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F:\Apache\Apache24\htdocs\rapla\neta\repository\item\"/>
    </mc:Choice>
  </mc:AlternateContent>
  <xr:revisionPtr revIDLastSave="0" documentId="13_ncr:1_{1FE3B038-2C61-478F-84B0-F6A21F8DA965}" xr6:coauthVersionLast="45" xr6:coauthVersionMax="45" xr10:uidLastSave="{00000000-0000-0000-0000-000000000000}"/>
  <bookViews>
    <workbookView xWindow="1125" yWindow="1125" windowWidth="17640" windowHeight="8835" xr2:uid="{00000000-000D-0000-FFFF-FFFF00000000}"/>
  </bookViews>
  <sheets>
    <sheet name="説明" sheetId="1" r:id="rId1"/>
    <sheet name="育成ペット1" sheetId="2" r:id="rId2"/>
    <sheet name="育成ペット2" sheetId="3" r:id="rId3"/>
    <sheet name="育成ペット3" sheetId="4" r:id="rId4"/>
    <sheet name="育成ペット4" sheetId="5" r:id="rId5"/>
    <sheet name="エサマスタ" sheetId="6" r:id="rId6"/>
    <sheet name="初期値マスタ" sheetId="7" r:id="rId7"/>
    <sheet name="成長値マスタ" sheetId="8" r:id="rId8"/>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M20" i="5" l="1"/>
  <c r="AM20" i="4"/>
  <c r="AM20" i="3"/>
  <c r="AM21" i="2"/>
  <c r="AM20" i="2"/>
  <c r="AQ71" i="5"/>
  <c r="AQ70" i="5"/>
  <c r="AQ69" i="5"/>
  <c r="AQ68" i="5"/>
  <c r="AQ67" i="5"/>
  <c r="AQ66" i="5"/>
  <c r="AQ65" i="5"/>
  <c r="AQ64" i="5"/>
  <c r="AQ63" i="5"/>
  <c r="AQ62" i="5"/>
  <c r="AQ61" i="5"/>
  <c r="AQ60" i="5"/>
  <c r="AQ59" i="5"/>
  <c r="AQ58" i="5"/>
  <c r="AQ57" i="5"/>
  <c r="AR56" i="5"/>
  <c r="AQ56" i="5"/>
  <c r="AR55" i="5"/>
  <c r="AQ55" i="5"/>
  <c r="AR54" i="5"/>
  <c r="AQ54" i="5"/>
  <c r="AR53" i="5"/>
  <c r="AQ53" i="5"/>
  <c r="AR52" i="5"/>
  <c r="AQ52" i="5"/>
  <c r="AR51" i="5"/>
  <c r="AQ51" i="5"/>
  <c r="AR50" i="5"/>
  <c r="AQ50" i="5"/>
  <c r="AR49" i="5"/>
  <c r="AQ49" i="5"/>
  <c r="AR48" i="5"/>
  <c r="AQ48" i="5"/>
  <c r="AR47" i="5"/>
  <c r="AQ47" i="5"/>
  <c r="AR46" i="5"/>
  <c r="AQ46" i="5"/>
  <c r="AR45" i="5"/>
  <c r="AQ45" i="5"/>
  <c r="AR44" i="5"/>
  <c r="AQ44" i="5"/>
  <c r="AR43" i="5"/>
  <c r="AQ43" i="5"/>
  <c r="AR42" i="5"/>
  <c r="AQ42" i="5"/>
  <c r="AR41" i="5"/>
  <c r="AQ41" i="5"/>
  <c r="AR40" i="5"/>
  <c r="AQ40" i="5"/>
  <c r="AR39" i="5"/>
  <c r="AQ39" i="5"/>
  <c r="AR38" i="5"/>
  <c r="AQ38" i="5"/>
  <c r="AR37" i="5"/>
  <c r="AQ37" i="5"/>
  <c r="AR36" i="5"/>
  <c r="AQ36" i="5"/>
  <c r="AR35" i="5"/>
  <c r="AQ35" i="5"/>
  <c r="AR34" i="5"/>
  <c r="AQ34" i="5"/>
  <c r="AR33" i="5"/>
  <c r="AQ33" i="5"/>
  <c r="AR32" i="5"/>
  <c r="AQ32" i="5"/>
  <c r="AR31" i="5"/>
  <c r="AQ31" i="5"/>
  <c r="AR30" i="5"/>
  <c r="AQ30" i="5"/>
  <c r="AR29" i="5"/>
  <c r="AQ29" i="5"/>
  <c r="AR28" i="5"/>
  <c r="AQ28" i="5"/>
  <c r="AR27" i="5"/>
  <c r="AQ27" i="5"/>
  <c r="AR26" i="5"/>
  <c r="AQ26" i="5"/>
  <c r="AR25" i="5"/>
  <c r="AQ25" i="5"/>
  <c r="AR24" i="5"/>
  <c r="AQ24" i="5"/>
  <c r="AR23" i="5"/>
  <c r="AQ23" i="5"/>
  <c r="AR22" i="5"/>
  <c r="AQ22" i="5"/>
  <c r="AR21" i="5"/>
  <c r="AQ21" i="5"/>
  <c r="AR20" i="5"/>
  <c r="AQ20" i="5"/>
  <c r="AR19" i="5"/>
  <c r="AQ19" i="5"/>
  <c r="AR18" i="5"/>
  <c r="AQ18" i="5"/>
  <c r="AR17" i="5"/>
  <c r="AQ17" i="5"/>
  <c r="AR16" i="5"/>
  <c r="AQ16" i="5"/>
  <c r="AR15" i="5"/>
  <c r="AQ15" i="5"/>
  <c r="AR14" i="5"/>
  <c r="AQ14" i="5"/>
  <c r="AR13" i="5"/>
  <c r="AQ13" i="5"/>
  <c r="AR12" i="5"/>
  <c r="AQ12" i="5"/>
  <c r="AR11" i="5"/>
  <c r="AQ11" i="5"/>
  <c r="AR10" i="5"/>
  <c r="AQ10" i="5"/>
  <c r="AR9" i="5"/>
  <c r="AQ9" i="5"/>
  <c r="AQ71" i="4"/>
  <c r="AQ70" i="4"/>
  <c r="AQ69" i="4"/>
  <c r="AQ68" i="4"/>
  <c r="AQ67" i="4"/>
  <c r="AQ66" i="4"/>
  <c r="AQ65" i="4"/>
  <c r="AQ64" i="4"/>
  <c r="AQ63" i="4"/>
  <c r="AQ62" i="4"/>
  <c r="AQ61" i="4"/>
  <c r="AQ60" i="4"/>
  <c r="AQ59" i="4"/>
  <c r="AQ58" i="4"/>
  <c r="AQ57" i="4"/>
  <c r="AR56" i="4"/>
  <c r="AQ56" i="4"/>
  <c r="AR55" i="4"/>
  <c r="AQ55" i="4"/>
  <c r="AR54" i="4"/>
  <c r="AQ54" i="4"/>
  <c r="AR53" i="4"/>
  <c r="AQ53" i="4"/>
  <c r="AR52" i="4"/>
  <c r="AQ52" i="4"/>
  <c r="AR51" i="4"/>
  <c r="AQ51" i="4"/>
  <c r="AR50" i="4"/>
  <c r="AQ50" i="4"/>
  <c r="AR49" i="4"/>
  <c r="AQ49" i="4"/>
  <c r="AR48" i="4"/>
  <c r="AQ48" i="4"/>
  <c r="AR47" i="4"/>
  <c r="AQ47" i="4"/>
  <c r="AR46" i="4"/>
  <c r="AQ46" i="4"/>
  <c r="AR45" i="4"/>
  <c r="AQ45" i="4"/>
  <c r="AR44" i="4"/>
  <c r="AQ44" i="4"/>
  <c r="AR43" i="4"/>
  <c r="AQ43" i="4"/>
  <c r="AR42" i="4"/>
  <c r="AQ42" i="4"/>
  <c r="AR41" i="4"/>
  <c r="AQ41" i="4"/>
  <c r="AR40" i="4"/>
  <c r="AQ40" i="4"/>
  <c r="AR39" i="4"/>
  <c r="AQ39" i="4"/>
  <c r="AR38" i="4"/>
  <c r="AQ38" i="4"/>
  <c r="AR37" i="4"/>
  <c r="AQ37" i="4"/>
  <c r="AR36" i="4"/>
  <c r="AQ36" i="4"/>
  <c r="AR35" i="4"/>
  <c r="AQ35" i="4"/>
  <c r="AR34" i="4"/>
  <c r="AQ34" i="4"/>
  <c r="AR33" i="4"/>
  <c r="AQ33" i="4"/>
  <c r="AR32" i="4"/>
  <c r="AQ32" i="4"/>
  <c r="AR31" i="4"/>
  <c r="AQ31" i="4"/>
  <c r="AR30" i="4"/>
  <c r="AQ30" i="4"/>
  <c r="AR29" i="4"/>
  <c r="AQ29" i="4"/>
  <c r="AR28" i="4"/>
  <c r="AQ28" i="4"/>
  <c r="AR27" i="4"/>
  <c r="AQ27" i="4"/>
  <c r="AR26" i="4"/>
  <c r="AQ26" i="4"/>
  <c r="AR25" i="4"/>
  <c r="AQ25" i="4"/>
  <c r="AR24" i="4"/>
  <c r="AQ24" i="4"/>
  <c r="AR23" i="4"/>
  <c r="AQ23" i="4"/>
  <c r="AR22" i="4"/>
  <c r="AQ22" i="4"/>
  <c r="AR21" i="4"/>
  <c r="AQ21" i="4"/>
  <c r="AR20" i="4"/>
  <c r="AQ20" i="4"/>
  <c r="AR19" i="4"/>
  <c r="AQ19" i="4"/>
  <c r="AR18" i="4"/>
  <c r="AQ18" i="4"/>
  <c r="AR17" i="4"/>
  <c r="AQ17" i="4"/>
  <c r="AR16" i="4"/>
  <c r="AQ16" i="4"/>
  <c r="AR15" i="4"/>
  <c r="AQ15" i="4"/>
  <c r="AR14" i="4"/>
  <c r="AQ14" i="4"/>
  <c r="AR13" i="4"/>
  <c r="AQ13" i="4"/>
  <c r="AR12" i="4"/>
  <c r="AQ12" i="4"/>
  <c r="AR11" i="4"/>
  <c r="AQ11" i="4"/>
  <c r="AR10" i="4"/>
  <c r="AQ10" i="4"/>
  <c r="AR9" i="4"/>
  <c r="AQ9" i="4"/>
  <c r="AQ71" i="3"/>
  <c r="AQ70" i="3"/>
  <c r="AQ69" i="3"/>
  <c r="AQ68" i="3"/>
  <c r="AQ67" i="3"/>
  <c r="AQ66" i="3"/>
  <c r="AQ65" i="3"/>
  <c r="AQ64" i="3"/>
  <c r="AQ63" i="3"/>
  <c r="AQ62" i="3"/>
  <c r="AQ61" i="3"/>
  <c r="AQ60" i="3"/>
  <c r="AQ59" i="3"/>
  <c r="AQ58" i="3"/>
  <c r="AQ57" i="3"/>
  <c r="AR56" i="3"/>
  <c r="AQ56" i="3"/>
  <c r="AR55" i="3"/>
  <c r="AQ55" i="3"/>
  <c r="AR54" i="3"/>
  <c r="AQ54" i="3"/>
  <c r="AR53" i="3"/>
  <c r="AQ53" i="3"/>
  <c r="AR52" i="3"/>
  <c r="AQ52" i="3"/>
  <c r="AR51" i="3"/>
  <c r="AQ51" i="3"/>
  <c r="AR50" i="3"/>
  <c r="AQ50" i="3"/>
  <c r="AR49" i="3"/>
  <c r="AQ49" i="3"/>
  <c r="AR48" i="3"/>
  <c r="AQ48" i="3"/>
  <c r="AR47" i="3"/>
  <c r="AQ47" i="3"/>
  <c r="AR46" i="3"/>
  <c r="AQ46" i="3"/>
  <c r="AR45" i="3"/>
  <c r="AQ45" i="3"/>
  <c r="AR44" i="3"/>
  <c r="AQ44" i="3"/>
  <c r="AR43" i="3"/>
  <c r="AQ43" i="3"/>
  <c r="AR42" i="3"/>
  <c r="AQ42" i="3"/>
  <c r="AR41" i="3"/>
  <c r="AQ41" i="3"/>
  <c r="AR40" i="3"/>
  <c r="AQ40" i="3"/>
  <c r="AR39" i="3"/>
  <c r="AQ39" i="3"/>
  <c r="AR38" i="3"/>
  <c r="AQ38" i="3"/>
  <c r="AR37" i="3"/>
  <c r="AQ37" i="3"/>
  <c r="AR36" i="3"/>
  <c r="AQ36" i="3"/>
  <c r="AR35" i="3"/>
  <c r="AQ35" i="3"/>
  <c r="AR34" i="3"/>
  <c r="AQ34" i="3"/>
  <c r="AR33" i="3"/>
  <c r="AQ33" i="3"/>
  <c r="AR32" i="3"/>
  <c r="AQ32" i="3"/>
  <c r="AR31" i="3"/>
  <c r="AQ31" i="3"/>
  <c r="AR30" i="3"/>
  <c r="AQ30" i="3"/>
  <c r="AR29" i="3"/>
  <c r="AQ29" i="3"/>
  <c r="AR28" i="3"/>
  <c r="AQ28" i="3"/>
  <c r="AR27" i="3"/>
  <c r="AQ27" i="3"/>
  <c r="AR26" i="3"/>
  <c r="AQ26" i="3"/>
  <c r="AR25" i="3"/>
  <c r="AQ25" i="3"/>
  <c r="AR24" i="3"/>
  <c r="AQ24" i="3"/>
  <c r="AR23" i="3"/>
  <c r="AQ23" i="3"/>
  <c r="AR22" i="3"/>
  <c r="AQ22" i="3"/>
  <c r="AR21" i="3"/>
  <c r="AQ21" i="3"/>
  <c r="AR20" i="3"/>
  <c r="AQ20" i="3"/>
  <c r="AR19" i="3"/>
  <c r="AQ19" i="3"/>
  <c r="AR18" i="3"/>
  <c r="AQ18" i="3"/>
  <c r="AR17" i="3"/>
  <c r="AQ17" i="3"/>
  <c r="AR16" i="3"/>
  <c r="AQ16" i="3"/>
  <c r="AR15" i="3"/>
  <c r="AQ15" i="3"/>
  <c r="AR14" i="3"/>
  <c r="AQ14" i="3"/>
  <c r="AR13" i="3"/>
  <c r="AQ13" i="3"/>
  <c r="AR12" i="3"/>
  <c r="AQ12" i="3"/>
  <c r="AR11" i="3"/>
  <c r="AQ11" i="3"/>
  <c r="AR10" i="3"/>
  <c r="AQ10" i="3"/>
  <c r="AR9" i="3"/>
  <c r="AQ9" i="3"/>
  <c r="F15" i="5" l="1"/>
  <c r="D15" i="5"/>
  <c r="F14" i="5"/>
  <c r="D14" i="5"/>
  <c r="F13" i="5"/>
  <c r="D13" i="5"/>
  <c r="F12" i="5"/>
  <c r="D12" i="5"/>
  <c r="F11" i="5"/>
  <c r="D11" i="5"/>
  <c r="F10" i="5"/>
  <c r="D10" i="5"/>
  <c r="F9" i="5"/>
  <c r="D9" i="5"/>
  <c r="F8" i="5"/>
  <c r="D8" i="5"/>
  <c r="F7" i="5"/>
  <c r="D7" i="5"/>
  <c r="W6" i="5"/>
  <c r="V6" i="5"/>
  <c r="U6" i="5"/>
  <c r="T6" i="5"/>
  <c r="S6" i="5"/>
  <c r="R6" i="5"/>
  <c r="AH57" i="5" s="1"/>
  <c r="Q6" i="5"/>
  <c r="P6" i="5"/>
  <c r="AF33" i="5" s="1"/>
  <c r="O6" i="5"/>
  <c r="AE62" i="5" s="1"/>
  <c r="N6" i="5"/>
  <c r="M6" i="5"/>
  <c r="L6" i="5"/>
  <c r="AB30" i="5" s="1"/>
  <c r="K6" i="5"/>
  <c r="W5" i="5"/>
  <c r="W20" i="5" s="1"/>
  <c r="V5" i="5"/>
  <c r="V20" i="5" s="1"/>
  <c r="U5" i="5"/>
  <c r="T5" i="5"/>
  <c r="T20" i="5" s="1"/>
  <c r="S5" i="5"/>
  <c r="S20" i="5" s="1"/>
  <c r="R5" i="5"/>
  <c r="R20" i="5" s="1"/>
  <c r="Q5" i="5"/>
  <c r="P5" i="5"/>
  <c r="O5" i="5"/>
  <c r="O20" i="5" s="1"/>
  <c r="N5" i="5"/>
  <c r="M5" i="5"/>
  <c r="L5" i="5"/>
  <c r="K5" i="5"/>
  <c r="K20" i="5" s="1"/>
  <c r="F15" i="4"/>
  <c r="D15" i="4"/>
  <c r="F14" i="4"/>
  <c r="D14" i="4"/>
  <c r="F13" i="4"/>
  <c r="D13" i="4"/>
  <c r="F12" i="4"/>
  <c r="D12" i="4"/>
  <c r="F11" i="4"/>
  <c r="D11" i="4"/>
  <c r="F10" i="4"/>
  <c r="D10" i="4"/>
  <c r="F9" i="4"/>
  <c r="D9" i="4"/>
  <c r="F8" i="4"/>
  <c r="D8" i="4"/>
  <c r="F7" i="4"/>
  <c r="D7" i="4"/>
  <c r="W6" i="4"/>
  <c r="V6" i="4"/>
  <c r="U6" i="4"/>
  <c r="T6" i="4"/>
  <c r="S6" i="4"/>
  <c r="R6" i="4"/>
  <c r="AH117" i="4" s="1"/>
  <c r="Q6" i="4"/>
  <c r="P6" i="4"/>
  <c r="AF72" i="4" s="1"/>
  <c r="O6" i="4"/>
  <c r="AE74" i="4" s="1"/>
  <c r="N6" i="4"/>
  <c r="M6" i="4"/>
  <c r="L6" i="4"/>
  <c r="AB82" i="4" s="1"/>
  <c r="K6" i="4"/>
  <c r="AA84" i="4" s="1"/>
  <c r="W5" i="4"/>
  <c r="V5" i="4"/>
  <c r="V20" i="4" s="1"/>
  <c r="U5" i="4"/>
  <c r="U20" i="4" s="1"/>
  <c r="T5" i="4"/>
  <c r="T20" i="4" s="1"/>
  <c r="S5" i="4"/>
  <c r="R5" i="4"/>
  <c r="Q5" i="4"/>
  <c r="Q20" i="4" s="1"/>
  <c r="P5" i="4"/>
  <c r="P20" i="4" s="1"/>
  <c r="O5" i="4"/>
  <c r="N5" i="4"/>
  <c r="M5" i="4"/>
  <c r="M20" i="4" s="1"/>
  <c r="L5" i="4"/>
  <c r="L20" i="4" s="1"/>
  <c r="K5" i="4"/>
  <c r="F15" i="3"/>
  <c r="D15" i="3"/>
  <c r="F14" i="3"/>
  <c r="D14" i="3"/>
  <c r="F13" i="3"/>
  <c r="D13" i="3"/>
  <c r="F12" i="3"/>
  <c r="D12" i="3"/>
  <c r="F11" i="3"/>
  <c r="D11" i="3"/>
  <c r="F10" i="3"/>
  <c r="D10" i="3"/>
  <c r="F9" i="3"/>
  <c r="D9" i="3"/>
  <c r="F8" i="3"/>
  <c r="D8" i="3"/>
  <c r="F7" i="3"/>
  <c r="D7" i="3"/>
  <c r="W6" i="3"/>
  <c r="V6" i="3"/>
  <c r="U6" i="3"/>
  <c r="T6" i="3"/>
  <c r="S6" i="3"/>
  <c r="R6" i="3"/>
  <c r="AH59" i="3" s="1"/>
  <c r="Q6" i="3"/>
  <c r="P6" i="3"/>
  <c r="AF65" i="3" s="1"/>
  <c r="O6" i="3"/>
  <c r="AE52" i="3" s="1"/>
  <c r="N6" i="3"/>
  <c r="AD60" i="3" s="1"/>
  <c r="M6" i="3"/>
  <c r="L6" i="3"/>
  <c r="AB28" i="3" s="1"/>
  <c r="K6" i="3"/>
  <c r="AA48" i="3" s="1"/>
  <c r="W5" i="3"/>
  <c r="W20" i="3" s="1"/>
  <c r="V5" i="3"/>
  <c r="U5" i="3"/>
  <c r="T5" i="3"/>
  <c r="T20" i="3" s="1"/>
  <c r="S5" i="3"/>
  <c r="S20" i="3" s="1"/>
  <c r="R5" i="3"/>
  <c r="Q5" i="3"/>
  <c r="Q20" i="3" s="1"/>
  <c r="P5" i="3"/>
  <c r="P20" i="3" s="1"/>
  <c r="O5" i="3"/>
  <c r="O20" i="3" s="1"/>
  <c r="N5" i="3"/>
  <c r="M5" i="3"/>
  <c r="L5" i="3"/>
  <c r="L20" i="3" s="1"/>
  <c r="K5" i="3"/>
  <c r="K20" i="3" s="1"/>
  <c r="AQ71" i="2"/>
  <c r="AQ70" i="2"/>
  <c r="AQ69" i="2"/>
  <c r="AQ68" i="2"/>
  <c r="AQ67" i="2"/>
  <c r="AQ66" i="2"/>
  <c r="AQ65" i="2"/>
  <c r="AQ64" i="2"/>
  <c r="AQ63" i="2"/>
  <c r="AQ62" i="2"/>
  <c r="AQ61" i="2"/>
  <c r="AQ60" i="2"/>
  <c r="AQ59" i="2"/>
  <c r="AQ58" i="2"/>
  <c r="AQ57" i="2"/>
  <c r="AR56" i="2"/>
  <c r="AQ56" i="2"/>
  <c r="AR55" i="2"/>
  <c r="AQ55" i="2"/>
  <c r="AR54" i="2"/>
  <c r="AQ54" i="2"/>
  <c r="AR53" i="2"/>
  <c r="AQ53" i="2"/>
  <c r="AR52" i="2"/>
  <c r="AQ52" i="2"/>
  <c r="AR51" i="2"/>
  <c r="AQ51" i="2"/>
  <c r="AR50" i="2"/>
  <c r="AQ50" i="2"/>
  <c r="AR49" i="2"/>
  <c r="AQ49" i="2"/>
  <c r="AR48" i="2"/>
  <c r="AQ48" i="2"/>
  <c r="AR47" i="2"/>
  <c r="AQ47" i="2"/>
  <c r="AR46" i="2"/>
  <c r="AQ46" i="2"/>
  <c r="AR45" i="2"/>
  <c r="AQ45" i="2"/>
  <c r="AR44" i="2"/>
  <c r="AQ44" i="2"/>
  <c r="AR43" i="2"/>
  <c r="AQ43" i="2"/>
  <c r="AR42" i="2"/>
  <c r="AQ42" i="2"/>
  <c r="AR41" i="2"/>
  <c r="AQ41" i="2"/>
  <c r="AR40" i="2"/>
  <c r="AQ40" i="2"/>
  <c r="AR39" i="2"/>
  <c r="AQ39" i="2"/>
  <c r="AR38" i="2"/>
  <c r="AQ38" i="2"/>
  <c r="AR37" i="2"/>
  <c r="AQ37" i="2"/>
  <c r="AR36" i="2"/>
  <c r="AQ36" i="2"/>
  <c r="AR35" i="2"/>
  <c r="AQ35" i="2"/>
  <c r="AR34" i="2"/>
  <c r="AQ34" i="2"/>
  <c r="AR33" i="2"/>
  <c r="AQ33" i="2"/>
  <c r="AR32" i="2"/>
  <c r="AQ32" i="2"/>
  <c r="AR31" i="2"/>
  <c r="AQ31" i="2"/>
  <c r="AR30" i="2"/>
  <c r="AQ30" i="2"/>
  <c r="AR29" i="2"/>
  <c r="AQ29" i="2"/>
  <c r="AR28" i="2"/>
  <c r="AQ28" i="2"/>
  <c r="AR27" i="2"/>
  <c r="AQ27" i="2"/>
  <c r="AR26" i="2"/>
  <c r="AQ26" i="2"/>
  <c r="AR25" i="2"/>
  <c r="AQ25" i="2"/>
  <c r="AR24" i="2"/>
  <c r="AQ24" i="2"/>
  <c r="AR23" i="2"/>
  <c r="AQ23" i="2"/>
  <c r="AR22" i="2"/>
  <c r="AQ22" i="2"/>
  <c r="AR21" i="2"/>
  <c r="AQ21" i="2"/>
  <c r="AR20" i="2"/>
  <c r="AQ20" i="2"/>
  <c r="AR19" i="2"/>
  <c r="AQ19" i="2"/>
  <c r="AR18" i="2"/>
  <c r="AQ18" i="2"/>
  <c r="AR17" i="2"/>
  <c r="AQ17" i="2"/>
  <c r="AR16" i="2"/>
  <c r="AQ16" i="2"/>
  <c r="AR15" i="2"/>
  <c r="AQ15" i="2"/>
  <c r="F15" i="2"/>
  <c r="D15" i="2"/>
  <c r="AR14" i="2"/>
  <c r="AQ14" i="2"/>
  <c r="F14" i="2"/>
  <c r="D14" i="2"/>
  <c r="AR13" i="2"/>
  <c r="AQ13" i="2"/>
  <c r="F13" i="2"/>
  <c r="D13" i="2"/>
  <c r="AR12" i="2"/>
  <c r="AQ12" i="2"/>
  <c r="F12" i="2"/>
  <c r="D12" i="2"/>
  <c r="AR11" i="2"/>
  <c r="AQ11" i="2"/>
  <c r="F11" i="2"/>
  <c r="D11" i="2"/>
  <c r="AR10" i="2"/>
  <c r="AQ10" i="2"/>
  <c r="F10" i="2"/>
  <c r="D10" i="2"/>
  <c r="AR9" i="2"/>
  <c r="AQ9" i="2"/>
  <c r="F9" i="2"/>
  <c r="D9" i="2"/>
  <c r="F8" i="2"/>
  <c r="D8" i="2"/>
  <c r="F7" i="2"/>
  <c r="D7" i="2"/>
  <c r="W6" i="2"/>
  <c r="V6" i="2"/>
  <c r="U6" i="2"/>
  <c r="T6" i="2"/>
  <c r="S6" i="2"/>
  <c r="R6" i="2"/>
  <c r="AH112" i="2" s="1"/>
  <c r="Q6" i="2"/>
  <c r="P6" i="2"/>
  <c r="AF113" i="2" s="1"/>
  <c r="O6" i="2"/>
  <c r="AE93" i="2" s="1"/>
  <c r="N6" i="2"/>
  <c r="AD114" i="2" s="1"/>
  <c r="M6" i="2"/>
  <c r="L6" i="2"/>
  <c r="AB115" i="2" s="1"/>
  <c r="K6" i="2"/>
  <c r="AA95" i="2" s="1"/>
  <c r="W5" i="2"/>
  <c r="W20" i="2" s="1"/>
  <c r="V5" i="2"/>
  <c r="V20" i="2" s="1"/>
  <c r="U5" i="2"/>
  <c r="U20" i="2" s="1"/>
  <c r="T5" i="2"/>
  <c r="S5" i="2"/>
  <c r="S20" i="2" s="1"/>
  <c r="R5" i="2"/>
  <c r="R20" i="2" s="1"/>
  <c r="Q5" i="2"/>
  <c r="Q20" i="2" s="1"/>
  <c r="P5" i="2"/>
  <c r="O5" i="2"/>
  <c r="N5" i="2"/>
  <c r="N20" i="2" s="1"/>
  <c r="M5" i="2"/>
  <c r="M20" i="2" s="1"/>
  <c r="L5" i="2"/>
  <c r="L20" i="2" s="1"/>
  <c r="K5" i="2"/>
  <c r="K20" i="2" s="1"/>
  <c r="F1" i="1"/>
  <c r="AF21" i="5" l="1"/>
  <c r="O7" i="2"/>
  <c r="AH66" i="4"/>
  <c r="P7" i="2"/>
  <c r="T7" i="2"/>
  <c r="M7" i="3"/>
  <c r="U7" i="3"/>
  <c r="AE20" i="4"/>
  <c r="AF23" i="4"/>
  <c r="AF27" i="4"/>
  <c r="AB22" i="4"/>
  <c r="AE26" i="4"/>
  <c r="AB25" i="4"/>
  <c r="AF37" i="5"/>
  <c r="AA24" i="4"/>
  <c r="AA28" i="4"/>
  <c r="AH58" i="4"/>
  <c r="AH99" i="4"/>
  <c r="AB34" i="5"/>
  <c r="L7" i="4"/>
  <c r="P7" i="4"/>
  <c r="R7" i="5"/>
  <c r="AC116" i="2"/>
  <c r="AC114" i="2"/>
  <c r="AC112" i="2"/>
  <c r="AC110" i="2"/>
  <c r="AC108" i="2"/>
  <c r="AC106" i="2"/>
  <c r="AC104" i="2"/>
  <c r="AC102" i="2"/>
  <c r="AC100" i="2"/>
  <c r="AC98" i="2"/>
  <c r="AC96" i="2"/>
  <c r="AC69" i="2"/>
  <c r="AC65" i="2"/>
  <c r="AC61" i="2"/>
  <c r="AC57" i="2"/>
  <c r="AC56" i="2"/>
  <c r="AC55" i="2"/>
  <c r="AC54" i="2"/>
  <c r="AC53" i="2"/>
  <c r="AC52" i="2"/>
  <c r="AC51" i="2"/>
  <c r="AC50" i="2"/>
  <c r="AC49" i="2"/>
  <c r="AC48" i="2"/>
  <c r="AC47" i="2"/>
  <c r="AC46" i="2"/>
  <c r="AC45" i="2"/>
  <c r="AC44" i="2"/>
  <c r="AC43" i="2"/>
  <c r="AC42" i="2"/>
  <c r="AC41" i="2"/>
  <c r="AC40" i="2"/>
  <c r="AC39" i="2"/>
  <c r="AC38" i="2"/>
  <c r="AC37" i="2"/>
  <c r="AC36" i="2"/>
  <c r="AC35" i="2"/>
  <c r="AC34" i="2"/>
  <c r="AC33" i="2"/>
  <c r="AC32" i="2"/>
  <c r="AC31" i="2"/>
  <c r="AC30" i="2"/>
  <c r="AC29" i="2"/>
  <c r="AC28" i="2"/>
  <c r="AC27" i="2"/>
  <c r="AC26" i="2"/>
  <c r="AC25" i="2"/>
  <c r="AC24" i="2"/>
  <c r="AC23" i="2"/>
  <c r="AC22" i="2"/>
  <c r="AC117" i="2"/>
  <c r="AC115" i="2"/>
  <c r="AC113" i="2"/>
  <c r="AC111" i="2"/>
  <c r="AC109" i="2"/>
  <c r="AC107" i="2"/>
  <c r="AC105" i="2"/>
  <c r="AC103" i="2"/>
  <c r="AC101" i="2"/>
  <c r="AC99" i="2"/>
  <c r="AC97" i="2"/>
  <c r="AC95" i="2"/>
  <c r="AC93" i="2"/>
  <c r="AC91" i="2"/>
  <c r="AC89" i="2"/>
  <c r="AC87" i="2"/>
  <c r="AC85" i="2"/>
  <c r="AC83" i="2"/>
  <c r="AC81" i="2"/>
  <c r="AC79" i="2"/>
  <c r="AC77" i="2"/>
  <c r="AC75" i="2"/>
  <c r="AC73" i="2"/>
  <c r="AC70" i="2"/>
  <c r="AC66" i="2"/>
  <c r="AC62" i="2"/>
  <c r="AC58" i="2"/>
  <c r="AG116" i="2"/>
  <c r="AG114" i="2"/>
  <c r="AG112" i="2"/>
  <c r="AG110" i="2"/>
  <c r="AG108" i="2"/>
  <c r="AG106" i="2"/>
  <c r="AG104" i="2"/>
  <c r="AG102" i="2"/>
  <c r="AG100" i="2"/>
  <c r="AG98" i="2"/>
  <c r="AG96" i="2"/>
  <c r="AG69" i="2"/>
  <c r="AG65" i="2"/>
  <c r="AG61" i="2"/>
  <c r="AG57" i="2"/>
  <c r="AG56" i="2"/>
  <c r="AG55" i="2"/>
  <c r="AG54" i="2"/>
  <c r="AG53" i="2"/>
  <c r="AG52" i="2"/>
  <c r="AG51" i="2"/>
  <c r="AG50" i="2"/>
  <c r="AG49" i="2"/>
  <c r="AG48" i="2"/>
  <c r="AG47" i="2"/>
  <c r="AG46" i="2"/>
  <c r="AG45" i="2"/>
  <c r="AG44" i="2"/>
  <c r="AG43" i="2"/>
  <c r="AG42" i="2"/>
  <c r="AG41" i="2"/>
  <c r="AG40" i="2"/>
  <c r="AG39" i="2"/>
  <c r="AG38" i="2"/>
  <c r="AG37" i="2"/>
  <c r="AG36" i="2"/>
  <c r="AG35" i="2"/>
  <c r="AG34" i="2"/>
  <c r="AG33" i="2"/>
  <c r="AG32" i="2"/>
  <c r="AG31" i="2"/>
  <c r="AG30" i="2"/>
  <c r="AG29" i="2"/>
  <c r="AG28" i="2"/>
  <c r="AG27" i="2"/>
  <c r="AG26" i="2"/>
  <c r="AG25" i="2"/>
  <c r="AG24" i="2"/>
  <c r="AG23" i="2"/>
  <c r="AG22" i="2"/>
  <c r="AG117" i="2"/>
  <c r="AG115" i="2"/>
  <c r="AG113" i="2"/>
  <c r="AG111" i="2"/>
  <c r="AG109" i="2"/>
  <c r="AG107" i="2"/>
  <c r="AG105" i="2"/>
  <c r="AG103" i="2"/>
  <c r="AG101" i="2"/>
  <c r="AG99" i="2"/>
  <c r="AG97" i="2"/>
  <c r="AG95" i="2"/>
  <c r="AG93" i="2"/>
  <c r="AG91" i="2"/>
  <c r="AG89" i="2"/>
  <c r="AG87" i="2"/>
  <c r="AG85" i="2"/>
  <c r="AG83" i="2"/>
  <c r="AG81" i="2"/>
  <c r="AG79" i="2"/>
  <c r="AG77" i="2"/>
  <c r="AG75" i="2"/>
  <c r="AG73" i="2"/>
  <c r="AG70" i="2"/>
  <c r="AG66" i="2"/>
  <c r="AG62" i="2"/>
  <c r="AG58" i="2"/>
  <c r="O20" i="2"/>
  <c r="T20" i="2"/>
  <c r="AC20" i="2"/>
  <c r="M21" i="2" s="1"/>
  <c r="AH20" i="2"/>
  <c r="R21" i="2" s="1"/>
  <c r="W21" i="2"/>
  <c r="AE21" i="2"/>
  <c r="AH22" i="2"/>
  <c r="AH23" i="2"/>
  <c r="AH24" i="2"/>
  <c r="AH25" i="2"/>
  <c r="AH26" i="2"/>
  <c r="AH27" i="2"/>
  <c r="AH28" i="2"/>
  <c r="AH29" i="2"/>
  <c r="AH30" i="2"/>
  <c r="AH31" i="2"/>
  <c r="AH32" i="2"/>
  <c r="AH33" i="2"/>
  <c r="AH34" i="2"/>
  <c r="AH35" i="2"/>
  <c r="AH36" i="2"/>
  <c r="AH37" i="2"/>
  <c r="AH38" i="2"/>
  <c r="AH39" i="2"/>
  <c r="AH40" i="2"/>
  <c r="AH41" i="2"/>
  <c r="AH42" i="2"/>
  <c r="AH43" i="2"/>
  <c r="AH44" i="2"/>
  <c r="AH45" i="2"/>
  <c r="AH46" i="2"/>
  <c r="AH47" i="2"/>
  <c r="AH48" i="2"/>
  <c r="AH49" i="2"/>
  <c r="AH50" i="2"/>
  <c r="AH51" i="2"/>
  <c r="AH52" i="2"/>
  <c r="AH53" i="2"/>
  <c r="AH54" i="2"/>
  <c r="AH55" i="2"/>
  <c r="AH56" i="2"/>
  <c r="AH57" i="2"/>
  <c r="AB58" i="2"/>
  <c r="AG59" i="2"/>
  <c r="AD60" i="2"/>
  <c r="AH61" i="2"/>
  <c r="AB62" i="2"/>
  <c r="AG63" i="2"/>
  <c r="AD64" i="2"/>
  <c r="AH65" i="2"/>
  <c r="AB66" i="2"/>
  <c r="AG67" i="2"/>
  <c r="AD68" i="2"/>
  <c r="AH69" i="2"/>
  <c r="AB70" i="2"/>
  <c r="AG71" i="2"/>
  <c r="AD72" i="2"/>
  <c r="AB73" i="2"/>
  <c r="AH74" i="2"/>
  <c r="AF75" i="2"/>
  <c r="AD76" i="2"/>
  <c r="AB77" i="2"/>
  <c r="AH78" i="2"/>
  <c r="AF79" i="2"/>
  <c r="AD80" i="2"/>
  <c r="AB81" i="2"/>
  <c r="AH82" i="2"/>
  <c r="AF83" i="2"/>
  <c r="AD84" i="2"/>
  <c r="AB85" i="2"/>
  <c r="AH86" i="2"/>
  <c r="AF87" i="2"/>
  <c r="AD88" i="2"/>
  <c r="AB89" i="2"/>
  <c r="AH90" i="2"/>
  <c r="AF91" i="2"/>
  <c r="AD92" i="2"/>
  <c r="AB93" i="2"/>
  <c r="AH94" i="2"/>
  <c r="AF95" i="2"/>
  <c r="AH96" i="2"/>
  <c r="AD98" i="2"/>
  <c r="AF101" i="2"/>
  <c r="AB103" i="2"/>
  <c r="AH104" i="2"/>
  <c r="AD106" i="2"/>
  <c r="AF109" i="2"/>
  <c r="AB111" i="2"/>
  <c r="AF117" i="2"/>
  <c r="N7" i="2"/>
  <c r="R7" i="2"/>
  <c r="V7" i="2"/>
  <c r="AD117" i="2"/>
  <c r="AD115" i="2"/>
  <c r="AD113" i="2"/>
  <c r="AD111" i="2"/>
  <c r="AD109" i="2"/>
  <c r="AD107" i="2"/>
  <c r="AD105" i="2"/>
  <c r="AD103" i="2"/>
  <c r="AD101" i="2"/>
  <c r="AD99" i="2"/>
  <c r="AD97" i="2"/>
  <c r="AD95" i="2"/>
  <c r="AD93" i="2"/>
  <c r="AD91" i="2"/>
  <c r="AD89" i="2"/>
  <c r="AD87" i="2"/>
  <c r="AD85" i="2"/>
  <c r="AD83" i="2"/>
  <c r="AD81" i="2"/>
  <c r="AD79" i="2"/>
  <c r="AD77" i="2"/>
  <c r="AD75" i="2"/>
  <c r="AD73" i="2"/>
  <c r="AD70" i="2"/>
  <c r="AD66" i="2"/>
  <c r="AD62" i="2"/>
  <c r="AD58" i="2"/>
  <c r="AD71" i="2"/>
  <c r="AD67" i="2"/>
  <c r="AD63" i="2"/>
  <c r="AD59" i="2"/>
  <c r="AH117" i="2"/>
  <c r="AH115" i="2"/>
  <c r="AH113" i="2"/>
  <c r="AH111" i="2"/>
  <c r="AH109" i="2"/>
  <c r="AH107" i="2"/>
  <c r="AH105" i="2"/>
  <c r="AH103" i="2"/>
  <c r="AH101" i="2"/>
  <c r="AH99" i="2"/>
  <c r="AH97" i="2"/>
  <c r="AH95" i="2"/>
  <c r="AH93" i="2"/>
  <c r="AH91" i="2"/>
  <c r="AH89" i="2"/>
  <c r="AH87" i="2"/>
  <c r="AH85" i="2"/>
  <c r="AH83" i="2"/>
  <c r="AH81" i="2"/>
  <c r="AH79" i="2"/>
  <c r="AH77" i="2"/>
  <c r="AH75" i="2"/>
  <c r="AH73" i="2"/>
  <c r="AH70" i="2"/>
  <c r="AH66" i="2"/>
  <c r="AH62" i="2"/>
  <c r="AH58" i="2"/>
  <c r="AH71" i="2"/>
  <c r="AH67" i="2"/>
  <c r="AH63" i="2"/>
  <c r="AH59" i="2"/>
  <c r="K7" i="2"/>
  <c r="S7" i="2"/>
  <c r="W7" i="2"/>
  <c r="P20" i="2"/>
  <c r="AD20" i="2"/>
  <c r="N21" i="2" s="1"/>
  <c r="AI20" i="2"/>
  <c r="S21" i="2" s="1"/>
  <c r="AA21" i="2"/>
  <c r="AG21" i="2"/>
  <c r="AA22" i="2"/>
  <c r="AA23" i="2"/>
  <c r="AA24" i="2"/>
  <c r="AA25" i="2"/>
  <c r="AA26" i="2"/>
  <c r="AA27" i="2"/>
  <c r="AA28" i="2"/>
  <c r="AA29" i="2"/>
  <c r="AA30" i="2"/>
  <c r="AA31"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57" i="2"/>
  <c r="AE58" i="2"/>
  <c r="AB59" i="2"/>
  <c r="AG60" i="2"/>
  <c r="AA61" i="2"/>
  <c r="AE62" i="2"/>
  <c r="AB63" i="2"/>
  <c r="AG64" i="2"/>
  <c r="AA65" i="2"/>
  <c r="AE66" i="2"/>
  <c r="AB67" i="2"/>
  <c r="AG68" i="2"/>
  <c r="AA69" i="2"/>
  <c r="AE70" i="2"/>
  <c r="AB71" i="2"/>
  <c r="AG72" i="2"/>
  <c r="AE73" i="2"/>
  <c r="AC74" i="2"/>
  <c r="AA75" i="2"/>
  <c r="AG76" i="2"/>
  <c r="AE77" i="2"/>
  <c r="AC78" i="2"/>
  <c r="AA79" i="2"/>
  <c r="AG80" i="2"/>
  <c r="AE81" i="2"/>
  <c r="AC82" i="2"/>
  <c r="AA83" i="2"/>
  <c r="AG84" i="2"/>
  <c r="AE85" i="2"/>
  <c r="AC86" i="2"/>
  <c r="AA87" i="2"/>
  <c r="AG88" i="2"/>
  <c r="AE89" i="2"/>
  <c r="AC90" i="2"/>
  <c r="AA91" i="2"/>
  <c r="AG92" i="2"/>
  <c r="AC94" i="2"/>
  <c r="AB97" i="2"/>
  <c r="AH98" i="2"/>
  <c r="AD100" i="2"/>
  <c r="AF103" i="2"/>
  <c r="AB105" i="2"/>
  <c r="AH106" i="2"/>
  <c r="AD108" i="2"/>
  <c r="AF111" i="2"/>
  <c r="AB113" i="2"/>
  <c r="AH114" i="2"/>
  <c r="AD116" i="2"/>
  <c r="N20" i="3"/>
  <c r="N7" i="3"/>
  <c r="R20" i="3"/>
  <c r="R7" i="3"/>
  <c r="V20" i="3"/>
  <c r="V7" i="3"/>
  <c r="AC116" i="3"/>
  <c r="AC114" i="3"/>
  <c r="AC112" i="3"/>
  <c r="AC110" i="3"/>
  <c r="AC108" i="3"/>
  <c r="AC106" i="3"/>
  <c r="AC104" i="3"/>
  <c r="AC102" i="3"/>
  <c r="AC100" i="3"/>
  <c r="AC98" i="3"/>
  <c r="AC96" i="3"/>
  <c r="AC94" i="3"/>
  <c r="AC92" i="3"/>
  <c r="AC90" i="3"/>
  <c r="AC88" i="3"/>
  <c r="AC86" i="3"/>
  <c r="AC84" i="3"/>
  <c r="AC82" i="3"/>
  <c r="AC80" i="3"/>
  <c r="AC78" i="3"/>
  <c r="AC76" i="3"/>
  <c r="AC74" i="3"/>
  <c r="AC72" i="3"/>
  <c r="AC68" i="3"/>
  <c r="AC64" i="3"/>
  <c r="AC60" i="3"/>
  <c r="AC69" i="3"/>
  <c r="AC65" i="3"/>
  <c r="AC61" i="3"/>
  <c r="AC57" i="3"/>
  <c r="AC56" i="3"/>
  <c r="AC55" i="3"/>
  <c r="AC54" i="3"/>
  <c r="AC53" i="3"/>
  <c r="AC52" i="3"/>
  <c r="AC51" i="3"/>
  <c r="AC50" i="3"/>
  <c r="AC49" i="3"/>
  <c r="AC48" i="3"/>
  <c r="AC47" i="3"/>
  <c r="AC46" i="3"/>
  <c r="AC45" i="3"/>
  <c r="AC44" i="3"/>
  <c r="AC43" i="3"/>
  <c r="AC42" i="3"/>
  <c r="AC41" i="3"/>
  <c r="AC40" i="3"/>
  <c r="AC39" i="3"/>
  <c r="AC38" i="3"/>
  <c r="AC37" i="3"/>
  <c r="AC36" i="3"/>
  <c r="AC35" i="3"/>
  <c r="AC34" i="3"/>
  <c r="AC33" i="3"/>
  <c r="AC32" i="3"/>
  <c r="AC31" i="3"/>
  <c r="AC30" i="3"/>
  <c r="AC29" i="3"/>
  <c r="AC115" i="3"/>
  <c r="AC111" i="3"/>
  <c r="AC107" i="3"/>
  <c r="AC103" i="3"/>
  <c r="AC99" i="3"/>
  <c r="AC95" i="3"/>
  <c r="AC91" i="3"/>
  <c r="AC87" i="3"/>
  <c r="AC83" i="3"/>
  <c r="AC79" i="3"/>
  <c r="AC75" i="3"/>
  <c r="AC117" i="3"/>
  <c r="AC113" i="3"/>
  <c r="AC109" i="3"/>
  <c r="AC105" i="3"/>
  <c r="AC101" i="3"/>
  <c r="AC97" i="3"/>
  <c r="AC93" i="3"/>
  <c r="AC89" i="3"/>
  <c r="AC85" i="3"/>
  <c r="AC81" i="3"/>
  <c r="AC77" i="3"/>
  <c r="AC73" i="3"/>
  <c r="AC71" i="3"/>
  <c r="AC67" i="3"/>
  <c r="AC63" i="3"/>
  <c r="AC59" i="3"/>
  <c r="AC28" i="3"/>
  <c r="AC27" i="3"/>
  <c r="AC26" i="3"/>
  <c r="AC25" i="3"/>
  <c r="AC24" i="3"/>
  <c r="AC23" i="3"/>
  <c r="AC22" i="3"/>
  <c r="AC21" i="3"/>
  <c r="AC20" i="3"/>
  <c r="AC70" i="3"/>
  <c r="AC58" i="3"/>
  <c r="AC66" i="3"/>
  <c r="AC62" i="3"/>
  <c r="AG116" i="3"/>
  <c r="AG114" i="3"/>
  <c r="AG112" i="3"/>
  <c r="AG110" i="3"/>
  <c r="AG108" i="3"/>
  <c r="AG106" i="3"/>
  <c r="AG104" i="3"/>
  <c r="AG102" i="3"/>
  <c r="AG100" i="3"/>
  <c r="AG98" i="3"/>
  <c r="AG96" i="3"/>
  <c r="AG94" i="3"/>
  <c r="AG92" i="3"/>
  <c r="AG90" i="3"/>
  <c r="AG88" i="3"/>
  <c r="AG86" i="3"/>
  <c r="AG84" i="3"/>
  <c r="AG82" i="3"/>
  <c r="AG80" i="3"/>
  <c r="AG78" i="3"/>
  <c r="AG76" i="3"/>
  <c r="AG74" i="3"/>
  <c r="AG72" i="3"/>
  <c r="AG68" i="3"/>
  <c r="AG64" i="3"/>
  <c r="AG60" i="3"/>
  <c r="AG69" i="3"/>
  <c r="AG65" i="3"/>
  <c r="AG61" i="3"/>
  <c r="AG57" i="3"/>
  <c r="AG56" i="3"/>
  <c r="AG55" i="3"/>
  <c r="AG54" i="3"/>
  <c r="AG53" i="3"/>
  <c r="AG52" i="3"/>
  <c r="AG51" i="3"/>
  <c r="AG50" i="3"/>
  <c r="AG49" i="3"/>
  <c r="AG48" i="3"/>
  <c r="AG47" i="3"/>
  <c r="AG46" i="3"/>
  <c r="AG45" i="3"/>
  <c r="AG44" i="3"/>
  <c r="AG43" i="3"/>
  <c r="AG42" i="3"/>
  <c r="AG41" i="3"/>
  <c r="AG40" i="3"/>
  <c r="AG39" i="3"/>
  <c r="AG38" i="3"/>
  <c r="AG37" i="3"/>
  <c r="AG36" i="3"/>
  <c r="AG35" i="3"/>
  <c r="AG34" i="3"/>
  <c r="AG33" i="3"/>
  <c r="AG32" i="3"/>
  <c r="AG31" i="3"/>
  <c r="AG30" i="3"/>
  <c r="AG29" i="3"/>
  <c r="AG117" i="3"/>
  <c r="AG113" i="3"/>
  <c r="AG109" i="3"/>
  <c r="AG105" i="3"/>
  <c r="AG101" i="3"/>
  <c r="AG97" i="3"/>
  <c r="AG93" i="3"/>
  <c r="AG89" i="3"/>
  <c r="AG85" i="3"/>
  <c r="AG81" i="3"/>
  <c r="AG77" i="3"/>
  <c r="AG73" i="3"/>
  <c r="AG71" i="3"/>
  <c r="AG67" i="3"/>
  <c r="AG63" i="3"/>
  <c r="AG59" i="3"/>
  <c r="AG70" i="3"/>
  <c r="AG66" i="3"/>
  <c r="AG62" i="3"/>
  <c r="AG58" i="3"/>
  <c r="AG115" i="3"/>
  <c r="AG111" i="3"/>
  <c r="AG107" i="3"/>
  <c r="AG103" i="3"/>
  <c r="AG99" i="3"/>
  <c r="AG95" i="3"/>
  <c r="AG91" i="3"/>
  <c r="AG87" i="3"/>
  <c r="AG83" i="3"/>
  <c r="AG79" i="3"/>
  <c r="AG75" i="3"/>
  <c r="AG28" i="3"/>
  <c r="AG27" i="3"/>
  <c r="AG26" i="3"/>
  <c r="AG25" i="3"/>
  <c r="AG24" i="3"/>
  <c r="AG23" i="3"/>
  <c r="AG22" i="3"/>
  <c r="AG21" i="3"/>
  <c r="AG20" i="3"/>
  <c r="Q21" i="3" s="1"/>
  <c r="AE117" i="2"/>
  <c r="AE115" i="2"/>
  <c r="AE113" i="2"/>
  <c r="AE111" i="2"/>
  <c r="AE109" i="2"/>
  <c r="AE107" i="2"/>
  <c r="AE105" i="2"/>
  <c r="AE103" i="2"/>
  <c r="AE101" i="2"/>
  <c r="AE99" i="2"/>
  <c r="AE97" i="2"/>
  <c r="AE71" i="2"/>
  <c r="AE67" i="2"/>
  <c r="AE63" i="2"/>
  <c r="AE59" i="2"/>
  <c r="AE116" i="2"/>
  <c r="AE114" i="2"/>
  <c r="AE112" i="2"/>
  <c r="AE110" i="2"/>
  <c r="AE108" i="2"/>
  <c r="AE106" i="2"/>
  <c r="AE104" i="2"/>
  <c r="AE102" i="2"/>
  <c r="AE100" i="2"/>
  <c r="AE98" i="2"/>
  <c r="AE96" i="2"/>
  <c r="AE94" i="2"/>
  <c r="AE92" i="2"/>
  <c r="AE90" i="2"/>
  <c r="AE88" i="2"/>
  <c r="AE86" i="2"/>
  <c r="AE84" i="2"/>
  <c r="AE82" i="2"/>
  <c r="AE80" i="2"/>
  <c r="AE78" i="2"/>
  <c r="AE76" i="2"/>
  <c r="AE74" i="2"/>
  <c r="AE72" i="2"/>
  <c r="AE68" i="2"/>
  <c r="AE64" i="2"/>
  <c r="AE60" i="2"/>
  <c r="L7" i="2"/>
  <c r="AE20" i="2"/>
  <c r="AK20" i="2"/>
  <c r="U21" i="2" s="1"/>
  <c r="AC21" i="2"/>
  <c r="AH21" i="2"/>
  <c r="AD22" i="2"/>
  <c r="AD23" i="2"/>
  <c r="AD24" i="2"/>
  <c r="AD25" i="2"/>
  <c r="AD26" i="2"/>
  <c r="AD27" i="2"/>
  <c r="AD28" i="2"/>
  <c r="AD29" i="2"/>
  <c r="AD30" i="2"/>
  <c r="AD31" i="2"/>
  <c r="AD32" i="2"/>
  <c r="AD33" i="2"/>
  <c r="AD34" i="2"/>
  <c r="AD35" i="2"/>
  <c r="AD36" i="2"/>
  <c r="AD37" i="2"/>
  <c r="AD38" i="2"/>
  <c r="AD39" i="2"/>
  <c r="AD40" i="2"/>
  <c r="AD41" i="2"/>
  <c r="AD42" i="2"/>
  <c r="AD43" i="2"/>
  <c r="AD44" i="2"/>
  <c r="AD45" i="2"/>
  <c r="AD46" i="2"/>
  <c r="AD47" i="2"/>
  <c r="AD48" i="2"/>
  <c r="AD49" i="2"/>
  <c r="AD50" i="2"/>
  <c r="AD51" i="2"/>
  <c r="AD52" i="2"/>
  <c r="AD53" i="2"/>
  <c r="AD54" i="2"/>
  <c r="AD55" i="2"/>
  <c r="AD56" i="2"/>
  <c r="AD57" i="2"/>
  <c r="AF58" i="2"/>
  <c r="AC59" i="2"/>
  <c r="AH60" i="2"/>
  <c r="AD61" i="2"/>
  <c r="AF62" i="2"/>
  <c r="AC63" i="2"/>
  <c r="AH64" i="2"/>
  <c r="AD65" i="2"/>
  <c r="AF66" i="2"/>
  <c r="AC67" i="2"/>
  <c r="AH68" i="2"/>
  <c r="AD69" i="2"/>
  <c r="AF70" i="2"/>
  <c r="AC71" i="2"/>
  <c r="AH72" i="2"/>
  <c r="AF73" i="2"/>
  <c r="AD74" i="2"/>
  <c r="AB75" i="2"/>
  <c r="AH76" i="2"/>
  <c r="AF77" i="2"/>
  <c r="AD78" i="2"/>
  <c r="AB79" i="2"/>
  <c r="AH80" i="2"/>
  <c r="AF81" i="2"/>
  <c r="AD82" i="2"/>
  <c r="AB83" i="2"/>
  <c r="AH84" i="2"/>
  <c r="AF85" i="2"/>
  <c r="AD86" i="2"/>
  <c r="AB87" i="2"/>
  <c r="AH88" i="2"/>
  <c r="AF89" i="2"/>
  <c r="AD90" i="2"/>
  <c r="AB91" i="2"/>
  <c r="AH92" i="2"/>
  <c r="AF93" i="2"/>
  <c r="AD94" i="2"/>
  <c r="AB95" i="2"/>
  <c r="AF97" i="2"/>
  <c r="AB99" i="2"/>
  <c r="AH100" i="2"/>
  <c r="AD102" i="2"/>
  <c r="AF105" i="2"/>
  <c r="AB107" i="2"/>
  <c r="AH108" i="2"/>
  <c r="AD110" i="2"/>
  <c r="AH116" i="2"/>
  <c r="AA117" i="2"/>
  <c r="AA115" i="2"/>
  <c r="AA113" i="2"/>
  <c r="AA111" i="2"/>
  <c r="AA109" i="2"/>
  <c r="AA107" i="2"/>
  <c r="AA105" i="2"/>
  <c r="AA103" i="2"/>
  <c r="AA101" i="2"/>
  <c r="AA99" i="2"/>
  <c r="AA97" i="2"/>
  <c r="AA71" i="2"/>
  <c r="AA67" i="2"/>
  <c r="AA63" i="2"/>
  <c r="AA59" i="2"/>
  <c r="AA116" i="2"/>
  <c r="AA114" i="2"/>
  <c r="AA112" i="2"/>
  <c r="AA110" i="2"/>
  <c r="AA108" i="2"/>
  <c r="AA106" i="2"/>
  <c r="AA104" i="2"/>
  <c r="AA102" i="2"/>
  <c r="AA100" i="2"/>
  <c r="AA98" i="2"/>
  <c r="AA96" i="2"/>
  <c r="AA94" i="2"/>
  <c r="AA92" i="2"/>
  <c r="AA90" i="2"/>
  <c r="AA88" i="2"/>
  <c r="AA86" i="2"/>
  <c r="AA84" i="2"/>
  <c r="AA82" i="2"/>
  <c r="AA80" i="2"/>
  <c r="AA78" i="2"/>
  <c r="AA76" i="2"/>
  <c r="AA74" i="2"/>
  <c r="AA72" i="2"/>
  <c r="AA68" i="2"/>
  <c r="AA64" i="2"/>
  <c r="AA60" i="2"/>
  <c r="AB116" i="2"/>
  <c r="AB114" i="2"/>
  <c r="AB112" i="2"/>
  <c r="AB110" i="2"/>
  <c r="AB108" i="2"/>
  <c r="AB106" i="2"/>
  <c r="AB104" i="2"/>
  <c r="AB102" i="2"/>
  <c r="AB100" i="2"/>
  <c r="AB98" i="2"/>
  <c r="AB96" i="2"/>
  <c r="AB94" i="2"/>
  <c r="AB92" i="2"/>
  <c r="AB90" i="2"/>
  <c r="AB88" i="2"/>
  <c r="AB86" i="2"/>
  <c r="AB84" i="2"/>
  <c r="AB82" i="2"/>
  <c r="AB80" i="2"/>
  <c r="AB78" i="2"/>
  <c r="AB76" i="2"/>
  <c r="AB74" i="2"/>
  <c r="AB72" i="2"/>
  <c r="AB68" i="2"/>
  <c r="AB64" i="2"/>
  <c r="AB60" i="2"/>
  <c r="AB69" i="2"/>
  <c r="AB65" i="2"/>
  <c r="AB61" i="2"/>
  <c r="AB57" i="2"/>
  <c r="AB56" i="2"/>
  <c r="AB55" i="2"/>
  <c r="AB54" i="2"/>
  <c r="AB53" i="2"/>
  <c r="AB52" i="2"/>
  <c r="AB51" i="2"/>
  <c r="AB50" i="2"/>
  <c r="AB49" i="2"/>
  <c r="AB48" i="2"/>
  <c r="AB47" i="2"/>
  <c r="AB46" i="2"/>
  <c r="AB45" i="2"/>
  <c r="AB44" i="2"/>
  <c r="AB43" i="2"/>
  <c r="AB42" i="2"/>
  <c r="AB41" i="2"/>
  <c r="AB40" i="2"/>
  <c r="AB39" i="2"/>
  <c r="AB38" i="2"/>
  <c r="AB37" i="2"/>
  <c r="AB36" i="2"/>
  <c r="AB35" i="2"/>
  <c r="AB34" i="2"/>
  <c r="AB33" i="2"/>
  <c r="AB32" i="2"/>
  <c r="AB31" i="2"/>
  <c r="AB30" i="2"/>
  <c r="AB29" i="2"/>
  <c r="AB28" i="2"/>
  <c r="AB27" i="2"/>
  <c r="AB26" i="2"/>
  <c r="AB25" i="2"/>
  <c r="AB24" i="2"/>
  <c r="AB23" i="2"/>
  <c r="AB22" i="2"/>
  <c r="AB21" i="2"/>
  <c r="AB20" i="2"/>
  <c r="L21" i="2" s="1"/>
  <c r="AF116" i="2"/>
  <c r="AF114" i="2"/>
  <c r="AF112" i="2"/>
  <c r="AF110" i="2"/>
  <c r="AF108" i="2"/>
  <c r="AF106" i="2"/>
  <c r="AF104" i="2"/>
  <c r="AF102" i="2"/>
  <c r="AF100" i="2"/>
  <c r="AF98" i="2"/>
  <c r="AF96" i="2"/>
  <c r="AF94" i="2"/>
  <c r="AF92" i="2"/>
  <c r="AF90" i="2"/>
  <c r="AF88" i="2"/>
  <c r="AF86" i="2"/>
  <c r="AF84" i="2"/>
  <c r="AF82" i="2"/>
  <c r="AF80" i="2"/>
  <c r="AF78" i="2"/>
  <c r="AF76" i="2"/>
  <c r="AF74" i="2"/>
  <c r="AF72" i="2"/>
  <c r="AF68" i="2"/>
  <c r="AF64" i="2"/>
  <c r="AF60" i="2"/>
  <c r="AF69" i="2"/>
  <c r="AF65" i="2"/>
  <c r="AF61" i="2"/>
  <c r="AF57" i="2"/>
  <c r="AF56" i="2"/>
  <c r="AF55" i="2"/>
  <c r="AF54" i="2"/>
  <c r="AF53" i="2"/>
  <c r="AF52" i="2"/>
  <c r="AF51" i="2"/>
  <c r="AF50" i="2"/>
  <c r="AF49" i="2"/>
  <c r="AF48" i="2"/>
  <c r="AF47" i="2"/>
  <c r="AF46" i="2"/>
  <c r="AF45" i="2"/>
  <c r="AF44" i="2"/>
  <c r="AF43" i="2"/>
  <c r="AF42" i="2"/>
  <c r="AF41" i="2"/>
  <c r="AF40" i="2"/>
  <c r="AF39" i="2"/>
  <c r="AF38" i="2"/>
  <c r="AF37" i="2"/>
  <c r="AF36" i="2"/>
  <c r="AF35" i="2"/>
  <c r="AF34" i="2"/>
  <c r="AF33" i="2"/>
  <c r="AF32" i="2"/>
  <c r="AF31" i="2"/>
  <c r="AF30" i="2"/>
  <c r="AF29" i="2"/>
  <c r="AF28" i="2"/>
  <c r="AF27" i="2"/>
  <c r="AF26" i="2"/>
  <c r="AF25" i="2"/>
  <c r="AF24" i="2"/>
  <c r="AF23" i="2"/>
  <c r="AF22" i="2"/>
  <c r="AF21" i="2"/>
  <c r="AF20" i="2"/>
  <c r="AJ20" i="2"/>
  <c r="M7" i="2"/>
  <c r="Q7" i="2"/>
  <c r="U7" i="2"/>
  <c r="AA20" i="2"/>
  <c r="K21" i="2" s="1"/>
  <c r="AG20" i="2"/>
  <c r="Q21" i="2" s="1"/>
  <c r="AL20" i="2"/>
  <c r="V21" i="2" s="1"/>
  <c r="AD21" i="2"/>
  <c r="AE22" i="2"/>
  <c r="AE23" i="2"/>
  <c r="AE24" i="2"/>
  <c r="AE25" i="2"/>
  <c r="AE26" i="2"/>
  <c r="AE27" i="2"/>
  <c r="AE28" i="2"/>
  <c r="AE29" i="2"/>
  <c r="AE30" i="2"/>
  <c r="AE31" i="2"/>
  <c r="AE32" i="2"/>
  <c r="AE33" i="2"/>
  <c r="AE34" i="2"/>
  <c r="AE35" i="2"/>
  <c r="AE36" i="2"/>
  <c r="AE37" i="2"/>
  <c r="AE38" i="2"/>
  <c r="AE39" i="2"/>
  <c r="AE40" i="2"/>
  <c r="AE41" i="2"/>
  <c r="AE42" i="2"/>
  <c r="AE43" i="2"/>
  <c r="AE44" i="2"/>
  <c r="AE45" i="2"/>
  <c r="AE46" i="2"/>
  <c r="AE47" i="2"/>
  <c r="AE48" i="2"/>
  <c r="AE49" i="2"/>
  <c r="AE50" i="2"/>
  <c r="AE51" i="2"/>
  <c r="AE52" i="2"/>
  <c r="AE53" i="2"/>
  <c r="AE54" i="2"/>
  <c r="AE55" i="2"/>
  <c r="AE56" i="2"/>
  <c r="AE57" i="2"/>
  <c r="AA58" i="2"/>
  <c r="AF59" i="2"/>
  <c r="AC60" i="2"/>
  <c r="AE61" i="2"/>
  <c r="AA62" i="2"/>
  <c r="AF63" i="2"/>
  <c r="AC64" i="2"/>
  <c r="AE65" i="2"/>
  <c r="AA66" i="2"/>
  <c r="AF67" i="2"/>
  <c r="AC68" i="2"/>
  <c r="AE69" i="2"/>
  <c r="AA70" i="2"/>
  <c r="AF71" i="2"/>
  <c r="AC72" i="2"/>
  <c r="AA73" i="2"/>
  <c r="AG74" i="2"/>
  <c r="AE75" i="2"/>
  <c r="AC76" i="2"/>
  <c r="AA77" i="2"/>
  <c r="AG78" i="2"/>
  <c r="AE79" i="2"/>
  <c r="AC80" i="2"/>
  <c r="AA81" i="2"/>
  <c r="AG82" i="2"/>
  <c r="AE83" i="2"/>
  <c r="AC84" i="2"/>
  <c r="AA85" i="2"/>
  <c r="AG86" i="2"/>
  <c r="AE87" i="2"/>
  <c r="AC88" i="2"/>
  <c r="AA89" i="2"/>
  <c r="AG90" i="2"/>
  <c r="AE91" i="2"/>
  <c r="AC92" i="2"/>
  <c r="AA93" i="2"/>
  <c r="AG94" i="2"/>
  <c r="AE95" i="2"/>
  <c r="AD96" i="2"/>
  <c r="AF99" i="2"/>
  <c r="AB101" i="2"/>
  <c r="AH102" i="2"/>
  <c r="AD104" i="2"/>
  <c r="AF107" i="2"/>
  <c r="AB109" i="2"/>
  <c r="AH110" i="2"/>
  <c r="AD112" i="2"/>
  <c r="AF115" i="2"/>
  <c r="AB117" i="2"/>
  <c r="U20" i="3"/>
  <c r="AF30" i="3"/>
  <c r="AF34" i="3"/>
  <c r="AF38" i="3"/>
  <c r="AF42" i="3"/>
  <c r="AF46" i="3"/>
  <c r="AB55" i="3"/>
  <c r="AF57" i="3"/>
  <c r="AD69" i="3"/>
  <c r="AD65" i="3"/>
  <c r="AD61" i="3"/>
  <c r="AD57" i="3"/>
  <c r="AD56" i="3"/>
  <c r="AD55" i="3"/>
  <c r="AD54" i="3"/>
  <c r="AD53" i="3"/>
  <c r="AD52" i="3"/>
  <c r="AD51" i="3"/>
  <c r="AD50" i="3"/>
  <c r="AD117" i="3"/>
  <c r="AD115" i="3"/>
  <c r="AD113" i="3"/>
  <c r="AD111" i="3"/>
  <c r="AD109" i="3"/>
  <c r="AD107" i="3"/>
  <c r="AD105" i="3"/>
  <c r="AD103" i="3"/>
  <c r="AD101" i="3"/>
  <c r="AD99" i="3"/>
  <c r="AD97" i="3"/>
  <c r="AD95" i="3"/>
  <c r="AD93" i="3"/>
  <c r="AD91" i="3"/>
  <c r="AD89" i="3"/>
  <c r="AD87" i="3"/>
  <c r="AD85" i="3"/>
  <c r="AD83" i="3"/>
  <c r="AD81" i="3"/>
  <c r="AD79" i="3"/>
  <c r="AD77" i="3"/>
  <c r="AD75" i="3"/>
  <c r="AD73" i="3"/>
  <c r="AD70" i="3"/>
  <c r="AD66" i="3"/>
  <c r="AD62" i="3"/>
  <c r="AD58" i="3"/>
  <c r="AD114" i="3"/>
  <c r="AD110" i="3"/>
  <c r="AD106" i="3"/>
  <c r="AD102" i="3"/>
  <c r="AD98" i="3"/>
  <c r="AD94" i="3"/>
  <c r="AD90" i="3"/>
  <c r="AD86" i="3"/>
  <c r="AD82" i="3"/>
  <c r="AD78" i="3"/>
  <c r="AD74" i="3"/>
  <c r="AD71" i="3"/>
  <c r="AD67" i="3"/>
  <c r="AD63" i="3"/>
  <c r="AD59" i="3"/>
  <c r="AD48" i="3"/>
  <c r="AD46" i="3"/>
  <c r="AD44" i="3"/>
  <c r="AD42" i="3"/>
  <c r="AD40" i="3"/>
  <c r="AD38" i="3"/>
  <c r="AD36" i="3"/>
  <c r="AD34" i="3"/>
  <c r="AD32" i="3"/>
  <c r="AD30" i="3"/>
  <c r="AD28" i="3"/>
  <c r="AD27" i="3"/>
  <c r="AD26" i="3"/>
  <c r="AD25" i="3"/>
  <c r="AD24" i="3"/>
  <c r="AD23" i="3"/>
  <c r="AD22" i="3"/>
  <c r="AD21" i="3"/>
  <c r="AD20" i="3"/>
  <c r="AD116" i="3"/>
  <c r="AD112" i="3"/>
  <c r="AD108" i="3"/>
  <c r="AD104" i="3"/>
  <c r="AD100" i="3"/>
  <c r="AD96" i="3"/>
  <c r="AD92" i="3"/>
  <c r="AD88" i="3"/>
  <c r="AD84" i="3"/>
  <c r="AD80" i="3"/>
  <c r="AD76" i="3"/>
  <c r="AD72" i="3"/>
  <c r="AD68" i="3"/>
  <c r="AH69" i="3"/>
  <c r="AH65" i="3"/>
  <c r="AH61" i="3"/>
  <c r="AH57" i="3"/>
  <c r="AH56" i="3"/>
  <c r="AH55" i="3"/>
  <c r="AH54" i="3"/>
  <c r="AH53" i="3"/>
  <c r="AH52" i="3"/>
  <c r="AH51" i="3"/>
  <c r="AH50" i="3"/>
  <c r="AH117" i="3"/>
  <c r="AH115" i="3"/>
  <c r="AH113" i="3"/>
  <c r="AH111" i="3"/>
  <c r="AH109" i="3"/>
  <c r="AH107" i="3"/>
  <c r="AH105" i="3"/>
  <c r="AH103" i="3"/>
  <c r="AH101" i="3"/>
  <c r="AH99" i="3"/>
  <c r="AH97" i="3"/>
  <c r="AH95" i="3"/>
  <c r="AH93" i="3"/>
  <c r="AH91" i="3"/>
  <c r="AH89" i="3"/>
  <c r="AH87" i="3"/>
  <c r="AH85" i="3"/>
  <c r="AH83" i="3"/>
  <c r="AH81" i="3"/>
  <c r="AH79" i="3"/>
  <c r="AH77" i="3"/>
  <c r="AH75" i="3"/>
  <c r="AH73" i="3"/>
  <c r="AH70" i="3"/>
  <c r="AH66" i="3"/>
  <c r="AH62" i="3"/>
  <c r="AH58" i="3"/>
  <c r="AH49" i="3"/>
  <c r="AH47" i="3"/>
  <c r="AH45" i="3"/>
  <c r="AH43" i="3"/>
  <c r="AH41" i="3"/>
  <c r="AH39" i="3"/>
  <c r="AH37" i="3"/>
  <c r="AH35" i="3"/>
  <c r="AH33" i="3"/>
  <c r="AH31" i="3"/>
  <c r="AH29" i="3"/>
  <c r="AH116" i="3"/>
  <c r="AH112" i="3"/>
  <c r="AH108" i="3"/>
  <c r="AH104" i="3"/>
  <c r="AH100" i="3"/>
  <c r="AH96" i="3"/>
  <c r="AH92" i="3"/>
  <c r="AH88" i="3"/>
  <c r="AH84" i="3"/>
  <c r="AH80" i="3"/>
  <c r="AH76" i="3"/>
  <c r="AH72" i="3"/>
  <c r="AH68" i="3"/>
  <c r="AH64" i="3"/>
  <c r="AH60" i="3"/>
  <c r="AH28" i="3"/>
  <c r="AH27" i="3"/>
  <c r="AH26" i="3"/>
  <c r="AH25" i="3"/>
  <c r="AH24" i="3"/>
  <c r="AH23" i="3"/>
  <c r="AH22" i="3"/>
  <c r="AH21" i="3"/>
  <c r="AH20" i="3"/>
  <c r="AH48" i="3"/>
  <c r="AH46" i="3"/>
  <c r="AH44" i="3"/>
  <c r="AH42" i="3"/>
  <c r="AH40" i="3"/>
  <c r="AH38" i="3"/>
  <c r="AH36" i="3"/>
  <c r="AH34" i="3"/>
  <c r="AH32" i="3"/>
  <c r="AH30" i="3"/>
  <c r="AH114" i="3"/>
  <c r="AH110" i="3"/>
  <c r="AH106" i="3"/>
  <c r="AH102" i="3"/>
  <c r="AH98" i="3"/>
  <c r="AH94" i="3"/>
  <c r="AH90" i="3"/>
  <c r="AH86" i="3"/>
  <c r="AH82" i="3"/>
  <c r="AH78" i="3"/>
  <c r="AH74" i="3"/>
  <c r="AH71" i="3"/>
  <c r="AL20" i="3"/>
  <c r="K7" i="3"/>
  <c r="O7" i="3"/>
  <c r="S7" i="3"/>
  <c r="W7" i="3"/>
  <c r="AB20" i="3"/>
  <c r="L21" i="3" s="1"/>
  <c r="AB21" i="3"/>
  <c r="AB22" i="3"/>
  <c r="AB23" i="3"/>
  <c r="AB24" i="3"/>
  <c r="AB25" i="3"/>
  <c r="AB26" i="3"/>
  <c r="AB27" i="3"/>
  <c r="AD29" i="3"/>
  <c r="AA32" i="3"/>
  <c r="AD33" i="3"/>
  <c r="AA36" i="3"/>
  <c r="AD37" i="3"/>
  <c r="AA40" i="3"/>
  <c r="AD41" i="3"/>
  <c r="AA44" i="3"/>
  <c r="AD45" i="3"/>
  <c r="AD49" i="3"/>
  <c r="AF61" i="3"/>
  <c r="AH63" i="3"/>
  <c r="AD64" i="3"/>
  <c r="AA117" i="3"/>
  <c r="AA115" i="3"/>
  <c r="AA113" i="3"/>
  <c r="AA111" i="3"/>
  <c r="AA109" i="3"/>
  <c r="AA107" i="3"/>
  <c r="AA105" i="3"/>
  <c r="AA103" i="3"/>
  <c r="AA101" i="3"/>
  <c r="AA99" i="3"/>
  <c r="AA97" i="3"/>
  <c r="AA95" i="3"/>
  <c r="AA93" i="3"/>
  <c r="AA91" i="3"/>
  <c r="AA89" i="3"/>
  <c r="AA87" i="3"/>
  <c r="AA85" i="3"/>
  <c r="AA83" i="3"/>
  <c r="AA81" i="3"/>
  <c r="AA79" i="3"/>
  <c r="AA77" i="3"/>
  <c r="AA75" i="3"/>
  <c r="AA73" i="3"/>
  <c r="AA70" i="3"/>
  <c r="AA66" i="3"/>
  <c r="AA62" i="3"/>
  <c r="AA58" i="3"/>
  <c r="AA71" i="3"/>
  <c r="AA67" i="3"/>
  <c r="AA63" i="3"/>
  <c r="AA59" i="3"/>
  <c r="AA116" i="3"/>
  <c r="AA112" i="3"/>
  <c r="AA108" i="3"/>
  <c r="AA104" i="3"/>
  <c r="AA100" i="3"/>
  <c r="AA96" i="3"/>
  <c r="AA92" i="3"/>
  <c r="AA88" i="3"/>
  <c r="AA84" i="3"/>
  <c r="AA80" i="3"/>
  <c r="AA76" i="3"/>
  <c r="AA72" i="3"/>
  <c r="AA68" i="3"/>
  <c r="AA64" i="3"/>
  <c r="AA60" i="3"/>
  <c r="AA55" i="3"/>
  <c r="AA51" i="3"/>
  <c r="AA28" i="3"/>
  <c r="AA27" i="3"/>
  <c r="AA26" i="3"/>
  <c r="AA25" i="3"/>
  <c r="AA24" i="3"/>
  <c r="AA23" i="3"/>
  <c r="AA22" i="3"/>
  <c r="AA21" i="3"/>
  <c r="AA20" i="3"/>
  <c r="K21" i="3" s="1"/>
  <c r="AA56" i="3"/>
  <c r="AA52" i="3"/>
  <c r="AA49" i="3"/>
  <c r="AA47" i="3"/>
  <c r="AA45" i="3"/>
  <c r="AA43" i="3"/>
  <c r="AA41" i="3"/>
  <c r="AA39" i="3"/>
  <c r="AA37" i="3"/>
  <c r="AA35" i="3"/>
  <c r="AA33" i="3"/>
  <c r="AA31" i="3"/>
  <c r="AA29" i="3"/>
  <c r="AA114" i="3"/>
  <c r="AA110" i="3"/>
  <c r="AA106" i="3"/>
  <c r="AA102" i="3"/>
  <c r="AA98" i="3"/>
  <c r="AA94" i="3"/>
  <c r="AA90" i="3"/>
  <c r="AA86" i="3"/>
  <c r="AA82" i="3"/>
  <c r="AA78" i="3"/>
  <c r="AA74" i="3"/>
  <c r="AA69" i="3"/>
  <c r="AA65" i="3"/>
  <c r="AA61" i="3"/>
  <c r="AA57" i="3"/>
  <c r="AA53" i="3"/>
  <c r="AE117" i="3"/>
  <c r="AE115" i="3"/>
  <c r="AE113" i="3"/>
  <c r="AE111" i="3"/>
  <c r="AE109" i="3"/>
  <c r="AE107" i="3"/>
  <c r="AE105" i="3"/>
  <c r="AE103" i="3"/>
  <c r="AE101" i="3"/>
  <c r="AE99" i="3"/>
  <c r="AE97" i="3"/>
  <c r="AE95" i="3"/>
  <c r="AE93" i="3"/>
  <c r="AE91" i="3"/>
  <c r="AE89" i="3"/>
  <c r="AE87" i="3"/>
  <c r="AE85" i="3"/>
  <c r="AE83" i="3"/>
  <c r="AE81" i="3"/>
  <c r="AE79" i="3"/>
  <c r="AE77" i="3"/>
  <c r="AE75" i="3"/>
  <c r="AE73" i="3"/>
  <c r="AE70" i="3"/>
  <c r="AE66" i="3"/>
  <c r="AE62" i="3"/>
  <c r="AE58" i="3"/>
  <c r="AE71" i="3"/>
  <c r="AE67" i="3"/>
  <c r="AE63" i="3"/>
  <c r="AE59" i="3"/>
  <c r="AE114" i="3"/>
  <c r="AE110" i="3"/>
  <c r="AE106" i="3"/>
  <c r="AE102" i="3"/>
  <c r="AE98" i="3"/>
  <c r="AE94" i="3"/>
  <c r="AE90" i="3"/>
  <c r="AE86" i="3"/>
  <c r="AE82" i="3"/>
  <c r="AE78" i="3"/>
  <c r="AE74" i="3"/>
  <c r="AE69" i="3"/>
  <c r="AE65" i="3"/>
  <c r="AE61" i="3"/>
  <c r="AE57" i="3"/>
  <c r="AE53" i="3"/>
  <c r="AE48" i="3"/>
  <c r="AE46" i="3"/>
  <c r="AE44" i="3"/>
  <c r="AE42" i="3"/>
  <c r="AE40" i="3"/>
  <c r="AE38" i="3"/>
  <c r="AE36" i="3"/>
  <c r="AE34" i="3"/>
  <c r="AE32" i="3"/>
  <c r="AE30" i="3"/>
  <c r="AE28" i="3"/>
  <c r="AE27" i="3"/>
  <c r="AE26" i="3"/>
  <c r="AE25" i="3"/>
  <c r="AE24" i="3"/>
  <c r="AE23" i="3"/>
  <c r="AE22" i="3"/>
  <c r="AE21" i="3"/>
  <c r="AE20" i="3"/>
  <c r="O21" i="3" s="1"/>
  <c r="AE54" i="3"/>
  <c r="AE50" i="3"/>
  <c r="AE116" i="3"/>
  <c r="AE112" i="3"/>
  <c r="AE108" i="3"/>
  <c r="AE104" i="3"/>
  <c r="AE100" i="3"/>
  <c r="AE96" i="3"/>
  <c r="AE92" i="3"/>
  <c r="AE88" i="3"/>
  <c r="AE84" i="3"/>
  <c r="AE80" i="3"/>
  <c r="AE76" i="3"/>
  <c r="AE72" i="3"/>
  <c r="AE68" i="3"/>
  <c r="AE64" i="3"/>
  <c r="AE60" i="3"/>
  <c r="AE55" i="3"/>
  <c r="AE51" i="3"/>
  <c r="AE49" i="3"/>
  <c r="AE47" i="3"/>
  <c r="AE45" i="3"/>
  <c r="AE43" i="3"/>
  <c r="AE41" i="3"/>
  <c r="AE39" i="3"/>
  <c r="AE37" i="3"/>
  <c r="AE35" i="3"/>
  <c r="AE33" i="3"/>
  <c r="AE31" i="3"/>
  <c r="AE29" i="3"/>
  <c r="AI20" i="3"/>
  <c r="S21" i="3" s="1"/>
  <c r="W21" i="3"/>
  <c r="AM21" i="3" s="1"/>
  <c r="L7" i="3"/>
  <c r="P7" i="3"/>
  <c r="T7" i="3"/>
  <c r="M20" i="3"/>
  <c r="AF20" i="3"/>
  <c r="P21" i="3" s="1"/>
  <c r="AF21" i="3"/>
  <c r="AF22" i="3"/>
  <c r="AF23" i="3"/>
  <c r="AF24" i="3"/>
  <c r="AF25" i="3"/>
  <c r="AF26" i="3"/>
  <c r="AF27" i="3"/>
  <c r="AF28" i="3"/>
  <c r="AF32" i="3"/>
  <c r="AF36" i="3"/>
  <c r="AF40" i="3"/>
  <c r="AF44" i="3"/>
  <c r="AF48" i="3"/>
  <c r="AA50" i="3"/>
  <c r="AE56" i="3"/>
  <c r="AH67" i="3"/>
  <c r="AB71" i="3"/>
  <c r="AB67" i="3"/>
  <c r="AB63" i="3"/>
  <c r="AB59" i="3"/>
  <c r="AB116" i="3"/>
  <c r="AB114" i="3"/>
  <c r="AB112" i="3"/>
  <c r="AB110" i="3"/>
  <c r="AB108" i="3"/>
  <c r="AB106" i="3"/>
  <c r="AB104" i="3"/>
  <c r="AB102" i="3"/>
  <c r="AB100" i="3"/>
  <c r="AB98" i="3"/>
  <c r="AB96" i="3"/>
  <c r="AB94" i="3"/>
  <c r="AB92" i="3"/>
  <c r="AB90" i="3"/>
  <c r="AB88" i="3"/>
  <c r="AB86" i="3"/>
  <c r="AB84" i="3"/>
  <c r="AB82" i="3"/>
  <c r="AB80" i="3"/>
  <c r="AB78" i="3"/>
  <c r="AB76" i="3"/>
  <c r="AB74" i="3"/>
  <c r="AB72" i="3"/>
  <c r="AB68" i="3"/>
  <c r="AB64" i="3"/>
  <c r="AB60" i="3"/>
  <c r="AB70" i="3"/>
  <c r="AB66" i="3"/>
  <c r="AB62" i="3"/>
  <c r="AB58" i="3"/>
  <c r="AB56" i="3"/>
  <c r="AB52" i="3"/>
  <c r="AB49" i="3"/>
  <c r="AB47" i="3"/>
  <c r="AB45" i="3"/>
  <c r="AB43" i="3"/>
  <c r="AB41" i="3"/>
  <c r="AB39" i="3"/>
  <c r="AB37" i="3"/>
  <c r="AB35" i="3"/>
  <c r="AB33" i="3"/>
  <c r="AB31" i="3"/>
  <c r="AB29" i="3"/>
  <c r="AB115" i="3"/>
  <c r="AB111" i="3"/>
  <c r="AB107" i="3"/>
  <c r="AB103" i="3"/>
  <c r="AB99" i="3"/>
  <c r="AB95" i="3"/>
  <c r="AB91" i="3"/>
  <c r="AB87" i="3"/>
  <c r="AB83" i="3"/>
  <c r="AB79" i="3"/>
  <c r="AB75" i="3"/>
  <c r="AB69" i="3"/>
  <c r="AB65" i="3"/>
  <c r="AB61" i="3"/>
  <c r="AB57" i="3"/>
  <c r="AB53" i="3"/>
  <c r="AB54" i="3"/>
  <c r="AB50" i="3"/>
  <c r="AB48" i="3"/>
  <c r="AB46" i="3"/>
  <c r="AB44" i="3"/>
  <c r="AB42" i="3"/>
  <c r="AB40" i="3"/>
  <c r="AB38" i="3"/>
  <c r="AB36" i="3"/>
  <c r="AB34" i="3"/>
  <c r="AB32" i="3"/>
  <c r="AB30" i="3"/>
  <c r="AB117" i="3"/>
  <c r="AB113" i="3"/>
  <c r="AB109" i="3"/>
  <c r="AB105" i="3"/>
  <c r="AB101" i="3"/>
  <c r="AB97" i="3"/>
  <c r="AB93" i="3"/>
  <c r="AB89" i="3"/>
  <c r="AB85" i="3"/>
  <c r="AB81" i="3"/>
  <c r="AB77" i="3"/>
  <c r="AB73" i="3"/>
  <c r="AF71" i="3"/>
  <c r="AF67" i="3"/>
  <c r="AF63" i="3"/>
  <c r="AF59" i="3"/>
  <c r="AF116" i="3"/>
  <c r="AF114" i="3"/>
  <c r="AF112" i="3"/>
  <c r="AF110" i="3"/>
  <c r="AF108" i="3"/>
  <c r="AF106" i="3"/>
  <c r="AF104" i="3"/>
  <c r="AF102" i="3"/>
  <c r="AF100" i="3"/>
  <c r="AF98" i="3"/>
  <c r="AF96" i="3"/>
  <c r="AF94" i="3"/>
  <c r="AF92" i="3"/>
  <c r="AF90" i="3"/>
  <c r="AF88" i="3"/>
  <c r="AF86" i="3"/>
  <c r="AF84" i="3"/>
  <c r="AF82" i="3"/>
  <c r="AF80" i="3"/>
  <c r="AF78" i="3"/>
  <c r="AF76" i="3"/>
  <c r="AF74" i="3"/>
  <c r="AF72" i="3"/>
  <c r="AF68" i="3"/>
  <c r="AF64" i="3"/>
  <c r="AF60" i="3"/>
  <c r="AF54" i="3"/>
  <c r="AF50" i="3"/>
  <c r="AF117" i="3"/>
  <c r="AF113" i="3"/>
  <c r="AF109" i="3"/>
  <c r="AF105" i="3"/>
  <c r="AF101" i="3"/>
  <c r="AF97" i="3"/>
  <c r="AF93" i="3"/>
  <c r="AF89" i="3"/>
  <c r="AF85" i="3"/>
  <c r="AF81" i="3"/>
  <c r="AF77" i="3"/>
  <c r="AF73" i="3"/>
  <c r="AF55" i="3"/>
  <c r="AF51" i="3"/>
  <c r="AF49" i="3"/>
  <c r="AF47" i="3"/>
  <c r="AF45" i="3"/>
  <c r="AF43" i="3"/>
  <c r="AF41" i="3"/>
  <c r="AF39" i="3"/>
  <c r="AF37" i="3"/>
  <c r="AF35" i="3"/>
  <c r="AF33" i="3"/>
  <c r="AF31" i="3"/>
  <c r="AF29" i="3"/>
  <c r="AF70" i="3"/>
  <c r="AF66" i="3"/>
  <c r="AF62" i="3"/>
  <c r="AF58" i="3"/>
  <c r="AF56" i="3"/>
  <c r="AF52" i="3"/>
  <c r="AF115" i="3"/>
  <c r="AF111" i="3"/>
  <c r="AF107" i="3"/>
  <c r="AF103" i="3"/>
  <c r="AF99" i="3"/>
  <c r="AF95" i="3"/>
  <c r="AF91" i="3"/>
  <c r="AF87" i="3"/>
  <c r="AF83" i="3"/>
  <c r="AF79" i="3"/>
  <c r="AF75" i="3"/>
  <c r="AF69" i="3"/>
  <c r="Q7" i="3"/>
  <c r="AJ20" i="3"/>
  <c r="T21" i="3" s="1"/>
  <c r="AA30" i="3"/>
  <c r="AD31" i="3"/>
  <c r="AA34" i="3"/>
  <c r="AD35" i="3"/>
  <c r="AA38" i="3"/>
  <c r="AD39" i="3"/>
  <c r="AA42" i="3"/>
  <c r="AD43" i="3"/>
  <c r="AA46" i="3"/>
  <c r="AD47" i="3"/>
  <c r="AB51" i="3"/>
  <c r="AF53" i="3"/>
  <c r="AA54" i="3"/>
  <c r="N20" i="4"/>
  <c r="N7" i="4"/>
  <c r="R20" i="4"/>
  <c r="R7" i="4"/>
  <c r="AC117" i="4"/>
  <c r="AC115" i="4"/>
  <c r="AC113" i="4"/>
  <c r="AC111" i="4"/>
  <c r="AC109" i="4"/>
  <c r="AC112" i="4"/>
  <c r="AC71" i="4"/>
  <c r="AC67" i="4"/>
  <c r="AC116" i="4"/>
  <c r="AC110" i="4"/>
  <c r="AC102" i="4"/>
  <c r="AC101" i="4"/>
  <c r="AC94" i="4"/>
  <c r="AC93" i="4"/>
  <c r="AC86" i="4"/>
  <c r="AC85" i="4"/>
  <c r="AC114" i="4"/>
  <c r="AC104" i="4"/>
  <c r="AC103" i="4"/>
  <c r="AC96" i="4"/>
  <c r="AC95" i="4"/>
  <c r="AC88" i="4"/>
  <c r="AC87" i="4"/>
  <c r="AC106" i="4"/>
  <c r="AC105" i="4"/>
  <c r="AC98" i="4"/>
  <c r="AC97" i="4"/>
  <c r="AC90" i="4"/>
  <c r="AC89" i="4"/>
  <c r="AC82" i="4"/>
  <c r="AC81" i="4"/>
  <c r="AC74" i="4"/>
  <c r="AC73" i="4"/>
  <c r="AC66" i="4"/>
  <c r="AC62" i="4"/>
  <c r="AC58" i="4"/>
  <c r="AC108" i="4"/>
  <c r="AC99" i="4"/>
  <c r="AC83" i="4"/>
  <c r="AC80" i="4"/>
  <c r="AC77" i="4"/>
  <c r="AC69" i="4"/>
  <c r="AC65" i="4"/>
  <c r="AC64" i="4"/>
  <c r="AC63" i="4"/>
  <c r="AC57" i="4"/>
  <c r="AC55" i="4"/>
  <c r="AC53" i="4"/>
  <c r="AC107" i="4"/>
  <c r="AC84" i="4"/>
  <c r="AC78" i="4"/>
  <c r="AC75" i="4"/>
  <c r="AC72" i="4"/>
  <c r="AC70" i="4"/>
  <c r="AC92" i="4"/>
  <c r="AC76" i="4"/>
  <c r="AC61" i="4"/>
  <c r="AC60" i="4"/>
  <c r="AC59" i="4"/>
  <c r="AC56" i="4"/>
  <c r="AC54" i="4"/>
  <c r="AC52" i="4"/>
  <c r="AC51" i="4"/>
  <c r="AC50" i="4"/>
  <c r="AC49" i="4"/>
  <c r="AC48" i="4"/>
  <c r="AC47" i="4"/>
  <c r="AC46" i="4"/>
  <c r="AC45" i="4"/>
  <c r="AC44" i="4"/>
  <c r="AC43" i="4"/>
  <c r="AC42" i="4"/>
  <c r="AC41" i="4"/>
  <c r="AC40" i="4"/>
  <c r="AC39" i="4"/>
  <c r="AC38" i="4"/>
  <c r="AC37" i="4"/>
  <c r="AC36" i="4"/>
  <c r="AC35" i="4"/>
  <c r="AC34" i="4"/>
  <c r="AC33" i="4"/>
  <c r="AC32" i="4"/>
  <c r="AC31" i="4"/>
  <c r="AC30" i="4"/>
  <c r="AC29" i="4"/>
  <c r="AC28" i="4"/>
  <c r="AC27" i="4"/>
  <c r="AC26" i="4"/>
  <c r="AC25" i="4"/>
  <c r="AC24" i="4"/>
  <c r="AC23" i="4"/>
  <c r="AC100" i="4"/>
  <c r="AC20" i="4"/>
  <c r="M21" i="4" s="1"/>
  <c r="AC79" i="4"/>
  <c r="AC68" i="4"/>
  <c r="AC22" i="4"/>
  <c r="AC91" i="4"/>
  <c r="AC21" i="4"/>
  <c r="AG117" i="4"/>
  <c r="AG115" i="4"/>
  <c r="AG113" i="4"/>
  <c r="AG111" i="4"/>
  <c r="AG109" i="4"/>
  <c r="AG110" i="4"/>
  <c r="AG71" i="4"/>
  <c r="AG67" i="4"/>
  <c r="AG112" i="4"/>
  <c r="AG108" i="4"/>
  <c r="AG107" i="4"/>
  <c r="AG100" i="4"/>
  <c r="AG99" i="4"/>
  <c r="AG92" i="4"/>
  <c r="AG91" i="4"/>
  <c r="AG102" i="4"/>
  <c r="AG101" i="4"/>
  <c r="AG94" i="4"/>
  <c r="AG93" i="4"/>
  <c r="AG86" i="4"/>
  <c r="AG116" i="4"/>
  <c r="AG104" i="4"/>
  <c r="AG103" i="4"/>
  <c r="AG96" i="4"/>
  <c r="AG95" i="4"/>
  <c r="AG88" i="4"/>
  <c r="AG87" i="4"/>
  <c r="AG80" i="4"/>
  <c r="AG79" i="4"/>
  <c r="AG72" i="4"/>
  <c r="AG66" i="4"/>
  <c r="AG62" i="4"/>
  <c r="AG58" i="4"/>
  <c r="AG98" i="4"/>
  <c r="AG89" i="4"/>
  <c r="AG85" i="4"/>
  <c r="AG82" i="4"/>
  <c r="AG76" i="4"/>
  <c r="AG73" i="4"/>
  <c r="AG114" i="4"/>
  <c r="AG106" i="4"/>
  <c r="AG97" i="4"/>
  <c r="AG74" i="4"/>
  <c r="AG68" i="4"/>
  <c r="AG65" i="4"/>
  <c r="AG64" i="4"/>
  <c r="AG63" i="4"/>
  <c r="AG57" i="4"/>
  <c r="AG55" i="4"/>
  <c r="AG53" i="4"/>
  <c r="AG105" i="4"/>
  <c r="AG83" i="4"/>
  <c r="AG77" i="4"/>
  <c r="AG69"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G25" i="4"/>
  <c r="AG24" i="4"/>
  <c r="AG23" i="4"/>
  <c r="AG90" i="4"/>
  <c r="AG78" i="4"/>
  <c r="AG70" i="4"/>
  <c r="AG60" i="4"/>
  <c r="AG21" i="4"/>
  <c r="AG81" i="4"/>
  <c r="AG56" i="4"/>
  <c r="AG52" i="4"/>
  <c r="AG20" i="4"/>
  <c r="AG84" i="4"/>
  <c r="AG61" i="4"/>
  <c r="AG59" i="4"/>
  <c r="AG75" i="4"/>
  <c r="AG54" i="4"/>
  <c r="AG22" i="4"/>
  <c r="AK20" i="4"/>
  <c r="U21" i="4" s="1"/>
  <c r="U7" i="4"/>
  <c r="K20" i="4"/>
  <c r="K7" i="4"/>
  <c r="O20" i="4"/>
  <c r="O7" i="4"/>
  <c r="S20" i="4"/>
  <c r="AI20" i="4" s="1"/>
  <c r="S7" i="4"/>
  <c r="W20" i="4"/>
  <c r="W7" i="4"/>
  <c r="AD114" i="4"/>
  <c r="AD113" i="4"/>
  <c r="AD108" i="4"/>
  <c r="AD106" i="4"/>
  <c r="AD104" i="4"/>
  <c r="AD102" i="4"/>
  <c r="AD100" i="4"/>
  <c r="AD98" i="4"/>
  <c r="AD96" i="4"/>
  <c r="AD94" i="4"/>
  <c r="AD92" i="4"/>
  <c r="AD90" i="4"/>
  <c r="AD88" i="4"/>
  <c r="AD86" i="4"/>
  <c r="AD84" i="4"/>
  <c r="AD82" i="4"/>
  <c r="AD80" i="4"/>
  <c r="AD78" i="4"/>
  <c r="AD76" i="4"/>
  <c r="AD74" i="4"/>
  <c r="AD72" i="4"/>
  <c r="AD68" i="4"/>
  <c r="AD103" i="4"/>
  <c r="AD95" i="4"/>
  <c r="AD87" i="4"/>
  <c r="AD117" i="4"/>
  <c r="AD111" i="4"/>
  <c r="AD105" i="4"/>
  <c r="AD97" i="4"/>
  <c r="AD89" i="4"/>
  <c r="AD115" i="4"/>
  <c r="AD112" i="4"/>
  <c r="AD109" i="4"/>
  <c r="AD107" i="4"/>
  <c r="AD99" i="4"/>
  <c r="AD91" i="4"/>
  <c r="AD83" i="4"/>
  <c r="AD75" i="4"/>
  <c r="AD70" i="4"/>
  <c r="AD69" i="4"/>
  <c r="AD63" i="4"/>
  <c r="AD59" i="4"/>
  <c r="AD110" i="4"/>
  <c r="AD71" i="4"/>
  <c r="AD62" i="4"/>
  <c r="AD93" i="4"/>
  <c r="AD85" i="4"/>
  <c r="AD81" i="4"/>
  <c r="AD61" i="4"/>
  <c r="AD60" i="4"/>
  <c r="AD56" i="4"/>
  <c r="AD54" i="4"/>
  <c r="AD52" i="4"/>
  <c r="AD51" i="4"/>
  <c r="AD50" i="4"/>
  <c r="AD49" i="4"/>
  <c r="AD48" i="4"/>
  <c r="AD47" i="4"/>
  <c r="AD46" i="4"/>
  <c r="AD45" i="4"/>
  <c r="AD44" i="4"/>
  <c r="AD43" i="4"/>
  <c r="AD42" i="4"/>
  <c r="AD41" i="4"/>
  <c r="AD40" i="4"/>
  <c r="AD39" i="4"/>
  <c r="AD38" i="4"/>
  <c r="AD37" i="4"/>
  <c r="AD36" i="4"/>
  <c r="AD35" i="4"/>
  <c r="AD34" i="4"/>
  <c r="AD33" i="4"/>
  <c r="AD32" i="4"/>
  <c r="AD31" i="4"/>
  <c r="AD30" i="4"/>
  <c r="AD29" i="4"/>
  <c r="AD28" i="4"/>
  <c r="AD27" i="4"/>
  <c r="AD26" i="4"/>
  <c r="AD25" i="4"/>
  <c r="AD24" i="4"/>
  <c r="AD23" i="4"/>
  <c r="AD22" i="4"/>
  <c r="AD21" i="4"/>
  <c r="AD20" i="4"/>
  <c r="AD116" i="4"/>
  <c r="AD101" i="4"/>
  <c r="AD79" i="4"/>
  <c r="AD73" i="4"/>
  <c r="AD67" i="4"/>
  <c r="AD66" i="4"/>
  <c r="AD58" i="4"/>
  <c r="AD77" i="4"/>
  <c r="AD64" i="4"/>
  <c r="AD55" i="4"/>
  <c r="AD65" i="4"/>
  <c r="AD57" i="4"/>
  <c r="AD53" i="4"/>
  <c r="V7" i="4"/>
  <c r="Q21" i="4"/>
  <c r="Q22" i="4" s="1"/>
  <c r="AJ20" i="4"/>
  <c r="T21" i="4" s="1"/>
  <c r="Q7" i="4"/>
  <c r="AB59" i="4"/>
  <c r="AA61" i="4"/>
  <c r="AB67" i="4"/>
  <c r="AE71" i="4"/>
  <c r="AA73" i="4"/>
  <c r="AF104" i="4"/>
  <c r="AA116" i="4"/>
  <c r="AA114" i="4"/>
  <c r="AA112" i="4"/>
  <c r="AA110" i="4"/>
  <c r="AA117" i="4"/>
  <c r="AA109" i="4"/>
  <c r="AA69" i="4"/>
  <c r="AA115" i="4"/>
  <c r="AA107" i="4"/>
  <c r="AA106" i="4"/>
  <c r="AA99" i="4"/>
  <c r="AA98" i="4"/>
  <c r="AA91" i="4"/>
  <c r="AA90" i="4"/>
  <c r="AA113" i="4"/>
  <c r="AA108" i="4"/>
  <c r="AA101" i="4"/>
  <c r="AA100" i="4"/>
  <c r="AA93" i="4"/>
  <c r="AA92" i="4"/>
  <c r="AA111" i="4"/>
  <c r="AA103" i="4"/>
  <c r="AA102" i="4"/>
  <c r="AA95" i="4"/>
  <c r="AA94" i="4"/>
  <c r="AA87" i="4"/>
  <c r="AA86" i="4"/>
  <c r="AA79" i="4"/>
  <c r="AA78" i="4"/>
  <c r="AA64" i="4"/>
  <c r="AA60" i="4"/>
  <c r="AA104" i="4"/>
  <c r="AA82" i="4"/>
  <c r="AA76" i="4"/>
  <c r="AA67" i="4"/>
  <c r="AA66" i="4"/>
  <c r="AA59" i="4"/>
  <c r="AA58" i="4"/>
  <c r="AA52" i="4"/>
  <c r="AA51" i="4"/>
  <c r="AA50" i="4"/>
  <c r="AA49" i="4"/>
  <c r="AA48" i="4"/>
  <c r="AA47" i="4"/>
  <c r="AA46" i="4"/>
  <c r="AA45" i="4"/>
  <c r="AA44" i="4"/>
  <c r="AA43" i="4"/>
  <c r="AA42" i="4"/>
  <c r="AA41" i="4"/>
  <c r="AA40" i="4"/>
  <c r="AA39" i="4"/>
  <c r="AA38" i="4"/>
  <c r="AA37" i="4"/>
  <c r="AA36" i="4"/>
  <c r="AA35" i="4"/>
  <c r="AA34" i="4"/>
  <c r="AA33" i="4"/>
  <c r="AA32" i="4"/>
  <c r="AA31" i="4"/>
  <c r="AA30" i="4"/>
  <c r="AA29" i="4"/>
  <c r="AA89" i="4"/>
  <c r="AA83" i="4"/>
  <c r="AA80" i="4"/>
  <c r="AA77" i="4"/>
  <c r="AA74" i="4"/>
  <c r="AA71" i="4"/>
  <c r="AA68" i="4"/>
  <c r="AA65" i="4"/>
  <c r="AA57" i="4"/>
  <c r="AA55" i="4"/>
  <c r="AA53" i="4"/>
  <c r="AA97" i="4"/>
  <c r="AA88" i="4"/>
  <c r="AA85" i="4"/>
  <c r="AA81" i="4"/>
  <c r="AA75" i="4"/>
  <c r="AA72" i="4"/>
  <c r="AA70" i="4"/>
  <c r="AA63" i="4"/>
  <c r="AA62" i="4"/>
  <c r="AE116" i="4"/>
  <c r="AE114" i="4"/>
  <c r="AE112" i="4"/>
  <c r="AE110" i="4"/>
  <c r="AE115" i="4"/>
  <c r="AE69" i="4"/>
  <c r="AE117" i="4"/>
  <c r="AE111" i="4"/>
  <c r="AE105" i="4"/>
  <c r="AE104" i="4"/>
  <c r="AE97" i="4"/>
  <c r="AE96" i="4"/>
  <c r="AE89" i="4"/>
  <c r="AE88" i="4"/>
  <c r="AE109" i="4"/>
  <c r="AE107" i="4"/>
  <c r="AE106" i="4"/>
  <c r="AE99" i="4"/>
  <c r="AE98" i="4"/>
  <c r="AE91" i="4"/>
  <c r="AE90" i="4"/>
  <c r="AE108" i="4"/>
  <c r="AE101" i="4"/>
  <c r="AE100" i="4"/>
  <c r="AE93" i="4"/>
  <c r="AE92" i="4"/>
  <c r="AE85" i="4"/>
  <c r="AE84" i="4"/>
  <c r="AE77" i="4"/>
  <c r="AE76" i="4"/>
  <c r="AE68" i="4"/>
  <c r="AE67" i="4"/>
  <c r="AE64" i="4"/>
  <c r="AE60" i="4"/>
  <c r="AE103" i="4"/>
  <c r="AE94" i="4"/>
  <c r="AE81" i="4"/>
  <c r="AE78" i="4"/>
  <c r="AE75" i="4"/>
  <c r="AE72" i="4"/>
  <c r="AE70" i="4"/>
  <c r="AE61" i="4"/>
  <c r="AE56" i="4"/>
  <c r="AE54" i="4"/>
  <c r="AE52" i="4"/>
  <c r="AE51" i="4"/>
  <c r="AE50" i="4"/>
  <c r="AE49" i="4"/>
  <c r="AE48" i="4"/>
  <c r="AE47" i="4"/>
  <c r="AE46" i="4"/>
  <c r="AE45" i="4"/>
  <c r="AE44" i="4"/>
  <c r="AE43" i="4"/>
  <c r="AE42" i="4"/>
  <c r="AE41" i="4"/>
  <c r="AE40" i="4"/>
  <c r="AE39" i="4"/>
  <c r="AE38" i="4"/>
  <c r="AE37" i="4"/>
  <c r="AE36" i="4"/>
  <c r="AE35" i="4"/>
  <c r="AE34" i="4"/>
  <c r="AE33" i="4"/>
  <c r="AE32" i="4"/>
  <c r="AE31" i="4"/>
  <c r="AE30" i="4"/>
  <c r="AE29" i="4"/>
  <c r="AE113" i="4"/>
  <c r="AE102" i="4"/>
  <c r="AE79" i="4"/>
  <c r="AE73" i="4"/>
  <c r="AE66" i="4"/>
  <c r="AE59" i="4"/>
  <c r="AE58" i="4"/>
  <c r="AE87" i="4"/>
  <c r="AE82" i="4"/>
  <c r="AE65" i="4"/>
  <c r="AE57" i="4"/>
  <c r="AE55" i="4"/>
  <c r="AE53" i="4"/>
  <c r="M7" i="4"/>
  <c r="AA20" i="4"/>
  <c r="AF20" i="4"/>
  <c r="P21" i="4" s="1"/>
  <c r="AE21" i="4"/>
  <c r="AA23" i="4"/>
  <c r="AB24" i="4"/>
  <c r="AE25" i="4"/>
  <c r="AF26" i="4"/>
  <c r="AA27" i="4"/>
  <c r="AB28" i="4"/>
  <c r="AB29" i="4"/>
  <c r="AB30" i="4"/>
  <c r="AB31" i="4"/>
  <c r="AB32" i="4"/>
  <c r="AB33" i="4"/>
  <c r="AB34" i="4"/>
  <c r="AB35" i="4"/>
  <c r="AB36" i="4"/>
  <c r="AB37" i="4"/>
  <c r="AB38" i="4"/>
  <c r="AB39" i="4"/>
  <c r="AB40" i="4"/>
  <c r="AB41" i="4"/>
  <c r="AB42" i="4"/>
  <c r="AB43" i="4"/>
  <c r="AB44" i="4"/>
  <c r="AB45" i="4"/>
  <c r="AB46" i="4"/>
  <c r="AB47" i="4"/>
  <c r="AB48" i="4"/>
  <c r="AB49" i="4"/>
  <c r="AB50" i="4"/>
  <c r="AB51" i="4"/>
  <c r="AB52" i="4"/>
  <c r="AA56" i="4"/>
  <c r="AE63" i="4"/>
  <c r="AE83" i="4"/>
  <c r="AE95" i="4"/>
  <c r="AA105" i="4"/>
  <c r="AB111" i="4"/>
  <c r="AB110" i="4"/>
  <c r="AB107" i="4"/>
  <c r="AB105" i="4"/>
  <c r="AB103" i="4"/>
  <c r="AB101" i="4"/>
  <c r="AB99" i="4"/>
  <c r="AB97" i="4"/>
  <c r="AB95" i="4"/>
  <c r="AB93" i="4"/>
  <c r="AB91" i="4"/>
  <c r="AB89" i="4"/>
  <c r="AB87" i="4"/>
  <c r="AB85" i="4"/>
  <c r="AB83" i="4"/>
  <c r="AB81" i="4"/>
  <c r="AB79" i="4"/>
  <c r="AB77" i="4"/>
  <c r="AB75" i="4"/>
  <c r="AB73" i="4"/>
  <c r="AB70" i="4"/>
  <c r="AB113" i="4"/>
  <c r="AB108" i="4"/>
  <c r="AB100" i="4"/>
  <c r="AB92" i="4"/>
  <c r="AB116" i="4"/>
  <c r="AB102" i="4"/>
  <c r="AB94" i="4"/>
  <c r="AB117" i="4"/>
  <c r="AB114" i="4"/>
  <c r="AB104" i="4"/>
  <c r="AB96" i="4"/>
  <c r="AB88" i="4"/>
  <c r="AB80" i="4"/>
  <c r="AB72" i="4"/>
  <c r="AB71" i="4"/>
  <c r="AB65" i="4"/>
  <c r="AB61" i="4"/>
  <c r="AB57" i="4"/>
  <c r="AB56" i="4"/>
  <c r="AB55" i="4"/>
  <c r="AB54" i="4"/>
  <c r="AB53" i="4"/>
  <c r="AB109" i="4"/>
  <c r="AB90" i="4"/>
  <c r="AB86" i="4"/>
  <c r="AB74" i="4"/>
  <c r="AB68" i="4"/>
  <c r="AB112" i="4"/>
  <c r="AB98" i="4"/>
  <c r="AB69" i="4"/>
  <c r="AB64" i="4"/>
  <c r="AB63" i="4"/>
  <c r="AB62" i="4"/>
  <c r="AB115" i="4"/>
  <c r="AB106" i="4"/>
  <c r="AB84" i="4"/>
  <c r="AB78" i="4"/>
  <c r="AF117" i="4"/>
  <c r="AF116" i="4"/>
  <c r="AF109" i="4"/>
  <c r="AF107" i="4"/>
  <c r="AF105" i="4"/>
  <c r="AF103" i="4"/>
  <c r="AF101" i="4"/>
  <c r="AF99" i="4"/>
  <c r="AF97" i="4"/>
  <c r="AF95" i="4"/>
  <c r="AF93" i="4"/>
  <c r="AF91" i="4"/>
  <c r="AF89" i="4"/>
  <c r="AF87" i="4"/>
  <c r="AF85" i="4"/>
  <c r="AF83" i="4"/>
  <c r="AF81" i="4"/>
  <c r="AF79" i="4"/>
  <c r="AF77" i="4"/>
  <c r="AF75" i="4"/>
  <c r="AF73" i="4"/>
  <c r="AF70" i="4"/>
  <c r="AF114" i="4"/>
  <c r="AF106" i="4"/>
  <c r="AF98" i="4"/>
  <c r="AF90" i="4"/>
  <c r="AF115" i="4"/>
  <c r="AF112" i="4"/>
  <c r="AF108" i="4"/>
  <c r="AF100" i="4"/>
  <c r="AF92" i="4"/>
  <c r="AF113" i="4"/>
  <c r="AF110" i="4"/>
  <c r="AF102" i="4"/>
  <c r="AF94" i="4"/>
  <c r="AF86" i="4"/>
  <c r="AF78" i="4"/>
  <c r="AF65" i="4"/>
  <c r="AF61" i="4"/>
  <c r="AF57" i="4"/>
  <c r="AF56" i="4"/>
  <c r="AF55" i="4"/>
  <c r="AF54" i="4"/>
  <c r="AF53" i="4"/>
  <c r="AF52" i="4"/>
  <c r="AF111" i="4"/>
  <c r="AF84" i="4"/>
  <c r="AF66" i="4"/>
  <c r="AF60" i="4"/>
  <c r="AF59" i="4"/>
  <c r="AF58" i="4"/>
  <c r="AF88" i="4"/>
  <c r="AF82" i="4"/>
  <c r="AF76" i="4"/>
  <c r="AF67" i="4"/>
  <c r="AF96" i="4"/>
  <c r="AF80" i="4"/>
  <c r="AF74" i="4"/>
  <c r="AF71" i="4"/>
  <c r="AF68" i="4"/>
  <c r="AF64" i="4"/>
  <c r="AF63" i="4"/>
  <c r="AF62" i="4"/>
  <c r="T7" i="4"/>
  <c r="AB20" i="4"/>
  <c r="L21" i="4" s="1"/>
  <c r="AA21" i="4"/>
  <c r="AF21" i="4"/>
  <c r="AE22" i="4"/>
  <c r="AB23" i="4"/>
  <c r="AE24" i="4"/>
  <c r="AF25" i="4"/>
  <c r="AA26" i="4"/>
  <c r="AB27" i="4"/>
  <c r="AE28" i="4"/>
  <c r="AF29" i="4"/>
  <c r="AF30" i="4"/>
  <c r="AF31" i="4"/>
  <c r="AF32" i="4"/>
  <c r="AF33" i="4"/>
  <c r="AF34" i="4"/>
  <c r="AF35" i="4"/>
  <c r="AF36" i="4"/>
  <c r="AF37" i="4"/>
  <c r="AF38" i="4"/>
  <c r="AF39" i="4"/>
  <c r="AF40" i="4"/>
  <c r="AF41" i="4"/>
  <c r="AF42" i="4"/>
  <c r="AF43" i="4"/>
  <c r="AF44" i="4"/>
  <c r="AF45" i="4"/>
  <c r="AF46" i="4"/>
  <c r="AF47" i="4"/>
  <c r="AF48" i="4"/>
  <c r="AF49" i="4"/>
  <c r="AF50" i="4"/>
  <c r="AF51" i="4"/>
  <c r="AB58" i="4"/>
  <c r="AB60" i="4"/>
  <c r="AB66" i="4"/>
  <c r="AF69" i="4"/>
  <c r="AE80" i="4"/>
  <c r="AE86" i="4"/>
  <c r="AA96" i="4"/>
  <c r="AB21" i="4"/>
  <c r="AA22" i="4"/>
  <c r="AF22" i="4"/>
  <c r="AE23" i="4"/>
  <c r="AF24" i="4"/>
  <c r="AA25" i="4"/>
  <c r="AB26" i="4"/>
  <c r="AE27" i="4"/>
  <c r="AF28" i="4"/>
  <c r="AA54" i="4"/>
  <c r="AE62" i="4"/>
  <c r="AB76" i="4"/>
  <c r="AH52" i="4"/>
  <c r="AH54" i="4"/>
  <c r="AH56" i="4"/>
  <c r="AH60" i="4"/>
  <c r="AH61" i="4"/>
  <c r="AH70" i="4"/>
  <c r="AH75" i="4"/>
  <c r="AH91" i="4"/>
  <c r="AH112" i="4"/>
  <c r="AH111" i="4"/>
  <c r="AH108" i="4"/>
  <c r="AH106" i="4"/>
  <c r="AH104" i="4"/>
  <c r="AH102" i="4"/>
  <c r="AH100" i="4"/>
  <c r="AH98" i="4"/>
  <c r="AH96" i="4"/>
  <c r="AH94" i="4"/>
  <c r="AH92" i="4"/>
  <c r="AH90" i="4"/>
  <c r="AH88" i="4"/>
  <c r="AH86" i="4"/>
  <c r="AH84" i="4"/>
  <c r="AH82" i="4"/>
  <c r="AH80" i="4"/>
  <c r="AH78" i="4"/>
  <c r="AH76" i="4"/>
  <c r="AH74" i="4"/>
  <c r="AH72" i="4"/>
  <c r="AH68" i="4"/>
  <c r="AH115" i="4"/>
  <c r="AH109" i="4"/>
  <c r="AH101" i="4"/>
  <c r="AH93" i="4"/>
  <c r="AH85" i="4"/>
  <c r="AH116" i="4"/>
  <c r="AH113" i="4"/>
  <c r="AH110" i="4"/>
  <c r="AH103" i="4"/>
  <c r="AH95" i="4"/>
  <c r="AH87" i="4"/>
  <c r="AH114" i="4"/>
  <c r="AH105" i="4"/>
  <c r="AH97" i="4"/>
  <c r="AH89" i="4"/>
  <c r="AH81" i="4"/>
  <c r="AH73" i="4"/>
  <c r="AH71" i="4"/>
  <c r="AH63" i="4"/>
  <c r="AH59" i="4"/>
  <c r="AH20" i="4"/>
  <c r="AL20" i="4"/>
  <c r="V21" i="4" s="1"/>
  <c r="AL21" i="4" s="1"/>
  <c r="AH21" i="4"/>
  <c r="AH22" i="4"/>
  <c r="AH23" i="4"/>
  <c r="AH24" i="4"/>
  <c r="AH25" i="4"/>
  <c r="AH26" i="4"/>
  <c r="AH27" i="4"/>
  <c r="AH28" i="4"/>
  <c r="AH29" i="4"/>
  <c r="AH30" i="4"/>
  <c r="AH31" i="4"/>
  <c r="AH32" i="4"/>
  <c r="AH33" i="4"/>
  <c r="AH34" i="4"/>
  <c r="AH35" i="4"/>
  <c r="AH36" i="4"/>
  <c r="AH37" i="4"/>
  <c r="AH38" i="4"/>
  <c r="AH39" i="4"/>
  <c r="AH40" i="4"/>
  <c r="AH41" i="4"/>
  <c r="AH42" i="4"/>
  <c r="AH43" i="4"/>
  <c r="AH44" i="4"/>
  <c r="AH45" i="4"/>
  <c r="AH46" i="4"/>
  <c r="AH47" i="4"/>
  <c r="AH48" i="4"/>
  <c r="AH49" i="4"/>
  <c r="AH50" i="4"/>
  <c r="AH51" i="4"/>
  <c r="AH62" i="4"/>
  <c r="AH69" i="4"/>
  <c r="AH77" i="4"/>
  <c r="AH83" i="4"/>
  <c r="AH53" i="4"/>
  <c r="AH55" i="4"/>
  <c r="AH57" i="4"/>
  <c r="AH64" i="4"/>
  <c r="AH65" i="4"/>
  <c r="AH67" i="4"/>
  <c r="AH79" i="4"/>
  <c r="AH107" i="4"/>
  <c r="L20" i="5"/>
  <c r="L7" i="5"/>
  <c r="P20" i="5"/>
  <c r="P7" i="5"/>
  <c r="V7" i="5"/>
  <c r="M7" i="5"/>
  <c r="M20" i="5"/>
  <c r="Q7" i="5"/>
  <c r="Q20" i="5"/>
  <c r="U7" i="5"/>
  <c r="U20" i="5"/>
  <c r="AK20" i="5" s="1"/>
  <c r="AB117" i="5"/>
  <c r="AB115" i="5"/>
  <c r="AB113" i="5"/>
  <c r="AB111" i="5"/>
  <c r="AB109" i="5"/>
  <c r="AB107" i="5"/>
  <c r="AB105" i="5"/>
  <c r="AB114" i="5"/>
  <c r="AB106" i="5"/>
  <c r="AB116" i="5"/>
  <c r="AB108" i="5"/>
  <c r="AB104" i="5"/>
  <c r="AB102" i="5"/>
  <c r="AB110" i="5"/>
  <c r="AB100" i="5"/>
  <c r="AB99" i="5"/>
  <c r="AB93" i="5"/>
  <c r="AB91" i="5"/>
  <c r="AB89" i="5"/>
  <c r="AB87" i="5"/>
  <c r="AB85" i="5"/>
  <c r="AB83" i="5"/>
  <c r="AB81" i="5"/>
  <c r="AB112" i="5"/>
  <c r="AB101" i="5"/>
  <c r="AB94" i="5"/>
  <c r="AB95" i="5"/>
  <c r="AB90" i="5"/>
  <c r="AB86" i="5"/>
  <c r="AB82" i="5"/>
  <c r="AB79" i="5"/>
  <c r="AB77" i="5"/>
  <c r="AB75" i="5"/>
  <c r="AB73" i="5"/>
  <c r="AB70" i="5"/>
  <c r="AB66" i="5"/>
  <c r="AB62" i="5"/>
  <c r="AB58" i="5"/>
  <c r="AB97" i="5"/>
  <c r="AB71" i="5"/>
  <c r="AB67" i="5"/>
  <c r="AB96" i="5"/>
  <c r="AB103" i="5"/>
  <c r="AB88" i="5"/>
  <c r="AB80" i="5"/>
  <c r="AB76" i="5"/>
  <c r="AB72" i="5"/>
  <c r="AB68" i="5"/>
  <c r="AB56" i="5"/>
  <c r="AB52" i="5"/>
  <c r="AB98" i="5"/>
  <c r="AB92" i="5"/>
  <c r="AB84" i="5"/>
  <c r="AB78" i="5"/>
  <c r="AB74" i="5"/>
  <c r="AB69" i="5"/>
  <c r="AB65" i="5"/>
  <c r="AB64" i="5"/>
  <c r="AB54" i="5"/>
  <c r="AB53" i="5"/>
  <c r="AB51" i="5"/>
  <c r="AB49" i="5"/>
  <c r="AB45" i="5"/>
  <c r="AB48" i="5"/>
  <c r="AB63" i="5"/>
  <c r="AB47" i="5"/>
  <c r="AB61" i="5"/>
  <c r="AB57" i="5"/>
  <c r="AB46" i="5"/>
  <c r="AB60" i="5"/>
  <c r="AB50" i="5"/>
  <c r="AB43" i="5"/>
  <c r="AB41" i="5"/>
  <c r="AB39" i="5"/>
  <c r="AB37" i="5"/>
  <c r="AB35" i="5"/>
  <c r="AB33" i="5"/>
  <c r="AB31" i="5"/>
  <c r="AB29" i="5"/>
  <c r="AB27" i="5"/>
  <c r="AB25" i="5"/>
  <c r="AB23" i="5"/>
  <c r="AB21" i="5"/>
  <c r="AB59" i="5"/>
  <c r="AB55" i="5"/>
  <c r="AB44" i="5"/>
  <c r="AB40" i="5"/>
  <c r="AB36" i="5"/>
  <c r="AB32" i="5"/>
  <c r="AB28" i="5"/>
  <c r="AB24" i="5"/>
  <c r="AB20" i="5"/>
  <c r="AF117" i="5"/>
  <c r="AF115" i="5"/>
  <c r="AF113" i="5"/>
  <c r="AF111" i="5"/>
  <c r="AF109" i="5"/>
  <c r="AF107" i="5"/>
  <c r="AF105" i="5"/>
  <c r="AF112" i="5"/>
  <c r="AF114" i="5"/>
  <c r="AF106" i="5"/>
  <c r="AF104" i="5"/>
  <c r="AF102" i="5"/>
  <c r="AF116" i="5"/>
  <c r="AF98" i="5"/>
  <c r="AF97" i="5"/>
  <c r="AF93" i="5"/>
  <c r="AF91" i="5"/>
  <c r="AF89" i="5"/>
  <c r="AF87" i="5"/>
  <c r="AF85" i="5"/>
  <c r="AF83" i="5"/>
  <c r="AF81" i="5"/>
  <c r="AF103" i="5"/>
  <c r="AF100" i="5"/>
  <c r="AF99" i="5"/>
  <c r="AF101" i="5"/>
  <c r="AF94" i="5"/>
  <c r="AF92" i="5"/>
  <c r="AF88" i="5"/>
  <c r="AF84" i="5"/>
  <c r="AF80" i="5"/>
  <c r="AF79" i="5"/>
  <c r="AF77" i="5"/>
  <c r="AF75" i="5"/>
  <c r="AF73" i="5"/>
  <c r="AF70" i="5"/>
  <c r="AF66" i="5"/>
  <c r="AF62" i="5"/>
  <c r="AF58" i="5"/>
  <c r="AF110" i="5"/>
  <c r="AF96" i="5"/>
  <c r="AF71" i="5"/>
  <c r="AF67" i="5"/>
  <c r="AF108" i="5"/>
  <c r="AF86" i="5"/>
  <c r="AF78" i="5"/>
  <c r="AF74" i="5"/>
  <c r="AF65" i="5"/>
  <c r="AF64" i="5"/>
  <c r="AF63" i="5"/>
  <c r="AF57" i="5"/>
  <c r="AF53" i="5"/>
  <c r="AF95" i="5"/>
  <c r="AF69" i="5"/>
  <c r="AF90" i="5"/>
  <c r="AF82" i="5"/>
  <c r="AF76" i="5"/>
  <c r="AF72" i="5"/>
  <c r="AF68" i="5"/>
  <c r="AF56" i="5"/>
  <c r="AF50" i="5"/>
  <c r="AF46" i="5"/>
  <c r="AF61" i="5"/>
  <c r="AF60" i="5"/>
  <c r="AF59" i="5"/>
  <c r="AF55" i="5"/>
  <c r="AF52" i="5"/>
  <c r="AF49" i="5"/>
  <c r="AF45" i="5"/>
  <c r="AF54" i="5"/>
  <c r="AF51" i="5"/>
  <c r="AF48" i="5"/>
  <c r="AF47" i="5"/>
  <c r="AF44" i="5"/>
  <c r="AF42" i="5"/>
  <c r="AF40" i="5"/>
  <c r="AF38" i="5"/>
  <c r="AF36" i="5"/>
  <c r="AF34" i="5"/>
  <c r="AF32" i="5"/>
  <c r="AF30" i="5"/>
  <c r="AF28" i="5"/>
  <c r="AF26" i="5"/>
  <c r="AF24" i="5"/>
  <c r="AF22" i="5"/>
  <c r="AF20" i="5"/>
  <c r="AF43" i="5"/>
  <c r="AF39" i="5"/>
  <c r="AF35" i="5"/>
  <c r="AF31" i="5"/>
  <c r="AF27" i="5"/>
  <c r="AF23" i="5"/>
  <c r="AJ20" i="5"/>
  <c r="T21" i="5" s="1"/>
  <c r="AB26" i="5"/>
  <c r="AF29" i="5"/>
  <c r="AB42" i="5"/>
  <c r="N20" i="5"/>
  <c r="N7" i="5"/>
  <c r="AC116" i="5"/>
  <c r="AC115" i="5"/>
  <c r="AC108" i="5"/>
  <c r="AC107" i="5"/>
  <c r="AC104" i="5"/>
  <c r="AC102" i="5"/>
  <c r="AC100" i="5"/>
  <c r="AC98" i="5"/>
  <c r="AC96" i="5"/>
  <c r="AC94" i="5"/>
  <c r="AC117" i="5"/>
  <c r="AC110" i="5"/>
  <c r="AC109" i="5"/>
  <c r="AC112" i="5"/>
  <c r="AC101" i="5"/>
  <c r="AC114" i="5"/>
  <c r="AC105" i="5"/>
  <c r="AC95" i="5"/>
  <c r="AC92" i="5"/>
  <c r="AC90" i="5"/>
  <c r="AC88" i="5"/>
  <c r="AC86" i="5"/>
  <c r="AC84" i="5"/>
  <c r="AC82" i="5"/>
  <c r="AC80" i="5"/>
  <c r="AC111" i="5"/>
  <c r="AC97" i="5"/>
  <c r="AC71" i="5"/>
  <c r="AC67" i="5"/>
  <c r="AC63" i="5"/>
  <c r="AC59" i="5"/>
  <c r="AC106" i="5"/>
  <c r="AC99" i="5"/>
  <c r="AC93" i="5"/>
  <c r="AC89" i="5"/>
  <c r="AC85" i="5"/>
  <c r="AC81" i="5"/>
  <c r="AC78" i="5"/>
  <c r="AC76" i="5"/>
  <c r="AC74" i="5"/>
  <c r="AC72" i="5"/>
  <c r="AC68" i="5"/>
  <c r="AC103" i="5"/>
  <c r="AC113" i="5"/>
  <c r="AC62" i="5"/>
  <c r="AC61" i="5"/>
  <c r="AC60" i="5"/>
  <c r="AC55" i="5"/>
  <c r="AC51" i="5"/>
  <c r="AC91" i="5"/>
  <c r="AC83" i="5"/>
  <c r="AC79" i="5"/>
  <c r="AC75" i="5"/>
  <c r="AC70" i="5"/>
  <c r="AC69" i="5"/>
  <c r="AC66" i="5"/>
  <c r="AC65" i="5"/>
  <c r="AC87" i="5"/>
  <c r="AC77" i="5"/>
  <c r="AC73" i="5"/>
  <c r="AC48" i="5"/>
  <c r="AC47" i="5"/>
  <c r="AC64" i="5"/>
  <c r="AC57" i="5"/>
  <c r="AC56" i="5"/>
  <c r="AC50" i="5"/>
  <c r="AC46" i="5"/>
  <c r="AC44" i="5"/>
  <c r="AC54" i="5"/>
  <c r="AC52" i="5"/>
  <c r="AC43" i="5"/>
  <c r="AC41" i="5"/>
  <c r="AC39" i="5"/>
  <c r="AC37" i="5"/>
  <c r="AC35" i="5"/>
  <c r="AC33" i="5"/>
  <c r="AC31" i="5"/>
  <c r="AC29" i="5"/>
  <c r="AC27" i="5"/>
  <c r="AC25" i="5"/>
  <c r="AC23" i="5"/>
  <c r="AC21" i="5"/>
  <c r="AC53" i="5"/>
  <c r="AC45" i="5"/>
  <c r="AC42" i="5"/>
  <c r="AC40" i="5"/>
  <c r="AC38" i="5"/>
  <c r="AC36" i="5"/>
  <c r="AC34" i="5"/>
  <c r="AC32" i="5"/>
  <c r="AC30" i="5"/>
  <c r="AC28" i="5"/>
  <c r="AC26" i="5"/>
  <c r="AC24" i="5"/>
  <c r="AC22" i="5"/>
  <c r="AC20" i="5"/>
  <c r="AC58" i="5"/>
  <c r="AC49" i="5"/>
  <c r="AG114" i="5"/>
  <c r="AG113" i="5"/>
  <c r="AG106" i="5"/>
  <c r="AG105" i="5"/>
  <c r="AG104" i="5"/>
  <c r="AG102" i="5"/>
  <c r="AG100" i="5"/>
  <c r="AG98" i="5"/>
  <c r="AG96" i="5"/>
  <c r="AG94" i="5"/>
  <c r="AG116" i="5"/>
  <c r="AG115" i="5"/>
  <c r="AG108" i="5"/>
  <c r="AG107" i="5"/>
  <c r="AG109" i="5"/>
  <c r="AG103" i="5"/>
  <c r="AG99" i="5"/>
  <c r="AG111" i="5"/>
  <c r="AG101" i="5"/>
  <c r="AG92" i="5"/>
  <c r="AG90" i="5"/>
  <c r="AG88" i="5"/>
  <c r="AG86" i="5"/>
  <c r="AG84" i="5"/>
  <c r="AG82" i="5"/>
  <c r="AG80" i="5"/>
  <c r="AG110" i="5"/>
  <c r="AG71" i="5"/>
  <c r="AG67" i="5"/>
  <c r="AG63" i="5"/>
  <c r="AG59" i="5"/>
  <c r="AG91" i="5"/>
  <c r="AG87" i="5"/>
  <c r="AG83" i="5"/>
  <c r="AG78" i="5"/>
  <c r="AG76" i="5"/>
  <c r="AG74" i="5"/>
  <c r="AG72" i="5"/>
  <c r="AG68" i="5"/>
  <c r="AG117" i="5"/>
  <c r="AG95" i="5"/>
  <c r="AG112" i="5"/>
  <c r="AG97" i="5"/>
  <c r="AG69" i="5"/>
  <c r="AG56" i="5"/>
  <c r="AG52" i="5"/>
  <c r="AG89" i="5"/>
  <c r="AG81" i="5"/>
  <c r="AG77" i="5"/>
  <c r="AG73" i="5"/>
  <c r="AG62" i="5"/>
  <c r="AG93" i="5"/>
  <c r="AG85" i="5"/>
  <c r="AG79" i="5"/>
  <c r="AG75" i="5"/>
  <c r="AG70" i="5"/>
  <c r="AG66" i="5"/>
  <c r="AG65" i="5"/>
  <c r="AG64" i="5"/>
  <c r="AG61" i="5"/>
  <c r="AG60" i="5"/>
  <c r="AG57" i="5"/>
  <c r="AG55" i="5"/>
  <c r="AG49" i="5"/>
  <c r="AG45" i="5"/>
  <c r="AG58" i="5"/>
  <c r="AG54" i="5"/>
  <c r="AG53" i="5"/>
  <c r="AG51" i="5"/>
  <c r="AG48" i="5"/>
  <c r="AG47" i="5"/>
  <c r="AG44" i="5"/>
  <c r="AG50" i="5"/>
  <c r="AG42" i="5"/>
  <c r="AG40" i="5"/>
  <c r="AG38" i="5"/>
  <c r="AG36" i="5"/>
  <c r="AG34" i="5"/>
  <c r="AG32" i="5"/>
  <c r="AG30" i="5"/>
  <c r="AG28" i="5"/>
  <c r="AG26" i="5"/>
  <c r="AG24" i="5"/>
  <c r="AG22" i="5"/>
  <c r="AG20" i="5"/>
  <c r="AG43" i="5"/>
  <c r="AG41" i="5"/>
  <c r="AG39" i="5"/>
  <c r="AG37" i="5"/>
  <c r="AG35" i="5"/>
  <c r="AG33" i="5"/>
  <c r="AG31" i="5"/>
  <c r="AG29" i="5"/>
  <c r="AG27" i="5"/>
  <c r="AG25" i="5"/>
  <c r="AG23" i="5"/>
  <c r="AG21" i="5"/>
  <c r="AG46" i="5"/>
  <c r="AB22" i="5"/>
  <c r="AF25" i="5"/>
  <c r="AB38" i="5"/>
  <c r="AF41" i="5"/>
  <c r="AD116" i="5"/>
  <c r="AD114" i="5"/>
  <c r="AD112" i="5"/>
  <c r="AD110" i="5"/>
  <c r="AD108" i="5"/>
  <c r="AD106" i="5"/>
  <c r="AD117" i="5"/>
  <c r="AD109" i="5"/>
  <c r="AD111" i="5"/>
  <c r="AD103" i="5"/>
  <c r="AD105" i="5"/>
  <c r="AD95" i="5"/>
  <c r="AD94" i="5"/>
  <c r="AD92" i="5"/>
  <c r="AD90" i="5"/>
  <c r="AD88" i="5"/>
  <c r="AD86" i="5"/>
  <c r="AD84" i="5"/>
  <c r="AD82" i="5"/>
  <c r="AD80" i="5"/>
  <c r="AD107" i="5"/>
  <c r="AD104" i="5"/>
  <c r="AD97" i="5"/>
  <c r="AD96" i="5"/>
  <c r="AD99" i="5"/>
  <c r="AD93" i="5"/>
  <c r="AD89" i="5"/>
  <c r="AD85" i="5"/>
  <c r="AD81" i="5"/>
  <c r="AD78" i="5"/>
  <c r="AD76" i="5"/>
  <c r="AD74" i="5"/>
  <c r="AD72" i="5"/>
  <c r="AD68" i="5"/>
  <c r="AD64" i="5"/>
  <c r="AD60" i="5"/>
  <c r="AD115" i="5"/>
  <c r="AD102" i="5"/>
  <c r="AD101" i="5"/>
  <c r="AD69" i="5"/>
  <c r="AD113" i="5"/>
  <c r="AD98" i="5"/>
  <c r="AD100" i="5"/>
  <c r="AD91" i="5"/>
  <c r="AD83" i="5"/>
  <c r="AD79" i="5"/>
  <c r="AD75" i="5"/>
  <c r="AD70" i="5"/>
  <c r="AD59" i="5"/>
  <c r="AD54" i="5"/>
  <c r="AD66" i="5"/>
  <c r="AD65" i="5"/>
  <c r="AD87" i="5"/>
  <c r="AD77" i="5"/>
  <c r="AD73" i="5"/>
  <c r="AD71" i="5"/>
  <c r="AD67" i="5"/>
  <c r="AD62" i="5"/>
  <c r="AD47" i="5"/>
  <c r="AD63" i="5"/>
  <c r="AD57" i="5"/>
  <c r="AD56" i="5"/>
  <c r="AD50" i="5"/>
  <c r="AD46" i="5"/>
  <c r="AD44" i="5"/>
  <c r="AD43" i="5"/>
  <c r="AD42" i="5"/>
  <c r="AD41" i="5"/>
  <c r="AD40" i="5"/>
  <c r="AD39" i="5"/>
  <c r="AD38" i="5"/>
  <c r="AD37" i="5"/>
  <c r="AD36" i="5"/>
  <c r="AD35" i="5"/>
  <c r="AD34" i="5"/>
  <c r="AD33" i="5"/>
  <c r="AD32" i="5"/>
  <c r="AD31" i="5"/>
  <c r="AD30" i="5"/>
  <c r="AD29" i="5"/>
  <c r="AD28" i="5"/>
  <c r="AD27" i="5"/>
  <c r="AD26" i="5"/>
  <c r="AD25" i="5"/>
  <c r="AD24" i="5"/>
  <c r="AD23" i="5"/>
  <c r="AD22" i="5"/>
  <c r="AD21" i="5"/>
  <c r="AD20" i="5"/>
  <c r="AD61" i="5"/>
  <c r="AD58" i="5"/>
  <c r="AD55" i="5"/>
  <c r="AD53" i="5"/>
  <c r="AD52" i="5"/>
  <c r="AD49" i="5"/>
  <c r="AD45" i="5"/>
  <c r="AH116" i="5"/>
  <c r="AH114" i="5"/>
  <c r="AH112" i="5"/>
  <c r="AH110" i="5"/>
  <c r="AH108" i="5"/>
  <c r="AH106" i="5"/>
  <c r="AH115" i="5"/>
  <c r="AH107" i="5"/>
  <c r="AH117" i="5"/>
  <c r="AH109" i="5"/>
  <c r="AH103" i="5"/>
  <c r="AH111" i="5"/>
  <c r="AH101" i="5"/>
  <c r="AH100" i="5"/>
  <c r="AH92" i="5"/>
  <c r="AH90" i="5"/>
  <c r="AH88" i="5"/>
  <c r="AH86" i="5"/>
  <c r="AH84" i="5"/>
  <c r="AH82" i="5"/>
  <c r="AH80" i="5"/>
  <c r="AH113" i="5"/>
  <c r="AH102" i="5"/>
  <c r="AH95" i="5"/>
  <c r="AH94" i="5"/>
  <c r="AH96" i="5"/>
  <c r="AH91" i="5"/>
  <c r="AH87" i="5"/>
  <c r="AH83" i="5"/>
  <c r="AH78" i="5"/>
  <c r="AH76" i="5"/>
  <c r="AH74" i="5"/>
  <c r="AH72" i="5"/>
  <c r="AH68" i="5"/>
  <c r="AH64" i="5"/>
  <c r="AH60" i="5"/>
  <c r="AH105" i="5"/>
  <c r="AH98" i="5"/>
  <c r="AH69" i="5"/>
  <c r="AH97" i="5"/>
  <c r="AH104" i="5"/>
  <c r="AH99" i="5"/>
  <c r="AH89" i="5"/>
  <c r="AH81" i="5"/>
  <c r="AH77" i="5"/>
  <c r="AH73" i="5"/>
  <c r="AH71" i="5"/>
  <c r="AH67" i="5"/>
  <c r="AH62" i="5"/>
  <c r="AH61" i="5"/>
  <c r="AH55" i="5"/>
  <c r="AH51" i="5"/>
  <c r="AH93" i="5"/>
  <c r="AH85" i="5"/>
  <c r="AH79" i="5"/>
  <c r="AH75" i="5"/>
  <c r="AH70" i="5"/>
  <c r="AH66" i="5"/>
  <c r="AH65" i="5"/>
  <c r="AH63" i="5"/>
  <c r="AH59" i="5"/>
  <c r="AH58" i="5"/>
  <c r="AH54" i="5"/>
  <c r="AH53" i="5"/>
  <c r="AH52" i="5"/>
  <c r="AH48" i="5"/>
  <c r="AH47" i="5"/>
  <c r="AH44" i="5"/>
  <c r="AH43" i="5"/>
  <c r="AH42" i="5"/>
  <c r="AH41" i="5"/>
  <c r="AH40" i="5"/>
  <c r="AH39" i="5"/>
  <c r="AH38" i="5"/>
  <c r="AH37" i="5"/>
  <c r="AH36" i="5"/>
  <c r="AH35" i="5"/>
  <c r="AH34" i="5"/>
  <c r="AH33" i="5"/>
  <c r="AH32" i="5"/>
  <c r="AH31" i="5"/>
  <c r="AH30" i="5"/>
  <c r="AH29" i="5"/>
  <c r="AH28" i="5"/>
  <c r="AH27" i="5"/>
  <c r="AH26" i="5"/>
  <c r="AH25" i="5"/>
  <c r="AH24" i="5"/>
  <c r="AH23" i="5"/>
  <c r="AH22" i="5"/>
  <c r="AH21" i="5"/>
  <c r="AH20" i="5"/>
  <c r="R21" i="5" s="1"/>
  <c r="AH50" i="5"/>
  <c r="AH46" i="5"/>
  <c r="AL20" i="5"/>
  <c r="V21" i="5" s="1"/>
  <c r="K7" i="5"/>
  <c r="O7" i="5"/>
  <c r="S7" i="5"/>
  <c r="W7" i="5"/>
  <c r="AH49" i="5"/>
  <c r="AD51" i="5"/>
  <c r="AA113" i="5"/>
  <c r="AA112" i="5"/>
  <c r="AA105" i="5"/>
  <c r="AA103" i="5"/>
  <c r="AA101" i="5"/>
  <c r="AA99" i="5"/>
  <c r="AA97" i="5"/>
  <c r="AA95" i="5"/>
  <c r="AA115" i="5"/>
  <c r="AA114" i="5"/>
  <c r="AA107" i="5"/>
  <c r="AA106" i="5"/>
  <c r="AA117" i="5"/>
  <c r="AA108" i="5"/>
  <c r="AA102" i="5"/>
  <c r="AA98" i="5"/>
  <c r="AA110" i="5"/>
  <c r="AA100" i="5"/>
  <c r="AA93" i="5"/>
  <c r="AA91" i="5"/>
  <c r="AA89" i="5"/>
  <c r="AA87" i="5"/>
  <c r="AA85" i="5"/>
  <c r="AA83" i="5"/>
  <c r="AA81" i="5"/>
  <c r="AA116" i="5"/>
  <c r="AA104" i="5"/>
  <c r="AA69" i="5"/>
  <c r="AA65" i="5"/>
  <c r="AA61" i="5"/>
  <c r="AA57" i="5"/>
  <c r="AA56" i="5"/>
  <c r="AA55" i="5"/>
  <c r="AA54" i="5"/>
  <c r="AA53" i="5"/>
  <c r="AA52" i="5"/>
  <c r="AA51" i="5"/>
  <c r="AA50" i="5"/>
  <c r="AA49" i="5"/>
  <c r="AA48" i="5"/>
  <c r="AA47" i="5"/>
  <c r="AA46" i="5"/>
  <c r="AA45" i="5"/>
  <c r="AA111" i="5"/>
  <c r="AA90" i="5"/>
  <c r="AA86" i="5"/>
  <c r="AA82" i="5"/>
  <c r="AA79" i="5"/>
  <c r="AA77" i="5"/>
  <c r="AA75" i="5"/>
  <c r="AA73" i="5"/>
  <c r="AA70" i="5"/>
  <c r="AA109" i="5"/>
  <c r="AA94" i="5"/>
  <c r="AA64" i="5"/>
  <c r="AA63" i="5"/>
  <c r="AA88" i="5"/>
  <c r="AA80" i="5"/>
  <c r="AA76" i="5"/>
  <c r="AA72" i="5"/>
  <c r="AA68" i="5"/>
  <c r="AA62" i="5"/>
  <c r="AA96" i="5"/>
  <c r="AA92" i="5"/>
  <c r="AA84" i="5"/>
  <c r="AA78" i="5"/>
  <c r="AA74" i="5"/>
  <c r="AA71" i="5"/>
  <c r="AA67" i="5"/>
  <c r="AA66" i="5"/>
  <c r="AA60" i="5"/>
  <c r="AA59" i="5"/>
  <c r="AA58" i="5"/>
  <c r="AA44" i="5"/>
  <c r="AA43" i="5"/>
  <c r="AA42" i="5"/>
  <c r="AA41" i="5"/>
  <c r="AA40" i="5"/>
  <c r="AA39" i="5"/>
  <c r="AA38" i="5"/>
  <c r="AA37" i="5"/>
  <c r="AA36" i="5"/>
  <c r="AA35" i="5"/>
  <c r="AA34" i="5"/>
  <c r="AA33" i="5"/>
  <c r="AA32" i="5"/>
  <c r="AA31" i="5"/>
  <c r="AA30" i="5"/>
  <c r="AA29" i="5"/>
  <c r="AA28" i="5"/>
  <c r="AA27" i="5"/>
  <c r="AA26" i="5"/>
  <c r="AA25" i="5"/>
  <c r="AA24" i="5"/>
  <c r="AA23" i="5"/>
  <c r="AA22" i="5"/>
  <c r="AA21" i="5"/>
  <c r="AA20" i="5"/>
  <c r="K21" i="5" s="1"/>
  <c r="AE111" i="5"/>
  <c r="AE110" i="5"/>
  <c r="AE103" i="5"/>
  <c r="AE101" i="5"/>
  <c r="AE99" i="5"/>
  <c r="AE97" i="5"/>
  <c r="AE95" i="5"/>
  <c r="AE113" i="5"/>
  <c r="AE112" i="5"/>
  <c r="AE105" i="5"/>
  <c r="AE114" i="5"/>
  <c r="AE107" i="5"/>
  <c r="AE104" i="5"/>
  <c r="AE96" i="5"/>
  <c r="AE116" i="5"/>
  <c r="AE109" i="5"/>
  <c r="AE98" i="5"/>
  <c r="AE93" i="5"/>
  <c r="AE91" i="5"/>
  <c r="AE89" i="5"/>
  <c r="AE87" i="5"/>
  <c r="AE85" i="5"/>
  <c r="AE83" i="5"/>
  <c r="AE81" i="5"/>
  <c r="AE115" i="5"/>
  <c r="AE106" i="5"/>
  <c r="AE102" i="5"/>
  <c r="AE69" i="5"/>
  <c r="AE65" i="5"/>
  <c r="AE61" i="5"/>
  <c r="AE57" i="5"/>
  <c r="AE56" i="5"/>
  <c r="AE55" i="5"/>
  <c r="AE54" i="5"/>
  <c r="AE53" i="5"/>
  <c r="AE52" i="5"/>
  <c r="AE51" i="5"/>
  <c r="AE50" i="5"/>
  <c r="AE49" i="5"/>
  <c r="AE48" i="5"/>
  <c r="AE47" i="5"/>
  <c r="AE46" i="5"/>
  <c r="AE45" i="5"/>
  <c r="AE94" i="5"/>
  <c r="AE92" i="5"/>
  <c r="AE88" i="5"/>
  <c r="AE84" i="5"/>
  <c r="AE80" i="5"/>
  <c r="AE79" i="5"/>
  <c r="AE77" i="5"/>
  <c r="AE75" i="5"/>
  <c r="AE73" i="5"/>
  <c r="AE70" i="5"/>
  <c r="AE100" i="5"/>
  <c r="AE117" i="5"/>
  <c r="AE108" i="5"/>
  <c r="AE66" i="5"/>
  <c r="AE58" i="5"/>
  <c r="AE86" i="5"/>
  <c r="AE78" i="5"/>
  <c r="AE74" i="5"/>
  <c r="AE71" i="5"/>
  <c r="AE67" i="5"/>
  <c r="AE64" i="5"/>
  <c r="AE63" i="5"/>
  <c r="AE90" i="5"/>
  <c r="AE82" i="5"/>
  <c r="AE76" i="5"/>
  <c r="AE72" i="5"/>
  <c r="AE68" i="5"/>
  <c r="AE44" i="5"/>
  <c r="AE43" i="5"/>
  <c r="AE42" i="5"/>
  <c r="AE41" i="5"/>
  <c r="AE40" i="5"/>
  <c r="AE39" i="5"/>
  <c r="AE38" i="5"/>
  <c r="AE37" i="5"/>
  <c r="AE36" i="5"/>
  <c r="AE35" i="5"/>
  <c r="AE34" i="5"/>
  <c r="AE33" i="5"/>
  <c r="AE32" i="5"/>
  <c r="AE31" i="5"/>
  <c r="AE30" i="5"/>
  <c r="AE29" i="5"/>
  <c r="AE28" i="5"/>
  <c r="AE27" i="5"/>
  <c r="AE26" i="5"/>
  <c r="AE25" i="5"/>
  <c r="AE24" i="5"/>
  <c r="AE23" i="5"/>
  <c r="AE22" i="5"/>
  <c r="AE21" i="5"/>
  <c r="AE20" i="5"/>
  <c r="O21" i="5" s="1"/>
  <c r="AE60" i="5"/>
  <c r="AE59" i="5"/>
  <c r="AI20" i="5"/>
  <c r="S21" i="5" s="1"/>
  <c r="W21" i="5"/>
  <c r="AM21" i="5" s="1"/>
  <c r="T7" i="5"/>
  <c r="AH45" i="5"/>
  <c r="AD48" i="5"/>
  <c r="AH56" i="5"/>
  <c r="O21" i="4" l="1"/>
  <c r="K22" i="2"/>
  <c r="K23" i="2" s="1"/>
  <c r="K24" i="2" s="1"/>
  <c r="K25" i="2" s="1"/>
  <c r="K26" i="2" s="1"/>
  <c r="K27" i="2" s="1"/>
  <c r="K28" i="2" s="1"/>
  <c r="K29" i="2" s="1"/>
  <c r="K30" i="2" s="1"/>
  <c r="K31" i="2" s="1"/>
  <c r="K32" i="2" s="1"/>
  <c r="K33" i="2" s="1"/>
  <c r="K34" i="2" s="1"/>
  <c r="K35" i="2" s="1"/>
  <c r="K36" i="2" s="1"/>
  <c r="K37" i="2" s="1"/>
  <c r="K38" i="2" s="1"/>
  <c r="K39" i="2" s="1"/>
  <c r="R22" i="5"/>
  <c r="R23" i="5" s="1"/>
  <c r="R24" i="5" s="1"/>
  <c r="R25" i="5" s="1"/>
  <c r="R26" i="5" s="1"/>
  <c r="R27" i="5" s="1"/>
  <c r="R28" i="5" s="1"/>
  <c r="R29" i="5" s="1"/>
  <c r="R30" i="5" s="1"/>
  <c r="R31" i="5" s="1"/>
  <c r="R32" i="5" s="1"/>
  <c r="R33" i="5" s="1"/>
  <c r="R34" i="5" s="1"/>
  <c r="R35" i="5" s="1"/>
  <c r="R36" i="5" s="1"/>
  <c r="R37" i="5" s="1"/>
  <c r="R38" i="5" s="1"/>
  <c r="R39" i="5" s="1"/>
  <c r="R40" i="5" s="1"/>
  <c r="R41" i="5" s="1"/>
  <c r="R42" i="5" s="1"/>
  <c r="R43" i="5" s="1"/>
  <c r="R44" i="5" s="1"/>
  <c r="R45" i="5" s="1"/>
  <c r="R46" i="5" s="1"/>
  <c r="R47" i="5" s="1"/>
  <c r="R48" i="5" s="1"/>
  <c r="R49" i="5" s="1"/>
  <c r="R50" i="5" s="1"/>
  <c r="R51" i="5" s="1"/>
  <c r="R52" i="5" s="1"/>
  <c r="R53" i="5" s="1"/>
  <c r="R54" i="5" s="1"/>
  <c r="R55" i="5" s="1"/>
  <c r="R56" i="5" s="1"/>
  <c r="R57" i="5" s="1"/>
  <c r="R58" i="5" s="1"/>
  <c r="R59" i="5" s="1"/>
  <c r="M21" i="3"/>
  <c r="M22" i="3" s="1"/>
  <c r="M23" i="3" s="1"/>
  <c r="M24" i="3" s="1"/>
  <c r="M25" i="3" s="1"/>
  <c r="M26" i="3" s="1"/>
  <c r="M27" i="3" s="1"/>
  <c r="M28" i="3" s="1"/>
  <c r="M29" i="3" s="1"/>
  <c r="M30" i="3" s="1"/>
  <c r="M31" i="3" s="1"/>
  <c r="M32" i="3" s="1"/>
  <c r="M33" i="3" s="1"/>
  <c r="M34" i="3" s="1"/>
  <c r="M35" i="3" s="1"/>
  <c r="M36" i="3" s="1"/>
  <c r="M37" i="3" s="1"/>
  <c r="M38" i="3" s="1"/>
  <c r="M39" i="3" s="1"/>
  <c r="M40" i="3" s="1"/>
  <c r="M41" i="3" s="1"/>
  <c r="M42" i="3" s="1"/>
  <c r="M43" i="3" s="1"/>
  <c r="M44" i="3" s="1"/>
  <c r="M45" i="3" s="1"/>
  <c r="M46" i="3" s="1"/>
  <c r="M47" i="3" s="1"/>
  <c r="M48" i="3" s="1"/>
  <c r="M49" i="3" s="1"/>
  <c r="M50" i="3" s="1"/>
  <c r="M51" i="3" s="1"/>
  <c r="M52" i="3" s="1"/>
  <c r="M53" i="3" s="1"/>
  <c r="M54" i="3" s="1"/>
  <c r="M55" i="3" s="1"/>
  <c r="M56" i="3" s="1"/>
  <c r="M57" i="3" s="1"/>
  <c r="M58" i="3" s="1"/>
  <c r="M59" i="3" s="1"/>
  <c r="M22" i="4"/>
  <c r="M23" i="4" s="1"/>
  <c r="M24" i="4" s="1"/>
  <c r="M25" i="4" s="1"/>
  <c r="M26" i="4" s="1"/>
  <c r="M27" i="4" s="1"/>
  <c r="M28" i="4" s="1"/>
  <c r="M29" i="4" s="1"/>
  <c r="M30" i="4" s="1"/>
  <c r="M31" i="4" s="1"/>
  <c r="M32" i="4" s="1"/>
  <c r="M33" i="4" s="1"/>
  <c r="M34" i="4" s="1"/>
  <c r="M35" i="4" s="1"/>
  <c r="M36" i="4" s="1"/>
  <c r="M37" i="4" s="1"/>
  <c r="M38" i="4" s="1"/>
  <c r="M39" i="4" s="1"/>
  <c r="M22" i="2"/>
  <c r="M23" i="2" s="1"/>
  <c r="M24" i="2" s="1"/>
  <c r="M25" i="2" s="1"/>
  <c r="M26" i="2" s="1"/>
  <c r="M27" i="2" s="1"/>
  <c r="M28" i="2" s="1"/>
  <c r="M29" i="2" s="1"/>
  <c r="M30" i="2" s="1"/>
  <c r="M31" i="2" s="1"/>
  <c r="M32" i="2" s="1"/>
  <c r="M33" i="2" s="1"/>
  <c r="M34" i="2" s="1"/>
  <c r="M35" i="2" s="1"/>
  <c r="M36" i="2" s="1"/>
  <c r="M37" i="2" s="1"/>
  <c r="M38" i="2" s="1"/>
  <c r="M39" i="2" s="1"/>
  <c r="M40" i="2" s="1"/>
  <c r="M41" i="2" s="1"/>
  <c r="M42" i="2" s="1"/>
  <c r="M43" i="2" s="1"/>
  <c r="M44" i="2" s="1"/>
  <c r="M45" i="2" s="1"/>
  <c r="M46" i="2" s="1"/>
  <c r="M47" i="2" s="1"/>
  <c r="M48" i="2" s="1"/>
  <c r="M49" i="2" s="1"/>
  <c r="M50" i="2" s="1"/>
  <c r="M51" i="2" s="1"/>
  <c r="M52" i="2" s="1"/>
  <c r="M53" i="2" s="1"/>
  <c r="M54" i="2" s="1"/>
  <c r="M55" i="2" s="1"/>
  <c r="M56" i="2" s="1"/>
  <c r="M57" i="2" s="1"/>
  <c r="M58" i="2" s="1"/>
  <c r="M59" i="2" s="1"/>
  <c r="L22" i="2"/>
  <c r="L23" i="2" s="1"/>
  <c r="L24" i="2" s="1"/>
  <c r="L25" i="2" s="1"/>
  <c r="L26" i="2" s="1"/>
  <c r="L27" i="2" s="1"/>
  <c r="L28" i="2" s="1"/>
  <c r="L29" i="2" s="1"/>
  <c r="L30" i="2" s="1"/>
  <c r="L31" i="2" s="1"/>
  <c r="L32" i="2" s="1"/>
  <c r="L33" i="2" s="1"/>
  <c r="L34" i="2" s="1"/>
  <c r="L35" i="2" s="1"/>
  <c r="L36" i="2" s="1"/>
  <c r="L37" i="2" s="1"/>
  <c r="L38" i="2" s="1"/>
  <c r="L39" i="2" s="1"/>
  <c r="L40" i="2" s="1"/>
  <c r="L41" i="2" s="1"/>
  <c r="L42" i="2" s="1"/>
  <c r="L43" i="2" s="1"/>
  <c r="L44" i="2" s="1"/>
  <c r="L45" i="2" s="1"/>
  <c r="L46" i="2" s="1"/>
  <c r="L47" i="2" s="1"/>
  <c r="L48" i="2" s="1"/>
  <c r="L49" i="2" s="1"/>
  <c r="L50" i="2" s="1"/>
  <c r="L51" i="2" s="1"/>
  <c r="L52" i="2" s="1"/>
  <c r="L53" i="2" s="1"/>
  <c r="L54" i="2" s="1"/>
  <c r="L55" i="2" s="1"/>
  <c r="L56" i="2" s="1"/>
  <c r="L57" i="2" s="1"/>
  <c r="L58" i="2" s="1"/>
  <c r="L59" i="2" s="1"/>
  <c r="K22" i="3"/>
  <c r="K23" i="3" s="1"/>
  <c r="K24" i="3" s="1"/>
  <c r="K25" i="3" s="1"/>
  <c r="K26" i="3" s="1"/>
  <c r="K27" i="3" s="1"/>
  <c r="K28" i="3" s="1"/>
  <c r="K29" i="3" s="1"/>
  <c r="K30" i="3" s="1"/>
  <c r="K31" i="3" s="1"/>
  <c r="K32" i="3" s="1"/>
  <c r="K33" i="3" s="1"/>
  <c r="K34" i="3" s="1"/>
  <c r="K35" i="3" s="1"/>
  <c r="K36" i="3" s="1"/>
  <c r="K37" i="3" s="1"/>
  <c r="K38" i="3" s="1"/>
  <c r="K39" i="3" s="1"/>
  <c r="K40" i="3" s="1"/>
  <c r="K41" i="3" s="1"/>
  <c r="K42" i="3" s="1"/>
  <c r="K43" i="3" s="1"/>
  <c r="K44" i="3" s="1"/>
  <c r="K45" i="3" s="1"/>
  <c r="K46" i="3" s="1"/>
  <c r="K47" i="3" s="1"/>
  <c r="K48" i="3" s="1"/>
  <c r="K49" i="3" s="1"/>
  <c r="K50" i="3" s="1"/>
  <c r="K51" i="3" s="1"/>
  <c r="K52" i="3" s="1"/>
  <c r="K53" i="3" s="1"/>
  <c r="K54" i="3" s="1"/>
  <c r="K55" i="3" s="1"/>
  <c r="K56" i="3" s="1"/>
  <c r="K57" i="3" s="1"/>
  <c r="K58" i="3" s="1"/>
  <c r="K59" i="3" s="1"/>
  <c r="O22" i="3"/>
  <c r="O23" i="3" s="1"/>
  <c r="O24" i="3" s="1"/>
  <c r="O25" i="3" s="1"/>
  <c r="O26" i="3" s="1"/>
  <c r="O27" i="3" s="1"/>
  <c r="O28" i="3" s="1"/>
  <c r="O29" i="3" s="1"/>
  <c r="O30" i="3" s="1"/>
  <c r="O31" i="3" s="1"/>
  <c r="O32" i="3" s="1"/>
  <c r="O33" i="3" s="1"/>
  <c r="O34" i="3" s="1"/>
  <c r="O35" i="3" s="1"/>
  <c r="O36" i="3" s="1"/>
  <c r="O37" i="3" s="1"/>
  <c r="O38" i="3" s="1"/>
  <c r="O39" i="3" s="1"/>
  <c r="O40" i="3" s="1"/>
  <c r="O41" i="3" s="1"/>
  <c r="O42" i="3" s="1"/>
  <c r="O43" i="3" s="1"/>
  <c r="O44" i="3" s="1"/>
  <c r="O45" i="3" s="1"/>
  <c r="O46" i="3" s="1"/>
  <c r="O47" i="3" s="1"/>
  <c r="O48" i="3" s="1"/>
  <c r="O49" i="3" s="1"/>
  <c r="O50" i="3" s="1"/>
  <c r="O51" i="3" s="1"/>
  <c r="O52" i="3" s="1"/>
  <c r="O53" i="3" s="1"/>
  <c r="O54" i="3" s="1"/>
  <c r="O55" i="3" s="1"/>
  <c r="O56" i="3" s="1"/>
  <c r="O57" i="3" s="1"/>
  <c r="O58" i="3" s="1"/>
  <c r="O59" i="3" s="1"/>
  <c r="K22" i="5"/>
  <c r="K23" i="5" s="1"/>
  <c r="K24" i="5" s="1"/>
  <c r="K25" i="5" s="1"/>
  <c r="K26" i="5" s="1"/>
  <c r="K27" i="5" s="1"/>
  <c r="K28" i="5" s="1"/>
  <c r="K29" i="5" s="1"/>
  <c r="K30" i="5" s="1"/>
  <c r="K31" i="5" s="1"/>
  <c r="K32" i="5" s="1"/>
  <c r="K33" i="5" s="1"/>
  <c r="K34" i="5" s="1"/>
  <c r="K35" i="5" s="1"/>
  <c r="K36" i="5" s="1"/>
  <c r="K37" i="5" s="1"/>
  <c r="K38" i="5" s="1"/>
  <c r="K39" i="5" s="1"/>
  <c r="K40" i="5" s="1"/>
  <c r="K41" i="5" s="1"/>
  <c r="K42" i="5" s="1"/>
  <c r="K43" i="5" s="1"/>
  <c r="K44" i="5" s="1"/>
  <c r="K45" i="5" s="1"/>
  <c r="K46" i="5" s="1"/>
  <c r="K47" i="5" s="1"/>
  <c r="K48" i="5" s="1"/>
  <c r="K49" i="5" s="1"/>
  <c r="K50" i="5" s="1"/>
  <c r="K51" i="5" s="1"/>
  <c r="K52" i="5" s="1"/>
  <c r="K53" i="5" s="1"/>
  <c r="K54" i="5" s="1"/>
  <c r="K55" i="5" s="1"/>
  <c r="K56" i="5" s="1"/>
  <c r="K57" i="5" s="1"/>
  <c r="K58" i="5" s="1"/>
  <c r="K59" i="5" s="1"/>
  <c r="O22" i="5"/>
  <c r="O23" i="5" s="1"/>
  <c r="O24" i="5" s="1"/>
  <c r="O25" i="5" s="1"/>
  <c r="O26" i="5" s="1"/>
  <c r="O27" i="5" s="1"/>
  <c r="O28" i="5" s="1"/>
  <c r="O29" i="5" s="1"/>
  <c r="O30" i="5" s="1"/>
  <c r="O31" i="5" s="1"/>
  <c r="O32" i="5" s="1"/>
  <c r="O33" i="5" s="1"/>
  <c r="O34" i="5" s="1"/>
  <c r="O35" i="5" s="1"/>
  <c r="O36" i="5" s="1"/>
  <c r="O37" i="5" s="1"/>
  <c r="O38" i="5" s="1"/>
  <c r="O39" i="5" s="1"/>
  <c r="P22" i="3"/>
  <c r="P23" i="3" s="1"/>
  <c r="P24" i="3" s="1"/>
  <c r="P25" i="3" s="1"/>
  <c r="P26" i="3" s="1"/>
  <c r="P27" i="3" s="1"/>
  <c r="P28" i="3" s="1"/>
  <c r="P29" i="3" s="1"/>
  <c r="P30" i="3" s="1"/>
  <c r="P31" i="3" s="1"/>
  <c r="P32" i="3" s="1"/>
  <c r="P33" i="3" s="1"/>
  <c r="P34" i="3" s="1"/>
  <c r="P35" i="3" s="1"/>
  <c r="P36" i="3" s="1"/>
  <c r="P37" i="3" s="1"/>
  <c r="P38" i="3" s="1"/>
  <c r="P39" i="3" s="1"/>
  <c r="P11" i="3" s="1"/>
  <c r="P22" i="4"/>
  <c r="P23" i="4" s="1"/>
  <c r="P24" i="4" s="1"/>
  <c r="P25" i="4" s="1"/>
  <c r="P26" i="4" s="1"/>
  <c r="P27" i="4" s="1"/>
  <c r="P28" i="4" s="1"/>
  <c r="P29" i="4" s="1"/>
  <c r="P30" i="4" s="1"/>
  <c r="P31" i="4" s="1"/>
  <c r="P32" i="4" s="1"/>
  <c r="P33" i="4" s="1"/>
  <c r="P34" i="4" s="1"/>
  <c r="P35" i="4" s="1"/>
  <c r="P36" i="4" s="1"/>
  <c r="P37" i="4" s="1"/>
  <c r="P38" i="4" s="1"/>
  <c r="P39" i="4" s="1"/>
  <c r="Q23" i="4"/>
  <c r="Q24" i="4" s="1"/>
  <c r="Q25" i="4" s="1"/>
  <c r="Q26" i="4" s="1"/>
  <c r="Q27" i="4" s="1"/>
  <c r="Q28" i="4" s="1"/>
  <c r="Q29" i="4" s="1"/>
  <c r="Q30" i="4" s="1"/>
  <c r="Q31" i="4" s="1"/>
  <c r="Q32" i="4" s="1"/>
  <c r="Q33" i="4" s="1"/>
  <c r="Q34" i="4" s="1"/>
  <c r="Q35" i="4" s="1"/>
  <c r="Q36" i="4" s="1"/>
  <c r="Q37" i="4" s="1"/>
  <c r="Q38" i="4" s="1"/>
  <c r="Q39" i="4" s="1"/>
  <c r="Q40" i="4" s="1"/>
  <c r="Q41" i="4" s="1"/>
  <c r="Q42" i="4" s="1"/>
  <c r="Q43" i="4" s="1"/>
  <c r="Q44" i="4" s="1"/>
  <c r="Q45" i="4" s="1"/>
  <c r="Q46" i="4" s="1"/>
  <c r="Q47" i="4" s="1"/>
  <c r="Q48" i="4" s="1"/>
  <c r="Q49" i="4" s="1"/>
  <c r="Q50" i="4" s="1"/>
  <c r="Q51" i="4" s="1"/>
  <c r="Q52" i="4" s="1"/>
  <c r="Q53" i="4" s="1"/>
  <c r="Q54" i="4" s="1"/>
  <c r="Q55" i="4" s="1"/>
  <c r="Q56" i="4" s="1"/>
  <c r="Q57" i="4" s="1"/>
  <c r="Q58" i="4" s="1"/>
  <c r="Q59" i="4" s="1"/>
  <c r="L22" i="3"/>
  <c r="L23" i="3" s="1"/>
  <c r="L24" i="3" s="1"/>
  <c r="L25" i="3" s="1"/>
  <c r="L26" i="3" s="1"/>
  <c r="L27" i="3" s="1"/>
  <c r="L28" i="3" s="1"/>
  <c r="L29" i="3" s="1"/>
  <c r="L30" i="3" s="1"/>
  <c r="L31" i="3" s="1"/>
  <c r="L32" i="3" s="1"/>
  <c r="L33" i="3" s="1"/>
  <c r="L34" i="3" s="1"/>
  <c r="L35" i="3" s="1"/>
  <c r="L36" i="3" s="1"/>
  <c r="L37" i="3" s="1"/>
  <c r="L38" i="3" s="1"/>
  <c r="L39" i="3" s="1"/>
  <c r="L40" i="3" s="1"/>
  <c r="L41" i="3" s="1"/>
  <c r="L42" i="3" s="1"/>
  <c r="L43" i="3" s="1"/>
  <c r="L44" i="3" s="1"/>
  <c r="L45" i="3" s="1"/>
  <c r="L46" i="3" s="1"/>
  <c r="L47" i="3" s="1"/>
  <c r="L48" i="3" s="1"/>
  <c r="L49" i="3" s="1"/>
  <c r="L50" i="3" s="1"/>
  <c r="L51" i="3" s="1"/>
  <c r="L52" i="3" s="1"/>
  <c r="L53" i="3" s="1"/>
  <c r="L54" i="3" s="1"/>
  <c r="L55" i="3" s="1"/>
  <c r="L56" i="3" s="1"/>
  <c r="L57" i="3" s="1"/>
  <c r="L58" i="3" s="1"/>
  <c r="L59" i="3" s="1"/>
  <c r="R22" i="2"/>
  <c r="R23" i="2" s="1"/>
  <c r="R24" i="2" s="1"/>
  <c r="R25" i="2" s="1"/>
  <c r="R26" i="2" s="1"/>
  <c r="R27" i="2" s="1"/>
  <c r="R28" i="2" s="1"/>
  <c r="R29" i="2" s="1"/>
  <c r="R30" i="2" s="1"/>
  <c r="R31" i="2" s="1"/>
  <c r="R32" i="2" s="1"/>
  <c r="R33" i="2" s="1"/>
  <c r="R34" i="2" s="1"/>
  <c r="R35" i="2" s="1"/>
  <c r="R36" i="2" s="1"/>
  <c r="R37" i="2" s="1"/>
  <c r="R38" i="2" s="1"/>
  <c r="R39" i="2" s="1"/>
  <c r="R40" i="2" s="1"/>
  <c r="R41" i="2" s="1"/>
  <c r="R42" i="2" s="1"/>
  <c r="R43" i="2" s="1"/>
  <c r="R44" i="2" s="1"/>
  <c r="R45" i="2" s="1"/>
  <c r="R46" i="2" s="1"/>
  <c r="R47" i="2" s="1"/>
  <c r="R48" i="2" s="1"/>
  <c r="R49" i="2" s="1"/>
  <c r="R50" i="2" s="1"/>
  <c r="R51" i="2" s="1"/>
  <c r="R52" i="2" s="1"/>
  <c r="R53" i="2" s="1"/>
  <c r="R54" i="2" s="1"/>
  <c r="R55" i="2" s="1"/>
  <c r="R56" i="2" s="1"/>
  <c r="R57" i="2" s="1"/>
  <c r="R58" i="2" s="1"/>
  <c r="R59" i="2" s="1"/>
  <c r="L22" i="4"/>
  <c r="L23" i="4" s="1"/>
  <c r="L24" i="4" s="1"/>
  <c r="L25" i="4" s="1"/>
  <c r="L26" i="4" s="1"/>
  <c r="L27" i="4" s="1"/>
  <c r="L28" i="4" s="1"/>
  <c r="L29" i="4" s="1"/>
  <c r="L30" i="4" s="1"/>
  <c r="L31" i="4" s="1"/>
  <c r="L32" i="4" s="1"/>
  <c r="L33" i="4" s="1"/>
  <c r="L34" i="4" s="1"/>
  <c r="L35" i="4" s="1"/>
  <c r="L36" i="4" s="1"/>
  <c r="L37" i="4" s="1"/>
  <c r="L38" i="4" s="1"/>
  <c r="L39" i="4" s="1"/>
  <c r="L11" i="4" s="1"/>
  <c r="Q22" i="2"/>
  <c r="Q23" i="2" s="1"/>
  <c r="Q24" i="2" s="1"/>
  <c r="Q25" i="2" s="1"/>
  <c r="Q26" i="2" s="1"/>
  <c r="Q27" i="2" s="1"/>
  <c r="Q28" i="2" s="1"/>
  <c r="Q29" i="2" s="1"/>
  <c r="Q30" i="2" s="1"/>
  <c r="Q31" i="2" s="1"/>
  <c r="Q32" i="2" s="1"/>
  <c r="Q33" i="2" s="1"/>
  <c r="Q34" i="2" s="1"/>
  <c r="Q35" i="2" s="1"/>
  <c r="Q36" i="2" s="1"/>
  <c r="Q37" i="2" s="1"/>
  <c r="Q38" i="2" s="1"/>
  <c r="Q39" i="2" s="1"/>
  <c r="Q11" i="2" s="1"/>
  <c r="Q22" i="3"/>
  <c r="Q23" i="3" s="1"/>
  <c r="Q24" i="3" s="1"/>
  <c r="Q25" i="3" s="1"/>
  <c r="Q26" i="3" s="1"/>
  <c r="Q27" i="3" s="1"/>
  <c r="Q28" i="3" s="1"/>
  <c r="Q29" i="3" s="1"/>
  <c r="Q30" i="3" s="1"/>
  <c r="Q31" i="3" s="1"/>
  <c r="Q32" i="3" s="1"/>
  <c r="Q33" i="3" s="1"/>
  <c r="Q34" i="3" s="1"/>
  <c r="Q35" i="3" s="1"/>
  <c r="Q36" i="3" s="1"/>
  <c r="Q37" i="3" s="1"/>
  <c r="Q38" i="3" s="1"/>
  <c r="Q39" i="3" s="1"/>
  <c r="Q40" i="3" s="1"/>
  <c r="Q41" i="3" s="1"/>
  <c r="Q42" i="3" s="1"/>
  <c r="Q43" i="3" s="1"/>
  <c r="Q44" i="3" s="1"/>
  <c r="Q45" i="3" s="1"/>
  <c r="Q46" i="3" s="1"/>
  <c r="Q47" i="3" s="1"/>
  <c r="Q48" i="3" s="1"/>
  <c r="Q49" i="3" s="1"/>
  <c r="Q50" i="3" s="1"/>
  <c r="Q51" i="3" s="1"/>
  <c r="Q52" i="3" s="1"/>
  <c r="Q53" i="3" s="1"/>
  <c r="Q54" i="3" s="1"/>
  <c r="Q55" i="3" s="1"/>
  <c r="Q56" i="3" s="1"/>
  <c r="Q57" i="3" s="1"/>
  <c r="Q58" i="3" s="1"/>
  <c r="Q59" i="3" s="1"/>
  <c r="N22" i="2"/>
  <c r="N23" i="2" s="1"/>
  <c r="N24" i="2" s="1"/>
  <c r="N25" i="2" s="1"/>
  <c r="N26" i="2" s="1"/>
  <c r="N27" i="2" s="1"/>
  <c r="N28" i="2" s="1"/>
  <c r="N29" i="2" s="1"/>
  <c r="N30" i="2" s="1"/>
  <c r="N31" i="2" s="1"/>
  <c r="N32" i="2" s="1"/>
  <c r="N33" i="2" s="1"/>
  <c r="N34" i="2" s="1"/>
  <c r="N35" i="2" s="1"/>
  <c r="N36" i="2" s="1"/>
  <c r="N37" i="2" s="1"/>
  <c r="N38" i="2" s="1"/>
  <c r="N39" i="2" s="1"/>
  <c r="N11" i="2" s="1"/>
  <c r="W22" i="5"/>
  <c r="AM22" i="5" s="1"/>
  <c r="AL21" i="5"/>
  <c r="V22" i="5" s="1"/>
  <c r="AJ21" i="5"/>
  <c r="T22" i="5" s="1"/>
  <c r="AI21" i="5"/>
  <c r="S22" i="5" s="1"/>
  <c r="U21" i="5"/>
  <c r="M21" i="5"/>
  <c r="M22" i="5" s="1"/>
  <c r="M23" i="5" s="1"/>
  <c r="M24" i="5" s="1"/>
  <c r="M25" i="5" s="1"/>
  <c r="M26" i="5" s="1"/>
  <c r="M27" i="5" s="1"/>
  <c r="M28" i="5" s="1"/>
  <c r="M29" i="5" s="1"/>
  <c r="M30" i="5" s="1"/>
  <c r="M31" i="5" s="1"/>
  <c r="M32" i="5" s="1"/>
  <c r="M33" i="5" s="1"/>
  <c r="M34" i="5" s="1"/>
  <c r="M35" i="5" s="1"/>
  <c r="M36" i="5" s="1"/>
  <c r="M37" i="5" s="1"/>
  <c r="M38" i="5" s="1"/>
  <c r="M39" i="5" s="1"/>
  <c r="L21" i="5"/>
  <c r="L22" i="5" s="1"/>
  <c r="L23" i="5" s="1"/>
  <c r="L24" i="5" s="1"/>
  <c r="L25" i="5" s="1"/>
  <c r="L26" i="5" s="1"/>
  <c r="L27" i="5" s="1"/>
  <c r="L28" i="5" s="1"/>
  <c r="L29" i="5" s="1"/>
  <c r="L30" i="5" s="1"/>
  <c r="L31" i="5" s="1"/>
  <c r="L32" i="5" s="1"/>
  <c r="L33" i="5" s="1"/>
  <c r="L34" i="5" s="1"/>
  <c r="L35" i="5" s="1"/>
  <c r="L36" i="5" s="1"/>
  <c r="L37" i="5" s="1"/>
  <c r="L38" i="5" s="1"/>
  <c r="L39" i="5" s="1"/>
  <c r="AJ21" i="4"/>
  <c r="T22" i="4" s="1"/>
  <c r="AJ21" i="3"/>
  <c r="T22" i="3" s="1"/>
  <c r="W22" i="2"/>
  <c r="AM22" i="2" s="1"/>
  <c r="W22" i="3"/>
  <c r="AM22" i="3" s="1"/>
  <c r="AL21" i="2"/>
  <c r="V22" i="2" s="1"/>
  <c r="AI21" i="2"/>
  <c r="S22" i="2" s="1"/>
  <c r="N21" i="5"/>
  <c r="N22" i="5" s="1"/>
  <c r="N23" i="5" s="1"/>
  <c r="N24" i="5" s="1"/>
  <c r="N25" i="5" s="1"/>
  <c r="N26" i="5" s="1"/>
  <c r="N27" i="5" s="1"/>
  <c r="N28" i="5" s="1"/>
  <c r="N29" i="5" s="1"/>
  <c r="N30" i="5" s="1"/>
  <c r="N31" i="5" s="1"/>
  <c r="N32" i="5" s="1"/>
  <c r="N33" i="5" s="1"/>
  <c r="N34" i="5" s="1"/>
  <c r="N35" i="5" s="1"/>
  <c r="N36" i="5" s="1"/>
  <c r="N37" i="5" s="1"/>
  <c r="N38" i="5" s="1"/>
  <c r="N39" i="5" s="1"/>
  <c r="Q21" i="5"/>
  <c r="Q22" i="5" s="1"/>
  <c r="Q23" i="5" s="1"/>
  <c r="Q24" i="5" s="1"/>
  <c r="Q25" i="5" s="1"/>
  <c r="Q26" i="5" s="1"/>
  <c r="Q27" i="5" s="1"/>
  <c r="Q28" i="5" s="1"/>
  <c r="Q29" i="5" s="1"/>
  <c r="Q30" i="5" s="1"/>
  <c r="Q31" i="5" s="1"/>
  <c r="Q32" i="5" s="1"/>
  <c r="Q33" i="5" s="1"/>
  <c r="Q34" i="5" s="1"/>
  <c r="Q35" i="5" s="1"/>
  <c r="Q36" i="5" s="1"/>
  <c r="Q37" i="5" s="1"/>
  <c r="Q38" i="5" s="1"/>
  <c r="Q39" i="5" s="1"/>
  <c r="P21" i="5"/>
  <c r="P22" i="5" s="1"/>
  <c r="P23" i="5" s="1"/>
  <c r="P24" i="5" s="1"/>
  <c r="P25" i="5" s="1"/>
  <c r="P26" i="5" s="1"/>
  <c r="P27" i="5" s="1"/>
  <c r="P28" i="5" s="1"/>
  <c r="P29" i="5" s="1"/>
  <c r="P30" i="5" s="1"/>
  <c r="P31" i="5" s="1"/>
  <c r="P32" i="5" s="1"/>
  <c r="P33" i="5" s="1"/>
  <c r="P34" i="5" s="1"/>
  <c r="P35" i="5" s="1"/>
  <c r="P36" i="5" s="1"/>
  <c r="P37" i="5" s="1"/>
  <c r="P38" i="5" s="1"/>
  <c r="P39" i="5" s="1"/>
  <c r="V22" i="4"/>
  <c r="AI21" i="3"/>
  <c r="S22" i="3" s="1"/>
  <c r="W21" i="4"/>
  <c r="AM21" i="4" s="1"/>
  <c r="O22" i="4"/>
  <c r="O23" i="4" s="1"/>
  <c r="O24" i="4" s="1"/>
  <c r="O25" i="4" s="1"/>
  <c r="O26" i="4" s="1"/>
  <c r="O27" i="4" s="1"/>
  <c r="O28" i="4" s="1"/>
  <c r="O29" i="4" s="1"/>
  <c r="O30" i="4" s="1"/>
  <c r="O31" i="4" s="1"/>
  <c r="O32" i="4" s="1"/>
  <c r="O33" i="4" s="1"/>
  <c r="O34" i="4" s="1"/>
  <c r="O35" i="4" s="1"/>
  <c r="O36" i="4" s="1"/>
  <c r="O37" i="4" s="1"/>
  <c r="O38" i="4" s="1"/>
  <c r="O39" i="4" s="1"/>
  <c r="R21" i="4"/>
  <c r="R22" i="4" s="1"/>
  <c r="R23" i="4" s="1"/>
  <c r="R24" i="4" s="1"/>
  <c r="R25" i="4" s="1"/>
  <c r="R26" i="4" s="1"/>
  <c r="R27" i="4" s="1"/>
  <c r="R28" i="4" s="1"/>
  <c r="R29" i="4" s="1"/>
  <c r="R30" i="4" s="1"/>
  <c r="R31" i="4" s="1"/>
  <c r="R32" i="4" s="1"/>
  <c r="R33" i="4" s="1"/>
  <c r="R34" i="4" s="1"/>
  <c r="R35" i="4" s="1"/>
  <c r="R36" i="4" s="1"/>
  <c r="R37" i="4" s="1"/>
  <c r="R38" i="4" s="1"/>
  <c r="R39" i="4" s="1"/>
  <c r="M11" i="2"/>
  <c r="T21" i="2"/>
  <c r="V21" i="3"/>
  <c r="N21" i="3"/>
  <c r="N22" i="3" s="1"/>
  <c r="N23" i="3" s="1"/>
  <c r="N24" i="3" s="1"/>
  <c r="N25" i="3" s="1"/>
  <c r="N26" i="3" s="1"/>
  <c r="N27" i="3" s="1"/>
  <c r="N28" i="3" s="1"/>
  <c r="N29" i="3" s="1"/>
  <c r="N30" i="3" s="1"/>
  <c r="N31" i="3" s="1"/>
  <c r="N32" i="3" s="1"/>
  <c r="N33" i="3" s="1"/>
  <c r="N34" i="3" s="1"/>
  <c r="N35" i="3" s="1"/>
  <c r="N36" i="3" s="1"/>
  <c r="N37" i="3" s="1"/>
  <c r="N38" i="3" s="1"/>
  <c r="N39" i="3" s="1"/>
  <c r="O21" i="2"/>
  <c r="O22" i="2" s="1"/>
  <c r="O23" i="2" s="1"/>
  <c r="O24" i="2" s="1"/>
  <c r="O25" i="2" s="1"/>
  <c r="O26" i="2" s="1"/>
  <c r="O27" i="2" s="1"/>
  <c r="O28" i="2" s="1"/>
  <c r="O29" i="2" s="1"/>
  <c r="O30" i="2" s="1"/>
  <c r="O31" i="2" s="1"/>
  <c r="O32" i="2" s="1"/>
  <c r="O33" i="2" s="1"/>
  <c r="O34" i="2" s="1"/>
  <c r="O35" i="2" s="1"/>
  <c r="O36" i="2" s="1"/>
  <c r="O37" i="2" s="1"/>
  <c r="O38" i="2" s="1"/>
  <c r="O39" i="2" s="1"/>
  <c r="S21" i="4"/>
  <c r="K21" i="4"/>
  <c r="K22" i="4" s="1"/>
  <c r="K23" i="4" s="1"/>
  <c r="K24" i="4" s="1"/>
  <c r="K25" i="4" s="1"/>
  <c r="K26" i="4" s="1"/>
  <c r="K27" i="4" s="1"/>
  <c r="K28" i="4" s="1"/>
  <c r="K29" i="4" s="1"/>
  <c r="K30" i="4" s="1"/>
  <c r="K31" i="4" s="1"/>
  <c r="K32" i="4" s="1"/>
  <c r="K33" i="4" s="1"/>
  <c r="K34" i="4" s="1"/>
  <c r="K35" i="4" s="1"/>
  <c r="K36" i="4" s="1"/>
  <c r="K37" i="4" s="1"/>
  <c r="K38" i="4" s="1"/>
  <c r="K39" i="4" s="1"/>
  <c r="N21" i="4"/>
  <c r="N22" i="4" s="1"/>
  <c r="N23" i="4" s="1"/>
  <c r="N24" i="4" s="1"/>
  <c r="N25" i="4" s="1"/>
  <c r="N26" i="4" s="1"/>
  <c r="N27" i="4" s="1"/>
  <c r="N28" i="4" s="1"/>
  <c r="N29" i="4" s="1"/>
  <c r="N30" i="4" s="1"/>
  <c r="N31" i="4" s="1"/>
  <c r="N32" i="4" s="1"/>
  <c r="N33" i="4" s="1"/>
  <c r="N34" i="4" s="1"/>
  <c r="N35" i="4" s="1"/>
  <c r="N36" i="4" s="1"/>
  <c r="N37" i="4" s="1"/>
  <c r="N38" i="4" s="1"/>
  <c r="N39" i="4" s="1"/>
  <c r="AK20" i="3"/>
  <c r="U21" i="3" s="1"/>
  <c r="AK21" i="4"/>
  <c r="U22" i="4" s="1"/>
  <c r="R21" i="3"/>
  <c r="R22" i="3" s="1"/>
  <c r="R23" i="3" s="1"/>
  <c r="R24" i="3" s="1"/>
  <c r="R25" i="3" s="1"/>
  <c r="R26" i="3" s="1"/>
  <c r="R27" i="3" s="1"/>
  <c r="R28" i="3" s="1"/>
  <c r="R29" i="3" s="1"/>
  <c r="R30" i="3" s="1"/>
  <c r="R31" i="3" s="1"/>
  <c r="R32" i="3" s="1"/>
  <c r="R33" i="3" s="1"/>
  <c r="R34" i="3" s="1"/>
  <c r="R35" i="3" s="1"/>
  <c r="R36" i="3" s="1"/>
  <c r="R37" i="3" s="1"/>
  <c r="R38" i="3" s="1"/>
  <c r="R39" i="3" s="1"/>
  <c r="P21" i="2"/>
  <c r="P22" i="2" s="1"/>
  <c r="P23" i="2" s="1"/>
  <c r="P24" i="2" s="1"/>
  <c r="P25" i="2" s="1"/>
  <c r="P26" i="2" s="1"/>
  <c r="P27" i="2" s="1"/>
  <c r="P28" i="2" s="1"/>
  <c r="P29" i="2" s="1"/>
  <c r="P30" i="2" s="1"/>
  <c r="P31" i="2" s="1"/>
  <c r="P32" i="2" s="1"/>
  <c r="P33" i="2" s="1"/>
  <c r="P34" i="2" s="1"/>
  <c r="P35" i="2" s="1"/>
  <c r="P36" i="2" s="1"/>
  <c r="P37" i="2" s="1"/>
  <c r="P38" i="2" s="1"/>
  <c r="P39" i="2" s="1"/>
  <c r="AK21" i="2"/>
  <c r="U22" i="2" s="1"/>
  <c r="K11" i="2" l="1"/>
  <c r="K40" i="2"/>
  <c r="K41" i="2" s="1"/>
  <c r="K42" i="2" s="1"/>
  <c r="K43" i="2" s="1"/>
  <c r="K44" i="2" s="1"/>
  <c r="K45" i="2" s="1"/>
  <c r="K46" i="2" s="1"/>
  <c r="K47" i="2" s="1"/>
  <c r="K48" i="2" s="1"/>
  <c r="K49" i="2" s="1"/>
  <c r="K50" i="2" s="1"/>
  <c r="K51" i="2" s="1"/>
  <c r="K52" i="2" s="1"/>
  <c r="K53" i="2" s="1"/>
  <c r="K54" i="2" s="1"/>
  <c r="K55" i="2" s="1"/>
  <c r="K56" i="2" s="1"/>
  <c r="K57" i="2" s="1"/>
  <c r="K58" i="2" s="1"/>
  <c r="K59" i="2" s="1"/>
  <c r="M11" i="3"/>
  <c r="P40" i="3"/>
  <c r="P41" i="3" s="1"/>
  <c r="P42" i="3" s="1"/>
  <c r="P43" i="3" s="1"/>
  <c r="P44" i="3" s="1"/>
  <c r="P45" i="3" s="1"/>
  <c r="P46" i="3" s="1"/>
  <c r="P47" i="3" s="1"/>
  <c r="P48" i="3" s="1"/>
  <c r="P49" i="3" s="1"/>
  <c r="P50" i="3" s="1"/>
  <c r="P51" i="3" s="1"/>
  <c r="P52" i="3" s="1"/>
  <c r="P53" i="3" s="1"/>
  <c r="P54" i="3" s="1"/>
  <c r="P55" i="3" s="1"/>
  <c r="P56" i="3" s="1"/>
  <c r="P57" i="3" s="1"/>
  <c r="P58" i="3" s="1"/>
  <c r="P59" i="3" s="1"/>
  <c r="P12" i="3" s="1"/>
  <c r="M40" i="4"/>
  <c r="M41" i="4" s="1"/>
  <c r="M42" i="4" s="1"/>
  <c r="M43" i="4" s="1"/>
  <c r="M44" i="4" s="1"/>
  <c r="M45" i="4" s="1"/>
  <c r="M46" i="4" s="1"/>
  <c r="M47" i="4" s="1"/>
  <c r="M48" i="4" s="1"/>
  <c r="M49" i="4" s="1"/>
  <c r="M50" i="4" s="1"/>
  <c r="M51" i="4" s="1"/>
  <c r="M52" i="4" s="1"/>
  <c r="M53" i="4" s="1"/>
  <c r="M54" i="4" s="1"/>
  <c r="M55" i="4" s="1"/>
  <c r="M56" i="4" s="1"/>
  <c r="M57" i="4" s="1"/>
  <c r="M58" i="4" s="1"/>
  <c r="M59" i="4" s="1"/>
  <c r="M60" i="4" s="1"/>
  <c r="M61" i="4" s="1"/>
  <c r="M62" i="4" s="1"/>
  <c r="M63" i="4" s="1"/>
  <c r="M64" i="4" s="1"/>
  <c r="M65" i="4" s="1"/>
  <c r="M66" i="4" s="1"/>
  <c r="M67" i="4" s="1"/>
  <c r="M68" i="4" s="1"/>
  <c r="M69" i="4" s="1"/>
  <c r="M70" i="4" s="1"/>
  <c r="M71" i="4" s="1"/>
  <c r="M72" i="4" s="1"/>
  <c r="M73" i="4" s="1"/>
  <c r="M74" i="4" s="1"/>
  <c r="M75" i="4" s="1"/>
  <c r="M76" i="4" s="1"/>
  <c r="M77" i="4" s="1"/>
  <c r="M78" i="4" s="1"/>
  <c r="M79" i="4" s="1"/>
  <c r="M11" i="4"/>
  <c r="L40" i="4"/>
  <c r="L41" i="4" s="1"/>
  <c r="L42" i="4" s="1"/>
  <c r="L43" i="4" s="1"/>
  <c r="L44" i="4" s="1"/>
  <c r="L45" i="4" s="1"/>
  <c r="L46" i="4" s="1"/>
  <c r="L47" i="4" s="1"/>
  <c r="L48" i="4" s="1"/>
  <c r="L49" i="4" s="1"/>
  <c r="L50" i="4" s="1"/>
  <c r="L51" i="4" s="1"/>
  <c r="L52" i="4" s="1"/>
  <c r="L53" i="4" s="1"/>
  <c r="L54" i="4" s="1"/>
  <c r="L55" i="4" s="1"/>
  <c r="L56" i="4" s="1"/>
  <c r="L57" i="4" s="1"/>
  <c r="L58" i="4" s="1"/>
  <c r="L59" i="4" s="1"/>
  <c r="L60" i="4" s="1"/>
  <c r="L61" i="4" s="1"/>
  <c r="L62" i="4" s="1"/>
  <c r="L63" i="4" s="1"/>
  <c r="L64" i="4" s="1"/>
  <c r="L65" i="4" s="1"/>
  <c r="L66" i="4" s="1"/>
  <c r="L67" i="4" s="1"/>
  <c r="L68" i="4" s="1"/>
  <c r="L69" i="4" s="1"/>
  <c r="L70" i="4" s="1"/>
  <c r="L71" i="4" s="1"/>
  <c r="L72" i="4" s="1"/>
  <c r="L73" i="4" s="1"/>
  <c r="L74" i="4" s="1"/>
  <c r="L75" i="4" s="1"/>
  <c r="L76" i="4" s="1"/>
  <c r="L77" i="4" s="1"/>
  <c r="L78" i="4" s="1"/>
  <c r="L79" i="4" s="1"/>
  <c r="L11" i="2"/>
  <c r="Q11" i="3"/>
  <c r="L11" i="3"/>
  <c r="R11" i="2"/>
  <c r="Q11" i="4"/>
  <c r="N40" i="2"/>
  <c r="N41" i="2" s="1"/>
  <c r="N42" i="2" s="1"/>
  <c r="N43" i="2" s="1"/>
  <c r="N44" i="2" s="1"/>
  <c r="N45" i="2" s="1"/>
  <c r="N46" i="2" s="1"/>
  <c r="N47" i="2" s="1"/>
  <c r="N48" i="2" s="1"/>
  <c r="N49" i="2" s="1"/>
  <c r="N50" i="2" s="1"/>
  <c r="N51" i="2" s="1"/>
  <c r="N52" i="2" s="1"/>
  <c r="N53" i="2" s="1"/>
  <c r="N54" i="2" s="1"/>
  <c r="N55" i="2" s="1"/>
  <c r="N56" i="2" s="1"/>
  <c r="N57" i="2" s="1"/>
  <c r="N58" i="2" s="1"/>
  <c r="N59" i="2" s="1"/>
  <c r="N60" i="2" s="1"/>
  <c r="N61" i="2" s="1"/>
  <c r="N62" i="2" s="1"/>
  <c r="N63" i="2" s="1"/>
  <c r="N64" i="2" s="1"/>
  <c r="N65" i="2" s="1"/>
  <c r="N66" i="2" s="1"/>
  <c r="N67" i="2" s="1"/>
  <c r="N68" i="2" s="1"/>
  <c r="N69" i="2" s="1"/>
  <c r="N70" i="2" s="1"/>
  <c r="N71" i="2" s="1"/>
  <c r="N72" i="2" s="1"/>
  <c r="N73" i="2" s="1"/>
  <c r="N74" i="2" s="1"/>
  <c r="N75" i="2" s="1"/>
  <c r="N76" i="2" s="1"/>
  <c r="N77" i="2" s="1"/>
  <c r="N78" i="2" s="1"/>
  <c r="N79" i="2" s="1"/>
  <c r="O11" i="3"/>
  <c r="K11" i="3"/>
  <c r="R11" i="5"/>
  <c r="K11" i="5"/>
  <c r="O11" i="5"/>
  <c r="O40" i="5"/>
  <c r="O41" i="5" s="1"/>
  <c r="O42" i="5" s="1"/>
  <c r="O43" i="5" s="1"/>
  <c r="O44" i="5" s="1"/>
  <c r="O45" i="5" s="1"/>
  <c r="O46" i="5" s="1"/>
  <c r="O47" i="5" s="1"/>
  <c r="O48" i="5" s="1"/>
  <c r="O49" i="5" s="1"/>
  <c r="O50" i="5" s="1"/>
  <c r="O51" i="5" s="1"/>
  <c r="O52" i="5" s="1"/>
  <c r="O53" i="5" s="1"/>
  <c r="O54" i="5" s="1"/>
  <c r="O55" i="5" s="1"/>
  <c r="O56" i="5" s="1"/>
  <c r="O57" i="5" s="1"/>
  <c r="O58" i="5" s="1"/>
  <c r="O59" i="5" s="1"/>
  <c r="O12" i="5" s="1"/>
  <c r="Q40" i="2"/>
  <c r="Q41" i="2" s="1"/>
  <c r="Q42" i="2" s="1"/>
  <c r="Q43" i="2" s="1"/>
  <c r="Q44" i="2" s="1"/>
  <c r="Q45" i="2" s="1"/>
  <c r="Q46" i="2" s="1"/>
  <c r="Q47" i="2" s="1"/>
  <c r="Q48" i="2" s="1"/>
  <c r="Q49" i="2" s="1"/>
  <c r="Q50" i="2" s="1"/>
  <c r="Q51" i="2" s="1"/>
  <c r="Q52" i="2" s="1"/>
  <c r="Q53" i="2" s="1"/>
  <c r="Q54" i="2" s="1"/>
  <c r="Q55" i="2" s="1"/>
  <c r="Q56" i="2" s="1"/>
  <c r="Q57" i="2" s="1"/>
  <c r="Q58" i="2" s="1"/>
  <c r="Q59" i="2" s="1"/>
  <c r="Q12" i="2" s="1"/>
  <c r="AK22" i="2"/>
  <c r="U23" i="2" s="1"/>
  <c r="AK22" i="4"/>
  <c r="U23" i="4" s="1"/>
  <c r="AI22" i="3"/>
  <c r="S23" i="3" s="1"/>
  <c r="AL22" i="5"/>
  <c r="V23" i="5" s="1"/>
  <c r="AI22" i="2"/>
  <c r="S23" i="2" s="1"/>
  <c r="AI22" i="5"/>
  <c r="S23" i="5" s="1"/>
  <c r="AK21" i="3"/>
  <c r="U22" i="3" s="1"/>
  <c r="AJ22" i="5"/>
  <c r="T23" i="5" s="1"/>
  <c r="W23" i="5"/>
  <c r="AM23" i="5" s="1"/>
  <c r="N11" i="4"/>
  <c r="N40" i="4"/>
  <c r="N41" i="4" s="1"/>
  <c r="N42" i="4" s="1"/>
  <c r="N43" i="4" s="1"/>
  <c r="N44" i="4" s="1"/>
  <c r="N45" i="4" s="1"/>
  <c r="N46" i="4" s="1"/>
  <c r="N47" i="4" s="1"/>
  <c r="N48" i="4" s="1"/>
  <c r="N49" i="4" s="1"/>
  <c r="N50" i="4" s="1"/>
  <c r="N51" i="4" s="1"/>
  <c r="N52" i="4" s="1"/>
  <c r="N53" i="4" s="1"/>
  <c r="N54" i="4" s="1"/>
  <c r="N55" i="4" s="1"/>
  <c r="N56" i="4" s="1"/>
  <c r="N57" i="4" s="1"/>
  <c r="N58" i="4" s="1"/>
  <c r="N59" i="4" s="1"/>
  <c r="M12" i="4"/>
  <c r="M60" i="2"/>
  <c r="M61" i="2" s="1"/>
  <c r="M62" i="2" s="1"/>
  <c r="M63" i="2" s="1"/>
  <c r="M64" i="2" s="1"/>
  <c r="M65" i="2" s="1"/>
  <c r="M66" i="2" s="1"/>
  <c r="M67" i="2" s="1"/>
  <c r="M68" i="2" s="1"/>
  <c r="M69" i="2" s="1"/>
  <c r="M70" i="2" s="1"/>
  <c r="M71" i="2" s="1"/>
  <c r="M72" i="2" s="1"/>
  <c r="M73" i="2" s="1"/>
  <c r="M74" i="2" s="1"/>
  <c r="M75" i="2" s="1"/>
  <c r="M76" i="2" s="1"/>
  <c r="M77" i="2" s="1"/>
  <c r="M78" i="2" s="1"/>
  <c r="M79" i="2" s="1"/>
  <c r="M12" i="2"/>
  <c r="W22" i="4"/>
  <c r="AM22" i="4" s="1"/>
  <c r="P40" i="5"/>
  <c r="P41" i="5" s="1"/>
  <c r="P42" i="5" s="1"/>
  <c r="P43" i="5" s="1"/>
  <c r="P44" i="5" s="1"/>
  <c r="P45" i="5" s="1"/>
  <c r="P46" i="5" s="1"/>
  <c r="P47" i="5" s="1"/>
  <c r="P48" i="5" s="1"/>
  <c r="P49" i="5" s="1"/>
  <c r="P50" i="5" s="1"/>
  <c r="P51" i="5" s="1"/>
  <c r="P52" i="5" s="1"/>
  <c r="P53" i="5" s="1"/>
  <c r="P54" i="5" s="1"/>
  <c r="P55" i="5" s="1"/>
  <c r="P56" i="5" s="1"/>
  <c r="P57" i="5" s="1"/>
  <c r="P58" i="5" s="1"/>
  <c r="P59" i="5" s="1"/>
  <c r="P11" i="5"/>
  <c r="R60" i="2"/>
  <c r="R61" i="2" s="1"/>
  <c r="R62" i="2" s="1"/>
  <c r="R63" i="2" s="1"/>
  <c r="R64" i="2" s="1"/>
  <c r="R65" i="2" s="1"/>
  <c r="R66" i="2" s="1"/>
  <c r="R67" i="2" s="1"/>
  <c r="R68" i="2" s="1"/>
  <c r="R69" i="2" s="1"/>
  <c r="R70" i="2" s="1"/>
  <c r="R71" i="2" s="1"/>
  <c r="R72" i="2" s="1"/>
  <c r="R73" i="2" s="1"/>
  <c r="R74" i="2" s="1"/>
  <c r="R75" i="2" s="1"/>
  <c r="R76" i="2" s="1"/>
  <c r="R77" i="2" s="1"/>
  <c r="R78" i="2" s="1"/>
  <c r="R79" i="2" s="1"/>
  <c r="R12" i="2"/>
  <c r="AL22" i="2"/>
  <c r="V23" i="2" s="1"/>
  <c r="O60" i="3"/>
  <c r="O61" i="3" s="1"/>
  <c r="O62" i="3" s="1"/>
  <c r="O63" i="3" s="1"/>
  <c r="O64" i="3" s="1"/>
  <c r="O65" i="3" s="1"/>
  <c r="O66" i="3" s="1"/>
  <c r="O67" i="3" s="1"/>
  <c r="O68" i="3" s="1"/>
  <c r="O69" i="3" s="1"/>
  <c r="O70" i="3" s="1"/>
  <c r="O71" i="3" s="1"/>
  <c r="O72" i="3" s="1"/>
  <c r="O73" i="3" s="1"/>
  <c r="O74" i="3" s="1"/>
  <c r="O75" i="3" s="1"/>
  <c r="O76" i="3" s="1"/>
  <c r="O77" i="3" s="1"/>
  <c r="O78" i="3" s="1"/>
  <c r="O79" i="3" s="1"/>
  <c r="O12" i="3"/>
  <c r="W23" i="2"/>
  <c r="AM23" i="2" s="1"/>
  <c r="P60" i="3"/>
  <c r="P61" i="3" s="1"/>
  <c r="P62" i="3" s="1"/>
  <c r="P63" i="3" s="1"/>
  <c r="P64" i="3" s="1"/>
  <c r="P65" i="3" s="1"/>
  <c r="P66" i="3" s="1"/>
  <c r="P67" i="3" s="1"/>
  <c r="P68" i="3" s="1"/>
  <c r="P69" i="3" s="1"/>
  <c r="P70" i="3" s="1"/>
  <c r="P71" i="3" s="1"/>
  <c r="P72" i="3" s="1"/>
  <c r="P73" i="3" s="1"/>
  <c r="P74" i="3" s="1"/>
  <c r="P75" i="3" s="1"/>
  <c r="P76" i="3" s="1"/>
  <c r="P77" i="3" s="1"/>
  <c r="P78" i="3" s="1"/>
  <c r="P79" i="3" s="1"/>
  <c r="AJ22" i="4"/>
  <c r="T23" i="4" s="1"/>
  <c r="M40" i="5"/>
  <c r="M41" i="5" s="1"/>
  <c r="M42" i="5" s="1"/>
  <c r="M43" i="5" s="1"/>
  <c r="M44" i="5" s="1"/>
  <c r="M45" i="5" s="1"/>
  <c r="M46" i="5" s="1"/>
  <c r="M47" i="5" s="1"/>
  <c r="M48" i="5" s="1"/>
  <c r="M49" i="5" s="1"/>
  <c r="M50" i="5" s="1"/>
  <c r="M51" i="5" s="1"/>
  <c r="M52" i="5" s="1"/>
  <c r="M53" i="5" s="1"/>
  <c r="M54" i="5" s="1"/>
  <c r="M55" i="5" s="1"/>
  <c r="M56" i="5" s="1"/>
  <c r="M57" i="5" s="1"/>
  <c r="M58" i="5" s="1"/>
  <c r="M59" i="5" s="1"/>
  <c r="M11" i="5"/>
  <c r="Q60" i="4"/>
  <c r="Q61" i="4" s="1"/>
  <c r="Q62" i="4" s="1"/>
  <c r="Q63" i="4" s="1"/>
  <c r="Q64" i="4" s="1"/>
  <c r="Q65" i="4" s="1"/>
  <c r="Q66" i="4" s="1"/>
  <c r="Q67" i="4" s="1"/>
  <c r="Q68" i="4" s="1"/>
  <c r="Q69" i="4" s="1"/>
  <c r="Q70" i="4" s="1"/>
  <c r="Q71" i="4" s="1"/>
  <c r="Q72" i="4" s="1"/>
  <c r="Q73" i="4" s="1"/>
  <c r="Q74" i="4" s="1"/>
  <c r="Q75" i="4" s="1"/>
  <c r="Q76" i="4" s="1"/>
  <c r="Q77" i="4" s="1"/>
  <c r="Q78" i="4" s="1"/>
  <c r="Q79" i="4" s="1"/>
  <c r="Q12" i="4"/>
  <c r="P11" i="2"/>
  <c r="P40" i="2"/>
  <c r="P41" i="2" s="1"/>
  <c r="P42" i="2" s="1"/>
  <c r="P43" i="2" s="1"/>
  <c r="P44" i="2" s="1"/>
  <c r="P45" i="2" s="1"/>
  <c r="P46" i="2" s="1"/>
  <c r="P47" i="2" s="1"/>
  <c r="P48" i="2" s="1"/>
  <c r="P49" i="2" s="1"/>
  <c r="P50" i="2" s="1"/>
  <c r="P51" i="2" s="1"/>
  <c r="P52" i="2" s="1"/>
  <c r="P53" i="2" s="1"/>
  <c r="P54" i="2" s="1"/>
  <c r="P55" i="2" s="1"/>
  <c r="P56" i="2" s="1"/>
  <c r="P57" i="2" s="1"/>
  <c r="P58" i="2" s="1"/>
  <c r="P59" i="2" s="1"/>
  <c r="K40" i="4"/>
  <c r="K41" i="4" s="1"/>
  <c r="K42" i="4" s="1"/>
  <c r="K43" i="4" s="1"/>
  <c r="K44" i="4" s="1"/>
  <c r="K45" i="4" s="1"/>
  <c r="K46" i="4" s="1"/>
  <c r="K47" i="4" s="1"/>
  <c r="K48" i="4" s="1"/>
  <c r="K49" i="4" s="1"/>
  <c r="K50" i="4" s="1"/>
  <c r="K51" i="4" s="1"/>
  <c r="K52" i="4" s="1"/>
  <c r="K53" i="4" s="1"/>
  <c r="K54" i="4" s="1"/>
  <c r="K55" i="4" s="1"/>
  <c r="K56" i="4" s="1"/>
  <c r="K57" i="4" s="1"/>
  <c r="K58" i="4" s="1"/>
  <c r="K59" i="4" s="1"/>
  <c r="K11" i="4"/>
  <c r="O11" i="2"/>
  <c r="O40" i="2"/>
  <c r="O41" i="2" s="1"/>
  <c r="O42" i="2" s="1"/>
  <c r="O43" i="2" s="1"/>
  <c r="O44" i="2" s="1"/>
  <c r="O45" i="2" s="1"/>
  <c r="O46" i="2" s="1"/>
  <c r="O47" i="2" s="1"/>
  <c r="O48" i="2" s="1"/>
  <c r="O49" i="2" s="1"/>
  <c r="O50" i="2" s="1"/>
  <c r="O51" i="2" s="1"/>
  <c r="O52" i="2" s="1"/>
  <c r="O53" i="2" s="1"/>
  <c r="O54" i="2" s="1"/>
  <c r="O55" i="2" s="1"/>
  <c r="O56" i="2" s="1"/>
  <c r="O57" i="2" s="1"/>
  <c r="O58" i="2" s="1"/>
  <c r="O59" i="2" s="1"/>
  <c r="Q60" i="3"/>
  <c r="Q61" i="3" s="1"/>
  <c r="Q62" i="3" s="1"/>
  <c r="Q63" i="3" s="1"/>
  <c r="Q64" i="3" s="1"/>
  <c r="Q65" i="3" s="1"/>
  <c r="Q66" i="3" s="1"/>
  <c r="Q67" i="3" s="1"/>
  <c r="Q68" i="3" s="1"/>
  <c r="Q69" i="3" s="1"/>
  <c r="Q70" i="3" s="1"/>
  <c r="Q71" i="3" s="1"/>
  <c r="Q72" i="3" s="1"/>
  <c r="Q73" i="3" s="1"/>
  <c r="Q74" i="3" s="1"/>
  <c r="Q75" i="3" s="1"/>
  <c r="Q76" i="3" s="1"/>
  <c r="Q77" i="3" s="1"/>
  <c r="Q78" i="3" s="1"/>
  <c r="Q79" i="3" s="1"/>
  <c r="Q12" i="3"/>
  <c r="Q11" i="5"/>
  <c r="Q40" i="5"/>
  <c r="Q41" i="5" s="1"/>
  <c r="Q42" i="5" s="1"/>
  <c r="Q43" i="5" s="1"/>
  <c r="Q44" i="5" s="1"/>
  <c r="Q45" i="5" s="1"/>
  <c r="Q46" i="5" s="1"/>
  <c r="Q47" i="5" s="1"/>
  <c r="Q48" i="5" s="1"/>
  <c r="Q49" i="5" s="1"/>
  <c r="Q50" i="5" s="1"/>
  <c r="Q51" i="5" s="1"/>
  <c r="Q52" i="5" s="1"/>
  <c r="Q53" i="5" s="1"/>
  <c r="Q54" i="5" s="1"/>
  <c r="Q55" i="5" s="1"/>
  <c r="Q56" i="5" s="1"/>
  <c r="Q57" i="5" s="1"/>
  <c r="Q58" i="5" s="1"/>
  <c r="Q59" i="5" s="1"/>
  <c r="AK21" i="5"/>
  <c r="U22" i="5" s="1"/>
  <c r="K12" i="2"/>
  <c r="K60" i="2"/>
  <c r="K61" i="2" s="1"/>
  <c r="K62" i="2" s="1"/>
  <c r="K63" i="2" s="1"/>
  <c r="K64" i="2" s="1"/>
  <c r="K65" i="2" s="1"/>
  <c r="K66" i="2" s="1"/>
  <c r="K67" i="2" s="1"/>
  <c r="K68" i="2" s="1"/>
  <c r="K69" i="2" s="1"/>
  <c r="K70" i="2" s="1"/>
  <c r="K71" i="2" s="1"/>
  <c r="K72" i="2" s="1"/>
  <c r="K73" i="2" s="1"/>
  <c r="K74" i="2" s="1"/>
  <c r="K75" i="2" s="1"/>
  <c r="K76" i="2" s="1"/>
  <c r="K77" i="2" s="1"/>
  <c r="K78" i="2" s="1"/>
  <c r="K79" i="2" s="1"/>
  <c r="R60" i="5"/>
  <c r="R61" i="5" s="1"/>
  <c r="R62" i="5" s="1"/>
  <c r="R63" i="5" s="1"/>
  <c r="R64" i="5" s="1"/>
  <c r="R65" i="5" s="1"/>
  <c r="R66" i="5" s="1"/>
  <c r="R67" i="5" s="1"/>
  <c r="R68" i="5" s="1"/>
  <c r="R69" i="5" s="1"/>
  <c r="R70" i="5" s="1"/>
  <c r="R71" i="5" s="1"/>
  <c r="R72" i="5" s="1"/>
  <c r="R73" i="5" s="1"/>
  <c r="R74" i="5" s="1"/>
  <c r="R75" i="5" s="1"/>
  <c r="R76" i="5" s="1"/>
  <c r="R77" i="5" s="1"/>
  <c r="R78" i="5" s="1"/>
  <c r="R79" i="5" s="1"/>
  <c r="R12" i="5"/>
  <c r="N40" i="3"/>
  <c r="N41" i="3" s="1"/>
  <c r="N42" i="3" s="1"/>
  <c r="N43" i="3" s="1"/>
  <c r="N44" i="3" s="1"/>
  <c r="N45" i="3" s="1"/>
  <c r="N46" i="3" s="1"/>
  <c r="N47" i="3" s="1"/>
  <c r="N48" i="3" s="1"/>
  <c r="N49" i="3" s="1"/>
  <c r="N50" i="3" s="1"/>
  <c r="N51" i="3" s="1"/>
  <c r="N52" i="3" s="1"/>
  <c r="N53" i="3" s="1"/>
  <c r="N54" i="3" s="1"/>
  <c r="N55" i="3" s="1"/>
  <c r="N56" i="3" s="1"/>
  <c r="N57" i="3" s="1"/>
  <c r="N58" i="3" s="1"/>
  <c r="N59" i="3" s="1"/>
  <c r="N11" i="3"/>
  <c r="AJ21" i="2"/>
  <c r="T22" i="2" s="1"/>
  <c r="R11" i="4"/>
  <c r="R40" i="4"/>
  <c r="R41" i="4" s="1"/>
  <c r="R42" i="4" s="1"/>
  <c r="R43" i="4" s="1"/>
  <c r="R44" i="4" s="1"/>
  <c r="R45" i="4" s="1"/>
  <c r="R46" i="4" s="1"/>
  <c r="R47" i="4" s="1"/>
  <c r="R48" i="4" s="1"/>
  <c r="R49" i="4" s="1"/>
  <c r="R50" i="4" s="1"/>
  <c r="R51" i="4" s="1"/>
  <c r="R52" i="4" s="1"/>
  <c r="R53" i="4" s="1"/>
  <c r="R54" i="4" s="1"/>
  <c r="R55" i="4" s="1"/>
  <c r="R56" i="4" s="1"/>
  <c r="R57" i="4" s="1"/>
  <c r="R58" i="4" s="1"/>
  <c r="R59" i="4" s="1"/>
  <c r="P40" i="4"/>
  <c r="P41" i="4" s="1"/>
  <c r="P42" i="4" s="1"/>
  <c r="P43" i="4" s="1"/>
  <c r="P44" i="4" s="1"/>
  <c r="P45" i="4" s="1"/>
  <c r="P46" i="4" s="1"/>
  <c r="P47" i="4" s="1"/>
  <c r="P48" i="4" s="1"/>
  <c r="P49" i="4" s="1"/>
  <c r="P50" i="4" s="1"/>
  <c r="P51" i="4" s="1"/>
  <c r="P52" i="4" s="1"/>
  <c r="P53" i="4" s="1"/>
  <c r="P54" i="4" s="1"/>
  <c r="P55" i="4" s="1"/>
  <c r="P56" i="4" s="1"/>
  <c r="P57" i="4" s="1"/>
  <c r="P58" i="4" s="1"/>
  <c r="P59" i="4" s="1"/>
  <c r="P11" i="4"/>
  <c r="N40" i="5"/>
  <c r="N41" i="5" s="1"/>
  <c r="N42" i="5" s="1"/>
  <c r="N43" i="5" s="1"/>
  <c r="N44" i="5" s="1"/>
  <c r="N45" i="5" s="1"/>
  <c r="N46" i="5" s="1"/>
  <c r="N47" i="5" s="1"/>
  <c r="N48" i="5" s="1"/>
  <c r="N49" i="5" s="1"/>
  <c r="N50" i="5" s="1"/>
  <c r="N51" i="5" s="1"/>
  <c r="N52" i="5" s="1"/>
  <c r="N53" i="5" s="1"/>
  <c r="N54" i="5" s="1"/>
  <c r="N55" i="5" s="1"/>
  <c r="N56" i="5" s="1"/>
  <c r="N57" i="5" s="1"/>
  <c r="N58" i="5" s="1"/>
  <c r="N59" i="5" s="1"/>
  <c r="N11" i="5"/>
  <c r="L60" i="3"/>
  <c r="L61" i="3" s="1"/>
  <c r="L62" i="3" s="1"/>
  <c r="L63" i="3" s="1"/>
  <c r="L64" i="3" s="1"/>
  <c r="L65" i="3" s="1"/>
  <c r="L66" i="3" s="1"/>
  <c r="L67" i="3" s="1"/>
  <c r="L68" i="3" s="1"/>
  <c r="L69" i="3" s="1"/>
  <c r="L70" i="3" s="1"/>
  <c r="L71" i="3" s="1"/>
  <c r="L72" i="3" s="1"/>
  <c r="L73" i="3" s="1"/>
  <c r="L74" i="3" s="1"/>
  <c r="L75" i="3" s="1"/>
  <c r="L76" i="3" s="1"/>
  <c r="L77" i="3" s="1"/>
  <c r="L78" i="3" s="1"/>
  <c r="L79" i="3" s="1"/>
  <c r="L12" i="3"/>
  <c r="W23" i="3"/>
  <c r="AM23" i="3" s="1"/>
  <c r="K60" i="3"/>
  <c r="K61" i="3" s="1"/>
  <c r="K62" i="3" s="1"/>
  <c r="K63" i="3" s="1"/>
  <c r="K64" i="3" s="1"/>
  <c r="K65" i="3" s="1"/>
  <c r="K66" i="3" s="1"/>
  <c r="K67" i="3" s="1"/>
  <c r="K68" i="3" s="1"/>
  <c r="K69" i="3" s="1"/>
  <c r="K70" i="3" s="1"/>
  <c r="K71" i="3" s="1"/>
  <c r="K72" i="3" s="1"/>
  <c r="K73" i="3" s="1"/>
  <c r="K74" i="3" s="1"/>
  <c r="K75" i="3" s="1"/>
  <c r="K76" i="3" s="1"/>
  <c r="K77" i="3" s="1"/>
  <c r="K78" i="3" s="1"/>
  <c r="K79" i="3" s="1"/>
  <c r="K12" i="3"/>
  <c r="AJ22" i="3"/>
  <c r="T23" i="3" s="1"/>
  <c r="L60" i="2"/>
  <c r="L61" i="2" s="1"/>
  <c r="L62" i="2" s="1"/>
  <c r="L63" i="2" s="1"/>
  <c r="L64" i="2" s="1"/>
  <c r="L65" i="2" s="1"/>
  <c r="L66" i="2" s="1"/>
  <c r="L67" i="2" s="1"/>
  <c r="L68" i="2" s="1"/>
  <c r="L69" i="2" s="1"/>
  <c r="L70" i="2" s="1"/>
  <c r="L71" i="2" s="1"/>
  <c r="L72" i="2" s="1"/>
  <c r="L73" i="2" s="1"/>
  <c r="L74" i="2" s="1"/>
  <c r="L75" i="2" s="1"/>
  <c r="L76" i="2" s="1"/>
  <c r="L77" i="2" s="1"/>
  <c r="L78" i="2" s="1"/>
  <c r="L79" i="2" s="1"/>
  <c r="L12" i="2"/>
  <c r="R40" i="3"/>
  <c r="R41" i="3" s="1"/>
  <c r="R42" i="3" s="1"/>
  <c r="R43" i="3" s="1"/>
  <c r="R44" i="3" s="1"/>
  <c r="R45" i="3" s="1"/>
  <c r="R46" i="3" s="1"/>
  <c r="R47" i="3" s="1"/>
  <c r="R48" i="3" s="1"/>
  <c r="R49" i="3" s="1"/>
  <c r="R50" i="3" s="1"/>
  <c r="R51" i="3" s="1"/>
  <c r="R52" i="3" s="1"/>
  <c r="R53" i="3" s="1"/>
  <c r="R54" i="3" s="1"/>
  <c r="R55" i="3" s="1"/>
  <c r="R56" i="3" s="1"/>
  <c r="R57" i="3" s="1"/>
  <c r="R58" i="3" s="1"/>
  <c r="R59" i="3" s="1"/>
  <c r="R11" i="3"/>
  <c r="AI21" i="4"/>
  <c r="S22" i="4" s="1"/>
  <c r="M60" i="3"/>
  <c r="M61" i="3" s="1"/>
  <c r="M62" i="3" s="1"/>
  <c r="M63" i="3" s="1"/>
  <c r="M64" i="3" s="1"/>
  <c r="M65" i="3" s="1"/>
  <c r="M66" i="3" s="1"/>
  <c r="M67" i="3" s="1"/>
  <c r="M68" i="3" s="1"/>
  <c r="M69" i="3" s="1"/>
  <c r="M70" i="3" s="1"/>
  <c r="M71" i="3" s="1"/>
  <c r="M72" i="3" s="1"/>
  <c r="M73" i="3" s="1"/>
  <c r="M74" i="3" s="1"/>
  <c r="M75" i="3" s="1"/>
  <c r="M76" i="3" s="1"/>
  <c r="M77" i="3" s="1"/>
  <c r="M78" i="3" s="1"/>
  <c r="M79" i="3" s="1"/>
  <c r="M12" i="3"/>
  <c r="AL21" i="3"/>
  <c r="V22" i="3" s="1"/>
  <c r="O40" i="4"/>
  <c r="O41" i="4" s="1"/>
  <c r="O42" i="4" s="1"/>
  <c r="O43" i="4" s="1"/>
  <c r="O44" i="4" s="1"/>
  <c r="O45" i="4" s="1"/>
  <c r="O46" i="4" s="1"/>
  <c r="O47" i="4" s="1"/>
  <c r="O48" i="4" s="1"/>
  <c r="O49" i="4" s="1"/>
  <c r="O50" i="4" s="1"/>
  <c r="O51" i="4" s="1"/>
  <c r="O52" i="4" s="1"/>
  <c r="O53" i="4" s="1"/>
  <c r="O54" i="4" s="1"/>
  <c r="O55" i="4" s="1"/>
  <c r="O56" i="4" s="1"/>
  <c r="O57" i="4" s="1"/>
  <c r="O58" i="4" s="1"/>
  <c r="O59" i="4" s="1"/>
  <c r="O11" i="4"/>
  <c r="N12" i="2"/>
  <c r="AL22" i="4"/>
  <c r="V23" i="4" s="1"/>
  <c r="L40" i="5"/>
  <c r="L41" i="5" s="1"/>
  <c r="L42" i="5" s="1"/>
  <c r="L43" i="5" s="1"/>
  <c r="L44" i="5" s="1"/>
  <c r="L45" i="5" s="1"/>
  <c r="L46" i="5" s="1"/>
  <c r="L47" i="5" s="1"/>
  <c r="L48" i="5" s="1"/>
  <c r="L49" i="5" s="1"/>
  <c r="L50" i="5" s="1"/>
  <c r="L51" i="5" s="1"/>
  <c r="L52" i="5" s="1"/>
  <c r="L53" i="5" s="1"/>
  <c r="L54" i="5" s="1"/>
  <c r="L55" i="5" s="1"/>
  <c r="L56" i="5" s="1"/>
  <c r="L57" i="5" s="1"/>
  <c r="L58" i="5" s="1"/>
  <c r="L59" i="5" s="1"/>
  <c r="L11" i="5"/>
  <c r="K60" i="5"/>
  <c r="K61" i="5" s="1"/>
  <c r="K62" i="5" s="1"/>
  <c r="K63" i="5" s="1"/>
  <c r="K64" i="5" s="1"/>
  <c r="K65" i="5" s="1"/>
  <c r="K66" i="5" s="1"/>
  <c r="K67" i="5" s="1"/>
  <c r="K68" i="5" s="1"/>
  <c r="K69" i="5" s="1"/>
  <c r="K70" i="5" s="1"/>
  <c r="K71" i="5" s="1"/>
  <c r="K72" i="5" s="1"/>
  <c r="K73" i="5" s="1"/>
  <c r="K74" i="5" s="1"/>
  <c r="K75" i="5" s="1"/>
  <c r="K76" i="5" s="1"/>
  <c r="K77" i="5" s="1"/>
  <c r="K78" i="5" s="1"/>
  <c r="K79" i="5" s="1"/>
  <c r="K12" i="5"/>
  <c r="Q60" i="2" l="1"/>
  <c r="Q61" i="2" s="1"/>
  <c r="Q62" i="2" s="1"/>
  <c r="Q63" i="2" s="1"/>
  <c r="Q64" i="2" s="1"/>
  <c r="Q65" i="2" s="1"/>
  <c r="Q66" i="2" s="1"/>
  <c r="Q67" i="2" s="1"/>
  <c r="Q68" i="2" s="1"/>
  <c r="Q69" i="2" s="1"/>
  <c r="Q70" i="2" s="1"/>
  <c r="Q71" i="2" s="1"/>
  <c r="Q72" i="2" s="1"/>
  <c r="Q73" i="2" s="1"/>
  <c r="Q74" i="2" s="1"/>
  <c r="Q75" i="2" s="1"/>
  <c r="Q76" i="2" s="1"/>
  <c r="Q77" i="2" s="1"/>
  <c r="Q78" i="2" s="1"/>
  <c r="Q79" i="2" s="1"/>
  <c r="O60" i="5"/>
  <c r="O61" i="5" s="1"/>
  <c r="O62" i="5" s="1"/>
  <c r="O63" i="5" s="1"/>
  <c r="O64" i="5" s="1"/>
  <c r="O65" i="5" s="1"/>
  <c r="O66" i="5" s="1"/>
  <c r="O67" i="5" s="1"/>
  <c r="O68" i="5" s="1"/>
  <c r="O69" i="5" s="1"/>
  <c r="O70" i="5" s="1"/>
  <c r="O71" i="5" s="1"/>
  <c r="O72" i="5" s="1"/>
  <c r="O73" i="5" s="1"/>
  <c r="O74" i="5" s="1"/>
  <c r="O75" i="5" s="1"/>
  <c r="O76" i="5" s="1"/>
  <c r="O77" i="5" s="1"/>
  <c r="O78" i="5" s="1"/>
  <c r="O79" i="5" s="1"/>
  <c r="L12" i="4"/>
  <c r="AI22" i="4"/>
  <c r="S23" i="4" s="1"/>
  <c r="W24" i="2"/>
  <c r="AM24" i="2" s="1"/>
  <c r="AL23" i="5"/>
  <c r="V24" i="5" s="1"/>
  <c r="W23" i="4"/>
  <c r="AM23" i="4" s="1"/>
  <c r="AL22" i="3"/>
  <c r="V23" i="3" s="1"/>
  <c r="AJ23" i="4"/>
  <c r="T24" i="4" s="1"/>
  <c r="AK22" i="3"/>
  <c r="U23" i="3" s="1"/>
  <c r="AI23" i="3"/>
  <c r="S24" i="3" s="1"/>
  <c r="AJ23" i="5"/>
  <c r="T24" i="5" s="1"/>
  <c r="AL23" i="4"/>
  <c r="V24" i="4" s="1"/>
  <c r="W24" i="3"/>
  <c r="AM24" i="3" s="1"/>
  <c r="AK22" i="5"/>
  <c r="U23" i="5" s="1"/>
  <c r="AI23" i="5"/>
  <c r="S24" i="5" s="1"/>
  <c r="AK23" i="4"/>
  <c r="U24" i="4" s="1"/>
  <c r="AJ23" i="3"/>
  <c r="T24" i="3" s="1"/>
  <c r="AJ22" i="2"/>
  <c r="T23" i="2" s="1"/>
  <c r="AL23" i="2"/>
  <c r="V24" i="2" s="1"/>
  <c r="W24" i="5"/>
  <c r="AM24" i="5" s="1"/>
  <c r="AI23" i="2"/>
  <c r="S24" i="2" s="1"/>
  <c r="AK23" i="2"/>
  <c r="U24" i="2" s="1"/>
  <c r="N12" i="4"/>
  <c r="N60" i="4"/>
  <c r="N61" i="4" s="1"/>
  <c r="N62" i="4" s="1"/>
  <c r="N63" i="4" s="1"/>
  <c r="N64" i="4" s="1"/>
  <c r="N65" i="4" s="1"/>
  <c r="N66" i="4" s="1"/>
  <c r="N67" i="4" s="1"/>
  <c r="N68" i="4" s="1"/>
  <c r="N69" i="4" s="1"/>
  <c r="N70" i="4" s="1"/>
  <c r="N71" i="4" s="1"/>
  <c r="N72" i="4" s="1"/>
  <c r="N73" i="4" s="1"/>
  <c r="N74" i="4" s="1"/>
  <c r="N75" i="4" s="1"/>
  <c r="N76" i="4" s="1"/>
  <c r="N77" i="4" s="1"/>
  <c r="N78" i="4" s="1"/>
  <c r="N79" i="4" s="1"/>
  <c r="K80" i="5"/>
  <c r="K81" i="5" s="1"/>
  <c r="K82" i="5" s="1"/>
  <c r="K83" i="5" s="1"/>
  <c r="K84" i="5" s="1"/>
  <c r="K85" i="5" s="1"/>
  <c r="K86" i="5" s="1"/>
  <c r="K87" i="5" s="1"/>
  <c r="K88" i="5" s="1"/>
  <c r="K89" i="5" s="1"/>
  <c r="K90" i="5" s="1"/>
  <c r="K91" i="5" s="1"/>
  <c r="K92" i="5" s="1"/>
  <c r="K93" i="5" s="1"/>
  <c r="K94" i="5" s="1"/>
  <c r="K95" i="5" s="1"/>
  <c r="K96" i="5" s="1"/>
  <c r="K97" i="5" s="1"/>
  <c r="K98" i="5" s="1"/>
  <c r="K99" i="5" s="1"/>
  <c r="K13" i="5"/>
  <c r="L60" i="5"/>
  <c r="L61" i="5" s="1"/>
  <c r="L62" i="5" s="1"/>
  <c r="L63" i="5" s="1"/>
  <c r="L64" i="5" s="1"/>
  <c r="L65" i="5" s="1"/>
  <c r="L66" i="5" s="1"/>
  <c r="L67" i="5" s="1"/>
  <c r="L68" i="5" s="1"/>
  <c r="L69" i="5" s="1"/>
  <c r="L70" i="5" s="1"/>
  <c r="L71" i="5" s="1"/>
  <c r="L72" i="5" s="1"/>
  <c r="L73" i="5" s="1"/>
  <c r="L74" i="5" s="1"/>
  <c r="L75" i="5" s="1"/>
  <c r="L76" i="5" s="1"/>
  <c r="L77" i="5" s="1"/>
  <c r="L78" i="5" s="1"/>
  <c r="L79" i="5" s="1"/>
  <c r="L12" i="5"/>
  <c r="Q80" i="2"/>
  <c r="Q81" i="2" s="1"/>
  <c r="Q82" i="2" s="1"/>
  <c r="Q83" i="2" s="1"/>
  <c r="Q84" i="2" s="1"/>
  <c r="Q85" i="2" s="1"/>
  <c r="Q86" i="2" s="1"/>
  <c r="Q87" i="2" s="1"/>
  <c r="Q88" i="2" s="1"/>
  <c r="Q89" i="2" s="1"/>
  <c r="Q90" i="2" s="1"/>
  <c r="Q91" i="2" s="1"/>
  <c r="Q92" i="2" s="1"/>
  <c r="Q93" i="2" s="1"/>
  <c r="Q94" i="2" s="1"/>
  <c r="Q95" i="2" s="1"/>
  <c r="Q96" i="2" s="1"/>
  <c r="Q97" i="2" s="1"/>
  <c r="Q98" i="2" s="1"/>
  <c r="Q99" i="2" s="1"/>
  <c r="Q13" i="2"/>
  <c r="O60" i="4"/>
  <c r="O61" i="4" s="1"/>
  <c r="O62" i="4" s="1"/>
  <c r="O63" i="4" s="1"/>
  <c r="O64" i="4" s="1"/>
  <c r="O65" i="4" s="1"/>
  <c r="O66" i="4" s="1"/>
  <c r="O67" i="4" s="1"/>
  <c r="O68" i="4" s="1"/>
  <c r="O69" i="4" s="1"/>
  <c r="O70" i="4" s="1"/>
  <c r="O71" i="4" s="1"/>
  <c r="O72" i="4" s="1"/>
  <c r="O73" i="4" s="1"/>
  <c r="O74" i="4" s="1"/>
  <c r="O75" i="4" s="1"/>
  <c r="O76" i="4" s="1"/>
  <c r="O77" i="4" s="1"/>
  <c r="O78" i="4" s="1"/>
  <c r="O79" i="4" s="1"/>
  <c r="O12" i="4"/>
  <c r="M80" i="3"/>
  <c r="M81" i="3" s="1"/>
  <c r="M82" i="3" s="1"/>
  <c r="M83" i="3" s="1"/>
  <c r="M84" i="3" s="1"/>
  <c r="M85" i="3" s="1"/>
  <c r="M86" i="3" s="1"/>
  <c r="M87" i="3" s="1"/>
  <c r="M88" i="3" s="1"/>
  <c r="M89" i="3" s="1"/>
  <c r="M90" i="3" s="1"/>
  <c r="M91" i="3" s="1"/>
  <c r="M92" i="3" s="1"/>
  <c r="M93" i="3" s="1"/>
  <c r="M94" i="3" s="1"/>
  <c r="M95" i="3" s="1"/>
  <c r="M96" i="3" s="1"/>
  <c r="M97" i="3" s="1"/>
  <c r="M98" i="3" s="1"/>
  <c r="M99" i="3" s="1"/>
  <c r="M13" i="3"/>
  <c r="R60" i="3"/>
  <c r="R61" i="3" s="1"/>
  <c r="R62" i="3" s="1"/>
  <c r="R63" i="3" s="1"/>
  <c r="R64" i="3" s="1"/>
  <c r="R65" i="3" s="1"/>
  <c r="R66" i="3" s="1"/>
  <c r="R67" i="3" s="1"/>
  <c r="R68" i="3" s="1"/>
  <c r="R69" i="3" s="1"/>
  <c r="R70" i="3" s="1"/>
  <c r="R71" i="3" s="1"/>
  <c r="R72" i="3" s="1"/>
  <c r="R73" i="3" s="1"/>
  <c r="R74" i="3" s="1"/>
  <c r="R75" i="3" s="1"/>
  <c r="R76" i="3" s="1"/>
  <c r="R77" i="3" s="1"/>
  <c r="R78" i="3" s="1"/>
  <c r="R79" i="3" s="1"/>
  <c r="R12" i="3"/>
  <c r="L80" i="4"/>
  <c r="L81" i="4" s="1"/>
  <c r="L82" i="4" s="1"/>
  <c r="L83" i="4" s="1"/>
  <c r="L84" i="4" s="1"/>
  <c r="L85" i="4" s="1"/>
  <c r="L86" i="4" s="1"/>
  <c r="L87" i="4" s="1"/>
  <c r="L88" i="4" s="1"/>
  <c r="L89" i="4" s="1"/>
  <c r="L90" i="4" s="1"/>
  <c r="L91" i="4" s="1"/>
  <c r="L92" i="4" s="1"/>
  <c r="L93" i="4" s="1"/>
  <c r="L94" i="4" s="1"/>
  <c r="L95" i="4" s="1"/>
  <c r="L96" i="4" s="1"/>
  <c r="L97" i="4" s="1"/>
  <c r="L98" i="4" s="1"/>
  <c r="L99" i="4" s="1"/>
  <c r="L13" i="4"/>
  <c r="K13" i="3"/>
  <c r="K80" i="3"/>
  <c r="K81" i="3" s="1"/>
  <c r="K82" i="3" s="1"/>
  <c r="K83" i="3" s="1"/>
  <c r="K84" i="3" s="1"/>
  <c r="K85" i="3" s="1"/>
  <c r="K86" i="3" s="1"/>
  <c r="K87" i="3" s="1"/>
  <c r="K88" i="3" s="1"/>
  <c r="K89" i="3" s="1"/>
  <c r="K90" i="3" s="1"/>
  <c r="K91" i="3" s="1"/>
  <c r="K92" i="3" s="1"/>
  <c r="K93" i="3" s="1"/>
  <c r="K94" i="3" s="1"/>
  <c r="K95" i="3" s="1"/>
  <c r="K96" i="3" s="1"/>
  <c r="K97" i="3" s="1"/>
  <c r="K98" i="3" s="1"/>
  <c r="K99" i="3" s="1"/>
  <c r="L13" i="3"/>
  <c r="L80" i="3"/>
  <c r="L81" i="3" s="1"/>
  <c r="L82" i="3" s="1"/>
  <c r="L83" i="3" s="1"/>
  <c r="L84" i="3" s="1"/>
  <c r="L85" i="3" s="1"/>
  <c r="L86" i="3" s="1"/>
  <c r="L87" i="3" s="1"/>
  <c r="L88" i="3" s="1"/>
  <c r="L89" i="3" s="1"/>
  <c r="L90" i="3" s="1"/>
  <c r="L91" i="3" s="1"/>
  <c r="L92" i="3" s="1"/>
  <c r="L93" i="3" s="1"/>
  <c r="L94" i="3" s="1"/>
  <c r="L95" i="3" s="1"/>
  <c r="L96" i="3" s="1"/>
  <c r="L97" i="3" s="1"/>
  <c r="L98" i="3" s="1"/>
  <c r="L99" i="3" s="1"/>
  <c r="P60" i="4"/>
  <c r="P61" i="4" s="1"/>
  <c r="P62" i="4" s="1"/>
  <c r="P63" i="4" s="1"/>
  <c r="P64" i="4" s="1"/>
  <c r="P65" i="4" s="1"/>
  <c r="P66" i="4" s="1"/>
  <c r="P67" i="4" s="1"/>
  <c r="P68" i="4" s="1"/>
  <c r="P69" i="4" s="1"/>
  <c r="P70" i="4" s="1"/>
  <c r="P71" i="4" s="1"/>
  <c r="P72" i="4" s="1"/>
  <c r="P73" i="4" s="1"/>
  <c r="P74" i="4" s="1"/>
  <c r="P75" i="4" s="1"/>
  <c r="P76" i="4" s="1"/>
  <c r="P77" i="4" s="1"/>
  <c r="P78" i="4" s="1"/>
  <c r="P79" i="4" s="1"/>
  <c r="P12" i="4"/>
  <c r="R80" i="5"/>
  <c r="R81" i="5" s="1"/>
  <c r="R82" i="5" s="1"/>
  <c r="R83" i="5" s="1"/>
  <c r="R84" i="5" s="1"/>
  <c r="R85" i="5" s="1"/>
  <c r="R86" i="5" s="1"/>
  <c r="R87" i="5" s="1"/>
  <c r="R88" i="5" s="1"/>
  <c r="R89" i="5" s="1"/>
  <c r="R90" i="5" s="1"/>
  <c r="R91" i="5" s="1"/>
  <c r="R92" i="5" s="1"/>
  <c r="R93" i="5" s="1"/>
  <c r="R94" i="5" s="1"/>
  <c r="R95" i="5" s="1"/>
  <c r="R96" i="5" s="1"/>
  <c r="R97" i="5" s="1"/>
  <c r="R98" i="5" s="1"/>
  <c r="R99" i="5" s="1"/>
  <c r="R13" i="5"/>
  <c r="Q80" i="3"/>
  <c r="Q81" i="3" s="1"/>
  <c r="Q82" i="3" s="1"/>
  <c r="Q83" i="3" s="1"/>
  <c r="Q84" i="3" s="1"/>
  <c r="Q85" i="3" s="1"/>
  <c r="Q86" i="3" s="1"/>
  <c r="Q87" i="3" s="1"/>
  <c r="Q88" i="3" s="1"/>
  <c r="Q89" i="3" s="1"/>
  <c r="Q90" i="3" s="1"/>
  <c r="Q91" i="3" s="1"/>
  <c r="Q92" i="3" s="1"/>
  <c r="Q93" i="3" s="1"/>
  <c r="Q94" i="3" s="1"/>
  <c r="Q95" i="3" s="1"/>
  <c r="Q96" i="3" s="1"/>
  <c r="Q97" i="3" s="1"/>
  <c r="Q98" i="3" s="1"/>
  <c r="Q99" i="3" s="1"/>
  <c r="Q13" i="3"/>
  <c r="K60" i="4"/>
  <c r="K61" i="4" s="1"/>
  <c r="K62" i="4" s="1"/>
  <c r="K63" i="4" s="1"/>
  <c r="K64" i="4" s="1"/>
  <c r="K65" i="4" s="1"/>
  <c r="K66" i="4" s="1"/>
  <c r="K67" i="4" s="1"/>
  <c r="K68" i="4" s="1"/>
  <c r="K69" i="4" s="1"/>
  <c r="K70" i="4" s="1"/>
  <c r="K71" i="4" s="1"/>
  <c r="K72" i="4" s="1"/>
  <c r="K73" i="4" s="1"/>
  <c r="K74" i="4" s="1"/>
  <c r="K75" i="4" s="1"/>
  <c r="K76" i="4" s="1"/>
  <c r="K77" i="4" s="1"/>
  <c r="K78" i="4" s="1"/>
  <c r="K79" i="4" s="1"/>
  <c r="K12" i="4"/>
  <c r="Q80" i="4"/>
  <c r="Q81" i="4" s="1"/>
  <c r="Q82" i="4" s="1"/>
  <c r="Q83" i="4" s="1"/>
  <c r="Q84" i="4" s="1"/>
  <c r="Q85" i="4" s="1"/>
  <c r="Q86" i="4" s="1"/>
  <c r="Q87" i="4" s="1"/>
  <c r="Q88" i="4" s="1"/>
  <c r="Q89" i="4" s="1"/>
  <c r="Q90" i="4" s="1"/>
  <c r="Q91" i="4" s="1"/>
  <c r="Q92" i="4" s="1"/>
  <c r="Q93" i="4" s="1"/>
  <c r="Q94" i="4" s="1"/>
  <c r="Q95" i="4" s="1"/>
  <c r="Q96" i="4" s="1"/>
  <c r="Q97" i="4" s="1"/>
  <c r="Q98" i="4" s="1"/>
  <c r="Q99" i="4" s="1"/>
  <c r="Q13" i="4"/>
  <c r="P60" i="5"/>
  <c r="P61" i="5" s="1"/>
  <c r="P62" i="5" s="1"/>
  <c r="P63" i="5" s="1"/>
  <c r="P64" i="5" s="1"/>
  <c r="P65" i="5" s="1"/>
  <c r="P66" i="5" s="1"/>
  <c r="P67" i="5" s="1"/>
  <c r="P68" i="5" s="1"/>
  <c r="P69" i="5" s="1"/>
  <c r="P70" i="5" s="1"/>
  <c r="P71" i="5" s="1"/>
  <c r="P72" i="5" s="1"/>
  <c r="P73" i="5" s="1"/>
  <c r="P74" i="5" s="1"/>
  <c r="P75" i="5" s="1"/>
  <c r="P76" i="5" s="1"/>
  <c r="P77" i="5" s="1"/>
  <c r="P78" i="5" s="1"/>
  <c r="P79" i="5" s="1"/>
  <c r="P12" i="5"/>
  <c r="M80" i="2"/>
  <c r="M81" i="2" s="1"/>
  <c r="M82" i="2" s="1"/>
  <c r="M83" i="2" s="1"/>
  <c r="M84" i="2" s="1"/>
  <c r="M85" i="2" s="1"/>
  <c r="M86" i="2" s="1"/>
  <c r="M87" i="2" s="1"/>
  <c r="M88" i="2" s="1"/>
  <c r="M89" i="2" s="1"/>
  <c r="M90" i="2" s="1"/>
  <c r="M91" i="2" s="1"/>
  <c r="M92" i="2" s="1"/>
  <c r="M93" i="2" s="1"/>
  <c r="M94" i="2" s="1"/>
  <c r="M95" i="2" s="1"/>
  <c r="M96" i="2" s="1"/>
  <c r="M97" i="2" s="1"/>
  <c r="M98" i="2" s="1"/>
  <c r="M99" i="2" s="1"/>
  <c r="M13" i="2"/>
  <c r="K13" i="2"/>
  <c r="K80" i="2"/>
  <c r="K81" i="2" s="1"/>
  <c r="K82" i="2" s="1"/>
  <c r="K83" i="2" s="1"/>
  <c r="K84" i="2" s="1"/>
  <c r="K85" i="2" s="1"/>
  <c r="K86" i="2" s="1"/>
  <c r="K87" i="2" s="1"/>
  <c r="K88" i="2" s="1"/>
  <c r="K89" i="2" s="1"/>
  <c r="K90" i="2" s="1"/>
  <c r="K91" i="2" s="1"/>
  <c r="K92" i="2" s="1"/>
  <c r="K93" i="2" s="1"/>
  <c r="K94" i="2" s="1"/>
  <c r="K95" i="2" s="1"/>
  <c r="K96" i="2" s="1"/>
  <c r="K97" i="2" s="1"/>
  <c r="K98" i="2" s="1"/>
  <c r="K99" i="2" s="1"/>
  <c r="N13" i="2"/>
  <c r="N80" i="2"/>
  <c r="N81" i="2" s="1"/>
  <c r="N82" i="2" s="1"/>
  <c r="N83" i="2" s="1"/>
  <c r="N84" i="2" s="1"/>
  <c r="N85" i="2" s="1"/>
  <c r="N86" i="2" s="1"/>
  <c r="N87" i="2" s="1"/>
  <c r="N88" i="2" s="1"/>
  <c r="N89" i="2" s="1"/>
  <c r="N90" i="2" s="1"/>
  <c r="N91" i="2" s="1"/>
  <c r="N92" i="2" s="1"/>
  <c r="N93" i="2" s="1"/>
  <c r="N94" i="2" s="1"/>
  <c r="N95" i="2" s="1"/>
  <c r="N96" i="2" s="1"/>
  <c r="N97" i="2" s="1"/>
  <c r="N98" i="2" s="1"/>
  <c r="N99" i="2" s="1"/>
  <c r="R60" i="4"/>
  <c r="R61" i="4" s="1"/>
  <c r="R62" i="4" s="1"/>
  <c r="R63" i="4" s="1"/>
  <c r="R64" i="4" s="1"/>
  <c r="R65" i="4" s="1"/>
  <c r="R66" i="4" s="1"/>
  <c r="R67" i="4" s="1"/>
  <c r="R68" i="4" s="1"/>
  <c r="R69" i="4" s="1"/>
  <c r="R70" i="4" s="1"/>
  <c r="R71" i="4" s="1"/>
  <c r="R72" i="4" s="1"/>
  <c r="R73" i="4" s="1"/>
  <c r="R74" i="4" s="1"/>
  <c r="R75" i="4" s="1"/>
  <c r="R76" i="4" s="1"/>
  <c r="R77" i="4" s="1"/>
  <c r="R78" i="4" s="1"/>
  <c r="R79" i="4" s="1"/>
  <c r="R12" i="4"/>
  <c r="Q60" i="5"/>
  <c r="Q61" i="5" s="1"/>
  <c r="Q62" i="5" s="1"/>
  <c r="Q63" i="5" s="1"/>
  <c r="Q64" i="5" s="1"/>
  <c r="Q65" i="5" s="1"/>
  <c r="Q66" i="5" s="1"/>
  <c r="Q67" i="5" s="1"/>
  <c r="Q68" i="5" s="1"/>
  <c r="Q69" i="5" s="1"/>
  <c r="Q70" i="5" s="1"/>
  <c r="Q71" i="5" s="1"/>
  <c r="Q72" i="5" s="1"/>
  <c r="Q73" i="5" s="1"/>
  <c r="Q74" i="5" s="1"/>
  <c r="Q75" i="5" s="1"/>
  <c r="Q76" i="5" s="1"/>
  <c r="Q77" i="5" s="1"/>
  <c r="Q78" i="5" s="1"/>
  <c r="Q79" i="5" s="1"/>
  <c r="Q12" i="5"/>
  <c r="O12" i="2"/>
  <c r="O60" i="2"/>
  <c r="O61" i="2" s="1"/>
  <c r="O62" i="2" s="1"/>
  <c r="O63" i="2" s="1"/>
  <c r="O64" i="2" s="1"/>
  <c r="O65" i="2" s="1"/>
  <c r="O66" i="2" s="1"/>
  <c r="O67" i="2" s="1"/>
  <c r="O68" i="2" s="1"/>
  <c r="O69" i="2" s="1"/>
  <c r="O70" i="2" s="1"/>
  <c r="O71" i="2" s="1"/>
  <c r="O72" i="2" s="1"/>
  <c r="O73" i="2" s="1"/>
  <c r="O74" i="2" s="1"/>
  <c r="O75" i="2" s="1"/>
  <c r="O76" i="2" s="1"/>
  <c r="O77" i="2" s="1"/>
  <c r="O78" i="2" s="1"/>
  <c r="O79" i="2" s="1"/>
  <c r="P60" i="2"/>
  <c r="P61" i="2" s="1"/>
  <c r="P62" i="2" s="1"/>
  <c r="P63" i="2" s="1"/>
  <c r="P64" i="2" s="1"/>
  <c r="P65" i="2" s="1"/>
  <c r="P66" i="2" s="1"/>
  <c r="P67" i="2" s="1"/>
  <c r="P68" i="2" s="1"/>
  <c r="P69" i="2" s="1"/>
  <c r="P70" i="2" s="1"/>
  <c r="P71" i="2" s="1"/>
  <c r="P72" i="2" s="1"/>
  <c r="P73" i="2" s="1"/>
  <c r="P74" i="2" s="1"/>
  <c r="P75" i="2" s="1"/>
  <c r="P76" i="2" s="1"/>
  <c r="P77" i="2" s="1"/>
  <c r="P78" i="2" s="1"/>
  <c r="P79" i="2" s="1"/>
  <c r="P12" i="2"/>
  <c r="O80" i="5"/>
  <c r="O81" i="5" s="1"/>
  <c r="O82" i="5" s="1"/>
  <c r="O83" i="5" s="1"/>
  <c r="O84" i="5" s="1"/>
  <c r="O85" i="5" s="1"/>
  <c r="O86" i="5" s="1"/>
  <c r="O87" i="5" s="1"/>
  <c r="O88" i="5" s="1"/>
  <c r="O89" i="5" s="1"/>
  <c r="O90" i="5" s="1"/>
  <c r="O91" i="5" s="1"/>
  <c r="O92" i="5" s="1"/>
  <c r="O93" i="5" s="1"/>
  <c r="O94" i="5" s="1"/>
  <c r="O95" i="5" s="1"/>
  <c r="O96" i="5" s="1"/>
  <c r="O97" i="5" s="1"/>
  <c r="O98" i="5" s="1"/>
  <c r="O99" i="5" s="1"/>
  <c r="O13" i="5"/>
  <c r="L80" i="2"/>
  <c r="L81" i="2" s="1"/>
  <c r="L82" i="2" s="1"/>
  <c r="L83" i="2" s="1"/>
  <c r="L84" i="2" s="1"/>
  <c r="L85" i="2" s="1"/>
  <c r="L86" i="2" s="1"/>
  <c r="L87" i="2" s="1"/>
  <c r="L88" i="2" s="1"/>
  <c r="L89" i="2" s="1"/>
  <c r="L90" i="2" s="1"/>
  <c r="L91" i="2" s="1"/>
  <c r="L92" i="2" s="1"/>
  <c r="L93" i="2" s="1"/>
  <c r="L94" i="2" s="1"/>
  <c r="L95" i="2" s="1"/>
  <c r="L96" i="2" s="1"/>
  <c r="L97" i="2" s="1"/>
  <c r="L98" i="2" s="1"/>
  <c r="L99" i="2" s="1"/>
  <c r="L13" i="2"/>
  <c r="N60" i="5"/>
  <c r="N61" i="5" s="1"/>
  <c r="N62" i="5" s="1"/>
  <c r="N63" i="5" s="1"/>
  <c r="N64" i="5" s="1"/>
  <c r="N65" i="5" s="1"/>
  <c r="N66" i="5" s="1"/>
  <c r="N67" i="5" s="1"/>
  <c r="N68" i="5" s="1"/>
  <c r="N69" i="5" s="1"/>
  <c r="N70" i="5" s="1"/>
  <c r="N71" i="5" s="1"/>
  <c r="N72" i="5" s="1"/>
  <c r="N73" i="5" s="1"/>
  <c r="N74" i="5" s="1"/>
  <c r="N75" i="5" s="1"/>
  <c r="N76" i="5" s="1"/>
  <c r="N77" i="5" s="1"/>
  <c r="N78" i="5" s="1"/>
  <c r="N79" i="5" s="1"/>
  <c r="N12" i="5"/>
  <c r="N60" i="3"/>
  <c r="N61" i="3" s="1"/>
  <c r="N62" i="3" s="1"/>
  <c r="N63" i="3" s="1"/>
  <c r="N64" i="3" s="1"/>
  <c r="N65" i="3" s="1"/>
  <c r="N66" i="3" s="1"/>
  <c r="N67" i="3" s="1"/>
  <c r="N68" i="3" s="1"/>
  <c r="N69" i="3" s="1"/>
  <c r="N70" i="3" s="1"/>
  <c r="N71" i="3" s="1"/>
  <c r="N72" i="3" s="1"/>
  <c r="N73" i="3" s="1"/>
  <c r="N74" i="3" s="1"/>
  <c r="N75" i="3" s="1"/>
  <c r="N76" i="3" s="1"/>
  <c r="N77" i="3" s="1"/>
  <c r="N78" i="3" s="1"/>
  <c r="N79" i="3" s="1"/>
  <c r="N12" i="3"/>
  <c r="M12" i="5"/>
  <c r="M60" i="5"/>
  <c r="M61" i="5" s="1"/>
  <c r="M62" i="5" s="1"/>
  <c r="M63" i="5" s="1"/>
  <c r="M64" i="5" s="1"/>
  <c r="M65" i="5" s="1"/>
  <c r="M66" i="5" s="1"/>
  <c r="M67" i="5" s="1"/>
  <c r="M68" i="5" s="1"/>
  <c r="M69" i="5" s="1"/>
  <c r="M70" i="5" s="1"/>
  <c r="M71" i="5" s="1"/>
  <c r="M72" i="5" s="1"/>
  <c r="M73" i="5" s="1"/>
  <c r="M74" i="5" s="1"/>
  <c r="M75" i="5" s="1"/>
  <c r="M76" i="5" s="1"/>
  <c r="M77" i="5" s="1"/>
  <c r="M78" i="5" s="1"/>
  <c r="M79" i="5" s="1"/>
  <c r="P80" i="3"/>
  <c r="P81" i="3" s="1"/>
  <c r="P82" i="3" s="1"/>
  <c r="P83" i="3" s="1"/>
  <c r="P84" i="3" s="1"/>
  <c r="P85" i="3" s="1"/>
  <c r="P86" i="3" s="1"/>
  <c r="P87" i="3" s="1"/>
  <c r="P88" i="3" s="1"/>
  <c r="P89" i="3" s="1"/>
  <c r="P90" i="3" s="1"/>
  <c r="P91" i="3" s="1"/>
  <c r="P92" i="3" s="1"/>
  <c r="P93" i="3" s="1"/>
  <c r="P94" i="3" s="1"/>
  <c r="P95" i="3" s="1"/>
  <c r="P96" i="3" s="1"/>
  <c r="P97" i="3" s="1"/>
  <c r="P98" i="3" s="1"/>
  <c r="P99" i="3" s="1"/>
  <c r="P13" i="3"/>
  <c r="O80" i="3"/>
  <c r="O81" i="3" s="1"/>
  <c r="O82" i="3" s="1"/>
  <c r="O83" i="3" s="1"/>
  <c r="O84" i="3" s="1"/>
  <c r="O85" i="3" s="1"/>
  <c r="O86" i="3" s="1"/>
  <c r="O87" i="3" s="1"/>
  <c r="O88" i="3" s="1"/>
  <c r="O89" i="3" s="1"/>
  <c r="O90" i="3" s="1"/>
  <c r="O91" i="3" s="1"/>
  <c r="O92" i="3" s="1"/>
  <c r="O93" i="3" s="1"/>
  <c r="O94" i="3" s="1"/>
  <c r="O95" i="3" s="1"/>
  <c r="O96" i="3" s="1"/>
  <c r="O97" i="3" s="1"/>
  <c r="O98" i="3" s="1"/>
  <c r="O99" i="3" s="1"/>
  <c r="O13" i="3"/>
  <c r="R13" i="2"/>
  <c r="R80" i="2"/>
  <c r="R81" i="2" s="1"/>
  <c r="R82" i="2" s="1"/>
  <c r="R83" i="2" s="1"/>
  <c r="R84" i="2" s="1"/>
  <c r="R85" i="2" s="1"/>
  <c r="R86" i="2" s="1"/>
  <c r="R87" i="2" s="1"/>
  <c r="R88" i="2" s="1"/>
  <c r="R89" i="2" s="1"/>
  <c r="R90" i="2" s="1"/>
  <c r="R91" i="2" s="1"/>
  <c r="R92" i="2" s="1"/>
  <c r="R93" i="2" s="1"/>
  <c r="R94" i="2" s="1"/>
  <c r="R95" i="2" s="1"/>
  <c r="R96" i="2" s="1"/>
  <c r="R97" i="2" s="1"/>
  <c r="R98" i="2" s="1"/>
  <c r="R99" i="2" s="1"/>
  <c r="M13" i="4"/>
  <c r="M80" i="4"/>
  <c r="M81" i="4" s="1"/>
  <c r="M82" i="4" s="1"/>
  <c r="M83" i="4" s="1"/>
  <c r="M84" i="4" s="1"/>
  <c r="M85" i="4" s="1"/>
  <c r="M86" i="4" s="1"/>
  <c r="M87" i="4" s="1"/>
  <c r="M88" i="4" s="1"/>
  <c r="M89" i="4" s="1"/>
  <c r="M90" i="4" s="1"/>
  <c r="M91" i="4" s="1"/>
  <c r="M92" i="4" s="1"/>
  <c r="M93" i="4" s="1"/>
  <c r="M94" i="4" s="1"/>
  <c r="M95" i="4" s="1"/>
  <c r="M96" i="4" s="1"/>
  <c r="M97" i="4" s="1"/>
  <c r="M98" i="4" s="1"/>
  <c r="M99" i="4" s="1"/>
  <c r="AK24" i="2" l="1"/>
  <c r="U25" i="2" s="1"/>
  <c r="AJ23" i="2"/>
  <c r="T24" i="2" s="1"/>
  <c r="AK23" i="5"/>
  <c r="U24" i="5" s="1"/>
  <c r="AI24" i="3"/>
  <c r="S25" i="3" s="1"/>
  <c r="W24" i="4"/>
  <c r="AM24" i="4" s="1"/>
  <c r="AJ24" i="3"/>
  <c r="T25" i="3" s="1"/>
  <c r="W25" i="3"/>
  <c r="AM25" i="3" s="1"/>
  <c r="AK23" i="3"/>
  <c r="U24" i="3" s="1"/>
  <c r="W25" i="5"/>
  <c r="AM25" i="5" s="1"/>
  <c r="AK24" i="4"/>
  <c r="U25" i="4" s="1"/>
  <c r="AL24" i="4"/>
  <c r="V25" i="4" s="1"/>
  <c r="AJ24" i="4"/>
  <c r="T25" i="4" s="1"/>
  <c r="W25" i="2"/>
  <c r="AM25" i="2" s="1"/>
  <c r="AI24" i="2"/>
  <c r="S25" i="2" s="1"/>
  <c r="AL24" i="5"/>
  <c r="V25" i="5" s="1"/>
  <c r="AL24" i="2"/>
  <c r="V25" i="2" s="1"/>
  <c r="AI24" i="5"/>
  <c r="S25" i="5" s="1"/>
  <c r="AJ24" i="5"/>
  <c r="T25" i="5" s="1"/>
  <c r="AL23" i="3"/>
  <c r="V24" i="3" s="1"/>
  <c r="AI23" i="4"/>
  <c r="S24" i="4" s="1"/>
  <c r="M80" i="5"/>
  <c r="M81" i="5" s="1"/>
  <c r="M82" i="5" s="1"/>
  <c r="M83" i="5" s="1"/>
  <c r="M84" i="5" s="1"/>
  <c r="M85" i="5" s="1"/>
  <c r="M86" i="5" s="1"/>
  <c r="M87" i="5" s="1"/>
  <c r="M88" i="5" s="1"/>
  <c r="M89" i="5" s="1"/>
  <c r="M90" i="5" s="1"/>
  <c r="M91" i="5" s="1"/>
  <c r="M92" i="5" s="1"/>
  <c r="M93" i="5" s="1"/>
  <c r="M94" i="5" s="1"/>
  <c r="M95" i="5" s="1"/>
  <c r="M96" i="5" s="1"/>
  <c r="M97" i="5" s="1"/>
  <c r="M98" i="5" s="1"/>
  <c r="M99" i="5" s="1"/>
  <c r="M13" i="5"/>
  <c r="K14" i="2"/>
  <c r="K100" i="2"/>
  <c r="K101" i="2" s="1"/>
  <c r="K102" i="2" s="1"/>
  <c r="K103" i="2" s="1"/>
  <c r="K104" i="2" s="1"/>
  <c r="K105" i="2" s="1"/>
  <c r="K106" i="2" s="1"/>
  <c r="K107" i="2" s="1"/>
  <c r="K108" i="2" s="1"/>
  <c r="K109" i="2" s="1"/>
  <c r="K110" i="2" s="1"/>
  <c r="K111" i="2" s="1"/>
  <c r="K112" i="2" s="1"/>
  <c r="K113" i="2" s="1"/>
  <c r="K114" i="2" s="1"/>
  <c r="K115" i="2" s="1"/>
  <c r="K116" i="2" s="1"/>
  <c r="K117" i="2" s="1"/>
  <c r="K118" i="2" s="1"/>
  <c r="K15" i="2" s="1"/>
  <c r="O80" i="2"/>
  <c r="O81" i="2" s="1"/>
  <c r="O82" i="2" s="1"/>
  <c r="O83" i="2" s="1"/>
  <c r="O84" i="2" s="1"/>
  <c r="O85" i="2" s="1"/>
  <c r="O86" i="2" s="1"/>
  <c r="O87" i="2" s="1"/>
  <c r="O88" i="2" s="1"/>
  <c r="O89" i="2" s="1"/>
  <c r="O90" i="2" s="1"/>
  <c r="O91" i="2" s="1"/>
  <c r="O92" i="2" s="1"/>
  <c r="O93" i="2" s="1"/>
  <c r="O94" i="2" s="1"/>
  <c r="O95" i="2" s="1"/>
  <c r="O96" i="2" s="1"/>
  <c r="O97" i="2" s="1"/>
  <c r="O98" i="2" s="1"/>
  <c r="O99" i="2" s="1"/>
  <c r="O13" i="2"/>
  <c r="L14" i="3"/>
  <c r="L100" i="3"/>
  <c r="L101" i="3" s="1"/>
  <c r="L102" i="3" s="1"/>
  <c r="L103" i="3" s="1"/>
  <c r="L104" i="3" s="1"/>
  <c r="L105" i="3" s="1"/>
  <c r="L106" i="3" s="1"/>
  <c r="L107" i="3" s="1"/>
  <c r="L108" i="3" s="1"/>
  <c r="L109" i="3" s="1"/>
  <c r="L110" i="3" s="1"/>
  <c r="L111" i="3" s="1"/>
  <c r="L112" i="3" s="1"/>
  <c r="L113" i="3" s="1"/>
  <c r="L114" i="3" s="1"/>
  <c r="L115" i="3" s="1"/>
  <c r="L116" i="3" s="1"/>
  <c r="L117" i="3" s="1"/>
  <c r="L118" i="3" s="1"/>
  <c r="L15" i="3" s="1"/>
  <c r="O100" i="3"/>
  <c r="O101" i="3" s="1"/>
  <c r="O102" i="3" s="1"/>
  <c r="O103" i="3" s="1"/>
  <c r="O104" i="3" s="1"/>
  <c r="O105" i="3" s="1"/>
  <c r="O106" i="3" s="1"/>
  <c r="O107" i="3" s="1"/>
  <c r="O108" i="3" s="1"/>
  <c r="O109" i="3" s="1"/>
  <c r="O110" i="3" s="1"/>
  <c r="O111" i="3" s="1"/>
  <c r="O112" i="3" s="1"/>
  <c r="O113" i="3" s="1"/>
  <c r="O114" i="3" s="1"/>
  <c r="O115" i="3" s="1"/>
  <c r="O116" i="3" s="1"/>
  <c r="O117" i="3" s="1"/>
  <c r="O118" i="3" s="1"/>
  <c r="O15" i="3" s="1"/>
  <c r="O14" i="3"/>
  <c r="N80" i="5"/>
  <c r="N81" i="5" s="1"/>
  <c r="N82" i="5" s="1"/>
  <c r="N83" i="5" s="1"/>
  <c r="N84" i="5" s="1"/>
  <c r="N85" i="5" s="1"/>
  <c r="N86" i="5" s="1"/>
  <c r="N87" i="5" s="1"/>
  <c r="N88" i="5" s="1"/>
  <c r="N89" i="5" s="1"/>
  <c r="N90" i="5" s="1"/>
  <c r="N91" i="5" s="1"/>
  <c r="N92" i="5" s="1"/>
  <c r="N93" i="5" s="1"/>
  <c r="N94" i="5" s="1"/>
  <c r="N95" i="5" s="1"/>
  <c r="N96" i="5" s="1"/>
  <c r="N97" i="5" s="1"/>
  <c r="N98" i="5" s="1"/>
  <c r="N99" i="5" s="1"/>
  <c r="N13" i="5"/>
  <c r="O100" i="5"/>
  <c r="O101" i="5" s="1"/>
  <c r="O102" i="5" s="1"/>
  <c r="O103" i="5" s="1"/>
  <c r="O104" i="5" s="1"/>
  <c r="O105" i="5" s="1"/>
  <c r="O106" i="5" s="1"/>
  <c r="O107" i="5" s="1"/>
  <c r="O108" i="5" s="1"/>
  <c r="O109" i="5" s="1"/>
  <c r="O110" i="5" s="1"/>
  <c r="O111" i="5" s="1"/>
  <c r="O112" i="5" s="1"/>
  <c r="O113" i="5" s="1"/>
  <c r="O114" i="5" s="1"/>
  <c r="O115" i="5" s="1"/>
  <c r="O116" i="5" s="1"/>
  <c r="O117" i="5" s="1"/>
  <c r="O118" i="5" s="1"/>
  <c r="O15" i="5" s="1"/>
  <c r="O14" i="5"/>
  <c r="R80" i="4"/>
  <c r="R81" i="4" s="1"/>
  <c r="R82" i="4" s="1"/>
  <c r="R83" i="4" s="1"/>
  <c r="R84" i="4" s="1"/>
  <c r="R85" i="4" s="1"/>
  <c r="R86" i="4" s="1"/>
  <c r="R87" i="4" s="1"/>
  <c r="R88" i="4" s="1"/>
  <c r="R89" i="4" s="1"/>
  <c r="R90" i="4" s="1"/>
  <c r="R91" i="4" s="1"/>
  <c r="R92" i="4" s="1"/>
  <c r="R93" i="4" s="1"/>
  <c r="R94" i="4" s="1"/>
  <c r="R95" i="4" s="1"/>
  <c r="R96" i="4" s="1"/>
  <c r="R97" i="4" s="1"/>
  <c r="R98" i="4" s="1"/>
  <c r="R99" i="4" s="1"/>
  <c r="R13" i="4"/>
  <c r="P80" i="5"/>
  <c r="P81" i="5" s="1"/>
  <c r="P82" i="5" s="1"/>
  <c r="P83" i="5" s="1"/>
  <c r="P84" i="5" s="1"/>
  <c r="P85" i="5" s="1"/>
  <c r="P86" i="5" s="1"/>
  <c r="P87" i="5" s="1"/>
  <c r="P88" i="5" s="1"/>
  <c r="P89" i="5" s="1"/>
  <c r="P90" i="5" s="1"/>
  <c r="P91" i="5" s="1"/>
  <c r="P92" i="5" s="1"/>
  <c r="P93" i="5" s="1"/>
  <c r="P94" i="5" s="1"/>
  <c r="P95" i="5" s="1"/>
  <c r="P96" i="5" s="1"/>
  <c r="P97" i="5" s="1"/>
  <c r="P98" i="5" s="1"/>
  <c r="P99" i="5" s="1"/>
  <c r="P13" i="5"/>
  <c r="K80" i="4"/>
  <c r="K81" i="4" s="1"/>
  <c r="K82" i="4" s="1"/>
  <c r="K83" i="4" s="1"/>
  <c r="K84" i="4" s="1"/>
  <c r="K85" i="4" s="1"/>
  <c r="K86" i="4" s="1"/>
  <c r="K87" i="4" s="1"/>
  <c r="K88" i="4" s="1"/>
  <c r="K89" i="4" s="1"/>
  <c r="K90" i="4" s="1"/>
  <c r="K91" i="4" s="1"/>
  <c r="K92" i="4" s="1"/>
  <c r="K93" i="4" s="1"/>
  <c r="K94" i="4" s="1"/>
  <c r="K95" i="4" s="1"/>
  <c r="K96" i="4" s="1"/>
  <c r="K97" i="4" s="1"/>
  <c r="K98" i="4" s="1"/>
  <c r="K99" i="4" s="1"/>
  <c r="K13" i="4"/>
  <c r="R100" i="5"/>
  <c r="R101" i="5" s="1"/>
  <c r="R102" i="5" s="1"/>
  <c r="R103" i="5" s="1"/>
  <c r="R104" i="5" s="1"/>
  <c r="R105" i="5" s="1"/>
  <c r="R106" i="5" s="1"/>
  <c r="R107" i="5" s="1"/>
  <c r="R108" i="5" s="1"/>
  <c r="R109" i="5" s="1"/>
  <c r="R110" i="5" s="1"/>
  <c r="R111" i="5" s="1"/>
  <c r="R112" i="5" s="1"/>
  <c r="R113" i="5" s="1"/>
  <c r="R114" i="5" s="1"/>
  <c r="R115" i="5" s="1"/>
  <c r="R116" i="5" s="1"/>
  <c r="R117" i="5" s="1"/>
  <c r="R118" i="5" s="1"/>
  <c r="R15" i="5" s="1"/>
  <c r="R14" i="5"/>
  <c r="L100" i="4"/>
  <c r="L101" i="4" s="1"/>
  <c r="L102" i="4" s="1"/>
  <c r="L103" i="4" s="1"/>
  <c r="L104" i="4" s="1"/>
  <c r="L105" i="4" s="1"/>
  <c r="L106" i="4" s="1"/>
  <c r="L107" i="4" s="1"/>
  <c r="L108" i="4" s="1"/>
  <c r="L109" i="4" s="1"/>
  <c r="L110" i="4" s="1"/>
  <c r="L111" i="4" s="1"/>
  <c r="L112" i="4" s="1"/>
  <c r="L113" i="4" s="1"/>
  <c r="L114" i="4" s="1"/>
  <c r="L115" i="4" s="1"/>
  <c r="L116" i="4" s="1"/>
  <c r="L117" i="4" s="1"/>
  <c r="L118" i="4" s="1"/>
  <c r="L15" i="4" s="1"/>
  <c r="L14" i="4"/>
  <c r="M100" i="3"/>
  <c r="M101" i="3" s="1"/>
  <c r="M102" i="3" s="1"/>
  <c r="M103" i="3" s="1"/>
  <c r="M104" i="3" s="1"/>
  <c r="M105" i="3" s="1"/>
  <c r="M106" i="3" s="1"/>
  <c r="M107" i="3" s="1"/>
  <c r="M108" i="3" s="1"/>
  <c r="M109" i="3" s="1"/>
  <c r="M110" i="3" s="1"/>
  <c r="M111" i="3" s="1"/>
  <c r="M112" i="3" s="1"/>
  <c r="M113" i="3" s="1"/>
  <c r="M114" i="3" s="1"/>
  <c r="M115" i="3" s="1"/>
  <c r="M116" i="3" s="1"/>
  <c r="M117" i="3" s="1"/>
  <c r="M118" i="3" s="1"/>
  <c r="M15" i="3" s="1"/>
  <c r="M14" i="3"/>
  <c r="Q100" i="2"/>
  <c r="Q101" i="2" s="1"/>
  <c r="Q102" i="2" s="1"/>
  <c r="Q103" i="2" s="1"/>
  <c r="Q104" i="2" s="1"/>
  <c r="Q105" i="2" s="1"/>
  <c r="Q106" i="2" s="1"/>
  <c r="Q107" i="2" s="1"/>
  <c r="Q108" i="2" s="1"/>
  <c r="Q109" i="2" s="1"/>
  <c r="Q110" i="2" s="1"/>
  <c r="Q111" i="2" s="1"/>
  <c r="Q112" i="2" s="1"/>
  <c r="Q113" i="2" s="1"/>
  <c r="Q114" i="2" s="1"/>
  <c r="Q115" i="2" s="1"/>
  <c r="Q116" i="2" s="1"/>
  <c r="Q117" i="2" s="1"/>
  <c r="Q118" i="2" s="1"/>
  <c r="Q15" i="2" s="1"/>
  <c r="Q14" i="2"/>
  <c r="K100" i="5"/>
  <c r="K101" i="5" s="1"/>
  <c r="K102" i="5" s="1"/>
  <c r="K103" i="5" s="1"/>
  <c r="K104" i="5" s="1"/>
  <c r="K105" i="5" s="1"/>
  <c r="K106" i="5" s="1"/>
  <c r="K107" i="5" s="1"/>
  <c r="K108" i="5" s="1"/>
  <c r="K109" i="5" s="1"/>
  <c r="K110" i="5" s="1"/>
  <c r="K111" i="5" s="1"/>
  <c r="K112" i="5" s="1"/>
  <c r="K113" i="5" s="1"/>
  <c r="K114" i="5" s="1"/>
  <c r="K115" i="5" s="1"/>
  <c r="K116" i="5" s="1"/>
  <c r="K117" i="5" s="1"/>
  <c r="K118" i="5" s="1"/>
  <c r="K15" i="5" s="1"/>
  <c r="K14" i="5"/>
  <c r="R100" i="2"/>
  <c r="R101" i="2" s="1"/>
  <c r="R102" i="2" s="1"/>
  <c r="R103" i="2" s="1"/>
  <c r="R104" i="2" s="1"/>
  <c r="R105" i="2" s="1"/>
  <c r="R106" i="2" s="1"/>
  <c r="R107" i="2" s="1"/>
  <c r="R108" i="2" s="1"/>
  <c r="R109" i="2" s="1"/>
  <c r="R110" i="2" s="1"/>
  <c r="R111" i="2" s="1"/>
  <c r="R112" i="2" s="1"/>
  <c r="R113" i="2" s="1"/>
  <c r="R114" i="2" s="1"/>
  <c r="R115" i="2" s="1"/>
  <c r="R116" i="2" s="1"/>
  <c r="R117" i="2" s="1"/>
  <c r="R118" i="2" s="1"/>
  <c r="R15" i="2" s="1"/>
  <c r="R14" i="2"/>
  <c r="K14" i="3"/>
  <c r="K100" i="3"/>
  <c r="K101" i="3" s="1"/>
  <c r="K102" i="3" s="1"/>
  <c r="K103" i="3" s="1"/>
  <c r="K104" i="3" s="1"/>
  <c r="K105" i="3" s="1"/>
  <c r="K106" i="3" s="1"/>
  <c r="K107" i="3" s="1"/>
  <c r="K108" i="3" s="1"/>
  <c r="K109" i="3" s="1"/>
  <c r="K110" i="3" s="1"/>
  <c r="K111" i="3" s="1"/>
  <c r="K112" i="3" s="1"/>
  <c r="K113" i="3" s="1"/>
  <c r="K114" i="3" s="1"/>
  <c r="K115" i="3" s="1"/>
  <c r="K116" i="3" s="1"/>
  <c r="K117" i="3" s="1"/>
  <c r="K118" i="3" s="1"/>
  <c r="K15" i="3" s="1"/>
  <c r="N80" i="4"/>
  <c r="N81" i="4" s="1"/>
  <c r="N82" i="4" s="1"/>
  <c r="N83" i="4" s="1"/>
  <c r="N84" i="4" s="1"/>
  <c r="N85" i="4" s="1"/>
  <c r="N86" i="4" s="1"/>
  <c r="N87" i="4" s="1"/>
  <c r="N88" i="4" s="1"/>
  <c r="N89" i="4" s="1"/>
  <c r="N90" i="4" s="1"/>
  <c r="N91" i="4" s="1"/>
  <c r="N92" i="4" s="1"/>
  <c r="N93" i="4" s="1"/>
  <c r="N94" i="4" s="1"/>
  <c r="N95" i="4" s="1"/>
  <c r="N96" i="4" s="1"/>
  <c r="N97" i="4" s="1"/>
  <c r="N98" i="4" s="1"/>
  <c r="N99" i="4" s="1"/>
  <c r="N13" i="4"/>
  <c r="M100" i="4"/>
  <c r="M101" i="4" s="1"/>
  <c r="M102" i="4" s="1"/>
  <c r="M103" i="4" s="1"/>
  <c r="M104" i="4" s="1"/>
  <c r="M105" i="4" s="1"/>
  <c r="M106" i="4" s="1"/>
  <c r="M107" i="4" s="1"/>
  <c r="M108" i="4" s="1"/>
  <c r="M109" i="4" s="1"/>
  <c r="M110" i="4" s="1"/>
  <c r="M111" i="4" s="1"/>
  <c r="M112" i="4" s="1"/>
  <c r="M113" i="4" s="1"/>
  <c r="M114" i="4" s="1"/>
  <c r="M115" i="4" s="1"/>
  <c r="M116" i="4" s="1"/>
  <c r="M117" i="4" s="1"/>
  <c r="M118" i="4" s="1"/>
  <c r="M15" i="4" s="1"/>
  <c r="M14" i="4"/>
  <c r="N100" i="2"/>
  <c r="N101" i="2" s="1"/>
  <c r="N102" i="2" s="1"/>
  <c r="N103" i="2" s="1"/>
  <c r="N104" i="2" s="1"/>
  <c r="N105" i="2" s="1"/>
  <c r="N106" i="2" s="1"/>
  <c r="N107" i="2" s="1"/>
  <c r="N108" i="2" s="1"/>
  <c r="N109" i="2" s="1"/>
  <c r="N110" i="2" s="1"/>
  <c r="N111" i="2" s="1"/>
  <c r="N112" i="2" s="1"/>
  <c r="N113" i="2" s="1"/>
  <c r="N114" i="2" s="1"/>
  <c r="N115" i="2" s="1"/>
  <c r="N116" i="2" s="1"/>
  <c r="N117" i="2" s="1"/>
  <c r="N118" i="2" s="1"/>
  <c r="N15" i="2" s="1"/>
  <c r="N14" i="2"/>
  <c r="P100" i="3"/>
  <c r="P101" i="3" s="1"/>
  <c r="P102" i="3" s="1"/>
  <c r="P103" i="3" s="1"/>
  <c r="P104" i="3" s="1"/>
  <c r="P105" i="3" s="1"/>
  <c r="P106" i="3" s="1"/>
  <c r="P107" i="3" s="1"/>
  <c r="P108" i="3" s="1"/>
  <c r="P109" i="3" s="1"/>
  <c r="P110" i="3" s="1"/>
  <c r="P111" i="3" s="1"/>
  <c r="P112" i="3" s="1"/>
  <c r="P113" i="3" s="1"/>
  <c r="P114" i="3" s="1"/>
  <c r="P115" i="3" s="1"/>
  <c r="P116" i="3" s="1"/>
  <c r="P117" i="3" s="1"/>
  <c r="P118" i="3" s="1"/>
  <c r="P15" i="3" s="1"/>
  <c r="P14" i="3"/>
  <c r="N80" i="3"/>
  <c r="N81" i="3" s="1"/>
  <c r="N82" i="3" s="1"/>
  <c r="N83" i="3" s="1"/>
  <c r="N84" i="3" s="1"/>
  <c r="N85" i="3" s="1"/>
  <c r="N86" i="3" s="1"/>
  <c r="N87" i="3" s="1"/>
  <c r="N88" i="3" s="1"/>
  <c r="N89" i="3" s="1"/>
  <c r="N90" i="3" s="1"/>
  <c r="N91" i="3" s="1"/>
  <c r="N92" i="3" s="1"/>
  <c r="N93" i="3" s="1"/>
  <c r="N94" i="3" s="1"/>
  <c r="N95" i="3" s="1"/>
  <c r="N96" i="3" s="1"/>
  <c r="N97" i="3" s="1"/>
  <c r="N98" i="3" s="1"/>
  <c r="N99" i="3" s="1"/>
  <c r="N13" i="3"/>
  <c r="L100" i="2"/>
  <c r="L101" i="2" s="1"/>
  <c r="L102" i="2" s="1"/>
  <c r="L103" i="2" s="1"/>
  <c r="L104" i="2" s="1"/>
  <c r="L105" i="2" s="1"/>
  <c r="L106" i="2" s="1"/>
  <c r="L107" i="2" s="1"/>
  <c r="L108" i="2" s="1"/>
  <c r="L109" i="2" s="1"/>
  <c r="L110" i="2" s="1"/>
  <c r="L111" i="2" s="1"/>
  <c r="L112" i="2" s="1"/>
  <c r="L113" i="2" s="1"/>
  <c r="L114" i="2" s="1"/>
  <c r="L115" i="2" s="1"/>
  <c r="L116" i="2" s="1"/>
  <c r="L117" i="2" s="1"/>
  <c r="L118" i="2" s="1"/>
  <c r="L15" i="2" s="1"/>
  <c r="L14" i="2"/>
  <c r="P80" i="2"/>
  <c r="P81" i="2" s="1"/>
  <c r="P82" i="2" s="1"/>
  <c r="P83" i="2" s="1"/>
  <c r="P84" i="2" s="1"/>
  <c r="P85" i="2" s="1"/>
  <c r="P86" i="2" s="1"/>
  <c r="P87" i="2" s="1"/>
  <c r="P88" i="2" s="1"/>
  <c r="P89" i="2" s="1"/>
  <c r="P90" i="2" s="1"/>
  <c r="P91" i="2" s="1"/>
  <c r="P92" i="2" s="1"/>
  <c r="P93" i="2" s="1"/>
  <c r="P94" i="2" s="1"/>
  <c r="P95" i="2" s="1"/>
  <c r="P96" i="2" s="1"/>
  <c r="P97" i="2" s="1"/>
  <c r="P98" i="2" s="1"/>
  <c r="P99" i="2" s="1"/>
  <c r="P13" i="2"/>
  <c r="Q80" i="5"/>
  <c r="Q81" i="5" s="1"/>
  <c r="Q82" i="5" s="1"/>
  <c r="Q83" i="5" s="1"/>
  <c r="Q84" i="5" s="1"/>
  <c r="Q85" i="5" s="1"/>
  <c r="Q86" i="5" s="1"/>
  <c r="Q87" i="5" s="1"/>
  <c r="Q88" i="5" s="1"/>
  <c r="Q89" i="5" s="1"/>
  <c r="Q90" i="5" s="1"/>
  <c r="Q91" i="5" s="1"/>
  <c r="Q92" i="5" s="1"/>
  <c r="Q93" i="5" s="1"/>
  <c r="Q94" i="5" s="1"/>
  <c r="Q95" i="5" s="1"/>
  <c r="Q96" i="5" s="1"/>
  <c r="Q97" i="5" s="1"/>
  <c r="Q98" i="5" s="1"/>
  <c r="Q99" i="5" s="1"/>
  <c r="Q13" i="5"/>
  <c r="M100" i="2"/>
  <c r="M101" i="2" s="1"/>
  <c r="M102" i="2" s="1"/>
  <c r="M103" i="2" s="1"/>
  <c r="M104" i="2" s="1"/>
  <c r="M105" i="2" s="1"/>
  <c r="M106" i="2" s="1"/>
  <c r="M107" i="2" s="1"/>
  <c r="M108" i="2" s="1"/>
  <c r="M109" i="2" s="1"/>
  <c r="M110" i="2" s="1"/>
  <c r="M111" i="2" s="1"/>
  <c r="M112" i="2" s="1"/>
  <c r="M113" i="2" s="1"/>
  <c r="M114" i="2" s="1"/>
  <c r="M115" i="2" s="1"/>
  <c r="M116" i="2" s="1"/>
  <c r="M117" i="2" s="1"/>
  <c r="M118" i="2" s="1"/>
  <c r="M15" i="2" s="1"/>
  <c r="M14" i="2"/>
  <c r="Q100" i="4"/>
  <c r="Q101" i="4" s="1"/>
  <c r="Q102" i="4" s="1"/>
  <c r="Q103" i="4" s="1"/>
  <c r="Q104" i="4" s="1"/>
  <c r="Q105" i="4" s="1"/>
  <c r="Q106" i="4" s="1"/>
  <c r="Q107" i="4" s="1"/>
  <c r="Q108" i="4" s="1"/>
  <c r="Q109" i="4" s="1"/>
  <c r="Q110" i="4" s="1"/>
  <c r="Q111" i="4" s="1"/>
  <c r="Q112" i="4" s="1"/>
  <c r="Q113" i="4" s="1"/>
  <c r="Q114" i="4" s="1"/>
  <c r="Q115" i="4" s="1"/>
  <c r="Q116" i="4" s="1"/>
  <c r="Q117" i="4" s="1"/>
  <c r="Q118" i="4" s="1"/>
  <c r="Q15" i="4" s="1"/>
  <c r="Q14" i="4"/>
  <c r="Q100" i="3"/>
  <c r="Q101" i="3" s="1"/>
  <c r="Q102" i="3" s="1"/>
  <c r="Q103" i="3" s="1"/>
  <c r="Q104" i="3" s="1"/>
  <c r="Q105" i="3" s="1"/>
  <c r="Q106" i="3" s="1"/>
  <c r="Q107" i="3" s="1"/>
  <c r="Q108" i="3" s="1"/>
  <c r="Q109" i="3" s="1"/>
  <c r="Q110" i="3" s="1"/>
  <c r="Q111" i="3" s="1"/>
  <c r="Q112" i="3" s="1"/>
  <c r="Q113" i="3" s="1"/>
  <c r="Q114" i="3" s="1"/>
  <c r="Q115" i="3" s="1"/>
  <c r="Q116" i="3" s="1"/>
  <c r="Q117" i="3" s="1"/>
  <c r="Q118" i="3" s="1"/>
  <c r="Q15" i="3" s="1"/>
  <c r="Q14" i="3"/>
  <c r="P13" i="4"/>
  <c r="P80" i="4"/>
  <c r="P81" i="4" s="1"/>
  <c r="P82" i="4" s="1"/>
  <c r="P83" i="4" s="1"/>
  <c r="P84" i="4" s="1"/>
  <c r="P85" i="4" s="1"/>
  <c r="P86" i="4" s="1"/>
  <c r="P87" i="4" s="1"/>
  <c r="P88" i="4" s="1"/>
  <c r="P89" i="4" s="1"/>
  <c r="P90" i="4" s="1"/>
  <c r="P91" i="4" s="1"/>
  <c r="P92" i="4" s="1"/>
  <c r="P93" i="4" s="1"/>
  <c r="P94" i="4" s="1"/>
  <c r="P95" i="4" s="1"/>
  <c r="P96" i="4" s="1"/>
  <c r="P97" i="4" s="1"/>
  <c r="P98" i="4" s="1"/>
  <c r="P99" i="4" s="1"/>
  <c r="R80" i="3"/>
  <c r="R81" i="3" s="1"/>
  <c r="R82" i="3" s="1"/>
  <c r="R83" i="3" s="1"/>
  <c r="R84" i="3" s="1"/>
  <c r="R85" i="3" s="1"/>
  <c r="R86" i="3" s="1"/>
  <c r="R87" i="3" s="1"/>
  <c r="R88" i="3" s="1"/>
  <c r="R89" i="3" s="1"/>
  <c r="R90" i="3" s="1"/>
  <c r="R91" i="3" s="1"/>
  <c r="R92" i="3" s="1"/>
  <c r="R93" i="3" s="1"/>
  <c r="R94" i="3" s="1"/>
  <c r="R95" i="3" s="1"/>
  <c r="R96" i="3" s="1"/>
  <c r="R97" i="3" s="1"/>
  <c r="R98" i="3" s="1"/>
  <c r="R99" i="3" s="1"/>
  <c r="R13" i="3"/>
  <c r="O80" i="4"/>
  <c r="O81" i="4" s="1"/>
  <c r="O82" i="4" s="1"/>
  <c r="O83" i="4" s="1"/>
  <c r="O84" i="4" s="1"/>
  <c r="O85" i="4" s="1"/>
  <c r="O86" i="4" s="1"/>
  <c r="O87" i="4" s="1"/>
  <c r="O88" i="4" s="1"/>
  <c r="O89" i="4" s="1"/>
  <c r="O90" i="4" s="1"/>
  <c r="O91" i="4" s="1"/>
  <c r="O92" i="4" s="1"/>
  <c r="O93" i="4" s="1"/>
  <c r="O94" i="4" s="1"/>
  <c r="O95" i="4" s="1"/>
  <c r="O96" i="4" s="1"/>
  <c r="O97" i="4" s="1"/>
  <c r="O98" i="4" s="1"/>
  <c r="O99" i="4" s="1"/>
  <c r="O13" i="4"/>
  <c r="L80" i="5"/>
  <c r="L81" i="5" s="1"/>
  <c r="L82" i="5" s="1"/>
  <c r="L83" i="5" s="1"/>
  <c r="L84" i="5" s="1"/>
  <c r="L85" i="5" s="1"/>
  <c r="L86" i="5" s="1"/>
  <c r="L87" i="5" s="1"/>
  <c r="L88" i="5" s="1"/>
  <c r="L89" i="5" s="1"/>
  <c r="L90" i="5" s="1"/>
  <c r="L91" i="5" s="1"/>
  <c r="L92" i="5" s="1"/>
  <c r="L93" i="5" s="1"/>
  <c r="L94" i="5" s="1"/>
  <c r="L95" i="5" s="1"/>
  <c r="L96" i="5" s="1"/>
  <c r="L97" i="5" s="1"/>
  <c r="L98" i="5" s="1"/>
  <c r="L99" i="5" s="1"/>
  <c r="L13" i="5"/>
  <c r="AK24" i="3" l="1"/>
  <c r="U25" i="3" s="1"/>
  <c r="AL25" i="5"/>
  <c r="V26" i="5" s="1"/>
  <c r="AK24" i="5"/>
  <c r="U25" i="5" s="1"/>
  <c r="AL25" i="2"/>
  <c r="V26" i="2" s="1"/>
  <c r="AJ25" i="4"/>
  <c r="T26" i="4" s="1"/>
  <c r="AL25" i="4"/>
  <c r="V26" i="4" s="1"/>
  <c r="AI25" i="2"/>
  <c r="S26" i="2" s="1"/>
  <c r="AK25" i="4"/>
  <c r="U26" i="4" s="1"/>
  <c r="AJ25" i="3"/>
  <c r="T26" i="3" s="1"/>
  <c r="AJ24" i="2"/>
  <c r="T25" i="2" s="1"/>
  <c r="AI24" i="4"/>
  <c r="S25" i="4" s="1"/>
  <c r="AI25" i="3"/>
  <c r="S26" i="3" s="1"/>
  <c r="AL24" i="3"/>
  <c r="V25" i="3" s="1"/>
  <c r="W26" i="3"/>
  <c r="AM26" i="3" s="1"/>
  <c r="AJ25" i="5"/>
  <c r="T26" i="5" s="1"/>
  <c r="AI25" i="5"/>
  <c r="S26" i="5" s="1"/>
  <c r="W26" i="2"/>
  <c r="AM26" i="2" s="1"/>
  <c r="W26" i="5"/>
  <c r="AM26" i="5" s="1"/>
  <c r="W25" i="4"/>
  <c r="AM25" i="4" s="1"/>
  <c r="AK25" i="2"/>
  <c r="U26" i="2" s="1"/>
  <c r="L100" i="5"/>
  <c r="L101" i="5" s="1"/>
  <c r="L102" i="5" s="1"/>
  <c r="L103" i="5" s="1"/>
  <c r="L104" i="5" s="1"/>
  <c r="L105" i="5" s="1"/>
  <c r="L106" i="5" s="1"/>
  <c r="L107" i="5" s="1"/>
  <c r="L108" i="5" s="1"/>
  <c r="L109" i="5" s="1"/>
  <c r="L110" i="5" s="1"/>
  <c r="L111" i="5" s="1"/>
  <c r="L112" i="5" s="1"/>
  <c r="L113" i="5" s="1"/>
  <c r="L114" i="5" s="1"/>
  <c r="L115" i="5" s="1"/>
  <c r="L116" i="5" s="1"/>
  <c r="L117" i="5" s="1"/>
  <c r="L118" i="5" s="1"/>
  <c r="L15" i="5" s="1"/>
  <c r="L14" i="5"/>
  <c r="R100" i="3"/>
  <c r="R101" i="3" s="1"/>
  <c r="R102" i="3" s="1"/>
  <c r="R103" i="3" s="1"/>
  <c r="R104" i="3" s="1"/>
  <c r="R105" i="3" s="1"/>
  <c r="R106" i="3" s="1"/>
  <c r="R107" i="3" s="1"/>
  <c r="R108" i="3" s="1"/>
  <c r="R109" i="3" s="1"/>
  <c r="R110" i="3" s="1"/>
  <c r="R111" i="3" s="1"/>
  <c r="R112" i="3" s="1"/>
  <c r="R113" i="3" s="1"/>
  <c r="R114" i="3" s="1"/>
  <c r="R115" i="3" s="1"/>
  <c r="R116" i="3" s="1"/>
  <c r="R117" i="3" s="1"/>
  <c r="R118" i="3" s="1"/>
  <c r="R15" i="3" s="1"/>
  <c r="R14" i="3"/>
  <c r="P100" i="2"/>
  <c r="P101" i="2" s="1"/>
  <c r="P102" i="2" s="1"/>
  <c r="P103" i="2" s="1"/>
  <c r="P104" i="2" s="1"/>
  <c r="P105" i="2" s="1"/>
  <c r="P106" i="2" s="1"/>
  <c r="P107" i="2" s="1"/>
  <c r="P108" i="2" s="1"/>
  <c r="P109" i="2" s="1"/>
  <c r="P110" i="2" s="1"/>
  <c r="P111" i="2" s="1"/>
  <c r="P112" i="2" s="1"/>
  <c r="P113" i="2" s="1"/>
  <c r="P114" i="2" s="1"/>
  <c r="P115" i="2" s="1"/>
  <c r="P116" i="2" s="1"/>
  <c r="P117" i="2" s="1"/>
  <c r="P118" i="2" s="1"/>
  <c r="P15" i="2" s="1"/>
  <c r="P14" i="2"/>
  <c r="N100" i="3"/>
  <c r="N101" i="3" s="1"/>
  <c r="N102" i="3" s="1"/>
  <c r="N103" i="3" s="1"/>
  <c r="N104" i="3" s="1"/>
  <c r="N105" i="3" s="1"/>
  <c r="N106" i="3" s="1"/>
  <c r="N107" i="3" s="1"/>
  <c r="N108" i="3" s="1"/>
  <c r="N109" i="3" s="1"/>
  <c r="N110" i="3" s="1"/>
  <c r="N111" i="3" s="1"/>
  <c r="N112" i="3" s="1"/>
  <c r="N113" i="3" s="1"/>
  <c r="N114" i="3" s="1"/>
  <c r="N115" i="3" s="1"/>
  <c r="N116" i="3" s="1"/>
  <c r="N117" i="3" s="1"/>
  <c r="N118" i="3" s="1"/>
  <c r="N15" i="3" s="1"/>
  <c r="N14" i="3"/>
  <c r="N100" i="4"/>
  <c r="N101" i="4" s="1"/>
  <c r="N102" i="4" s="1"/>
  <c r="N103" i="4" s="1"/>
  <c r="N104" i="4" s="1"/>
  <c r="N105" i="4" s="1"/>
  <c r="N106" i="4" s="1"/>
  <c r="N107" i="4" s="1"/>
  <c r="N108" i="4" s="1"/>
  <c r="N109" i="4" s="1"/>
  <c r="N110" i="4" s="1"/>
  <c r="N111" i="4" s="1"/>
  <c r="N112" i="4" s="1"/>
  <c r="N113" i="4" s="1"/>
  <c r="N114" i="4" s="1"/>
  <c r="N115" i="4" s="1"/>
  <c r="N116" i="4" s="1"/>
  <c r="N117" i="4" s="1"/>
  <c r="N118" i="4" s="1"/>
  <c r="N15" i="4" s="1"/>
  <c r="N14" i="4"/>
  <c r="K100" i="4"/>
  <c r="K101" i="4" s="1"/>
  <c r="K102" i="4" s="1"/>
  <c r="K103" i="4" s="1"/>
  <c r="K104" i="4" s="1"/>
  <c r="K105" i="4" s="1"/>
  <c r="K106" i="4" s="1"/>
  <c r="K107" i="4" s="1"/>
  <c r="K108" i="4" s="1"/>
  <c r="K109" i="4" s="1"/>
  <c r="K110" i="4" s="1"/>
  <c r="K111" i="4" s="1"/>
  <c r="K112" i="4" s="1"/>
  <c r="K113" i="4" s="1"/>
  <c r="K114" i="4" s="1"/>
  <c r="K115" i="4" s="1"/>
  <c r="K116" i="4" s="1"/>
  <c r="K117" i="4" s="1"/>
  <c r="K118" i="4" s="1"/>
  <c r="K15" i="4" s="1"/>
  <c r="K14" i="4"/>
  <c r="R100" i="4"/>
  <c r="R101" i="4" s="1"/>
  <c r="R102" i="4" s="1"/>
  <c r="R103" i="4" s="1"/>
  <c r="R104" i="4" s="1"/>
  <c r="R105" i="4" s="1"/>
  <c r="R106" i="4" s="1"/>
  <c r="R107" i="4" s="1"/>
  <c r="R108" i="4" s="1"/>
  <c r="R109" i="4" s="1"/>
  <c r="R110" i="4" s="1"/>
  <c r="R111" i="4" s="1"/>
  <c r="R112" i="4" s="1"/>
  <c r="R113" i="4" s="1"/>
  <c r="R114" i="4" s="1"/>
  <c r="R115" i="4" s="1"/>
  <c r="R116" i="4" s="1"/>
  <c r="R117" i="4" s="1"/>
  <c r="R118" i="4" s="1"/>
  <c r="R15" i="4" s="1"/>
  <c r="R14" i="4"/>
  <c r="N100" i="5"/>
  <c r="N101" i="5" s="1"/>
  <c r="N102" i="5" s="1"/>
  <c r="N103" i="5" s="1"/>
  <c r="N104" i="5" s="1"/>
  <c r="N105" i="5" s="1"/>
  <c r="N106" i="5" s="1"/>
  <c r="N107" i="5" s="1"/>
  <c r="N108" i="5" s="1"/>
  <c r="N109" i="5" s="1"/>
  <c r="N110" i="5" s="1"/>
  <c r="N111" i="5" s="1"/>
  <c r="N112" i="5" s="1"/>
  <c r="N113" i="5" s="1"/>
  <c r="N114" i="5" s="1"/>
  <c r="N115" i="5" s="1"/>
  <c r="N116" i="5" s="1"/>
  <c r="N117" i="5" s="1"/>
  <c r="N118" i="5" s="1"/>
  <c r="N15" i="5" s="1"/>
  <c r="N14" i="5"/>
  <c r="P100" i="4"/>
  <c r="P101" i="4" s="1"/>
  <c r="P102" i="4" s="1"/>
  <c r="P103" i="4" s="1"/>
  <c r="P104" i="4" s="1"/>
  <c r="P105" i="4" s="1"/>
  <c r="P106" i="4" s="1"/>
  <c r="P107" i="4" s="1"/>
  <c r="P108" i="4" s="1"/>
  <c r="P109" i="4" s="1"/>
  <c r="P110" i="4" s="1"/>
  <c r="P111" i="4" s="1"/>
  <c r="P112" i="4" s="1"/>
  <c r="P113" i="4" s="1"/>
  <c r="P114" i="4" s="1"/>
  <c r="P115" i="4" s="1"/>
  <c r="P116" i="4" s="1"/>
  <c r="P117" i="4" s="1"/>
  <c r="P118" i="4" s="1"/>
  <c r="P15" i="4" s="1"/>
  <c r="P14" i="4"/>
  <c r="O100" i="4"/>
  <c r="O101" i="4" s="1"/>
  <c r="O102" i="4" s="1"/>
  <c r="O103" i="4" s="1"/>
  <c r="O104" i="4" s="1"/>
  <c r="O105" i="4" s="1"/>
  <c r="O106" i="4" s="1"/>
  <c r="O107" i="4" s="1"/>
  <c r="O108" i="4" s="1"/>
  <c r="O109" i="4" s="1"/>
  <c r="O110" i="4" s="1"/>
  <c r="O111" i="4" s="1"/>
  <c r="O112" i="4" s="1"/>
  <c r="O113" i="4" s="1"/>
  <c r="O114" i="4" s="1"/>
  <c r="O115" i="4" s="1"/>
  <c r="O116" i="4" s="1"/>
  <c r="O117" i="4" s="1"/>
  <c r="O118" i="4" s="1"/>
  <c r="O15" i="4" s="1"/>
  <c r="O14" i="4"/>
  <c r="Q100" i="5"/>
  <c r="Q101" i="5" s="1"/>
  <c r="Q102" i="5" s="1"/>
  <c r="Q103" i="5" s="1"/>
  <c r="Q104" i="5" s="1"/>
  <c r="Q105" i="5" s="1"/>
  <c r="Q106" i="5" s="1"/>
  <c r="Q107" i="5" s="1"/>
  <c r="Q108" i="5" s="1"/>
  <c r="Q109" i="5" s="1"/>
  <c r="Q110" i="5" s="1"/>
  <c r="Q111" i="5" s="1"/>
  <c r="Q112" i="5" s="1"/>
  <c r="Q113" i="5" s="1"/>
  <c r="Q114" i="5" s="1"/>
  <c r="Q115" i="5" s="1"/>
  <c r="Q116" i="5" s="1"/>
  <c r="Q117" i="5" s="1"/>
  <c r="Q118" i="5" s="1"/>
  <c r="Q15" i="5" s="1"/>
  <c r="Q14" i="5"/>
  <c r="P100" i="5"/>
  <c r="P101" i="5" s="1"/>
  <c r="P102" i="5" s="1"/>
  <c r="P103" i="5" s="1"/>
  <c r="P104" i="5" s="1"/>
  <c r="P105" i="5" s="1"/>
  <c r="P106" i="5" s="1"/>
  <c r="P107" i="5" s="1"/>
  <c r="P108" i="5" s="1"/>
  <c r="P109" i="5" s="1"/>
  <c r="P110" i="5" s="1"/>
  <c r="P111" i="5" s="1"/>
  <c r="P112" i="5" s="1"/>
  <c r="P113" i="5" s="1"/>
  <c r="P114" i="5" s="1"/>
  <c r="P115" i="5" s="1"/>
  <c r="P116" i="5" s="1"/>
  <c r="P117" i="5" s="1"/>
  <c r="P118" i="5" s="1"/>
  <c r="P15" i="5" s="1"/>
  <c r="P14" i="5"/>
  <c r="O100" i="2"/>
  <c r="O101" i="2" s="1"/>
  <c r="O102" i="2" s="1"/>
  <c r="O103" i="2" s="1"/>
  <c r="O104" i="2" s="1"/>
  <c r="O105" i="2" s="1"/>
  <c r="O106" i="2" s="1"/>
  <c r="O107" i="2" s="1"/>
  <c r="O108" i="2" s="1"/>
  <c r="O109" i="2" s="1"/>
  <c r="O110" i="2" s="1"/>
  <c r="O111" i="2" s="1"/>
  <c r="O112" i="2" s="1"/>
  <c r="O113" i="2" s="1"/>
  <c r="O114" i="2" s="1"/>
  <c r="O115" i="2" s="1"/>
  <c r="O116" i="2" s="1"/>
  <c r="O117" i="2" s="1"/>
  <c r="O118" i="2" s="1"/>
  <c r="O15" i="2" s="1"/>
  <c r="O14" i="2"/>
  <c r="M100" i="5"/>
  <c r="M101" i="5" s="1"/>
  <c r="M102" i="5" s="1"/>
  <c r="M103" i="5" s="1"/>
  <c r="M104" i="5" s="1"/>
  <c r="M105" i="5" s="1"/>
  <c r="M106" i="5" s="1"/>
  <c r="M107" i="5" s="1"/>
  <c r="M108" i="5" s="1"/>
  <c r="M109" i="5" s="1"/>
  <c r="M110" i="5" s="1"/>
  <c r="M111" i="5" s="1"/>
  <c r="M112" i="5" s="1"/>
  <c r="M113" i="5" s="1"/>
  <c r="M114" i="5" s="1"/>
  <c r="M115" i="5" s="1"/>
  <c r="M116" i="5" s="1"/>
  <c r="M117" i="5" s="1"/>
  <c r="M118" i="5" s="1"/>
  <c r="M15" i="5" s="1"/>
  <c r="M14" i="5"/>
  <c r="AL26" i="2" l="1"/>
  <c r="V27" i="2" s="1"/>
  <c r="AK26" i="2"/>
  <c r="U27" i="2" s="1"/>
  <c r="AK26" i="4"/>
  <c r="U27" i="4" s="1"/>
  <c r="AI25" i="4"/>
  <c r="S26" i="4" s="1"/>
  <c r="W27" i="5"/>
  <c r="AM27" i="5" s="1"/>
  <c r="AL26" i="4"/>
  <c r="V27" i="4" s="1"/>
  <c r="AI26" i="5"/>
  <c r="S27" i="5" s="1"/>
  <c r="AI26" i="3"/>
  <c r="S27" i="3" s="1"/>
  <c r="W26" i="4"/>
  <c r="AM26" i="4" s="1"/>
  <c r="AJ26" i="5"/>
  <c r="T27" i="5" s="1"/>
  <c r="AI26" i="2"/>
  <c r="S27" i="2" s="1"/>
  <c r="AK25" i="5"/>
  <c r="U26" i="5" s="1"/>
  <c r="W27" i="3"/>
  <c r="AM27" i="3" s="1"/>
  <c r="AJ25" i="2"/>
  <c r="T26" i="2" s="1"/>
  <c r="AL26" i="5"/>
  <c r="V27" i="5" s="1"/>
  <c r="W27" i="2"/>
  <c r="AM27" i="2" s="1"/>
  <c r="AL25" i="3"/>
  <c r="V26" i="3" s="1"/>
  <c r="AJ26" i="3"/>
  <c r="T27" i="3" s="1"/>
  <c r="AJ26" i="4"/>
  <c r="T27" i="4" s="1"/>
  <c r="AK25" i="3"/>
  <c r="U26" i="3" s="1"/>
  <c r="AK26" i="3" l="1"/>
  <c r="U27" i="3" s="1"/>
  <c r="AK26" i="5"/>
  <c r="U27" i="5" s="1"/>
  <c r="AI26" i="4"/>
  <c r="S27" i="4" s="1"/>
  <c r="AI27" i="2"/>
  <c r="S28" i="2" s="1"/>
  <c r="AJ27" i="5"/>
  <c r="T28" i="5" s="1"/>
  <c r="W28" i="2"/>
  <c r="AM28" i="2" s="1"/>
  <c r="AI27" i="3"/>
  <c r="S28" i="3" s="1"/>
  <c r="AJ27" i="4"/>
  <c r="T28" i="4" s="1"/>
  <c r="AL27" i="5"/>
  <c r="V28" i="5" s="1"/>
  <c r="AI27" i="5"/>
  <c r="S28" i="5" s="1"/>
  <c r="AK27" i="4"/>
  <c r="U28" i="4" s="1"/>
  <c r="AJ27" i="3"/>
  <c r="T28" i="3" s="1"/>
  <c r="AJ26" i="2"/>
  <c r="T27" i="2" s="1"/>
  <c r="AL27" i="4"/>
  <c r="V28" i="4" s="1"/>
  <c r="AK27" i="2"/>
  <c r="U28" i="2" s="1"/>
  <c r="AL26" i="3"/>
  <c r="V27" i="3" s="1"/>
  <c r="W28" i="3"/>
  <c r="AM28" i="3" s="1"/>
  <c r="W27" i="4"/>
  <c r="AM27" i="4" s="1"/>
  <c r="W28" i="5"/>
  <c r="AM28" i="5" s="1"/>
  <c r="AL27" i="2"/>
  <c r="V28" i="2" s="1"/>
  <c r="AJ28" i="3" l="1"/>
  <c r="T29" i="3" s="1"/>
  <c r="AL28" i="2"/>
  <c r="V29" i="2" s="1"/>
  <c r="AI28" i="2"/>
  <c r="S29" i="2" s="1"/>
  <c r="AI28" i="3"/>
  <c r="S29" i="3" s="1"/>
  <c r="AL27" i="3"/>
  <c r="V28" i="3" s="1"/>
  <c r="AJ28" i="4"/>
  <c r="T29" i="4" s="1"/>
  <c r="W29" i="5"/>
  <c r="AM29" i="5" s="1"/>
  <c r="AK28" i="2"/>
  <c r="U29" i="2" s="1"/>
  <c r="AK28" i="4"/>
  <c r="U29" i="4" s="1"/>
  <c r="AI27" i="4"/>
  <c r="S28" i="4" s="1"/>
  <c r="W28" i="4"/>
  <c r="AM28" i="4" s="1"/>
  <c r="AL28" i="4"/>
  <c r="V29" i="4" s="1"/>
  <c r="AI28" i="5"/>
  <c r="S29" i="5" s="1"/>
  <c r="W29" i="2"/>
  <c r="AM29" i="2" s="1"/>
  <c r="AK27" i="5"/>
  <c r="U28" i="5" s="1"/>
  <c r="W29" i="3"/>
  <c r="AM29" i="3" s="1"/>
  <c r="AJ27" i="2"/>
  <c r="T28" i="2" s="1"/>
  <c r="AL28" i="5"/>
  <c r="V29" i="5" s="1"/>
  <c r="AJ28" i="5"/>
  <c r="T29" i="5" s="1"/>
  <c r="AK27" i="3"/>
  <c r="U28" i="3" s="1"/>
  <c r="W30" i="3" l="1"/>
  <c r="AM30" i="3" s="1"/>
  <c r="AK29" i="2"/>
  <c r="U30" i="2" s="1"/>
  <c r="AJ29" i="5"/>
  <c r="T30" i="5" s="1"/>
  <c r="W29" i="4"/>
  <c r="AM29" i="4" s="1"/>
  <c r="AI28" i="4"/>
  <c r="S29" i="4" s="1"/>
  <c r="AK28" i="3"/>
  <c r="U29" i="3" s="1"/>
  <c r="AL29" i="4"/>
  <c r="V30" i="4" s="1"/>
  <c r="AI29" i="3"/>
  <c r="S30" i="3" s="1"/>
  <c r="AK28" i="5"/>
  <c r="U29" i="5" s="1"/>
  <c r="W30" i="5"/>
  <c r="AM30" i="5" s="1"/>
  <c r="AI29" i="2"/>
  <c r="S30" i="2" s="1"/>
  <c r="AL29" i="5"/>
  <c r="V30" i="5" s="1"/>
  <c r="W30" i="2"/>
  <c r="AM30" i="2" s="1"/>
  <c r="AJ29" i="4"/>
  <c r="T30" i="4" s="1"/>
  <c r="AL29" i="2"/>
  <c r="V30" i="2" s="1"/>
  <c r="AJ28" i="2"/>
  <c r="T29" i="2" s="1"/>
  <c r="AI29" i="5"/>
  <c r="S30" i="5" s="1"/>
  <c r="AK29" i="4"/>
  <c r="U30" i="4" s="1"/>
  <c r="AL28" i="3"/>
  <c r="V29" i="3" s="1"/>
  <c r="AJ29" i="3"/>
  <c r="T30" i="3" s="1"/>
  <c r="AJ30" i="3" l="1"/>
  <c r="T31" i="3" s="1"/>
  <c r="AJ29" i="2"/>
  <c r="T30" i="2" s="1"/>
  <c r="AI30" i="3"/>
  <c r="S31" i="3" s="1"/>
  <c r="AL29" i="3"/>
  <c r="V30" i="3" s="1"/>
  <c r="AL30" i="4"/>
  <c r="V31" i="4" s="1"/>
  <c r="W31" i="5"/>
  <c r="AM31" i="5" s="1"/>
  <c r="AL30" i="5"/>
  <c r="V31" i="5" s="1"/>
  <c r="W30" i="4"/>
  <c r="AM30" i="4" s="1"/>
  <c r="AL30" i="2"/>
  <c r="V31" i="2" s="1"/>
  <c r="AI30" i="2"/>
  <c r="S31" i="2" s="1"/>
  <c r="AJ30" i="5"/>
  <c r="T31" i="5" s="1"/>
  <c r="AK30" i="4"/>
  <c r="U31" i="4" s="1"/>
  <c r="AJ30" i="4"/>
  <c r="T31" i="4" s="1"/>
  <c r="AK29" i="3"/>
  <c r="U30" i="3" s="1"/>
  <c r="AK30" i="2"/>
  <c r="U31" i="2" s="1"/>
  <c r="AI30" i="5"/>
  <c r="S31" i="5" s="1"/>
  <c r="W31" i="2"/>
  <c r="AM31" i="2" s="1"/>
  <c r="AK29" i="5"/>
  <c r="U30" i="5" s="1"/>
  <c r="AI29" i="4"/>
  <c r="S30" i="4" s="1"/>
  <c r="W31" i="3"/>
  <c r="AM31" i="3" s="1"/>
  <c r="AK31" i="4" l="1"/>
  <c r="U32" i="4" s="1"/>
  <c r="AL30" i="3"/>
  <c r="V31" i="3" s="1"/>
  <c r="AK31" i="2"/>
  <c r="U32" i="2" s="1"/>
  <c r="AL31" i="5"/>
  <c r="V32" i="5" s="1"/>
  <c r="AK30" i="5"/>
  <c r="U31" i="5" s="1"/>
  <c r="AI31" i="2"/>
  <c r="S32" i="2" s="1"/>
  <c r="AJ30" i="2"/>
  <c r="T31" i="2" s="1"/>
  <c r="W32" i="3"/>
  <c r="AM32" i="3" s="1"/>
  <c r="AI31" i="5"/>
  <c r="S32" i="5" s="1"/>
  <c r="W31" i="4"/>
  <c r="AM31" i="4" s="1"/>
  <c r="AI30" i="4"/>
  <c r="S31" i="4" s="1"/>
  <c r="AJ31" i="5"/>
  <c r="T32" i="5" s="1"/>
  <c r="AI31" i="3"/>
  <c r="S32" i="3" s="1"/>
  <c r="AK30" i="3"/>
  <c r="U31" i="3" s="1"/>
  <c r="W32" i="5"/>
  <c r="AM32" i="5" s="1"/>
  <c r="W32" i="2"/>
  <c r="AM32" i="2" s="1"/>
  <c r="AJ31" i="4"/>
  <c r="T32" i="4" s="1"/>
  <c r="AL31" i="2"/>
  <c r="V32" i="2" s="1"/>
  <c r="AL31" i="4"/>
  <c r="V32" i="4" s="1"/>
  <c r="AJ31" i="3"/>
  <c r="T32" i="3" s="1"/>
  <c r="AJ32" i="3" l="1"/>
  <c r="T33" i="3" s="1"/>
  <c r="W33" i="3"/>
  <c r="AM33" i="3" s="1"/>
  <c r="W33" i="2"/>
  <c r="AM33" i="2" s="1"/>
  <c r="AJ32" i="5"/>
  <c r="T33" i="5" s="1"/>
  <c r="AL32" i="5"/>
  <c r="V33" i="5" s="1"/>
  <c r="AL32" i="4"/>
  <c r="V33" i="4" s="1"/>
  <c r="W33" i="5"/>
  <c r="AM33" i="5" s="1"/>
  <c r="AI31" i="4"/>
  <c r="S32" i="4" s="1"/>
  <c r="AJ31" i="2"/>
  <c r="T32" i="2" s="1"/>
  <c r="AK32" i="2"/>
  <c r="U33" i="2" s="1"/>
  <c r="AL32" i="2"/>
  <c r="V33" i="2" s="1"/>
  <c r="AK31" i="3"/>
  <c r="U32" i="3" s="1"/>
  <c r="W32" i="4"/>
  <c r="AM32" i="4" s="1"/>
  <c r="AI32" i="2"/>
  <c r="S33" i="2" s="1"/>
  <c r="AL31" i="3"/>
  <c r="V32" i="3" s="1"/>
  <c r="AJ32" i="4"/>
  <c r="T33" i="4" s="1"/>
  <c r="AI32" i="3"/>
  <c r="S33" i="3" s="1"/>
  <c r="AI32" i="5"/>
  <c r="S33" i="5" s="1"/>
  <c r="AK31" i="5"/>
  <c r="U32" i="5" s="1"/>
  <c r="AK32" i="4"/>
  <c r="U33" i="4" s="1"/>
  <c r="AJ33" i="4" l="1"/>
  <c r="T34" i="4" s="1"/>
  <c r="AI32" i="4"/>
  <c r="S33" i="4" s="1"/>
  <c r="AK32" i="5"/>
  <c r="U33" i="5" s="1"/>
  <c r="W34" i="5"/>
  <c r="AM34" i="5" s="1"/>
  <c r="AK33" i="2"/>
  <c r="U34" i="2" s="1"/>
  <c r="AK33" i="4"/>
  <c r="U34" i="4" s="1"/>
  <c r="AK32" i="3"/>
  <c r="U33" i="3" s="1"/>
  <c r="AJ33" i="5"/>
  <c r="T34" i="5" s="1"/>
  <c r="AL32" i="3"/>
  <c r="V33" i="3" s="1"/>
  <c r="AL33" i="2"/>
  <c r="V34" i="2" s="1"/>
  <c r="W34" i="2"/>
  <c r="AM34" i="2" s="1"/>
  <c r="AI33" i="5"/>
  <c r="S34" i="5" s="1"/>
  <c r="AI33" i="2"/>
  <c r="S34" i="2" s="1"/>
  <c r="AL33" i="4"/>
  <c r="V34" i="4" s="1"/>
  <c r="W34" i="3"/>
  <c r="AM34" i="3" s="1"/>
  <c r="AI33" i="3"/>
  <c r="S34" i="3" s="1"/>
  <c r="W33" i="4"/>
  <c r="AM33" i="4" s="1"/>
  <c r="AJ32" i="2"/>
  <c r="T33" i="2" s="1"/>
  <c r="AL33" i="5"/>
  <c r="V34" i="5" s="1"/>
  <c r="AJ33" i="3"/>
  <c r="T34" i="3" s="1"/>
  <c r="AJ34" i="3" l="1"/>
  <c r="T35" i="3" s="1"/>
  <c r="AI34" i="5"/>
  <c r="S35" i="5" s="1"/>
  <c r="W35" i="5"/>
  <c r="AM35" i="5" s="1"/>
  <c r="W35" i="3"/>
  <c r="AM35" i="3" s="1"/>
  <c r="AK33" i="3"/>
  <c r="U34" i="3" s="1"/>
  <c r="AL34" i="4"/>
  <c r="V35" i="4" s="1"/>
  <c r="AI34" i="3"/>
  <c r="S35" i="3" s="1"/>
  <c r="AJ34" i="5"/>
  <c r="T35" i="5" s="1"/>
  <c r="AL34" i="5"/>
  <c r="V35" i="5" s="1"/>
  <c r="W35" i="2"/>
  <c r="AM35" i="2" s="1"/>
  <c r="AK33" i="5"/>
  <c r="U34" i="5" s="1"/>
  <c r="AJ33" i="2"/>
  <c r="T34" i="2" s="1"/>
  <c r="AL34" i="2"/>
  <c r="V35" i="2" s="1"/>
  <c r="AK34" i="4"/>
  <c r="U35" i="4" s="1"/>
  <c r="AI33" i="4"/>
  <c r="S34" i="4" s="1"/>
  <c r="W34" i="4"/>
  <c r="AM34" i="4" s="1"/>
  <c r="AI34" i="2"/>
  <c r="S35" i="2" s="1"/>
  <c r="AL33" i="3"/>
  <c r="V34" i="3" s="1"/>
  <c r="AK34" i="2"/>
  <c r="U35" i="2" s="1"/>
  <c r="AJ34" i="4"/>
  <c r="T35" i="4" s="1"/>
  <c r="W35" i="4" l="1"/>
  <c r="AM35" i="4" s="1"/>
  <c r="AJ35" i="5"/>
  <c r="T36" i="5" s="1"/>
  <c r="AK35" i="2"/>
  <c r="U36" i="2" s="1"/>
  <c r="AK34" i="5"/>
  <c r="U35" i="5" s="1"/>
  <c r="W36" i="5"/>
  <c r="AM36" i="5" s="1"/>
  <c r="AK35" i="4"/>
  <c r="U36" i="4" s="1"/>
  <c r="AL35" i="4"/>
  <c r="V36" i="4" s="1"/>
  <c r="AI35" i="5"/>
  <c r="S36" i="5" s="1"/>
  <c r="AJ35" i="4"/>
  <c r="T36" i="4" s="1"/>
  <c r="AJ34" i="2"/>
  <c r="T35" i="2" s="1"/>
  <c r="W36" i="3"/>
  <c r="AM36" i="3" s="1"/>
  <c r="AI34" i="4"/>
  <c r="S35" i="4" s="1"/>
  <c r="AI35" i="3"/>
  <c r="S36" i="3" s="1"/>
  <c r="AL34" i="3"/>
  <c r="V35" i="3" s="1"/>
  <c r="W36" i="2"/>
  <c r="AM36" i="2" s="1"/>
  <c r="AI35" i="2"/>
  <c r="S36" i="2" s="1"/>
  <c r="AL35" i="2"/>
  <c r="V36" i="2" s="1"/>
  <c r="AL35" i="5"/>
  <c r="V36" i="5" s="1"/>
  <c r="AK34" i="3"/>
  <c r="U35" i="3" s="1"/>
  <c r="AJ35" i="3"/>
  <c r="T36" i="3" s="1"/>
  <c r="AI36" i="2" l="1"/>
  <c r="S37" i="2" s="1"/>
  <c r="AI36" i="5"/>
  <c r="S37" i="5" s="1"/>
  <c r="W37" i="2"/>
  <c r="AM37" i="2" s="1"/>
  <c r="AL36" i="5"/>
  <c r="V37" i="5" s="1"/>
  <c r="AJ36" i="3"/>
  <c r="T37" i="3" s="1"/>
  <c r="AI35" i="4"/>
  <c r="S36" i="4" s="1"/>
  <c r="AK35" i="5"/>
  <c r="U36" i="5" s="1"/>
  <c r="AK35" i="3"/>
  <c r="U36" i="3" s="1"/>
  <c r="W37" i="3"/>
  <c r="AM37" i="3" s="1"/>
  <c r="AL36" i="4"/>
  <c r="V37" i="4" s="1"/>
  <c r="AK36" i="2"/>
  <c r="U37" i="2" s="1"/>
  <c r="AL35" i="3"/>
  <c r="V36" i="3" s="1"/>
  <c r="AJ35" i="2"/>
  <c r="T36" i="2" s="1"/>
  <c r="AK36" i="4"/>
  <c r="U37" i="4" s="1"/>
  <c r="AJ36" i="5"/>
  <c r="T37" i="5" s="1"/>
  <c r="AL36" i="2"/>
  <c r="V37" i="2" s="1"/>
  <c r="AI36" i="3"/>
  <c r="S37" i="3" s="1"/>
  <c r="AJ36" i="4"/>
  <c r="T37" i="4" s="1"/>
  <c r="W37" i="5"/>
  <c r="AM37" i="5" s="1"/>
  <c r="W36" i="4"/>
  <c r="AM36" i="4" s="1"/>
  <c r="W37" i="4" l="1"/>
  <c r="AM37" i="4" s="1"/>
  <c r="AL36" i="3"/>
  <c r="V37" i="3" s="1"/>
  <c r="W38" i="5"/>
  <c r="AM38" i="5" s="1"/>
  <c r="AK37" i="2"/>
  <c r="U38" i="2" s="1"/>
  <c r="AK37" i="4"/>
  <c r="U38" i="4" s="1"/>
  <c r="AL37" i="2"/>
  <c r="V38" i="2" s="1"/>
  <c r="AK36" i="3"/>
  <c r="U37" i="3" s="1"/>
  <c r="AL37" i="5"/>
  <c r="V38" i="5" s="1"/>
  <c r="AJ37" i="5"/>
  <c r="T38" i="5" s="1"/>
  <c r="AK36" i="5"/>
  <c r="U37" i="5" s="1"/>
  <c r="W38" i="2"/>
  <c r="AM38" i="2" s="1"/>
  <c r="AJ37" i="4"/>
  <c r="T38" i="4" s="1"/>
  <c r="AL37" i="4"/>
  <c r="V38" i="4" s="1"/>
  <c r="AI36" i="4"/>
  <c r="S37" i="4" s="1"/>
  <c r="AI37" i="5"/>
  <c r="S38" i="5" s="1"/>
  <c r="AI37" i="3"/>
  <c r="S38" i="3" s="1"/>
  <c r="AJ36" i="2"/>
  <c r="T37" i="2" s="1"/>
  <c r="W38" i="3"/>
  <c r="AM38" i="3" s="1"/>
  <c r="AJ37" i="3"/>
  <c r="T38" i="3" s="1"/>
  <c r="AI37" i="2"/>
  <c r="S38" i="2" s="1"/>
  <c r="AI38" i="2" l="1"/>
  <c r="S39" i="2" s="1"/>
  <c r="AI38" i="3"/>
  <c r="S39" i="3" s="1"/>
  <c r="AL38" i="5"/>
  <c r="V39" i="5" s="1"/>
  <c r="AK38" i="2"/>
  <c r="U39" i="2" s="1"/>
  <c r="AJ38" i="3"/>
  <c r="T39" i="3" s="1"/>
  <c r="W39" i="2"/>
  <c r="AM39" i="2" s="1"/>
  <c r="AK37" i="3"/>
  <c r="U38" i="3" s="1"/>
  <c r="W39" i="5"/>
  <c r="AM39" i="5" s="1"/>
  <c r="W39" i="3"/>
  <c r="AM39" i="3" s="1"/>
  <c r="AK37" i="5"/>
  <c r="U38" i="5" s="1"/>
  <c r="AL38" i="2"/>
  <c r="V39" i="2" s="1"/>
  <c r="AJ38" i="4"/>
  <c r="T39" i="4" s="1"/>
  <c r="AI38" i="5"/>
  <c r="S39" i="5" s="1"/>
  <c r="AI37" i="4"/>
  <c r="S38" i="4" s="1"/>
  <c r="AL37" i="3"/>
  <c r="V38" i="3" s="1"/>
  <c r="AJ37" i="2"/>
  <c r="T38" i="2" s="1"/>
  <c r="AL38" i="4"/>
  <c r="V39" i="4" s="1"/>
  <c r="AJ38" i="5"/>
  <c r="T39" i="5" s="1"/>
  <c r="AK38" i="4"/>
  <c r="U39" i="4" s="1"/>
  <c r="W38" i="4"/>
  <c r="AM38" i="4" s="1"/>
  <c r="AJ38" i="2" l="1"/>
  <c r="T39" i="2" s="1"/>
  <c r="W11" i="5"/>
  <c r="W40" i="5"/>
  <c r="AM40" i="5" s="1"/>
  <c r="U11" i="4"/>
  <c r="AK39" i="4"/>
  <c r="U40" i="4" s="1"/>
  <c r="AK38" i="3"/>
  <c r="U39" i="3" s="1"/>
  <c r="AK38" i="5"/>
  <c r="U39" i="5" s="1"/>
  <c r="W39" i="4"/>
  <c r="AM39" i="4" s="1"/>
  <c r="T11" i="4"/>
  <c r="AJ39" i="4"/>
  <c r="T40" i="4" s="1"/>
  <c r="U11" i="2"/>
  <c r="AK39" i="2"/>
  <c r="U40" i="2" s="1"/>
  <c r="AL38" i="3"/>
  <c r="V39" i="3" s="1"/>
  <c r="V11" i="2"/>
  <c r="AL39" i="2"/>
  <c r="V40" i="2" s="1"/>
  <c r="V11" i="5"/>
  <c r="AL39" i="5"/>
  <c r="V40" i="5" s="1"/>
  <c r="T11" i="5"/>
  <c r="AJ39" i="5"/>
  <c r="T40" i="5" s="1"/>
  <c r="AI38" i="4"/>
  <c r="S39" i="4" s="1"/>
  <c r="W11" i="2"/>
  <c r="W40" i="2"/>
  <c r="AM40" i="2" s="1"/>
  <c r="S11" i="3"/>
  <c r="AI39" i="3"/>
  <c r="S40" i="3" s="1"/>
  <c r="V11" i="4"/>
  <c r="AL39" i="4"/>
  <c r="V40" i="4" s="1"/>
  <c r="S11" i="5"/>
  <c r="AI39" i="5"/>
  <c r="S40" i="5" s="1"/>
  <c r="W11" i="3"/>
  <c r="W40" i="3"/>
  <c r="AM40" i="3" s="1"/>
  <c r="T11" i="3"/>
  <c r="AJ39" i="3"/>
  <c r="T40" i="3" s="1"/>
  <c r="S11" i="2"/>
  <c r="AI39" i="2"/>
  <c r="S40" i="2" s="1"/>
  <c r="AI40" i="5" l="1"/>
  <c r="S41" i="5" s="1"/>
  <c r="AL40" i="2"/>
  <c r="V41" i="2" s="1"/>
  <c r="U11" i="5"/>
  <c r="AK39" i="5"/>
  <c r="U40" i="5" s="1"/>
  <c r="AJ40" i="4"/>
  <c r="T41" i="4" s="1"/>
  <c r="U11" i="3"/>
  <c r="AK39" i="3"/>
  <c r="U40" i="3" s="1"/>
  <c r="W41" i="3"/>
  <c r="AM41" i="3" s="1"/>
  <c r="AL40" i="4"/>
  <c r="V41" i="4" s="1"/>
  <c r="AL40" i="5"/>
  <c r="V41" i="5" s="1"/>
  <c r="V11" i="3"/>
  <c r="AL39" i="3"/>
  <c r="V40" i="3" s="1"/>
  <c r="AK40" i="4"/>
  <c r="U41" i="4" s="1"/>
  <c r="W41" i="2"/>
  <c r="AM41" i="2" s="1"/>
  <c r="AK40" i="2"/>
  <c r="U41" i="2" s="1"/>
  <c r="W11" i="4"/>
  <c r="W40" i="4"/>
  <c r="AM40" i="4" s="1"/>
  <c r="T11" i="2"/>
  <c r="AJ39" i="2"/>
  <c r="T40" i="2" s="1"/>
  <c r="W41" i="5"/>
  <c r="AM41" i="5" s="1"/>
  <c r="AI40" i="2"/>
  <c r="S41" i="2" s="1"/>
  <c r="S11" i="4"/>
  <c r="AI39" i="4"/>
  <c r="S40" i="4" s="1"/>
  <c r="AJ40" i="3"/>
  <c r="T41" i="3" s="1"/>
  <c r="AI40" i="3"/>
  <c r="S41" i="3" s="1"/>
  <c r="AJ40" i="5"/>
  <c r="T41" i="5" s="1"/>
  <c r="AK40" i="3" l="1"/>
  <c r="U41" i="3" s="1"/>
  <c r="W42" i="5"/>
  <c r="AM42" i="5" s="1"/>
  <c r="AJ41" i="3"/>
  <c r="T42" i="3" s="1"/>
  <c r="AK40" i="5"/>
  <c r="U41" i="5" s="1"/>
  <c r="AI40" i="4"/>
  <c r="S41" i="4" s="1"/>
  <c r="AL41" i="5"/>
  <c r="V42" i="5" s="1"/>
  <c r="AJ41" i="5"/>
  <c r="T42" i="5" s="1"/>
  <c r="AL41" i="4"/>
  <c r="V42" i="4" s="1"/>
  <c r="AL41" i="2"/>
  <c r="V42" i="2" s="1"/>
  <c r="AI41" i="3"/>
  <c r="S42" i="3" s="1"/>
  <c r="W42" i="3"/>
  <c r="AM42" i="3" s="1"/>
  <c r="AI41" i="5"/>
  <c r="S42" i="5" s="1"/>
  <c r="AJ41" i="4"/>
  <c r="T42" i="4" s="1"/>
  <c r="AL40" i="3"/>
  <c r="V41" i="3" s="1"/>
  <c r="AK41" i="2"/>
  <c r="U42" i="2" s="1"/>
  <c r="AK41" i="4"/>
  <c r="U42" i="4" s="1"/>
  <c r="AI41" i="2"/>
  <c r="S42" i="2" s="1"/>
  <c r="AJ40" i="2"/>
  <c r="T41" i="2" s="1"/>
  <c r="W41" i="4"/>
  <c r="AM41" i="4" s="1"/>
  <c r="W42" i="2"/>
  <c r="AM42" i="2" s="1"/>
  <c r="AK42" i="4" l="1"/>
  <c r="U43" i="4" s="1"/>
  <c r="AK41" i="5"/>
  <c r="U42" i="5" s="1"/>
  <c r="AK42" i="2"/>
  <c r="U43" i="2" s="1"/>
  <c r="AJ41" i="2"/>
  <c r="T42" i="2" s="1"/>
  <c r="W43" i="2"/>
  <c r="AM43" i="2" s="1"/>
  <c r="AI42" i="5"/>
  <c r="S43" i="5" s="1"/>
  <c r="AL42" i="4"/>
  <c r="V43" i="4" s="1"/>
  <c r="W42" i="4"/>
  <c r="AM42" i="4" s="1"/>
  <c r="W43" i="3"/>
  <c r="AM43" i="3" s="1"/>
  <c r="AJ42" i="5"/>
  <c r="T43" i="5" s="1"/>
  <c r="AJ42" i="3"/>
  <c r="T43" i="3" s="1"/>
  <c r="AL41" i="3"/>
  <c r="V42" i="3" s="1"/>
  <c r="AI42" i="3"/>
  <c r="S43" i="3" s="1"/>
  <c r="AL42" i="5"/>
  <c r="V43" i="5" s="1"/>
  <c r="W43" i="5"/>
  <c r="AM43" i="5" s="1"/>
  <c r="AI42" i="2"/>
  <c r="S43" i="2" s="1"/>
  <c r="AJ42" i="4"/>
  <c r="T43" i="4" s="1"/>
  <c r="AL42" i="2"/>
  <c r="V43" i="2" s="1"/>
  <c r="AI41" i="4"/>
  <c r="S42" i="4" s="1"/>
  <c r="AK41" i="3"/>
  <c r="U42" i="3" s="1"/>
  <c r="AL42" i="3" l="1"/>
  <c r="V43" i="3" s="1"/>
  <c r="AJ42" i="2"/>
  <c r="T43" i="2" s="1"/>
  <c r="W44" i="5"/>
  <c r="AM44" i="5" s="1"/>
  <c r="AL43" i="4"/>
  <c r="V44" i="4" s="1"/>
  <c r="AL43" i="2"/>
  <c r="V44" i="2" s="1"/>
  <c r="AI43" i="5"/>
  <c r="S44" i="5" s="1"/>
  <c r="AK42" i="3"/>
  <c r="U43" i="3" s="1"/>
  <c r="AI43" i="2"/>
  <c r="S44" i="2" s="1"/>
  <c r="W43" i="4"/>
  <c r="AM43" i="4" s="1"/>
  <c r="AI42" i="4"/>
  <c r="S43" i="4" s="1"/>
  <c r="AJ43" i="3"/>
  <c r="T44" i="3" s="1"/>
  <c r="AK43" i="2"/>
  <c r="U44" i="2" s="1"/>
  <c r="AL43" i="5"/>
  <c r="V44" i="5" s="1"/>
  <c r="AJ43" i="5"/>
  <c r="T44" i="5" s="1"/>
  <c r="AK42" i="5"/>
  <c r="U43" i="5" s="1"/>
  <c r="AJ43" i="4"/>
  <c r="T44" i="4" s="1"/>
  <c r="AI43" i="3"/>
  <c r="S44" i="3" s="1"/>
  <c r="W44" i="3"/>
  <c r="AM44" i="3" s="1"/>
  <c r="W44" i="2"/>
  <c r="AM44" i="2" s="1"/>
  <c r="AK43" i="4"/>
  <c r="U44" i="4" s="1"/>
  <c r="AJ44" i="4" l="1"/>
  <c r="T45" i="4" s="1"/>
  <c r="AI44" i="2"/>
  <c r="S45" i="2" s="1"/>
  <c r="W45" i="2"/>
  <c r="AM45" i="2" s="1"/>
  <c r="AK43" i="3"/>
  <c r="U44" i="3" s="1"/>
  <c r="AI43" i="4"/>
  <c r="S44" i="4" s="1"/>
  <c r="AK44" i="4"/>
  <c r="U45" i="4" s="1"/>
  <c r="AK44" i="2"/>
  <c r="U45" i="2" s="1"/>
  <c r="AL44" i="4"/>
  <c r="V45" i="4" s="1"/>
  <c r="AK43" i="5"/>
  <c r="U44" i="5" s="1"/>
  <c r="AJ44" i="3"/>
  <c r="T45" i="3" s="1"/>
  <c r="W45" i="5"/>
  <c r="AM45" i="5" s="1"/>
  <c r="W45" i="3"/>
  <c r="AM45" i="3" s="1"/>
  <c r="AJ44" i="5"/>
  <c r="T45" i="5" s="1"/>
  <c r="AI44" i="5"/>
  <c r="S45" i="5" s="1"/>
  <c r="AJ43" i="2"/>
  <c r="T44" i="2" s="1"/>
  <c r="AI44" i="3"/>
  <c r="S45" i="3" s="1"/>
  <c r="AL44" i="5"/>
  <c r="V45" i="5" s="1"/>
  <c r="W44" i="4"/>
  <c r="AM44" i="4" s="1"/>
  <c r="AL44" i="2"/>
  <c r="V45" i="2" s="1"/>
  <c r="AL43" i="3"/>
  <c r="V44" i="3" s="1"/>
  <c r="AI45" i="3" l="1"/>
  <c r="S46" i="3" s="1"/>
  <c r="AL45" i="4"/>
  <c r="V46" i="4" s="1"/>
  <c r="AL45" i="2"/>
  <c r="V46" i="2" s="1"/>
  <c r="W45" i="4"/>
  <c r="AM45" i="4" s="1"/>
  <c r="AL44" i="3"/>
  <c r="V45" i="3" s="1"/>
  <c r="W46" i="3"/>
  <c r="AM46" i="3" s="1"/>
  <c r="AK44" i="3"/>
  <c r="U45" i="3" s="1"/>
  <c r="AJ44" i="2"/>
  <c r="T45" i="2" s="1"/>
  <c r="W46" i="5"/>
  <c r="AM46" i="5" s="1"/>
  <c r="AK45" i="2"/>
  <c r="U46" i="2" s="1"/>
  <c r="W46" i="2"/>
  <c r="AM46" i="2" s="1"/>
  <c r="AI45" i="5"/>
  <c r="S46" i="5" s="1"/>
  <c r="AJ45" i="3"/>
  <c r="T46" i="3" s="1"/>
  <c r="AK45" i="4"/>
  <c r="U46" i="4" s="1"/>
  <c r="AI45" i="2"/>
  <c r="S46" i="2" s="1"/>
  <c r="AL45" i="5"/>
  <c r="V46" i="5" s="1"/>
  <c r="AJ45" i="5"/>
  <c r="T46" i="5" s="1"/>
  <c r="AK44" i="5"/>
  <c r="U45" i="5" s="1"/>
  <c r="AI44" i="4"/>
  <c r="S45" i="4" s="1"/>
  <c r="AJ45" i="4"/>
  <c r="T46" i="4" s="1"/>
  <c r="AL46" i="5" l="1"/>
  <c r="V47" i="5" s="1"/>
  <c r="W46" i="4"/>
  <c r="AM46" i="4" s="1"/>
  <c r="AI46" i="2"/>
  <c r="S47" i="2" s="1"/>
  <c r="AK45" i="5"/>
  <c r="U46" i="5" s="1"/>
  <c r="AJ46" i="4"/>
  <c r="T47" i="4" s="1"/>
  <c r="AI46" i="5"/>
  <c r="S47" i="5" s="1"/>
  <c r="AJ45" i="2"/>
  <c r="T46" i="2" s="1"/>
  <c r="AI45" i="4"/>
  <c r="S46" i="4" s="1"/>
  <c r="W47" i="2"/>
  <c r="AM47" i="2" s="1"/>
  <c r="AK45" i="3"/>
  <c r="U46" i="3" s="1"/>
  <c r="AL46" i="2"/>
  <c r="V47" i="2" s="1"/>
  <c r="AK46" i="4"/>
  <c r="U47" i="4" s="1"/>
  <c r="AK46" i="2"/>
  <c r="U47" i="2" s="1"/>
  <c r="W47" i="3"/>
  <c r="AM47" i="3" s="1"/>
  <c r="AL46" i="4"/>
  <c r="V47" i="4" s="1"/>
  <c r="AJ46" i="5"/>
  <c r="T47" i="5" s="1"/>
  <c r="AJ46" i="3"/>
  <c r="T47" i="3" s="1"/>
  <c r="W47" i="5"/>
  <c r="AM47" i="5" s="1"/>
  <c r="AL45" i="3"/>
  <c r="V46" i="3" s="1"/>
  <c r="AI46" i="3"/>
  <c r="S47" i="3" s="1"/>
  <c r="AI47" i="3" l="1"/>
  <c r="S48" i="3" s="1"/>
  <c r="AJ47" i="5"/>
  <c r="T48" i="5" s="1"/>
  <c r="AK47" i="4"/>
  <c r="U48" i="4" s="1"/>
  <c r="AI46" i="4"/>
  <c r="S47" i="4" s="1"/>
  <c r="AK46" i="5"/>
  <c r="U47" i="5" s="1"/>
  <c r="AL46" i="3"/>
  <c r="V47" i="3" s="1"/>
  <c r="AL47" i="4"/>
  <c r="V48" i="4" s="1"/>
  <c r="AL47" i="2"/>
  <c r="V48" i="2" s="1"/>
  <c r="AJ46" i="2"/>
  <c r="T47" i="2" s="1"/>
  <c r="AI47" i="2"/>
  <c r="S48" i="2" s="1"/>
  <c r="W48" i="5"/>
  <c r="AM48" i="5" s="1"/>
  <c r="W48" i="3"/>
  <c r="AM48" i="3" s="1"/>
  <c r="AK46" i="3"/>
  <c r="U47" i="3" s="1"/>
  <c r="AI47" i="5"/>
  <c r="S48" i="5" s="1"/>
  <c r="W47" i="4"/>
  <c r="AM47" i="4" s="1"/>
  <c r="AJ47" i="3"/>
  <c r="T48" i="3" s="1"/>
  <c r="AK47" i="2"/>
  <c r="U48" i="2" s="1"/>
  <c r="W48" i="2"/>
  <c r="AM48" i="2" s="1"/>
  <c r="AJ47" i="4"/>
  <c r="T48" i="4" s="1"/>
  <c r="AL47" i="5"/>
  <c r="V48" i="5" s="1"/>
  <c r="AL48" i="5" l="1"/>
  <c r="V49" i="5" s="1"/>
  <c r="AJ48" i="3"/>
  <c r="T49" i="3" s="1"/>
  <c r="W49" i="3"/>
  <c r="AM49" i="3" s="1"/>
  <c r="AL48" i="2"/>
  <c r="V49" i="2" s="1"/>
  <c r="AI47" i="4"/>
  <c r="S48" i="4" s="1"/>
  <c r="AJ48" i="4"/>
  <c r="T49" i="4" s="1"/>
  <c r="W48" i="4"/>
  <c r="AM48" i="4" s="1"/>
  <c r="W49" i="5"/>
  <c r="AM49" i="5" s="1"/>
  <c r="AL48" i="4"/>
  <c r="V49" i="4" s="1"/>
  <c r="AK48" i="4"/>
  <c r="U49" i="4" s="1"/>
  <c r="W49" i="2"/>
  <c r="AM49" i="2" s="1"/>
  <c r="AI48" i="5"/>
  <c r="S49" i="5" s="1"/>
  <c r="AI48" i="2"/>
  <c r="S49" i="2" s="1"/>
  <c r="AL47" i="3"/>
  <c r="V48" i="3" s="1"/>
  <c r="AJ48" i="5"/>
  <c r="T49" i="5" s="1"/>
  <c r="AK48" i="2"/>
  <c r="U49" i="2" s="1"/>
  <c r="AK47" i="3"/>
  <c r="U48" i="3" s="1"/>
  <c r="AJ47" i="2"/>
  <c r="T48" i="2" s="1"/>
  <c r="AK47" i="5"/>
  <c r="U48" i="5" s="1"/>
  <c r="AI48" i="3"/>
  <c r="S49" i="3" s="1"/>
  <c r="AI49" i="3" l="1"/>
  <c r="S50" i="3" s="1"/>
  <c r="AK49" i="2"/>
  <c r="U50" i="2" s="1"/>
  <c r="AI49" i="5"/>
  <c r="S50" i="5" s="1"/>
  <c r="W50" i="5"/>
  <c r="AM50" i="5" s="1"/>
  <c r="AL49" i="2"/>
  <c r="V50" i="2" s="1"/>
  <c r="AK48" i="5"/>
  <c r="U49" i="5" s="1"/>
  <c r="AJ49" i="5"/>
  <c r="T50" i="5" s="1"/>
  <c r="W50" i="2"/>
  <c r="AM50" i="2" s="1"/>
  <c r="W49" i="4"/>
  <c r="AM49" i="4" s="1"/>
  <c r="W50" i="3"/>
  <c r="AM50" i="3" s="1"/>
  <c r="AJ48" i="2"/>
  <c r="T49" i="2" s="1"/>
  <c r="AL48" i="3"/>
  <c r="V49" i="3" s="1"/>
  <c r="AK49" i="4"/>
  <c r="U50" i="4" s="1"/>
  <c r="AJ49" i="4"/>
  <c r="T50" i="4" s="1"/>
  <c r="AJ49" i="3"/>
  <c r="T50" i="3" s="1"/>
  <c r="AK48" i="3"/>
  <c r="U49" i="3" s="1"/>
  <c r="AI49" i="2"/>
  <c r="S50" i="2" s="1"/>
  <c r="AL49" i="4"/>
  <c r="V50" i="4" s="1"/>
  <c r="AI48" i="4"/>
  <c r="S49" i="4" s="1"/>
  <c r="AL49" i="5"/>
  <c r="V50" i="5" s="1"/>
  <c r="AL50" i="5" l="1"/>
  <c r="V51" i="5" s="1"/>
  <c r="W51" i="2"/>
  <c r="AM51" i="2" s="1"/>
  <c r="AI49" i="4"/>
  <c r="S50" i="4" s="1"/>
  <c r="AJ50" i="5"/>
  <c r="T51" i="5" s="1"/>
  <c r="W51" i="3"/>
  <c r="AM51" i="3" s="1"/>
  <c r="AK49" i="3"/>
  <c r="U50" i="3" s="1"/>
  <c r="AL49" i="3"/>
  <c r="V50" i="3" s="1"/>
  <c r="W51" i="5"/>
  <c r="AM51" i="5" s="1"/>
  <c r="AJ50" i="3"/>
  <c r="T51" i="3" s="1"/>
  <c r="AJ49" i="2"/>
  <c r="T50" i="2" s="1"/>
  <c r="AI50" i="5"/>
  <c r="S51" i="5" s="1"/>
  <c r="AL50" i="4"/>
  <c r="V51" i="4" s="1"/>
  <c r="AJ50" i="4"/>
  <c r="T51" i="4" s="1"/>
  <c r="AK49" i="5"/>
  <c r="U50" i="5" s="1"/>
  <c r="AK50" i="2"/>
  <c r="U51" i="2" s="1"/>
  <c r="AI50" i="2"/>
  <c r="S51" i="2" s="1"/>
  <c r="AK50" i="4"/>
  <c r="U51" i="4" s="1"/>
  <c r="W50" i="4"/>
  <c r="AM50" i="4" s="1"/>
  <c r="AL50" i="2"/>
  <c r="V51" i="2" s="1"/>
  <c r="AI50" i="3"/>
  <c r="S51" i="3" s="1"/>
  <c r="AI51" i="2" l="1"/>
  <c r="S52" i="2" s="1"/>
  <c r="W52" i="5"/>
  <c r="AM52" i="5" s="1"/>
  <c r="AL51" i="2"/>
  <c r="V52" i="2" s="1"/>
  <c r="AI51" i="5"/>
  <c r="S52" i="5" s="1"/>
  <c r="AJ50" i="2"/>
  <c r="T51" i="2" s="1"/>
  <c r="AI51" i="3"/>
  <c r="S52" i="3" s="1"/>
  <c r="AL51" i="4"/>
  <c r="V52" i="4" s="1"/>
  <c r="AJ51" i="5"/>
  <c r="T52" i="5" s="1"/>
  <c r="AK51" i="2"/>
  <c r="U52" i="2" s="1"/>
  <c r="AL50" i="3"/>
  <c r="V51" i="3" s="1"/>
  <c r="AI50" i="4"/>
  <c r="S51" i="4" s="1"/>
  <c r="W51" i="4"/>
  <c r="AM51" i="4" s="1"/>
  <c r="AK50" i="5"/>
  <c r="U51" i="5" s="1"/>
  <c r="AK50" i="3"/>
  <c r="U51" i="3" s="1"/>
  <c r="W52" i="2"/>
  <c r="AM52" i="2" s="1"/>
  <c r="AK51" i="4"/>
  <c r="U52" i="4" s="1"/>
  <c r="AJ51" i="4"/>
  <c r="T52" i="4" s="1"/>
  <c r="AJ51" i="3"/>
  <c r="T52" i="3" s="1"/>
  <c r="W52" i="3"/>
  <c r="AM52" i="3" s="1"/>
  <c r="AL51" i="5"/>
  <c r="V52" i="5" s="1"/>
  <c r="AK52" i="4" l="1"/>
  <c r="U53" i="4" s="1"/>
  <c r="AJ52" i="5"/>
  <c r="T53" i="5" s="1"/>
  <c r="W53" i="2"/>
  <c r="AM53" i="2" s="1"/>
  <c r="AL52" i="4"/>
  <c r="V53" i="4" s="1"/>
  <c r="AL51" i="3"/>
  <c r="V52" i="3" s="1"/>
  <c r="AL52" i="5"/>
  <c r="V53" i="5" s="1"/>
  <c r="W52" i="4"/>
  <c r="AM52" i="4" s="1"/>
  <c r="AI52" i="5"/>
  <c r="S53" i="5" s="1"/>
  <c r="W53" i="3"/>
  <c r="AM53" i="3" s="1"/>
  <c r="AI51" i="4"/>
  <c r="S52" i="4" s="1"/>
  <c r="AL52" i="2"/>
  <c r="V53" i="2" s="1"/>
  <c r="AJ52" i="3"/>
  <c r="T53" i="3" s="1"/>
  <c r="AK51" i="3"/>
  <c r="U52" i="3" s="1"/>
  <c r="AI52" i="3"/>
  <c r="S53" i="3" s="1"/>
  <c r="W53" i="5"/>
  <c r="AM53" i="5" s="1"/>
  <c r="AJ52" i="4"/>
  <c r="T53" i="4" s="1"/>
  <c r="AK51" i="5"/>
  <c r="U52" i="5" s="1"/>
  <c r="AK52" i="2"/>
  <c r="U53" i="2" s="1"/>
  <c r="AJ51" i="2"/>
  <c r="T52" i="2" s="1"/>
  <c r="AI52" i="2"/>
  <c r="S53" i="2" s="1"/>
  <c r="W54" i="5" l="1"/>
  <c r="AM54" i="5" s="1"/>
  <c r="W53" i="4"/>
  <c r="AM53" i="4" s="1"/>
  <c r="AI53" i="3"/>
  <c r="S54" i="3" s="1"/>
  <c r="AL53" i="5"/>
  <c r="V54" i="5" s="1"/>
  <c r="AK52" i="5"/>
  <c r="U53" i="5" s="1"/>
  <c r="AJ53" i="5"/>
  <c r="T54" i="5" s="1"/>
  <c r="AJ52" i="2"/>
  <c r="T53" i="2" s="1"/>
  <c r="AL53" i="2"/>
  <c r="V54" i="2" s="1"/>
  <c r="AK53" i="2"/>
  <c r="U54" i="2" s="1"/>
  <c r="AI52" i="4"/>
  <c r="S53" i="4" s="1"/>
  <c r="W54" i="2"/>
  <c r="AM54" i="2" s="1"/>
  <c r="AK52" i="3"/>
  <c r="U53" i="3" s="1"/>
  <c r="W54" i="3"/>
  <c r="AM54" i="3" s="1"/>
  <c r="AL52" i="3"/>
  <c r="V53" i="3" s="1"/>
  <c r="AI53" i="2"/>
  <c r="S54" i="2" s="1"/>
  <c r="AJ53" i="4"/>
  <c r="T54" i="4" s="1"/>
  <c r="AJ53" i="3"/>
  <c r="T54" i="3" s="1"/>
  <c r="AI53" i="5"/>
  <c r="S54" i="5" s="1"/>
  <c r="AK53" i="4"/>
  <c r="U54" i="4" s="1"/>
  <c r="AL53" i="4"/>
  <c r="V54" i="4" s="1"/>
  <c r="AL54" i="4" l="1"/>
  <c r="V55" i="4" s="1"/>
  <c r="AL54" i="2"/>
  <c r="V55" i="2" s="1"/>
  <c r="AK54" i="4"/>
  <c r="U55" i="4" s="1"/>
  <c r="AI54" i="5"/>
  <c r="S55" i="5" s="1"/>
  <c r="AJ54" i="4"/>
  <c r="T55" i="4" s="1"/>
  <c r="AK53" i="3"/>
  <c r="U54" i="3" s="1"/>
  <c r="AL54" i="5"/>
  <c r="V55" i="5" s="1"/>
  <c r="AI54" i="2"/>
  <c r="S55" i="2" s="1"/>
  <c r="W55" i="2"/>
  <c r="AM55" i="2" s="1"/>
  <c r="AJ53" i="2"/>
  <c r="T54" i="2" s="1"/>
  <c r="AI54" i="3"/>
  <c r="S55" i="3" s="1"/>
  <c r="AL53" i="3"/>
  <c r="V54" i="3" s="1"/>
  <c r="AI53" i="4"/>
  <c r="S54" i="4" s="1"/>
  <c r="AJ54" i="5"/>
  <c r="T55" i="5" s="1"/>
  <c r="W54" i="4"/>
  <c r="AM54" i="4" s="1"/>
  <c r="AJ54" i="3"/>
  <c r="T55" i="3" s="1"/>
  <c r="W55" i="3"/>
  <c r="AM55" i="3" s="1"/>
  <c r="AK54" i="2"/>
  <c r="U55" i="2" s="1"/>
  <c r="AK53" i="5"/>
  <c r="U54" i="5" s="1"/>
  <c r="W55" i="5"/>
  <c r="AM55" i="5" s="1"/>
  <c r="W56" i="5" l="1"/>
  <c r="AM56" i="5" s="1"/>
  <c r="AL54" i="3"/>
  <c r="V55" i="3" s="1"/>
  <c r="AI55" i="5"/>
  <c r="S56" i="5" s="1"/>
  <c r="W55" i="4"/>
  <c r="AM55" i="4" s="1"/>
  <c r="AL55" i="5"/>
  <c r="V56" i="5" s="1"/>
  <c r="AK55" i="2"/>
  <c r="U56" i="2" s="1"/>
  <c r="AK54" i="3"/>
  <c r="U55" i="3" s="1"/>
  <c r="AJ55" i="3"/>
  <c r="T56" i="3" s="1"/>
  <c r="AI55" i="2"/>
  <c r="S56" i="2" s="1"/>
  <c r="AK54" i="5"/>
  <c r="U55" i="5" s="1"/>
  <c r="AI55" i="3"/>
  <c r="S56" i="3" s="1"/>
  <c r="AK55" i="4"/>
  <c r="U56" i="4" s="1"/>
  <c r="AJ55" i="5"/>
  <c r="T56" i="5" s="1"/>
  <c r="AJ54" i="2"/>
  <c r="T55" i="2" s="1"/>
  <c r="AL55" i="2"/>
  <c r="V56" i="2" s="1"/>
  <c r="W56" i="3"/>
  <c r="AM56" i="3" s="1"/>
  <c r="AI54" i="4"/>
  <c r="S55" i="4" s="1"/>
  <c r="W56" i="2"/>
  <c r="AM56" i="2" s="1"/>
  <c r="AJ55" i="4"/>
  <c r="T56" i="4" s="1"/>
  <c r="AL55" i="4"/>
  <c r="V56" i="4" s="1"/>
  <c r="AL56" i="4" l="1"/>
  <c r="V57" i="4" s="1"/>
  <c r="AK56" i="4"/>
  <c r="U57" i="4" s="1"/>
  <c r="W56" i="4"/>
  <c r="AM56" i="4" s="1"/>
  <c r="AI56" i="3"/>
  <c r="S57" i="3" s="1"/>
  <c r="AJ55" i="2"/>
  <c r="T56" i="2" s="1"/>
  <c r="W57" i="3"/>
  <c r="AM57" i="3" s="1"/>
  <c r="AJ56" i="3"/>
  <c r="T57" i="3" s="1"/>
  <c r="AJ56" i="4"/>
  <c r="T57" i="4" s="1"/>
  <c r="AL56" i="2"/>
  <c r="V57" i="2" s="1"/>
  <c r="AK55" i="3"/>
  <c r="U56" i="3" s="1"/>
  <c r="AI56" i="5"/>
  <c r="S57" i="5" s="1"/>
  <c r="W57" i="2"/>
  <c r="AM57" i="2" s="1"/>
  <c r="AK55" i="5"/>
  <c r="U56" i="5" s="1"/>
  <c r="AK56" i="2"/>
  <c r="U57" i="2" s="1"/>
  <c r="AL55" i="3"/>
  <c r="V56" i="3" s="1"/>
  <c r="AI55" i="4"/>
  <c r="S56" i="4" s="1"/>
  <c r="AJ56" i="5"/>
  <c r="T57" i="5" s="1"/>
  <c r="AI56" i="2"/>
  <c r="S57" i="2" s="1"/>
  <c r="AL56" i="5"/>
  <c r="V57" i="5" s="1"/>
  <c r="W57" i="5"/>
  <c r="AM57" i="5" s="1"/>
  <c r="W58" i="5" l="1"/>
  <c r="AM58" i="5" s="1"/>
  <c r="W58" i="2"/>
  <c r="AM58" i="2" s="1"/>
  <c r="AI57" i="3"/>
  <c r="S58" i="3" s="1"/>
  <c r="AL56" i="3"/>
  <c r="V57" i="3" s="1"/>
  <c r="AJ57" i="3"/>
  <c r="T58" i="3" s="1"/>
  <c r="AI57" i="2"/>
  <c r="S58" i="2" s="1"/>
  <c r="W58" i="3"/>
  <c r="AM58" i="3" s="1"/>
  <c r="AI56" i="4"/>
  <c r="S57" i="4" s="1"/>
  <c r="AJ57" i="4"/>
  <c r="T58" i="4" s="1"/>
  <c r="AL57" i="5"/>
  <c r="V58" i="5" s="1"/>
  <c r="AI57" i="5"/>
  <c r="S58" i="5" s="1"/>
  <c r="W57" i="4"/>
  <c r="AM57" i="4" s="1"/>
  <c r="AK57" i="2"/>
  <c r="U58" i="2" s="1"/>
  <c r="AK56" i="3"/>
  <c r="U57" i="3" s="1"/>
  <c r="AK57" i="4"/>
  <c r="U58" i="4" s="1"/>
  <c r="AJ57" i="5"/>
  <c r="T58" i="5" s="1"/>
  <c r="AK56" i="5"/>
  <c r="U57" i="5" s="1"/>
  <c r="AL57" i="2"/>
  <c r="V58" i="2" s="1"/>
  <c r="AJ56" i="2"/>
  <c r="T57" i="2" s="1"/>
  <c r="AL57" i="4"/>
  <c r="V58" i="4" s="1"/>
  <c r="AJ58" i="5" l="1"/>
  <c r="T59" i="5" s="1"/>
  <c r="AI57" i="4"/>
  <c r="S58" i="4" s="1"/>
  <c r="AJ57" i="2"/>
  <c r="T58" i="2" s="1"/>
  <c r="AI58" i="5"/>
  <c r="S59" i="5" s="1"/>
  <c r="AI58" i="3"/>
  <c r="S59" i="3" s="1"/>
  <c r="AK57" i="3"/>
  <c r="U58" i="3" s="1"/>
  <c r="W59" i="2"/>
  <c r="AM59" i="2" s="1"/>
  <c r="AL58" i="4"/>
  <c r="V59" i="4" s="1"/>
  <c r="W58" i="4"/>
  <c r="AM58" i="4" s="1"/>
  <c r="AL57" i="3"/>
  <c r="V58" i="3" s="1"/>
  <c r="AK58" i="4"/>
  <c r="U59" i="4" s="1"/>
  <c r="W59" i="3"/>
  <c r="AM59" i="3" s="1"/>
  <c r="AL58" i="2"/>
  <c r="V59" i="2" s="1"/>
  <c r="AL58" i="5"/>
  <c r="V59" i="5" s="1"/>
  <c r="AI58" i="2"/>
  <c r="S59" i="2" s="1"/>
  <c r="AK57" i="5"/>
  <c r="U58" i="5" s="1"/>
  <c r="AK58" i="2"/>
  <c r="U59" i="2" s="1"/>
  <c r="AJ58" i="4"/>
  <c r="T59" i="4" s="1"/>
  <c r="AJ58" i="3"/>
  <c r="T59" i="3" s="1"/>
  <c r="W59" i="5"/>
  <c r="AM59" i="5" s="1"/>
  <c r="AK58" i="5" l="1"/>
  <c r="U59" i="5" s="1"/>
  <c r="V12" i="4"/>
  <c r="AL59" i="4"/>
  <c r="V60" i="4" s="1"/>
  <c r="S12" i="2"/>
  <c r="AI59" i="2"/>
  <c r="S60" i="2" s="1"/>
  <c r="T12" i="4"/>
  <c r="AJ59" i="4"/>
  <c r="T60" i="4" s="1"/>
  <c r="W12" i="5"/>
  <c r="W60" i="5"/>
  <c r="AM60" i="5" s="1"/>
  <c r="W12" i="3"/>
  <c r="W60" i="3"/>
  <c r="AM60" i="3" s="1"/>
  <c r="S12" i="5"/>
  <c r="AI59" i="5"/>
  <c r="S60" i="5" s="1"/>
  <c r="T12" i="3"/>
  <c r="AJ59" i="3"/>
  <c r="T60" i="3" s="1"/>
  <c r="U12" i="4"/>
  <c r="AK59" i="4"/>
  <c r="U60" i="4" s="1"/>
  <c r="W12" i="2"/>
  <c r="W60" i="2"/>
  <c r="AM60" i="2" s="1"/>
  <c r="AJ58" i="2"/>
  <c r="T59" i="2" s="1"/>
  <c r="V12" i="5"/>
  <c r="AL59" i="5"/>
  <c r="V60" i="5" s="1"/>
  <c r="AL58" i="3"/>
  <c r="V59" i="3" s="1"/>
  <c r="AK58" i="3"/>
  <c r="U59" i="3" s="1"/>
  <c r="AI58" i="4"/>
  <c r="S59" i="4" s="1"/>
  <c r="U12" i="2"/>
  <c r="AK59" i="2"/>
  <c r="U60" i="2" s="1"/>
  <c r="V60" i="2"/>
  <c r="V12" i="2"/>
  <c r="AL59" i="2"/>
  <c r="W59" i="4"/>
  <c r="AM59" i="4" s="1"/>
  <c r="S12" i="3"/>
  <c r="AI59" i="3"/>
  <c r="S60" i="3" s="1"/>
  <c r="T12" i="5"/>
  <c r="AJ59" i="5"/>
  <c r="T60" i="5" s="1"/>
  <c r="AJ60" i="5" l="1"/>
  <c r="T61" i="5" s="1"/>
  <c r="AK60" i="2"/>
  <c r="U61" i="2" s="1"/>
  <c r="AL60" i="5"/>
  <c r="V61" i="5" s="1"/>
  <c r="W61" i="3"/>
  <c r="AM61" i="3" s="1"/>
  <c r="AI60" i="3"/>
  <c r="S61" i="3" s="1"/>
  <c r="W12" i="4"/>
  <c r="W60" i="4"/>
  <c r="AM60" i="4" s="1"/>
  <c r="V12" i="3"/>
  <c r="AL59" i="3"/>
  <c r="V60" i="3" s="1"/>
  <c r="AJ60" i="3"/>
  <c r="T61" i="3" s="1"/>
  <c r="AJ60" i="4"/>
  <c r="T61" i="4" s="1"/>
  <c r="AL60" i="4"/>
  <c r="V61" i="4" s="1"/>
  <c r="S12" i="4"/>
  <c r="AI59" i="4"/>
  <c r="S60" i="4" s="1"/>
  <c r="U12" i="3"/>
  <c r="AK59" i="3"/>
  <c r="U60" i="3" s="1"/>
  <c r="T12" i="2"/>
  <c r="AJ59" i="2"/>
  <c r="T60" i="2" s="1"/>
  <c r="AK60" i="4"/>
  <c r="U61" i="4" s="1"/>
  <c r="AI60" i="5"/>
  <c r="S61" i="5" s="1"/>
  <c r="W61" i="5"/>
  <c r="AM61" i="5" s="1"/>
  <c r="AI60" i="2"/>
  <c r="S61" i="2" s="1"/>
  <c r="U12" i="5"/>
  <c r="AK59" i="5"/>
  <c r="U60" i="5" s="1"/>
  <c r="W61" i="2"/>
  <c r="AM61" i="2" s="1"/>
  <c r="AL60" i="2"/>
  <c r="V61" i="2" s="1"/>
  <c r="AL61" i="4" l="1"/>
  <c r="V62" i="4" s="1"/>
  <c r="W61" i="4"/>
  <c r="AM61" i="4" s="1"/>
  <c r="AK60" i="3"/>
  <c r="U61" i="3" s="1"/>
  <c r="W62" i="3"/>
  <c r="AM62" i="3" s="1"/>
  <c r="AL61" i="2"/>
  <c r="V62" i="2" s="1"/>
  <c r="AJ61" i="4"/>
  <c r="T62" i="4" s="1"/>
  <c r="AL61" i="5"/>
  <c r="V62" i="5" s="1"/>
  <c r="W62" i="2"/>
  <c r="AM62" i="2" s="1"/>
  <c r="AI60" i="4"/>
  <c r="S61" i="4" s="1"/>
  <c r="AJ61" i="3"/>
  <c r="T62" i="3" s="1"/>
  <c r="AK61" i="2"/>
  <c r="U62" i="2" s="1"/>
  <c r="AK60" i="5"/>
  <c r="U61" i="5" s="1"/>
  <c r="AL60" i="3"/>
  <c r="V61" i="3" s="1"/>
  <c r="AI61" i="3"/>
  <c r="S62" i="3" s="1"/>
  <c r="AJ61" i="5"/>
  <c r="T62" i="5" s="1"/>
  <c r="W62" i="5"/>
  <c r="AM62" i="5" s="1"/>
  <c r="AK61" i="4"/>
  <c r="U62" i="4" s="1"/>
  <c r="AI61" i="2"/>
  <c r="S62" i="2" s="1"/>
  <c r="AI61" i="5"/>
  <c r="S62" i="5" s="1"/>
  <c r="AJ60" i="2"/>
  <c r="T61" i="2" s="1"/>
  <c r="W63" i="5" l="1"/>
  <c r="AM63" i="5" s="1"/>
  <c r="W63" i="2"/>
  <c r="AM63" i="2" s="1"/>
  <c r="AI62" i="5"/>
  <c r="S63" i="5" s="1"/>
  <c r="AK62" i="2"/>
  <c r="U63" i="2" s="1"/>
  <c r="AK61" i="3"/>
  <c r="U62" i="3" s="1"/>
  <c r="AJ62" i="3"/>
  <c r="T63" i="3" s="1"/>
  <c r="AJ61" i="2"/>
  <c r="T62" i="2" s="1"/>
  <c r="AK61" i="5"/>
  <c r="U62" i="5" s="1"/>
  <c r="W63" i="3"/>
  <c r="AM63" i="3" s="1"/>
  <c r="AJ62" i="5"/>
  <c r="T63" i="5" s="1"/>
  <c r="AL62" i="5"/>
  <c r="V63" i="5" s="1"/>
  <c r="AI62" i="2"/>
  <c r="S63" i="2" s="1"/>
  <c r="AI62" i="3"/>
  <c r="S63" i="3" s="1"/>
  <c r="AJ62" i="4"/>
  <c r="T63" i="4" s="1"/>
  <c r="W62" i="4"/>
  <c r="AM62" i="4" s="1"/>
  <c r="AK62" i="4"/>
  <c r="U63" i="4" s="1"/>
  <c r="AL61" i="3"/>
  <c r="V62" i="3" s="1"/>
  <c r="AI61" i="4"/>
  <c r="S62" i="4" s="1"/>
  <c r="AL62" i="2"/>
  <c r="V63" i="2" s="1"/>
  <c r="AL62" i="4"/>
  <c r="V63" i="4" s="1"/>
  <c r="AK63" i="4" l="1"/>
  <c r="U64" i="4" s="1"/>
  <c r="AK62" i="5"/>
  <c r="U63" i="5" s="1"/>
  <c r="AL63" i="2"/>
  <c r="V64" i="2" s="1"/>
  <c r="AI62" i="4"/>
  <c r="S63" i="4" s="1"/>
  <c r="AL63" i="4"/>
  <c r="V64" i="4" s="1"/>
  <c r="AI63" i="2"/>
  <c r="S64" i="2" s="1"/>
  <c r="AK63" i="2"/>
  <c r="U64" i="2" s="1"/>
  <c r="W63" i="4"/>
  <c r="AM63" i="4" s="1"/>
  <c r="AL63" i="5"/>
  <c r="V64" i="5" s="1"/>
  <c r="AJ62" i="2"/>
  <c r="T63" i="2" s="1"/>
  <c r="AI63" i="5"/>
  <c r="S64" i="5" s="1"/>
  <c r="AJ63" i="4"/>
  <c r="T64" i="4" s="1"/>
  <c r="AJ63" i="5"/>
  <c r="T64" i="5" s="1"/>
  <c r="AJ63" i="3"/>
  <c r="T64" i="3" s="1"/>
  <c r="W64" i="2"/>
  <c r="AM64" i="2" s="1"/>
  <c r="AL62" i="3"/>
  <c r="V63" i="3" s="1"/>
  <c r="AI63" i="3"/>
  <c r="S64" i="3" s="1"/>
  <c r="W64" i="3"/>
  <c r="AM64" i="3" s="1"/>
  <c r="AK62" i="3"/>
  <c r="U63" i="3" s="1"/>
  <c r="W64" i="5"/>
  <c r="AM64" i="5" s="1"/>
  <c r="W65" i="5" l="1"/>
  <c r="AM65" i="5" s="1"/>
  <c r="AJ64" i="4"/>
  <c r="T65" i="4" s="1"/>
  <c r="AI63" i="4"/>
  <c r="S64" i="4" s="1"/>
  <c r="AI64" i="5"/>
  <c r="S65" i="5" s="1"/>
  <c r="AL64" i="2"/>
  <c r="V65" i="2" s="1"/>
  <c r="AI64" i="2"/>
  <c r="S65" i="2" s="1"/>
  <c r="AL63" i="3"/>
  <c r="V64" i="3" s="1"/>
  <c r="W64" i="4"/>
  <c r="AM64" i="4" s="1"/>
  <c r="AK63" i="3"/>
  <c r="U64" i="3" s="1"/>
  <c r="W65" i="2"/>
  <c r="AM65" i="2" s="1"/>
  <c r="AK64" i="2"/>
  <c r="U65" i="2" s="1"/>
  <c r="W65" i="3"/>
  <c r="AM65" i="3" s="1"/>
  <c r="AJ64" i="3"/>
  <c r="T65" i="3" s="1"/>
  <c r="AJ63" i="2"/>
  <c r="T64" i="2" s="1"/>
  <c r="AK63" i="5"/>
  <c r="U64" i="5" s="1"/>
  <c r="AI64" i="3"/>
  <c r="S65" i="3" s="1"/>
  <c r="AJ64" i="5"/>
  <c r="T65" i="5" s="1"/>
  <c r="AL64" i="5"/>
  <c r="V65" i="5" s="1"/>
  <c r="AL64" i="4"/>
  <c r="V65" i="4" s="1"/>
  <c r="AK64" i="4"/>
  <c r="U65" i="4" s="1"/>
  <c r="AI65" i="3" l="1"/>
  <c r="S66" i="3" s="1"/>
  <c r="AI65" i="5"/>
  <c r="S66" i="5" s="1"/>
  <c r="AL64" i="3"/>
  <c r="V65" i="3" s="1"/>
  <c r="AK65" i="4"/>
  <c r="U66" i="4" s="1"/>
  <c r="W66" i="3"/>
  <c r="AM66" i="3" s="1"/>
  <c r="W65" i="4"/>
  <c r="AM65" i="4" s="1"/>
  <c r="AL65" i="4"/>
  <c r="V66" i="4" s="1"/>
  <c r="AK64" i="5"/>
  <c r="U65" i="5" s="1"/>
  <c r="AK65" i="2"/>
  <c r="U66" i="2" s="1"/>
  <c r="AI64" i="4"/>
  <c r="S65" i="4" s="1"/>
  <c r="AL65" i="5"/>
  <c r="V66" i="5" s="1"/>
  <c r="AJ64" i="2"/>
  <c r="T65" i="2" s="1"/>
  <c r="W66" i="2"/>
  <c r="AM66" i="2" s="1"/>
  <c r="AI65" i="2"/>
  <c r="S66" i="2" s="1"/>
  <c r="AJ65" i="4"/>
  <c r="T66" i="4" s="1"/>
  <c r="AJ65" i="5"/>
  <c r="T66" i="5" s="1"/>
  <c r="AJ65" i="3"/>
  <c r="T66" i="3" s="1"/>
  <c r="AK64" i="3"/>
  <c r="U65" i="3" s="1"/>
  <c r="AL65" i="2"/>
  <c r="V66" i="2" s="1"/>
  <c r="W66" i="5"/>
  <c r="AM66" i="5" s="1"/>
  <c r="AJ65" i="2" l="1"/>
  <c r="T66" i="2" s="1"/>
  <c r="AK65" i="5"/>
  <c r="U66" i="5" s="1"/>
  <c r="AJ66" i="4"/>
  <c r="T67" i="4" s="1"/>
  <c r="AL66" i="4"/>
  <c r="V67" i="4" s="1"/>
  <c r="AI66" i="2"/>
  <c r="S67" i="2" s="1"/>
  <c r="AI66" i="5"/>
  <c r="S67" i="5" s="1"/>
  <c r="W67" i="5"/>
  <c r="AM67" i="5" s="1"/>
  <c r="AJ66" i="5"/>
  <c r="T67" i="5" s="1"/>
  <c r="AK66" i="4"/>
  <c r="U67" i="4" s="1"/>
  <c r="AL66" i="2"/>
  <c r="V67" i="2" s="1"/>
  <c r="AL66" i="5"/>
  <c r="V67" i="5" s="1"/>
  <c r="AL65" i="3"/>
  <c r="V66" i="3" s="1"/>
  <c r="AK65" i="3"/>
  <c r="U66" i="3" s="1"/>
  <c r="AI65" i="4"/>
  <c r="S66" i="4" s="1"/>
  <c r="W66" i="4"/>
  <c r="AM66" i="4" s="1"/>
  <c r="AJ66" i="3"/>
  <c r="T67" i="3" s="1"/>
  <c r="W67" i="2"/>
  <c r="AM67" i="2" s="1"/>
  <c r="AK66" i="2"/>
  <c r="U67" i="2" s="1"/>
  <c r="W67" i="3"/>
  <c r="AM67" i="3" s="1"/>
  <c r="AI66" i="3"/>
  <c r="S67" i="3" s="1"/>
  <c r="AJ67" i="3" l="1"/>
  <c r="T68" i="3" s="1"/>
  <c r="AJ67" i="5"/>
  <c r="T68" i="5" s="1"/>
  <c r="W68" i="3"/>
  <c r="AM68" i="3" s="1"/>
  <c r="AL67" i="5"/>
  <c r="V68" i="5" s="1"/>
  <c r="AJ67" i="4"/>
  <c r="T68" i="4" s="1"/>
  <c r="AI66" i="4"/>
  <c r="S67" i="4" s="1"/>
  <c r="AI67" i="5"/>
  <c r="S68" i="5" s="1"/>
  <c r="AK66" i="5"/>
  <c r="U67" i="5" s="1"/>
  <c r="AI67" i="3"/>
  <c r="S68" i="3" s="1"/>
  <c r="AL66" i="3"/>
  <c r="V67" i="3" s="1"/>
  <c r="AL67" i="4"/>
  <c r="V68" i="4" s="1"/>
  <c r="W67" i="4"/>
  <c r="AM67" i="4" s="1"/>
  <c r="W68" i="5"/>
  <c r="AM68" i="5" s="1"/>
  <c r="AK67" i="2"/>
  <c r="U68" i="2" s="1"/>
  <c r="AL67" i="2"/>
  <c r="V68" i="2" s="1"/>
  <c r="W68" i="2"/>
  <c r="AM68" i="2" s="1"/>
  <c r="AK66" i="3"/>
  <c r="U67" i="3" s="1"/>
  <c r="AK67" i="4"/>
  <c r="U68" i="4" s="1"/>
  <c r="AI67" i="2"/>
  <c r="S68" i="2" s="1"/>
  <c r="AJ66" i="2"/>
  <c r="T67" i="2" s="1"/>
  <c r="W69" i="2" l="1"/>
  <c r="AM69" i="2" s="1"/>
  <c r="AK67" i="5"/>
  <c r="U68" i="5" s="1"/>
  <c r="AI68" i="2"/>
  <c r="S69" i="2" s="1"/>
  <c r="AL68" i="4"/>
  <c r="V69" i="4" s="1"/>
  <c r="W69" i="3"/>
  <c r="AM69" i="3" s="1"/>
  <c r="AK68" i="2"/>
  <c r="U69" i="2" s="1"/>
  <c r="AI67" i="4"/>
  <c r="S68" i="4" s="1"/>
  <c r="AJ68" i="5"/>
  <c r="T69" i="5" s="1"/>
  <c r="AJ67" i="2"/>
  <c r="T68" i="2" s="1"/>
  <c r="W68" i="4"/>
  <c r="AM68" i="4" s="1"/>
  <c r="AL68" i="5"/>
  <c r="V69" i="5" s="1"/>
  <c r="AL68" i="2"/>
  <c r="V69" i="2" s="1"/>
  <c r="AI68" i="5"/>
  <c r="S69" i="5" s="1"/>
  <c r="AK68" i="4"/>
  <c r="U69" i="4" s="1"/>
  <c r="AL67" i="3"/>
  <c r="V68" i="3" s="1"/>
  <c r="AK67" i="3"/>
  <c r="U68" i="3" s="1"/>
  <c r="W69" i="5"/>
  <c r="AM69" i="5" s="1"/>
  <c r="AI68" i="3"/>
  <c r="S69" i="3" s="1"/>
  <c r="AJ68" i="4"/>
  <c r="T69" i="4" s="1"/>
  <c r="AJ68" i="3"/>
  <c r="T69" i="3" s="1"/>
  <c r="AK68" i="3" l="1"/>
  <c r="U69" i="3" s="1"/>
  <c r="AJ69" i="5"/>
  <c r="T70" i="5" s="1"/>
  <c r="AJ69" i="4"/>
  <c r="T70" i="4" s="1"/>
  <c r="AL69" i="5"/>
  <c r="V70" i="5" s="1"/>
  <c r="AI69" i="2"/>
  <c r="S70" i="2" s="1"/>
  <c r="AK69" i="4"/>
  <c r="U70" i="4" s="1"/>
  <c r="AK68" i="5"/>
  <c r="U69" i="5" s="1"/>
  <c r="AJ69" i="3"/>
  <c r="T70" i="3" s="1"/>
  <c r="AL69" i="2"/>
  <c r="V70" i="2" s="1"/>
  <c r="AL69" i="4"/>
  <c r="V70" i="4" s="1"/>
  <c r="AL68" i="3"/>
  <c r="V69" i="3" s="1"/>
  <c r="AI68" i="4"/>
  <c r="S69" i="4" s="1"/>
  <c r="AI69" i="3"/>
  <c r="S70" i="3" s="1"/>
  <c r="W69" i="4"/>
  <c r="AM69" i="4" s="1"/>
  <c r="AK69" i="2"/>
  <c r="U70" i="2" s="1"/>
  <c r="W70" i="5"/>
  <c r="AM70" i="5" s="1"/>
  <c r="AI69" i="5"/>
  <c r="S70" i="5" s="1"/>
  <c r="AJ68" i="2"/>
  <c r="T69" i="2" s="1"/>
  <c r="W70" i="3"/>
  <c r="AM70" i="3" s="1"/>
  <c r="W70" i="2"/>
  <c r="AM70" i="2" s="1"/>
  <c r="W71" i="2" l="1"/>
  <c r="AM71" i="2" s="1"/>
  <c r="AI69" i="4"/>
  <c r="S70" i="4" s="1"/>
  <c r="AL70" i="5"/>
  <c r="V71" i="5" s="1"/>
  <c r="AL69" i="3"/>
  <c r="V70" i="3" s="1"/>
  <c r="W70" i="4"/>
  <c r="AM70" i="4" s="1"/>
  <c r="W71" i="5"/>
  <c r="AM71" i="5" s="1"/>
  <c r="AJ70" i="3"/>
  <c r="T71" i="3" s="1"/>
  <c r="W71" i="3"/>
  <c r="AM71" i="3" s="1"/>
  <c r="AK70" i="2"/>
  <c r="U71" i="2" s="1"/>
  <c r="AK69" i="5"/>
  <c r="U70" i="5" s="1"/>
  <c r="AJ70" i="4"/>
  <c r="T71" i="4" s="1"/>
  <c r="AJ69" i="2"/>
  <c r="T70" i="2" s="1"/>
  <c r="AL70" i="4"/>
  <c r="V71" i="4" s="1"/>
  <c r="AK70" i="4"/>
  <c r="U71" i="4" s="1"/>
  <c r="AJ70" i="5"/>
  <c r="T71" i="5" s="1"/>
  <c r="AI70" i="5"/>
  <c r="S71" i="5" s="1"/>
  <c r="AI70" i="3"/>
  <c r="S71" i="3" s="1"/>
  <c r="AL70" i="2"/>
  <c r="V71" i="2" s="1"/>
  <c r="AI70" i="2"/>
  <c r="S71" i="2" s="1"/>
  <c r="AK69" i="3"/>
  <c r="U70" i="3" s="1"/>
  <c r="AJ70" i="2" l="1"/>
  <c r="T71" i="2" s="1"/>
  <c r="AL70" i="3"/>
  <c r="V71" i="3" s="1"/>
  <c r="AJ71" i="3"/>
  <c r="T72" i="3" s="1"/>
  <c r="AK70" i="3"/>
  <c r="U71" i="3" s="1"/>
  <c r="AI71" i="5"/>
  <c r="S72" i="5" s="1"/>
  <c r="W72" i="3"/>
  <c r="AM72" i="3" s="1"/>
  <c r="AI71" i="2"/>
  <c r="S72" i="2" s="1"/>
  <c r="AJ71" i="5"/>
  <c r="T72" i="5" s="1"/>
  <c r="AJ71" i="4"/>
  <c r="T72" i="4" s="1"/>
  <c r="AL71" i="5"/>
  <c r="V72" i="5" s="1"/>
  <c r="AL71" i="2"/>
  <c r="V72" i="2" s="1"/>
  <c r="AK71" i="4"/>
  <c r="U72" i="4" s="1"/>
  <c r="AK70" i="5"/>
  <c r="U71" i="5" s="1"/>
  <c r="W72" i="5"/>
  <c r="AM72" i="5" s="1"/>
  <c r="AI70" i="4"/>
  <c r="S71" i="4" s="1"/>
  <c r="AI71" i="3"/>
  <c r="S72" i="3" s="1"/>
  <c r="AL71" i="4"/>
  <c r="V72" i="4" s="1"/>
  <c r="AK71" i="2"/>
  <c r="U72" i="2" s="1"/>
  <c r="W71" i="4"/>
  <c r="AM71" i="4" s="1"/>
  <c r="W72" i="2"/>
  <c r="AM72" i="2" s="1"/>
  <c r="AI72" i="3" l="1"/>
  <c r="S73" i="3" s="1"/>
  <c r="AJ72" i="5"/>
  <c r="T73" i="5" s="1"/>
  <c r="AI71" i="4"/>
  <c r="S72" i="4" s="1"/>
  <c r="W73" i="5"/>
  <c r="AM73" i="5" s="1"/>
  <c r="W72" i="4"/>
  <c r="AM72" i="4" s="1"/>
  <c r="AK72" i="4"/>
  <c r="U73" i="4" s="1"/>
  <c r="AK71" i="3"/>
  <c r="U72" i="3" s="1"/>
  <c r="AK72" i="2"/>
  <c r="U73" i="2" s="1"/>
  <c r="AL72" i="2"/>
  <c r="V73" i="2" s="1"/>
  <c r="AI72" i="2"/>
  <c r="S73" i="2" s="1"/>
  <c r="AJ72" i="3"/>
  <c r="T73" i="3" s="1"/>
  <c r="AL72" i="5"/>
  <c r="V73" i="5" s="1"/>
  <c r="W73" i="3"/>
  <c r="AM73" i="3" s="1"/>
  <c r="AL71" i="3"/>
  <c r="V72" i="3" s="1"/>
  <c r="W73" i="2"/>
  <c r="AM73" i="2" s="1"/>
  <c r="AK71" i="5"/>
  <c r="U72" i="5" s="1"/>
  <c r="AJ72" i="4"/>
  <c r="T73" i="4" s="1"/>
  <c r="AI72" i="5"/>
  <c r="S73" i="5" s="1"/>
  <c r="AJ71" i="2"/>
  <c r="T72" i="2" s="1"/>
  <c r="AL72" i="4"/>
  <c r="V73" i="4" s="1"/>
  <c r="AK72" i="5" l="1"/>
  <c r="U73" i="5" s="1"/>
  <c r="AK73" i="2"/>
  <c r="U74" i="2" s="1"/>
  <c r="AJ72" i="2"/>
  <c r="T73" i="2" s="1"/>
  <c r="AK72" i="3"/>
  <c r="U73" i="3" s="1"/>
  <c r="AI73" i="5"/>
  <c r="S74" i="5" s="1"/>
  <c r="AJ73" i="5"/>
  <c r="T74" i="5" s="1"/>
  <c r="AL73" i="4"/>
  <c r="V74" i="4" s="1"/>
  <c r="AL73" i="5"/>
  <c r="V74" i="5" s="1"/>
  <c r="W74" i="5"/>
  <c r="AM74" i="5" s="1"/>
  <c r="W74" i="2"/>
  <c r="AM74" i="2" s="1"/>
  <c r="AJ73" i="3"/>
  <c r="T74" i="3" s="1"/>
  <c r="AI72" i="4"/>
  <c r="S73" i="4" s="1"/>
  <c r="AL72" i="3"/>
  <c r="V73" i="3" s="1"/>
  <c r="AI73" i="2"/>
  <c r="S74" i="2" s="1"/>
  <c r="AK73" i="4"/>
  <c r="U74" i="4" s="1"/>
  <c r="AJ73" i="4"/>
  <c r="T74" i="4" s="1"/>
  <c r="W74" i="3"/>
  <c r="AM74" i="3" s="1"/>
  <c r="AL73" i="2"/>
  <c r="V74" i="2" s="1"/>
  <c r="W73" i="4"/>
  <c r="AM73" i="4" s="1"/>
  <c r="AI73" i="3"/>
  <c r="S74" i="3" s="1"/>
  <c r="AJ74" i="4" l="1"/>
  <c r="T75" i="4" s="1"/>
  <c r="AL74" i="5"/>
  <c r="V75" i="5" s="1"/>
  <c r="W74" i="4"/>
  <c r="AM74" i="4" s="1"/>
  <c r="AJ74" i="3"/>
  <c r="T75" i="3" s="1"/>
  <c r="AJ74" i="5"/>
  <c r="T75" i="5" s="1"/>
  <c r="AI74" i="3"/>
  <c r="S75" i="3" s="1"/>
  <c r="AI73" i="4"/>
  <c r="S74" i="4" s="1"/>
  <c r="AK73" i="3"/>
  <c r="U74" i="3" s="1"/>
  <c r="AK74" i="4"/>
  <c r="U75" i="4" s="1"/>
  <c r="AL74" i="4"/>
  <c r="V75" i="4" s="1"/>
  <c r="AJ73" i="2"/>
  <c r="T74" i="2" s="1"/>
  <c r="AL74" i="2"/>
  <c r="V75" i="2" s="1"/>
  <c r="AI74" i="2"/>
  <c r="S75" i="2" s="1"/>
  <c r="W75" i="2"/>
  <c r="AM75" i="2" s="1"/>
  <c r="AK74" i="2"/>
  <c r="U75" i="2" s="1"/>
  <c r="W75" i="3"/>
  <c r="AM75" i="3" s="1"/>
  <c r="AL73" i="3"/>
  <c r="V74" i="3" s="1"/>
  <c r="W75" i="5"/>
  <c r="AM75" i="5" s="1"/>
  <c r="AI74" i="5"/>
  <c r="S75" i="5" s="1"/>
  <c r="AK73" i="5"/>
  <c r="U74" i="5" s="1"/>
  <c r="AL75" i="2" l="1"/>
  <c r="V76" i="2" s="1"/>
  <c r="AK74" i="5"/>
  <c r="U75" i="5" s="1"/>
  <c r="AK74" i="3"/>
  <c r="U75" i="3" s="1"/>
  <c r="AI75" i="5"/>
  <c r="S76" i="5" s="1"/>
  <c r="AI74" i="4"/>
  <c r="S75" i="4" s="1"/>
  <c r="W76" i="5"/>
  <c r="AM76" i="5" s="1"/>
  <c r="AL75" i="5"/>
  <c r="V76" i="5" s="1"/>
  <c r="W76" i="3"/>
  <c r="AM76" i="3" s="1"/>
  <c r="AJ75" i="3"/>
  <c r="T76" i="3" s="1"/>
  <c r="AK75" i="2"/>
  <c r="U76" i="2" s="1"/>
  <c r="AJ74" i="2"/>
  <c r="T75" i="2" s="1"/>
  <c r="W75" i="4"/>
  <c r="AM75" i="4" s="1"/>
  <c r="W76" i="2"/>
  <c r="AM76" i="2" s="1"/>
  <c r="AL75" i="4"/>
  <c r="V76" i="4" s="1"/>
  <c r="AI75" i="3"/>
  <c r="S76" i="3" s="1"/>
  <c r="AL74" i="3"/>
  <c r="V75" i="3" s="1"/>
  <c r="AI75" i="2"/>
  <c r="S76" i="2" s="1"/>
  <c r="AK75" i="4"/>
  <c r="U76" i="4" s="1"/>
  <c r="AJ75" i="5"/>
  <c r="T76" i="5" s="1"/>
  <c r="AJ75" i="4"/>
  <c r="T76" i="4" s="1"/>
  <c r="AL75" i="3" l="1"/>
  <c r="V76" i="3" s="1"/>
  <c r="W77" i="3"/>
  <c r="AM77" i="3" s="1"/>
  <c r="AJ76" i="5"/>
  <c r="T77" i="5" s="1"/>
  <c r="AJ75" i="2"/>
  <c r="T76" i="2" s="1"/>
  <c r="AK75" i="3"/>
  <c r="U76" i="3" s="1"/>
  <c r="AL76" i="4"/>
  <c r="V77" i="4" s="1"/>
  <c r="W77" i="5"/>
  <c r="AM77" i="5" s="1"/>
  <c r="AK75" i="5"/>
  <c r="U76" i="5" s="1"/>
  <c r="AJ76" i="4"/>
  <c r="T77" i="4" s="1"/>
  <c r="W76" i="4"/>
  <c r="AM76" i="4" s="1"/>
  <c r="AI76" i="5"/>
  <c r="S77" i="5" s="1"/>
  <c r="AI76" i="3"/>
  <c r="S77" i="3" s="1"/>
  <c r="AL76" i="5"/>
  <c r="V77" i="5" s="1"/>
  <c r="AK76" i="4"/>
  <c r="U77" i="4" s="1"/>
  <c r="AK76" i="2"/>
  <c r="U77" i="2" s="1"/>
  <c r="AI76" i="2"/>
  <c r="S77" i="2" s="1"/>
  <c r="W77" i="2"/>
  <c r="AM77" i="2" s="1"/>
  <c r="AJ76" i="3"/>
  <c r="T77" i="3" s="1"/>
  <c r="AI75" i="4"/>
  <c r="S76" i="4" s="1"/>
  <c r="AL76" i="2"/>
  <c r="V77" i="2" s="1"/>
  <c r="AI77" i="2" l="1"/>
  <c r="S78" i="2" s="1"/>
  <c r="AI77" i="3"/>
  <c r="S78" i="3" s="1"/>
  <c r="AJ76" i="2"/>
  <c r="T77" i="2" s="1"/>
  <c r="W78" i="5"/>
  <c r="AM78" i="5" s="1"/>
  <c r="AL77" i="2"/>
  <c r="V78" i="2" s="1"/>
  <c r="AK76" i="5"/>
  <c r="U77" i="5" s="1"/>
  <c r="AI76" i="4"/>
  <c r="S77" i="4" s="1"/>
  <c r="AK77" i="2"/>
  <c r="U78" i="2" s="1"/>
  <c r="AI77" i="5"/>
  <c r="S78" i="5" s="1"/>
  <c r="AJ77" i="5"/>
  <c r="T78" i="5" s="1"/>
  <c r="AJ77" i="3"/>
  <c r="T78" i="3" s="1"/>
  <c r="AK77" i="4"/>
  <c r="U78" i="4" s="1"/>
  <c r="W77" i="4"/>
  <c r="AM77" i="4" s="1"/>
  <c r="AL77" i="4"/>
  <c r="V78" i="4" s="1"/>
  <c r="W78" i="3"/>
  <c r="AM78" i="3" s="1"/>
  <c r="W78" i="2"/>
  <c r="AM78" i="2" s="1"/>
  <c r="AL77" i="5"/>
  <c r="V78" i="5" s="1"/>
  <c r="AJ77" i="4"/>
  <c r="T78" i="4" s="1"/>
  <c r="AK76" i="3"/>
  <c r="U77" i="3" s="1"/>
  <c r="AL76" i="3"/>
  <c r="V77" i="3" s="1"/>
  <c r="AL77" i="3" l="1"/>
  <c r="V78" i="3" s="1"/>
  <c r="AK78" i="4"/>
  <c r="U79" i="4" s="1"/>
  <c r="W79" i="5"/>
  <c r="AM79" i="5" s="1"/>
  <c r="W79" i="3"/>
  <c r="AM79" i="3" s="1"/>
  <c r="AI77" i="4"/>
  <c r="S78" i="4" s="1"/>
  <c r="AJ78" i="4"/>
  <c r="T79" i="4" s="1"/>
  <c r="AK77" i="5"/>
  <c r="U78" i="5" s="1"/>
  <c r="W79" i="2"/>
  <c r="AM79" i="2" s="1"/>
  <c r="AK78" i="2"/>
  <c r="U79" i="2" s="1"/>
  <c r="AK77" i="3"/>
  <c r="U78" i="3" s="1"/>
  <c r="AJ78" i="3"/>
  <c r="T79" i="3" s="1"/>
  <c r="AJ77" i="2"/>
  <c r="T78" i="2" s="1"/>
  <c r="AL78" i="4"/>
  <c r="V79" i="4" s="1"/>
  <c r="AJ78" i="5"/>
  <c r="T79" i="5" s="1"/>
  <c r="AI78" i="3"/>
  <c r="S79" i="3" s="1"/>
  <c r="AL78" i="5"/>
  <c r="V79" i="5" s="1"/>
  <c r="W78" i="4"/>
  <c r="AM78" i="4" s="1"/>
  <c r="AI78" i="5"/>
  <c r="S79" i="5" s="1"/>
  <c r="AL78" i="2"/>
  <c r="V79" i="2" s="1"/>
  <c r="AI78" i="2"/>
  <c r="S79" i="2" s="1"/>
  <c r="S13" i="2" l="1"/>
  <c r="AI79" i="2"/>
  <c r="S80" i="2" s="1"/>
  <c r="AJ78" i="2"/>
  <c r="T79" i="2" s="1"/>
  <c r="W13" i="3"/>
  <c r="W80" i="3"/>
  <c r="AM80" i="3" s="1"/>
  <c r="S13" i="3"/>
  <c r="AI79" i="3"/>
  <c r="S80" i="3" s="1"/>
  <c r="AK78" i="5"/>
  <c r="U79" i="5" s="1"/>
  <c r="S13" i="5"/>
  <c r="AI79" i="5"/>
  <c r="S80" i="5" s="1"/>
  <c r="AK78" i="3"/>
  <c r="U79" i="3" s="1"/>
  <c r="U13" i="4"/>
  <c r="AK79" i="4"/>
  <c r="U80" i="4" s="1"/>
  <c r="V13" i="5"/>
  <c r="AL79" i="5"/>
  <c r="V80" i="5" s="1"/>
  <c r="W13" i="2"/>
  <c r="W80" i="2"/>
  <c r="AM80" i="2" s="1"/>
  <c r="V13" i="2"/>
  <c r="AL79" i="2"/>
  <c r="V80" i="2" s="1"/>
  <c r="T13" i="3"/>
  <c r="AJ79" i="3"/>
  <c r="T80" i="3" s="1"/>
  <c r="W13" i="5"/>
  <c r="W80" i="5"/>
  <c r="AM80" i="5" s="1"/>
  <c r="T13" i="5"/>
  <c r="AJ79" i="5"/>
  <c r="T80" i="5" s="1"/>
  <c r="T13" i="4"/>
  <c r="AJ79" i="4"/>
  <c r="T80" i="4" s="1"/>
  <c r="W79" i="4"/>
  <c r="AM79" i="4" s="1"/>
  <c r="V13" i="4"/>
  <c r="AL79" i="4"/>
  <c r="V80" i="4" s="1"/>
  <c r="U13" i="2"/>
  <c r="AK79" i="2"/>
  <c r="U80" i="2" s="1"/>
  <c r="AI78" i="4"/>
  <c r="S79" i="4" s="1"/>
  <c r="AL78" i="3"/>
  <c r="V79" i="3" s="1"/>
  <c r="AL80" i="4" l="1"/>
  <c r="V81" i="4" s="1"/>
  <c r="S13" i="4"/>
  <c r="AI79" i="4"/>
  <c r="S80" i="4" s="1"/>
  <c r="W81" i="5"/>
  <c r="AM81" i="5" s="1"/>
  <c r="W81" i="2"/>
  <c r="AM81" i="2" s="1"/>
  <c r="AK80" i="4"/>
  <c r="U81" i="4" s="1"/>
  <c r="AI80" i="5"/>
  <c r="S81" i="5" s="1"/>
  <c r="AI80" i="3"/>
  <c r="S81" i="3" s="1"/>
  <c r="W13" i="4"/>
  <c r="W80" i="4"/>
  <c r="AM80" i="4" s="1"/>
  <c r="AJ80" i="5"/>
  <c r="T81" i="5" s="1"/>
  <c r="AL80" i="5"/>
  <c r="V81" i="5" s="1"/>
  <c r="W81" i="3"/>
  <c r="AM81" i="3" s="1"/>
  <c r="AI80" i="2"/>
  <c r="S81" i="2" s="1"/>
  <c r="V13" i="3"/>
  <c r="AL79" i="3"/>
  <c r="V80" i="3" s="1"/>
  <c r="AJ80" i="3"/>
  <c r="T81" i="3" s="1"/>
  <c r="U13" i="5"/>
  <c r="AK79" i="5"/>
  <c r="U80" i="5" s="1"/>
  <c r="T13" i="2"/>
  <c r="AJ79" i="2"/>
  <c r="T80" i="2" s="1"/>
  <c r="AJ80" i="4"/>
  <c r="T81" i="4" s="1"/>
  <c r="AK80" i="2"/>
  <c r="U81" i="2" s="1"/>
  <c r="AL80" i="2"/>
  <c r="V81" i="2" s="1"/>
  <c r="U13" i="3"/>
  <c r="AK79" i="3"/>
  <c r="U80" i="3" s="1"/>
  <c r="AL81" i="2" l="1"/>
  <c r="V82" i="2" s="1"/>
  <c r="AI81" i="2"/>
  <c r="S82" i="2" s="1"/>
  <c r="AK81" i="2"/>
  <c r="U82" i="2" s="1"/>
  <c r="AJ81" i="3"/>
  <c r="T82" i="3" s="1"/>
  <c r="AI81" i="3"/>
  <c r="S82" i="3" s="1"/>
  <c r="W82" i="5"/>
  <c r="AM82" i="5" s="1"/>
  <c r="AI81" i="5"/>
  <c r="S82" i="5" s="1"/>
  <c r="AI80" i="4"/>
  <c r="S81" i="4" s="1"/>
  <c r="AK80" i="3"/>
  <c r="U81" i="3" s="1"/>
  <c r="AJ81" i="4"/>
  <c r="T82" i="4" s="1"/>
  <c r="AK80" i="5"/>
  <c r="U81" i="5" s="1"/>
  <c r="W81" i="4"/>
  <c r="AM81" i="4" s="1"/>
  <c r="AK81" i="4"/>
  <c r="U82" i="4" s="1"/>
  <c r="AL81" i="5"/>
  <c r="V82" i="5" s="1"/>
  <c r="W82" i="2"/>
  <c r="AM82" i="2" s="1"/>
  <c r="AL81" i="4"/>
  <c r="V82" i="4" s="1"/>
  <c r="AL80" i="3"/>
  <c r="V81" i="3" s="1"/>
  <c r="W82" i="3"/>
  <c r="AM82" i="3" s="1"/>
  <c r="AJ81" i="5"/>
  <c r="T82" i="5" s="1"/>
  <c r="AJ80" i="2"/>
  <c r="T81" i="2" s="1"/>
  <c r="AL82" i="4" l="1"/>
  <c r="V83" i="4" s="1"/>
  <c r="AI81" i="4"/>
  <c r="S82" i="4" s="1"/>
  <c r="W83" i="2"/>
  <c r="AM83" i="2" s="1"/>
  <c r="AL82" i="5"/>
  <c r="V83" i="5" s="1"/>
  <c r="AJ81" i="2"/>
  <c r="T82" i="2" s="1"/>
  <c r="W82" i="4"/>
  <c r="AM82" i="4" s="1"/>
  <c r="AJ82" i="3"/>
  <c r="T83" i="3" s="1"/>
  <c r="AJ82" i="5"/>
  <c r="T83" i="5" s="1"/>
  <c r="AK81" i="5"/>
  <c r="U82" i="5" s="1"/>
  <c r="AI82" i="5"/>
  <c r="S83" i="5" s="1"/>
  <c r="AK82" i="2"/>
  <c r="U83" i="2" s="1"/>
  <c r="W83" i="3"/>
  <c r="AM83" i="3" s="1"/>
  <c r="AJ82" i="4"/>
  <c r="T83" i="4" s="1"/>
  <c r="W83" i="5"/>
  <c r="AM83" i="5" s="1"/>
  <c r="AI82" i="2"/>
  <c r="S83" i="2" s="1"/>
  <c r="AL81" i="3"/>
  <c r="V82" i="3" s="1"/>
  <c r="AK82" i="4"/>
  <c r="U83" i="4" s="1"/>
  <c r="AK81" i="3"/>
  <c r="U82" i="3" s="1"/>
  <c r="AI82" i="3"/>
  <c r="S83" i="3" s="1"/>
  <c r="AL82" i="2"/>
  <c r="V83" i="2" s="1"/>
  <c r="AL83" i="2" l="1"/>
  <c r="V84" i="2" s="1"/>
  <c r="W84" i="3"/>
  <c r="AM84" i="3" s="1"/>
  <c r="AL83" i="5"/>
  <c r="V84" i="5" s="1"/>
  <c r="AK83" i="2"/>
  <c r="U84" i="2" s="1"/>
  <c r="AK82" i="3"/>
  <c r="U83" i="3" s="1"/>
  <c r="AL82" i="3"/>
  <c r="V83" i="3" s="1"/>
  <c r="AJ83" i="5"/>
  <c r="T84" i="5" s="1"/>
  <c r="AI83" i="3"/>
  <c r="S84" i="3" s="1"/>
  <c r="AI83" i="2"/>
  <c r="S84" i="2" s="1"/>
  <c r="AJ83" i="3"/>
  <c r="T84" i="3" s="1"/>
  <c r="W84" i="2"/>
  <c r="AM84" i="2" s="1"/>
  <c r="W84" i="5"/>
  <c r="AM84" i="5" s="1"/>
  <c r="AI83" i="5"/>
  <c r="S84" i="5" s="1"/>
  <c r="W83" i="4"/>
  <c r="AM83" i="4" s="1"/>
  <c r="AI82" i="4"/>
  <c r="S83" i="4" s="1"/>
  <c r="AK83" i="4"/>
  <c r="U84" i="4" s="1"/>
  <c r="AJ83" i="4"/>
  <c r="T84" i="4" s="1"/>
  <c r="AK82" i="5"/>
  <c r="U83" i="5" s="1"/>
  <c r="AJ82" i="2"/>
  <c r="T83" i="2" s="1"/>
  <c r="AL83" i="4"/>
  <c r="V84" i="4" s="1"/>
  <c r="AK84" i="4" l="1"/>
  <c r="U85" i="4" s="1"/>
  <c r="AL84" i="4"/>
  <c r="V85" i="4" s="1"/>
  <c r="W85" i="5"/>
  <c r="AM85" i="5" s="1"/>
  <c r="AI84" i="3"/>
  <c r="S85" i="3" s="1"/>
  <c r="AK84" i="2"/>
  <c r="U85" i="2" s="1"/>
  <c r="AJ83" i="2"/>
  <c r="T84" i="2" s="1"/>
  <c r="AI83" i="4"/>
  <c r="S84" i="4" s="1"/>
  <c r="W85" i="2"/>
  <c r="AM85" i="2" s="1"/>
  <c r="AJ84" i="5"/>
  <c r="T85" i="5" s="1"/>
  <c r="AL84" i="5"/>
  <c r="V85" i="5" s="1"/>
  <c r="AK83" i="5"/>
  <c r="U84" i="5" s="1"/>
  <c r="W84" i="4"/>
  <c r="AM84" i="4" s="1"/>
  <c r="AJ84" i="3"/>
  <c r="T85" i="3" s="1"/>
  <c r="AL83" i="3"/>
  <c r="V84" i="3" s="1"/>
  <c r="W85" i="3"/>
  <c r="AM85" i="3" s="1"/>
  <c r="AJ84" i="4"/>
  <c r="T85" i="4" s="1"/>
  <c r="AI84" i="5"/>
  <c r="S85" i="5" s="1"/>
  <c r="AI84" i="2"/>
  <c r="S85" i="2" s="1"/>
  <c r="AK83" i="3"/>
  <c r="U84" i="3" s="1"/>
  <c r="AL84" i="2"/>
  <c r="V85" i="2" s="1"/>
  <c r="AJ85" i="4" l="1"/>
  <c r="T86" i="4" s="1"/>
  <c r="W86" i="2"/>
  <c r="AM86" i="2" s="1"/>
  <c r="AK84" i="5"/>
  <c r="U85" i="5" s="1"/>
  <c r="AL85" i="2"/>
  <c r="V86" i="2" s="1"/>
  <c r="W85" i="4"/>
  <c r="AM85" i="4" s="1"/>
  <c r="AI85" i="3"/>
  <c r="S86" i="3" s="1"/>
  <c r="AK84" i="3"/>
  <c r="U85" i="3" s="1"/>
  <c r="W86" i="3"/>
  <c r="AM86" i="3" s="1"/>
  <c r="AI84" i="4"/>
  <c r="S85" i="4" s="1"/>
  <c r="W86" i="5"/>
  <c r="AM86" i="5" s="1"/>
  <c r="AI85" i="2"/>
  <c r="S86" i="2" s="1"/>
  <c r="AL84" i="3"/>
  <c r="V85" i="3" s="1"/>
  <c r="AL85" i="5"/>
  <c r="V86" i="5" s="1"/>
  <c r="AJ84" i="2"/>
  <c r="T85" i="2" s="1"/>
  <c r="AL85" i="4"/>
  <c r="V86" i="4" s="1"/>
  <c r="AI85" i="5"/>
  <c r="S86" i="5" s="1"/>
  <c r="AJ85" i="3"/>
  <c r="T86" i="3" s="1"/>
  <c r="AJ85" i="5"/>
  <c r="T86" i="5" s="1"/>
  <c r="AK85" i="2"/>
  <c r="U86" i="2" s="1"/>
  <c r="AK85" i="4"/>
  <c r="U86" i="4" s="1"/>
  <c r="AK86" i="4" l="1"/>
  <c r="U87" i="4" s="1"/>
  <c r="AK86" i="2"/>
  <c r="U87" i="2" s="1"/>
  <c r="AI86" i="5"/>
  <c r="S87" i="5" s="1"/>
  <c r="AL85" i="3"/>
  <c r="V86" i="3" s="1"/>
  <c r="W87" i="3"/>
  <c r="AM87" i="3" s="1"/>
  <c r="AL86" i="2"/>
  <c r="V87" i="2" s="1"/>
  <c r="AL86" i="4"/>
  <c r="V87" i="4" s="1"/>
  <c r="AI86" i="2"/>
  <c r="S87" i="2" s="1"/>
  <c r="AK85" i="3"/>
  <c r="U86" i="3" s="1"/>
  <c r="AK85" i="5"/>
  <c r="U86" i="5" s="1"/>
  <c r="AJ86" i="5"/>
  <c r="T87" i="5" s="1"/>
  <c r="AJ85" i="2"/>
  <c r="T86" i="2" s="1"/>
  <c r="W87" i="5"/>
  <c r="AM87" i="5" s="1"/>
  <c r="AI86" i="3"/>
  <c r="S87" i="3" s="1"/>
  <c r="W87" i="2"/>
  <c r="AM87" i="2" s="1"/>
  <c r="AJ86" i="3"/>
  <c r="T87" i="3" s="1"/>
  <c r="AL86" i="5"/>
  <c r="V87" i="5" s="1"/>
  <c r="AI85" i="4"/>
  <c r="S86" i="4" s="1"/>
  <c r="W86" i="4"/>
  <c r="AM86" i="4" s="1"/>
  <c r="AJ86" i="4"/>
  <c r="T87" i="4" s="1"/>
  <c r="AJ87" i="3" l="1"/>
  <c r="T88" i="3" s="1"/>
  <c r="AL86" i="3"/>
  <c r="V87" i="3" s="1"/>
  <c r="W88" i="2"/>
  <c r="AM88" i="2" s="1"/>
  <c r="AL87" i="4"/>
  <c r="V88" i="4" s="1"/>
  <c r="AI86" i="4"/>
  <c r="S87" i="4" s="1"/>
  <c r="AK87" i="2"/>
  <c r="U88" i="2" s="1"/>
  <c r="AJ87" i="4"/>
  <c r="T88" i="4" s="1"/>
  <c r="AJ86" i="2"/>
  <c r="T87" i="2" s="1"/>
  <c r="AI87" i="2"/>
  <c r="S88" i="2" s="1"/>
  <c r="W87" i="4"/>
  <c r="AM87" i="4" s="1"/>
  <c r="AJ87" i="5"/>
  <c r="T88" i="5" s="1"/>
  <c r="AI87" i="5"/>
  <c r="S88" i="5" s="1"/>
  <c r="AI87" i="3"/>
  <c r="S88" i="3" s="1"/>
  <c r="AK86" i="5"/>
  <c r="U87" i="5" s="1"/>
  <c r="AL87" i="2"/>
  <c r="V88" i="2" s="1"/>
  <c r="AL87" i="5"/>
  <c r="V88" i="5" s="1"/>
  <c r="W88" i="5"/>
  <c r="AM88" i="5" s="1"/>
  <c r="AK86" i="3"/>
  <c r="U87" i="3" s="1"/>
  <c r="W88" i="3"/>
  <c r="AM88" i="3" s="1"/>
  <c r="AK87" i="4"/>
  <c r="U88" i="4" s="1"/>
  <c r="AK88" i="4" l="1"/>
  <c r="U89" i="4" s="1"/>
  <c r="AL88" i="5"/>
  <c r="V89" i="5" s="1"/>
  <c r="AJ87" i="2"/>
  <c r="T88" i="2" s="1"/>
  <c r="W89" i="3"/>
  <c r="AM89" i="3" s="1"/>
  <c r="AJ88" i="5"/>
  <c r="T89" i="5" s="1"/>
  <c r="AK87" i="5"/>
  <c r="U88" i="5" s="1"/>
  <c r="AI88" i="5"/>
  <c r="S89" i="5" s="1"/>
  <c r="AL88" i="4"/>
  <c r="V89" i="4" s="1"/>
  <c r="AL88" i="2"/>
  <c r="V89" i="2" s="1"/>
  <c r="AJ88" i="4"/>
  <c r="T89" i="4" s="1"/>
  <c r="W89" i="2"/>
  <c r="AM89" i="2" s="1"/>
  <c r="AK87" i="3"/>
  <c r="U88" i="3" s="1"/>
  <c r="W88" i="4"/>
  <c r="AM88" i="4" s="1"/>
  <c r="AK88" i="2"/>
  <c r="U89" i="2" s="1"/>
  <c r="AL87" i="3"/>
  <c r="V88" i="3" s="1"/>
  <c r="W89" i="5"/>
  <c r="AM89" i="5" s="1"/>
  <c r="AI88" i="3"/>
  <c r="S89" i="3" s="1"/>
  <c r="AI88" i="2"/>
  <c r="S89" i="2" s="1"/>
  <c r="AI87" i="4"/>
  <c r="S88" i="4" s="1"/>
  <c r="AJ88" i="3"/>
  <c r="T89" i="3" s="1"/>
  <c r="W90" i="5" l="1"/>
  <c r="AM90" i="5" s="1"/>
  <c r="AL89" i="4"/>
  <c r="V90" i="4" s="1"/>
  <c r="AI88" i="4"/>
  <c r="S89" i="4" s="1"/>
  <c r="W90" i="2"/>
  <c r="AM90" i="2" s="1"/>
  <c r="AI89" i="5"/>
  <c r="S90" i="5" s="1"/>
  <c r="AI89" i="2"/>
  <c r="S90" i="2" s="1"/>
  <c r="AJ89" i="4"/>
  <c r="T90" i="4" s="1"/>
  <c r="AJ89" i="3"/>
  <c r="T90" i="3" s="1"/>
  <c r="AK88" i="3"/>
  <c r="U89" i="3" s="1"/>
  <c r="W90" i="3"/>
  <c r="AM90" i="3" s="1"/>
  <c r="AL88" i="3"/>
  <c r="V89" i="3" s="1"/>
  <c r="AJ88" i="2"/>
  <c r="T89" i="2" s="1"/>
  <c r="AK89" i="2"/>
  <c r="U90" i="2" s="1"/>
  <c r="AK88" i="5"/>
  <c r="U89" i="5" s="1"/>
  <c r="AL89" i="5"/>
  <c r="V90" i="5" s="1"/>
  <c r="AI89" i="3"/>
  <c r="S90" i="3" s="1"/>
  <c r="W89" i="4"/>
  <c r="AM89" i="4" s="1"/>
  <c r="AL89" i="2"/>
  <c r="V90" i="2" s="1"/>
  <c r="AJ89" i="5"/>
  <c r="T90" i="5" s="1"/>
  <c r="AK89" i="4"/>
  <c r="U90" i="4" s="1"/>
  <c r="AI90" i="3" l="1"/>
  <c r="S91" i="3" s="1"/>
  <c r="W91" i="2"/>
  <c r="AM91" i="2" s="1"/>
  <c r="AL90" i="5"/>
  <c r="V91" i="5" s="1"/>
  <c r="AJ90" i="4"/>
  <c r="T91" i="4" s="1"/>
  <c r="W91" i="3"/>
  <c r="AM91" i="3" s="1"/>
  <c r="AK90" i="4"/>
  <c r="U91" i="4" s="1"/>
  <c r="AJ89" i="2"/>
  <c r="T90" i="2" s="1"/>
  <c r="AJ90" i="3"/>
  <c r="T91" i="3" s="1"/>
  <c r="AJ90" i="5"/>
  <c r="T91" i="5" s="1"/>
  <c r="AL89" i="3"/>
  <c r="V90" i="3" s="1"/>
  <c r="AI89" i="4"/>
  <c r="S90" i="4" s="1"/>
  <c r="AL90" i="2"/>
  <c r="V91" i="2" s="1"/>
  <c r="AK89" i="5"/>
  <c r="U90" i="5" s="1"/>
  <c r="AI90" i="2"/>
  <c r="S91" i="2" s="1"/>
  <c r="AL90" i="4"/>
  <c r="V91" i="4" s="1"/>
  <c r="W90" i="4"/>
  <c r="AM90" i="4" s="1"/>
  <c r="AK90" i="2"/>
  <c r="U91" i="2" s="1"/>
  <c r="AK89" i="3"/>
  <c r="U90" i="3" s="1"/>
  <c r="AI90" i="5"/>
  <c r="S91" i="5" s="1"/>
  <c r="W91" i="5"/>
  <c r="AM91" i="5" s="1"/>
  <c r="W92" i="5" l="1"/>
  <c r="AM92" i="5" s="1"/>
  <c r="AL91" i="2"/>
  <c r="V92" i="2" s="1"/>
  <c r="AJ91" i="4"/>
  <c r="T92" i="4" s="1"/>
  <c r="AL91" i="4"/>
  <c r="V92" i="4" s="1"/>
  <c r="AJ90" i="2"/>
  <c r="T91" i="2" s="1"/>
  <c r="AI91" i="2"/>
  <c r="S92" i="2" s="1"/>
  <c r="W92" i="2"/>
  <c r="AM92" i="2" s="1"/>
  <c r="W91" i="4"/>
  <c r="AM91" i="4" s="1"/>
  <c r="AJ91" i="3"/>
  <c r="T92" i="3" s="1"/>
  <c r="AI91" i="5"/>
  <c r="S92" i="5" s="1"/>
  <c r="AI90" i="4"/>
  <c r="S91" i="4" s="1"/>
  <c r="AL91" i="5"/>
  <c r="V92" i="5" s="1"/>
  <c r="AK90" i="3"/>
  <c r="U91" i="3" s="1"/>
  <c r="AL90" i="3"/>
  <c r="V91" i="3" s="1"/>
  <c r="AK91" i="4"/>
  <c r="U92" i="4" s="1"/>
  <c r="AK91" i="2"/>
  <c r="U92" i="2" s="1"/>
  <c r="AK90" i="5"/>
  <c r="U91" i="5" s="1"/>
  <c r="AJ91" i="5"/>
  <c r="T92" i="5" s="1"/>
  <c r="W92" i="3"/>
  <c r="AM92" i="3" s="1"/>
  <c r="AI91" i="3"/>
  <c r="S92" i="3" s="1"/>
  <c r="AL92" i="5" l="1"/>
  <c r="V93" i="5" s="1"/>
  <c r="AL92" i="4"/>
  <c r="V93" i="4" s="1"/>
  <c r="AK92" i="4"/>
  <c r="U93" i="4" s="1"/>
  <c r="W93" i="2"/>
  <c r="AM93" i="2" s="1"/>
  <c r="AI92" i="2"/>
  <c r="S93" i="2" s="1"/>
  <c r="AI92" i="3"/>
  <c r="S93" i="3" s="1"/>
  <c r="AK92" i="2"/>
  <c r="U93" i="2" s="1"/>
  <c r="W92" i="4"/>
  <c r="AM92" i="4" s="1"/>
  <c r="W93" i="3"/>
  <c r="AM93" i="3" s="1"/>
  <c r="AI91" i="4"/>
  <c r="S92" i="4" s="1"/>
  <c r="AJ92" i="4"/>
  <c r="T93" i="4" s="1"/>
  <c r="AJ92" i="5"/>
  <c r="T93" i="5" s="1"/>
  <c r="AL91" i="3"/>
  <c r="V92" i="3" s="1"/>
  <c r="AI92" i="5"/>
  <c r="S93" i="5" s="1"/>
  <c r="AL92" i="2"/>
  <c r="V93" i="2" s="1"/>
  <c r="AK91" i="5"/>
  <c r="U92" i="5" s="1"/>
  <c r="AK91" i="3"/>
  <c r="U92" i="3" s="1"/>
  <c r="AJ92" i="3"/>
  <c r="T93" i="3" s="1"/>
  <c r="AJ91" i="2"/>
  <c r="T92" i="2" s="1"/>
  <c r="W93" i="5"/>
  <c r="AM93" i="5" s="1"/>
  <c r="W94" i="5" l="1"/>
  <c r="AM94" i="5" s="1"/>
  <c r="AJ93" i="5"/>
  <c r="T94" i="5" s="1"/>
  <c r="W94" i="2"/>
  <c r="AM94" i="2" s="1"/>
  <c r="AL93" i="2"/>
  <c r="V94" i="2" s="1"/>
  <c r="AK93" i="2"/>
  <c r="U94" i="2" s="1"/>
  <c r="AI93" i="3"/>
  <c r="S94" i="3" s="1"/>
  <c r="AK92" i="5"/>
  <c r="U93" i="5" s="1"/>
  <c r="W93" i="4"/>
  <c r="AM93" i="4" s="1"/>
  <c r="AJ92" i="2"/>
  <c r="T93" i="2" s="1"/>
  <c r="AJ93" i="4"/>
  <c r="T94" i="4" s="1"/>
  <c r="AK93" i="4"/>
  <c r="U94" i="4" s="1"/>
  <c r="AJ93" i="3"/>
  <c r="T94" i="3" s="1"/>
  <c r="AI93" i="5"/>
  <c r="S94" i="5" s="1"/>
  <c r="AI92" i="4"/>
  <c r="S93" i="4" s="1"/>
  <c r="AL93" i="4"/>
  <c r="V94" i="4" s="1"/>
  <c r="AK92" i="3"/>
  <c r="U93" i="3" s="1"/>
  <c r="AL92" i="3"/>
  <c r="V93" i="3" s="1"/>
  <c r="W94" i="3"/>
  <c r="AM94" i="3" s="1"/>
  <c r="AI93" i="2"/>
  <c r="S94" i="2" s="1"/>
  <c r="AL93" i="5"/>
  <c r="V94" i="5" s="1"/>
  <c r="AK93" i="3" l="1"/>
  <c r="U94" i="3" s="1"/>
  <c r="W94" i="4"/>
  <c r="AM94" i="4" s="1"/>
  <c r="AI94" i="2"/>
  <c r="S95" i="2" s="1"/>
  <c r="AK94" i="4"/>
  <c r="U95" i="4" s="1"/>
  <c r="W95" i="2"/>
  <c r="AM95" i="2" s="1"/>
  <c r="AJ94" i="4"/>
  <c r="T95" i="4" s="1"/>
  <c r="AI94" i="3"/>
  <c r="S95" i="3" s="1"/>
  <c r="AJ94" i="5"/>
  <c r="T95" i="5" s="1"/>
  <c r="AL94" i="5"/>
  <c r="V95" i="5" s="1"/>
  <c r="AJ94" i="3"/>
  <c r="T95" i="3" s="1"/>
  <c r="AL94" i="2"/>
  <c r="V95" i="2" s="1"/>
  <c r="AL94" i="4"/>
  <c r="V95" i="4" s="1"/>
  <c r="AK93" i="5"/>
  <c r="U94" i="5" s="1"/>
  <c r="W95" i="3"/>
  <c r="AM95" i="3" s="1"/>
  <c r="AI93" i="4"/>
  <c r="S94" i="4" s="1"/>
  <c r="AL93" i="3"/>
  <c r="V94" i="3" s="1"/>
  <c r="AI94" i="5"/>
  <c r="S95" i="5" s="1"/>
  <c r="AJ93" i="2"/>
  <c r="T94" i="2" s="1"/>
  <c r="AK94" i="2"/>
  <c r="U95" i="2" s="1"/>
  <c r="W95" i="5"/>
  <c r="AM95" i="5" s="1"/>
  <c r="AL94" i="3" l="1"/>
  <c r="V95" i="3" s="1"/>
  <c r="AJ95" i="5"/>
  <c r="T96" i="5" s="1"/>
  <c r="AK95" i="2"/>
  <c r="U96" i="2" s="1"/>
  <c r="AL95" i="2"/>
  <c r="V96" i="2" s="1"/>
  <c r="AI95" i="3"/>
  <c r="S96" i="3" s="1"/>
  <c r="W96" i="3"/>
  <c r="AM96" i="3" s="1"/>
  <c r="W96" i="5"/>
  <c r="AM96" i="5" s="1"/>
  <c r="AL95" i="4"/>
  <c r="V96" i="4" s="1"/>
  <c r="AK95" i="4"/>
  <c r="U96" i="4" s="1"/>
  <c r="AI94" i="4"/>
  <c r="S95" i="4" s="1"/>
  <c r="AI95" i="2"/>
  <c r="S96" i="2" s="1"/>
  <c r="AJ94" i="2"/>
  <c r="T95" i="2" s="1"/>
  <c r="AJ95" i="3"/>
  <c r="T96" i="3" s="1"/>
  <c r="AJ95" i="4"/>
  <c r="T96" i="4" s="1"/>
  <c r="W95" i="4"/>
  <c r="AM95" i="4" s="1"/>
  <c r="AI95" i="5"/>
  <c r="S96" i="5" s="1"/>
  <c r="AK94" i="5"/>
  <c r="U95" i="5" s="1"/>
  <c r="AL95" i="5"/>
  <c r="V96" i="5" s="1"/>
  <c r="W96" i="2"/>
  <c r="AM96" i="2" s="1"/>
  <c r="AK94" i="3"/>
  <c r="U95" i="3" s="1"/>
  <c r="AK95" i="3" l="1"/>
  <c r="U96" i="3" s="1"/>
  <c r="AJ95" i="2"/>
  <c r="T96" i="2" s="1"/>
  <c r="W97" i="2"/>
  <c r="AM97" i="2" s="1"/>
  <c r="W97" i="5"/>
  <c r="AM97" i="5" s="1"/>
  <c r="AI96" i="5"/>
  <c r="S97" i="5" s="1"/>
  <c r="AL96" i="4"/>
  <c r="V97" i="4" s="1"/>
  <c r="AL96" i="2"/>
  <c r="V97" i="2" s="1"/>
  <c r="W96" i="4"/>
  <c r="AM96" i="4" s="1"/>
  <c r="AI96" i="2"/>
  <c r="S97" i="2" s="1"/>
  <c r="AK96" i="2"/>
  <c r="U97" i="2" s="1"/>
  <c r="AL96" i="5"/>
  <c r="V97" i="5" s="1"/>
  <c r="AJ96" i="4"/>
  <c r="T97" i="4" s="1"/>
  <c r="AI95" i="4"/>
  <c r="S96" i="4" s="1"/>
  <c r="W97" i="3"/>
  <c r="AM97" i="3" s="1"/>
  <c r="AJ96" i="5"/>
  <c r="T97" i="5" s="1"/>
  <c r="AK95" i="5"/>
  <c r="U96" i="5" s="1"/>
  <c r="AJ96" i="3"/>
  <c r="T97" i="3" s="1"/>
  <c r="AK96" i="4"/>
  <c r="U97" i="4" s="1"/>
  <c r="AI96" i="3"/>
  <c r="S97" i="3" s="1"/>
  <c r="AL95" i="3"/>
  <c r="V96" i="3" s="1"/>
  <c r="AL96" i="3" l="1"/>
  <c r="V97" i="3" s="1"/>
  <c r="AJ97" i="4"/>
  <c r="T98" i="4" s="1"/>
  <c r="W98" i="5"/>
  <c r="AM98" i="5" s="1"/>
  <c r="AL97" i="5"/>
  <c r="V98" i="5" s="1"/>
  <c r="W98" i="2"/>
  <c r="AM98" i="2" s="1"/>
  <c r="AJ96" i="2"/>
  <c r="T97" i="2" s="1"/>
  <c r="AK96" i="5"/>
  <c r="U97" i="5" s="1"/>
  <c r="W97" i="4"/>
  <c r="AM97" i="4" s="1"/>
  <c r="AI97" i="3"/>
  <c r="S98" i="3" s="1"/>
  <c r="AJ97" i="5"/>
  <c r="T98" i="5" s="1"/>
  <c r="AL97" i="2"/>
  <c r="V98" i="2" s="1"/>
  <c r="AK97" i="4"/>
  <c r="U98" i="4" s="1"/>
  <c r="W98" i="3"/>
  <c r="AM98" i="3" s="1"/>
  <c r="AK97" i="2"/>
  <c r="U98" i="2" s="1"/>
  <c r="AL97" i="4"/>
  <c r="V98" i="4" s="1"/>
  <c r="AJ97" i="3"/>
  <c r="T98" i="3" s="1"/>
  <c r="AI96" i="4"/>
  <c r="S97" i="4" s="1"/>
  <c r="AI97" i="2"/>
  <c r="S98" i="2" s="1"/>
  <c r="AI97" i="5"/>
  <c r="S98" i="5" s="1"/>
  <c r="AK96" i="3"/>
  <c r="U97" i="3" s="1"/>
  <c r="AJ98" i="3" l="1"/>
  <c r="T99" i="3" s="1"/>
  <c r="W98" i="4"/>
  <c r="AM98" i="4" s="1"/>
  <c r="AI98" i="5"/>
  <c r="S99" i="5" s="1"/>
  <c r="AL98" i="2"/>
  <c r="V99" i="2" s="1"/>
  <c r="AK98" i="2"/>
  <c r="U99" i="2" s="1"/>
  <c r="AK97" i="3"/>
  <c r="U98" i="3" s="1"/>
  <c r="AK98" i="4"/>
  <c r="U99" i="4" s="1"/>
  <c r="AL98" i="5"/>
  <c r="V99" i="5" s="1"/>
  <c r="AL98" i="4"/>
  <c r="V99" i="4" s="1"/>
  <c r="AK97" i="5"/>
  <c r="U98" i="5" s="1"/>
  <c r="W99" i="5"/>
  <c r="AM99" i="5" s="1"/>
  <c r="AI98" i="2"/>
  <c r="S99" i="2" s="1"/>
  <c r="AJ98" i="5"/>
  <c r="T99" i="5" s="1"/>
  <c r="AJ97" i="2"/>
  <c r="T98" i="2" s="1"/>
  <c r="AJ98" i="4"/>
  <c r="T99" i="4" s="1"/>
  <c r="AI97" i="4"/>
  <c r="S98" i="4" s="1"/>
  <c r="W99" i="3"/>
  <c r="AM99" i="3" s="1"/>
  <c r="AI98" i="3"/>
  <c r="S99" i="3" s="1"/>
  <c r="W99" i="2"/>
  <c r="AM99" i="2" s="1"/>
  <c r="AL97" i="3"/>
  <c r="V98" i="3" s="1"/>
  <c r="AI98" i="4" l="1"/>
  <c r="S99" i="4" s="1"/>
  <c r="V14" i="5"/>
  <c r="AL99" i="5"/>
  <c r="V100" i="5" s="1"/>
  <c r="W14" i="2"/>
  <c r="W100" i="2"/>
  <c r="AM100" i="2" s="1"/>
  <c r="W14" i="5"/>
  <c r="W100" i="5"/>
  <c r="AM100" i="5" s="1"/>
  <c r="AK98" i="5"/>
  <c r="U99" i="5" s="1"/>
  <c r="AL98" i="3"/>
  <c r="V99" i="3" s="1"/>
  <c r="S14" i="2"/>
  <c r="AI99" i="2"/>
  <c r="S100" i="2" s="1"/>
  <c r="V14" i="2"/>
  <c r="AL99" i="2"/>
  <c r="V100" i="2" s="1"/>
  <c r="T14" i="4"/>
  <c r="AJ99" i="4"/>
  <c r="T100" i="4" s="1"/>
  <c r="U14" i="4"/>
  <c r="AK99" i="4"/>
  <c r="U100" i="4" s="1"/>
  <c r="S14" i="5"/>
  <c r="AI99" i="5"/>
  <c r="S100" i="5" s="1"/>
  <c r="S14" i="3"/>
  <c r="AI99" i="3"/>
  <c r="S100" i="3" s="1"/>
  <c r="AJ98" i="2"/>
  <c r="T99" i="2" s="1"/>
  <c r="AK98" i="3"/>
  <c r="U99" i="3" s="1"/>
  <c r="W99" i="4"/>
  <c r="AM99" i="4" s="1"/>
  <c r="W14" i="3"/>
  <c r="W100" i="3"/>
  <c r="AM100" i="3" s="1"/>
  <c r="T14" i="5"/>
  <c r="AJ99" i="5"/>
  <c r="T100" i="5" s="1"/>
  <c r="V14" i="4"/>
  <c r="AL99" i="4"/>
  <c r="V100" i="4" s="1"/>
  <c r="U14" i="2"/>
  <c r="AK99" i="2"/>
  <c r="U100" i="2" s="1"/>
  <c r="T14" i="3"/>
  <c r="AJ99" i="3"/>
  <c r="T100" i="3" s="1"/>
  <c r="W101" i="3" l="1"/>
  <c r="AM101" i="3" s="1"/>
  <c r="AI100" i="2"/>
  <c r="S101" i="2" s="1"/>
  <c r="AI100" i="3"/>
  <c r="S101" i="3" s="1"/>
  <c r="W101" i="5"/>
  <c r="AM101" i="5" s="1"/>
  <c r="W14" i="4"/>
  <c r="W100" i="4"/>
  <c r="AM100" i="4" s="1"/>
  <c r="T14" i="2"/>
  <c r="AJ99" i="2"/>
  <c r="T100" i="2" s="1"/>
  <c r="AK100" i="2"/>
  <c r="U101" i="2" s="1"/>
  <c r="AK100" i="4"/>
  <c r="U101" i="4" s="1"/>
  <c r="AL100" i="5"/>
  <c r="V101" i="5" s="1"/>
  <c r="AJ100" i="5"/>
  <c r="T101" i="5" s="1"/>
  <c r="V14" i="3"/>
  <c r="AL99" i="3"/>
  <c r="V100" i="3" s="1"/>
  <c r="AJ100" i="3"/>
  <c r="T101" i="3" s="1"/>
  <c r="U14" i="3"/>
  <c r="AK99" i="3"/>
  <c r="U100" i="3" s="1"/>
  <c r="AI100" i="5"/>
  <c r="S101" i="5" s="1"/>
  <c r="AJ100" i="4"/>
  <c r="T101" i="4" s="1"/>
  <c r="W101" i="2"/>
  <c r="AM101" i="2" s="1"/>
  <c r="S14" i="4"/>
  <c r="AI99" i="4"/>
  <c r="S100" i="4" s="1"/>
  <c r="U14" i="5"/>
  <c r="AK99" i="5"/>
  <c r="U100" i="5" s="1"/>
  <c r="AL100" i="2"/>
  <c r="V101" i="2" s="1"/>
  <c r="AL100" i="4"/>
  <c r="V101" i="4" s="1"/>
  <c r="W102" i="2" l="1"/>
  <c r="AM102" i="2" s="1"/>
  <c r="W102" i="5"/>
  <c r="AM102" i="5" s="1"/>
  <c r="AK101" i="4"/>
  <c r="U102" i="4" s="1"/>
  <c r="AI100" i="4"/>
  <c r="S101" i="4" s="1"/>
  <c r="AK100" i="5"/>
  <c r="U101" i="5" s="1"/>
  <c r="AL101" i="5"/>
  <c r="V102" i="5" s="1"/>
  <c r="AJ101" i="4"/>
  <c r="T102" i="4" s="1"/>
  <c r="AI101" i="3"/>
  <c r="S102" i="3" s="1"/>
  <c r="AL101" i="4"/>
  <c r="V102" i="4" s="1"/>
  <c r="AI101" i="5"/>
  <c r="S102" i="5" s="1"/>
  <c r="AK101" i="2"/>
  <c r="U102" i="2" s="1"/>
  <c r="W101" i="4"/>
  <c r="AM101" i="4" s="1"/>
  <c r="AI101" i="2"/>
  <c r="S102" i="2" s="1"/>
  <c r="AL101" i="2"/>
  <c r="V102" i="2" s="1"/>
  <c r="AJ101" i="5"/>
  <c r="T102" i="5" s="1"/>
  <c r="W102" i="3"/>
  <c r="AM102" i="3" s="1"/>
  <c r="AK100" i="3"/>
  <c r="U101" i="3" s="1"/>
  <c r="AJ100" i="2"/>
  <c r="T101" i="2" s="1"/>
  <c r="AL100" i="3"/>
  <c r="V101" i="3" s="1"/>
  <c r="AJ101" i="3"/>
  <c r="T102" i="3" s="1"/>
  <c r="W103" i="3" l="1"/>
  <c r="AM103" i="3" s="1"/>
  <c r="AI101" i="4"/>
  <c r="S102" i="4" s="1"/>
  <c r="AJ102" i="5"/>
  <c r="T103" i="5" s="1"/>
  <c r="AJ102" i="4"/>
  <c r="T103" i="4" s="1"/>
  <c r="AJ101" i="2"/>
  <c r="T102" i="2" s="1"/>
  <c r="AI102" i="5"/>
  <c r="S103" i="5" s="1"/>
  <c r="AL102" i="5"/>
  <c r="V103" i="5" s="1"/>
  <c r="W103" i="5"/>
  <c r="AM103" i="5" s="1"/>
  <c r="AJ102" i="3"/>
  <c r="T103" i="3" s="1"/>
  <c r="W102" i="4"/>
  <c r="AM102" i="4" s="1"/>
  <c r="AI102" i="3"/>
  <c r="S103" i="3" s="1"/>
  <c r="AL101" i="3"/>
  <c r="V102" i="3" s="1"/>
  <c r="AK102" i="2"/>
  <c r="U103" i="2" s="1"/>
  <c r="AK102" i="4"/>
  <c r="U103" i="4" s="1"/>
  <c r="AL102" i="2"/>
  <c r="V103" i="2" s="1"/>
  <c r="AK101" i="3"/>
  <c r="U102" i="3" s="1"/>
  <c r="AI102" i="2"/>
  <c r="S103" i="2" s="1"/>
  <c r="AL102" i="4"/>
  <c r="V103" i="4" s="1"/>
  <c r="AK101" i="5"/>
  <c r="U102" i="5" s="1"/>
  <c r="W103" i="2"/>
  <c r="AM103" i="2" s="1"/>
  <c r="W104" i="2" l="1"/>
  <c r="AM104" i="2" s="1"/>
  <c r="AL102" i="3"/>
  <c r="V103" i="3" s="1"/>
  <c r="AJ103" i="4"/>
  <c r="T104" i="4" s="1"/>
  <c r="AI103" i="3"/>
  <c r="S104" i="3" s="1"/>
  <c r="AJ103" i="5"/>
  <c r="T104" i="5" s="1"/>
  <c r="AI103" i="5"/>
  <c r="S104" i="5" s="1"/>
  <c r="AK102" i="3"/>
  <c r="U103" i="3" s="1"/>
  <c r="W104" i="5"/>
  <c r="AM104" i="5" s="1"/>
  <c r="AK102" i="5"/>
  <c r="U103" i="5" s="1"/>
  <c r="AL103" i="2"/>
  <c r="V104" i="2" s="1"/>
  <c r="AL103" i="5"/>
  <c r="V104" i="5" s="1"/>
  <c r="AL103" i="4"/>
  <c r="V104" i="4" s="1"/>
  <c r="AK103" i="4"/>
  <c r="U104" i="4" s="1"/>
  <c r="W103" i="4"/>
  <c r="AM103" i="4" s="1"/>
  <c r="AI102" i="4"/>
  <c r="S103" i="4" s="1"/>
  <c r="AI103" i="2"/>
  <c r="S104" i="2" s="1"/>
  <c r="AK103" i="2"/>
  <c r="U104" i="2" s="1"/>
  <c r="AJ103" i="3"/>
  <c r="T104" i="3" s="1"/>
  <c r="AJ102" i="2"/>
  <c r="T103" i="2" s="1"/>
  <c r="W104" i="3"/>
  <c r="AM104" i="3" s="1"/>
  <c r="W105" i="3" l="1"/>
  <c r="AM105" i="3" s="1"/>
  <c r="AL104" i="4"/>
  <c r="V105" i="4" s="1"/>
  <c r="AJ103" i="2"/>
  <c r="T104" i="2" s="1"/>
  <c r="AI103" i="4"/>
  <c r="S104" i="4" s="1"/>
  <c r="AJ104" i="4"/>
  <c r="T105" i="4" s="1"/>
  <c r="W104" i="4"/>
  <c r="AM104" i="4" s="1"/>
  <c r="AL103" i="3"/>
  <c r="V104" i="3" s="1"/>
  <c r="AI104" i="2"/>
  <c r="S105" i="2" s="1"/>
  <c r="W105" i="5"/>
  <c r="AM105" i="5" s="1"/>
  <c r="AI104" i="3"/>
  <c r="S105" i="3" s="1"/>
  <c r="AL104" i="5"/>
  <c r="V105" i="5" s="1"/>
  <c r="AK103" i="3"/>
  <c r="U104" i="3" s="1"/>
  <c r="AJ104" i="3"/>
  <c r="T105" i="3" s="1"/>
  <c r="AL104" i="2"/>
  <c r="V105" i="2" s="1"/>
  <c r="AI104" i="5"/>
  <c r="S105" i="5" s="1"/>
  <c r="AK104" i="2"/>
  <c r="U105" i="2" s="1"/>
  <c r="AK104" i="4"/>
  <c r="U105" i="4" s="1"/>
  <c r="AK103" i="5"/>
  <c r="U104" i="5" s="1"/>
  <c r="AJ104" i="5"/>
  <c r="T105" i="5" s="1"/>
  <c r="W105" i="2"/>
  <c r="AM105" i="2" s="1"/>
  <c r="AK104" i="3" l="1"/>
  <c r="U105" i="3" s="1"/>
  <c r="AI104" i="4"/>
  <c r="S105" i="4" s="1"/>
  <c r="AI105" i="5"/>
  <c r="S106" i="5" s="1"/>
  <c r="AK104" i="5"/>
  <c r="U105" i="5" s="1"/>
  <c r="W106" i="2"/>
  <c r="AM106" i="2" s="1"/>
  <c r="AK105" i="2"/>
  <c r="U106" i="2" s="1"/>
  <c r="AI105" i="2"/>
  <c r="S106" i="2" s="1"/>
  <c r="AJ105" i="5"/>
  <c r="T106" i="5" s="1"/>
  <c r="AL105" i="5"/>
  <c r="V106" i="5" s="1"/>
  <c r="AL104" i="3"/>
  <c r="V105" i="3" s="1"/>
  <c r="AJ104" i="2"/>
  <c r="T105" i="2" s="1"/>
  <c r="AL105" i="2"/>
  <c r="V106" i="2" s="1"/>
  <c r="AI105" i="3"/>
  <c r="S106" i="3" s="1"/>
  <c r="W105" i="4"/>
  <c r="AM105" i="4" s="1"/>
  <c r="AL105" i="4"/>
  <c r="V106" i="4" s="1"/>
  <c r="AK105" i="4"/>
  <c r="U106" i="4" s="1"/>
  <c r="AJ105" i="3"/>
  <c r="T106" i="3" s="1"/>
  <c r="W106" i="5"/>
  <c r="AM106" i="5" s="1"/>
  <c r="AJ105" i="4"/>
  <c r="T106" i="4" s="1"/>
  <c r="W106" i="3"/>
  <c r="AM106" i="3" s="1"/>
  <c r="W107" i="3" l="1"/>
  <c r="AM107" i="3" s="1"/>
  <c r="AL106" i="2"/>
  <c r="V107" i="2" s="1"/>
  <c r="AK105" i="5"/>
  <c r="U106" i="5" s="1"/>
  <c r="AI106" i="2"/>
  <c r="S107" i="2" s="1"/>
  <c r="AK106" i="4"/>
  <c r="U107" i="4" s="1"/>
  <c r="AJ106" i="5"/>
  <c r="T107" i="5" s="1"/>
  <c r="AJ106" i="4"/>
  <c r="T107" i="4" s="1"/>
  <c r="AL106" i="4"/>
  <c r="V107" i="4" s="1"/>
  <c r="AJ105" i="2"/>
  <c r="T106" i="2" s="1"/>
  <c r="AI106" i="5"/>
  <c r="S107" i="5" s="1"/>
  <c r="W107" i="5"/>
  <c r="AM107" i="5" s="1"/>
  <c r="W106" i="4"/>
  <c r="AM106" i="4" s="1"/>
  <c r="AL105" i="3"/>
  <c r="V106" i="3" s="1"/>
  <c r="AK106" i="2"/>
  <c r="U107" i="2" s="1"/>
  <c r="AI105" i="4"/>
  <c r="S106" i="4" s="1"/>
  <c r="AJ106" i="3"/>
  <c r="T107" i="3" s="1"/>
  <c r="AI106" i="3"/>
  <c r="S107" i="3" s="1"/>
  <c r="AL106" i="5"/>
  <c r="V107" i="5" s="1"/>
  <c r="W107" i="2"/>
  <c r="AM107" i="2" s="1"/>
  <c r="AK105" i="3"/>
  <c r="U106" i="3" s="1"/>
  <c r="AK106" i="3" l="1"/>
  <c r="U107" i="3" s="1"/>
  <c r="AJ107" i="4"/>
  <c r="T108" i="4" s="1"/>
  <c r="AJ107" i="3"/>
  <c r="T108" i="3" s="1"/>
  <c r="W107" i="4"/>
  <c r="AM107" i="4" s="1"/>
  <c r="AL107" i="4"/>
  <c r="V108" i="4" s="1"/>
  <c r="AI107" i="2"/>
  <c r="S108" i="2" s="1"/>
  <c r="W108" i="2"/>
  <c r="AM108" i="2" s="1"/>
  <c r="AI106" i="4"/>
  <c r="S107" i="4" s="1"/>
  <c r="W108" i="5"/>
  <c r="AM108" i="5" s="1"/>
  <c r="AK106" i="5"/>
  <c r="U107" i="5" s="1"/>
  <c r="AL107" i="5"/>
  <c r="V108" i="5" s="1"/>
  <c r="AK107" i="2"/>
  <c r="U108" i="2" s="1"/>
  <c r="AI107" i="5"/>
  <c r="S108" i="5" s="1"/>
  <c r="AJ107" i="5"/>
  <c r="T108" i="5" s="1"/>
  <c r="AL107" i="2"/>
  <c r="V108" i="2" s="1"/>
  <c r="AI107" i="3"/>
  <c r="S108" i="3" s="1"/>
  <c r="AL106" i="3"/>
  <c r="V107" i="3" s="1"/>
  <c r="AJ106" i="2"/>
  <c r="T107" i="2" s="1"/>
  <c r="AK107" i="4"/>
  <c r="U108" i="4" s="1"/>
  <c r="W108" i="3"/>
  <c r="AM108" i="3" s="1"/>
  <c r="AI108" i="3" l="1"/>
  <c r="S109" i="3" s="1"/>
  <c r="AI107" i="4"/>
  <c r="S108" i="4" s="1"/>
  <c r="AK108" i="4"/>
  <c r="U109" i="4" s="1"/>
  <c r="AL108" i="5"/>
  <c r="V109" i="5" s="1"/>
  <c r="AK107" i="5"/>
  <c r="U108" i="5" s="1"/>
  <c r="W109" i="3"/>
  <c r="AM109" i="3" s="1"/>
  <c r="AK108" i="2"/>
  <c r="U109" i="2" s="1"/>
  <c r="W108" i="4"/>
  <c r="AM108" i="4" s="1"/>
  <c r="AL108" i="2"/>
  <c r="V109" i="2" s="1"/>
  <c r="W109" i="2"/>
  <c r="AM109" i="2" s="1"/>
  <c r="AJ108" i="3"/>
  <c r="T109" i="3" s="1"/>
  <c r="AJ107" i="2"/>
  <c r="T108" i="2" s="1"/>
  <c r="AJ108" i="5"/>
  <c r="T109" i="5" s="1"/>
  <c r="AI108" i="2"/>
  <c r="S109" i="2" s="1"/>
  <c r="AJ108" i="4"/>
  <c r="T109" i="4" s="1"/>
  <c r="AL107" i="3"/>
  <c r="V108" i="3" s="1"/>
  <c r="AI108" i="5"/>
  <c r="S109" i="5" s="1"/>
  <c r="W109" i="5"/>
  <c r="AM109" i="5" s="1"/>
  <c r="AL108" i="4"/>
  <c r="V109" i="4" s="1"/>
  <c r="AK107" i="3"/>
  <c r="U108" i="3" s="1"/>
  <c r="AK108" i="3" l="1"/>
  <c r="U109" i="3" s="1"/>
  <c r="AJ108" i="2"/>
  <c r="T109" i="2" s="1"/>
  <c r="AL109" i="5"/>
  <c r="V110" i="5" s="1"/>
  <c r="AJ109" i="4"/>
  <c r="T110" i="4" s="1"/>
  <c r="AK109" i="2"/>
  <c r="U110" i="2" s="1"/>
  <c r="AI109" i="2"/>
  <c r="S110" i="2" s="1"/>
  <c r="AL108" i="3"/>
  <c r="V109" i="3" s="1"/>
  <c r="W109" i="4"/>
  <c r="AM109" i="4" s="1"/>
  <c r="AL109" i="4"/>
  <c r="V110" i="4" s="1"/>
  <c r="AJ109" i="3"/>
  <c r="T110" i="3" s="1"/>
  <c r="AK109" i="4"/>
  <c r="U110" i="4" s="1"/>
  <c r="W110" i="5"/>
  <c r="AM110" i="5" s="1"/>
  <c r="W110" i="2"/>
  <c r="AM110" i="2" s="1"/>
  <c r="W110" i="3"/>
  <c r="AM110" i="3" s="1"/>
  <c r="AI108" i="4"/>
  <c r="S109" i="4" s="1"/>
  <c r="AI109" i="5"/>
  <c r="S110" i="5" s="1"/>
  <c r="AJ109" i="5"/>
  <c r="T110" i="5" s="1"/>
  <c r="AL109" i="2"/>
  <c r="V110" i="2" s="1"/>
  <c r="AK108" i="5"/>
  <c r="U109" i="5" s="1"/>
  <c r="AI109" i="3"/>
  <c r="S110" i="3" s="1"/>
  <c r="AI110" i="3" l="1"/>
  <c r="S111" i="3" s="1"/>
  <c r="W111" i="5"/>
  <c r="AM111" i="5" s="1"/>
  <c r="AK109" i="5"/>
  <c r="U110" i="5" s="1"/>
  <c r="AK110" i="4"/>
  <c r="U111" i="4" s="1"/>
  <c r="AI110" i="2"/>
  <c r="S111" i="2" s="1"/>
  <c r="AI110" i="5"/>
  <c r="S111" i="5" s="1"/>
  <c r="W110" i="4"/>
  <c r="AM110" i="4" s="1"/>
  <c r="AJ110" i="4"/>
  <c r="T111" i="4" s="1"/>
  <c r="AI109" i="4"/>
  <c r="S110" i="4" s="1"/>
  <c r="AL109" i="3"/>
  <c r="V110" i="3" s="1"/>
  <c r="AL110" i="5"/>
  <c r="V111" i="5" s="1"/>
  <c r="AL110" i="2"/>
  <c r="V111" i="2" s="1"/>
  <c r="W111" i="3"/>
  <c r="AM111" i="3" s="1"/>
  <c r="AJ110" i="3"/>
  <c r="T111" i="3" s="1"/>
  <c r="AJ109" i="2"/>
  <c r="T110" i="2" s="1"/>
  <c r="AJ110" i="5"/>
  <c r="T111" i="5" s="1"/>
  <c r="W111" i="2"/>
  <c r="AM111" i="2" s="1"/>
  <c r="AL110" i="4"/>
  <c r="V111" i="4" s="1"/>
  <c r="AK110" i="2"/>
  <c r="U111" i="2" s="1"/>
  <c r="AK109" i="3"/>
  <c r="U110" i="3" s="1"/>
  <c r="AK110" i="3" l="1"/>
  <c r="U111" i="3" s="1"/>
  <c r="AL111" i="2"/>
  <c r="V112" i="2" s="1"/>
  <c r="AK111" i="2"/>
  <c r="U112" i="2" s="1"/>
  <c r="AL111" i="5"/>
  <c r="V112" i="5" s="1"/>
  <c r="AK110" i="5"/>
  <c r="U111" i="5" s="1"/>
  <c r="W112" i="5"/>
  <c r="AM112" i="5" s="1"/>
  <c r="AJ111" i="5"/>
  <c r="T112" i="5" s="1"/>
  <c r="AJ111" i="4"/>
  <c r="T112" i="4" s="1"/>
  <c r="AK111" i="4"/>
  <c r="U112" i="4" s="1"/>
  <c r="AJ110" i="2"/>
  <c r="T111" i="2" s="1"/>
  <c r="W111" i="4"/>
  <c r="AM111" i="4" s="1"/>
  <c r="AL111" i="4"/>
  <c r="V112" i="4" s="1"/>
  <c r="AJ111" i="3"/>
  <c r="T112" i="3" s="1"/>
  <c r="AL110" i="3"/>
  <c r="V111" i="3" s="1"/>
  <c r="AI111" i="5"/>
  <c r="S112" i="5" s="1"/>
  <c r="W112" i="2"/>
  <c r="AM112" i="2" s="1"/>
  <c r="W112" i="3"/>
  <c r="AM112" i="3" s="1"/>
  <c r="AI110" i="4"/>
  <c r="S111" i="4" s="1"/>
  <c r="AI111" i="2"/>
  <c r="S112" i="2" s="1"/>
  <c r="AI111" i="3"/>
  <c r="S112" i="3" s="1"/>
  <c r="AI112" i="3" l="1"/>
  <c r="S113" i="3" s="1"/>
  <c r="AL112" i="4"/>
  <c r="V113" i="4" s="1"/>
  <c r="AL112" i="5"/>
  <c r="V113" i="5" s="1"/>
  <c r="AI112" i="5"/>
  <c r="S113" i="5" s="1"/>
  <c r="AL111" i="3"/>
  <c r="V112" i="3" s="1"/>
  <c r="W113" i="2"/>
  <c r="AM113" i="2" s="1"/>
  <c r="AJ112" i="4"/>
  <c r="T113" i="4" s="1"/>
  <c r="AI112" i="2"/>
  <c r="S113" i="2" s="1"/>
  <c r="W112" i="4"/>
  <c r="AM112" i="4" s="1"/>
  <c r="AJ112" i="5"/>
  <c r="T113" i="5" s="1"/>
  <c r="AK112" i="2"/>
  <c r="U113" i="2" s="1"/>
  <c r="AI111" i="4"/>
  <c r="S112" i="4" s="1"/>
  <c r="AJ111" i="2"/>
  <c r="T112" i="2" s="1"/>
  <c r="W113" i="5"/>
  <c r="AM113" i="5" s="1"/>
  <c r="AL112" i="2"/>
  <c r="V113" i="2" s="1"/>
  <c r="W113" i="3"/>
  <c r="AM113" i="3" s="1"/>
  <c r="AJ112" i="3"/>
  <c r="T113" i="3" s="1"/>
  <c r="AK112" i="4"/>
  <c r="U113" i="4" s="1"/>
  <c r="AK111" i="5"/>
  <c r="U112" i="5" s="1"/>
  <c r="AK111" i="3"/>
  <c r="U112" i="3" s="1"/>
  <c r="W114" i="3" l="1"/>
  <c r="AM114" i="3" s="1"/>
  <c r="AI113" i="2"/>
  <c r="S114" i="2" s="1"/>
  <c r="AK112" i="5"/>
  <c r="U113" i="5" s="1"/>
  <c r="AK113" i="2"/>
  <c r="U114" i="2" s="1"/>
  <c r="AK113" i="4"/>
  <c r="U114" i="4" s="1"/>
  <c r="AJ113" i="5"/>
  <c r="T114" i="5" s="1"/>
  <c r="AL113" i="4"/>
  <c r="V114" i="4" s="1"/>
  <c r="AK112" i="3"/>
  <c r="U113" i="3" s="1"/>
  <c r="AI112" i="4"/>
  <c r="S113" i="4" s="1"/>
  <c r="AI113" i="5"/>
  <c r="S114" i="5" s="1"/>
  <c r="AL113" i="2"/>
  <c r="V114" i="2" s="1"/>
  <c r="AJ113" i="4"/>
  <c r="T114" i="4" s="1"/>
  <c r="AL113" i="5"/>
  <c r="V114" i="5" s="1"/>
  <c r="W114" i="5"/>
  <c r="AM114" i="5" s="1"/>
  <c r="W114" i="2"/>
  <c r="AM114" i="2" s="1"/>
  <c r="AJ113" i="3"/>
  <c r="T114" i="3" s="1"/>
  <c r="AJ112" i="2"/>
  <c r="T113" i="2" s="1"/>
  <c r="W113" i="4"/>
  <c r="AM113" i="4" s="1"/>
  <c r="AL112" i="3"/>
  <c r="V113" i="3" s="1"/>
  <c r="AI113" i="3"/>
  <c r="S114" i="3" s="1"/>
  <c r="AI114" i="3" l="1"/>
  <c r="S115" i="3" s="1"/>
  <c r="AJ114" i="4"/>
  <c r="T115" i="4" s="1"/>
  <c r="AK114" i="2"/>
  <c r="U115" i="2" s="1"/>
  <c r="W115" i="2"/>
  <c r="AM115" i="2" s="1"/>
  <c r="W115" i="5"/>
  <c r="AM115" i="5" s="1"/>
  <c r="AJ114" i="3"/>
  <c r="T115" i="3" s="1"/>
  <c r="AK113" i="3"/>
  <c r="U114" i="3" s="1"/>
  <c r="AL113" i="3"/>
  <c r="V114" i="3" s="1"/>
  <c r="AL114" i="2"/>
  <c r="V115" i="2" s="1"/>
  <c r="AL114" i="4"/>
  <c r="V115" i="4" s="1"/>
  <c r="AK113" i="5"/>
  <c r="U114" i="5" s="1"/>
  <c r="W114" i="4"/>
  <c r="AM114" i="4" s="1"/>
  <c r="AI114" i="5"/>
  <c r="S115" i="5" s="1"/>
  <c r="AJ114" i="5"/>
  <c r="T115" i="5" s="1"/>
  <c r="AI114" i="2"/>
  <c r="S115" i="2" s="1"/>
  <c r="AJ113" i="2"/>
  <c r="T114" i="2" s="1"/>
  <c r="AL114" i="5"/>
  <c r="V115" i="5" s="1"/>
  <c r="AI113" i="4"/>
  <c r="S114" i="4" s="1"/>
  <c r="AK114" i="4"/>
  <c r="U115" i="4" s="1"/>
  <c r="W115" i="3"/>
  <c r="AM115" i="3" s="1"/>
  <c r="AJ114" i="2" l="1"/>
  <c r="T115" i="2" s="1"/>
  <c r="AL114" i="3"/>
  <c r="V115" i="3" s="1"/>
  <c r="AI115" i="2"/>
  <c r="S116" i="2" s="1"/>
  <c r="AI114" i="4"/>
  <c r="S115" i="4" s="1"/>
  <c r="W116" i="3"/>
  <c r="AM116" i="3" s="1"/>
  <c r="W115" i="4"/>
  <c r="AM115" i="4" s="1"/>
  <c r="W116" i="2"/>
  <c r="AM116" i="2" s="1"/>
  <c r="AK115" i="4"/>
  <c r="U116" i="4" s="1"/>
  <c r="AK114" i="5"/>
  <c r="U115" i="5" s="1"/>
  <c r="AK114" i="3"/>
  <c r="U115" i="3" s="1"/>
  <c r="AK115" i="2"/>
  <c r="U116" i="2" s="1"/>
  <c r="AJ115" i="5"/>
  <c r="T116" i="5" s="1"/>
  <c r="AL115" i="4"/>
  <c r="V116" i="4" s="1"/>
  <c r="AJ115" i="3"/>
  <c r="T116" i="3" s="1"/>
  <c r="AJ115" i="4"/>
  <c r="T116" i="4" s="1"/>
  <c r="AL115" i="5"/>
  <c r="V116" i="5" s="1"/>
  <c r="AI115" i="5"/>
  <c r="S116" i="5" s="1"/>
  <c r="AL115" i="2"/>
  <c r="V116" i="2" s="1"/>
  <c r="W116" i="5"/>
  <c r="AM116" i="5" s="1"/>
  <c r="AI115" i="3"/>
  <c r="S116" i="3" s="1"/>
  <c r="AJ116" i="5" l="1"/>
  <c r="T117" i="5" s="1"/>
  <c r="AK116" i="4"/>
  <c r="U117" i="4" s="1"/>
  <c r="AJ116" i="4"/>
  <c r="T117" i="4" s="1"/>
  <c r="W117" i="2"/>
  <c r="AM117" i="2" s="1"/>
  <c r="AL116" i="2"/>
  <c r="V117" i="2" s="1"/>
  <c r="W116" i="4"/>
  <c r="AM116" i="4" s="1"/>
  <c r="AI116" i="3"/>
  <c r="S117" i="3" s="1"/>
  <c r="AL116" i="5"/>
  <c r="V117" i="5" s="1"/>
  <c r="AI115" i="4"/>
  <c r="S116" i="4" s="1"/>
  <c r="W117" i="5"/>
  <c r="AM117" i="5" s="1"/>
  <c r="AK116" i="2"/>
  <c r="U117" i="2" s="1"/>
  <c r="AI116" i="2"/>
  <c r="S117" i="2" s="1"/>
  <c r="AJ116" i="3"/>
  <c r="T117" i="3" s="1"/>
  <c r="AK115" i="3"/>
  <c r="U116" i="3" s="1"/>
  <c r="AL115" i="3"/>
  <c r="V116" i="3" s="1"/>
  <c r="AI116" i="5"/>
  <c r="S117" i="5" s="1"/>
  <c r="AL116" i="4"/>
  <c r="V117" i="4" s="1"/>
  <c r="AK115" i="5"/>
  <c r="U116" i="5" s="1"/>
  <c r="W117" i="3"/>
  <c r="AM117" i="3" s="1"/>
  <c r="AJ115" i="2"/>
  <c r="T116" i="2" s="1"/>
  <c r="AJ116" i="2" l="1"/>
  <c r="T117" i="2" s="1"/>
  <c r="AI117" i="2"/>
  <c r="S118" i="2" s="1"/>
  <c r="S15" i="2" s="1"/>
  <c r="W118" i="2"/>
  <c r="W15" i="2" s="1"/>
  <c r="AK117" i="2"/>
  <c r="U118" i="2" s="1"/>
  <c r="U15" i="2" s="1"/>
  <c r="AJ117" i="4"/>
  <c r="T118" i="4" s="1"/>
  <c r="T15" i="4" s="1"/>
  <c r="AK116" i="3"/>
  <c r="U117" i="3" s="1"/>
  <c r="W118" i="5"/>
  <c r="W15" i="5" s="1"/>
  <c r="W117" i="4"/>
  <c r="AM117" i="4" s="1"/>
  <c r="AK117" i="4"/>
  <c r="U118" i="4" s="1"/>
  <c r="U15" i="4" s="1"/>
  <c r="AI117" i="5"/>
  <c r="S118" i="5" s="1"/>
  <c r="S15" i="5" s="1"/>
  <c r="AL117" i="5"/>
  <c r="V118" i="5" s="1"/>
  <c r="V15" i="5" s="1"/>
  <c r="W118" i="3"/>
  <c r="W15" i="3" s="1"/>
  <c r="AL116" i="3"/>
  <c r="V117" i="3" s="1"/>
  <c r="AI117" i="3"/>
  <c r="S118" i="3" s="1"/>
  <c r="S15" i="3" s="1"/>
  <c r="AK116" i="5"/>
  <c r="U117" i="5" s="1"/>
  <c r="AL117" i="4"/>
  <c r="V118" i="4" s="1"/>
  <c r="V15" i="4" s="1"/>
  <c r="AJ117" i="3"/>
  <c r="T118" i="3" s="1"/>
  <c r="T15" i="3" s="1"/>
  <c r="AI116" i="4"/>
  <c r="S117" i="4" s="1"/>
  <c r="AL117" i="2"/>
  <c r="V118" i="2" s="1"/>
  <c r="V15" i="2" s="1"/>
  <c r="AJ117" i="5"/>
  <c r="T118" i="5" s="1"/>
  <c r="T15" i="5" s="1"/>
  <c r="AK117" i="5" l="1"/>
  <c r="U118" i="5" s="1"/>
  <c r="U15" i="5" s="1"/>
  <c r="AI117" i="4"/>
  <c r="S118" i="4" s="1"/>
  <c r="S15" i="4" s="1"/>
  <c r="AK117" i="3"/>
  <c r="U118" i="3" s="1"/>
  <c r="U15" i="3" s="1"/>
  <c r="W118" i="4"/>
  <c r="W15" i="4" s="1"/>
  <c r="AL117" i="3"/>
  <c r="V118" i="3" s="1"/>
  <c r="V15" i="3" s="1"/>
  <c r="AJ117" i="2"/>
  <c r="T118" i="2" s="1"/>
  <c r="T15" i="2" s="1"/>
</calcChain>
</file>

<file path=xl/sharedStrings.xml><?xml version="1.0" encoding="utf-8"?>
<sst xmlns="http://schemas.openxmlformats.org/spreadsheetml/2006/main" count="3035" uniqueCount="337">
  <si>
    <t>聖剣伝説 Legend of Mana　　　　ペット育成計画ツール</t>
  </si>
  <si>
    <t>シートの内容</t>
  </si>
  <si>
    <t>説明</t>
  </si>
  <si>
    <t>このシート</t>
  </si>
  <si>
    <t>育成ペット1 - 4</t>
  </si>
  <si>
    <t>計画ツール本体</t>
  </si>
  <si>
    <t>エサマスタ</t>
  </si>
  <si>
    <t>エサによる能力修正値のマスタデータ</t>
  </si>
  <si>
    <t>初期値マスタ</t>
  </si>
  <si>
    <t>初期値のマスタデータ</t>
  </si>
  <si>
    <t>成長値マスタ</t>
  </si>
  <si>
    <t>成長値のマスタデータ</t>
  </si>
  <si>
    <t>用途</t>
  </si>
  <si>
    <t>聖剣伝説 Legend of Mana のペットのレベル上げの際の能力変化を調査するツールです。</t>
  </si>
  <si>
    <t>エサを与えると性格と、レベルアップ時に能力の上昇に補正がかかります。</t>
  </si>
  <si>
    <t>使い方</t>
  </si>
  <si>
    <t xml:space="preserve">「育成ペット」に必要な値を入力します。 </t>
  </si>
  <si>
    <t>「育成ペット」シートは3つ用意してありますが、単に複数シートを用意しただけです。</t>
  </si>
  <si>
    <t>このシートを増やすも減らすも自由です。</t>
  </si>
  <si>
    <t>値の入力が必要な欄はこの背景色の部分のみです。</t>
  </si>
  <si>
    <t>対象となるモンスター種をペット欄に入力します。すると基礎能力が確認できます。</t>
  </si>
  <si>
    <t>与えるエサ欄には、各レベルで与えたいエサを入力します。</t>
  </si>
  <si>
    <t>対象のエサ欄には、与えたいエサの総数が確認できます。</t>
  </si>
  <si>
    <t>エサによる修正を含んだレベルアップ時の成長値欄には各レベルでの上昇値が確認できます。</t>
  </si>
  <si>
    <t>育成能力欄は各レベルでの能力値です。</t>
  </si>
  <si>
    <t>ゲーム上の仕様</t>
  </si>
  <si>
    <t>表示は小数点以下切り捨てですが、実際には小数点以下は戦闘時に機能していないだけで、</t>
  </si>
  <si>
    <t>レベルアップ時にはきちんとこの値まで見ています。</t>
  </si>
  <si>
    <t>また、レベルアップ時の能力補正は以下のとおりです。</t>
  </si>
  <si>
    <t>レベルアップ時</t>
  </si>
  <si>
    <t>＝レベルアップ前の能力値＋エサによる修正を含んだレベルアップ時の成長値</t>
  </si>
  <si>
    <t>※成長値が0未満となる場合は0に置換</t>
  </si>
  <si>
    <t>※「力」「技」「防御」「魔法」「体力」「精神」「魅力」「運」の成長値が</t>
  </si>
  <si>
    <t>　3.75を超過する場合は3.75に置換</t>
  </si>
  <si>
    <t>※「叩き防御」「斬り防御」「突き防御」「魔法防御」の成長値が</t>
  </si>
  <si>
    <r>
      <rPr>
        <sz val="11"/>
        <color theme="1"/>
        <rFont val="Meiryo UI"/>
        <family val="3"/>
        <charset val="128"/>
      </rPr>
      <t>　</t>
    </r>
    <r>
      <rPr>
        <b/>
        <sz val="11"/>
        <color rgb="FFFF0000"/>
        <rFont val="Meiryo UI"/>
        <family val="3"/>
        <charset val="128"/>
      </rPr>
      <t>既存の小数点以下の値を含めて</t>
    </r>
    <r>
      <rPr>
        <sz val="11"/>
        <color theme="1"/>
        <rFont val="Meiryo UI"/>
        <family val="3"/>
        <charset val="128"/>
      </rPr>
      <t>1.875を超過する場合は1.875に置換</t>
    </r>
  </si>
  <si>
    <r>
      <rPr>
        <sz val="11"/>
        <color theme="1"/>
        <rFont val="Meiryo UI"/>
        <family val="3"/>
        <charset val="128"/>
      </rPr>
      <t>注意したい点は、</t>
    </r>
    <r>
      <rPr>
        <b/>
        <sz val="11"/>
        <color rgb="FFFF0000"/>
        <rFont val="Meiryo UI"/>
        <family val="3"/>
        <charset val="128"/>
      </rPr>
      <t>エサを選ぶごとに成長値の修正が行われる</t>
    </r>
    <r>
      <rPr>
        <sz val="11"/>
        <color theme="1"/>
        <rFont val="Meiryo UI"/>
        <family val="3"/>
        <charset val="128"/>
      </rPr>
      <t>ということです。</t>
    </r>
  </si>
  <si>
    <t>たとえば、まずは「ラビ」に「アルマジロキャベツ」を1個だけ与えるとします。</t>
  </si>
  <si>
    <t>「アルマジロキャベツ」は魅力-1の修正があるため、魅力+0.75である「ラビ」の魅力は0未満となり、</t>
  </si>
  <si>
    <t>結果的に成長値として0へと置き換えられます。</t>
  </si>
  <si>
    <t>つまり、ここから「アルマジロキャベツ」を2個、3個と与えても0のままなので、</t>
  </si>
  <si>
    <t>成長値がこれ以上、下がることはありません。</t>
  </si>
  <si>
    <t>で、問題はここからです。</t>
  </si>
  <si>
    <r>
      <rPr>
        <b/>
        <sz val="11"/>
        <color rgb="FFFF0000"/>
        <rFont val="Meiryo UI"/>
        <family val="3"/>
        <charset val="128"/>
      </rPr>
      <t>エサを選ぶごとに成長値の修正が行われる</t>
    </r>
    <r>
      <rPr>
        <sz val="11"/>
        <color theme="1"/>
        <rFont val="Meiryo UI"/>
        <family val="3"/>
        <charset val="128"/>
      </rPr>
      <t>ため、「ラビ」に「アルマジロキャベツ」を</t>
    </r>
  </si>
  <si>
    <t>1個だけ与えている状態で、魅力+1の「ハートミント」を与えてみます。</t>
  </si>
  <si>
    <t>すると、魅力+0の状態になっているところから魅力+1となる修正が加わるため、</t>
  </si>
  <si>
    <t>結果的に成長値として+1となります。</t>
  </si>
  <si>
    <t>「アルマジロキャベツ」で-1、「ハートミント」で+1だから、修正は±0ということではありません。</t>
  </si>
  <si>
    <t>特に、「アルマジロキャベツ」は各防御の値を上げるためによく食べさせることが多くなるので、</t>
  </si>
  <si>
    <t>魅力が上がる「ハートミント」「ひまわりとうもろこし」「ロケットパパイヤ」と共に量産して</t>
  </si>
  <si>
    <t>おきましょう。</t>
  </si>
  <si>
    <r>
      <rPr>
        <sz val="11"/>
        <color theme="1"/>
        <rFont val="Meiryo UI"/>
        <family val="3"/>
        <charset val="128"/>
      </rPr>
      <t>また、「アルマジロキャベツ」などで各防御の値を上げる場合、</t>
    </r>
    <r>
      <rPr>
        <b/>
        <sz val="11"/>
        <color rgb="FFFF0000"/>
        <rFont val="Meiryo UI"/>
        <family val="3"/>
        <charset val="128"/>
      </rPr>
      <t>既存の小数点以下の値を含めて</t>
    </r>
  </si>
  <si>
    <t>1.875を超過する場合は1.875に置換するという変な修正が加わってしまうため、</t>
  </si>
  <si>
    <t>同じレベルで「アルマジロキャベツ」を過剰摂取させるよりも、断続的に1～2個ずつ</t>
  </si>
  <si>
    <t>与えるようにしましょう。</t>
  </si>
  <si>
    <t>変更履歴</t>
  </si>
  <si>
    <t>レイアウトの再変更。</t>
  </si>
  <si>
    <t>「育成ペット」シートのレイアウトの配置変更。</t>
  </si>
  <si>
    <t>PDF化した際に閲覧しやすいスタイル。</t>
  </si>
  <si>
    <t>問題点：グループ化による折り畳みとシート保護とがどうもうまく両立しない。</t>
  </si>
  <si>
    <t>　折り畳みの開閉をする場合はシート保護解除でおないしゃす。</t>
  </si>
  <si>
    <t>　特にPDF化する場合は各マスタシートを非表示にするのもいいと思うし。。。</t>
  </si>
  <si>
    <t>何故か「サンタリンゴ」のデータが飛んでいたので追加。</t>
  </si>
  <si>
    <t>「エサマスタ」のエサの表示順をゲームデータに合わせて変更。</t>
  </si>
  <si>
    <t>初期値として「育成ペット」シートを4シートに追加。ペットのラインナップも変更。</t>
  </si>
  <si>
    <t>フォントをメイリオさんに変更。</t>
  </si>
  <si>
    <t>改定正規版として公開。</t>
  </si>
  <si>
    <t>「説明」「エサマスタ」「初期値マスタ」「成長値マスタ」のレイアウトを調整。</t>
  </si>
  <si>
    <t>「説明」に「変更履歴」を追加。</t>
  </si>
  <si>
    <t>公開向けにレイアウト調整、「説明」シートを作成し、全体公開。</t>
  </si>
  <si>
    <t>デフォルトの仕様として「育成ペット」シートを3つにコピー。</t>
  </si>
  <si>
    <t>初版。「育成ペット」「エサマスタ」「初期値マスタ」「成長値マスタ」を作成。</t>
  </si>
  <si>
    <t>ペット</t>
  </si>
  <si>
    <t>オーガボックス</t>
  </si>
  <si>
    <t>基本能力</t>
  </si>
  <si>
    <t>力</t>
  </si>
  <si>
    <t>技</t>
  </si>
  <si>
    <t>防御</t>
  </si>
  <si>
    <t>魔法</t>
  </si>
  <si>
    <t>体力</t>
  </si>
  <si>
    <t>精神</t>
  </si>
  <si>
    <t>魅力</t>
  </si>
  <si>
    <t>運</t>
  </si>
  <si>
    <t>攻撃</t>
  </si>
  <si>
    <t>叩防御</t>
  </si>
  <si>
    <t>斬防御</t>
  </si>
  <si>
    <t>突防御</t>
  </si>
  <si>
    <t>魔法防御</t>
  </si>
  <si>
    <t>初期値</t>
  </si>
  <si>
    <t>対象のエサ</t>
  </si>
  <si>
    <t>エサの数</t>
  </si>
  <si>
    <t>成長値</t>
  </si>
  <si>
    <t>アルマジロキャベツ</t>
  </si>
  <si>
    <t>イカレモン</t>
  </si>
  <si>
    <t>Lv.99</t>
  </si>
  <si>
    <t>トカゲの肉</t>
  </si>
  <si>
    <t>イルカキューリ</t>
  </si>
  <si>
    <t>ダイヤローレル</t>
  </si>
  <si>
    <t>育成能力(Lv.20おき参考用)</t>
  </si>
  <si>
    <t>ゴールドクローバー</t>
  </si>
  <si>
    <t>ひまわりとうもろこし</t>
  </si>
  <si>
    <t>Lv.20</t>
  </si>
  <si>
    <t>ロケットパパイヤ</t>
  </si>
  <si>
    <t>Lv.40</t>
  </si>
  <si>
    <t>ハートミント</t>
  </si>
  <si>
    <t>Lv.60</t>
  </si>
  <si>
    <t>Lv.80</t>
  </si>
  <si>
    <t>与えるエサ</t>
  </si>
  <si>
    <t>育成能力</t>
  </si>
  <si>
    <t>エサによる修正を含んだレベルアップ時の成長値</t>
  </si>
  <si>
    <t>エサ1</t>
  </si>
  <si>
    <t>エサ2</t>
  </si>
  <si>
    <t>エサ3</t>
  </si>
  <si>
    <t>Lv.1</t>
  </si>
  <si>
    <t>Lv.2</t>
  </si>
  <si>
    <t>Lv.3</t>
  </si>
  <si>
    <t>Lv.4</t>
  </si>
  <si>
    <t>Lv.5</t>
  </si>
  <si>
    <t>Lv.6</t>
  </si>
  <si>
    <t>Lv.7</t>
  </si>
  <si>
    <t>Lv.8</t>
  </si>
  <si>
    <t>Lv.9</t>
  </si>
  <si>
    <t>Lv.10</t>
  </si>
  <si>
    <t>Lv.11</t>
  </si>
  <si>
    <t>Lv.12</t>
  </si>
  <si>
    <t>Lv.13</t>
  </si>
  <si>
    <t>Lv.14</t>
  </si>
  <si>
    <t>Lv.15</t>
  </si>
  <si>
    <t>Lv.16</t>
  </si>
  <si>
    <t>Lv.17</t>
  </si>
  <si>
    <t>Lv.18</t>
  </si>
  <si>
    <t>Lv.19</t>
  </si>
  <si>
    <t>Lv.21</t>
  </si>
  <si>
    <t>Lv.22</t>
  </si>
  <si>
    <t>Lv.23</t>
  </si>
  <si>
    <t>Lv.24</t>
  </si>
  <si>
    <t>Lv.25</t>
  </si>
  <si>
    <t>Lv.26</t>
  </si>
  <si>
    <t>Lv.27</t>
  </si>
  <si>
    <t>Lv.28</t>
  </si>
  <si>
    <t>Lv.29</t>
  </si>
  <si>
    <t>Lv.30</t>
  </si>
  <si>
    <t>Lv.31</t>
  </si>
  <si>
    <t>Lv.32</t>
  </si>
  <si>
    <t>Lv.33</t>
  </si>
  <si>
    <t>Lv.34</t>
  </si>
  <si>
    <t>Lv.35</t>
  </si>
  <si>
    <t>Lv.36</t>
  </si>
  <si>
    <t>Lv.37</t>
  </si>
  <si>
    <t>Lv.38</t>
  </si>
  <si>
    <t>Lv.39</t>
  </si>
  <si>
    <t>Lv.41</t>
  </si>
  <si>
    <t>Lv.42</t>
  </si>
  <si>
    <t>Lv.43</t>
  </si>
  <si>
    <t>Lv.44</t>
  </si>
  <si>
    <t>Lv.45</t>
  </si>
  <si>
    <t>Lv.46</t>
  </si>
  <si>
    <t>Lv.47</t>
  </si>
  <si>
    <t>Lv.48</t>
  </si>
  <si>
    <t>Lv.49</t>
  </si>
  <si>
    <t>Lv.50</t>
  </si>
  <si>
    <t>Lv.51</t>
  </si>
  <si>
    <t>Lv.52</t>
  </si>
  <si>
    <t>Lv.53</t>
  </si>
  <si>
    <t>Lv.54</t>
  </si>
  <si>
    <t>Lv.55</t>
  </si>
  <si>
    <t>Lv.56</t>
  </si>
  <si>
    <t>Lv.57</t>
  </si>
  <si>
    <t>Lv.58</t>
  </si>
  <si>
    <t>Lv.59</t>
  </si>
  <si>
    <t>Lv.61</t>
  </si>
  <si>
    <t>Lv.62</t>
  </si>
  <si>
    <t>Lv.63</t>
  </si>
  <si>
    <t>Lv.64</t>
  </si>
  <si>
    <t>Lv.65</t>
  </si>
  <si>
    <t>Lv.66</t>
  </si>
  <si>
    <t>Lv.67</t>
  </si>
  <si>
    <t>Lv.68</t>
  </si>
  <si>
    <t>Lv.69</t>
  </si>
  <si>
    <t>Lv.70</t>
  </si>
  <si>
    <t>Lv.71</t>
  </si>
  <si>
    <t>Lv.72</t>
  </si>
  <si>
    <t>Lv.73</t>
  </si>
  <si>
    <t>Lv.74</t>
  </si>
  <si>
    <t>Lv.75</t>
  </si>
  <si>
    <t>Lv.76</t>
  </si>
  <si>
    <t>Lv.77</t>
  </si>
  <si>
    <t>Lv.78</t>
  </si>
  <si>
    <t>Lv.79</t>
  </si>
  <si>
    <t>Lv.81</t>
  </si>
  <si>
    <t>Lv.82</t>
  </si>
  <si>
    <t>Lv.83</t>
  </si>
  <si>
    <t>Lv.84</t>
  </si>
  <si>
    <t>Lv.85</t>
  </si>
  <si>
    <t>Lv.86</t>
  </si>
  <si>
    <t>Lv.87</t>
  </si>
  <si>
    <t>Lv.88</t>
  </si>
  <si>
    <t>Lv.89</t>
  </si>
  <si>
    <t>Lv.90</t>
  </si>
  <si>
    <t>Lv.91</t>
  </si>
  <si>
    <t>Lv.92</t>
  </si>
  <si>
    <t>Lv.93</t>
  </si>
  <si>
    <t>Lv.94</t>
  </si>
  <si>
    <t>Lv.95</t>
  </si>
  <si>
    <t>Lv.96</t>
  </si>
  <si>
    <t>Lv.97</t>
  </si>
  <si>
    <t>Lv.98</t>
  </si>
  <si>
    <t>なし</t>
  </si>
  <si>
    <t>スカイドラゴン</t>
  </si>
  <si>
    <t>エサなし</t>
  </si>
  <si>
    <t>ランドドラゴン</t>
  </si>
  <si>
    <t>カーミラ</t>
  </si>
  <si>
    <t>聖剣伝説 Legend of Mana　　　　エサの能力修正マスタ</t>
  </si>
  <si>
    <t>エサによる能力成長修正値</t>
  </si>
  <si>
    <t>すずぶどう</t>
  </si>
  <si>
    <t>さいころいちご</t>
  </si>
  <si>
    <t>エレファントマンゴー</t>
  </si>
  <si>
    <t>シューズビワ</t>
  </si>
  <si>
    <t>ハイヒールペア</t>
  </si>
  <si>
    <t>バネバナナ</t>
  </si>
  <si>
    <t>ドッグピーチ</t>
  </si>
  <si>
    <t>キャットアプリコット</t>
  </si>
  <si>
    <t>サンタリンゴ</t>
  </si>
  <si>
    <t>クジラトマト</t>
  </si>
  <si>
    <t>時計パイン</t>
  </si>
  <si>
    <t>フィッシュフルーツ</t>
  </si>
  <si>
    <t>ウリぼうスイカ</t>
  </si>
  <si>
    <t>サイメロン</t>
  </si>
  <si>
    <t>シャチナス</t>
  </si>
  <si>
    <t>クラウンガーリック</t>
  </si>
  <si>
    <t>ハニーオニオン</t>
  </si>
  <si>
    <t>スイートモアイ</t>
  </si>
  <si>
    <t>ツノガイニンジン</t>
  </si>
  <si>
    <t>マキガイカブ</t>
  </si>
  <si>
    <t>ハリネズミレタス</t>
  </si>
  <si>
    <t>ビーダマンベリー</t>
  </si>
  <si>
    <t>マスクイモ</t>
  </si>
  <si>
    <t>ユリグリンピース</t>
  </si>
  <si>
    <t>タコオレンジ</t>
  </si>
  <si>
    <t>パンプキンボム</t>
  </si>
  <si>
    <t>スペードバジル</t>
  </si>
  <si>
    <t>ドッキリマッシュ</t>
  </si>
  <si>
    <t>小屋ダケ</t>
  </si>
  <si>
    <t>獣肉</t>
  </si>
  <si>
    <t>虫肉</t>
  </si>
  <si>
    <t>魚肉</t>
  </si>
  <si>
    <t>鳥肉</t>
  </si>
  <si>
    <t>変な肉</t>
  </si>
  <si>
    <t>悪魔の肉</t>
  </si>
  <si>
    <t>ドラゴンステーキ</t>
  </si>
  <si>
    <t>不思議な肉</t>
  </si>
  <si>
    <t>魔法の肉</t>
  </si>
  <si>
    <t>くさった肉</t>
  </si>
  <si>
    <t>聖剣伝説 Legend of Mana　　　　ペットの初期値マスタ</t>
  </si>
  <si>
    <t>ペットの初期値</t>
  </si>
  <si>
    <t>ラビ</t>
  </si>
  <si>
    <t>モールベア</t>
  </si>
  <si>
    <t>ティディ</t>
  </si>
  <si>
    <t>バウンドウルフ</t>
  </si>
  <si>
    <t>グレートオックス</t>
  </si>
  <si>
    <t>バドフラワー</t>
  </si>
  <si>
    <t>マイコニド</t>
  </si>
  <si>
    <t>マンドレイク</t>
  </si>
  <si>
    <t>モルボルボール</t>
  </si>
  <si>
    <t>ウッドマックス</t>
  </si>
  <si>
    <t>アサシンバグ</t>
  </si>
  <si>
    <t>ラスター</t>
  </si>
  <si>
    <t>メガクロウラー</t>
  </si>
  <si>
    <t>デススコーピオ</t>
  </si>
  <si>
    <t>グルームモス</t>
  </si>
  <si>
    <t>ぱっくんおたま</t>
  </si>
  <si>
    <t>ぱっくんトカゲ</t>
  </si>
  <si>
    <t>グレートボア</t>
  </si>
  <si>
    <t>バシリスク</t>
  </si>
  <si>
    <t>ティラノス</t>
  </si>
  <si>
    <t>ガルフィッシュ</t>
  </si>
  <si>
    <t>デスクラブ</t>
  </si>
  <si>
    <t>シージャック</t>
  </si>
  <si>
    <t>シードラゴン</t>
  </si>
  <si>
    <t>ラドーン</t>
  </si>
  <si>
    <t>ニードルバード</t>
  </si>
  <si>
    <t>バットム</t>
  </si>
  <si>
    <t>コカトリス</t>
  </si>
  <si>
    <t>チョコボ</t>
  </si>
  <si>
    <t>プチガルーダ</t>
  </si>
  <si>
    <t>シャドウゼロ</t>
  </si>
  <si>
    <t>スライム</t>
  </si>
  <si>
    <t>グレル</t>
  </si>
  <si>
    <t>デンデン</t>
  </si>
  <si>
    <t>ラストモールド</t>
  </si>
  <si>
    <t>スカルビースト</t>
  </si>
  <si>
    <t>ゾンビ</t>
  </si>
  <si>
    <t>スペクター</t>
  </si>
  <si>
    <t>スケルトン</t>
  </si>
  <si>
    <t>マミーエイプ</t>
  </si>
  <si>
    <t>チビデビル</t>
  </si>
  <si>
    <t>デーモンヘッド</t>
  </si>
  <si>
    <t>スパインドデビル</t>
  </si>
  <si>
    <t>ダークストーカー</t>
  </si>
  <si>
    <t>カコデーモン</t>
  </si>
  <si>
    <t>プチドラゴン</t>
  </si>
  <si>
    <t>アイスパイ</t>
  </si>
  <si>
    <t>ワンダー</t>
  </si>
  <si>
    <t>ポト</t>
  </si>
  <si>
    <t>ボルダー</t>
  </si>
  <si>
    <t>バネクジャコ</t>
  </si>
  <si>
    <t>マジカルドール</t>
  </si>
  <si>
    <t>ユニコーンヘッド</t>
  </si>
  <si>
    <t>イビルウェポン</t>
  </si>
  <si>
    <t>ポロン</t>
  </si>
  <si>
    <t>ゴブリン</t>
  </si>
  <si>
    <t>ダークプリースト</t>
  </si>
  <si>
    <t>サハギン</t>
  </si>
  <si>
    <t>ケイブマン</t>
  </si>
  <si>
    <t>ダック</t>
  </si>
  <si>
    <t>聖剣伝説 Legend of Mana　　　　ペットの成長値マスタ</t>
  </si>
  <si>
    <t>ペットの成長値</t>
  </si>
  <si>
    <t>Ver.1.0</t>
    <phoneticPr fontId="7"/>
  </si>
  <si>
    <t>Ver.2.0</t>
    <phoneticPr fontId="7"/>
  </si>
  <si>
    <t>Ver.3.0</t>
    <phoneticPr fontId="7"/>
  </si>
  <si>
    <t>Ver.3.1</t>
    <phoneticPr fontId="7"/>
  </si>
  <si>
    <t>Ver.3.2</t>
    <phoneticPr fontId="7"/>
  </si>
  <si>
    <t>リマスター版を作成。アルマジロキャベツぇ。。。</t>
    <rPh sb="7" eb="9">
      <t>サクセイ</t>
    </rPh>
    <phoneticPr fontId="7"/>
  </si>
  <si>
    <t>Ver.4.0</t>
    <phoneticPr fontId="7"/>
  </si>
  <si>
    <t>Ver.5.0</t>
    <phoneticPr fontId="7"/>
  </si>
  <si>
    <t>Ver.5.1</t>
    <phoneticPr fontId="7"/>
  </si>
  <si>
    <t>Ver.6.0</t>
    <phoneticPr fontId="7"/>
  </si>
  <si>
    <t>ほかのブック同様にバージョンの表記を変更しました。</t>
  </si>
  <si>
    <t>オーガボックス</t>
    <phoneticPr fontId="7"/>
  </si>
  <si>
    <t>アルマジロキャベツ</t>
    <phoneticPr fontId="7"/>
  </si>
  <si>
    <t>※リマスター版では魔法防御 -1.000</t>
    <rPh sb="6" eb="7">
      <t>バン</t>
    </rPh>
    <phoneticPr fontId="7"/>
  </si>
  <si>
    <t>オリジナル</t>
    <phoneticPr fontId="7"/>
  </si>
  <si>
    <t>リマスター</t>
  </si>
  <si>
    <t>リマスター</t>
    <phoneticPr fontId="7"/>
  </si>
  <si>
    <t>オリジナル版とリマスター版を統合。差分はアルマジロキャベツだけっぽいので、</t>
    <rPh sb="5" eb="6">
      <t>バン</t>
    </rPh>
    <rPh sb="12" eb="13">
      <t>バン</t>
    </rPh>
    <rPh sb="14" eb="16">
      <t>トウゴウ</t>
    </rPh>
    <phoneticPr fontId="5"/>
  </si>
  <si>
    <t>マスタを両方用意した武器防具改造とは打って変わり、</t>
    <rPh sb="18" eb="19">
      <t>ウ</t>
    </rPh>
    <rPh sb="21" eb="22">
      <t>カ</t>
    </rPh>
    <phoneticPr fontId="7"/>
  </si>
  <si>
    <t>内部で条件分岐させるようにしました。</t>
    <rPh sb="0" eb="2">
      <t>ナイブ</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</si>
</sst>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7" formatCode="0.000"/>
    <numFmt numFmtId="178" formatCode="0.0000_);[Red]\(0.0000\)"/>
    <numFmt numFmtId="179" formatCode="0.0"/>
  </numFmts>
  <fonts count="8" x14ac:knownFonts="1">
    <font>
      <sz val="11"/>
      <color theme="1"/>
      <name val="ＭＳ Ｐゴシック"/>
      <charset val="134"/>
      <scheme val="minor"/>
    </font>
    <font>
      <sz val="11"/>
      <color theme="1"/>
      <name val="Meiryo UI"/>
      <family val="3"/>
      <charset val="128"/>
    </font>
    <font>
      <sz val="11"/>
      <color theme="1"/>
      <name val="Meiryo UI"/>
      <family val="3"/>
      <charset val="128"/>
    </font>
    <font>
      <sz val="24"/>
      <name val="Meiryo UI"/>
      <family val="3"/>
      <charset val="128"/>
    </font>
    <font>
      <sz val="11"/>
      <color indexed="55"/>
      <name val="Meiryo UI"/>
      <family val="3"/>
      <charset val="128"/>
    </font>
    <font>
      <b/>
      <sz val="11"/>
      <color rgb="FFFF0000"/>
      <name val="Meiryo UI"/>
      <family val="3"/>
      <charset val="128"/>
    </font>
    <font>
      <sz val="11"/>
      <color theme="1"/>
      <name val="ＭＳ Ｐゴシック"/>
      <family val="3"/>
      <charset val="128"/>
      <scheme val="minor"/>
    </font>
    <font>
      <sz val="6"/>
      <name val="ＭＳ Ｐゴシック"/>
      <family val="3"/>
      <charset val="128"/>
      <scheme val="minor"/>
    </font>
  </fonts>
  <fills count="7">
    <fill>
      <patternFill patternType="none"/>
    </fill>
    <fill>
      <patternFill patternType="gray125"/>
    </fill>
    <fill>
      <patternFill patternType="solid">
        <fgColor theme="5" tint="0.59999389629810485"/>
        <bgColor indexed="64"/>
      </patternFill>
    </fill>
    <fill>
      <patternFill patternType="solid">
        <fgColor theme="9" tint="0.79995117038483843"/>
        <bgColor indexed="64"/>
      </patternFill>
    </fill>
    <fill>
      <patternFill patternType="solid">
        <fgColor indexed="9"/>
        <bgColor indexed="64"/>
      </patternFill>
    </fill>
    <fill>
      <patternFill patternType="solid">
        <fgColor theme="9" tint="0.59999389629810485"/>
        <bgColor indexed="64"/>
      </patternFill>
    </fill>
    <fill>
      <patternFill patternType="solid">
        <fgColor theme="5" tint="0.39994506668294322"/>
        <bgColor indexed="64"/>
      </patternFill>
    </fill>
  </fills>
  <borders count="57">
    <border>
      <left/>
      <right/>
      <top/>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diagonal/>
    </border>
    <border>
      <left style="thin">
        <color auto="1"/>
      </left>
      <right style="medium">
        <color auto="1"/>
      </right>
      <top style="medium">
        <color auto="1"/>
      </top>
      <bottom style="double">
        <color auto="1"/>
      </bottom>
      <diagonal/>
    </border>
    <border>
      <left style="medium">
        <color auto="1"/>
      </left>
      <right style="double">
        <color auto="1"/>
      </right>
      <top style="medium">
        <color auto="1"/>
      </top>
      <bottom style="double">
        <color auto="1"/>
      </bottom>
      <diagonal/>
    </border>
    <border>
      <left style="double">
        <color auto="1"/>
      </left>
      <right/>
      <top style="medium">
        <color auto="1"/>
      </top>
      <bottom style="double">
        <color auto="1"/>
      </bottom>
      <diagonal/>
    </border>
    <border>
      <left/>
      <right style="medium">
        <color auto="1"/>
      </right>
      <top style="medium">
        <color auto="1"/>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bottom/>
      <diagonal/>
    </border>
    <border>
      <left style="thin">
        <color auto="1"/>
      </left>
      <right style="medium">
        <color auto="1"/>
      </right>
      <top style="double">
        <color auto="1"/>
      </top>
      <bottom style="thin">
        <color auto="1"/>
      </bottom>
      <diagonal/>
    </border>
    <border>
      <left style="medium">
        <color auto="1"/>
      </left>
      <right style="double">
        <color auto="1"/>
      </right>
      <top style="double">
        <color auto="1"/>
      </top>
      <bottom style="thin">
        <color auto="1"/>
      </bottom>
      <diagonal/>
    </border>
    <border>
      <left style="double">
        <color auto="1"/>
      </left>
      <right/>
      <top style="double">
        <color auto="1"/>
      </top>
      <bottom style="thin">
        <color auto="1"/>
      </bottom>
      <diagonal/>
    </border>
    <border>
      <left/>
      <right style="medium">
        <color auto="1"/>
      </right>
      <top style="double">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double">
        <color auto="1"/>
      </right>
      <top style="thin">
        <color auto="1"/>
      </top>
      <bottom style="thin">
        <color auto="1"/>
      </bottom>
      <diagonal/>
    </border>
    <border>
      <left style="double">
        <color auto="1"/>
      </left>
      <right/>
      <top style="thin">
        <color auto="1"/>
      </top>
      <bottom style="thin">
        <color auto="1"/>
      </bottom>
      <diagonal/>
    </border>
    <border>
      <left/>
      <right style="medium">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double">
        <color auto="1"/>
      </right>
      <top style="thin">
        <color auto="1"/>
      </top>
      <bottom style="medium">
        <color auto="1"/>
      </bottom>
      <diagonal/>
    </border>
    <border>
      <left style="double">
        <color auto="1"/>
      </left>
      <right/>
      <top style="thin">
        <color auto="1"/>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medium">
        <color auto="1"/>
      </left>
      <right style="double">
        <color auto="1"/>
      </right>
      <top style="medium">
        <color auto="1"/>
      </top>
      <bottom style="thin">
        <color auto="1"/>
      </bottom>
      <diagonal/>
    </border>
    <border>
      <left style="double">
        <color auto="1"/>
      </left>
      <right/>
      <top style="medium">
        <color auto="1"/>
      </top>
      <bottom style="thin">
        <color auto="1"/>
      </bottom>
      <diagonal/>
    </border>
    <border>
      <left style="medium">
        <color auto="1"/>
      </left>
      <right style="double">
        <color auto="1"/>
      </right>
      <top style="thin">
        <color auto="1"/>
      </top>
      <bottom style="double">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double">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xf numFmtId="0" fontId="6" fillId="0" borderId="0">
      <alignment vertical="center"/>
    </xf>
  </cellStyleXfs>
  <cellXfs count="134">
    <xf numFmtId="0" fontId="0" fillId="0" borderId="0" xfId="0"/>
    <xf numFmtId="0" fontId="1" fillId="0" borderId="0" xfId="1" applyFont="1">
      <alignment vertical="center"/>
    </xf>
    <xf numFmtId="0" fontId="2" fillId="0" borderId="0" xfId="0" applyFont="1"/>
    <xf numFmtId="179" fontId="1" fillId="0" borderId="0" xfId="1" applyNumberFormat="1" applyFont="1">
      <alignment vertical="center"/>
    </xf>
    <xf numFmtId="0" fontId="1" fillId="2" borderId="1" xfId="1" applyFont="1" applyFill="1" applyBorder="1">
      <alignment vertical="center"/>
    </xf>
    <xf numFmtId="179" fontId="1" fillId="2" borderId="1" xfId="1" applyNumberFormat="1" applyFont="1" applyFill="1" applyBorder="1">
      <alignment vertical="center"/>
    </xf>
    <xf numFmtId="0" fontId="2" fillId="2" borderId="1" xfId="0" applyFont="1" applyFill="1" applyBorder="1" applyAlignment="1">
      <alignment vertical="center"/>
    </xf>
    <xf numFmtId="2" fontId="2" fillId="3" borderId="1" xfId="0" applyNumberFormat="1" applyFont="1" applyFill="1" applyBorder="1" applyAlignment="1">
      <alignment vertical="center"/>
    </xf>
    <xf numFmtId="177" fontId="1" fillId="0" borderId="0" xfId="1" applyNumberFormat="1" applyFont="1">
      <alignment vertical="center"/>
    </xf>
    <xf numFmtId="177" fontId="1" fillId="2" borderId="1" xfId="1" applyNumberFormat="1" applyFont="1" applyFill="1" applyBorder="1">
      <alignment vertical="center"/>
    </xf>
    <xf numFmtId="177" fontId="2" fillId="3" borderId="1" xfId="0" applyNumberFormat="1" applyFont="1" applyFill="1" applyBorder="1" applyAlignment="1">
      <alignment vertical="center"/>
    </xf>
    <xf numFmtId="177" fontId="1" fillId="3" borderId="1" xfId="1" applyNumberFormat="1" applyFont="1" applyFill="1" applyBorder="1">
      <alignment vertical="center"/>
    </xf>
    <xf numFmtId="0" fontId="2" fillId="0" borderId="0" xfId="0" applyFont="1" applyAlignment="1">
      <alignment vertical="center"/>
    </xf>
    <xf numFmtId="2" fontId="2" fillId="0" borderId="0" xfId="0" applyNumberFormat="1" applyFont="1" applyAlignment="1">
      <alignment vertical="center"/>
    </xf>
    <xf numFmtId="177" fontId="2" fillId="0" borderId="0" xfId="0" applyNumberFormat="1" applyFont="1" applyAlignment="1">
      <alignment vertical="center"/>
    </xf>
    <xf numFmtId="0" fontId="2" fillId="4" borderId="0" xfId="0" applyFont="1" applyFill="1" applyAlignment="1">
      <alignment vertical="center"/>
    </xf>
    <xf numFmtId="0" fontId="1" fillId="2" borderId="3" xfId="1" applyFont="1" applyFill="1" applyBorder="1" applyAlignment="1">
      <alignment vertical="center"/>
    </xf>
    <xf numFmtId="0" fontId="2" fillId="2" borderId="4" xfId="0" applyFont="1" applyFill="1" applyBorder="1" applyAlignment="1">
      <alignment vertical="center"/>
    </xf>
    <xf numFmtId="0" fontId="1" fillId="2" borderId="5" xfId="1" applyFont="1" applyFill="1" applyBorder="1" applyAlignment="1">
      <alignment vertical="center"/>
    </xf>
    <xf numFmtId="0" fontId="1" fillId="2" borderId="6" xfId="1" applyFont="1" applyFill="1" applyBorder="1" applyAlignment="1">
      <alignment vertical="center"/>
    </xf>
    <xf numFmtId="0" fontId="1" fillId="2" borderId="7" xfId="1" applyFont="1" applyFill="1" applyBorder="1" applyAlignment="1">
      <alignment vertical="center"/>
    </xf>
    <xf numFmtId="0" fontId="2" fillId="2" borderId="8" xfId="0" applyFont="1" applyFill="1" applyBorder="1"/>
    <xf numFmtId="0" fontId="2" fillId="5" borderId="9" xfId="0" applyFont="1" applyFill="1" applyBorder="1" applyAlignment="1" applyProtection="1">
      <alignment vertical="center"/>
      <protection locked="0"/>
    </xf>
    <xf numFmtId="0" fontId="2" fillId="5" borderId="10" xfId="0" applyFont="1" applyFill="1" applyBorder="1" applyAlignment="1">
      <alignment vertical="center"/>
    </xf>
    <xf numFmtId="0" fontId="2" fillId="0" borderId="11" xfId="0" applyFont="1" applyBorder="1" applyAlignment="1">
      <alignment vertical="center"/>
    </xf>
    <xf numFmtId="0" fontId="2" fillId="5" borderId="12" xfId="0" applyFont="1" applyFill="1" applyBorder="1" applyAlignment="1" applyProtection="1">
      <alignment vertical="center"/>
      <protection locked="0"/>
    </xf>
    <xf numFmtId="0" fontId="2" fillId="0" borderId="13" xfId="0" applyFont="1" applyBorder="1" applyAlignment="1">
      <alignment vertical="center"/>
    </xf>
    <xf numFmtId="0" fontId="2" fillId="0" borderId="14" xfId="0" applyFont="1" applyBorder="1" applyAlignment="1">
      <alignment vertical="center"/>
    </xf>
    <xf numFmtId="0" fontId="2" fillId="5" borderId="15" xfId="0" applyFont="1" applyFill="1" applyBorder="1" applyAlignment="1" applyProtection="1">
      <alignment vertical="center"/>
      <protection locked="0"/>
    </xf>
    <xf numFmtId="0" fontId="2" fillId="0" borderId="16" xfId="0" applyFont="1" applyBorder="1" applyAlignment="1">
      <alignment vertical="center"/>
    </xf>
    <xf numFmtId="0" fontId="2" fillId="5" borderId="17" xfId="0" applyFont="1" applyFill="1" applyBorder="1" applyAlignment="1" applyProtection="1">
      <alignment vertical="center"/>
      <protection locked="0"/>
    </xf>
    <xf numFmtId="0" fontId="2" fillId="0" borderId="18" xfId="0" applyFont="1" applyBorder="1" applyAlignment="1">
      <alignment vertical="center"/>
    </xf>
    <xf numFmtId="0" fontId="2" fillId="0" borderId="19" xfId="0" applyFont="1" applyBorder="1" applyAlignment="1">
      <alignment vertical="center"/>
    </xf>
    <xf numFmtId="0" fontId="1" fillId="5" borderId="10" xfId="1" applyFont="1" applyFill="1" applyBorder="1" applyAlignment="1">
      <alignment vertical="center"/>
    </xf>
    <xf numFmtId="0" fontId="1" fillId="0" borderId="19" xfId="1" applyFont="1" applyFill="1" applyBorder="1" applyAlignment="1">
      <alignment vertical="center"/>
    </xf>
    <xf numFmtId="0" fontId="1" fillId="5" borderId="10" xfId="1" applyFont="1" applyFill="1" applyBorder="1">
      <alignment vertical="center"/>
    </xf>
    <xf numFmtId="0" fontId="1" fillId="0" borderId="19" xfId="1" applyFont="1" applyBorder="1">
      <alignment vertical="center"/>
    </xf>
    <xf numFmtId="0" fontId="2" fillId="5" borderId="20" xfId="0" applyFont="1" applyFill="1" applyBorder="1" applyAlignment="1" applyProtection="1">
      <alignment vertical="center"/>
      <protection locked="0"/>
    </xf>
    <xf numFmtId="0" fontId="2" fillId="5" borderId="21" xfId="0" applyFont="1" applyFill="1" applyBorder="1" applyAlignment="1">
      <alignment vertical="center"/>
    </xf>
    <xf numFmtId="0" fontId="2" fillId="0" borderId="22" xfId="0" applyFont="1" applyBorder="1" applyAlignment="1">
      <alignment vertical="center"/>
    </xf>
    <xf numFmtId="0" fontId="2" fillId="5" borderId="23" xfId="0" applyFont="1" applyFill="1" applyBorder="1" applyAlignment="1" applyProtection="1">
      <alignment vertical="center"/>
      <protection locked="0"/>
    </xf>
    <xf numFmtId="0" fontId="2" fillId="0" borderId="24" xfId="0" applyFont="1" applyBorder="1" applyAlignment="1">
      <alignment vertical="center"/>
    </xf>
    <xf numFmtId="0" fontId="2" fillId="0" borderId="25" xfId="0" applyFont="1" applyBorder="1" applyAlignment="1">
      <alignment vertical="center"/>
    </xf>
    <xf numFmtId="0" fontId="1" fillId="2" borderId="26" xfId="1" applyFont="1" applyFill="1" applyBorder="1">
      <alignment vertical="center"/>
    </xf>
    <xf numFmtId="0" fontId="2" fillId="0" borderId="29" xfId="0" applyFont="1" applyBorder="1" applyAlignment="1">
      <alignment vertical="center"/>
    </xf>
    <xf numFmtId="0" fontId="1" fillId="2" borderId="15" xfId="1" applyFont="1" applyFill="1" applyBorder="1">
      <alignment vertical="center"/>
    </xf>
    <xf numFmtId="0" fontId="2" fillId="2" borderId="30" xfId="0" applyFont="1" applyFill="1" applyBorder="1" applyAlignment="1">
      <alignment vertical="center"/>
    </xf>
    <xf numFmtId="0" fontId="1" fillId="2" borderId="31" xfId="1" applyFont="1" applyFill="1" applyBorder="1">
      <alignment vertical="center"/>
    </xf>
    <xf numFmtId="0" fontId="2" fillId="2" borderId="32" xfId="0" applyFont="1" applyFill="1" applyBorder="1" applyAlignment="1">
      <alignment vertical="center"/>
    </xf>
    <xf numFmtId="0" fontId="2" fillId="2" borderId="33" xfId="0" applyFont="1" applyFill="1" applyBorder="1" applyAlignment="1">
      <alignment vertical="center"/>
    </xf>
    <xf numFmtId="0" fontId="2" fillId="0" borderId="19" xfId="0" applyFont="1" applyBorder="1"/>
    <xf numFmtId="0" fontId="2" fillId="2" borderId="15" xfId="0" applyFont="1" applyFill="1" applyBorder="1" applyAlignment="1">
      <alignment vertical="center"/>
    </xf>
    <xf numFmtId="0" fontId="2" fillId="2" borderId="34" xfId="0" applyFont="1" applyFill="1" applyBorder="1" applyAlignment="1">
      <alignment vertical="center"/>
    </xf>
    <xf numFmtId="0" fontId="2" fillId="5" borderId="1" xfId="0" applyFont="1" applyFill="1" applyBorder="1" applyAlignment="1" applyProtection="1">
      <alignment vertical="center"/>
      <protection locked="0"/>
    </xf>
    <xf numFmtId="0" fontId="2" fillId="2" borderId="10" xfId="0" applyFont="1" applyFill="1" applyBorder="1" applyAlignment="1">
      <alignment vertical="center"/>
    </xf>
    <xf numFmtId="178" fontId="4" fillId="4" borderId="0" xfId="0" applyNumberFormat="1" applyFont="1" applyFill="1" applyAlignment="1">
      <alignment vertical="center"/>
    </xf>
    <xf numFmtId="0" fontId="1" fillId="2" borderId="35" xfId="1" applyFont="1" applyFill="1" applyBorder="1">
      <alignment vertical="center"/>
    </xf>
    <xf numFmtId="0" fontId="1" fillId="2" borderId="37" xfId="1" applyFont="1" applyFill="1" applyBorder="1">
      <alignment vertical="center"/>
    </xf>
    <xf numFmtId="179" fontId="1" fillId="2" borderId="38" xfId="1" applyNumberFormat="1" applyFont="1" applyFill="1" applyBorder="1">
      <alignment vertical="center"/>
    </xf>
    <xf numFmtId="179" fontId="1" fillId="2" borderId="39" xfId="1" applyNumberFormat="1" applyFont="1" applyFill="1" applyBorder="1">
      <alignment vertical="center"/>
    </xf>
    <xf numFmtId="0" fontId="1" fillId="2" borderId="12" xfId="1" applyFont="1" applyFill="1" applyBorder="1">
      <alignment vertical="center"/>
    </xf>
    <xf numFmtId="2" fontId="2" fillId="0" borderId="40" xfId="0" applyNumberFormat="1" applyFont="1" applyBorder="1" applyAlignment="1">
      <alignment vertical="center"/>
    </xf>
    <xf numFmtId="2" fontId="2" fillId="0" borderId="41" xfId="0" applyNumberFormat="1" applyFont="1" applyBorder="1" applyAlignment="1">
      <alignment vertical="center"/>
    </xf>
    <xf numFmtId="0" fontId="2" fillId="2" borderId="17" xfId="0" applyFont="1" applyFill="1" applyBorder="1" applyAlignment="1">
      <alignment vertical="center"/>
    </xf>
    <xf numFmtId="2" fontId="2" fillId="0" borderId="42" xfId="0" applyNumberFormat="1" applyFont="1" applyBorder="1" applyAlignment="1">
      <alignment vertical="center"/>
    </xf>
    <xf numFmtId="2" fontId="2" fillId="0" borderId="1" xfId="0" applyNumberFormat="1" applyFont="1" applyBorder="1" applyAlignment="1">
      <alignment vertical="center"/>
    </xf>
    <xf numFmtId="0" fontId="2" fillId="2" borderId="23" xfId="0" applyFont="1" applyFill="1" applyBorder="1" applyAlignment="1">
      <alignment vertical="center"/>
    </xf>
    <xf numFmtId="2" fontId="2" fillId="0" borderId="43" xfId="0" applyNumberFormat="1" applyFont="1" applyBorder="1" applyAlignment="1">
      <alignment vertical="center"/>
    </xf>
    <xf numFmtId="2" fontId="2" fillId="0" borderId="44" xfId="0" applyNumberFormat="1" applyFont="1" applyBorder="1" applyAlignment="1">
      <alignment vertical="center"/>
    </xf>
    <xf numFmtId="0" fontId="2" fillId="2" borderId="12" xfId="0" applyFont="1" applyFill="1" applyBorder="1" applyAlignment="1">
      <alignment vertical="center"/>
    </xf>
    <xf numFmtId="0" fontId="1" fillId="2" borderId="17" xfId="1" applyFont="1" applyFill="1" applyBorder="1">
      <alignment vertical="center"/>
    </xf>
    <xf numFmtId="179" fontId="1" fillId="2" borderId="42" xfId="1" applyNumberFormat="1" applyFont="1" applyFill="1" applyBorder="1">
      <alignment vertical="center"/>
    </xf>
    <xf numFmtId="177" fontId="1" fillId="2" borderId="39" xfId="1" applyNumberFormat="1" applyFont="1" applyFill="1" applyBorder="1">
      <alignment vertical="center"/>
    </xf>
    <xf numFmtId="177" fontId="1" fillId="2" borderId="46" xfId="1" applyNumberFormat="1" applyFont="1" applyFill="1" applyBorder="1">
      <alignment vertical="center"/>
    </xf>
    <xf numFmtId="177" fontId="2" fillId="0" borderId="41" xfId="0" applyNumberFormat="1" applyFont="1" applyBorder="1" applyAlignment="1">
      <alignment vertical="center"/>
    </xf>
    <xf numFmtId="177" fontId="2" fillId="0" borderId="11" xfId="0" applyNumberFormat="1" applyFont="1" applyBorder="1" applyAlignment="1">
      <alignment vertical="center"/>
    </xf>
    <xf numFmtId="177" fontId="2" fillId="0" borderId="1" xfId="0" applyNumberFormat="1" applyFont="1" applyBorder="1" applyAlignment="1">
      <alignment vertical="center"/>
    </xf>
    <xf numFmtId="177" fontId="2" fillId="0" borderId="16" xfId="0" applyNumberFormat="1" applyFont="1" applyBorder="1" applyAlignment="1">
      <alignment vertical="center"/>
    </xf>
    <xf numFmtId="177" fontId="2" fillId="0" borderId="44" xfId="0" applyNumberFormat="1" applyFont="1" applyBorder="1" applyAlignment="1">
      <alignment vertical="center"/>
    </xf>
    <xf numFmtId="177" fontId="2" fillId="0" borderId="22" xfId="0" applyNumberFormat="1" applyFont="1" applyBorder="1" applyAlignment="1">
      <alignment vertical="center"/>
    </xf>
    <xf numFmtId="177" fontId="1" fillId="2" borderId="16" xfId="1" applyNumberFormat="1" applyFont="1" applyFill="1" applyBorder="1">
      <alignment vertical="center"/>
    </xf>
    <xf numFmtId="0" fontId="2" fillId="2" borderId="47" xfId="0" applyFont="1" applyFill="1" applyBorder="1" applyAlignment="1">
      <alignment vertical="center"/>
    </xf>
    <xf numFmtId="0" fontId="2" fillId="2" borderId="31" xfId="0" applyFont="1" applyFill="1" applyBorder="1" applyAlignment="1">
      <alignment vertical="center"/>
    </xf>
    <xf numFmtId="0" fontId="2" fillId="2" borderId="48" xfId="0" applyFont="1" applyFill="1" applyBorder="1" applyAlignment="1">
      <alignment vertical="center"/>
    </xf>
    <xf numFmtId="2" fontId="2" fillId="2" borderId="33" xfId="0" applyNumberFormat="1" applyFont="1" applyFill="1" applyBorder="1" applyAlignment="1">
      <alignment vertical="center"/>
    </xf>
    <xf numFmtId="2" fontId="2" fillId="2" borderId="47" xfId="0" applyNumberFormat="1" applyFont="1" applyFill="1" applyBorder="1" applyAlignment="1">
      <alignment vertical="center"/>
    </xf>
    <xf numFmtId="2" fontId="2" fillId="2" borderId="1" xfId="0" applyNumberFormat="1" applyFont="1" applyFill="1" applyBorder="1" applyAlignment="1">
      <alignment vertical="center"/>
    </xf>
    <xf numFmtId="177" fontId="2" fillId="2" borderId="31" xfId="0" applyNumberFormat="1" applyFont="1" applyFill="1" applyBorder="1" applyAlignment="1">
      <alignment vertical="center"/>
    </xf>
    <xf numFmtId="177" fontId="2" fillId="2" borderId="33" xfId="0" applyNumberFormat="1" applyFont="1" applyFill="1" applyBorder="1" applyAlignment="1">
      <alignment vertical="center"/>
    </xf>
    <xf numFmtId="177" fontId="2" fillId="2" borderId="48" xfId="0" applyNumberFormat="1" applyFont="1" applyFill="1" applyBorder="1" applyAlignment="1">
      <alignment vertical="center"/>
    </xf>
    <xf numFmtId="0" fontId="2" fillId="2" borderId="20" xfId="0" applyNumberFormat="1" applyFont="1" applyFill="1" applyBorder="1" applyAlignment="1">
      <alignment vertical="center"/>
    </xf>
    <xf numFmtId="0" fontId="2" fillId="2" borderId="21" xfId="0" applyNumberFormat="1" applyFont="1" applyFill="1" applyBorder="1" applyAlignment="1">
      <alignment vertical="center"/>
    </xf>
    <xf numFmtId="0" fontId="2" fillId="0" borderId="44" xfId="0" applyNumberFormat="1" applyFont="1" applyBorder="1" applyAlignment="1">
      <alignment vertical="center"/>
    </xf>
    <xf numFmtId="0" fontId="2" fillId="0" borderId="25" xfId="0" applyNumberFormat="1" applyFont="1" applyBorder="1"/>
    <xf numFmtId="0" fontId="2" fillId="6" borderId="10" xfId="0" applyFont="1" applyFill="1" applyBorder="1" applyAlignment="1">
      <alignment vertical="center"/>
    </xf>
    <xf numFmtId="0" fontId="2" fillId="6" borderId="30" xfId="0" applyFont="1" applyFill="1" applyBorder="1" applyAlignment="1">
      <alignment vertical="center"/>
    </xf>
    <xf numFmtId="0" fontId="2" fillId="3" borderId="49" xfId="0" applyFont="1" applyFill="1" applyBorder="1" applyAlignment="1">
      <alignment vertical="center"/>
    </xf>
    <xf numFmtId="0" fontId="2" fillId="3" borderId="50" xfId="0" applyFont="1" applyFill="1" applyBorder="1" applyAlignment="1">
      <alignment vertical="center"/>
    </xf>
    <xf numFmtId="0" fontId="2" fillId="3" borderId="51" xfId="0" applyFont="1" applyFill="1" applyBorder="1" applyAlignment="1">
      <alignment vertical="center"/>
    </xf>
    <xf numFmtId="0" fontId="2" fillId="6" borderId="1" xfId="0" applyFont="1" applyFill="1" applyBorder="1" applyAlignment="1">
      <alignment vertical="center"/>
    </xf>
    <xf numFmtId="0" fontId="2" fillId="3" borderId="31" xfId="0" applyFont="1" applyFill="1" applyBorder="1" applyAlignment="1">
      <alignment vertical="center"/>
    </xf>
    <xf numFmtId="0" fontId="2" fillId="3" borderId="33" xfId="0" applyFont="1" applyFill="1" applyBorder="1" applyAlignment="1">
      <alignment vertical="center"/>
    </xf>
    <xf numFmtId="0" fontId="2" fillId="3" borderId="47" xfId="0" applyFont="1" applyFill="1" applyBorder="1" applyAlignment="1">
      <alignment vertical="center"/>
    </xf>
    <xf numFmtId="0" fontId="2" fillId="4" borderId="0" xfId="0" applyFont="1" applyFill="1" applyBorder="1" applyAlignment="1">
      <alignment vertical="center"/>
    </xf>
    <xf numFmtId="0" fontId="2" fillId="6" borderId="34" xfId="0" applyFont="1" applyFill="1" applyBorder="1" applyAlignment="1">
      <alignment vertical="center"/>
    </xf>
    <xf numFmtId="0" fontId="2" fillId="3" borderId="52" xfId="0" applyFont="1" applyFill="1" applyBorder="1" applyAlignment="1">
      <alignment vertical="center"/>
    </xf>
    <xf numFmtId="0" fontId="2" fillId="3" borderId="53" xfId="0" applyFont="1" applyFill="1" applyBorder="1" applyAlignment="1">
      <alignment vertical="center"/>
    </xf>
    <xf numFmtId="0" fontId="2" fillId="3" borderId="54" xfId="0" applyFont="1" applyFill="1" applyBorder="1" applyAlignment="1">
      <alignment vertical="center"/>
    </xf>
    <xf numFmtId="0" fontId="2" fillId="3" borderId="55" xfId="0" applyFont="1" applyFill="1" applyBorder="1" applyAlignment="1">
      <alignment vertical="center"/>
    </xf>
    <xf numFmtId="0" fontId="2" fillId="3" borderId="0" xfId="0" applyFont="1" applyFill="1" applyBorder="1" applyAlignment="1">
      <alignment vertical="center"/>
    </xf>
    <xf numFmtId="0" fontId="2" fillId="3" borderId="56" xfId="0" applyFont="1" applyFill="1" applyBorder="1" applyAlignment="1">
      <alignment vertical="center"/>
    </xf>
    <xf numFmtId="0" fontId="2" fillId="6" borderId="55" xfId="0" applyFont="1" applyFill="1" applyBorder="1" applyAlignment="1">
      <alignment vertical="center"/>
    </xf>
    <xf numFmtId="0" fontId="2" fillId="5" borderId="55" xfId="0" applyFont="1" applyFill="1" applyBorder="1" applyAlignment="1">
      <alignment vertical="center"/>
    </xf>
    <xf numFmtId="0" fontId="2" fillId="5" borderId="0" xfId="0" applyFont="1" applyFill="1" applyBorder="1" applyAlignment="1">
      <alignment vertical="center"/>
    </xf>
    <xf numFmtId="0" fontId="2" fillId="5" borderId="56" xfId="0" applyFont="1" applyFill="1" applyBorder="1" applyAlignment="1">
      <alignment vertical="center"/>
    </xf>
    <xf numFmtId="0" fontId="2" fillId="6" borderId="49" xfId="0" applyFont="1" applyFill="1" applyBorder="1" applyAlignment="1">
      <alignment vertical="center"/>
    </xf>
    <xf numFmtId="0" fontId="5" fillId="3" borderId="55" xfId="0" applyFont="1" applyFill="1" applyBorder="1" applyAlignment="1">
      <alignment vertical="center"/>
    </xf>
    <xf numFmtId="0" fontId="2" fillId="3" borderId="53" xfId="0" quotePrefix="1" applyFont="1" applyFill="1" applyBorder="1" applyAlignment="1">
      <alignment vertical="center"/>
    </xf>
    <xf numFmtId="0" fontId="2" fillId="2" borderId="36" xfId="0" applyFont="1" applyFill="1" applyBorder="1" applyAlignment="1">
      <alignment vertical="center"/>
    </xf>
    <xf numFmtId="0" fontId="2" fillId="2" borderId="28" xfId="0" applyFont="1" applyFill="1" applyBorder="1" applyAlignment="1">
      <alignment vertical="center"/>
    </xf>
    <xf numFmtId="0" fontId="2" fillId="2" borderId="45" xfId="0" applyFont="1" applyFill="1" applyBorder="1" applyAlignment="1">
      <alignment vertical="center"/>
    </xf>
    <xf numFmtId="0" fontId="2" fillId="2" borderId="27" xfId="0" applyFont="1" applyFill="1" applyBorder="1" applyAlignment="1">
      <alignment vertical="center"/>
    </xf>
    <xf numFmtId="0" fontId="2" fillId="2" borderId="0" xfId="0" applyFont="1" applyFill="1" applyBorder="1" applyAlignment="1">
      <alignment vertical="center"/>
    </xf>
    <xf numFmtId="0" fontId="2" fillId="2" borderId="2" xfId="0" applyFont="1" applyFill="1" applyBorder="1" applyAlignment="1">
      <alignment vertical="center"/>
    </xf>
    <xf numFmtId="0" fontId="3" fillId="5" borderId="0" xfId="0" applyFont="1" applyFill="1" applyBorder="1" applyAlignment="1" applyProtection="1">
      <alignment vertical="center"/>
      <protection locked="0"/>
    </xf>
    <xf numFmtId="0" fontId="3" fillId="5" borderId="2" xfId="0" applyFont="1" applyFill="1" applyBorder="1" applyAlignment="1" applyProtection="1">
      <alignment vertical="center"/>
      <protection locked="0"/>
    </xf>
    <xf numFmtId="0" fontId="1" fillId="3" borderId="55" xfId="0" applyFont="1" applyFill="1" applyBorder="1" applyAlignment="1">
      <alignment vertical="center"/>
    </xf>
    <xf numFmtId="0" fontId="1" fillId="3" borderId="0" xfId="0" applyFont="1" applyFill="1" applyBorder="1" applyAlignment="1">
      <alignment vertical="center"/>
    </xf>
    <xf numFmtId="2" fontId="1" fillId="3" borderId="1" xfId="0" applyNumberFormat="1" applyFont="1" applyFill="1" applyBorder="1" applyAlignment="1">
      <alignment vertical="center"/>
    </xf>
    <xf numFmtId="0" fontId="1" fillId="0" borderId="0" xfId="0" applyFont="1"/>
    <xf numFmtId="0" fontId="1" fillId="2" borderId="1" xfId="0" applyFont="1" applyFill="1" applyBorder="1" applyAlignment="1">
      <alignment vertical="center"/>
    </xf>
    <xf numFmtId="177" fontId="1" fillId="3" borderId="1" xfId="0" applyNumberFormat="1" applyFont="1" applyFill="1" applyBorder="1" applyAlignment="1">
      <alignment vertical="center"/>
    </xf>
    <xf numFmtId="0" fontId="2" fillId="5" borderId="0" xfId="0" applyFont="1" applyFill="1" applyAlignment="1" applyProtection="1">
      <alignment vertical="center"/>
      <protection locked="0"/>
    </xf>
    <xf numFmtId="0" fontId="1" fillId="0" borderId="0" xfId="0" applyFont="1" applyAlignment="1">
      <alignment vertical="center"/>
    </xf>
  </cellXfs>
  <cellStyles count="2">
    <cellStyle name="標準" xfId="0" builtinId="0"/>
    <cellStyle name="標準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8"/>
  <sheetViews>
    <sheetView tabSelected="1" workbookViewId="0">
      <selection activeCell="F1" sqref="F1"/>
    </sheetView>
  </sheetViews>
  <sheetFormatPr defaultColWidth="9" defaultRowHeight="15.75" x14ac:dyDescent="0.15"/>
  <cols>
    <col min="1" max="1" width="2.25" style="12" customWidth="1"/>
    <col min="2" max="2" width="13.375" style="12" customWidth="1"/>
    <col min="3" max="3" width="18.875" style="12" customWidth="1"/>
    <col min="4" max="8" width="9" style="12"/>
    <col min="9" max="9" width="9" style="12" customWidth="1"/>
    <col min="10" max="16384" width="9" style="12"/>
  </cols>
  <sheetData>
    <row r="1" spans="1:9" x14ac:dyDescent="0.15">
      <c r="A1" s="82" t="s">
        <v>0</v>
      </c>
      <c r="B1" s="49"/>
      <c r="C1" s="49"/>
      <c r="D1" s="49"/>
      <c r="E1" s="49"/>
      <c r="F1" s="49" t="str">
        <f>INDEX($B$67:$B$97,2,)</f>
        <v>Ver.6.0</v>
      </c>
      <c r="G1" s="49"/>
      <c r="H1" s="81"/>
      <c r="I1" s="15"/>
    </row>
    <row r="2" spans="1:9" x14ac:dyDescent="0.15">
      <c r="A2" s="15"/>
      <c r="B2" s="15"/>
      <c r="C2" s="15"/>
      <c r="D2" s="15"/>
      <c r="E2" s="15"/>
      <c r="F2" s="15"/>
      <c r="G2" s="15"/>
      <c r="H2" s="15"/>
      <c r="I2" s="15"/>
    </row>
    <row r="3" spans="1:9" x14ac:dyDescent="0.15">
      <c r="A3" s="82" t="s">
        <v>1</v>
      </c>
      <c r="B3" s="82"/>
      <c r="C3" s="49"/>
      <c r="D3" s="49"/>
      <c r="E3" s="49"/>
      <c r="F3" s="49"/>
      <c r="G3" s="49"/>
      <c r="H3" s="81"/>
      <c r="I3" s="15"/>
    </row>
    <row r="4" spans="1:9" x14ac:dyDescent="0.15">
      <c r="A4" s="94"/>
      <c r="B4" s="95" t="s">
        <v>2</v>
      </c>
      <c r="C4" s="96" t="s">
        <v>3</v>
      </c>
      <c r="D4" s="97"/>
      <c r="E4" s="97"/>
      <c r="F4" s="97"/>
      <c r="G4" s="97"/>
      <c r="H4" s="98"/>
      <c r="I4" s="15"/>
    </row>
    <row r="5" spans="1:9" x14ac:dyDescent="0.15">
      <c r="A5" s="94"/>
      <c r="B5" s="99" t="s">
        <v>4</v>
      </c>
      <c r="C5" s="100" t="s">
        <v>5</v>
      </c>
      <c r="D5" s="101"/>
      <c r="E5" s="101"/>
      <c r="F5" s="101"/>
      <c r="G5" s="101"/>
      <c r="H5" s="102"/>
      <c r="I5" s="15"/>
    </row>
    <row r="6" spans="1:9" x14ac:dyDescent="0.15">
      <c r="A6" s="94"/>
      <c r="B6" s="99" t="s">
        <v>6</v>
      </c>
      <c r="C6" s="100" t="s">
        <v>7</v>
      </c>
      <c r="D6" s="101"/>
      <c r="E6" s="101"/>
      <c r="F6" s="101"/>
      <c r="G6" s="101"/>
      <c r="H6" s="102"/>
      <c r="I6" s="15"/>
    </row>
    <row r="7" spans="1:9" x14ac:dyDescent="0.15">
      <c r="A7" s="94"/>
      <c r="B7" s="99" t="s">
        <v>8</v>
      </c>
      <c r="C7" s="100" t="s">
        <v>9</v>
      </c>
      <c r="D7" s="101"/>
      <c r="E7" s="101"/>
      <c r="F7" s="101"/>
      <c r="G7" s="101"/>
      <c r="H7" s="102"/>
      <c r="I7" s="15"/>
    </row>
    <row r="8" spans="1:9" x14ac:dyDescent="0.15">
      <c r="A8" s="95"/>
      <c r="B8" s="99" t="s">
        <v>10</v>
      </c>
      <c r="C8" s="100" t="s">
        <v>11</v>
      </c>
      <c r="D8" s="101"/>
      <c r="E8" s="101"/>
      <c r="F8" s="101"/>
      <c r="G8" s="101"/>
      <c r="H8" s="102"/>
      <c r="I8" s="15"/>
    </row>
    <row r="9" spans="1:9" x14ac:dyDescent="0.15">
      <c r="A9" s="15"/>
      <c r="B9" s="15"/>
      <c r="C9" s="15"/>
      <c r="D9" s="15"/>
      <c r="E9" s="15"/>
      <c r="F9" s="15"/>
      <c r="G9" s="15"/>
      <c r="H9" s="103"/>
      <c r="I9" s="15"/>
    </row>
    <row r="10" spans="1:9" x14ac:dyDescent="0.15">
      <c r="A10" s="82" t="s">
        <v>12</v>
      </c>
      <c r="B10" s="49"/>
      <c r="C10" s="49"/>
      <c r="D10" s="49"/>
      <c r="E10" s="49"/>
      <c r="F10" s="49"/>
      <c r="G10" s="49"/>
      <c r="H10" s="81"/>
      <c r="I10" s="15"/>
    </row>
    <row r="11" spans="1:9" ht="13.5" customHeight="1" x14ac:dyDescent="0.15">
      <c r="A11" s="104"/>
      <c r="B11" s="105" t="s">
        <v>13</v>
      </c>
      <c r="C11" s="106"/>
      <c r="D11" s="106"/>
      <c r="E11" s="106"/>
      <c r="F11" s="106"/>
      <c r="G11" s="106"/>
      <c r="H11" s="107"/>
      <c r="I11" s="15"/>
    </row>
    <row r="12" spans="1:9" ht="13.5" customHeight="1" x14ac:dyDescent="0.15">
      <c r="A12" s="94"/>
      <c r="B12" s="108" t="s">
        <v>14</v>
      </c>
      <c r="C12" s="109"/>
      <c r="D12" s="109"/>
      <c r="E12" s="109"/>
      <c r="F12" s="109"/>
      <c r="G12" s="109"/>
      <c r="H12" s="110"/>
      <c r="I12" s="15"/>
    </row>
    <row r="13" spans="1:9" ht="13.5" customHeight="1" x14ac:dyDescent="0.15">
      <c r="A13" s="95"/>
      <c r="B13" s="96"/>
      <c r="C13" s="97"/>
      <c r="D13" s="97"/>
      <c r="E13" s="97"/>
      <c r="F13" s="97"/>
      <c r="G13" s="97"/>
      <c r="H13" s="98"/>
      <c r="I13" s="15"/>
    </row>
    <row r="14" spans="1:9" ht="13.5" customHeight="1" x14ac:dyDescent="0.15">
      <c r="A14" s="103"/>
      <c r="B14" s="103"/>
      <c r="C14" s="103"/>
      <c r="D14" s="103"/>
      <c r="E14" s="103"/>
      <c r="F14" s="103"/>
      <c r="G14" s="103"/>
      <c r="H14" s="103"/>
      <c r="I14" s="15"/>
    </row>
    <row r="15" spans="1:9" x14ac:dyDescent="0.15">
      <c r="A15" s="82" t="s">
        <v>15</v>
      </c>
      <c r="B15" s="49"/>
      <c r="C15" s="49"/>
      <c r="D15" s="49"/>
      <c r="E15" s="49"/>
      <c r="F15" s="49"/>
      <c r="G15" s="49"/>
      <c r="H15" s="81"/>
      <c r="I15" s="15"/>
    </row>
    <row r="16" spans="1:9" x14ac:dyDescent="0.15">
      <c r="A16" s="111"/>
      <c r="B16" s="105" t="s">
        <v>16</v>
      </c>
      <c r="C16" s="106"/>
      <c r="D16" s="106"/>
      <c r="E16" s="106"/>
      <c r="F16" s="106"/>
      <c r="G16" s="106"/>
      <c r="H16" s="107"/>
      <c r="I16" s="15"/>
    </row>
    <row r="17" spans="1:9" x14ac:dyDescent="0.15">
      <c r="A17" s="111"/>
      <c r="B17" s="108" t="s">
        <v>17</v>
      </c>
      <c r="C17" s="109"/>
      <c r="D17" s="109"/>
      <c r="E17" s="109"/>
      <c r="F17" s="109"/>
      <c r="G17" s="109"/>
      <c r="H17" s="110"/>
      <c r="I17" s="15"/>
    </row>
    <row r="18" spans="1:9" x14ac:dyDescent="0.15">
      <c r="A18" s="111"/>
      <c r="B18" s="108" t="s">
        <v>18</v>
      </c>
      <c r="C18" s="109"/>
      <c r="D18" s="109"/>
      <c r="E18" s="109"/>
      <c r="F18" s="109"/>
      <c r="G18" s="109"/>
      <c r="H18" s="110"/>
      <c r="I18" s="15"/>
    </row>
    <row r="19" spans="1:9" x14ac:dyDescent="0.15">
      <c r="A19" s="111"/>
      <c r="B19" s="108"/>
      <c r="C19" s="109"/>
      <c r="D19" s="109"/>
      <c r="E19" s="109"/>
      <c r="F19" s="109"/>
      <c r="G19" s="109"/>
      <c r="H19" s="110"/>
      <c r="I19" s="15"/>
    </row>
    <row r="20" spans="1:9" x14ac:dyDescent="0.15">
      <c r="A20" s="111"/>
      <c r="B20" s="112" t="s">
        <v>19</v>
      </c>
      <c r="C20" s="113"/>
      <c r="D20" s="113"/>
      <c r="E20" s="113"/>
      <c r="F20" s="113"/>
      <c r="G20" s="113"/>
      <c r="H20" s="114"/>
      <c r="I20" s="15"/>
    </row>
    <row r="21" spans="1:9" x14ac:dyDescent="0.15">
      <c r="A21" s="111"/>
      <c r="B21" s="108" t="s">
        <v>20</v>
      </c>
      <c r="C21" s="109"/>
      <c r="D21" s="109"/>
      <c r="E21" s="109"/>
      <c r="F21" s="109"/>
      <c r="G21" s="109"/>
      <c r="H21" s="110"/>
      <c r="I21" s="15"/>
    </row>
    <row r="22" spans="1:9" x14ac:dyDescent="0.15">
      <c r="A22" s="111"/>
      <c r="B22" s="108" t="s">
        <v>21</v>
      </c>
      <c r="C22" s="109"/>
      <c r="D22" s="109"/>
      <c r="E22" s="109"/>
      <c r="F22" s="109"/>
      <c r="G22" s="109"/>
      <c r="H22" s="110"/>
      <c r="I22" s="15"/>
    </row>
    <row r="23" spans="1:9" x14ac:dyDescent="0.15">
      <c r="A23" s="111"/>
      <c r="B23" s="108" t="s">
        <v>22</v>
      </c>
      <c r="C23" s="109"/>
      <c r="D23" s="109"/>
      <c r="E23" s="109"/>
      <c r="F23" s="109"/>
      <c r="G23" s="109"/>
      <c r="H23" s="110"/>
      <c r="I23" s="15"/>
    </row>
    <row r="24" spans="1:9" x14ac:dyDescent="0.15">
      <c r="A24" s="111"/>
      <c r="B24" s="108" t="s">
        <v>23</v>
      </c>
      <c r="C24" s="109"/>
      <c r="D24" s="109"/>
      <c r="E24" s="109"/>
      <c r="F24" s="109"/>
      <c r="G24" s="109"/>
      <c r="H24" s="110"/>
      <c r="I24" s="15"/>
    </row>
    <row r="25" spans="1:9" x14ac:dyDescent="0.15">
      <c r="A25" s="111"/>
      <c r="B25" s="108" t="s">
        <v>24</v>
      </c>
      <c r="C25" s="109"/>
      <c r="D25" s="109"/>
      <c r="E25" s="109"/>
      <c r="F25" s="109"/>
      <c r="G25" s="109"/>
      <c r="H25" s="110"/>
      <c r="I25" s="15"/>
    </row>
    <row r="26" spans="1:9" x14ac:dyDescent="0.15">
      <c r="A26" s="115"/>
      <c r="B26" s="96"/>
      <c r="C26" s="97"/>
      <c r="D26" s="97"/>
      <c r="E26" s="97"/>
      <c r="F26" s="97"/>
      <c r="G26" s="97"/>
      <c r="H26" s="98"/>
      <c r="I26" s="15"/>
    </row>
    <row r="27" spans="1:9" x14ac:dyDescent="0.15">
      <c r="A27" s="15"/>
      <c r="B27" s="15"/>
      <c r="C27" s="15"/>
      <c r="D27" s="15"/>
      <c r="E27" s="15"/>
      <c r="F27" s="15"/>
      <c r="G27" s="15"/>
      <c r="H27" s="15"/>
      <c r="I27" s="15"/>
    </row>
    <row r="28" spans="1:9" x14ac:dyDescent="0.15">
      <c r="A28" s="82" t="s">
        <v>25</v>
      </c>
      <c r="B28" s="49"/>
      <c r="C28" s="49"/>
      <c r="D28" s="49"/>
      <c r="E28" s="49"/>
      <c r="F28" s="49"/>
      <c r="G28" s="49"/>
      <c r="H28" s="81"/>
      <c r="I28" s="15"/>
    </row>
    <row r="29" spans="1:9" x14ac:dyDescent="0.15">
      <c r="A29" s="104"/>
      <c r="B29" s="105" t="s">
        <v>26</v>
      </c>
      <c r="C29" s="106"/>
      <c r="D29" s="106"/>
      <c r="E29" s="106"/>
      <c r="F29" s="106"/>
      <c r="G29" s="106"/>
      <c r="H29" s="107"/>
      <c r="I29" s="15"/>
    </row>
    <row r="30" spans="1:9" x14ac:dyDescent="0.15">
      <c r="A30" s="94"/>
      <c r="B30" s="108" t="s">
        <v>27</v>
      </c>
      <c r="C30" s="109"/>
      <c r="D30" s="109"/>
      <c r="E30" s="109"/>
      <c r="F30" s="109"/>
      <c r="G30" s="109"/>
      <c r="H30" s="110"/>
      <c r="I30" s="15"/>
    </row>
    <row r="31" spans="1:9" x14ac:dyDescent="0.15">
      <c r="A31" s="94"/>
      <c r="B31" s="108" t="s">
        <v>28</v>
      </c>
      <c r="C31" s="109"/>
      <c r="D31" s="109"/>
      <c r="E31" s="109"/>
      <c r="F31" s="109"/>
      <c r="G31" s="109"/>
      <c r="H31" s="110"/>
      <c r="I31" s="15"/>
    </row>
    <row r="32" spans="1:9" x14ac:dyDescent="0.15">
      <c r="A32" s="94"/>
      <c r="B32" s="108"/>
      <c r="C32" s="109"/>
      <c r="D32" s="109"/>
      <c r="E32" s="109"/>
      <c r="F32" s="109"/>
      <c r="G32" s="109"/>
      <c r="H32" s="110"/>
      <c r="I32" s="15"/>
    </row>
    <row r="33" spans="1:9" x14ac:dyDescent="0.15">
      <c r="A33" s="94"/>
      <c r="B33" s="105" t="s">
        <v>29</v>
      </c>
      <c r="C33" s="117" t="s">
        <v>30</v>
      </c>
      <c r="D33" s="106"/>
      <c r="E33" s="106"/>
      <c r="F33" s="106"/>
      <c r="G33" s="106"/>
      <c r="H33" s="107"/>
      <c r="I33" s="15"/>
    </row>
    <row r="34" spans="1:9" x14ac:dyDescent="0.15">
      <c r="A34" s="94"/>
      <c r="B34" s="108" t="s">
        <v>31</v>
      </c>
      <c r="C34" s="109"/>
      <c r="D34" s="109"/>
      <c r="E34" s="109"/>
      <c r="F34" s="109"/>
      <c r="G34" s="109"/>
      <c r="H34" s="110"/>
      <c r="I34" s="15"/>
    </row>
    <row r="35" spans="1:9" x14ac:dyDescent="0.15">
      <c r="A35" s="94"/>
      <c r="B35" s="108" t="s">
        <v>32</v>
      </c>
      <c r="C35" s="109"/>
      <c r="D35" s="109"/>
      <c r="E35" s="109"/>
      <c r="F35" s="109"/>
      <c r="G35" s="109"/>
      <c r="H35" s="110"/>
      <c r="I35" s="15"/>
    </row>
    <row r="36" spans="1:9" x14ac:dyDescent="0.15">
      <c r="A36" s="94"/>
      <c r="B36" s="108" t="s">
        <v>33</v>
      </c>
      <c r="C36" s="109"/>
      <c r="D36" s="109"/>
      <c r="E36" s="109"/>
      <c r="F36" s="109"/>
      <c r="G36" s="109"/>
      <c r="H36" s="110"/>
      <c r="I36" s="15"/>
    </row>
    <row r="37" spans="1:9" x14ac:dyDescent="0.15">
      <c r="A37" s="94"/>
      <c r="B37" s="108" t="s">
        <v>34</v>
      </c>
      <c r="C37" s="109"/>
      <c r="D37" s="109"/>
      <c r="E37" s="109"/>
      <c r="F37" s="109"/>
      <c r="G37" s="109"/>
      <c r="H37" s="110"/>
      <c r="I37" s="15"/>
    </row>
    <row r="38" spans="1:9" x14ac:dyDescent="0.15">
      <c r="A38" s="94"/>
      <c r="B38" s="108" t="s">
        <v>35</v>
      </c>
      <c r="C38" s="109"/>
      <c r="D38" s="109"/>
      <c r="E38" s="109"/>
      <c r="F38" s="109"/>
      <c r="G38" s="109"/>
      <c r="H38" s="110"/>
      <c r="I38" s="15"/>
    </row>
    <row r="39" spans="1:9" x14ac:dyDescent="0.15">
      <c r="A39" s="94"/>
      <c r="B39" s="96"/>
      <c r="C39" s="97"/>
      <c r="D39" s="97"/>
      <c r="E39" s="97"/>
      <c r="F39" s="97"/>
      <c r="G39" s="97"/>
      <c r="H39" s="98"/>
      <c r="I39" s="15"/>
    </row>
    <row r="40" spans="1:9" x14ac:dyDescent="0.15">
      <c r="A40" s="94"/>
      <c r="B40" s="108" t="s">
        <v>36</v>
      </c>
      <c r="C40" s="109"/>
      <c r="D40" s="109"/>
      <c r="E40" s="109"/>
      <c r="F40" s="109"/>
      <c r="G40" s="109"/>
      <c r="H40" s="110"/>
      <c r="I40" s="15"/>
    </row>
    <row r="41" spans="1:9" x14ac:dyDescent="0.15">
      <c r="A41" s="94"/>
      <c r="B41" s="108"/>
      <c r="C41" s="109"/>
      <c r="D41" s="109"/>
      <c r="E41" s="109"/>
      <c r="F41" s="109"/>
      <c r="G41" s="109"/>
      <c r="H41" s="110"/>
      <c r="I41" s="15"/>
    </row>
    <row r="42" spans="1:9" x14ac:dyDescent="0.15">
      <c r="A42" s="94"/>
      <c r="B42" s="108" t="s">
        <v>37</v>
      </c>
      <c r="C42" s="109"/>
      <c r="D42" s="109"/>
      <c r="E42" s="109"/>
      <c r="F42" s="109"/>
      <c r="G42" s="109"/>
      <c r="H42" s="110"/>
      <c r="I42" s="15"/>
    </row>
    <row r="43" spans="1:9" x14ac:dyDescent="0.15">
      <c r="A43" s="94"/>
      <c r="B43" s="108" t="s">
        <v>38</v>
      </c>
      <c r="C43" s="109"/>
      <c r="D43" s="109"/>
      <c r="E43" s="109"/>
      <c r="F43" s="109"/>
      <c r="G43" s="109"/>
      <c r="H43" s="110"/>
      <c r="I43" s="15"/>
    </row>
    <row r="44" spans="1:9" x14ac:dyDescent="0.15">
      <c r="A44" s="94"/>
      <c r="B44" s="108" t="s">
        <v>39</v>
      </c>
      <c r="C44" s="109"/>
      <c r="D44" s="109"/>
      <c r="E44" s="109"/>
      <c r="F44" s="109"/>
      <c r="G44" s="109"/>
      <c r="H44" s="110"/>
      <c r="I44" s="15"/>
    </row>
    <row r="45" spans="1:9" x14ac:dyDescent="0.15">
      <c r="A45" s="94"/>
      <c r="B45" s="108" t="s">
        <v>40</v>
      </c>
      <c r="C45" s="109"/>
      <c r="D45" s="109"/>
      <c r="E45" s="109"/>
      <c r="F45" s="109"/>
      <c r="G45" s="109"/>
      <c r="H45" s="110"/>
      <c r="I45" s="15"/>
    </row>
    <row r="46" spans="1:9" x14ac:dyDescent="0.15">
      <c r="A46" s="94"/>
      <c r="B46" s="108" t="s">
        <v>41</v>
      </c>
      <c r="C46" s="109"/>
      <c r="D46" s="109"/>
      <c r="E46" s="109"/>
      <c r="F46" s="109"/>
      <c r="G46" s="109"/>
      <c r="H46" s="110"/>
      <c r="I46" s="15"/>
    </row>
    <row r="47" spans="1:9" x14ac:dyDescent="0.15">
      <c r="A47" s="94"/>
      <c r="B47" s="108"/>
      <c r="C47" s="109"/>
      <c r="D47" s="109"/>
      <c r="E47" s="109"/>
      <c r="F47" s="109"/>
      <c r="G47" s="109"/>
      <c r="H47" s="110"/>
      <c r="I47" s="15"/>
    </row>
    <row r="48" spans="1:9" x14ac:dyDescent="0.15">
      <c r="A48" s="94"/>
      <c r="B48" s="108" t="s">
        <v>42</v>
      </c>
      <c r="C48" s="109"/>
      <c r="D48" s="109"/>
      <c r="E48" s="109"/>
      <c r="F48" s="109"/>
      <c r="G48" s="109"/>
      <c r="H48" s="110"/>
      <c r="I48" s="15"/>
    </row>
    <row r="49" spans="1:9" x14ac:dyDescent="0.15">
      <c r="A49" s="94"/>
      <c r="B49" s="108"/>
      <c r="C49" s="109"/>
      <c r="D49" s="109"/>
      <c r="E49" s="109"/>
      <c r="F49" s="109"/>
      <c r="G49" s="109"/>
      <c r="H49" s="110"/>
      <c r="I49" s="15"/>
    </row>
    <row r="50" spans="1:9" x14ac:dyDescent="0.15">
      <c r="A50" s="94"/>
      <c r="B50" s="116" t="s">
        <v>43</v>
      </c>
      <c r="C50" s="109"/>
      <c r="D50" s="109"/>
      <c r="E50" s="109"/>
      <c r="F50" s="109"/>
      <c r="G50" s="109"/>
      <c r="H50" s="110"/>
      <c r="I50" s="15"/>
    </row>
    <row r="51" spans="1:9" x14ac:dyDescent="0.15">
      <c r="A51" s="94"/>
      <c r="B51" s="108" t="s">
        <v>44</v>
      </c>
      <c r="C51" s="109"/>
      <c r="D51" s="109"/>
      <c r="E51" s="109"/>
      <c r="F51" s="109"/>
      <c r="G51" s="109"/>
      <c r="H51" s="110"/>
      <c r="I51" s="15"/>
    </row>
    <row r="52" spans="1:9" x14ac:dyDescent="0.15">
      <c r="A52" s="94"/>
      <c r="B52" s="108" t="s">
        <v>45</v>
      </c>
      <c r="C52" s="109"/>
      <c r="D52" s="109"/>
      <c r="E52" s="109"/>
      <c r="F52" s="109"/>
      <c r="G52" s="109"/>
      <c r="H52" s="110"/>
      <c r="I52" s="15"/>
    </row>
    <row r="53" spans="1:9" x14ac:dyDescent="0.15">
      <c r="A53" s="94"/>
      <c r="B53" s="108" t="s">
        <v>46</v>
      </c>
      <c r="C53" s="109"/>
      <c r="D53" s="109"/>
      <c r="E53" s="109"/>
      <c r="F53" s="109"/>
      <c r="G53" s="109"/>
      <c r="H53" s="110"/>
      <c r="I53" s="15"/>
    </row>
    <row r="54" spans="1:9" x14ac:dyDescent="0.15">
      <c r="A54" s="94"/>
      <c r="B54" s="108"/>
      <c r="C54" s="109"/>
      <c r="D54" s="109"/>
      <c r="E54" s="109"/>
      <c r="F54" s="109"/>
      <c r="G54" s="109"/>
      <c r="H54" s="110"/>
      <c r="I54" s="15"/>
    </row>
    <row r="55" spans="1:9" x14ac:dyDescent="0.15">
      <c r="A55" s="94"/>
      <c r="B55" s="108" t="s">
        <v>47</v>
      </c>
      <c r="C55" s="109"/>
      <c r="D55" s="109"/>
      <c r="E55" s="109"/>
      <c r="F55" s="109"/>
      <c r="G55" s="109"/>
      <c r="H55" s="110"/>
      <c r="I55" s="15"/>
    </row>
    <row r="56" spans="1:9" x14ac:dyDescent="0.15">
      <c r="A56" s="94"/>
      <c r="B56" s="108" t="s">
        <v>48</v>
      </c>
      <c r="C56" s="109"/>
      <c r="D56" s="109"/>
      <c r="E56" s="109"/>
      <c r="F56" s="109"/>
      <c r="G56" s="109"/>
      <c r="H56" s="110"/>
      <c r="I56" s="15"/>
    </row>
    <row r="57" spans="1:9" x14ac:dyDescent="0.15">
      <c r="A57" s="94"/>
      <c r="B57" s="108" t="s">
        <v>49</v>
      </c>
      <c r="C57" s="109"/>
      <c r="D57" s="109"/>
      <c r="E57" s="109"/>
      <c r="F57" s="109"/>
      <c r="G57" s="109"/>
      <c r="H57" s="110"/>
      <c r="I57" s="15"/>
    </row>
    <row r="58" spans="1:9" x14ac:dyDescent="0.15">
      <c r="A58" s="94"/>
      <c r="B58" s="108" t="s">
        <v>50</v>
      </c>
      <c r="C58" s="109"/>
      <c r="D58" s="109"/>
      <c r="E58" s="109"/>
      <c r="F58" s="109"/>
      <c r="G58" s="109"/>
      <c r="H58" s="110"/>
      <c r="I58" s="15"/>
    </row>
    <row r="59" spans="1:9" x14ac:dyDescent="0.15">
      <c r="A59" s="94"/>
      <c r="B59" s="108"/>
      <c r="C59" s="109"/>
      <c r="D59" s="109"/>
      <c r="E59" s="109"/>
      <c r="F59" s="109"/>
      <c r="G59" s="109"/>
      <c r="H59" s="110"/>
      <c r="I59" s="15"/>
    </row>
    <row r="60" spans="1:9" x14ac:dyDescent="0.15">
      <c r="A60" s="94"/>
      <c r="B60" s="108" t="s">
        <v>51</v>
      </c>
      <c r="C60" s="109"/>
      <c r="D60" s="109"/>
      <c r="E60" s="109"/>
      <c r="F60" s="109"/>
      <c r="G60" s="109"/>
      <c r="H60" s="110"/>
      <c r="I60" s="15"/>
    </row>
    <row r="61" spans="1:9" x14ac:dyDescent="0.15">
      <c r="A61" s="94"/>
      <c r="B61" s="108" t="s">
        <v>52</v>
      </c>
      <c r="C61" s="109"/>
      <c r="D61" s="109"/>
      <c r="E61" s="109"/>
      <c r="F61" s="109"/>
      <c r="G61" s="109"/>
      <c r="H61" s="110"/>
      <c r="I61" s="15"/>
    </row>
    <row r="62" spans="1:9" x14ac:dyDescent="0.15">
      <c r="A62" s="94"/>
      <c r="B62" s="108" t="s">
        <v>53</v>
      </c>
      <c r="C62" s="109"/>
      <c r="D62" s="109"/>
      <c r="E62" s="109"/>
      <c r="F62" s="109"/>
      <c r="G62" s="109"/>
      <c r="H62" s="110"/>
      <c r="I62" s="15"/>
    </row>
    <row r="63" spans="1:9" x14ac:dyDescent="0.15">
      <c r="A63" s="94"/>
      <c r="B63" s="108" t="s">
        <v>54</v>
      </c>
      <c r="C63" s="109"/>
      <c r="D63" s="109"/>
      <c r="E63" s="109"/>
      <c r="F63" s="109"/>
      <c r="G63" s="109"/>
      <c r="H63" s="110"/>
      <c r="I63" s="15"/>
    </row>
    <row r="64" spans="1:9" x14ac:dyDescent="0.15">
      <c r="A64" s="95"/>
      <c r="B64" s="96"/>
      <c r="C64" s="97"/>
      <c r="D64" s="97"/>
      <c r="E64" s="97"/>
      <c r="F64" s="97"/>
      <c r="G64" s="97"/>
      <c r="H64" s="98"/>
      <c r="I64" s="15"/>
    </row>
    <row r="65" spans="1:9" x14ac:dyDescent="0.15">
      <c r="A65" s="15"/>
      <c r="B65" s="15"/>
      <c r="C65" s="15"/>
      <c r="D65" s="15"/>
      <c r="E65" s="15"/>
      <c r="F65" s="15"/>
      <c r="G65" s="15"/>
      <c r="H65" s="15"/>
      <c r="I65" s="15"/>
    </row>
    <row r="66" spans="1:9" x14ac:dyDescent="0.15">
      <c r="A66" s="82" t="s">
        <v>55</v>
      </c>
      <c r="B66" s="49"/>
      <c r="C66" s="49"/>
      <c r="D66" s="49"/>
      <c r="E66" s="49"/>
      <c r="F66" s="49"/>
      <c r="G66" s="49"/>
      <c r="H66" s="81"/>
      <c r="I66" s="15"/>
    </row>
    <row r="67" spans="1:9" x14ac:dyDescent="0.15">
      <c r="A67" s="94"/>
      <c r="B67" s="108"/>
      <c r="C67" s="109"/>
      <c r="D67" s="109"/>
      <c r="E67" s="109"/>
      <c r="F67" s="109"/>
      <c r="G67" s="109"/>
      <c r="H67" s="110"/>
      <c r="I67" s="15"/>
    </row>
    <row r="68" spans="1:9" x14ac:dyDescent="0.15">
      <c r="A68" s="94"/>
      <c r="B68" s="126" t="s">
        <v>326</v>
      </c>
      <c r="C68" s="127" t="s">
        <v>334</v>
      </c>
      <c r="D68" s="109"/>
      <c r="E68" s="109"/>
      <c r="F68" s="109"/>
      <c r="G68" s="109"/>
      <c r="H68" s="110"/>
      <c r="I68" s="15"/>
    </row>
    <row r="69" spans="1:9" x14ac:dyDescent="0.15">
      <c r="A69" s="94"/>
      <c r="B69" s="126"/>
      <c r="C69" s="127" t="s">
        <v>335</v>
      </c>
      <c r="D69" s="109"/>
      <c r="E69" s="109"/>
      <c r="F69" s="109"/>
      <c r="G69" s="109"/>
      <c r="H69" s="110"/>
      <c r="I69" s="15"/>
    </row>
    <row r="70" spans="1:9" x14ac:dyDescent="0.15">
      <c r="A70" s="94"/>
      <c r="B70" s="126"/>
      <c r="C70" s="127" t="s">
        <v>336</v>
      </c>
      <c r="D70" s="109"/>
      <c r="E70" s="109"/>
      <c r="F70" s="109"/>
      <c r="G70" s="109"/>
      <c r="H70" s="110"/>
      <c r="I70" s="15"/>
    </row>
    <row r="71" spans="1:9" x14ac:dyDescent="0.15">
      <c r="A71" s="94"/>
      <c r="B71" s="126"/>
      <c r="C71" s="127" t="s">
        <v>327</v>
      </c>
      <c r="D71" s="109"/>
      <c r="E71" s="109"/>
      <c r="F71" s="109"/>
      <c r="G71" s="109"/>
      <c r="H71" s="110"/>
      <c r="I71" s="15"/>
    </row>
    <row r="72" spans="1:9" x14ac:dyDescent="0.15">
      <c r="A72" s="94"/>
      <c r="B72" s="108"/>
      <c r="C72" s="109"/>
      <c r="D72" s="109"/>
      <c r="E72" s="109"/>
      <c r="F72" s="109"/>
      <c r="G72" s="109"/>
      <c r="H72" s="110"/>
      <c r="I72" s="15"/>
    </row>
    <row r="73" spans="1:9" customFormat="1" x14ac:dyDescent="0.15">
      <c r="A73" s="94"/>
      <c r="B73" s="126" t="s">
        <v>325</v>
      </c>
      <c r="C73" s="109" t="s">
        <v>56</v>
      </c>
      <c r="D73" s="109"/>
      <c r="E73" s="109"/>
      <c r="F73" s="109"/>
      <c r="G73" s="109"/>
      <c r="H73" s="110"/>
      <c r="I73" s="15"/>
    </row>
    <row r="74" spans="1:9" customFormat="1" x14ac:dyDescent="0.15">
      <c r="A74" s="94"/>
      <c r="B74" s="108"/>
      <c r="C74" s="109"/>
      <c r="D74" s="109"/>
      <c r="E74" s="109"/>
      <c r="F74" s="109"/>
      <c r="G74" s="109"/>
      <c r="H74" s="110"/>
      <c r="I74" s="15"/>
    </row>
    <row r="75" spans="1:9" customFormat="1" x14ac:dyDescent="0.15">
      <c r="A75" s="94"/>
      <c r="B75" s="126" t="s">
        <v>324</v>
      </c>
      <c r="C75" s="109" t="s">
        <v>57</v>
      </c>
      <c r="D75" s="109"/>
      <c r="E75" s="109"/>
      <c r="F75" s="109"/>
      <c r="G75" s="109"/>
      <c r="H75" s="110"/>
      <c r="I75" s="15"/>
    </row>
    <row r="76" spans="1:9" customFormat="1" x14ac:dyDescent="0.15">
      <c r="A76" s="94"/>
      <c r="B76" s="108"/>
      <c r="C76" s="109" t="s">
        <v>58</v>
      </c>
      <c r="D76" s="109"/>
      <c r="E76" s="109"/>
      <c r="F76" s="109"/>
      <c r="G76" s="109"/>
      <c r="H76" s="110"/>
      <c r="I76" s="15"/>
    </row>
    <row r="77" spans="1:9" customFormat="1" x14ac:dyDescent="0.15">
      <c r="A77" s="94"/>
      <c r="B77" s="108"/>
      <c r="C77" s="109" t="s">
        <v>59</v>
      </c>
      <c r="D77" s="109"/>
      <c r="E77" s="109"/>
      <c r="F77" s="109"/>
      <c r="G77" s="109"/>
      <c r="H77" s="110"/>
      <c r="I77" s="15"/>
    </row>
    <row r="78" spans="1:9" customFormat="1" x14ac:dyDescent="0.15">
      <c r="A78" s="94"/>
      <c r="B78" s="108"/>
      <c r="C78" s="109" t="s">
        <v>60</v>
      </c>
      <c r="D78" s="109"/>
      <c r="E78" s="109"/>
      <c r="F78" s="109"/>
      <c r="G78" s="109"/>
      <c r="H78" s="110"/>
      <c r="I78" s="15"/>
    </row>
    <row r="79" spans="1:9" customFormat="1" x14ac:dyDescent="0.15">
      <c r="A79" s="94"/>
      <c r="B79" s="108"/>
      <c r="C79" s="109" t="s">
        <v>61</v>
      </c>
      <c r="D79" s="109"/>
      <c r="E79" s="109"/>
      <c r="F79" s="109"/>
      <c r="G79" s="109"/>
      <c r="H79" s="110"/>
      <c r="I79" s="15"/>
    </row>
    <row r="80" spans="1:9" customFormat="1" x14ac:dyDescent="0.15">
      <c r="A80" s="94"/>
      <c r="B80" s="108"/>
      <c r="C80" s="109"/>
      <c r="D80" s="109"/>
      <c r="E80" s="109"/>
      <c r="F80" s="109"/>
      <c r="G80" s="109"/>
      <c r="H80" s="110"/>
      <c r="I80" s="15"/>
    </row>
    <row r="81" spans="1:9" customFormat="1" x14ac:dyDescent="0.15">
      <c r="A81" s="94"/>
      <c r="B81" s="126" t="s">
        <v>323</v>
      </c>
      <c r="C81" s="127" t="s">
        <v>322</v>
      </c>
      <c r="D81" s="109"/>
      <c r="E81" s="109"/>
      <c r="F81" s="109"/>
      <c r="G81" s="109"/>
      <c r="H81" s="110"/>
      <c r="I81" s="15"/>
    </row>
    <row r="82" spans="1:9" customFormat="1" x14ac:dyDescent="0.15">
      <c r="A82" s="94"/>
      <c r="B82" s="108"/>
      <c r="C82" s="109"/>
      <c r="D82" s="109"/>
      <c r="E82" s="109"/>
      <c r="F82" s="109"/>
      <c r="G82" s="109"/>
      <c r="H82" s="110"/>
      <c r="I82" s="15"/>
    </row>
    <row r="83" spans="1:9" x14ac:dyDescent="0.15">
      <c r="A83" s="94"/>
      <c r="B83" s="126" t="s">
        <v>321</v>
      </c>
      <c r="C83" s="109" t="s">
        <v>62</v>
      </c>
      <c r="D83" s="109"/>
      <c r="E83" s="109"/>
      <c r="F83" s="109"/>
      <c r="G83" s="109"/>
      <c r="H83" s="110"/>
      <c r="I83" s="15"/>
    </row>
    <row r="84" spans="1:9" x14ac:dyDescent="0.15">
      <c r="A84" s="94"/>
      <c r="B84" s="108"/>
      <c r="C84" s="109" t="s">
        <v>63</v>
      </c>
      <c r="D84" s="109"/>
      <c r="E84" s="109"/>
      <c r="F84" s="109"/>
      <c r="G84" s="109"/>
      <c r="H84" s="110"/>
      <c r="I84" s="15"/>
    </row>
    <row r="85" spans="1:9" x14ac:dyDescent="0.15">
      <c r="A85" s="94"/>
      <c r="B85" s="108"/>
      <c r="C85" s="109" t="s">
        <v>64</v>
      </c>
      <c r="D85" s="109"/>
      <c r="E85" s="109"/>
      <c r="F85" s="109"/>
      <c r="G85" s="109"/>
      <c r="H85" s="110"/>
      <c r="I85" s="15"/>
    </row>
    <row r="86" spans="1:9" x14ac:dyDescent="0.15">
      <c r="A86" s="94"/>
      <c r="B86" s="108"/>
      <c r="C86" s="109"/>
      <c r="D86" s="109"/>
      <c r="E86" s="109"/>
      <c r="F86" s="109"/>
      <c r="G86" s="109"/>
      <c r="H86" s="110"/>
      <c r="I86" s="15"/>
    </row>
    <row r="87" spans="1:9" x14ac:dyDescent="0.15">
      <c r="A87" s="94"/>
      <c r="B87" s="126" t="s">
        <v>320</v>
      </c>
      <c r="C87" s="109" t="s">
        <v>65</v>
      </c>
      <c r="D87" s="109"/>
      <c r="E87" s="109"/>
      <c r="F87" s="109"/>
      <c r="G87" s="109"/>
      <c r="H87" s="110"/>
      <c r="I87" s="15"/>
    </row>
    <row r="88" spans="1:9" x14ac:dyDescent="0.15">
      <c r="A88" s="94"/>
      <c r="B88" s="108"/>
      <c r="C88" s="109"/>
      <c r="D88" s="109"/>
      <c r="E88" s="109"/>
      <c r="F88" s="109"/>
      <c r="G88" s="109"/>
      <c r="H88" s="110"/>
      <c r="I88" s="15"/>
    </row>
    <row r="89" spans="1:9" x14ac:dyDescent="0.15">
      <c r="A89" s="94"/>
      <c r="B89" s="126" t="s">
        <v>319</v>
      </c>
      <c r="C89" s="109" t="s">
        <v>66</v>
      </c>
      <c r="D89" s="109"/>
      <c r="E89" s="109"/>
      <c r="F89" s="109"/>
      <c r="G89" s="109"/>
      <c r="H89" s="110"/>
      <c r="I89" s="15"/>
    </row>
    <row r="90" spans="1:9" x14ac:dyDescent="0.15">
      <c r="A90" s="94"/>
      <c r="B90" s="108"/>
      <c r="C90" s="109" t="s">
        <v>67</v>
      </c>
      <c r="D90" s="109"/>
      <c r="E90" s="109"/>
      <c r="F90" s="109"/>
      <c r="G90" s="109"/>
      <c r="H90" s="110"/>
      <c r="I90" s="15"/>
    </row>
    <row r="91" spans="1:9" x14ac:dyDescent="0.15">
      <c r="A91" s="94"/>
      <c r="B91" s="108"/>
      <c r="C91" s="109" t="s">
        <v>68</v>
      </c>
      <c r="D91" s="109"/>
      <c r="E91" s="109"/>
      <c r="F91" s="109"/>
      <c r="G91" s="109"/>
      <c r="H91" s="110"/>
      <c r="I91" s="15"/>
    </row>
    <row r="92" spans="1:9" x14ac:dyDescent="0.15">
      <c r="A92" s="94"/>
      <c r="B92" s="108"/>
      <c r="C92" s="109"/>
      <c r="D92" s="109"/>
      <c r="E92" s="109"/>
      <c r="F92" s="109"/>
      <c r="G92" s="109"/>
      <c r="H92" s="110"/>
      <c r="I92" s="15"/>
    </row>
    <row r="93" spans="1:9" x14ac:dyDescent="0.15">
      <c r="A93" s="94"/>
      <c r="B93" s="126" t="s">
        <v>318</v>
      </c>
      <c r="C93" s="109" t="s">
        <v>69</v>
      </c>
      <c r="D93" s="109"/>
      <c r="E93" s="109"/>
      <c r="F93" s="109"/>
      <c r="G93" s="109"/>
      <c r="H93" s="110"/>
      <c r="I93" s="15"/>
    </row>
    <row r="94" spans="1:9" x14ac:dyDescent="0.15">
      <c r="A94" s="94"/>
      <c r="B94" s="108"/>
      <c r="C94" s="109" t="s">
        <v>70</v>
      </c>
      <c r="D94" s="109"/>
      <c r="E94" s="109"/>
      <c r="F94" s="109"/>
      <c r="G94" s="109"/>
      <c r="H94" s="110"/>
      <c r="I94" s="15"/>
    </row>
    <row r="95" spans="1:9" x14ac:dyDescent="0.15">
      <c r="A95" s="94"/>
      <c r="B95" s="108"/>
      <c r="C95" s="109"/>
      <c r="D95" s="109"/>
      <c r="E95" s="109"/>
      <c r="F95" s="109"/>
      <c r="G95" s="109"/>
      <c r="H95" s="110"/>
      <c r="I95" s="15"/>
    </row>
    <row r="96" spans="1:9" x14ac:dyDescent="0.15">
      <c r="A96" s="94"/>
      <c r="B96" s="126" t="s">
        <v>317</v>
      </c>
      <c r="C96" s="109" t="s">
        <v>71</v>
      </c>
      <c r="D96" s="109"/>
      <c r="E96" s="109"/>
      <c r="F96" s="109"/>
      <c r="G96" s="109"/>
      <c r="H96" s="110"/>
      <c r="I96" s="15"/>
    </row>
    <row r="97" spans="1:9" x14ac:dyDescent="0.15">
      <c r="A97" s="95"/>
      <c r="B97" s="96"/>
      <c r="C97" s="97"/>
      <c r="D97" s="97"/>
      <c r="E97" s="97"/>
      <c r="F97" s="97"/>
      <c r="G97" s="97"/>
      <c r="H97" s="98"/>
      <c r="I97" s="15"/>
    </row>
    <row r="98" spans="1:9" x14ac:dyDescent="0.15">
      <c r="A98" s="15"/>
      <c r="B98" s="15"/>
      <c r="C98" s="15"/>
      <c r="D98" s="15"/>
      <c r="E98" s="15"/>
      <c r="F98" s="15"/>
      <c r="G98" s="15"/>
      <c r="H98" s="15"/>
      <c r="I98" s="15"/>
    </row>
  </sheetData>
  <sheetProtection sheet="1" objects="1"/>
  <phoneticPr fontId="7"/>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119"/>
  <sheetViews>
    <sheetView zoomScale="85" zoomScaleNormal="85" workbookViewId="0">
      <selection activeCell="C3" sqref="C3:G4"/>
    </sheetView>
  </sheetViews>
  <sheetFormatPr defaultColWidth="9" defaultRowHeight="15.75" outlineLevelCol="1" x14ac:dyDescent="0.15"/>
  <cols>
    <col min="1" max="1" width="2.25" style="12" customWidth="1"/>
    <col min="2" max="2" width="17.5" style="12" customWidth="1"/>
    <col min="3" max="3" width="0.375" style="12" customWidth="1"/>
    <col min="4" max="6" width="17.5" style="12" customWidth="1"/>
    <col min="7" max="7" width="0.375" style="12" customWidth="1"/>
    <col min="8" max="8" width="3.25" style="12" customWidth="1"/>
    <col min="9" max="9" width="3.25" style="12" customWidth="1" outlineLevel="1"/>
    <col min="10" max="10" width="7" style="12" customWidth="1" outlineLevel="1"/>
    <col min="11" max="23" width="8" style="12" customWidth="1" outlineLevel="1"/>
    <col min="24" max="24" width="3.25" style="12" customWidth="1"/>
    <col min="25" max="25" width="3.25" style="12" customWidth="1" outlineLevel="1"/>
    <col min="26" max="26" width="8" style="12" customWidth="1" outlineLevel="1"/>
    <col min="27" max="35" width="8" style="13" customWidth="1" outlineLevel="1"/>
    <col min="36" max="39" width="8" style="14" customWidth="1" outlineLevel="1"/>
    <col min="40" max="40" width="6" style="14" customWidth="1"/>
    <col min="41" max="41" width="9" style="1" customWidth="1"/>
    <col min="42" max="42" width="9" style="1" hidden="1" customWidth="1"/>
    <col min="43" max="45" width="9" style="12" hidden="1" customWidth="1"/>
    <col min="46" max="46" width="0" style="12" hidden="1" customWidth="1"/>
    <col min="47" max="263" width="9" style="12"/>
    <col min="264" max="264" width="12.5" style="12" customWidth="1"/>
    <col min="265" max="272" width="6.5" style="12" customWidth="1"/>
    <col min="273" max="273" width="3.25" style="12" customWidth="1"/>
    <col min="274" max="277" width="7.5" style="12" customWidth="1"/>
    <col min="278" max="281" width="9" style="12"/>
    <col min="282" max="289" width="5.125" style="12" customWidth="1"/>
    <col min="290" max="290" width="3.25" style="12" customWidth="1"/>
    <col min="291" max="294" width="6" style="12" customWidth="1"/>
    <col min="295" max="519" width="9" style="12"/>
    <col min="520" max="520" width="12.5" style="12" customWidth="1"/>
    <col min="521" max="528" width="6.5" style="12" customWidth="1"/>
    <col min="529" max="529" width="3.25" style="12" customWidth="1"/>
    <col min="530" max="533" width="7.5" style="12" customWidth="1"/>
    <col min="534" max="537" width="9" style="12"/>
    <col min="538" max="545" width="5.125" style="12" customWidth="1"/>
    <col min="546" max="546" width="3.25" style="12" customWidth="1"/>
    <col min="547" max="550" width="6" style="12" customWidth="1"/>
    <col min="551" max="775" width="9" style="12"/>
    <col min="776" max="776" width="12.5" style="12" customWidth="1"/>
    <col min="777" max="784" width="6.5" style="12" customWidth="1"/>
    <col min="785" max="785" width="3.25" style="12" customWidth="1"/>
    <col min="786" max="789" width="7.5" style="12" customWidth="1"/>
    <col min="790" max="793" width="9" style="12"/>
    <col min="794" max="801" width="5.125" style="12" customWidth="1"/>
    <col min="802" max="802" width="3.25" style="12" customWidth="1"/>
    <col min="803" max="806" width="6" style="12" customWidth="1"/>
    <col min="807" max="1031" width="9" style="12"/>
    <col min="1032" max="1032" width="12.5" style="12" customWidth="1"/>
    <col min="1033" max="1040" width="6.5" style="12" customWidth="1"/>
    <col min="1041" max="1041" width="3.25" style="12" customWidth="1"/>
    <col min="1042" max="1045" width="7.5" style="12" customWidth="1"/>
    <col min="1046" max="1049" width="9" style="12"/>
    <col min="1050" max="1057" width="5.125" style="12" customWidth="1"/>
    <col min="1058" max="1058" width="3.25" style="12" customWidth="1"/>
    <col min="1059" max="1062" width="6" style="12" customWidth="1"/>
    <col min="1063" max="1287" width="9" style="12"/>
    <col min="1288" max="1288" width="12.5" style="12" customWidth="1"/>
    <col min="1289" max="1296" width="6.5" style="12" customWidth="1"/>
    <col min="1297" max="1297" width="3.25" style="12" customWidth="1"/>
    <col min="1298" max="1301" width="7.5" style="12" customWidth="1"/>
    <col min="1302" max="1305" width="9" style="12"/>
    <col min="1306" max="1313" width="5.125" style="12" customWidth="1"/>
    <col min="1314" max="1314" width="3.25" style="12" customWidth="1"/>
    <col min="1315" max="1318" width="6" style="12" customWidth="1"/>
    <col min="1319" max="1543" width="9" style="12"/>
    <col min="1544" max="1544" width="12.5" style="12" customWidth="1"/>
    <col min="1545" max="1552" width="6.5" style="12" customWidth="1"/>
    <col min="1553" max="1553" width="3.25" style="12" customWidth="1"/>
    <col min="1554" max="1557" width="7.5" style="12" customWidth="1"/>
    <col min="1558" max="1561" width="9" style="12"/>
    <col min="1562" max="1569" width="5.125" style="12" customWidth="1"/>
    <col min="1570" max="1570" width="3.25" style="12" customWidth="1"/>
    <col min="1571" max="1574" width="6" style="12" customWidth="1"/>
    <col min="1575" max="1799" width="9" style="12"/>
    <col min="1800" max="1800" width="12.5" style="12" customWidth="1"/>
    <col min="1801" max="1808" width="6.5" style="12" customWidth="1"/>
    <col min="1809" max="1809" width="3.25" style="12" customWidth="1"/>
    <col min="1810" max="1813" width="7.5" style="12" customWidth="1"/>
    <col min="1814" max="1817" width="9" style="12"/>
    <col min="1818" max="1825" width="5.125" style="12" customWidth="1"/>
    <col min="1826" max="1826" width="3.25" style="12" customWidth="1"/>
    <col min="1827" max="1830" width="6" style="12" customWidth="1"/>
    <col min="1831" max="2055" width="9" style="12"/>
    <col min="2056" max="2056" width="12.5" style="12" customWidth="1"/>
    <col min="2057" max="2064" width="6.5" style="12" customWidth="1"/>
    <col min="2065" max="2065" width="3.25" style="12" customWidth="1"/>
    <col min="2066" max="2069" width="7.5" style="12" customWidth="1"/>
    <col min="2070" max="2073" width="9" style="12"/>
    <col min="2074" max="2081" width="5.125" style="12" customWidth="1"/>
    <col min="2082" max="2082" width="3.25" style="12" customWidth="1"/>
    <col min="2083" max="2086" width="6" style="12" customWidth="1"/>
    <col min="2087" max="2311" width="9" style="12"/>
    <col min="2312" max="2312" width="12.5" style="12" customWidth="1"/>
    <col min="2313" max="2320" width="6.5" style="12" customWidth="1"/>
    <col min="2321" max="2321" width="3.25" style="12" customWidth="1"/>
    <col min="2322" max="2325" width="7.5" style="12" customWidth="1"/>
    <col min="2326" max="2329" width="9" style="12"/>
    <col min="2330" max="2337" width="5.125" style="12" customWidth="1"/>
    <col min="2338" max="2338" width="3.25" style="12" customWidth="1"/>
    <col min="2339" max="2342" width="6" style="12" customWidth="1"/>
    <col min="2343" max="2567" width="9" style="12"/>
    <col min="2568" max="2568" width="12.5" style="12" customWidth="1"/>
    <col min="2569" max="2576" width="6.5" style="12" customWidth="1"/>
    <col min="2577" max="2577" width="3.25" style="12" customWidth="1"/>
    <col min="2578" max="2581" width="7.5" style="12" customWidth="1"/>
    <col min="2582" max="2585" width="9" style="12"/>
    <col min="2586" max="2593" width="5.125" style="12" customWidth="1"/>
    <col min="2594" max="2594" width="3.25" style="12" customWidth="1"/>
    <col min="2595" max="2598" width="6" style="12" customWidth="1"/>
    <col min="2599" max="2823" width="9" style="12"/>
    <col min="2824" max="2824" width="12.5" style="12" customWidth="1"/>
    <col min="2825" max="2832" width="6.5" style="12" customWidth="1"/>
    <col min="2833" max="2833" width="3.25" style="12" customWidth="1"/>
    <col min="2834" max="2837" width="7.5" style="12" customWidth="1"/>
    <col min="2838" max="2841" width="9" style="12"/>
    <col min="2842" max="2849" width="5.125" style="12" customWidth="1"/>
    <col min="2850" max="2850" width="3.25" style="12" customWidth="1"/>
    <col min="2851" max="2854" width="6" style="12" customWidth="1"/>
    <col min="2855" max="3079" width="9" style="12"/>
    <col min="3080" max="3080" width="12.5" style="12" customWidth="1"/>
    <col min="3081" max="3088" width="6.5" style="12" customWidth="1"/>
    <col min="3089" max="3089" width="3.25" style="12" customWidth="1"/>
    <col min="3090" max="3093" width="7.5" style="12" customWidth="1"/>
    <col min="3094" max="3097" width="9" style="12"/>
    <col min="3098" max="3105" width="5.125" style="12" customWidth="1"/>
    <col min="3106" max="3106" width="3.25" style="12" customWidth="1"/>
    <col min="3107" max="3110" width="6" style="12" customWidth="1"/>
    <col min="3111" max="3335" width="9" style="12"/>
    <col min="3336" max="3336" width="12.5" style="12" customWidth="1"/>
    <col min="3337" max="3344" width="6.5" style="12" customWidth="1"/>
    <col min="3345" max="3345" width="3.25" style="12" customWidth="1"/>
    <col min="3346" max="3349" width="7.5" style="12" customWidth="1"/>
    <col min="3350" max="3353" width="9" style="12"/>
    <col min="3354" max="3361" width="5.125" style="12" customWidth="1"/>
    <col min="3362" max="3362" width="3.25" style="12" customWidth="1"/>
    <col min="3363" max="3366" width="6" style="12" customWidth="1"/>
    <col min="3367" max="3591" width="9" style="12"/>
    <col min="3592" max="3592" width="12.5" style="12" customWidth="1"/>
    <col min="3593" max="3600" width="6.5" style="12" customWidth="1"/>
    <col min="3601" max="3601" width="3.25" style="12" customWidth="1"/>
    <col min="3602" max="3605" width="7.5" style="12" customWidth="1"/>
    <col min="3606" max="3609" width="9" style="12"/>
    <col min="3610" max="3617" width="5.125" style="12" customWidth="1"/>
    <col min="3618" max="3618" width="3.25" style="12" customWidth="1"/>
    <col min="3619" max="3622" width="6" style="12" customWidth="1"/>
    <col min="3623" max="3847" width="9" style="12"/>
    <col min="3848" max="3848" width="12.5" style="12" customWidth="1"/>
    <col min="3849" max="3856" width="6.5" style="12" customWidth="1"/>
    <col min="3857" max="3857" width="3.25" style="12" customWidth="1"/>
    <col min="3858" max="3861" width="7.5" style="12" customWidth="1"/>
    <col min="3862" max="3865" width="9" style="12"/>
    <col min="3866" max="3873" width="5.125" style="12" customWidth="1"/>
    <col min="3874" max="3874" width="3.25" style="12" customWidth="1"/>
    <col min="3875" max="3878" width="6" style="12" customWidth="1"/>
    <col min="3879" max="4103" width="9" style="12"/>
    <col min="4104" max="4104" width="12.5" style="12" customWidth="1"/>
    <col min="4105" max="4112" width="6.5" style="12" customWidth="1"/>
    <col min="4113" max="4113" width="3.25" style="12" customWidth="1"/>
    <col min="4114" max="4117" width="7.5" style="12" customWidth="1"/>
    <col min="4118" max="4121" width="9" style="12"/>
    <col min="4122" max="4129" width="5.125" style="12" customWidth="1"/>
    <col min="4130" max="4130" width="3.25" style="12" customWidth="1"/>
    <col min="4131" max="4134" width="6" style="12" customWidth="1"/>
    <col min="4135" max="4359" width="9" style="12"/>
    <col min="4360" max="4360" width="12.5" style="12" customWidth="1"/>
    <col min="4361" max="4368" width="6.5" style="12" customWidth="1"/>
    <col min="4369" max="4369" width="3.25" style="12" customWidth="1"/>
    <col min="4370" max="4373" width="7.5" style="12" customWidth="1"/>
    <col min="4374" max="4377" width="9" style="12"/>
    <col min="4378" max="4385" width="5.125" style="12" customWidth="1"/>
    <col min="4386" max="4386" width="3.25" style="12" customWidth="1"/>
    <col min="4387" max="4390" width="6" style="12" customWidth="1"/>
    <col min="4391" max="4615" width="9" style="12"/>
    <col min="4616" max="4616" width="12.5" style="12" customWidth="1"/>
    <col min="4617" max="4624" width="6.5" style="12" customWidth="1"/>
    <col min="4625" max="4625" width="3.25" style="12" customWidth="1"/>
    <col min="4626" max="4629" width="7.5" style="12" customWidth="1"/>
    <col min="4630" max="4633" width="9" style="12"/>
    <col min="4634" max="4641" width="5.125" style="12" customWidth="1"/>
    <col min="4642" max="4642" width="3.25" style="12" customWidth="1"/>
    <col min="4643" max="4646" width="6" style="12" customWidth="1"/>
    <col min="4647" max="4871" width="9" style="12"/>
    <col min="4872" max="4872" width="12.5" style="12" customWidth="1"/>
    <col min="4873" max="4880" width="6.5" style="12" customWidth="1"/>
    <col min="4881" max="4881" width="3.25" style="12" customWidth="1"/>
    <col min="4882" max="4885" width="7.5" style="12" customWidth="1"/>
    <col min="4886" max="4889" width="9" style="12"/>
    <col min="4890" max="4897" width="5.125" style="12" customWidth="1"/>
    <col min="4898" max="4898" width="3.25" style="12" customWidth="1"/>
    <col min="4899" max="4902" width="6" style="12" customWidth="1"/>
    <col min="4903" max="5127" width="9" style="12"/>
    <col min="5128" max="5128" width="12.5" style="12" customWidth="1"/>
    <col min="5129" max="5136" width="6.5" style="12" customWidth="1"/>
    <col min="5137" max="5137" width="3.25" style="12" customWidth="1"/>
    <col min="5138" max="5141" width="7.5" style="12" customWidth="1"/>
    <col min="5142" max="5145" width="9" style="12"/>
    <col min="5146" max="5153" width="5.125" style="12" customWidth="1"/>
    <col min="5154" max="5154" width="3.25" style="12" customWidth="1"/>
    <col min="5155" max="5158" width="6" style="12" customWidth="1"/>
    <col min="5159" max="5383" width="9" style="12"/>
    <col min="5384" max="5384" width="12.5" style="12" customWidth="1"/>
    <col min="5385" max="5392" width="6.5" style="12" customWidth="1"/>
    <col min="5393" max="5393" width="3.25" style="12" customWidth="1"/>
    <col min="5394" max="5397" width="7.5" style="12" customWidth="1"/>
    <col min="5398" max="5401" width="9" style="12"/>
    <col min="5402" max="5409" width="5.125" style="12" customWidth="1"/>
    <col min="5410" max="5410" width="3.25" style="12" customWidth="1"/>
    <col min="5411" max="5414" width="6" style="12" customWidth="1"/>
    <col min="5415" max="5639" width="9" style="12"/>
    <col min="5640" max="5640" width="12.5" style="12" customWidth="1"/>
    <col min="5641" max="5648" width="6.5" style="12" customWidth="1"/>
    <col min="5649" max="5649" width="3.25" style="12" customWidth="1"/>
    <col min="5650" max="5653" width="7.5" style="12" customWidth="1"/>
    <col min="5654" max="5657" width="9" style="12"/>
    <col min="5658" max="5665" width="5.125" style="12" customWidth="1"/>
    <col min="5666" max="5666" width="3.25" style="12" customWidth="1"/>
    <col min="5667" max="5670" width="6" style="12" customWidth="1"/>
    <col min="5671" max="5895" width="9" style="12"/>
    <col min="5896" max="5896" width="12.5" style="12" customWidth="1"/>
    <col min="5897" max="5904" width="6.5" style="12" customWidth="1"/>
    <col min="5905" max="5905" width="3.25" style="12" customWidth="1"/>
    <col min="5906" max="5909" width="7.5" style="12" customWidth="1"/>
    <col min="5910" max="5913" width="9" style="12"/>
    <col min="5914" max="5921" width="5.125" style="12" customWidth="1"/>
    <col min="5922" max="5922" width="3.25" style="12" customWidth="1"/>
    <col min="5923" max="5926" width="6" style="12" customWidth="1"/>
    <col min="5927" max="6151" width="9" style="12"/>
    <col min="6152" max="6152" width="12.5" style="12" customWidth="1"/>
    <col min="6153" max="6160" width="6.5" style="12" customWidth="1"/>
    <col min="6161" max="6161" width="3.25" style="12" customWidth="1"/>
    <col min="6162" max="6165" width="7.5" style="12" customWidth="1"/>
    <col min="6166" max="6169" width="9" style="12"/>
    <col min="6170" max="6177" width="5.125" style="12" customWidth="1"/>
    <col min="6178" max="6178" width="3.25" style="12" customWidth="1"/>
    <col min="6179" max="6182" width="6" style="12" customWidth="1"/>
    <col min="6183" max="6407" width="9" style="12"/>
    <col min="6408" max="6408" width="12.5" style="12" customWidth="1"/>
    <col min="6409" max="6416" width="6.5" style="12" customWidth="1"/>
    <col min="6417" max="6417" width="3.25" style="12" customWidth="1"/>
    <col min="6418" max="6421" width="7.5" style="12" customWidth="1"/>
    <col min="6422" max="6425" width="9" style="12"/>
    <col min="6426" max="6433" width="5.125" style="12" customWidth="1"/>
    <col min="6434" max="6434" width="3.25" style="12" customWidth="1"/>
    <col min="6435" max="6438" width="6" style="12" customWidth="1"/>
    <col min="6439" max="6663" width="9" style="12"/>
    <col min="6664" max="6664" width="12.5" style="12" customWidth="1"/>
    <col min="6665" max="6672" width="6.5" style="12" customWidth="1"/>
    <col min="6673" max="6673" width="3.25" style="12" customWidth="1"/>
    <col min="6674" max="6677" width="7.5" style="12" customWidth="1"/>
    <col min="6678" max="6681" width="9" style="12"/>
    <col min="6682" max="6689" width="5.125" style="12" customWidth="1"/>
    <col min="6690" max="6690" width="3.25" style="12" customWidth="1"/>
    <col min="6691" max="6694" width="6" style="12" customWidth="1"/>
    <col min="6695" max="6919" width="9" style="12"/>
    <col min="6920" max="6920" width="12.5" style="12" customWidth="1"/>
    <col min="6921" max="6928" width="6.5" style="12" customWidth="1"/>
    <col min="6929" max="6929" width="3.25" style="12" customWidth="1"/>
    <col min="6930" max="6933" width="7.5" style="12" customWidth="1"/>
    <col min="6934" max="6937" width="9" style="12"/>
    <col min="6938" max="6945" width="5.125" style="12" customWidth="1"/>
    <col min="6946" max="6946" width="3.25" style="12" customWidth="1"/>
    <col min="6947" max="6950" width="6" style="12" customWidth="1"/>
    <col min="6951" max="7175" width="9" style="12"/>
    <col min="7176" max="7176" width="12.5" style="12" customWidth="1"/>
    <col min="7177" max="7184" width="6.5" style="12" customWidth="1"/>
    <col min="7185" max="7185" width="3.25" style="12" customWidth="1"/>
    <col min="7186" max="7189" width="7.5" style="12" customWidth="1"/>
    <col min="7190" max="7193" width="9" style="12"/>
    <col min="7194" max="7201" width="5.125" style="12" customWidth="1"/>
    <col min="7202" max="7202" width="3.25" style="12" customWidth="1"/>
    <col min="7203" max="7206" width="6" style="12" customWidth="1"/>
    <col min="7207" max="7431" width="9" style="12"/>
    <col min="7432" max="7432" width="12.5" style="12" customWidth="1"/>
    <col min="7433" max="7440" width="6.5" style="12" customWidth="1"/>
    <col min="7441" max="7441" width="3.25" style="12" customWidth="1"/>
    <col min="7442" max="7445" width="7.5" style="12" customWidth="1"/>
    <col min="7446" max="7449" width="9" style="12"/>
    <col min="7450" max="7457" width="5.125" style="12" customWidth="1"/>
    <col min="7458" max="7458" width="3.25" style="12" customWidth="1"/>
    <col min="7459" max="7462" width="6" style="12" customWidth="1"/>
    <col min="7463" max="7687" width="9" style="12"/>
    <col min="7688" max="7688" width="12.5" style="12" customWidth="1"/>
    <col min="7689" max="7696" width="6.5" style="12" customWidth="1"/>
    <col min="7697" max="7697" width="3.25" style="12" customWidth="1"/>
    <col min="7698" max="7701" width="7.5" style="12" customWidth="1"/>
    <col min="7702" max="7705" width="9" style="12"/>
    <col min="7706" max="7713" width="5.125" style="12" customWidth="1"/>
    <col min="7714" max="7714" width="3.25" style="12" customWidth="1"/>
    <col min="7715" max="7718" width="6" style="12" customWidth="1"/>
    <col min="7719" max="7943" width="9" style="12"/>
    <col min="7944" max="7944" width="12.5" style="12" customWidth="1"/>
    <col min="7945" max="7952" width="6.5" style="12" customWidth="1"/>
    <col min="7953" max="7953" width="3.25" style="12" customWidth="1"/>
    <col min="7954" max="7957" width="7.5" style="12" customWidth="1"/>
    <col min="7958" max="7961" width="9" style="12"/>
    <col min="7962" max="7969" width="5.125" style="12" customWidth="1"/>
    <col min="7970" max="7970" width="3.25" style="12" customWidth="1"/>
    <col min="7971" max="7974" width="6" style="12" customWidth="1"/>
    <col min="7975" max="8199" width="9" style="12"/>
    <col min="8200" max="8200" width="12.5" style="12" customWidth="1"/>
    <col min="8201" max="8208" width="6.5" style="12" customWidth="1"/>
    <col min="8209" max="8209" width="3.25" style="12" customWidth="1"/>
    <col min="8210" max="8213" width="7.5" style="12" customWidth="1"/>
    <col min="8214" max="8217" width="9" style="12"/>
    <col min="8218" max="8225" width="5.125" style="12" customWidth="1"/>
    <col min="8226" max="8226" width="3.25" style="12" customWidth="1"/>
    <col min="8227" max="8230" width="6" style="12" customWidth="1"/>
    <col min="8231" max="8455" width="9" style="12"/>
    <col min="8456" max="8456" width="12.5" style="12" customWidth="1"/>
    <col min="8457" max="8464" width="6.5" style="12" customWidth="1"/>
    <col min="8465" max="8465" width="3.25" style="12" customWidth="1"/>
    <col min="8466" max="8469" width="7.5" style="12" customWidth="1"/>
    <col min="8470" max="8473" width="9" style="12"/>
    <col min="8474" max="8481" width="5.125" style="12" customWidth="1"/>
    <col min="8482" max="8482" width="3.25" style="12" customWidth="1"/>
    <col min="8483" max="8486" width="6" style="12" customWidth="1"/>
    <col min="8487" max="8711" width="9" style="12"/>
    <col min="8712" max="8712" width="12.5" style="12" customWidth="1"/>
    <col min="8713" max="8720" width="6.5" style="12" customWidth="1"/>
    <col min="8721" max="8721" width="3.25" style="12" customWidth="1"/>
    <col min="8722" max="8725" width="7.5" style="12" customWidth="1"/>
    <col min="8726" max="8729" width="9" style="12"/>
    <col min="8730" max="8737" width="5.125" style="12" customWidth="1"/>
    <col min="8738" max="8738" width="3.25" style="12" customWidth="1"/>
    <col min="8739" max="8742" width="6" style="12" customWidth="1"/>
    <col min="8743" max="8967" width="9" style="12"/>
    <col min="8968" max="8968" width="12.5" style="12" customWidth="1"/>
    <col min="8969" max="8976" width="6.5" style="12" customWidth="1"/>
    <col min="8977" max="8977" width="3.25" style="12" customWidth="1"/>
    <col min="8978" max="8981" width="7.5" style="12" customWidth="1"/>
    <col min="8982" max="8985" width="9" style="12"/>
    <col min="8986" max="8993" width="5.125" style="12" customWidth="1"/>
    <col min="8994" max="8994" width="3.25" style="12" customWidth="1"/>
    <col min="8995" max="8998" width="6" style="12" customWidth="1"/>
    <col min="8999" max="9223" width="9" style="12"/>
    <col min="9224" max="9224" width="12.5" style="12" customWidth="1"/>
    <col min="9225" max="9232" width="6.5" style="12" customWidth="1"/>
    <col min="9233" max="9233" width="3.25" style="12" customWidth="1"/>
    <col min="9234" max="9237" width="7.5" style="12" customWidth="1"/>
    <col min="9238" max="9241" width="9" style="12"/>
    <col min="9242" max="9249" width="5.125" style="12" customWidth="1"/>
    <col min="9250" max="9250" width="3.25" style="12" customWidth="1"/>
    <col min="9251" max="9254" width="6" style="12" customWidth="1"/>
    <col min="9255" max="9479" width="9" style="12"/>
    <col min="9480" max="9480" width="12.5" style="12" customWidth="1"/>
    <col min="9481" max="9488" width="6.5" style="12" customWidth="1"/>
    <col min="9489" max="9489" width="3.25" style="12" customWidth="1"/>
    <col min="9490" max="9493" width="7.5" style="12" customWidth="1"/>
    <col min="9494" max="9497" width="9" style="12"/>
    <col min="9498" max="9505" width="5.125" style="12" customWidth="1"/>
    <col min="9506" max="9506" width="3.25" style="12" customWidth="1"/>
    <col min="9507" max="9510" width="6" style="12" customWidth="1"/>
    <col min="9511" max="9735" width="9" style="12"/>
    <col min="9736" max="9736" width="12.5" style="12" customWidth="1"/>
    <col min="9737" max="9744" width="6.5" style="12" customWidth="1"/>
    <col min="9745" max="9745" width="3.25" style="12" customWidth="1"/>
    <col min="9746" max="9749" width="7.5" style="12" customWidth="1"/>
    <col min="9750" max="9753" width="9" style="12"/>
    <col min="9754" max="9761" width="5.125" style="12" customWidth="1"/>
    <col min="9762" max="9762" width="3.25" style="12" customWidth="1"/>
    <col min="9763" max="9766" width="6" style="12" customWidth="1"/>
    <col min="9767" max="9991" width="9" style="12"/>
    <col min="9992" max="9992" width="12.5" style="12" customWidth="1"/>
    <col min="9993" max="10000" width="6.5" style="12" customWidth="1"/>
    <col min="10001" max="10001" width="3.25" style="12" customWidth="1"/>
    <col min="10002" max="10005" width="7.5" style="12" customWidth="1"/>
    <col min="10006" max="10009" width="9" style="12"/>
    <col min="10010" max="10017" width="5.125" style="12" customWidth="1"/>
    <col min="10018" max="10018" width="3.25" style="12" customWidth="1"/>
    <col min="10019" max="10022" width="6" style="12" customWidth="1"/>
    <col min="10023" max="10247" width="9" style="12"/>
    <col min="10248" max="10248" width="12.5" style="12" customWidth="1"/>
    <col min="10249" max="10256" width="6.5" style="12" customWidth="1"/>
    <col min="10257" max="10257" width="3.25" style="12" customWidth="1"/>
    <col min="10258" max="10261" width="7.5" style="12" customWidth="1"/>
    <col min="10262" max="10265" width="9" style="12"/>
    <col min="10266" max="10273" width="5.125" style="12" customWidth="1"/>
    <col min="10274" max="10274" width="3.25" style="12" customWidth="1"/>
    <col min="10275" max="10278" width="6" style="12" customWidth="1"/>
    <col min="10279" max="10503" width="9" style="12"/>
    <col min="10504" max="10504" width="12.5" style="12" customWidth="1"/>
    <col min="10505" max="10512" width="6.5" style="12" customWidth="1"/>
    <col min="10513" max="10513" width="3.25" style="12" customWidth="1"/>
    <col min="10514" max="10517" width="7.5" style="12" customWidth="1"/>
    <col min="10518" max="10521" width="9" style="12"/>
    <col min="10522" max="10529" width="5.125" style="12" customWidth="1"/>
    <col min="10530" max="10530" width="3.25" style="12" customWidth="1"/>
    <col min="10531" max="10534" width="6" style="12" customWidth="1"/>
    <col min="10535" max="10759" width="9" style="12"/>
    <col min="10760" max="10760" width="12.5" style="12" customWidth="1"/>
    <col min="10761" max="10768" width="6.5" style="12" customWidth="1"/>
    <col min="10769" max="10769" width="3.25" style="12" customWidth="1"/>
    <col min="10770" max="10773" width="7.5" style="12" customWidth="1"/>
    <col min="10774" max="10777" width="9" style="12"/>
    <col min="10778" max="10785" width="5.125" style="12" customWidth="1"/>
    <col min="10786" max="10786" width="3.25" style="12" customWidth="1"/>
    <col min="10787" max="10790" width="6" style="12" customWidth="1"/>
    <col min="10791" max="11015" width="9" style="12"/>
    <col min="11016" max="11016" width="12.5" style="12" customWidth="1"/>
    <col min="11017" max="11024" width="6.5" style="12" customWidth="1"/>
    <col min="11025" max="11025" width="3.25" style="12" customWidth="1"/>
    <col min="11026" max="11029" width="7.5" style="12" customWidth="1"/>
    <col min="11030" max="11033" width="9" style="12"/>
    <col min="11034" max="11041" width="5.125" style="12" customWidth="1"/>
    <col min="11042" max="11042" width="3.25" style="12" customWidth="1"/>
    <col min="11043" max="11046" width="6" style="12" customWidth="1"/>
    <col min="11047" max="11271" width="9" style="12"/>
    <col min="11272" max="11272" width="12.5" style="12" customWidth="1"/>
    <col min="11273" max="11280" width="6.5" style="12" customWidth="1"/>
    <col min="11281" max="11281" width="3.25" style="12" customWidth="1"/>
    <col min="11282" max="11285" width="7.5" style="12" customWidth="1"/>
    <col min="11286" max="11289" width="9" style="12"/>
    <col min="11290" max="11297" width="5.125" style="12" customWidth="1"/>
    <col min="11298" max="11298" width="3.25" style="12" customWidth="1"/>
    <col min="11299" max="11302" width="6" style="12" customWidth="1"/>
    <col min="11303" max="11527" width="9" style="12"/>
    <col min="11528" max="11528" width="12.5" style="12" customWidth="1"/>
    <col min="11529" max="11536" width="6.5" style="12" customWidth="1"/>
    <col min="11537" max="11537" width="3.25" style="12" customWidth="1"/>
    <col min="11538" max="11541" width="7.5" style="12" customWidth="1"/>
    <col min="11542" max="11545" width="9" style="12"/>
    <col min="11546" max="11553" width="5.125" style="12" customWidth="1"/>
    <col min="11554" max="11554" width="3.25" style="12" customWidth="1"/>
    <col min="11555" max="11558" width="6" style="12" customWidth="1"/>
    <col min="11559" max="11783" width="9" style="12"/>
    <col min="11784" max="11784" width="12.5" style="12" customWidth="1"/>
    <col min="11785" max="11792" width="6.5" style="12" customWidth="1"/>
    <col min="11793" max="11793" width="3.25" style="12" customWidth="1"/>
    <col min="11794" max="11797" width="7.5" style="12" customWidth="1"/>
    <col min="11798" max="11801" width="9" style="12"/>
    <col min="11802" max="11809" width="5.125" style="12" customWidth="1"/>
    <col min="11810" max="11810" width="3.25" style="12" customWidth="1"/>
    <col min="11811" max="11814" width="6" style="12" customWidth="1"/>
    <col min="11815" max="12039" width="9" style="12"/>
    <col min="12040" max="12040" width="12.5" style="12" customWidth="1"/>
    <col min="12041" max="12048" width="6.5" style="12" customWidth="1"/>
    <col min="12049" max="12049" width="3.25" style="12" customWidth="1"/>
    <col min="12050" max="12053" width="7.5" style="12" customWidth="1"/>
    <col min="12054" max="12057" width="9" style="12"/>
    <col min="12058" max="12065" width="5.125" style="12" customWidth="1"/>
    <col min="12066" max="12066" width="3.25" style="12" customWidth="1"/>
    <col min="12067" max="12070" width="6" style="12" customWidth="1"/>
    <col min="12071" max="12295" width="9" style="12"/>
    <col min="12296" max="12296" width="12.5" style="12" customWidth="1"/>
    <col min="12297" max="12304" width="6.5" style="12" customWidth="1"/>
    <col min="12305" max="12305" width="3.25" style="12" customWidth="1"/>
    <col min="12306" max="12309" width="7.5" style="12" customWidth="1"/>
    <col min="12310" max="12313" width="9" style="12"/>
    <col min="12314" max="12321" width="5.125" style="12" customWidth="1"/>
    <col min="12322" max="12322" width="3.25" style="12" customWidth="1"/>
    <col min="12323" max="12326" width="6" style="12" customWidth="1"/>
    <col min="12327" max="12551" width="9" style="12"/>
    <col min="12552" max="12552" width="12.5" style="12" customWidth="1"/>
    <col min="12553" max="12560" width="6.5" style="12" customWidth="1"/>
    <col min="12561" max="12561" width="3.25" style="12" customWidth="1"/>
    <col min="12562" max="12565" width="7.5" style="12" customWidth="1"/>
    <col min="12566" max="12569" width="9" style="12"/>
    <col min="12570" max="12577" width="5.125" style="12" customWidth="1"/>
    <col min="12578" max="12578" width="3.25" style="12" customWidth="1"/>
    <col min="12579" max="12582" width="6" style="12" customWidth="1"/>
    <col min="12583" max="12807" width="9" style="12"/>
    <col min="12808" max="12808" width="12.5" style="12" customWidth="1"/>
    <col min="12809" max="12816" width="6.5" style="12" customWidth="1"/>
    <col min="12817" max="12817" width="3.25" style="12" customWidth="1"/>
    <col min="12818" max="12821" width="7.5" style="12" customWidth="1"/>
    <col min="12822" max="12825" width="9" style="12"/>
    <col min="12826" max="12833" width="5.125" style="12" customWidth="1"/>
    <col min="12834" max="12834" width="3.25" style="12" customWidth="1"/>
    <col min="12835" max="12838" width="6" style="12" customWidth="1"/>
    <col min="12839" max="13063" width="9" style="12"/>
    <col min="13064" max="13064" width="12.5" style="12" customWidth="1"/>
    <col min="13065" max="13072" width="6.5" style="12" customWidth="1"/>
    <col min="13073" max="13073" width="3.25" style="12" customWidth="1"/>
    <col min="13074" max="13077" width="7.5" style="12" customWidth="1"/>
    <col min="13078" max="13081" width="9" style="12"/>
    <col min="13082" max="13089" width="5.125" style="12" customWidth="1"/>
    <col min="13090" max="13090" width="3.25" style="12" customWidth="1"/>
    <col min="13091" max="13094" width="6" style="12" customWidth="1"/>
    <col min="13095" max="13319" width="9" style="12"/>
    <col min="13320" max="13320" width="12.5" style="12" customWidth="1"/>
    <col min="13321" max="13328" width="6.5" style="12" customWidth="1"/>
    <col min="13329" max="13329" width="3.25" style="12" customWidth="1"/>
    <col min="13330" max="13333" width="7.5" style="12" customWidth="1"/>
    <col min="13334" max="13337" width="9" style="12"/>
    <col min="13338" max="13345" width="5.125" style="12" customWidth="1"/>
    <col min="13346" max="13346" width="3.25" style="12" customWidth="1"/>
    <col min="13347" max="13350" width="6" style="12" customWidth="1"/>
    <col min="13351" max="13575" width="9" style="12"/>
    <col min="13576" max="13576" width="12.5" style="12" customWidth="1"/>
    <col min="13577" max="13584" width="6.5" style="12" customWidth="1"/>
    <col min="13585" max="13585" width="3.25" style="12" customWidth="1"/>
    <col min="13586" max="13589" width="7.5" style="12" customWidth="1"/>
    <col min="13590" max="13593" width="9" style="12"/>
    <col min="13594" max="13601" width="5.125" style="12" customWidth="1"/>
    <col min="13602" max="13602" width="3.25" style="12" customWidth="1"/>
    <col min="13603" max="13606" width="6" style="12" customWidth="1"/>
    <col min="13607" max="13831" width="9" style="12"/>
    <col min="13832" max="13832" width="12.5" style="12" customWidth="1"/>
    <col min="13833" max="13840" width="6.5" style="12" customWidth="1"/>
    <col min="13841" max="13841" width="3.25" style="12" customWidth="1"/>
    <col min="13842" max="13845" width="7.5" style="12" customWidth="1"/>
    <col min="13846" max="13849" width="9" style="12"/>
    <col min="13850" max="13857" width="5.125" style="12" customWidth="1"/>
    <col min="13858" max="13858" width="3.25" style="12" customWidth="1"/>
    <col min="13859" max="13862" width="6" style="12" customWidth="1"/>
    <col min="13863" max="14087" width="9" style="12"/>
    <col min="14088" max="14088" width="12.5" style="12" customWidth="1"/>
    <col min="14089" max="14096" width="6.5" style="12" customWidth="1"/>
    <col min="14097" max="14097" width="3.25" style="12" customWidth="1"/>
    <col min="14098" max="14101" width="7.5" style="12" customWidth="1"/>
    <col min="14102" max="14105" width="9" style="12"/>
    <col min="14106" max="14113" width="5.125" style="12" customWidth="1"/>
    <col min="14114" max="14114" width="3.25" style="12" customWidth="1"/>
    <col min="14115" max="14118" width="6" style="12" customWidth="1"/>
    <col min="14119" max="14343" width="9" style="12"/>
    <col min="14344" max="14344" width="12.5" style="12" customWidth="1"/>
    <col min="14345" max="14352" width="6.5" style="12" customWidth="1"/>
    <col min="14353" max="14353" width="3.25" style="12" customWidth="1"/>
    <col min="14354" max="14357" width="7.5" style="12" customWidth="1"/>
    <col min="14358" max="14361" width="9" style="12"/>
    <col min="14362" max="14369" width="5.125" style="12" customWidth="1"/>
    <col min="14370" max="14370" width="3.25" style="12" customWidth="1"/>
    <col min="14371" max="14374" width="6" style="12" customWidth="1"/>
    <col min="14375" max="14599" width="9" style="12"/>
    <col min="14600" max="14600" width="12.5" style="12" customWidth="1"/>
    <col min="14601" max="14608" width="6.5" style="12" customWidth="1"/>
    <col min="14609" max="14609" width="3.25" style="12" customWidth="1"/>
    <col min="14610" max="14613" width="7.5" style="12" customWidth="1"/>
    <col min="14614" max="14617" width="9" style="12"/>
    <col min="14618" max="14625" width="5.125" style="12" customWidth="1"/>
    <col min="14626" max="14626" width="3.25" style="12" customWidth="1"/>
    <col min="14627" max="14630" width="6" style="12" customWidth="1"/>
    <col min="14631" max="14855" width="9" style="12"/>
    <col min="14856" max="14856" width="12.5" style="12" customWidth="1"/>
    <col min="14857" max="14864" width="6.5" style="12" customWidth="1"/>
    <col min="14865" max="14865" width="3.25" style="12" customWidth="1"/>
    <col min="14866" max="14869" width="7.5" style="12" customWidth="1"/>
    <col min="14870" max="14873" width="9" style="12"/>
    <col min="14874" max="14881" width="5.125" style="12" customWidth="1"/>
    <col min="14882" max="14882" width="3.25" style="12" customWidth="1"/>
    <col min="14883" max="14886" width="6" style="12" customWidth="1"/>
    <col min="14887" max="15111" width="9" style="12"/>
    <col min="15112" max="15112" width="12.5" style="12" customWidth="1"/>
    <col min="15113" max="15120" width="6.5" style="12" customWidth="1"/>
    <col min="15121" max="15121" width="3.25" style="12" customWidth="1"/>
    <col min="15122" max="15125" width="7.5" style="12" customWidth="1"/>
    <col min="15126" max="15129" width="9" style="12"/>
    <col min="15130" max="15137" width="5.125" style="12" customWidth="1"/>
    <col min="15138" max="15138" width="3.25" style="12" customWidth="1"/>
    <col min="15139" max="15142" width="6" style="12" customWidth="1"/>
    <col min="15143" max="15367" width="9" style="12"/>
    <col min="15368" max="15368" width="12.5" style="12" customWidth="1"/>
    <col min="15369" max="15376" width="6.5" style="12" customWidth="1"/>
    <col min="15377" max="15377" width="3.25" style="12" customWidth="1"/>
    <col min="15378" max="15381" width="7.5" style="12" customWidth="1"/>
    <col min="15382" max="15385" width="9" style="12"/>
    <col min="15386" max="15393" width="5.125" style="12" customWidth="1"/>
    <col min="15394" max="15394" width="3.25" style="12" customWidth="1"/>
    <col min="15395" max="15398" width="6" style="12" customWidth="1"/>
    <col min="15399" max="15623" width="9" style="12"/>
    <col min="15624" max="15624" width="12.5" style="12" customWidth="1"/>
    <col min="15625" max="15632" width="6.5" style="12" customWidth="1"/>
    <col min="15633" max="15633" width="3.25" style="12" customWidth="1"/>
    <col min="15634" max="15637" width="7.5" style="12" customWidth="1"/>
    <col min="15638" max="15641" width="9" style="12"/>
    <col min="15642" max="15649" width="5.125" style="12" customWidth="1"/>
    <col min="15650" max="15650" width="3.25" style="12" customWidth="1"/>
    <col min="15651" max="15654" width="6" style="12" customWidth="1"/>
    <col min="15655" max="15879" width="9" style="12"/>
    <col min="15880" max="15880" width="12.5" style="12" customWidth="1"/>
    <col min="15881" max="15888" width="6.5" style="12" customWidth="1"/>
    <col min="15889" max="15889" width="3.25" style="12" customWidth="1"/>
    <col min="15890" max="15893" width="7.5" style="12" customWidth="1"/>
    <col min="15894" max="15897" width="9" style="12"/>
    <col min="15898" max="15905" width="5.125" style="12" customWidth="1"/>
    <col min="15906" max="15906" width="3.25" style="12" customWidth="1"/>
    <col min="15907" max="15910" width="6" style="12" customWidth="1"/>
    <col min="15911" max="16135" width="9" style="12"/>
    <col min="16136" max="16136" width="12.5" style="12" customWidth="1"/>
    <col min="16137" max="16144" width="6.5" style="12" customWidth="1"/>
    <col min="16145" max="16145" width="3.25" style="12" customWidth="1"/>
    <col min="16146" max="16149" width="7.5" style="12" customWidth="1"/>
    <col min="16150" max="16153" width="9" style="12"/>
    <col min="16154" max="16161" width="5.125" style="12" customWidth="1"/>
    <col min="16162" max="16162" width="3.25" style="12" customWidth="1"/>
    <col min="16163" max="16166" width="6" style="12" customWidth="1"/>
    <col min="16167" max="16384" width="9" style="12"/>
  </cols>
  <sheetData>
    <row r="1" spans="1:45" x14ac:dyDescent="0.15">
      <c r="A1" s="15" t="s">
        <v>0</v>
      </c>
      <c r="B1" s="15"/>
      <c r="C1" s="15"/>
      <c r="D1" s="15"/>
      <c r="E1" s="15"/>
      <c r="F1" s="132" t="s">
        <v>332</v>
      </c>
      <c r="G1" s="15"/>
      <c r="H1" s="15"/>
      <c r="I1" s="15"/>
      <c r="J1" s="55"/>
      <c r="K1" s="55"/>
      <c r="L1" s="55"/>
      <c r="M1" s="55"/>
      <c r="N1" s="55"/>
      <c r="O1" s="15"/>
      <c r="P1" s="15"/>
      <c r="Q1" s="55"/>
      <c r="R1" s="55"/>
      <c r="S1" s="55"/>
      <c r="T1" s="55"/>
      <c r="U1" s="55"/>
      <c r="V1" s="55"/>
      <c r="W1" s="15"/>
      <c r="X1" s="55"/>
      <c r="Y1" s="55"/>
      <c r="Z1" s="55"/>
      <c r="AA1" s="15"/>
      <c r="AB1" s="15"/>
      <c r="AC1" s="15"/>
      <c r="AD1" s="15"/>
      <c r="AE1" s="15"/>
      <c r="AF1" s="15"/>
      <c r="AG1" s="15"/>
      <c r="AH1" s="15"/>
      <c r="AI1" s="15"/>
      <c r="AJ1" s="15"/>
      <c r="AK1" s="15"/>
      <c r="AL1" s="15"/>
      <c r="AM1" s="15"/>
      <c r="AN1" s="15"/>
    </row>
    <row r="2" spans="1:45" x14ac:dyDescent="0.15">
      <c r="A2" s="15"/>
      <c r="B2" s="15"/>
      <c r="C2" s="15"/>
      <c r="D2" s="15"/>
      <c r="E2" s="15"/>
      <c r="F2" s="15"/>
      <c r="G2" s="15"/>
      <c r="H2" s="15"/>
      <c r="I2" s="15"/>
      <c r="J2" s="15"/>
      <c r="K2" s="15"/>
      <c r="L2" s="15"/>
      <c r="M2" s="15"/>
      <c r="N2" s="15"/>
      <c r="O2" s="15"/>
      <c r="P2" s="15"/>
      <c r="Q2" s="15"/>
      <c r="R2" s="15"/>
      <c r="S2" s="15"/>
      <c r="T2" s="15"/>
      <c r="U2" s="15"/>
      <c r="V2" s="15"/>
      <c r="W2" s="15"/>
      <c r="X2" s="15"/>
      <c r="Y2" s="55"/>
      <c r="Z2" s="55"/>
      <c r="AA2" s="15"/>
      <c r="AB2" s="15"/>
      <c r="AC2" s="15"/>
      <c r="AD2" s="15"/>
      <c r="AE2" s="15"/>
      <c r="AF2" s="15"/>
      <c r="AG2" s="15"/>
      <c r="AH2" s="15"/>
      <c r="AI2" s="15"/>
      <c r="AJ2" s="15"/>
      <c r="AK2" s="15"/>
      <c r="AL2" s="15"/>
      <c r="AM2" s="15"/>
      <c r="AN2" s="15"/>
    </row>
    <row r="3" spans="1:45" x14ac:dyDescent="0.15">
      <c r="A3" s="15"/>
      <c r="B3" s="122" t="s">
        <v>72</v>
      </c>
      <c r="C3" s="124" t="s">
        <v>73</v>
      </c>
      <c r="D3" s="124"/>
      <c r="E3" s="124"/>
      <c r="F3" s="124"/>
      <c r="G3" s="124"/>
      <c r="H3" s="15"/>
      <c r="I3" s="15"/>
      <c r="J3" s="56"/>
      <c r="K3" s="118" t="s">
        <v>74</v>
      </c>
      <c r="L3" s="119"/>
      <c r="M3" s="119"/>
      <c r="N3" s="119"/>
      <c r="O3" s="119"/>
      <c r="P3" s="119"/>
      <c r="Q3" s="119"/>
      <c r="R3" s="119"/>
      <c r="S3" s="119"/>
      <c r="T3" s="119"/>
      <c r="U3" s="119"/>
      <c r="V3" s="119"/>
      <c r="W3" s="120"/>
      <c r="X3" s="15"/>
      <c r="Y3" s="55"/>
      <c r="Z3" s="55"/>
      <c r="AA3" s="15"/>
      <c r="AB3" s="15"/>
      <c r="AC3" s="15"/>
      <c r="AD3" s="15"/>
      <c r="AE3" s="15"/>
      <c r="AF3" s="15"/>
      <c r="AG3" s="15"/>
      <c r="AH3" s="15"/>
      <c r="AI3" s="15"/>
      <c r="AJ3" s="15"/>
      <c r="AK3" s="15"/>
      <c r="AL3" s="15"/>
      <c r="AM3" s="15"/>
      <c r="AN3" s="15"/>
    </row>
    <row r="4" spans="1:45" x14ac:dyDescent="0.15">
      <c r="A4" s="15"/>
      <c r="B4" s="123"/>
      <c r="C4" s="125"/>
      <c r="D4" s="125"/>
      <c r="E4" s="125"/>
      <c r="F4" s="125"/>
      <c r="G4" s="125"/>
      <c r="H4" s="15"/>
      <c r="I4" s="15"/>
      <c r="J4" s="57"/>
      <c r="K4" s="58" t="s">
        <v>75</v>
      </c>
      <c r="L4" s="59" t="s">
        <v>76</v>
      </c>
      <c r="M4" s="59" t="s">
        <v>77</v>
      </c>
      <c r="N4" s="59" t="s">
        <v>78</v>
      </c>
      <c r="O4" s="59" t="s">
        <v>79</v>
      </c>
      <c r="P4" s="59" t="s">
        <v>80</v>
      </c>
      <c r="Q4" s="59" t="s">
        <v>81</v>
      </c>
      <c r="R4" s="59" t="s">
        <v>82</v>
      </c>
      <c r="S4" s="59" t="s">
        <v>83</v>
      </c>
      <c r="T4" s="72" t="s">
        <v>84</v>
      </c>
      <c r="U4" s="72" t="s">
        <v>85</v>
      </c>
      <c r="V4" s="72" t="s">
        <v>86</v>
      </c>
      <c r="W4" s="73" t="s">
        <v>87</v>
      </c>
      <c r="X4" s="15"/>
      <c r="Y4" s="55"/>
      <c r="Z4" s="55"/>
      <c r="AA4" s="15"/>
      <c r="AB4" s="15"/>
      <c r="AC4" s="15"/>
      <c r="AD4" s="15"/>
      <c r="AE4" s="15"/>
      <c r="AF4" s="15"/>
      <c r="AG4" s="15"/>
      <c r="AH4" s="15"/>
      <c r="AI4" s="15"/>
      <c r="AJ4" s="15"/>
      <c r="AK4" s="15"/>
      <c r="AL4" s="15"/>
      <c r="AM4" s="15"/>
      <c r="AN4" s="15"/>
    </row>
    <row r="5" spans="1:45" x14ac:dyDescent="0.15">
      <c r="A5" s="15"/>
      <c r="B5" s="15"/>
      <c r="C5" s="15"/>
      <c r="D5" s="15"/>
      <c r="E5" s="15"/>
      <c r="F5" s="15"/>
      <c r="G5" s="15"/>
      <c r="H5" s="15"/>
      <c r="I5" s="15"/>
      <c r="J5" s="60" t="s">
        <v>88</v>
      </c>
      <c r="K5" s="61">
        <f>INDEX(初期値マスタ!$C$5:$O$68,MATCH($C$3,初期値マスタ!$B$5:$B$68,0),COLUMN()-COLUMN($J$5))</f>
        <v>10</v>
      </c>
      <c r="L5" s="62">
        <f>INDEX(初期値マスタ!$C$5:$O$68,MATCH($C$3,初期値マスタ!$B$5:$B$68,0),COLUMN()-COLUMN($J$5))</f>
        <v>2</v>
      </c>
      <c r="M5" s="62">
        <f>INDEX(初期値マスタ!$C$5:$O$68,MATCH($C$3,初期値マスタ!$B$5:$B$68,0),COLUMN()-COLUMN($J$5))</f>
        <v>3</v>
      </c>
      <c r="N5" s="62">
        <f>INDEX(初期値マスタ!$C$5:$O$68,MATCH($C$3,初期値マスタ!$B$5:$B$68,0),COLUMN()-COLUMN($J$5))</f>
        <v>3</v>
      </c>
      <c r="O5" s="62">
        <f>INDEX(初期値マスタ!$C$5:$O$68,MATCH($C$3,初期値マスタ!$B$5:$B$68,0),COLUMN()-COLUMN($J$5))</f>
        <v>10</v>
      </c>
      <c r="P5" s="62">
        <f>INDEX(初期値マスタ!$C$5:$O$68,MATCH($C$3,初期値マスタ!$B$5:$B$68,0),COLUMN()-COLUMN($J$5))</f>
        <v>3</v>
      </c>
      <c r="Q5" s="62">
        <f>INDEX(初期値マスタ!$C$5:$O$68,MATCH($C$3,初期値マスタ!$B$5:$B$68,0),COLUMN()-COLUMN($J$5))</f>
        <v>3</v>
      </c>
      <c r="R5" s="62">
        <f>INDEX(初期値マスタ!$C$5:$O$68,MATCH($C$3,初期値マスタ!$B$5:$B$68,0),COLUMN()-COLUMN($J$5))</f>
        <v>5</v>
      </c>
      <c r="S5" s="74">
        <f>INDEX(初期値マスタ!$C$5:$O$68,MATCH($C$3,初期値マスタ!$B$5:$B$68,0),COLUMN()-COLUMN($J$5))</f>
        <v>10</v>
      </c>
      <c r="T5" s="74">
        <f>INDEX(初期値マスタ!$C$5:$O$68,MATCH($C$3,初期値マスタ!$B$5:$B$68,0),COLUMN()-COLUMN($J$5))</f>
        <v>1</v>
      </c>
      <c r="U5" s="74">
        <f>INDEX(初期値マスタ!$C$5:$O$68,MATCH($C$3,初期値マスタ!$B$5:$B$68,0),COLUMN()-COLUMN($J$5))</f>
        <v>3</v>
      </c>
      <c r="V5" s="74">
        <f>INDEX(初期値マスタ!$C$5:$O$68,MATCH($C$3,初期値マスタ!$B$5:$B$68,0),COLUMN()-COLUMN($J$5))</f>
        <v>3</v>
      </c>
      <c r="W5" s="75">
        <f>INDEX(初期値マスタ!$C$5:$O$68,MATCH($C$3,初期値マスタ!$B$5:$B$68,0),COLUMN()-COLUMN($J$5))</f>
        <v>3</v>
      </c>
      <c r="X5" s="15"/>
      <c r="Y5" s="55"/>
      <c r="Z5" s="15"/>
      <c r="AA5" s="15"/>
      <c r="AB5" s="15"/>
      <c r="AC5" s="15"/>
      <c r="AD5" s="15"/>
      <c r="AE5" s="15"/>
      <c r="AF5" s="15"/>
      <c r="AG5" s="15"/>
      <c r="AH5" s="15"/>
      <c r="AI5" s="15"/>
      <c r="AJ5" s="15"/>
      <c r="AK5" s="15"/>
      <c r="AL5" s="15"/>
      <c r="AM5" s="15"/>
      <c r="AN5" s="15"/>
    </row>
    <row r="6" spans="1:45" x14ac:dyDescent="0.25">
      <c r="A6" s="15"/>
      <c r="B6" s="16" t="s">
        <v>89</v>
      </c>
      <c r="C6" s="17"/>
      <c r="D6" s="18" t="s">
        <v>90</v>
      </c>
      <c r="E6" s="19" t="s">
        <v>89</v>
      </c>
      <c r="F6" s="20" t="s">
        <v>90</v>
      </c>
      <c r="G6" s="21"/>
      <c r="H6" s="15"/>
      <c r="I6" s="15"/>
      <c r="J6" s="63" t="s">
        <v>91</v>
      </c>
      <c r="K6" s="64">
        <f>INDEX(成長値マスタ!$C$5:$O$68,MATCH($C$3,成長値マスタ!$B$5:$B$68,0),COLUMN()-COLUMN($J$5))</f>
        <v>1.5</v>
      </c>
      <c r="L6" s="65">
        <f>INDEX(成長値マスタ!$C$5:$O$68,MATCH($C$3,成長値マスタ!$B$5:$B$68,0),COLUMN()-COLUMN($J$5))</f>
        <v>0.25</v>
      </c>
      <c r="M6" s="65">
        <f>INDEX(成長値マスタ!$C$5:$O$68,MATCH($C$3,成長値マスタ!$B$5:$B$68,0),COLUMN()-COLUMN($J$5))</f>
        <v>0.75</v>
      </c>
      <c r="N6" s="65">
        <f>INDEX(成長値マスタ!$C$5:$O$68,MATCH($C$3,成長値マスタ!$B$5:$B$68,0),COLUMN()-COLUMN($J$5))</f>
        <v>0.75</v>
      </c>
      <c r="O6" s="65">
        <f>INDEX(成長値マスタ!$C$5:$O$68,MATCH($C$3,成長値マスタ!$B$5:$B$68,0),COLUMN()-COLUMN($J$5))</f>
        <v>1.5</v>
      </c>
      <c r="P6" s="65">
        <f>INDEX(成長値マスタ!$C$5:$O$68,MATCH($C$3,成長値マスタ!$B$5:$B$68,0),COLUMN()-COLUMN($J$5))</f>
        <v>0.75</v>
      </c>
      <c r="Q6" s="65">
        <f>INDEX(成長値マスタ!$C$5:$O$68,MATCH($C$3,成長値マスタ!$B$5:$B$68,0),COLUMN()-COLUMN($J$5))</f>
        <v>0.75</v>
      </c>
      <c r="R6" s="65">
        <f>INDEX(成長値マスタ!$C$5:$O$68,MATCH($C$3,成長値マスタ!$B$5:$B$68,0),COLUMN()-COLUMN($J$5))</f>
        <v>0</v>
      </c>
      <c r="S6" s="76">
        <f>INDEX(成長値マスタ!$C$5:$O$68,MATCH($C$3,成長値マスタ!$B$5:$B$68,0),COLUMN()-COLUMN($J$5))</f>
        <v>0.5</v>
      </c>
      <c r="T6" s="76">
        <f>INDEX(成長値マスタ!$C$5:$O$68,MATCH($C$3,成長値マスタ!$B$5:$B$68,0),COLUMN()-COLUMN($J$5))</f>
        <v>0</v>
      </c>
      <c r="U6" s="76">
        <f>INDEX(成長値マスタ!$C$5:$O$68,MATCH($C$3,成長値マスタ!$B$5:$B$68,0),COLUMN()-COLUMN($J$5))</f>
        <v>0.25</v>
      </c>
      <c r="V6" s="76">
        <f>INDEX(成長値マスタ!$C$5:$O$68,MATCH($C$3,成長値マスタ!$B$5:$B$68,0),COLUMN()-COLUMN($J$5))</f>
        <v>0.25</v>
      </c>
      <c r="W6" s="77">
        <f>INDEX(成長値マスタ!$C$5:$O$68,MATCH($C$3,成長値マスタ!$B$5:$B$68,0),COLUMN()-COLUMN($J$5))</f>
        <v>0.5</v>
      </c>
      <c r="X6" s="15"/>
      <c r="Y6" s="15"/>
      <c r="Z6" s="15"/>
      <c r="AA6" s="15"/>
      <c r="AB6" s="15"/>
      <c r="AC6" s="15"/>
      <c r="AD6" s="15"/>
      <c r="AE6" s="15"/>
      <c r="AF6" s="15"/>
      <c r="AG6" s="15"/>
      <c r="AH6" s="15"/>
      <c r="AI6" s="15"/>
      <c r="AJ6" s="15"/>
      <c r="AK6" s="15"/>
      <c r="AL6" s="15"/>
      <c r="AM6" s="15"/>
      <c r="AN6" s="15"/>
    </row>
    <row r="7" spans="1:45" x14ac:dyDescent="0.15">
      <c r="A7" s="15"/>
      <c r="B7" s="22" t="s">
        <v>92</v>
      </c>
      <c r="C7" s="23"/>
      <c r="D7" s="24">
        <f t="shared" ref="D7:D11" si="0">IF(ISBLANK(B7)," ",COUNTIF($D$20:$F$118,B7))</f>
        <v>91</v>
      </c>
      <c r="E7" s="25" t="s">
        <v>93</v>
      </c>
      <c r="F7" s="26">
        <f t="shared" ref="F7:F11" si="1">IF(ISBLANK(E7)," ",COUNTIF($D$20:$F$118,E7))</f>
        <v>0</v>
      </c>
      <c r="G7" s="27"/>
      <c r="H7" s="15"/>
      <c r="I7" s="15"/>
      <c r="J7" s="66" t="s">
        <v>94</v>
      </c>
      <c r="K7" s="67">
        <f>K5+K6*98</f>
        <v>157</v>
      </c>
      <c r="L7" s="68">
        <f t="shared" ref="L7:W7" si="2">L5+L6*98</f>
        <v>26.5</v>
      </c>
      <c r="M7" s="68">
        <f t="shared" si="2"/>
        <v>76.5</v>
      </c>
      <c r="N7" s="68">
        <f t="shared" si="2"/>
        <v>76.5</v>
      </c>
      <c r="O7" s="68">
        <f t="shared" si="2"/>
        <v>157</v>
      </c>
      <c r="P7" s="68">
        <f t="shared" si="2"/>
        <v>76.5</v>
      </c>
      <c r="Q7" s="68">
        <f t="shared" si="2"/>
        <v>76.5</v>
      </c>
      <c r="R7" s="68">
        <f t="shared" si="2"/>
        <v>5</v>
      </c>
      <c r="S7" s="78">
        <f t="shared" si="2"/>
        <v>59</v>
      </c>
      <c r="T7" s="78">
        <f t="shared" si="2"/>
        <v>1</v>
      </c>
      <c r="U7" s="78">
        <f t="shared" si="2"/>
        <v>27.5</v>
      </c>
      <c r="V7" s="78">
        <f t="shared" si="2"/>
        <v>27.5</v>
      </c>
      <c r="W7" s="79">
        <f t="shared" si="2"/>
        <v>52</v>
      </c>
      <c r="X7" s="15"/>
      <c r="Y7" s="15"/>
      <c r="Z7" s="15"/>
      <c r="AA7" s="15"/>
      <c r="AB7" s="15"/>
      <c r="AC7" s="15"/>
      <c r="AD7" s="15"/>
      <c r="AE7" s="15"/>
      <c r="AF7" s="15"/>
      <c r="AG7" s="15"/>
      <c r="AH7" s="15"/>
      <c r="AI7" s="15"/>
      <c r="AJ7" s="15"/>
      <c r="AK7" s="15"/>
      <c r="AL7" s="15"/>
      <c r="AM7" s="15"/>
      <c r="AN7" s="15"/>
    </row>
    <row r="8" spans="1:45" x14ac:dyDescent="0.15">
      <c r="A8" s="15"/>
      <c r="B8" s="28" t="s">
        <v>95</v>
      </c>
      <c r="C8" s="23"/>
      <c r="D8" s="29">
        <f t="shared" si="0"/>
        <v>0</v>
      </c>
      <c r="E8" s="30" t="s">
        <v>96</v>
      </c>
      <c r="F8" s="31">
        <f t="shared" si="1"/>
        <v>0</v>
      </c>
      <c r="G8" s="32"/>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row>
    <row r="9" spans="1:45" x14ac:dyDescent="0.15">
      <c r="A9" s="15"/>
      <c r="B9" s="28" t="s">
        <v>97</v>
      </c>
      <c r="C9" s="23"/>
      <c r="D9" s="29">
        <f t="shared" si="0"/>
        <v>131</v>
      </c>
      <c r="E9" s="30"/>
      <c r="F9" s="31" t="str">
        <f t="shared" si="1"/>
        <v xml:space="preserve"> </v>
      </c>
      <c r="G9" s="32"/>
      <c r="H9" s="15"/>
      <c r="I9" s="15"/>
      <c r="J9" s="56"/>
      <c r="K9" s="118" t="s">
        <v>98</v>
      </c>
      <c r="L9" s="119"/>
      <c r="M9" s="119"/>
      <c r="N9" s="119"/>
      <c r="O9" s="119"/>
      <c r="P9" s="119"/>
      <c r="Q9" s="119"/>
      <c r="R9" s="119"/>
      <c r="S9" s="119"/>
      <c r="T9" s="119"/>
      <c r="U9" s="119"/>
      <c r="V9" s="119"/>
      <c r="W9" s="120"/>
      <c r="X9" s="15"/>
      <c r="Y9" s="15"/>
      <c r="Z9" s="15"/>
      <c r="AA9" s="15"/>
      <c r="AB9" s="15"/>
      <c r="AC9" s="15"/>
      <c r="AD9" s="15"/>
      <c r="AE9" s="15"/>
      <c r="AF9" s="15"/>
      <c r="AG9" s="15"/>
      <c r="AH9" s="15"/>
      <c r="AI9" s="15"/>
      <c r="AJ9" s="15"/>
      <c r="AK9" s="15"/>
      <c r="AL9" s="15"/>
      <c r="AM9" s="15"/>
      <c r="AN9" s="15"/>
      <c r="AQ9" s="12" t="str">
        <f>初期値マスタ!B5</f>
        <v>ラビ</v>
      </c>
      <c r="AR9" s="1" t="str">
        <f>エサマスタ!B5</f>
        <v>なし</v>
      </c>
      <c r="AS9" s="133" t="s">
        <v>331</v>
      </c>
    </row>
    <row r="10" spans="1:45" x14ac:dyDescent="0.15">
      <c r="A10" s="15"/>
      <c r="B10" s="28" t="s">
        <v>99</v>
      </c>
      <c r="C10" s="33"/>
      <c r="D10" s="29">
        <f t="shared" si="0"/>
        <v>0</v>
      </c>
      <c r="E10" s="30"/>
      <c r="F10" s="31" t="str">
        <f t="shared" si="1"/>
        <v xml:space="preserve"> </v>
      </c>
      <c r="G10" s="34"/>
      <c r="H10" s="15"/>
      <c r="I10" s="15"/>
      <c r="J10" s="57"/>
      <c r="K10" s="58" t="s">
        <v>75</v>
      </c>
      <c r="L10" s="59" t="s">
        <v>76</v>
      </c>
      <c r="M10" s="59" t="s">
        <v>77</v>
      </c>
      <c r="N10" s="59" t="s">
        <v>78</v>
      </c>
      <c r="O10" s="59" t="s">
        <v>79</v>
      </c>
      <c r="P10" s="59" t="s">
        <v>80</v>
      </c>
      <c r="Q10" s="59" t="s">
        <v>81</v>
      </c>
      <c r="R10" s="59" t="s">
        <v>82</v>
      </c>
      <c r="S10" s="59" t="s">
        <v>83</v>
      </c>
      <c r="T10" s="72" t="s">
        <v>84</v>
      </c>
      <c r="U10" s="72" t="s">
        <v>85</v>
      </c>
      <c r="V10" s="72" t="s">
        <v>86</v>
      </c>
      <c r="W10" s="73" t="s">
        <v>87</v>
      </c>
      <c r="X10" s="15"/>
      <c r="Y10" s="15"/>
      <c r="Z10" s="15"/>
      <c r="AA10" s="15"/>
      <c r="AB10" s="15"/>
      <c r="AC10" s="15"/>
      <c r="AD10" s="15"/>
      <c r="AE10" s="15"/>
      <c r="AF10" s="15"/>
      <c r="AG10" s="15"/>
      <c r="AH10" s="15"/>
      <c r="AI10" s="15"/>
      <c r="AJ10" s="15"/>
      <c r="AK10" s="15"/>
      <c r="AL10" s="15"/>
      <c r="AM10" s="15"/>
      <c r="AN10" s="15"/>
      <c r="AO10" s="12"/>
      <c r="AP10" s="12"/>
      <c r="AQ10" s="12" t="str">
        <f>初期値マスタ!B6</f>
        <v>モールベア</v>
      </c>
      <c r="AR10" s="1" t="str">
        <f>エサマスタ!B6</f>
        <v>すずぶどう</v>
      </c>
      <c r="AS10" s="133" t="s">
        <v>333</v>
      </c>
    </row>
    <row r="11" spans="1:45" x14ac:dyDescent="0.15">
      <c r="A11" s="15"/>
      <c r="B11" s="28" t="s">
        <v>100</v>
      </c>
      <c r="C11" s="23"/>
      <c r="D11" s="29">
        <f t="shared" si="0"/>
        <v>5</v>
      </c>
      <c r="E11" s="30"/>
      <c r="F11" s="31" t="str">
        <f t="shared" si="1"/>
        <v xml:space="preserve"> </v>
      </c>
      <c r="G11" s="32"/>
      <c r="H11" s="15"/>
      <c r="I11" s="15"/>
      <c r="J11" s="69" t="s">
        <v>101</v>
      </c>
      <c r="K11" s="61">
        <f t="shared" ref="K11:W11" si="3">K39</f>
        <v>78.75</v>
      </c>
      <c r="L11" s="62">
        <f t="shared" si="3"/>
        <v>6.75</v>
      </c>
      <c r="M11" s="62">
        <f t="shared" si="3"/>
        <v>36.25</v>
      </c>
      <c r="N11" s="62">
        <f t="shared" si="3"/>
        <v>27.25</v>
      </c>
      <c r="O11" s="62">
        <f t="shared" si="3"/>
        <v>38.5</v>
      </c>
      <c r="P11" s="62">
        <f t="shared" si="3"/>
        <v>36.25</v>
      </c>
      <c r="Q11" s="62">
        <f t="shared" si="3"/>
        <v>23</v>
      </c>
      <c r="R11" s="62">
        <f t="shared" si="3"/>
        <v>5</v>
      </c>
      <c r="S11" s="74">
        <f t="shared" si="3"/>
        <v>19.5</v>
      </c>
      <c r="T11" s="74">
        <f t="shared" si="3"/>
        <v>10.5</v>
      </c>
      <c r="U11" s="74">
        <f t="shared" si="3"/>
        <v>17.25</v>
      </c>
      <c r="V11" s="74">
        <f t="shared" si="3"/>
        <v>17.25</v>
      </c>
      <c r="W11" s="75">
        <f t="shared" si="3"/>
        <v>17</v>
      </c>
      <c r="X11" s="15"/>
      <c r="Y11" s="15"/>
      <c r="Z11" s="15"/>
      <c r="AA11" s="15"/>
      <c r="AB11" s="15"/>
      <c r="AC11" s="15"/>
      <c r="AD11" s="15"/>
      <c r="AE11" s="15"/>
      <c r="AF11" s="15"/>
      <c r="AG11" s="15"/>
      <c r="AH11" s="15"/>
      <c r="AI11" s="15"/>
      <c r="AJ11" s="15"/>
      <c r="AK11" s="15"/>
      <c r="AL11" s="15"/>
      <c r="AM11" s="15"/>
      <c r="AN11" s="15"/>
      <c r="AO11" s="12"/>
      <c r="AP11" s="12"/>
      <c r="AQ11" s="12" t="str">
        <f>初期値マスタ!B7</f>
        <v>ティディ</v>
      </c>
      <c r="AR11" s="1" t="str">
        <f>エサマスタ!B7</f>
        <v>さいころいちご</v>
      </c>
    </row>
    <row r="12" spans="1:45" x14ac:dyDescent="0.15">
      <c r="A12" s="15"/>
      <c r="B12" s="28" t="s">
        <v>102</v>
      </c>
      <c r="C12" s="23"/>
      <c r="D12" s="29">
        <f t="shared" ref="D12:D15" si="4">IF(ISBLANK(B12)," ",COUNTIF($D$20:$F$118,B12))</f>
        <v>18</v>
      </c>
      <c r="E12" s="30"/>
      <c r="F12" s="31" t="str">
        <f t="shared" ref="F12:F15" si="5">IF(ISBLANK(E12)," ",COUNTIF($D$20:$F$118,E12))</f>
        <v xml:space="preserve"> </v>
      </c>
      <c r="G12" s="32"/>
      <c r="H12" s="15"/>
      <c r="I12" s="15"/>
      <c r="J12" s="63" t="s">
        <v>103</v>
      </c>
      <c r="K12" s="64">
        <f t="shared" ref="K12:W12" si="6">K59</f>
        <v>151.25</v>
      </c>
      <c r="L12" s="65">
        <f t="shared" si="6"/>
        <v>11.75</v>
      </c>
      <c r="M12" s="65">
        <f t="shared" si="6"/>
        <v>71.25</v>
      </c>
      <c r="N12" s="65">
        <f t="shared" si="6"/>
        <v>52.25</v>
      </c>
      <c r="O12" s="65">
        <f t="shared" si="6"/>
        <v>68.5</v>
      </c>
      <c r="P12" s="65">
        <f t="shared" si="6"/>
        <v>71.25</v>
      </c>
      <c r="Q12" s="65">
        <f t="shared" si="6"/>
        <v>41</v>
      </c>
      <c r="R12" s="65">
        <f t="shared" si="6"/>
        <v>5</v>
      </c>
      <c r="S12" s="76">
        <f t="shared" si="6"/>
        <v>29.5</v>
      </c>
      <c r="T12" s="76">
        <f t="shared" si="6"/>
        <v>20.5</v>
      </c>
      <c r="U12" s="76">
        <f t="shared" si="6"/>
        <v>32.25</v>
      </c>
      <c r="V12" s="76">
        <f t="shared" si="6"/>
        <v>32.25</v>
      </c>
      <c r="W12" s="77">
        <f t="shared" si="6"/>
        <v>32</v>
      </c>
      <c r="X12" s="15"/>
      <c r="Y12" s="15"/>
      <c r="Z12" s="15"/>
      <c r="AA12" s="15"/>
      <c r="AB12" s="15"/>
      <c r="AC12" s="15"/>
      <c r="AD12" s="15"/>
      <c r="AE12" s="15"/>
      <c r="AF12" s="15"/>
      <c r="AG12" s="15"/>
      <c r="AH12" s="15"/>
      <c r="AI12" s="15"/>
      <c r="AJ12" s="15"/>
      <c r="AK12" s="15"/>
      <c r="AL12" s="15"/>
      <c r="AM12" s="15"/>
      <c r="AN12" s="15"/>
      <c r="AO12" s="12"/>
      <c r="AP12" s="12"/>
      <c r="AQ12" s="12" t="str">
        <f>初期値マスタ!B8</f>
        <v>バウンドウルフ</v>
      </c>
      <c r="AR12" s="1" t="str">
        <f>エサマスタ!B8</f>
        <v>エレファントマンゴー</v>
      </c>
    </row>
    <row r="13" spans="1:45" s="1" customFormat="1" x14ac:dyDescent="0.15">
      <c r="A13" s="15"/>
      <c r="B13" s="28" t="s">
        <v>104</v>
      </c>
      <c r="C13" s="35"/>
      <c r="D13" s="29">
        <f t="shared" si="4"/>
        <v>49</v>
      </c>
      <c r="E13" s="30"/>
      <c r="F13" s="31" t="str">
        <f t="shared" si="5"/>
        <v xml:space="preserve"> </v>
      </c>
      <c r="G13" s="36"/>
      <c r="H13" s="15"/>
      <c r="I13" s="15"/>
      <c r="J13" s="63" t="s">
        <v>105</v>
      </c>
      <c r="K13" s="64">
        <f t="shared" ref="K13:W13" si="7">K79</f>
        <v>211.75</v>
      </c>
      <c r="L13" s="65">
        <f t="shared" si="7"/>
        <v>16.75</v>
      </c>
      <c r="M13" s="65">
        <f t="shared" si="7"/>
        <v>108.25</v>
      </c>
      <c r="N13" s="65">
        <f t="shared" si="7"/>
        <v>70.25</v>
      </c>
      <c r="O13" s="65">
        <f t="shared" si="7"/>
        <v>98.5</v>
      </c>
      <c r="P13" s="65">
        <f t="shared" si="7"/>
        <v>108.25</v>
      </c>
      <c r="Q13" s="65">
        <f t="shared" si="7"/>
        <v>55</v>
      </c>
      <c r="R13" s="65">
        <f t="shared" si="7"/>
        <v>5</v>
      </c>
      <c r="S13" s="76">
        <f t="shared" si="7"/>
        <v>39.5</v>
      </c>
      <c r="T13" s="76">
        <f t="shared" si="7"/>
        <v>31.5</v>
      </c>
      <c r="U13" s="76">
        <f t="shared" si="7"/>
        <v>48.25</v>
      </c>
      <c r="V13" s="76">
        <f t="shared" si="7"/>
        <v>48.25</v>
      </c>
      <c r="W13" s="77">
        <f t="shared" si="7"/>
        <v>44</v>
      </c>
      <c r="X13" s="15"/>
      <c r="Y13" s="15"/>
      <c r="Z13" s="15"/>
      <c r="AA13" s="15"/>
      <c r="AB13" s="15"/>
      <c r="AC13" s="15"/>
      <c r="AD13" s="15"/>
      <c r="AE13" s="15"/>
      <c r="AF13" s="15"/>
      <c r="AG13" s="15"/>
      <c r="AH13" s="15"/>
      <c r="AI13" s="15"/>
      <c r="AJ13" s="15"/>
      <c r="AK13" s="15"/>
      <c r="AL13" s="15"/>
      <c r="AM13" s="15"/>
      <c r="AN13" s="15"/>
      <c r="AQ13" s="12" t="str">
        <f>初期値マスタ!B9</f>
        <v>グレートオックス</v>
      </c>
      <c r="AR13" s="1" t="str">
        <f>エサマスタ!B9</f>
        <v>シューズビワ</v>
      </c>
    </row>
    <row r="14" spans="1:45" x14ac:dyDescent="0.15">
      <c r="A14" s="15"/>
      <c r="B14" s="28"/>
      <c r="C14" s="23"/>
      <c r="D14" s="29" t="str">
        <f t="shared" si="4"/>
        <v xml:space="preserve"> </v>
      </c>
      <c r="E14" s="30"/>
      <c r="F14" s="31" t="str">
        <f t="shared" si="5"/>
        <v xml:space="preserve"> </v>
      </c>
      <c r="G14" s="32"/>
      <c r="H14" s="15"/>
      <c r="I14" s="15"/>
      <c r="J14" s="63" t="s">
        <v>106</v>
      </c>
      <c r="K14" s="64">
        <f t="shared" ref="K14:W14" si="8">K99</f>
        <v>264.25</v>
      </c>
      <c r="L14" s="65">
        <f t="shared" si="8"/>
        <v>21.75</v>
      </c>
      <c r="M14" s="65">
        <f t="shared" si="8"/>
        <v>143.25</v>
      </c>
      <c r="N14" s="65">
        <f t="shared" si="8"/>
        <v>85.25</v>
      </c>
      <c r="O14" s="65">
        <f t="shared" si="8"/>
        <v>128.5</v>
      </c>
      <c r="P14" s="65">
        <f t="shared" si="8"/>
        <v>143.25</v>
      </c>
      <c r="Q14" s="65">
        <f t="shared" si="8"/>
        <v>75</v>
      </c>
      <c r="R14" s="65">
        <f t="shared" si="8"/>
        <v>5</v>
      </c>
      <c r="S14" s="76">
        <f t="shared" si="8"/>
        <v>49.5</v>
      </c>
      <c r="T14" s="76">
        <f t="shared" si="8"/>
        <v>41.5</v>
      </c>
      <c r="U14" s="76">
        <f t="shared" si="8"/>
        <v>63.25</v>
      </c>
      <c r="V14" s="76">
        <f t="shared" si="8"/>
        <v>63.25</v>
      </c>
      <c r="W14" s="77">
        <f t="shared" si="8"/>
        <v>54</v>
      </c>
      <c r="X14" s="15"/>
      <c r="Y14" s="15"/>
      <c r="Z14" s="15"/>
      <c r="AA14" s="15"/>
      <c r="AB14" s="15"/>
      <c r="AC14" s="15"/>
      <c r="AD14" s="15"/>
      <c r="AE14" s="15"/>
      <c r="AF14" s="15"/>
      <c r="AG14" s="15"/>
      <c r="AH14" s="15"/>
      <c r="AI14" s="15"/>
      <c r="AJ14" s="15"/>
      <c r="AK14" s="15"/>
      <c r="AL14" s="15"/>
      <c r="AM14" s="15"/>
      <c r="AN14" s="15"/>
      <c r="AO14" s="12"/>
      <c r="AP14" s="12"/>
      <c r="AQ14" s="12" t="str">
        <f>初期値マスタ!B10</f>
        <v>バドフラワー</v>
      </c>
      <c r="AR14" s="1" t="str">
        <f>エサマスタ!B10</f>
        <v>ハイヒールペア</v>
      </c>
    </row>
    <row r="15" spans="1:45" x14ac:dyDescent="0.15">
      <c r="A15" s="15"/>
      <c r="B15" s="37"/>
      <c r="C15" s="38"/>
      <c r="D15" s="39" t="str">
        <f t="shared" si="4"/>
        <v xml:space="preserve"> </v>
      </c>
      <c r="E15" s="40"/>
      <c r="F15" s="41" t="str">
        <f t="shared" si="5"/>
        <v xml:space="preserve"> </v>
      </c>
      <c r="G15" s="42"/>
      <c r="H15" s="15"/>
      <c r="I15" s="15"/>
      <c r="J15" s="66" t="s">
        <v>94</v>
      </c>
      <c r="K15" s="67">
        <f t="shared" ref="K15:W15" si="9">K118</f>
        <v>333.25</v>
      </c>
      <c r="L15" s="68">
        <f t="shared" si="9"/>
        <v>26.5</v>
      </c>
      <c r="M15" s="68">
        <f t="shared" si="9"/>
        <v>167.5</v>
      </c>
      <c r="N15" s="68">
        <f t="shared" si="9"/>
        <v>99.5</v>
      </c>
      <c r="O15" s="68">
        <f t="shared" si="9"/>
        <v>157</v>
      </c>
      <c r="P15" s="68">
        <f t="shared" si="9"/>
        <v>167.5</v>
      </c>
      <c r="Q15" s="68">
        <f t="shared" si="9"/>
        <v>99.75</v>
      </c>
      <c r="R15" s="68">
        <f t="shared" si="9"/>
        <v>5</v>
      </c>
      <c r="S15" s="78">
        <f t="shared" si="9"/>
        <v>59</v>
      </c>
      <c r="T15" s="78">
        <f t="shared" si="9"/>
        <v>46.5</v>
      </c>
      <c r="U15" s="78">
        <f t="shared" si="9"/>
        <v>73</v>
      </c>
      <c r="V15" s="78">
        <f t="shared" si="9"/>
        <v>73</v>
      </c>
      <c r="W15" s="79">
        <f t="shared" si="9"/>
        <v>73</v>
      </c>
      <c r="X15" s="15"/>
      <c r="Y15" s="15"/>
      <c r="Z15" s="15"/>
      <c r="AA15" s="15"/>
      <c r="AB15" s="15"/>
      <c r="AC15" s="15"/>
      <c r="AD15" s="15"/>
      <c r="AE15" s="15"/>
      <c r="AF15" s="15"/>
      <c r="AG15" s="15"/>
      <c r="AH15" s="15"/>
      <c r="AI15" s="15"/>
      <c r="AJ15" s="15"/>
      <c r="AK15" s="15"/>
      <c r="AL15" s="15"/>
      <c r="AM15" s="15"/>
      <c r="AN15" s="15"/>
      <c r="AO15" s="12"/>
      <c r="AP15" s="12"/>
      <c r="AQ15" s="12" t="str">
        <f>初期値マスタ!B11</f>
        <v>マイコニド</v>
      </c>
      <c r="AR15" s="1" t="str">
        <f>エサマスタ!B11</f>
        <v>イルカキューリ</v>
      </c>
    </row>
    <row r="16" spans="1:45" x14ac:dyDescent="0.15">
      <c r="A16" s="15"/>
      <c r="B16" s="15"/>
      <c r="D16" s="15"/>
      <c r="E16" s="15"/>
      <c r="F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2"/>
      <c r="AP16" s="12"/>
      <c r="AQ16" s="12" t="str">
        <f>初期値マスタ!B12</f>
        <v>マンドレイク</v>
      </c>
      <c r="AR16" s="1" t="str">
        <f>エサマスタ!B12</f>
        <v>イカレモン</v>
      </c>
    </row>
    <row r="17" spans="1:44" x14ac:dyDescent="0.15">
      <c r="A17" s="15"/>
      <c r="B17" s="43"/>
      <c r="C17" s="17"/>
      <c r="D17" s="121" t="s">
        <v>107</v>
      </c>
      <c r="E17" s="119"/>
      <c r="F17" s="119"/>
      <c r="G17" s="44"/>
      <c r="H17" s="15"/>
      <c r="I17" s="15"/>
      <c r="J17" s="56"/>
      <c r="K17" s="118" t="s">
        <v>108</v>
      </c>
      <c r="L17" s="119"/>
      <c r="M17" s="119"/>
      <c r="N17" s="119"/>
      <c r="O17" s="119"/>
      <c r="P17" s="119"/>
      <c r="Q17" s="119"/>
      <c r="R17" s="119"/>
      <c r="S17" s="119"/>
      <c r="T17" s="119"/>
      <c r="U17" s="119"/>
      <c r="V17" s="119"/>
      <c r="W17" s="120"/>
      <c r="X17" s="15"/>
      <c r="Y17" s="15"/>
      <c r="Z17" s="56"/>
      <c r="AA17" s="118" t="s">
        <v>109</v>
      </c>
      <c r="AB17" s="119"/>
      <c r="AC17" s="119"/>
      <c r="AD17" s="119"/>
      <c r="AE17" s="119"/>
      <c r="AF17" s="119"/>
      <c r="AG17" s="119"/>
      <c r="AH17" s="119"/>
      <c r="AI17" s="119"/>
      <c r="AJ17" s="119"/>
      <c r="AK17" s="119"/>
      <c r="AL17" s="119"/>
      <c r="AM17" s="120"/>
      <c r="AN17" s="15"/>
      <c r="AO17" s="12"/>
      <c r="AP17" s="12"/>
      <c r="AQ17" s="12" t="str">
        <f>初期値マスタ!B14</f>
        <v>ウッドマックス</v>
      </c>
      <c r="AR17" s="1" t="str">
        <f>エサマスタ!B14</f>
        <v>ドッグピーチ</v>
      </c>
    </row>
    <row r="18" spans="1:44" x14ac:dyDescent="0.15">
      <c r="A18" s="15"/>
      <c r="B18" s="45"/>
      <c r="C18" s="46"/>
      <c r="D18" s="4" t="s">
        <v>110</v>
      </c>
      <c r="E18" s="4" t="s">
        <v>111</v>
      </c>
      <c r="F18" s="47" t="s">
        <v>112</v>
      </c>
      <c r="G18" s="32"/>
      <c r="H18" s="15"/>
      <c r="I18" s="15"/>
      <c r="J18" s="70"/>
      <c r="K18" s="71" t="s">
        <v>75</v>
      </c>
      <c r="L18" s="5" t="s">
        <v>76</v>
      </c>
      <c r="M18" s="5" t="s">
        <v>77</v>
      </c>
      <c r="N18" s="5" t="s">
        <v>78</v>
      </c>
      <c r="O18" s="5" t="s">
        <v>79</v>
      </c>
      <c r="P18" s="5" t="s">
        <v>80</v>
      </c>
      <c r="Q18" s="5" t="s">
        <v>81</v>
      </c>
      <c r="R18" s="5" t="s">
        <v>82</v>
      </c>
      <c r="S18" s="5" t="s">
        <v>83</v>
      </c>
      <c r="T18" s="9" t="s">
        <v>84</v>
      </c>
      <c r="U18" s="9" t="s">
        <v>85</v>
      </c>
      <c r="V18" s="9" t="s">
        <v>86</v>
      </c>
      <c r="W18" s="80" t="s">
        <v>87</v>
      </c>
      <c r="X18" s="15"/>
      <c r="Y18" s="15"/>
      <c r="Z18" s="70"/>
      <c r="AA18" s="71" t="s">
        <v>75</v>
      </c>
      <c r="AB18" s="5" t="s">
        <v>76</v>
      </c>
      <c r="AC18" s="5" t="s">
        <v>77</v>
      </c>
      <c r="AD18" s="5" t="s">
        <v>78</v>
      </c>
      <c r="AE18" s="5" t="s">
        <v>79</v>
      </c>
      <c r="AF18" s="5" t="s">
        <v>80</v>
      </c>
      <c r="AG18" s="5" t="s">
        <v>81</v>
      </c>
      <c r="AH18" s="5" t="s">
        <v>82</v>
      </c>
      <c r="AI18" s="5" t="s">
        <v>83</v>
      </c>
      <c r="AJ18" s="9" t="s">
        <v>84</v>
      </c>
      <c r="AK18" s="9" t="s">
        <v>85</v>
      </c>
      <c r="AL18" s="9" t="s">
        <v>86</v>
      </c>
      <c r="AM18" s="80" t="s">
        <v>87</v>
      </c>
      <c r="AN18" s="15"/>
      <c r="AO18" s="12"/>
      <c r="AP18" s="12"/>
      <c r="AQ18" s="12" t="str">
        <f>初期値マスタ!B15</f>
        <v>アサシンバグ</v>
      </c>
      <c r="AR18" s="1" t="str">
        <f>エサマスタ!B15</f>
        <v>キャットアプリコット</v>
      </c>
    </row>
    <row r="19" spans="1:44" ht="1.5" customHeight="1" x14ac:dyDescent="0.25">
      <c r="B19" s="48"/>
      <c r="C19" s="49"/>
      <c r="D19" s="49"/>
      <c r="E19" s="49"/>
      <c r="F19" s="49"/>
      <c r="G19" s="50"/>
      <c r="J19" s="48"/>
      <c r="K19" s="49"/>
      <c r="L19" s="49"/>
      <c r="M19" s="49"/>
      <c r="N19" s="49"/>
      <c r="O19" s="49"/>
      <c r="P19" s="49"/>
      <c r="Q19" s="49"/>
      <c r="R19" s="81"/>
      <c r="S19" s="6"/>
      <c r="T19" s="82"/>
      <c r="U19" s="49"/>
      <c r="V19" s="49"/>
      <c r="W19" s="83"/>
      <c r="Z19" s="48"/>
      <c r="AA19" s="84"/>
      <c r="AB19" s="84"/>
      <c r="AC19" s="84"/>
      <c r="AD19" s="84"/>
      <c r="AE19" s="84"/>
      <c r="AF19" s="84"/>
      <c r="AG19" s="84"/>
      <c r="AH19" s="85"/>
      <c r="AI19" s="86"/>
      <c r="AJ19" s="87"/>
      <c r="AK19" s="88"/>
      <c r="AL19" s="88"/>
      <c r="AM19" s="89"/>
      <c r="AQ19" s="12" t="str">
        <f>初期値マスタ!B16</f>
        <v>ラスター</v>
      </c>
      <c r="AR19" s="1" t="str">
        <f>エサマスタ!B16</f>
        <v>サンタリンゴ</v>
      </c>
    </row>
    <row r="20" spans="1:44" x14ac:dyDescent="0.15">
      <c r="A20" s="15"/>
      <c r="B20" s="51" t="s">
        <v>113</v>
      </c>
      <c r="C20" s="52"/>
      <c r="D20" s="53" t="s">
        <v>92</v>
      </c>
      <c r="E20" s="53" t="s">
        <v>97</v>
      </c>
      <c r="F20" s="53" t="s">
        <v>102</v>
      </c>
      <c r="G20" s="32"/>
      <c r="H20" s="15"/>
      <c r="I20" s="15"/>
      <c r="J20" s="63" t="s">
        <v>113</v>
      </c>
      <c r="K20" s="64">
        <f t="shared" ref="K20:W20" si="10">K5</f>
        <v>10</v>
      </c>
      <c r="L20" s="65">
        <f t="shared" si="10"/>
        <v>2</v>
      </c>
      <c r="M20" s="65">
        <f t="shared" si="10"/>
        <v>3</v>
      </c>
      <c r="N20" s="65">
        <f t="shared" si="10"/>
        <v>3</v>
      </c>
      <c r="O20" s="65">
        <f t="shared" si="10"/>
        <v>10</v>
      </c>
      <c r="P20" s="65">
        <f t="shared" si="10"/>
        <v>3</v>
      </c>
      <c r="Q20" s="65">
        <f t="shared" si="10"/>
        <v>3</v>
      </c>
      <c r="R20" s="65">
        <f t="shared" si="10"/>
        <v>5</v>
      </c>
      <c r="S20" s="76">
        <f t="shared" si="10"/>
        <v>10</v>
      </c>
      <c r="T20" s="76">
        <f t="shared" si="10"/>
        <v>1</v>
      </c>
      <c r="U20" s="76">
        <f t="shared" si="10"/>
        <v>3</v>
      </c>
      <c r="V20" s="76">
        <f t="shared" si="10"/>
        <v>3</v>
      </c>
      <c r="W20" s="77">
        <f t="shared" si="10"/>
        <v>3</v>
      </c>
      <c r="X20" s="15"/>
      <c r="Y20" s="15"/>
      <c r="Z20" s="63" t="s">
        <v>113</v>
      </c>
      <c r="AA20" s="64">
        <f>MIN(MAX(MIN(MAX(MIN(MAX(K$6+INDEX(エサマスタ!$C$5:$O$53,MATCH($D20,エサマスタ!$B$5:$B$53,0),COLUMN()-COLUMN($Z20)),0),3.75)+INDEX(エサマスタ!$C$5:$O$53,MATCH($E20,エサマスタ!$B$5:$B$53,0),COLUMN()-COLUMN($Z20)),0),3.75)+INDEX(エサマスタ!$C$5:$O$53,MATCH($F20,エサマスタ!$B$5:$B$53,0),COLUMN()-COLUMN($Z20)),0),3.75)</f>
        <v>3.5</v>
      </c>
      <c r="AB20" s="65">
        <f>MIN(MAX(MIN(MAX(MIN(MAX(L$6+INDEX(エサマスタ!$C$5:$O$53,MATCH($D20,エサマスタ!$B$5:$B$53,0),COLUMN()-COLUMN($Z20)),0),3.75)+INDEX(エサマスタ!$C$5:$O$53,MATCH($E20,エサマスタ!$B$5:$B$53,0),COLUMN()-COLUMN($Z20)),0),3.75)+INDEX(エサマスタ!$C$5:$O$53,MATCH($F20,エサマスタ!$B$5:$B$53,0),COLUMN()-COLUMN($Z20)),0),3.75)</f>
        <v>0.25</v>
      </c>
      <c r="AC20" s="65">
        <f>MIN(MAX(MIN(MAX(MIN(MAX(M$6+INDEX(エサマスタ!$C$5:$O$53,MATCH($D20,エサマスタ!$B$5:$B$53,0),COLUMN()-COLUMN($Z20)),0),3.75)+INDEX(エサマスタ!$C$5:$O$53,MATCH($E20,エサマスタ!$B$5:$B$53,0),COLUMN()-COLUMN($Z20)),0),3.75)+INDEX(エサマスタ!$C$5:$O$53,MATCH($F20,エサマスタ!$B$5:$B$53,0),COLUMN()-COLUMN($Z20)),0),3.75)</f>
        <v>1.75</v>
      </c>
      <c r="AD20" s="65">
        <f>MIN(MAX(MIN(MAX(MIN(MAX(N$6+INDEX(エサマスタ!$C$5:$O$53,MATCH($D20,エサマスタ!$B$5:$B$53,0),COLUMN()-COLUMN($Z20)),0),3.75)+INDEX(エサマスタ!$C$5:$O$53,MATCH($E20,エサマスタ!$B$5:$B$53,0),COLUMN()-COLUMN($Z20)),0),3.75)+INDEX(エサマスタ!$C$5:$O$53,MATCH($F20,エサマスタ!$B$5:$B$53,0),COLUMN()-COLUMN($Z20)),0),3.75)</f>
        <v>1.75</v>
      </c>
      <c r="AE20" s="65">
        <f>MIN(MAX(MIN(MAX(MIN(MAX(O$6+INDEX(エサマスタ!$C$5:$O$53,MATCH($D20,エサマスタ!$B$5:$B$53,0),COLUMN()-COLUMN($Z20)),0),3.75)+INDEX(エサマスタ!$C$5:$O$53,MATCH($E20,エサマスタ!$B$5:$B$53,0),COLUMN()-COLUMN($Z20)),0),3.75)+INDEX(エサマスタ!$C$5:$O$53,MATCH($F20,エサマスタ!$B$5:$B$53,0),COLUMN()-COLUMN($Z20)),0),3.75)</f>
        <v>1.5</v>
      </c>
      <c r="AF20" s="65">
        <f>MIN(MAX(MIN(MAX(MIN(MAX(P$6+INDEX(エサマスタ!$C$5:$O$53,MATCH($D20,エサマスタ!$B$5:$B$53,0),COLUMN()-COLUMN($Z20)),0),3.75)+INDEX(エサマスタ!$C$5:$O$53,MATCH($E20,エサマスタ!$B$5:$B$53,0),COLUMN()-COLUMN($Z20)),0),3.75)+INDEX(エサマスタ!$C$5:$O$53,MATCH($F20,エサマスタ!$B$5:$B$53,0),COLUMN()-COLUMN($Z20)),0),3.75)</f>
        <v>1.75</v>
      </c>
      <c r="AG20" s="65">
        <f>MIN(MAX(MIN(MAX(MIN(MAX(Q$6+INDEX(エサマスタ!$C$5:$O$53,MATCH($D20,エサマスタ!$B$5:$B$53,0),COLUMN()-COLUMN($Z20)),0),3.75)+INDEX(エサマスタ!$C$5:$O$53,MATCH($E20,エサマスタ!$B$5:$B$53,0),COLUMN()-COLUMN($Z20)),0),3.75)+INDEX(エサマスタ!$C$5:$O$53,MATCH($F20,エサマスタ!$B$5:$B$53,0),COLUMN()-COLUMN($Z20)),0),3.75)</f>
        <v>2</v>
      </c>
      <c r="AH20" s="65">
        <f>MIN(MAX(MIN(MAX(MIN(MAX(R$6+INDEX(エサマスタ!$C$5:$O$53,MATCH($D20,エサマスタ!$B$5:$B$53,0),COLUMN()-COLUMN($Z20)),0),3.75)+INDEX(エサマスタ!$C$5:$O$53,MATCH($E20,エサマスタ!$B$5:$B$53,0),COLUMN()-COLUMN($Z20)),0),3.75)+INDEX(エサマスタ!$C$5:$O$53,MATCH($F20,エサマスタ!$B$5:$B$53,0),COLUMN()-COLUMN($Z20)),0),3.75)</f>
        <v>0</v>
      </c>
      <c r="AI20" s="76">
        <f>MIN(MAX(MIN(MAX(MIN(MAX(S$6+INDEX(エサマスタ!$C$5:$O$53,MATCH($D20,エサマスタ!$B$5:$B$53,0),COLUMN()-COLUMN($Z20)),0),1.875-MOD(S20,1))+INDEX(エサマスタ!$C$5:$O$53,MATCH($E20,エサマスタ!$B$5:$B$53,0),COLUMN()-COLUMN($Z20)),0),1.875-MOD(S20,1))+INDEX(エサマスタ!$C$5:$O$53,MATCH($F20,エサマスタ!$B$5:$B$53,0),COLUMN()-COLUMN($Z20)),0),1.875-MOD(S20,1))</f>
        <v>0.5</v>
      </c>
      <c r="AJ20" s="76">
        <f>MIN(MAX(MIN(MAX(MIN(MAX(T$6+INDEX(エサマスタ!$C$5:$O$53,MATCH($D20,エサマスタ!$B$5:$B$53,0),COLUMN()-COLUMN($Z20)),0),1.875-MOD(T20,1))+INDEX(エサマスタ!$C$5:$O$53,MATCH($E20,エサマスタ!$B$5:$B$53,0),COLUMN()-COLUMN($Z20)),0),1.875-MOD(T20,1))+INDEX(エサマスタ!$C$5:$O$53,MATCH($F20,エサマスタ!$B$5:$B$53,0),COLUMN()-COLUMN($Z20)),0),1.875-MOD(T20,1))</f>
        <v>0.5</v>
      </c>
      <c r="AK20" s="76">
        <f>MIN(MAX(MIN(MAX(MIN(MAX(U$6+INDEX(エサマスタ!$C$5:$O$53,MATCH($D20,エサマスタ!$B$5:$B$53,0),COLUMN()-COLUMN($Z20)),0),1.875-MOD(U20,1))+INDEX(エサマスタ!$C$5:$O$53,MATCH($E20,エサマスタ!$B$5:$B$53,0),COLUMN()-COLUMN($Z20)),0),1.875-MOD(U20,1))+INDEX(エサマスタ!$C$5:$O$53,MATCH($F20,エサマスタ!$B$5:$B$53,0),COLUMN()-COLUMN($Z20)),0),1.875-MOD(U20,1))</f>
        <v>0.75</v>
      </c>
      <c r="AL20" s="76">
        <f>MIN(MAX(MIN(MAX(MIN(MAX(V$6+INDEX(エサマスタ!$C$5:$O$53,MATCH($D20,エサマスタ!$B$5:$B$53,0),COLUMN()-COLUMN($Z20)),0),1.875-MOD(V20,1))+INDEX(エサマスタ!$C$5:$O$53,MATCH($E20,エサマスタ!$B$5:$B$53,0),COLUMN()-COLUMN($Z20)),0),1.875-MOD(V20,1))+INDEX(エサマスタ!$C$5:$O$53,MATCH($F20,エサマスタ!$B$5:$B$53,0),COLUMN()-COLUMN($Z20)),0),1.875-MOD(V20,1))</f>
        <v>0.75</v>
      </c>
      <c r="AM20" s="77">
        <f>MIN(MAX(MIN(MAX(MIN(MAX(W$6+IF(AND($F$1="リマスター",$D20="アルマジロキャベツ"),-1,1)*INDEX(エサマスタ!$C$5:$O$53,MATCH($D20,エサマスタ!$B$5:$B$53,0),COLUMN()-COLUMN($Z20)),0),1.875-MOD(W20,1))+IF(AND($F$1="リマスター",$E20="アルマジロキャベツ"),-1,1)*INDEX(エサマスタ!$C$5:$O$53,MATCH($E20,エサマスタ!$B$5:$B$53,0),COLUMN()-COLUMN($Z20)),0),1.875-MOD(W20,1))+IF(AND($F$1="リマスター",$F20="アルマジロキャベツ"),-1,1)*INDEX(エサマスタ!$C$5:$O$53,MATCH($F20,エサマスタ!$B$5:$B$53,0),COLUMN()-COLUMN($Z20)),0),1.875-MOD(W20,1))</f>
        <v>0.5</v>
      </c>
      <c r="AN20" s="15"/>
      <c r="AO20" s="12"/>
      <c r="AP20" s="12"/>
      <c r="AQ20" s="12" t="str">
        <f>初期値マスタ!B17</f>
        <v>メガクロウラー</v>
      </c>
      <c r="AR20" s="1" t="str">
        <f>エサマスタ!B17</f>
        <v>クジラトマト</v>
      </c>
    </row>
    <row r="21" spans="1:44" x14ac:dyDescent="0.15">
      <c r="A21" s="15"/>
      <c r="B21" s="51" t="s">
        <v>114</v>
      </c>
      <c r="C21" s="54"/>
      <c r="D21" s="53" t="s">
        <v>92</v>
      </c>
      <c r="E21" s="53" t="s">
        <v>97</v>
      </c>
      <c r="F21" s="53" t="s">
        <v>97</v>
      </c>
      <c r="G21" s="32"/>
      <c r="H21" s="15"/>
      <c r="I21" s="15"/>
      <c r="J21" s="63" t="s">
        <v>114</v>
      </c>
      <c r="K21" s="64">
        <f t="shared" ref="K21:R21" si="11">K20+AA20</f>
        <v>13.5</v>
      </c>
      <c r="L21" s="65">
        <f t="shared" si="11"/>
        <v>2.25</v>
      </c>
      <c r="M21" s="65">
        <f t="shared" si="11"/>
        <v>4.75</v>
      </c>
      <c r="N21" s="65">
        <f t="shared" si="11"/>
        <v>4.75</v>
      </c>
      <c r="O21" s="65">
        <f t="shared" si="11"/>
        <v>11.5</v>
      </c>
      <c r="P21" s="65">
        <f t="shared" si="11"/>
        <v>4.75</v>
      </c>
      <c r="Q21" s="65">
        <f t="shared" si="11"/>
        <v>5</v>
      </c>
      <c r="R21" s="65">
        <f t="shared" si="11"/>
        <v>5</v>
      </c>
      <c r="S21" s="76">
        <f t="shared" ref="S21:W21" si="12">INT(S20)+MIN(S20-INT(S20)+AI20,1.875)</f>
        <v>10.5</v>
      </c>
      <c r="T21" s="76">
        <f t="shared" si="12"/>
        <v>1.5</v>
      </c>
      <c r="U21" s="76">
        <f t="shared" si="12"/>
        <v>3.75</v>
      </c>
      <c r="V21" s="76">
        <f t="shared" si="12"/>
        <v>3.75</v>
      </c>
      <c r="W21" s="77">
        <f t="shared" si="12"/>
        <v>3.5</v>
      </c>
      <c r="X21" s="15"/>
      <c r="Y21" s="15"/>
      <c r="Z21" s="63" t="s">
        <v>114</v>
      </c>
      <c r="AA21" s="64">
        <f>MIN(MAX(MIN(MAX(MIN(MAX(K$6+INDEX(エサマスタ!$C$5:$O$53,MATCH($D21,エサマスタ!$B$5:$B$53,0),COLUMN()-COLUMN($Z21)),0),3.75)+INDEX(エサマスタ!$C$5:$O$53,MATCH($E21,エサマスタ!$B$5:$B$53,0),COLUMN()-COLUMN($Z21)),0),3.75)+INDEX(エサマスタ!$C$5:$O$53,MATCH($F21,エサマスタ!$B$5:$B$53,0),COLUMN()-COLUMN($Z21)),0),3.75)</f>
        <v>3.75</v>
      </c>
      <c r="AB21" s="65">
        <f>MIN(MAX(MIN(MAX(MIN(MAX(L$6+INDEX(エサマスタ!$C$5:$O$53,MATCH($D21,エサマスタ!$B$5:$B$53,0),COLUMN()-COLUMN($Z21)),0),3.75)+INDEX(エサマスタ!$C$5:$O$53,MATCH($E21,エサマスタ!$B$5:$B$53,0),COLUMN()-COLUMN($Z21)),0),3.75)+INDEX(エサマスタ!$C$5:$O$53,MATCH($F21,エサマスタ!$B$5:$B$53,0),COLUMN()-COLUMN($Z21)),0),3.75)</f>
        <v>0.25</v>
      </c>
      <c r="AC21" s="65">
        <f>MIN(MAX(MIN(MAX(MIN(MAX(M$6+INDEX(エサマスタ!$C$5:$O$53,MATCH($D21,エサマスタ!$B$5:$B$53,0),COLUMN()-COLUMN($Z21)),0),3.75)+INDEX(エサマスタ!$C$5:$O$53,MATCH($E21,エサマスタ!$B$5:$B$53,0),COLUMN()-COLUMN($Z21)),0),3.75)+INDEX(エサマスタ!$C$5:$O$53,MATCH($F21,エサマスタ!$B$5:$B$53,0),COLUMN()-COLUMN($Z21)),0),3.75)</f>
        <v>1.75</v>
      </c>
      <c r="AD21" s="65">
        <f>MIN(MAX(MIN(MAX(MIN(MAX(N$6+INDEX(エサマスタ!$C$5:$O$53,MATCH($D21,エサマスタ!$B$5:$B$53,0),COLUMN()-COLUMN($Z21)),0),3.75)+INDEX(エサマスタ!$C$5:$O$53,MATCH($E21,エサマスタ!$B$5:$B$53,0),COLUMN()-COLUMN($Z21)),0),3.75)+INDEX(エサマスタ!$C$5:$O$53,MATCH($F21,エサマスタ!$B$5:$B$53,0),COLUMN()-COLUMN($Z21)),0),3.75)</f>
        <v>0.75</v>
      </c>
      <c r="AE21" s="65">
        <f>MIN(MAX(MIN(MAX(MIN(MAX(O$6+INDEX(エサマスタ!$C$5:$O$53,MATCH($D21,エサマスタ!$B$5:$B$53,0),COLUMN()-COLUMN($Z21)),0),3.75)+INDEX(エサマスタ!$C$5:$O$53,MATCH($E21,エサマスタ!$B$5:$B$53,0),COLUMN()-COLUMN($Z21)),0),3.75)+INDEX(エサマスタ!$C$5:$O$53,MATCH($F21,エサマスタ!$B$5:$B$53,0),COLUMN()-COLUMN($Z21)),0),3.75)</f>
        <v>1.5</v>
      </c>
      <c r="AF21" s="65">
        <f>MIN(MAX(MIN(MAX(MIN(MAX(P$6+INDEX(エサマスタ!$C$5:$O$53,MATCH($D21,エサマスタ!$B$5:$B$53,0),COLUMN()-COLUMN($Z21)),0),3.75)+INDEX(エサマスタ!$C$5:$O$53,MATCH($E21,エサマスタ!$B$5:$B$53,0),COLUMN()-COLUMN($Z21)),0),3.75)+INDEX(エサマスタ!$C$5:$O$53,MATCH($F21,エサマスタ!$B$5:$B$53,0),COLUMN()-COLUMN($Z21)),0),3.75)</f>
        <v>1.75</v>
      </c>
      <c r="AG21" s="65">
        <f>MIN(MAX(MIN(MAX(MIN(MAX(Q$6+INDEX(エサマスタ!$C$5:$O$53,MATCH($D21,エサマスタ!$B$5:$B$53,0),COLUMN()-COLUMN($Z21)),0),3.75)+INDEX(エサマスタ!$C$5:$O$53,MATCH($E21,エサマスタ!$B$5:$B$53,0),COLUMN()-COLUMN($Z21)),0),3.75)+INDEX(エサマスタ!$C$5:$O$53,MATCH($F21,エサマスタ!$B$5:$B$53,0),COLUMN()-COLUMN($Z21)),0),3.75)</f>
        <v>0</v>
      </c>
      <c r="AH21" s="65">
        <f>MIN(MAX(MIN(MAX(MIN(MAX(R$6+INDEX(エサマスタ!$C$5:$O$53,MATCH($D21,エサマスタ!$B$5:$B$53,0),COLUMN()-COLUMN($Z21)),0),3.75)+INDEX(エサマスタ!$C$5:$O$53,MATCH($E21,エサマスタ!$B$5:$B$53,0),COLUMN()-COLUMN($Z21)),0),3.75)+INDEX(エサマスタ!$C$5:$O$53,MATCH($F21,エサマスタ!$B$5:$B$53,0),COLUMN()-COLUMN($Z21)),0),3.75)</f>
        <v>0</v>
      </c>
      <c r="AI21" s="76">
        <f>MIN(MAX(MIN(MAX(MIN(MAX(S$6+INDEX(エサマスタ!$C$5:$O$53,MATCH($D21,エサマスタ!$B$5:$B$53,0),COLUMN()-COLUMN($Z21)),0),1.875-MOD(S21,1))+INDEX(エサマスタ!$C$5:$O$53,MATCH($E21,エサマスタ!$B$5:$B$53,0),COLUMN()-COLUMN($Z21)),0),1.875-MOD(S21,1))+INDEX(エサマスタ!$C$5:$O$53,MATCH($F21,エサマスタ!$B$5:$B$53,0),COLUMN()-COLUMN($Z21)),0),1.875-MOD(S21,1))</f>
        <v>0.5</v>
      </c>
      <c r="AJ21" s="76">
        <f>MIN(MAX(MIN(MAX(MIN(MAX(T$6+INDEX(エサマスタ!$C$5:$O$53,MATCH($D21,エサマスタ!$B$5:$B$53,0),COLUMN()-COLUMN($Z21)),0),1.875-MOD(T21,1))+INDEX(エサマスタ!$C$5:$O$53,MATCH($E21,エサマスタ!$B$5:$B$53,0),COLUMN()-COLUMN($Z21)),0),1.875-MOD(T21,1))+INDEX(エサマスタ!$C$5:$O$53,MATCH($F21,エサマスタ!$B$5:$B$53,0),COLUMN()-COLUMN($Z21)),0),1.875-MOD(T21,1))</f>
        <v>0.5</v>
      </c>
      <c r="AK21" s="76">
        <f>MIN(MAX(MIN(MAX(MIN(MAX(U$6+INDEX(エサマスタ!$C$5:$O$53,MATCH($D21,エサマスタ!$B$5:$B$53,0),COLUMN()-COLUMN($Z21)),0),1.875-MOD(U21,1))+INDEX(エサマスタ!$C$5:$O$53,MATCH($E21,エサマスタ!$B$5:$B$53,0),COLUMN()-COLUMN($Z21)),0),1.875-MOD(U21,1))+INDEX(エサマスタ!$C$5:$O$53,MATCH($F21,エサマスタ!$B$5:$B$53,0),COLUMN()-COLUMN($Z21)),0),1.875-MOD(U21,1))</f>
        <v>0.75</v>
      </c>
      <c r="AL21" s="76">
        <f>MIN(MAX(MIN(MAX(MIN(MAX(V$6+INDEX(エサマスタ!$C$5:$O$53,MATCH($D21,エサマスタ!$B$5:$B$53,0),COLUMN()-COLUMN($Z21)),0),1.875-MOD(V21,1))+INDEX(エサマスタ!$C$5:$O$53,MATCH($E21,エサマスタ!$B$5:$B$53,0),COLUMN()-COLUMN($Z21)),0),1.875-MOD(V21,1))+INDEX(エサマスタ!$C$5:$O$53,MATCH($F21,エサマスタ!$B$5:$B$53,0),COLUMN()-COLUMN($Z21)),0),1.875-MOD(V21,1))</f>
        <v>0.75</v>
      </c>
      <c r="AM21" s="77">
        <f>MIN(MAX(MIN(MAX(MIN(MAX(W$6+IF(AND($F$1="リマスター",$D21="アルマジロキャベツ"),-1,1)*INDEX(エサマスタ!$C$5:$O$53,MATCH($D21,エサマスタ!$B$5:$B$53,0),COLUMN()-COLUMN($Z21)),0),1.875-MOD(W21,1))+IF(AND($F$1="リマスター",$E21="アルマジロキャベツ"),-1,1)*INDEX(エサマスタ!$C$5:$O$53,MATCH($E21,エサマスタ!$B$5:$B$53,0),COLUMN()-COLUMN($Z21)),0),1.875-MOD(W21,1))+IF(AND($F$1="リマスター",$F21="アルマジロキャベツ"),-1,1)*INDEX(エサマスタ!$C$5:$O$53,MATCH($F21,エサマスタ!$B$5:$B$53,0),COLUMN()-COLUMN($Z21)),0),1.875-MOD(W21,1))</f>
        <v>1</v>
      </c>
      <c r="AN21" s="15"/>
      <c r="AO21" s="12"/>
      <c r="AP21" s="12"/>
      <c r="AQ21" s="12" t="str">
        <f>初期値マスタ!B18</f>
        <v>デススコーピオ</v>
      </c>
      <c r="AR21" s="1" t="str">
        <f>エサマスタ!B18</f>
        <v>時計パイン</v>
      </c>
    </row>
    <row r="22" spans="1:44" x14ac:dyDescent="0.15">
      <c r="A22" s="15"/>
      <c r="B22" s="51" t="s">
        <v>115</v>
      </c>
      <c r="C22" s="54"/>
      <c r="D22" s="53" t="s">
        <v>92</v>
      </c>
      <c r="E22" s="53" t="s">
        <v>97</v>
      </c>
      <c r="F22" s="53" t="s">
        <v>102</v>
      </c>
      <c r="G22" s="32"/>
      <c r="H22" s="15"/>
      <c r="I22" s="15"/>
      <c r="J22" s="63" t="s">
        <v>115</v>
      </c>
      <c r="K22" s="64">
        <f t="shared" ref="K22:R22" si="13">K21+AA21</f>
        <v>17.25</v>
      </c>
      <c r="L22" s="65">
        <f t="shared" si="13"/>
        <v>2.5</v>
      </c>
      <c r="M22" s="65">
        <f t="shared" si="13"/>
        <v>6.5</v>
      </c>
      <c r="N22" s="65">
        <f t="shared" si="13"/>
        <v>5.5</v>
      </c>
      <c r="O22" s="65">
        <f t="shared" si="13"/>
        <v>13</v>
      </c>
      <c r="P22" s="65">
        <f t="shared" si="13"/>
        <v>6.5</v>
      </c>
      <c r="Q22" s="65">
        <f t="shared" si="13"/>
        <v>5</v>
      </c>
      <c r="R22" s="65">
        <f t="shared" si="13"/>
        <v>5</v>
      </c>
      <c r="S22" s="76">
        <f t="shared" ref="S22:W22" si="14">INT(S21)+MIN(S21-INT(S21)+AI21,1.875)</f>
        <v>11</v>
      </c>
      <c r="T22" s="76">
        <f t="shared" si="14"/>
        <v>2</v>
      </c>
      <c r="U22" s="76">
        <f t="shared" si="14"/>
        <v>4.5</v>
      </c>
      <c r="V22" s="76">
        <f t="shared" si="14"/>
        <v>4.5</v>
      </c>
      <c r="W22" s="77">
        <f t="shared" si="14"/>
        <v>4.5</v>
      </c>
      <c r="X22" s="15"/>
      <c r="Y22" s="15"/>
      <c r="Z22" s="63" t="s">
        <v>115</v>
      </c>
      <c r="AA22" s="64">
        <f>MIN(MAX(MIN(MAX(MIN(MAX(K$6+INDEX(エサマスタ!$C$5:$O$53,MATCH($D22,エサマスタ!$B$5:$B$53,0),COLUMN()-COLUMN($Z22)),0),3.75)+INDEX(エサマスタ!$C$5:$O$53,MATCH($E22,エサマスタ!$B$5:$B$53,0),COLUMN()-COLUMN($Z22)),0),3.75)+INDEX(エサマスタ!$C$5:$O$53,MATCH($F22,エサマスタ!$B$5:$B$53,0),COLUMN()-COLUMN($Z22)),0),3.75)</f>
        <v>3.5</v>
      </c>
      <c r="AB22" s="65">
        <f>MIN(MAX(MIN(MAX(MIN(MAX(L$6+INDEX(エサマスタ!$C$5:$O$53,MATCH($D22,エサマスタ!$B$5:$B$53,0),COLUMN()-COLUMN($Z22)),0),3.75)+INDEX(エサマスタ!$C$5:$O$53,MATCH($E22,エサマスタ!$B$5:$B$53,0),COLUMN()-COLUMN($Z22)),0),3.75)+INDEX(エサマスタ!$C$5:$O$53,MATCH($F22,エサマスタ!$B$5:$B$53,0),COLUMN()-COLUMN($Z22)),0),3.75)</f>
        <v>0.25</v>
      </c>
      <c r="AC22" s="65">
        <f>MIN(MAX(MIN(MAX(MIN(MAX(M$6+INDEX(エサマスタ!$C$5:$O$53,MATCH($D22,エサマスタ!$B$5:$B$53,0),COLUMN()-COLUMN($Z22)),0),3.75)+INDEX(エサマスタ!$C$5:$O$53,MATCH($E22,エサマスタ!$B$5:$B$53,0),COLUMN()-COLUMN($Z22)),0),3.75)+INDEX(エサマスタ!$C$5:$O$53,MATCH($F22,エサマスタ!$B$5:$B$53,0),COLUMN()-COLUMN($Z22)),0),3.75)</f>
        <v>1.75</v>
      </c>
      <c r="AD22" s="65">
        <f>MIN(MAX(MIN(MAX(MIN(MAX(N$6+INDEX(エサマスタ!$C$5:$O$53,MATCH($D22,エサマスタ!$B$5:$B$53,0),COLUMN()-COLUMN($Z22)),0),3.75)+INDEX(エサマスタ!$C$5:$O$53,MATCH($E22,エサマスタ!$B$5:$B$53,0),COLUMN()-COLUMN($Z22)),0),3.75)+INDEX(エサマスタ!$C$5:$O$53,MATCH($F22,エサマスタ!$B$5:$B$53,0),COLUMN()-COLUMN($Z22)),0),3.75)</f>
        <v>1.75</v>
      </c>
      <c r="AE22" s="65">
        <f>MIN(MAX(MIN(MAX(MIN(MAX(O$6+INDEX(エサマスタ!$C$5:$O$53,MATCH($D22,エサマスタ!$B$5:$B$53,0),COLUMN()-COLUMN($Z22)),0),3.75)+INDEX(エサマスタ!$C$5:$O$53,MATCH($E22,エサマスタ!$B$5:$B$53,0),COLUMN()-COLUMN($Z22)),0),3.75)+INDEX(エサマスタ!$C$5:$O$53,MATCH($F22,エサマスタ!$B$5:$B$53,0),COLUMN()-COLUMN($Z22)),0),3.75)</f>
        <v>1.5</v>
      </c>
      <c r="AF22" s="65">
        <f>MIN(MAX(MIN(MAX(MIN(MAX(P$6+INDEX(エサマスタ!$C$5:$O$53,MATCH($D22,エサマスタ!$B$5:$B$53,0),COLUMN()-COLUMN($Z22)),0),3.75)+INDEX(エサマスタ!$C$5:$O$53,MATCH($E22,エサマスタ!$B$5:$B$53,0),COLUMN()-COLUMN($Z22)),0),3.75)+INDEX(エサマスタ!$C$5:$O$53,MATCH($F22,エサマスタ!$B$5:$B$53,0),COLUMN()-COLUMN($Z22)),0),3.75)</f>
        <v>1.75</v>
      </c>
      <c r="AG22" s="65">
        <f>MIN(MAX(MIN(MAX(MIN(MAX(Q$6+INDEX(エサマスタ!$C$5:$O$53,MATCH($D22,エサマスタ!$B$5:$B$53,0),COLUMN()-COLUMN($Z22)),0),3.75)+INDEX(エサマスタ!$C$5:$O$53,MATCH($E22,エサマスタ!$B$5:$B$53,0),COLUMN()-COLUMN($Z22)),0),3.75)+INDEX(エサマスタ!$C$5:$O$53,MATCH($F22,エサマスタ!$B$5:$B$53,0),COLUMN()-COLUMN($Z22)),0),3.75)</f>
        <v>2</v>
      </c>
      <c r="AH22" s="65">
        <f>MIN(MAX(MIN(MAX(MIN(MAX(R$6+INDEX(エサマスタ!$C$5:$O$53,MATCH($D22,エサマスタ!$B$5:$B$53,0),COLUMN()-COLUMN($Z22)),0),3.75)+INDEX(エサマスタ!$C$5:$O$53,MATCH($E22,エサマスタ!$B$5:$B$53,0),COLUMN()-COLUMN($Z22)),0),3.75)+INDEX(エサマスタ!$C$5:$O$53,MATCH($F22,エサマスタ!$B$5:$B$53,0),COLUMN()-COLUMN($Z22)),0),3.75)</f>
        <v>0</v>
      </c>
      <c r="AI22" s="76">
        <f>MIN(MAX(MIN(MAX(MIN(MAX(S$6+INDEX(エサマスタ!$C$5:$O$53,MATCH($D22,エサマスタ!$B$5:$B$53,0),COLUMN()-COLUMN($Z22)),0),1.875-MOD(S22,1))+INDEX(エサマスタ!$C$5:$O$53,MATCH($E22,エサマスタ!$B$5:$B$53,0),COLUMN()-COLUMN($Z22)),0),1.875-MOD(S22,1))+INDEX(エサマスタ!$C$5:$O$53,MATCH($F22,エサマスタ!$B$5:$B$53,0),COLUMN()-COLUMN($Z22)),0),1.875-MOD(S22,1))</f>
        <v>0.5</v>
      </c>
      <c r="AJ22" s="76">
        <f>MIN(MAX(MIN(MAX(MIN(MAX(T$6+INDEX(エサマスタ!$C$5:$O$53,MATCH($D22,エサマスタ!$B$5:$B$53,0),COLUMN()-COLUMN($Z22)),0),1.875-MOD(T22,1))+INDEX(エサマスタ!$C$5:$O$53,MATCH($E22,エサマスタ!$B$5:$B$53,0),COLUMN()-COLUMN($Z22)),0),1.875-MOD(T22,1))+INDEX(エサマスタ!$C$5:$O$53,MATCH($F22,エサマスタ!$B$5:$B$53,0),COLUMN()-COLUMN($Z22)),0),1.875-MOD(T22,1))</f>
        <v>0.5</v>
      </c>
      <c r="AK22" s="76">
        <f>MIN(MAX(MIN(MAX(MIN(MAX(U$6+INDEX(エサマスタ!$C$5:$O$53,MATCH($D22,エサマスタ!$B$5:$B$53,0),COLUMN()-COLUMN($Z22)),0),1.875-MOD(U22,1))+INDEX(エサマスタ!$C$5:$O$53,MATCH($E22,エサマスタ!$B$5:$B$53,0),COLUMN()-COLUMN($Z22)),0),1.875-MOD(U22,1))+INDEX(エサマスタ!$C$5:$O$53,MATCH($F22,エサマスタ!$B$5:$B$53,0),COLUMN()-COLUMN($Z22)),0),1.875-MOD(U22,1))</f>
        <v>0.75</v>
      </c>
      <c r="AL22" s="76">
        <f>MIN(MAX(MIN(MAX(MIN(MAX(V$6+INDEX(エサマスタ!$C$5:$O$53,MATCH($D22,エサマスタ!$B$5:$B$53,0),COLUMN()-COLUMN($Z22)),0),1.875-MOD(V22,1))+INDEX(エサマスタ!$C$5:$O$53,MATCH($E22,エサマスタ!$B$5:$B$53,0),COLUMN()-COLUMN($Z22)),0),1.875-MOD(V22,1))+INDEX(エサマスタ!$C$5:$O$53,MATCH($F22,エサマスタ!$B$5:$B$53,0),COLUMN()-COLUMN($Z22)),0),1.875-MOD(V22,1))</f>
        <v>0.75</v>
      </c>
      <c r="AM22" s="77">
        <f>MIN(MAX(MIN(MAX(MIN(MAX(W$6+IF(AND($F$1="リマスター",$D22="アルマジロキャベツ"),-1,1)*INDEX(エサマスタ!$C$5:$O$53,MATCH($D22,エサマスタ!$B$5:$B$53,0),COLUMN()-COLUMN($Z22)),0),1.875-MOD(W22,1))+IF(AND($F$1="リマスター",$E22="アルマジロキャベツ"),-1,1)*INDEX(エサマスタ!$C$5:$O$53,MATCH($E22,エサマスタ!$B$5:$B$53,0),COLUMN()-COLUMN($Z22)),0),1.875-MOD(W22,1))+IF(AND($F$1="リマスター",$F22="アルマジロキャベツ"),-1,1)*INDEX(エサマスタ!$C$5:$O$53,MATCH($F22,エサマスタ!$B$5:$B$53,0),COLUMN()-COLUMN($Z22)),0),1.875-MOD(W22,1))</f>
        <v>0.5</v>
      </c>
      <c r="AN22" s="15"/>
      <c r="AO22" s="12"/>
      <c r="AP22" s="12"/>
      <c r="AQ22" s="12" t="str">
        <f>初期値マスタ!B19</f>
        <v>グルームモス</v>
      </c>
      <c r="AR22" s="1" t="str">
        <f>エサマスタ!B19</f>
        <v>フィッシュフルーツ</v>
      </c>
    </row>
    <row r="23" spans="1:44" x14ac:dyDescent="0.15">
      <c r="A23" s="15"/>
      <c r="B23" s="51" t="s">
        <v>116</v>
      </c>
      <c r="C23" s="54"/>
      <c r="D23" s="53" t="s">
        <v>92</v>
      </c>
      <c r="E23" s="53" t="s">
        <v>97</v>
      </c>
      <c r="F23" s="53" t="s">
        <v>97</v>
      </c>
      <c r="G23" s="32"/>
      <c r="H23" s="15"/>
      <c r="I23" s="15"/>
      <c r="J23" s="63" t="s">
        <v>116</v>
      </c>
      <c r="K23" s="64">
        <f t="shared" ref="K23:R23" si="15">K22+AA22</f>
        <v>20.75</v>
      </c>
      <c r="L23" s="65">
        <f t="shared" si="15"/>
        <v>2.75</v>
      </c>
      <c r="M23" s="65">
        <f t="shared" si="15"/>
        <v>8.25</v>
      </c>
      <c r="N23" s="65">
        <f t="shared" si="15"/>
        <v>7.25</v>
      </c>
      <c r="O23" s="65">
        <f t="shared" si="15"/>
        <v>14.5</v>
      </c>
      <c r="P23" s="65">
        <f t="shared" si="15"/>
        <v>8.25</v>
      </c>
      <c r="Q23" s="65">
        <f t="shared" si="15"/>
        <v>7</v>
      </c>
      <c r="R23" s="65">
        <f t="shared" si="15"/>
        <v>5</v>
      </c>
      <c r="S23" s="76">
        <f t="shared" ref="S23:W23" si="16">INT(S22)+MIN(S22-INT(S22)+AI22,1.875)</f>
        <v>11.5</v>
      </c>
      <c r="T23" s="76">
        <f t="shared" si="16"/>
        <v>2.5</v>
      </c>
      <c r="U23" s="76">
        <f t="shared" si="16"/>
        <v>5.25</v>
      </c>
      <c r="V23" s="76">
        <f t="shared" si="16"/>
        <v>5.25</v>
      </c>
      <c r="W23" s="77">
        <f t="shared" si="16"/>
        <v>5</v>
      </c>
      <c r="X23" s="15"/>
      <c r="Y23" s="15"/>
      <c r="Z23" s="63" t="s">
        <v>116</v>
      </c>
      <c r="AA23" s="64">
        <f>MIN(MAX(MIN(MAX(MIN(MAX(K$6+INDEX(エサマスタ!$C$5:$O$53,MATCH($D23,エサマスタ!$B$5:$B$53,0),COLUMN()-COLUMN($Z23)),0),3.75)+INDEX(エサマスタ!$C$5:$O$53,MATCH($E23,エサマスタ!$B$5:$B$53,0),COLUMN()-COLUMN($Z23)),0),3.75)+INDEX(エサマスタ!$C$5:$O$53,MATCH($F23,エサマスタ!$B$5:$B$53,0),COLUMN()-COLUMN($Z23)),0),3.75)</f>
        <v>3.75</v>
      </c>
      <c r="AB23" s="65">
        <f>MIN(MAX(MIN(MAX(MIN(MAX(L$6+INDEX(エサマスタ!$C$5:$O$53,MATCH($D23,エサマスタ!$B$5:$B$53,0),COLUMN()-COLUMN($Z23)),0),3.75)+INDEX(エサマスタ!$C$5:$O$53,MATCH($E23,エサマスタ!$B$5:$B$53,0),COLUMN()-COLUMN($Z23)),0),3.75)+INDEX(エサマスタ!$C$5:$O$53,MATCH($F23,エサマスタ!$B$5:$B$53,0),COLUMN()-COLUMN($Z23)),0),3.75)</f>
        <v>0.25</v>
      </c>
      <c r="AC23" s="65">
        <f>MIN(MAX(MIN(MAX(MIN(MAX(M$6+INDEX(エサマスタ!$C$5:$O$53,MATCH($D23,エサマスタ!$B$5:$B$53,0),COLUMN()-COLUMN($Z23)),0),3.75)+INDEX(エサマスタ!$C$5:$O$53,MATCH($E23,エサマスタ!$B$5:$B$53,0),COLUMN()-COLUMN($Z23)),0),3.75)+INDEX(エサマスタ!$C$5:$O$53,MATCH($F23,エサマスタ!$B$5:$B$53,0),COLUMN()-COLUMN($Z23)),0),3.75)</f>
        <v>1.75</v>
      </c>
      <c r="AD23" s="65">
        <f>MIN(MAX(MIN(MAX(MIN(MAX(N$6+INDEX(エサマスタ!$C$5:$O$53,MATCH($D23,エサマスタ!$B$5:$B$53,0),COLUMN()-COLUMN($Z23)),0),3.75)+INDEX(エサマスタ!$C$5:$O$53,MATCH($E23,エサマスタ!$B$5:$B$53,0),COLUMN()-COLUMN($Z23)),0),3.75)+INDEX(エサマスタ!$C$5:$O$53,MATCH($F23,エサマスタ!$B$5:$B$53,0),COLUMN()-COLUMN($Z23)),0),3.75)</f>
        <v>0.75</v>
      </c>
      <c r="AE23" s="65">
        <f>MIN(MAX(MIN(MAX(MIN(MAX(O$6+INDEX(エサマスタ!$C$5:$O$53,MATCH($D23,エサマスタ!$B$5:$B$53,0),COLUMN()-COLUMN($Z23)),0),3.75)+INDEX(エサマスタ!$C$5:$O$53,MATCH($E23,エサマスタ!$B$5:$B$53,0),COLUMN()-COLUMN($Z23)),0),3.75)+INDEX(エサマスタ!$C$5:$O$53,MATCH($F23,エサマスタ!$B$5:$B$53,0),COLUMN()-COLUMN($Z23)),0),3.75)</f>
        <v>1.5</v>
      </c>
      <c r="AF23" s="65">
        <f>MIN(MAX(MIN(MAX(MIN(MAX(P$6+INDEX(エサマスタ!$C$5:$O$53,MATCH($D23,エサマスタ!$B$5:$B$53,0),COLUMN()-COLUMN($Z23)),0),3.75)+INDEX(エサマスタ!$C$5:$O$53,MATCH($E23,エサマスタ!$B$5:$B$53,0),COLUMN()-COLUMN($Z23)),0),3.75)+INDEX(エサマスタ!$C$5:$O$53,MATCH($F23,エサマスタ!$B$5:$B$53,0),COLUMN()-COLUMN($Z23)),0),3.75)</f>
        <v>1.75</v>
      </c>
      <c r="AG23" s="65">
        <f>MIN(MAX(MIN(MAX(MIN(MAX(Q$6+INDEX(エサマスタ!$C$5:$O$53,MATCH($D23,エサマスタ!$B$5:$B$53,0),COLUMN()-COLUMN($Z23)),0),3.75)+INDEX(エサマスタ!$C$5:$O$53,MATCH($E23,エサマスタ!$B$5:$B$53,0),COLUMN()-COLUMN($Z23)),0),3.75)+INDEX(エサマスタ!$C$5:$O$53,MATCH($F23,エサマスタ!$B$5:$B$53,0),COLUMN()-COLUMN($Z23)),0),3.75)</f>
        <v>0</v>
      </c>
      <c r="AH23" s="65">
        <f>MIN(MAX(MIN(MAX(MIN(MAX(R$6+INDEX(エサマスタ!$C$5:$O$53,MATCH($D23,エサマスタ!$B$5:$B$53,0),COLUMN()-COLUMN($Z23)),0),3.75)+INDEX(エサマスタ!$C$5:$O$53,MATCH($E23,エサマスタ!$B$5:$B$53,0),COLUMN()-COLUMN($Z23)),0),3.75)+INDEX(エサマスタ!$C$5:$O$53,MATCH($F23,エサマスタ!$B$5:$B$53,0),COLUMN()-COLUMN($Z23)),0),3.75)</f>
        <v>0</v>
      </c>
      <c r="AI23" s="76">
        <f>MIN(MAX(MIN(MAX(MIN(MAX(S$6+INDEX(エサマスタ!$C$5:$O$53,MATCH($D23,エサマスタ!$B$5:$B$53,0),COLUMN()-COLUMN($Z23)),0),1.875-MOD(S23,1))+INDEX(エサマスタ!$C$5:$O$53,MATCH($E23,エサマスタ!$B$5:$B$53,0),COLUMN()-COLUMN($Z23)),0),1.875-MOD(S23,1))+INDEX(エサマスタ!$C$5:$O$53,MATCH($F23,エサマスタ!$B$5:$B$53,0),COLUMN()-COLUMN($Z23)),0),1.875-MOD(S23,1))</f>
        <v>0.5</v>
      </c>
      <c r="AJ23" s="76">
        <f>MIN(MAX(MIN(MAX(MIN(MAX(T$6+INDEX(エサマスタ!$C$5:$O$53,MATCH($D23,エサマスタ!$B$5:$B$53,0),COLUMN()-COLUMN($Z23)),0),1.875-MOD(T23,1))+INDEX(エサマスタ!$C$5:$O$53,MATCH($E23,エサマスタ!$B$5:$B$53,0),COLUMN()-COLUMN($Z23)),0),1.875-MOD(T23,1))+INDEX(エサマスタ!$C$5:$O$53,MATCH($F23,エサマスタ!$B$5:$B$53,0),COLUMN()-COLUMN($Z23)),0),1.875-MOD(T23,1))</f>
        <v>0.5</v>
      </c>
      <c r="AK23" s="76">
        <f>MIN(MAX(MIN(MAX(MIN(MAX(U$6+INDEX(エサマスタ!$C$5:$O$53,MATCH($D23,エサマスタ!$B$5:$B$53,0),COLUMN()-COLUMN($Z23)),0),1.875-MOD(U23,1))+INDEX(エサマスタ!$C$5:$O$53,MATCH($E23,エサマスタ!$B$5:$B$53,0),COLUMN()-COLUMN($Z23)),0),1.875-MOD(U23,1))+INDEX(エサマスタ!$C$5:$O$53,MATCH($F23,エサマスタ!$B$5:$B$53,0),COLUMN()-COLUMN($Z23)),0),1.875-MOD(U23,1))</f>
        <v>0.75</v>
      </c>
      <c r="AL23" s="76">
        <f>MIN(MAX(MIN(MAX(MIN(MAX(V$6+INDEX(エサマスタ!$C$5:$O$53,MATCH($D23,エサマスタ!$B$5:$B$53,0),COLUMN()-COLUMN($Z23)),0),1.875-MOD(V23,1))+INDEX(エサマスタ!$C$5:$O$53,MATCH($E23,エサマスタ!$B$5:$B$53,0),COLUMN()-COLUMN($Z23)),0),1.875-MOD(V23,1))+INDEX(エサマスタ!$C$5:$O$53,MATCH($F23,エサマスタ!$B$5:$B$53,0),COLUMN()-COLUMN($Z23)),0),1.875-MOD(V23,1))</f>
        <v>0.75</v>
      </c>
      <c r="AM23" s="77">
        <f>MIN(MAX(MIN(MAX(MIN(MAX(W$6+IF(AND($F$1="リマスター",$D23="アルマジロキャベツ"),-1,1)*INDEX(エサマスタ!$C$5:$O$53,MATCH($D23,エサマスタ!$B$5:$B$53,0),COLUMN()-COLUMN($Z23)),0),1.875-MOD(W23,1))+IF(AND($F$1="リマスター",$E23="アルマジロキャベツ"),-1,1)*INDEX(エサマスタ!$C$5:$O$53,MATCH($E23,エサマスタ!$B$5:$B$53,0),COLUMN()-COLUMN($Z23)),0),1.875-MOD(W23,1))+IF(AND($F$1="リマスター",$F23="アルマジロキャベツ"),-1,1)*INDEX(エサマスタ!$C$5:$O$53,MATCH($F23,エサマスタ!$B$5:$B$53,0),COLUMN()-COLUMN($Z23)),0),1.875-MOD(W23,1))</f>
        <v>1</v>
      </c>
      <c r="AN23" s="15"/>
      <c r="AO23" s="12"/>
      <c r="AP23" s="12"/>
      <c r="AQ23" s="12" t="str">
        <f>初期値マスタ!B20</f>
        <v>ぱっくんおたま</v>
      </c>
      <c r="AR23" s="1" t="str">
        <f>エサマスタ!B20</f>
        <v>ウリぼうスイカ</v>
      </c>
    </row>
    <row r="24" spans="1:44" x14ac:dyDescent="0.15">
      <c r="A24" s="15"/>
      <c r="B24" s="51" t="s">
        <v>117</v>
      </c>
      <c r="C24" s="54"/>
      <c r="D24" s="53" t="s">
        <v>92</v>
      </c>
      <c r="E24" s="53" t="s">
        <v>97</v>
      </c>
      <c r="F24" s="53" t="s">
        <v>102</v>
      </c>
      <c r="G24" s="32"/>
      <c r="H24" s="15"/>
      <c r="I24" s="15"/>
      <c r="J24" s="63" t="s">
        <v>117</v>
      </c>
      <c r="K24" s="64">
        <f t="shared" ref="K24:R24" si="17">K23+AA23</f>
        <v>24.5</v>
      </c>
      <c r="L24" s="65">
        <f t="shared" si="17"/>
        <v>3</v>
      </c>
      <c r="M24" s="65">
        <f t="shared" si="17"/>
        <v>10</v>
      </c>
      <c r="N24" s="65">
        <f t="shared" si="17"/>
        <v>8</v>
      </c>
      <c r="O24" s="65">
        <f t="shared" si="17"/>
        <v>16</v>
      </c>
      <c r="P24" s="65">
        <f t="shared" si="17"/>
        <v>10</v>
      </c>
      <c r="Q24" s="65">
        <f t="shared" si="17"/>
        <v>7</v>
      </c>
      <c r="R24" s="65">
        <f t="shared" si="17"/>
        <v>5</v>
      </c>
      <c r="S24" s="76">
        <f t="shared" ref="S24:W24" si="18">INT(S23)+MIN(S23-INT(S23)+AI23,1.875)</f>
        <v>12</v>
      </c>
      <c r="T24" s="76">
        <f t="shared" si="18"/>
        <v>3</v>
      </c>
      <c r="U24" s="76">
        <f t="shared" si="18"/>
        <v>6</v>
      </c>
      <c r="V24" s="76">
        <f t="shared" si="18"/>
        <v>6</v>
      </c>
      <c r="W24" s="77">
        <f t="shared" si="18"/>
        <v>6</v>
      </c>
      <c r="X24" s="15"/>
      <c r="Y24" s="15"/>
      <c r="Z24" s="63" t="s">
        <v>117</v>
      </c>
      <c r="AA24" s="64">
        <f>MIN(MAX(MIN(MAX(MIN(MAX(K$6+INDEX(エサマスタ!$C$5:$O$53,MATCH($D24,エサマスタ!$B$5:$B$53,0),COLUMN()-COLUMN($Z24)),0),3.75)+INDEX(エサマスタ!$C$5:$O$53,MATCH($E24,エサマスタ!$B$5:$B$53,0),COLUMN()-COLUMN($Z24)),0),3.75)+INDEX(エサマスタ!$C$5:$O$53,MATCH($F24,エサマスタ!$B$5:$B$53,0),COLUMN()-COLUMN($Z24)),0),3.75)</f>
        <v>3.5</v>
      </c>
      <c r="AB24" s="65">
        <f>MIN(MAX(MIN(MAX(MIN(MAX(L$6+INDEX(エサマスタ!$C$5:$O$53,MATCH($D24,エサマスタ!$B$5:$B$53,0),COLUMN()-COLUMN($Z24)),0),3.75)+INDEX(エサマスタ!$C$5:$O$53,MATCH($E24,エサマスタ!$B$5:$B$53,0),COLUMN()-COLUMN($Z24)),0),3.75)+INDEX(エサマスタ!$C$5:$O$53,MATCH($F24,エサマスタ!$B$5:$B$53,0),COLUMN()-COLUMN($Z24)),0),3.75)</f>
        <v>0.25</v>
      </c>
      <c r="AC24" s="65">
        <f>MIN(MAX(MIN(MAX(MIN(MAX(M$6+INDEX(エサマスタ!$C$5:$O$53,MATCH($D24,エサマスタ!$B$5:$B$53,0),COLUMN()-COLUMN($Z24)),0),3.75)+INDEX(エサマスタ!$C$5:$O$53,MATCH($E24,エサマスタ!$B$5:$B$53,0),COLUMN()-COLUMN($Z24)),0),3.75)+INDEX(エサマスタ!$C$5:$O$53,MATCH($F24,エサマスタ!$B$5:$B$53,0),COLUMN()-COLUMN($Z24)),0),3.75)</f>
        <v>1.75</v>
      </c>
      <c r="AD24" s="65">
        <f>MIN(MAX(MIN(MAX(MIN(MAX(N$6+INDEX(エサマスタ!$C$5:$O$53,MATCH($D24,エサマスタ!$B$5:$B$53,0),COLUMN()-COLUMN($Z24)),0),3.75)+INDEX(エサマスタ!$C$5:$O$53,MATCH($E24,エサマスタ!$B$5:$B$53,0),COLUMN()-COLUMN($Z24)),0),3.75)+INDEX(エサマスタ!$C$5:$O$53,MATCH($F24,エサマスタ!$B$5:$B$53,0),COLUMN()-COLUMN($Z24)),0),3.75)</f>
        <v>1.75</v>
      </c>
      <c r="AE24" s="65">
        <f>MIN(MAX(MIN(MAX(MIN(MAX(O$6+INDEX(エサマスタ!$C$5:$O$53,MATCH($D24,エサマスタ!$B$5:$B$53,0),COLUMN()-COLUMN($Z24)),0),3.75)+INDEX(エサマスタ!$C$5:$O$53,MATCH($E24,エサマスタ!$B$5:$B$53,0),COLUMN()-COLUMN($Z24)),0),3.75)+INDEX(エサマスタ!$C$5:$O$53,MATCH($F24,エサマスタ!$B$5:$B$53,0),COLUMN()-COLUMN($Z24)),0),3.75)</f>
        <v>1.5</v>
      </c>
      <c r="AF24" s="65">
        <f>MIN(MAX(MIN(MAX(MIN(MAX(P$6+INDEX(エサマスタ!$C$5:$O$53,MATCH($D24,エサマスタ!$B$5:$B$53,0),COLUMN()-COLUMN($Z24)),0),3.75)+INDEX(エサマスタ!$C$5:$O$53,MATCH($E24,エサマスタ!$B$5:$B$53,0),COLUMN()-COLUMN($Z24)),0),3.75)+INDEX(エサマスタ!$C$5:$O$53,MATCH($F24,エサマスタ!$B$5:$B$53,0),COLUMN()-COLUMN($Z24)),0),3.75)</f>
        <v>1.75</v>
      </c>
      <c r="AG24" s="65">
        <f>MIN(MAX(MIN(MAX(MIN(MAX(Q$6+INDEX(エサマスタ!$C$5:$O$53,MATCH($D24,エサマスタ!$B$5:$B$53,0),COLUMN()-COLUMN($Z24)),0),3.75)+INDEX(エサマスタ!$C$5:$O$53,MATCH($E24,エサマスタ!$B$5:$B$53,0),COLUMN()-COLUMN($Z24)),0),3.75)+INDEX(エサマスタ!$C$5:$O$53,MATCH($F24,エサマスタ!$B$5:$B$53,0),COLUMN()-COLUMN($Z24)),0),3.75)</f>
        <v>2</v>
      </c>
      <c r="AH24" s="65">
        <f>MIN(MAX(MIN(MAX(MIN(MAX(R$6+INDEX(エサマスタ!$C$5:$O$53,MATCH($D24,エサマスタ!$B$5:$B$53,0),COLUMN()-COLUMN($Z24)),0),3.75)+INDEX(エサマスタ!$C$5:$O$53,MATCH($E24,エサマスタ!$B$5:$B$53,0),COLUMN()-COLUMN($Z24)),0),3.75)+INDEX(エサマスタ!$C$5:$O$53,MATCH($F24,エサマスタ!$B$5:$B$53,0),COLUMN()-COLUMN($Z24)),0),3.75)</f>
        <v>0</v>
      </c>
      <c r="AI24" s="76">
        <f>MIN(MAX(MIN(MAX(MIN(MAX(S$6+INDEX(エサマスタ!$C$5:$O$53,MATCH($D24,エサマスタ!$B$5:$B$53,0),COLUMN()-COLUMN($Z24)),0),1.875-MOD(S24,1))+INDEX(エサマスタ!$C$5:$O$53,MATCH($E24,エサマスタ!$B$5:$B$53,0),COLUMN()-COLUMN($Z24)),0),1.875-MOD(S24,1))+INDEX(エサマスタ!$C$5:$O$53,MATCH($F24,エサマスタ!$B$5:$B$53,0),COLUMN()-COLUMN($Z24)),0),1.875-MOD(S24,1))</f>
        <v>0.5</v>
      </c>
      <c r="AJ24" s="76">
        <f>MIN(MAX(MIN(MAX(MIN(MAX(T$6+INDEX(エサマスタ!$C$5:$O$53,MATCH($D24,エサマスタ!$B$5:$B$53,0),COLUMN()-COLUMN($Z24)),0),1.875-MOD(T24,1))+INDEX(エサマスタ!$C$5:$O$53,MATCH($E24,エサマスタ!$B$5:$B$53,0),COLUMN()-COLUMN($Z24)),0),1.875-MOD(T24,1))+INDEX(エサマスタ!$C$5:$O$53,MATCH($F24,エサマスタ!$B$5:$B$53,0),COLUMN()-COLUMN($Z24)),0),1.875-MOD(T24,1))</f>
        <v>0.5</v>
      </c>
      <c r="AK24" s="76">
        <f>MIN(MAX(MIN(MAX(MIN(MAX(U$6+INDEX(エサマスタ!$C$5:$O$53,MATCH($D24,エサマスタ!$B$5:$B$53,0),COLUMN()-COLUMN($Z24)),0),1.875-MOD(U24,1))+INDEX(エサマスタ!$C$5:$O$53,MATCH($E24,エサマスタ!$B$5:$B$53,0),COLUMN()-COLUMN($Z24)),0),1.875-MOD(U24,1))+INDEX(エサマスタ!$C$5:$O$53,MATCH($F24,エサマスタ!$B$5:$B$53,0),COLUMN()-COLUMN($Z24)),0),1.875-MOD(U24,1))</f>
        <v>0.75</v>
      </c>
      <c r="AL24" s="76">
        <f>MIN(MAX(MIN(MAX(MIN(MAX(V$6+INDEX(エサマスタ!$C$5:$O$53,MATCH($D24,エサマスタ!$B$5:$B$53,0),COLUMN()-COLUMN($Z24)),0),1.875-MOD(V24,1))+INDEX(エサマスタ!$C$5:$O$53,MATCH($E24,エサマスタ!$B$5:$B$53,0),COLUMN()-COLUMN($Z24)),0),1.875-MOD(V24,1))+INDEX(エサマスタ!$C$5:$O$53,MATCH($F24,エサマスタ!$B$5:$B$53,0),COLUMN()-COLUMN($Z24)),0),1.875-MOD(V24,1))</f>
        <v>0.75</v>
      </c>
      <c r="AM24" s="77">
        <f>MIN(MAX(MIN(MAX(MIN(MAX(W$6+IF(AND($F$1="リマスター",$D24="アルマジロキャベツ"),-1,1)*INDEX(エサマスタ!$C$5:$O$53,MATCH($D24,エサマスタ!$B$5:$B$53,0),COLUMN()-COLUMN($Z24)),0),1.875-MOD(W24,1))+IF(AND($F$1="リマスター",$E24="アルマジロキャベツ"),-1,1)*INDEX(エサマスタ!$C$5:$O$53,MATCH($E24,エサマスタ!$B$5:$B$53,0),COLUMN()-COLUMN($Z24)),0),1.875-MOD(W24,1))+IF(AND($F$1="リマスター",$F24="アルマジロキャベツ"),-1,1)*INDEX(エサマスタ!$C$5:$O$53,MATCH($F24,エサマスタ!$B$5:$B$53,0),COLUMN()-COLUMN($Z24)),0),1.875-MOD(W24,1))</f>
        <v>0.5</v>
      </c>
      <c r="AN24" s="15"/>
      <c r="AO24" s="12"/>
      <c r="AP24" s="12"/>
      <c r="AQ24" s="12" t="str">
        <f>初期値マスタ!B21</f>
        <v>ぱっくんトカゲ</v>
      </c>
      <c r="AR24" s="1" t="str">
        <f>エサマスタ!B21</f>
        <v>サイメロン</v>
      </c>
    </row>
    <row r="25" spans="1:44" x14ac:dyDescent="0.15">
      <c r="A25" s="15"/>
      <c r="B25" s="51" t="s">
        <v>118</v>
      </c>
      <c r="C25" s="54"/>
      <c r="D25" s="53" t="s">
        <v>92</v>
      </c>
      <c r="E25" s="53" t="s">
        <v>97</v>
      </c>
      <c r="F25" s="53" t="s">
        <v>97</v>
      </c>
      <c r="G25" s="32"/>
      <c r="H25" s="15"/>
      <c r="I25" s="15"/>
      <c r="J25" s="63" t="s">
        <v>118</v>
      </c>
      <c r="K25" s="64">
        <f t="shared" ref="K25:R25" si="19">K24+AA24</f>
        <v>28</v>
      </c>
      <c r="L25" s="65">
        <f t="shared" si="19"/>
        <v>3.25</v>
      </c>
      <c r="M25" s="65">
        <f t="shared" si="19"/>
        <v>11.75</v>
      </c>
      <c r="N25" s="65">
        <f t="shared" si="19"/>
        <v>9.75</v>
      </c>
      <c r="O25" s="65">
        <f t="shared" si="19"/>
        <v>17.5</v>
      </c>
      <c r="P25" s="65">
        <f t="shared" si="19"/>
        <v>11.75</v>
      </c>
      <c r="Q25" s="65">
        <f t="shared" si="19"/>
        <v>9</v>
      </c>
      <c r="R25" s="65">
        <f t="shared" si="19"/>
        <v>5</v>
      </c>
      <c r="S25" s="76">
        <f t="shared" ref="S25:W25" si="20">INT(S24)+MIN(S24-INT(S24)+AI24,1.875)</f>
        <v>12.5</v>
      </c>
      <c r="T25" s="76">
        <f t="shared" si="20"/>
        <v>3.5</v>
      </c>
      <c r="U25" s="76">
        <f t="shared" si="20"/>
        <v>6.75</v>
      </c>
      <c r="V25" s="76">
        <f t="shared" si="20"/>
        <v>6.75</v>
      </c>
      <c r="W25" s="77">
        <f t="shared" si="20"/>
        <v>6.5</v>
      </c>
      <c r="X25" s="15"/>
      <c r="Y25" s="15"/>
      <c r="Z25" s="63" t="s">
        <v>118</v>
      </c>
      <c r="AA25" s="64">
        <f>MIN(MAX(MIN(MAX(MIN(MAX(K$6+INDEX(エサマスタ!$C$5:$O$53,MATCH($D25,エサマスタ!$B$5:$B$53,0),COLUMN()-COLUMN($Z25)),0),3.75)+INDEX(エサマスタ!$C$5:$O$53,MATCH($E25,エサマスタ!$B$5:$B$53,0),COLUMN()-COLUMN($Z25)),0),3.75)+INDEX(エサマスタ!$C$5:$O$53,MATCH($F25,エサマスタ!$B$5:$B$53,0),COLUMN()-COLUMN($Z25)),0),3.75)</f>
        <v>3.75</v>
      </c>
      <c r="AB25" s="65">
        <f>MIN(MAX(MIN(MAX(MIN(MAX(L$6+INDEX(エサマスタ!$C$5:$O$53,MATCH($D25,エサマスタ!$B$5:$B$53,0),COLUMN()-COLUMN($Z25)),0),3.75)+INDEX(エサマスタ!$C$5:$O$53,MATCH($E25,エサマスタ!$B$5:$B$53,0),COLUMN()-COLUMN($Z25)),0),3.75)+INDEX(エサマスタ!$C$5:$O$53,MATCH($F25,エサマスタ!$B$5:$B$53,0),COLUMN()-COLUMN($Z25)),0),3.75)</f>
        <v>0.25</v>
      </c>
      <c r="AC25" s="65">
        <f>MIN(MAX(MIN(MAX(MIN(MAX(M$6+INDEX(エサマスタ!$C$5:$O$53,MATCH($D25,エサマスタ!$B$5:$B$53,0),COLUMN()-COLUMN($Z25)),0),3.75)+INDEX(エサマスタ!$C$5:$O$53,MATCH($E25,エサマスタ!$B$5:$B$53,0),COLUMN()-COLUMN($Z25)),0),3.75)+INDEX(エサマスタ!$C$5:$O$53,MATCH($F25,エサマスタ!$B$5:$B$53,0),COLUMN()-COLUMN($Z25)),0),3.75)</f>
        <v>1.75</v>
      </c>
      <c r="AD25" s="65">
        <f>MIN(MAX(MIN(MAX(MIN(MAX(N$6+INDEX(エサマスタ!$C$5:$O$53,MATCH($D25,エサマスタ!$B$5:$B$53,0),COLUMN()-COLUMN($Z25)),0),3.75)+INDEX(エサマスタ!$C$5:$O$53,MATCH($E25,エサマスタ!$B$5:$B$53,0),COLUMN()-COLUMN($Z25)),0),3.75)+INDEX(エサマスタ!$C$5:$O$53,MATCH($F25,エサマスタ!$B$5:$B$53,0),COLUMN()-COLUMN($Z25)),0),3.75)</f>
        <v>0.75</v>
      </c>
      <c r="AE25" s="65">
        <f>MIN(MAX(MIN(MAX(MIN(MAX(O$6+INDEX(エサマスタ!$C$5:$O$53,MATCH($D25,エサマスタ!$B$5:$B$53,0),COLUMN()-COLUMN($Z25)),0),3.75)+INDEX(エサマスタ!$C$5:$O$53,MATCH($E25,エサマスタ!$B$5:$B$53,0),COLUMN()-COLUMN($Z25)),0),3.75)+INDEX(エサマスタ!$C$5:$O$53,MATCH($F25,エサマスタ!$B$5:$B$53,0),COLUMN()-COLUMN($Z25)),0),3.75)</f>
        <v>1.5</v>
      </c>
      <c r="AF25" s="65">
        <f>MIN(MAX(MIN(MAX(MIN(MAX(P$6+INDEX(エサマスタ!$C$5:$O$53,MATCH($D25,エサマスタ!$B$5:$B$53,0),COLUMN()-COLUMN($Z25)),0),3.75)+INDEX(エサマスタ!$C$5:$O$53,MATCH($E25,エサマスタ!$B$5:$B$53,0),COLUMN()-COLUMN($Z25)),0),3.75)+INDEX(エサマスタ!$C$5:$O$53,MATCH($F25,エサマスタ!$B$5:$B$53,0),COLUMN()-COLUMN($Z25)),0),3.75)</f>
        <v>1.75</v>
      </c>
      <c r="AG25" s="65">
        <f>MIN(MAX(MIN(MAX(MIN(MAX(Q$6+INDEX(エサマスタ!$C$5:$O$53,MATCH($D25,エサマスタ!$B$5:$B$53,0),COLUMN()-COLUMN($Z25)),0),3.75)+INDEX(エサマスタ!$C$5:$O$53,MATCH($E25,エサマスタ!$B$5:$B$53,0),COLUMN()-COLUMN($Z25)),0),3.75)+INDEX(エサマスタ!$C$5:$O$53,MATCH($F25,エサマスタ!$B$5:$B$53,0),COLUMN()-COLUMN($Z25)),0),3.75)</f>
        <v>0</v>
      </c>
      <c r="AH25" s="65">
        <f>MIN(MAX(MIN(MAX(MIN(MAX(R$6+INDEX(エサマスタ!$C$5:$O$53,MATCH($D25,エサマスタ!$B$5:$B$53,0),COLUMN()-COLUMN($Z25)),0),3.75)+INDEX(エサマスタ!$C$5:$O$53,MATCH($E25,エサマスタ!$B$5:$B$53,0),COLUMN()-COLUMN($Z25)),0),3.75)+INDEX(エサマスタ!$C$5:$O$53,MATCH($F25,エサマスタ!$B$5:$B$53,0),COLUMN()-COLUMN($Z25)),0),3.75)</f>
        <v>0</v>
      </c>
      <c r="AI25" s="76">
        <f>MIN(MAX(MIN(MAX(MIN(MAX(S$6+INDEX(エサマスタ!$C$5:$O$53,MATCH($D25,エサマスタ!$B$5:$B$53,0),COLUMN()-COLUMN($Z25)),0),1.875-MOD(S25,1))+INDEX(エサマスタ!$C$5:$O$53,MATCH($E25,エサマスタ!$B$5:$B$53,0),COLUMN()-COLUMN($Z25)),0),1.875-MOD(S25,1))+INDEX(エサマスタ!$C$5:$O$53,MATCH($F25,エサマスタ!$B$5:$B$53,0),COLUMN()-COLUMN($Z25)),0),1.875-MOD(S25,1))</f>
        <v>0.5</v>
      </c>
      <c r="AJ25" s="76">
        <f>MIN(MAX(MIN(MAX(MIN(MAX(T$6+INDEX(エサマスタ!$C$5:$O$53,MATCH($D25,エサマスタ!$B$5:$B$53,0),COLUMN()-COLUMN($Z25)),0),1.875-MOD(T25,1))+INDEX(エサマスタ!$C$5:$O$53,MATCH($E25,エサマスタ!$B$5:$B$53,0),COLUMN()-COLUMN($Z25)),0),1.875-MOD(T25,1))+INDEX(エサマスタ!$C$5:$O$53,MATCH($F25,エサマスタ!$B$5:$B$53,0),COLUMN()-COLUMN($Z25)),0),1.875-MOD(T25,1))</f>
        <v>0.5</v>
      </c>
      <c r="AK25" s="76">
        <f>MIN(MAX(MIN(MAX(MIN(MAX(U$6+INDEX(エサマスタ!$C$5:$O$53,MATCH($D25,エサマスタ!$B$5:$B$53,0),COLUMN()-COLUMN($Z25)),0),1.875-MOD(U25,1))+INDEX(エサマスタ!$C$5:$O$53,MATCH($E25,エサマスタ!$B$5:$B$53,0),COLUMN()-COLUMN($Z25)),0),1.875-MOD(U25,1))+INDEX(エサマスタ!$C$5:$O$53,MATCH($F25,エサマスタ!$B$5:$B$53,0),COLUMN()-COLUMN($Z25)),0),1.875-MOD(U25,1))</f>
        <v>0.75</v>
      </c>
      <c r="AL25" s="76">
        <f>MIN(MAX(MIN(MAX(MIN(MAX(V$6+INDEX(エサマスタ!$C$5:$O$53,MATCH($D25,エサマスタ!$B$5:$B$53,0),COLUMN()-COLUMN($Z25)),0),1.875-MOD(V25,1))+INDEX(エサマスタ!$C$5:$O$53,MATCH($E25,エサマスタ!$B$5:$B$53,0),COLUMN()-COLUMN($Z25)),0),1.875-MOD(V25,1))+INDEX(エサマスタ!$C$5:$O$53,MATCH($F25,エサマスタ!$B$5:$B$53,0),COLUMN()-COLUMN($Z25)),0),1.875-MOD(V25,1))</f>
        <v>0.75</v>
      </c>
      <c r="AM25" s="77">
        <f>MIN(MAX(MIN(MAX(MIN(MAX(W$6+IF(AND($F$1="リマスター",$D25="アルマジロキャベツ"),-1,1)*INDEX(エサマスタ!$C$5:$O$53,MATCH($D25,エサマスタ!$B$5:$B$53,0),COLUMN()-COLUMN($Z25)),0),1.875-MOD(W25,1))+IF(AND($F$1="リマスター",$E25="アルマジロキャベツ"),-1,1)*INDEX(エサマスタ!$C$5:$O$53,MATCH($E25,エサマスタ!$B$5:$B$53,0),COLUMN()-COLUMN($Z25)),0),1.875-MOD(W25,1))+IF(AND($F$1="リマスター",$F25="アルマジロキャベツ"),-1,1)*INDEX(エサマスタ!$C$5:$O$53,MATCH($F25,エサマスタ!$B$5:$B$53,0),COLUMN()-COLUMN($Z25)),0),1.875-MOD(W25,1))</f>
        <v>1</v>
      </c>
      <c r="AN25" s="15"/>
      <c r="AO25" s="12"/>
      <c r="AP25" s="12"/>
      <c r="AQ25" s="12" t="str">
        <f>初期値マスタ!B22</f>
        <v>グレートボア</v>
      </c>
      <c r="AR25" s="1" t="str">
        <f>エサマスタ!B22</f>
        <v>シャチナス</v>
      </c>
    </row>
    <row r="26" spans="1:44" x14ac:dyDescent="0.15">
      <c r="A26" s="15"/>
      <c r="B26" s="51" t="s">
        <v>119</v>
      </c>
      <c r="C26" s="54"/>
      <c r="D26" s="53" t="s">
        <v>92</v>
      </c>
      <c r="E26" s="53" t="s">
        <v>97</v>
      </c>
      <c r="F26" s="53" t="s">
        <v>102</v>
      </c>
      <c r="G26" s="32"/>
      <c r="H26" s="15"/>
      <c r="I26" s="15"/>
      <c r="J26" s="63" t="s">
        <v>119</v>
      </c>
      <c r="K26" s="64">
        <f t="shared" ref="K26:R26" si="21">K25+AA25</f>
        <v>31.75</v>
      </c>
      <c r="L26" s="65">
        <f t="shared" si="21"/>
        <v>3.5</v>
      </c>
      <c r="M26" s="65">
        <f t="shared" si="21"/>
        <v>13.5</v>
      </c>
      <c r="N26" s="65">
        <f t="shared" si="21"/>
        <v>10.5</v>
      </c>
      <c r="O26" s="65">
        <f t="shared" si="21"/>
        <v>19</v>
      </c>
      <c r="P26" s="65">
        <f t="shared" si="21"/>
        <v>13.5</v>
      </c>
      <c r="Q26" s="65">
        <f t="shared" si="21"/>
        <v>9</v>
      </c>
      <c r="R26" s="65">
        <f t="shared" si="21"/>
        <v>5</v>
      </c>
      <c r="S26" s="76">
        <f t="shared" ref="S26:W26" si="22">INT(S25)+MIN(S25-INT(S25)+AI25,1.875)</f>
        <v>13</v>
      </c>
      <c r="T26" s="76">
        <f t="shared" si="22"/>
        <v>4</v>
      </c>
      <c r="U26" s="76">
        <f t="shared" si="22"/>
        <v>7.5</v>
      </c>
      <c r="V26" s="76">
        <f t="shared" si="22"/>
        <v>7.5</v>
      </c>
      <c r="W26" s="77">
        <f t="shared" si="22"/>
        <v>7.5</v>
      </c>
      <c r="X26" s="15"/>
      <c r="Y26" s="15"/>
      <c r="Z26" s="63" t="s">
        <v>119</v>
      </c>
      <c r="AA26" s="64">
        <f>MIN(MAX(MIN(MAX(MIN(MAX(K$6+INDEX(エサマスタ!$C$5:$O$53,MATCH($D26,エサマスタ!$B$5:$B$53,0),COLUMN()-COLUMN($Z26)),0),3.75)+INDEX(エサマスタ!$C$5:$O$53,MATCH($E26,エサマスタ!$B$5:$B$53,0),COLUMN()-COLUMN($Z26)),0),3.75)+INDEX(エサマスタ!$C$5:$O$53,MATCH($F26,エサマスタ!$B$5:$B$53,0),COLUMN()-COLUMN($Z26)),0),3.75)</f>
        <v>3.5</v>
      </c>
      <c r="AB26" s="65">
        <f>MIN(MAX(MIN(MAX(MIN(MAX(L$6+INDEX(エサマスタ!$C$5:$O$53,MATCH($D26,エサマスタ!$B$5:$B$53,0),COLUMN()-COLUMN($Z26)),0),3.75)+INDEX(エサマスタ!$C$5:$O$53,MATCH($E26,エサマスタ!$B$5:$B$53,0),COLUMN()-COLUMN($Z26)),0),3.75)+INDEX(エサマスタ!$C$5:$O$53,MATCH($F26,エサマスタ!$B$5:$B$53,0),COLUMN()-COLUMN($Z26)),0),3.75)</f>
        <v>0.25</v>
      </c>
      <c r="AC26" s="65">
        <f>MIN(MAX(MIN(MAX(MIN(MAX(M$6+INDEX(エサマスタ!$C$5:$O$53,MATCH($D26,エサマスタ!$B$5:$B$53,0),COLUMN()-COLUMN($Z26)),0),3.75)+INDEX(エサマスタ!$C$5:$O$53,MATCH($E26,エサマスタ!$B$5:$B$53,0),COLUMN()-COLUMN($Z26)),0),3.75)+INDEX(エサマスタ!$C$5:$O$53,MATCH($F26,エサマスタ!$B$5:$B$53,0),COLUMN()-COLUMN($Z26)),0),3.75)</f>
        <v>1.75</v>
      </c>
      <c r="AD26" s="65">
        <f>MIN(MAX(MIN(MAX(MIN(MAX(N$6+INDEX(エサマスタ!$C$5:$O$53,MATCH($D26,エサマスタ!$B$5:$B$53,0),COLUMN()-COLUMN($Z26)),0),3.75)+INDEX(エサマスタ!$C$5:$O$53,MATCH($E26,エサマスタ!$B$5:$B$53,0),COLUMN()-COLUMN($Z26)),0),3.75)+INDEX(エサマスタ!$C$5:$O$53,MATCH($F26,エサマスタ!$B$5:$B$53,0),COLUMN()-COLUMN($Z26)),0),3.75)</f>
        <v>1.75</v>
      </c>
      <c r="AE26" s="65">
        <f>MIN(MAX(MIN(MAX(MIN(MAX(O$6+INDEX(エサマスタ!$C$5:$O$53,MATCH($D26,エサマスタ!$B$5:$B$53,0),COLUMN()-COLUMN($Z26)),0),3.75)+INDEX(エサマスタ!$C$5:$O$53,MATCH($E26,エサマスタ!$B$5:$B$53,0),COLUMN()-COLUMN($Z26)),0),3.75)+INDEX(エサマスタ!$C$5:$O$53,MATCH($F26,エサマスタ!$B$5:$B$53,0),COLUMN()-COLUMN($Z26)),0),3.75)</f>
        <v>1.5</v>
      </c>
      <c r="AF26" s="65">
        <f>MIN(MAX(MIN(MAX(MIN(MAX(P$6+INDEX(エサマスタ!$C$5:$O$53,MATCH($D26,エサマスタ!$B$5:$B$53,0),COLUMN()-COLUMN($Z26)),0),3.75)+INDEX(エサマスタ!$C$5:$O$53,MATCH($E26,エサマスタ!$B$5:$B$53,0),COLUMN()-COLUMN($Z26)),0),3.75)+INDEX(エサマスタ!$C$5:$O$53,MATCH($F26,エサマスタ!$B$5:$B$53,0),COLUMN()-COLUMN($Z26)),0),3.75)</f>
        <v>1.75</v>
      </c>
      <c r="AG26" s="65">
        <f>MIN(MAX(MIN(MAX(MIN(MAX(Q$6+INDEX(エサマスタ!$C$5:$O$53,MATCH($D26,エサマスタ!$B$5:$B$53,0),COLUMN()-COLUMN($Z26)),0),3.75)+INDEX(エサマスタ!$C$5:$O$53,MATCH($E26,エサマスタ!$B$5:$B$53,0),COLUMN()-COLUMN($Z26)),0),3.75)+INDEX(エサマスタ!$C$5:$O$53,MATCH($F26,エサマスタ!$B$5:$B$53,0),COLUMN()-COLUMN($Z26)),0),3.75)</f>
        <v>2</v>
      </c>
      <c r="AH26" s="65">
        <f>MIN(MAX(MIN(MAX(MIN(MAX(R$6+INDEX(エサマスタ!$C$5:$O$53,MATCH($D26,エサマスタ!$B$5:$B$53,0),COLUMN()-COLUMN($Z26)),0),3.75)+INDEX(エサマスタ!$C$5:$O$53,MATCH($E26,エサマスタ!$B$5:$B$53,0),COLUMN()-COLUMN($Z26)),0),3.75)+INDEX(エサマスタ!$C$5:$O$53,MATCH($F26,エサマスタ!$B$5:$B$53,0),COLUMN()-COLUMN($Z26)),0),3.75)</f>
        <v>0</v>
      </c>
      <c r="AI26" s="76">
        <f>MIN(MAX(MIN(MAX(MIN(MAX(S$6+INDEX(エサマスタ!$C$5:$O$53,MATCH($D26,エサマスタ!$B$5:$B$53,0),COLUMN()-COLUMN($Z26)),0),1.875-MOD(S26,1))+INDEX(エサマスタ!$C$5:$O$53,MATCH($E26,エサマスタ!$B$5:$B$53,0),COLUMN()-COLUMN($Z26)),0),1.875-MOD(S26,1))+INDEX(エサマスタ!$C$5:$O$53,MATCH($F26,エサマスタ!$B$5:$B$53,0),COLUMN()-COLUMN($Z26)),0),1.875-MOD(S26,1))</f>
        <v>0.5</v>
      </c>
      <c r="AJ26" s="76">
        <f>MIN(MAX(MIN(MAX(MIN(MAX(T$6+INDEX(エサマスタ!$C$5:$O$53,MATCH($D26,エサマスタ!$B$5:$B$53,0),COLUMN()-COLUMN($Z26)),0),1.875-MOD(T26,1))+INDEX(エサマスタ!$C$5:$O$53,MATCH($E26,エサマスタ!$B$5:$B$53,0),COLUMN()-COLUMN($Z26)),0),1.875-MOD(T26,1))+INDEX(エサマスタ!$C$5:$O$53,MATCH($F26,エサマスタ!$B$5:$B$53,0),COLUMN()-COLUMN($Z26)),0),1.875-MOD(T26,1))</f>
        <v>0.5</v>
      </c>
      <c r="AK26" s="76">
        <f>MIN(MAX(MIN(MAX(MIN(MAX(U$6+INDEX(エサマスタ!$C$5:$O$53,MATCH($D26,エサマスタ!$B$5:$B$53,0),COLUMN()-COLUMN($Z26)),0),1.875-MOD(U26,1))+INDEX(エサマスタ!$C$5:$O$53,MATCH($E26,エサマスタ!$B$5:$B$53,0),COLUMN()-COLUMN($Z26)),0),1.875-MOD(U26,1))+INDEX(エサマスタ!$C$5:$O$53,MATCH($F26,エサマスタ!$B$5:$B$53,0),COLUMN()-COLUMN($Z26)),0),1.875-MOD(U26,1))</f>
        <v>0.75</v>
      </c>
      <c r="AL26" s="76">
        <f>MIN(MAX(MIN(MAX(MIN(MAX(V$6+INDEX(エサマスタ!$C$5:$O$53,MATCH($D26,エサマスタ!$B$5:$B$53,0),COLUMN()-COLUMN($Z26)),0),1.875-MOD(V26,1))+INDEX(エサマスタ!$C$5:$O$53,MATCH($E26,エサマスタ!$B$5:$B$53,0),COLUMN()-COLUMN($Z26)),0),1.875-MOD(V26,1))+INDEX(エサマスタ!$C$5:$O$53,MATCH($F26,エサマスタ!$B$5:$B$53,0),COLUMN()-COLUMN($Z26)),0),1.875-MOD(V26,1))</f>
        <v>0.75</v>
      </c>
      <c r="AM26" s="77">
        <f>MIN(MAX(MIN(MAX(MIN(MAX(W$6+IF(AND($F$1="リマスター",$D26="アルマジロキャベツ"),-1,1)*INDEX(エサマスタ!$C$5:$O$53,MATCH($D26,エサマスタ!$B$5:$B$53,0),COLUMN()-COLUMN($Z26)),0),1.875-MOD(W26,1))+IF(AND($F$1="リマスター",$E26="アルマジロキャベツ"),-1,1)*INDEX(エサマスタ!$C$5:$O$53,MATCH($E26,エサマスタ!$B$5:$B$53,0),COLUMN()-COLUMN($Z26)),0),1.875-MOD(W26,1))+IF(AND($F$1="リマスター",$F26="アルマジロキャベツ"),-1,1)*INDEX(エサマスタ!$C$5:$O$53,MATCH($F26,エサマスタ!$B$5:$B$53,0),COLUMN()-COLUMN($Z26)),0),1.875-MOD(W26,1))</f>
        <v>0.5</v>
      </c>
      <c r="AN26" s="15"/>
      <c r="AO26" s="12"/>
      <c r="AP26" s="12"/>
      <c r="AQ26" s="12" t="str">
        <f>初期値マスタ!B23</f>
        <v>バシリスク</v>
      </c>
      <c r="AR26" s="1" t="str">
        <f>エサマスタ!B23</f>
        <v>クラウンガーリック</v>
      </c>
    </row>
    <row r="27" spans="1:44" x14ac:dyDescent="0.15">
      <c r="A27" s="15"/>
      <c r="B27" s="51" t="s">
        <v>120</v>
      </c>
      <c r="C27" s="54"/>
      <c r="D27" s="53" t="s">
        <v>92</v>
      </c>
      <c r="E27" s="53" t="s">
        <v>97</v>
      </c>
      <c r="F27" s="53" t="s">
        <v>97</v>
      </c>
      <c r="G27" s="32"/>
      <c r="H27" s="15"/>
      <c r="I27" s="15"/>
      <c r="J27" s="63" t="s">
        <v>120</v>
      </c>
      <c r="K27" s="64">
        <f t="shared" ref="K27:R27" si="23">K26+AA26</f>
        <v>35.25</v>
      </c>
      <c r="L27" s="65">
        <f t="shared" si="23"/>
        <v>3.75</v>
      </c>
      <c r="M27" s="65">
        <f t="shared" si="23"/>
        <v>15.25</v>
      </c>
      <c r="N27" s="65">
        <f t="shared" si="23"/>
        <v>12.25</v>
      </c>
      <c r="O27" s="65">
        <f t="shared" si="23"/>
        <v>20.5</v>
      </c>
      <c r="P27" s="65">
        <f t="shared" si="23"/>
        <v>15.25</v>
      </c>
      <c r="Q27" s="65">
        <f t="shared" si="23"/>
        <v>11</v>
      </c>
      <c r="R27" s="65">
        <f t="shared" si="23"/>
        <v>5</v>
      </c>
      <c r="S27" s="76">
        <f t="shared" ref="S27:W27" si="24">INT(S26)+MIN(S26-INT(S26)+AI26,1.875)</f>
        <v>13.5</v>
      </c>
      <c r="T27" s="76">
        <f t="shared" si="24"/>
        <v>4.5</v>
      </c>
      <c r="U27" s="76">
        <f t="shared" si="24"/>
        <v>8.25</v>
      </c>
      <c r="V27" s="76">
        <f t="shared" si="24"/>
        <v>8.25</v>
      </c>
      <c r="W27" s="77">
        <f t="shared" si="24"/>
        <v>8</v>
      </c>
      <c r="X27" s="15"/>
      <c r="Y27" s="15"/>
      <c r="Z27" s="63" t="s">
        <v>120</v>
      </c>
      <c r="AA27" s="64">
        <f>MIN(MAX(MIN(MAX(MIN(MAX(K$6+INDEX(エサマスタ!$C$5:$O$53,MATCH($D27,エサマスタ!$B$5:$B$53,0),COLUMN()-COLUMN($Z27)),0),3.75)+INDEX(エサマスタ!$C$5:$O$53,MATCH($E27,エサマスタ!$B$5:$B$53,0),COLUMN()-COLUMN($Z27)),0),3.75)+INDEX(エサマスタ!$C$5:$O$53,MATCH($F27,エサマスタ!$B$5:$B$53,0),COLUMN()-COLUMN($Z27)),0),3.75)</f>
        <v>3.75</v>
      </c>
      <c r="AB27" s="65">
        <f>MIN(MAX(MIN(MAX(MIN(MAX(L$6+INDEX(エサマスタ!$C$5:$O$53,MATCH($D27,エサマスタ!$B$5:$B$53,0),COLUMN()-COLUMN($Z27)),0),3.75)+INDEX(エサマスタ!$C$5:$O$53,MATCH($E27,エサマスタ!$B$5:$B$53,0),COLUMN()-COLUMN($Z27)),0),3.75)+INDEX(エサマスタ!$C$5:$O$53,MATCH($F27,エサマスタ!$B$5:$B$53,0),COLUMN()-COLUMN($Z27)),0),3.75)</f>
        <v>0.25</v>
      </c>
      <c r="AC27" s="65">
        <f>MIN(MAX(MIN(MAX(MIN(MAX(M$6+INDEX(エサマスタ!$C$5:$O$53,MATCH($D27,エサマスタ!$B$5:$B$53,0),COLUMN()-COLUMN($Z27)),0),3.75)+INDEX(エサマスタ!$C$5:$O$53,MATCH($E27,エサマスタ!$B$5:$B$53,0),COLUMN()-COLUMN($Z27)),0),3.75)+INDEX(エサマスタ!$C$5:$O$53,MATCH($F27,エサマスタ!$B$5:$B$53,0),COLUMN()-COLUMN($Z27)),0),3.75)</f>
        <v>1.75</v>
      </c>
      <c r="AD27" s="65">
        <f>MIN(MAX(MIN(MAX(MIN(MAX(N$6+INDEX(エサマスタ!$C$5:$O$53,MATCH($D27,エサマスタ!$B$5:$B$53,0),COLUMN()-COLUMN($Z27)),0),3.75)+INDEX(エサマスタ!$C$5:$O$53,MATCH($E27,エサマスタ!$B$5:$B$53,0),COLUMN()-COLUMN($Z27)),0),3.75)+INDEX(エサマスタ!$C$5:$O$53,MATCH($F27,エサマスタ!$B$5:$B$53,0),COLUMN()-COLUMN($Z27)),0),3.75)</f>
        <v>0.75</v>
      </c>
      <c r="AE27" s="65">
        <f>MIN(MAX(MIN(MAX(MIN(MAX(O$6+INDEX(エサマスタ!$C$5:$O$53,MATCH($D27,エサマスタ!$B$5:$B$53,0),COLUMN()-COLUMN($Z27)),0),3.75)+INDEX(エサマスタ!$C$5:$O$53,MATCH($E27,エサマスタ!$B$5:$B$53,0),COLUMN()-COLUMN($Z27)),0),3.75)+INDEX(エサマスタ!$C$5:$O$53,MATCH($F27,エサマスタ!$B$5:$B$53,0),COLUMN()-COLUMN($Z27)),0),3.75)</f>
        <v>1.5</v>
      </c>
      <c r="AF27" s="65">
        <f>MIN(MAX(MIN(MAX(MIN(MAX(P$6+INDEX(エサマスタ!$C$5:$O$53,MATCH($D27,エサマスタ!$B$5:$B$53,0),COLUMN()-COLUMN($Z27)),0),3.75)+INDEX(エサマスタ!$C$5:$O$53,MATCH($E27,エサマスタ!$B$5:$B$53,0),COLUMN()-COLUMN($Z27)),0),3.75)+INDEX(エサマスタ!$C$5:$O$53,MATCH($F27,エサマスタ!$B$5:$B$53,0),COLUMN()-COLUMN($Z27)),0),3.75)</f>
        <v>1.75</v>
      </c>
      <c r="AG27" s="65">
        <f>MIN(MAX(MIN(MAX(MIN(MAX(Q$6+INDEX(エサマスタ!$C$5:$O$53,MATCH($D27,エサマスタ!$B$5:$B$53,0),COLUMN()-COLUMN($Z27)),0),3.75)+INDEX(エサマスタ!$C$5:$O$53,MATCH($E27,エサマスタ!$B$5:$B$53,0),COLUMN()-COLUMN($Z27)),0),3.75)+INDEX(エサマスタ!$C$5:$O$53,MATCH($F27,エサマスタ!$B$5:$B$53,0),COLUMN()-COLUMN($Z27)),0),3.75)</f>
        <v>0</v>
      </c>
      <c r="AH27" s="65">
        <f>MIN(MAX(MIN(MAX(MIN(MAX(R$6+INDEX(エサマスタ!$C$5:$O$53,MATCH($D27,エサマスタ!$B$5:$B$53,0),COLUMN()-COLUMN($Z27)),0),3.75)+INDEX(エサマスタ!$C$5:$O$53,MATCH($E27,エサマスタ!$B$5:$B$53,0),COLUMN()-COLUMN($Z27)),0),3.75)+INDEX(エサマスタ!$C$5:$O$53,MATCH($F27,エサマスタ!$B$5:$B$53,0),COLUMN()-COLUMN($Z27)),0),3.75)</f>
        <v>0</v>
      </c>
      <c r="AI27" s="76">
        <f>MIN(MAX(MIN(MAX(MIN(MAX(S$6+INDEX(エサマスタ!$C$5:$O$53,MATCH($D27,エサマスタ!$B$5:$B$53,0),COLUMN()-COLUMN($Z27)),0),1.875-MOD(S27,1))+INDEX(エサマスタ!$C$5:$O$53,MATCH($E27,エサマスタ!$B$5:$B$53,0),COLUMN()-COLUMN($Z27)),0),1.875-MOD(S27,1))+INDEX(エサマスタ!$C$5:$O$53,MATCH($F27,エサマスタ!$B$5:$B$53,0),COLUMN()-COLUMN($Z27)),0),1.875-MOD(S27,1))</f>
        <v>0.5</v>
      </c>
      <c r="AJ27" s="76">
        <f>MIN(MAX(MIN(MAX(MIN(MAX(T$6+INDEX(エサマスタ!$C$5:$O$53,MATCH($D27,エサマスタ!$B$5:$B$53,0),COLUMN()-COLUMN($Z27)),0),1.875-MOD(T27,1))+INDEX(エサマスタ!$C$5:$O$53,MATCH($E27,エサマスタ!$B$5:$B$53,0),COLUMN()-COLUMN($Z27)),0),1.875-MOD(T27,1))+INDEX(エサマスタ!$C$5:$O$53,MATCH($F27,エサマスタ!$B$5:$B$53,0),COLUMN()-COLUMN($Z27)),0),1.875-MOD(T27,1))</f>
        <v>0.5</v>
      </c>
      <c r="AK27" s="76">
        <f>MIN(MAX(MIN(MAX(MIN(MAX(U$6+INDEX(エサマスタ!$C$5:$O$53,MATCH($D27,エサマスタ!$B$5:$B$53,0),COLUMN()-COLUMN($Z27)),0),1.875-MOD(U27,1))+INDEX(エサマスタ!$C$5:$O$53,MATCH($E27,エサマスタ!$B$5:$B$53,0),COLUMN()-COLUMN($Z27)),0),1.875-MOD(U27,1))+INDEX(エサマスタ!$C$5:$O$53,MATCH($F27,エサマスタ!$B$5:$B$53,0),COLUMN()-COLUMN($Z27)),0),1.875-MOD(U27,1))</f>
        <v>0.75</v>
      </c>
      <c r="AL27" s="76">
        <f>MIN(MAX(MIN(MAX(MIN(MAX(V$6+INDEX(エサマスタ!$C$5:$O$53,MATCH($D27,エサマスタ!$B$5:$B$53,0),COLUMN()-COLUMN($Z27)),0),1.875-MOD(V27,1))+INDEX(エサマスタ!$C$5:$O$53,MATCH($E27,エサマスタ!$B$5:$B$53,0),COLUMN()-COLUMN($Z27)),0),1.875-MOD(V27,1))+INDEX(エサマスタ!$C$5:$O$53,MATCH($F27,エサマスタ!$B$5:$B$53,0),COLUMN()-COLUMN($Z27)),0),1.875-MOD(V27,1))</f>
        <v>0.75</v>
      </c>
      <c r="AM27" s="77">
        <f>MIN(MAX(MIN(MAX(MIN(MAX(W$6+IF(AND($F$1="リマスター",$D27="アルマジロキャベツ"),-1,1)*INDEX(エサマスタ!$C$5:$O$53,MATCH($D27,エサマスタ!$B$5:$B$53,0),COLUMN()-COLUMN($Z27)),0),1.875-MOD(W27,1))+IF(AND($F$1="リマスター",$E27="アルマジロキャベツ"),-1,1)*INDEX(エサマスタ!$C$5:$O$53,MATCH($E27,エサマスタ!$B$5:$B$53,0),COLUMN()-COLUMN($Z27)),0),1.875-MOD(W27,1))+IF(AND($F$1="リマスター",$F27="アルマジロキャベツ"),-1,1)*INDEX(エサマスタ!$C$5:$O$53,MATCH($F27,エサマスタ!$B$5:$B$53,0),COLUMN()-COLUMN($Z27)),0),1.875-MOD(W27,1))</f>
        <v>1</v>
      </c>
      <c r="AN27" s="15"/>
      <c r="AO27" s="12"/>
      <c r="AP27" s="12"/>
      <c r="AQ27" s="12" t="str">
        <f>初期値マスタ!B24</f>
        <v>ティラノス</v>
      </c>
      <c r="AR27" s="1" t="str">
        <f>エサマスタ!B24</f>
        <v>ハニーオニオン</v>
      </c>
    </row>
    <row r="28" spans="1:44" x14ac:dyDescent="0.15">
      <c r="A28" s="15"/>
      <c r="B28" s="51" t="s">
        <v>121</v>
      </c>
      <c r="C28" s="54"/>
      <c r="D28" s="53" t="s">
        <v>92</v>
      </c>
      <c r="E28" s="53" t="s">
        <v>97</v>
      </c>
      <c r="F28" s="53" t="s">
        <v>102</v>
      </c>
      <c r="G28" s="32"/>
      <c r="H28" s="15"/>
      <c r="I28" s="15"/>
      <c r="J28" s="63" t="s">
        <v>121</v>
      </c>
      <c r="K28" s="64">
        <f t="shared" ref="K28:R28" si="25">K27+AA27</f>
        <v>39</v>
      </c>
      <c r="L28" s="65">
        <f t="shared" si="25"/>
        <v>4</v>
      </c>
      <c r="M28" s="65">
        <f t="shared" si="25"/>
        <v>17</v>
      </c>
      <c r="N28" s="65">
        <f t="shared" si="25"/>
        <v>13</v>
      </c>
      <c r="O28" s="65">
        <f t="shared" si="25"/>
        <v>22</v>
      </c>
      <c r="P28" s="65">
        <f t="shared" si="25"/>
        <v>17</v>
      </c>
      <c r="Q28" s="65">
        <f t="shared" si="25"/>
        <v>11</v>
      </c>
      <c r="R28" s="65">
        <f t="shared" si="25"/>
        <v>5</v>
      </c>
      <c r="S28" s="76">
        <f t="shared" ref="S28:W28" si="26">INT(S27)+MIN(S27-INT(S27)+AI27,1.875)</f>
        <v>14</v>
      </c>
      <c r="T28" s="76">
        <f t="shared" si="26"/>
        <v>5</v>
      </c>
      <c r="U28" s="76">
        <f t="shared" si="26"/>
        <v>9</v>
      </c>
      <c r="V28" s="76">
        <f t="shared" si="26"/>
        <v>9</v>
      </c>
      <c r="W28" s="77">
        <f t="shared" si="26"/>
        <v>9</v>
      </c>
      <c r="X28" s="15"/>
      <c r="Y28" s="15"/>
      <c r="Z28" s="63" t="s">
        <v>121</v>
      </c>
      <c r="AA28" s="64">
        <f>MIN(MAX(MIN(MAX(MIN(MAX(K$6+INDEX(エサマスタ!$C$5:$O$53,MATCH($D28,エサマスタ!$B$5:$B$53,0),COLUMN()-COLUMN($Z28)),0),3.75)+INDEX(エサマスタ!$C$5:$O$53,MATCH($E28,エサマスタ!$B$5:$B$53,0),COLUMN()-COLUMN($Z28)),0),3.75)+INDEX(エサマスタ!$C$5:$O$53,MATCH($F28,エサマスタ!$B$5:$B$53,0),COLUMN()-COLUMN($Z28)),0),3.75)</f>
        <v>3.5</v>
      </c>
      <c r="AB28" s="65">
        <f>MIN(MAX(MIN(MAX(MIN(MAX(L$6+INDEX(エサマスタ!$C$5:$O$53,MATCH($D28,エサマスタ!$B$5:$B$53,0),COLUMN()-COLUMN($Z28)),0),3.75)+INDEX(エサマスタ!$C$5:$O$53,MATCH($E28,エサマスタ!$B$5:$B$53,0),COLUMN()-COLUMN($Z28)),0),3.75)+INDEX(エサマスタ!$C$5:$O$53,MATCH($F28,エサマスタ!$B$5:$B$53,0),COLUMN()-COLUMN($Z28)),0),3.75)</f>
        <v>0.25</v>
      </c>
      <c r="AC28" s="65">
        <f>MIN(MAX(MIN(MAX(MIN(MAX(M$6+INDEX(エサマスタ!$C$5:$O$53,MATCH($D28,エサマスタ!$B$5:$B$53,0),COLUMN()-COLUMN($Z28)),0),3.75)+INDEX(エサマスタ!$C$5:$O$53,MATCH($E28,エサマスタ!$B$5:$B$53,0),COLUMN()-COLUMN($Z28)),0),3.75)+INDEX(エサマスタ!$C$5:$O$53,MATCH($F28,エサマスタ!$B$5:$B$53,0),COLUMN()-COLUMN($Z28)),0),3.75)</f>
        <v>1.75</v>
      </c>
      <c r="AD28" s="65">
        <f>MIN(MAX(MIN(MAX(MIN(MAX(N$6+INDEX(エサマスタ!$C$5:$O$53,MATCH($D28,エサマスタ!$B$5:$B$53,0),COLUMN()-COLUMN($Z28)),0),3.75)+INDEX(エサマスタ!$C$5:$O$53,MATCH($E28,エサマスタ!$B$5:$B$53,0),COLUMN()-COLUMN($Z28)),0),3.75)+INDEX(エサマスタ!$C$5:$O$53,MATCH($F28,エサマスタ!$B$5:$B$53,0),COLUMN()-COLUMN($Z28)),0),3.75)</f>
        <v>1.75</v>
      </c>
      <c r="AE28" s="65">
        <f>MIN(MAX(MIN(MAX(MIN(MAX(O$6+INDEX(エサマスタ!$C$5:$O$53,MATCH($D28,エサマスタ!$B$5:$B$53,0),COLUMN()-COLUMN($Z28)),0),3.75)+INDEX(エサマスタ!$C$5:$O$53,MATCH($E28,エサマスタ!$B$5:$B$53,0),COLUMN()-COLUMN($Z28)),0),3.75)+INDEX(エサマスタ!$C$5:$O$53,MATCH($F28,エサマスタ!$B$5:$B$53,0),COLUMN()-COLUMN($Z28)),0),3.75)</f>
        <v>1.5</v>
      </c>
      <c r="AF28" s="65">
        <f>MIN(MAX(MIN(MAX(MIN(MAX(P$6+INDEX(エサマスタ!$C$5:$O$53,MATCH($D28,エサマスタ!$B$5:$B$53,0),COLUMN()-COLUMN($Z28)),0),3.75)+INDEX(エサマスタ!$C$5:$O$53,MATCH($E28,エサマスタ!$B$5:$B$53,0),COLUMN()-COLUMN($Z28)),0),3.75)+INDEX(エサマスタ!$C$5:$O$53,MATCH($F28,エサマスタ!$B$5:$B$53,0),COLUMN()-COLUMN($Z28)),0),3.75)</f>
        <v>1.75</v>
      </c>
      <c r="AG28" s="65">
        <f>MIN(MAX(MIN(MAX(MIN(MAX(Q$6+INDEX(エサマスタ!$C$5:$O$53,MATCH($D28,エサマスタ!$B$5:$B$53,0),COLUMN()-COLUMN($Z28)),0),3.75)+INDEX(エサマスタ!$C$5:$O$53,MATCH($E28,エサマスタ!$B$5:$B$53,0),COLUMN()-COLUMN($Z28)),0),3.75)+INDEX(エサマスタ!$C$5:$O$53,MATCH($F28,エサマスタ!$B$5:$B$53,0),COLUMN()-COLUMN($Z28)),0),3.75)</f>
        <v>2</v>
      </c>
      <c r="AH28" s="65">
        <f>MIN(MAX(MIN(MAX(MIN(MAX(R$6+INDEX(エサマスタ!$C$5:$O$53,MATCH($D28,エサマスタ!$B$5:$B$53,0),COLUMN()-COLUMN($Z28)),0),3.75)+INDEX(エサマスタ!$C$5:$O$53,MATCH($E28,エサマスタ!$B$5:$B$53,0),COLUMN()-COLUMN($Z28)),0),3.75)+INDEX(エサマスタ!$C$5:$O$53,MATCH($F28,エサマスタ!$B$5:$B$53,0),COLUMN()-COLUMN($Z28)),0),3.75)</f>
        <v>0</v>
      </c>
      <c r="AI28" s="76">
        <f>MIN(MAX(MIN(MAX(MIN(MAX(S$6+INDEX(エサマスタ!$C$5:$O$53,MATCH($D28,エサマスタ!$B$5:$B$53,0),COLUMN()-COLUMN($Z28)),0),1.875-MOD(S28,1))+INDEX(エサマスタ!$C$5:$O$53,MATCH($E28,エサマスタ!$B$5:$B$53,0),COLUMN()-COLUMN($Z28)),0),1.875-MOD(S28,1))+INDEX(エサマスタ!$C$5:$O$53,MATCH($F28,エサマスタ!$B$5:$B$53,0),COLUMN()-COLUMN($Z28)),0),1.875-MOD(S28,1))</f>
        <v>0.5</v>
      </c>
      <c r="AJ28" s="76">
        <f>MIN(MAX(MIN(MAX(MIN(MAX(T$6+INDEX(エサマスタ!$C$5:$O$53,MATCH($D28,エサマスタ!$B$5:$B$53,0),COLUMN()-COLUMN($Z28)),0),1.875-MOD(T28,1))+INDEX(エサマスタ!$C$5:$O$53,MATCH($E28,エサマスタ!$B$5:$B$53,0),COLUMN()-COLUMN($Z28)),0),1.875-MOD(T28,1))+INDEX(エサマスタ!$C$5:$O$53,MATCH($F28,エサマスタ!$B$5:$B$53,0),COLUMN()-COLUMN($Z28)),0),1.875-MOD(T28,1))</f>
        <v>0.5</v>
      </c>
      <c r="AK28" s="76">
        <f>MIN(MAX(MIN(MAX(MIN(MAX(U$6+INDEX(エサマスタ!$C$5:$O$53,MATCH($D28,エサマスタ!$B$5:$B$53,0),COLUMN()-COLUMN($Z28)),0),1.875-MOD(U28,1))+INDEX(エサマスタ!$C$5:$O$53,MATCH($E28,エサマスタ!$B$5:$B$53,0),COLUMN()-COLUMN($Z28)),0),1.875-MOD(U28,1))+INDEX(エサマスタ!$C$5:$O$53,MATCH($F28,エサマスタ!$B$5:$B$53,0),COLUMN()-COLUMN($Z28)),0),1.875-MOD(U28,1))</f>
        <v>0.75</v>
      </c>
      <c r="AL28" s="76">
        <f>MIN(MAX(MIN(MAX(MIN(MAX(V$6+INDEX(エサマスタ!$C$5:$O$53,MATCH($D28,エサマスタ!$B$5:$B$53,0),COLUMN()-COLUMN($Z28)),0),1.875-MOD(V28,1))+INDEX(エサマスタ!$C$5:$O$53,MATCH($E28,エサマスタ!$B$5:$B$53,0),COLUMN()-COLUMN($Z28)),0),1.875-MOD(V28,1))+INDEX(エサマスタ!$C$5:$O$53,MATCH($F28,エサマスタ!$B$5:$B$53,0),COLUMN()-COLUMN($Z28)),0),1.875-MOD(V28,1))</f>
        <v>0.75</v>
      </c>
      <c r="AM28" s="77">
        <f>MIN(MAX(MIN(MAX(MIN(MAX(W$6+IF(AND($F$1="リマスター",$D28="アルマジロキャベツ"),-1,1)*INDEX(エサマスタ!$C$5:$O$53,MATCH($D28,エサマスタ!$B$5:$B$53,0),COLUMN()-COLUMN($Z28)),0),1.875-MOD(W28,1))+IF(AND($F$1="リマスター",$E28="アルマジロキャベツ"),-1,1)*INDEX(エサマスタ!$C$5:$O$53,MATCH($E28,エサマスタ!$B$5:$B$53,0),COLUMN()-COLUMN($Z28)),0),1.875-MOD(W28,1))+IF(AND($F$1="リマスター",$F28="アルマジロキャベツ"),-1,1)*INDEX(エサマスタ!$C$5:$O$53,MATCH($F28,エサマスタ!$B$5:$B$53,0),COLUMN()-COLUMN($Z28)),0),1.875-MOD(W28,1))</f>
        <v>0.5</v>
      </c>
      <c r="AN28" s="15"/>
      <c r="AO28" s="12"/>
      <c r="AP28" s="12"/>
      <c r="AQ28" s="12" t="str">
        <f>初期値マスタ!B25</f>
        <v>ガルフィッシュ</v>
      </c>
      <c r="AR28" s="1" t="str">
        <f>エサマスタ!B25</f>
        <v>スイートモアイ</v>
      </c>
    </row>
    <row r="29" spans="1:44" x14ac:dyDescent="0.15">
      <c r="A29" s="15"/>
      <c r="B29" s="51" t="s">
        <v>122</v>
      </c>
      <c r="C29" s="54"/>
      <c r="D29" s="53" t="s">
        <v>92</v>
      </c>
      <c r="E29" s="53" t="s">
        <v>97</v>
      </c>
      <c r="F29" s="53" t="s">
        <v>97</v>
      </c>
      <c r="G29" s="32"/>
      <c r="H29" s="15"/>
      <c r="I29" s="15"/>
      <c r="J29" s="63" t="s">
        <v>122</v>
      </c>
      <c r="K29" s="64">
        <f t="shared" ref="K29:R29" si="27">K28+AA28</f>
        <v>42.5</v>
      </c>
      <c r="L29" s="65">
        <f t="shared" si="27"/>
        <v>4.25</v>
      </c>
      <c r="M29" s="65">
        <f t="shared" si="27"/>
        <v>18.75</v>
      </c>
      <c r="N29" s="65">
        <f t="shared" si="27"/>
        <v>14.75</v>
      </c>
      <c r="O29" s="65">
        <f t="shared" si="27"/>
        <v>23.5</v>
      </c>
      <c r="P29" s="65">
        <f t="shared" si="27"/>
        <v>18.75</v>
      </c>
      <c r="Q29" s="65">
        <f t="shared" si="27"/>
        <v>13</v>
      </c>
      <c r="R29" s="65">
        <f t="shared" si="27"/>
        <v>5</v>
      </c>
      <c r="S29" s="76">
        <f t="shared" ref="S29:W29" si="28">INT(S28)+MIN(S28-INT(S28)+AI28,1.875)</f>
        <v>14.5</v>
      </c>
      <c r="T29" s="76">
        <f t="shared" si="28"/>
        <v>5.5</v>
      </c>
      <c r="U29" s="76">
        <f t="shared" si="28"/>
        <v>9.75</v>
      </c>
      <c r="V29" s="76">
        <f t="shared" si="28"/>
        <v>9.75</v>
      </c>
      <c r="W29" s="77">
        <f t="shared" si="28"/>
        <v>9.5</v>
      </c>
      <c r="X29" s="15"/>
      <c r="Y29" s="15"/>
      <c r="Z29" s="63" t="s">
        <v>122</v>
      </c>
      <c r="AA29" s="64">
        <f>MIN(MAX(MIN(MAX(MIN(MAX(K$6+INDEX(エサマスタ!$C$5:$O$53,MATCH($D29,エサマスタ!$B$5:$B$53,0),COLUMN()-COLUMN($Z29)),0),3.75)+INDEX(エサマスタ!$C$5:$O$53,MATCH($E29,エサマスタ!$B$5:$B$53,0),COLUMN()-COLUMN($Z29)),0),3.75)+INDEX(エサマスタ!$C$5:$O$53,MATCH($F29,エサマスタ!$B$5:$B$53,0),COLUMN()-COLUMN($Z29)),0),3.75)</f>
        <v>3.75</v>
      </c>
      <c r="AB29" s="65">
        <f>MIN(MAX(MIN(MAX(MIN(MAX(L$6+INDEX(エサマスタ!$C$5:$O$53,MATCH($D29,エサマスタ!$B$5:$B$53,0),COLUMN()-COLUMN($Z29)),0),3.75)+INDEX(エサマスタ!$C$5:$O$53,MATCH($E29,エサマスタ!$B$5:$B$53,0),COLUMN()-COLUMN($Z29)),0),3.75)+INDEX(エサマスタ!$C$5:$O$53,MATCH($F29,エサマスタ!$B$5:$B$53,0),COLUMN()-COLUMN($Z29)),0),3.75)</f>
        <v>0.25</v>
      </c>
      <c r="AC29" s="65">
        <f>MIN(MAX(MIN(MAX(MIN(MAX(M$6+INDEX(エサマスタ!$C$5:$O$53,MATCH($D29,エサマスタ!$B$5:$B$53,0),COLUMN()-COLUMN($Z29)),0),3.75)+INDEX(エサマスタ!$C$5:$O$53,MATCH($E29,エサマスタ!$B$5:$B$53,0),COLUMN()-COLUMN($Z29)),0),3.75)+INDEX(エサマスタ!$C$5:$O$53,MATCH($F29,エサマスタ!$B$5:$B$53,0),COLUMN()-COLUMN($Z29)),0),3.75)</f>
        <v>1.75</v>
      </c>
      <c r="AD29" s="65">
        <f>MIN(MAX(MIN(MAX(MIN(MAX(N$6+INDEX(エサマスタ!$C$5:$O$53,MATCH($D29,エサマスタ!$B$5:$B$53,0),COLUMN()-COLUMN($Z29)),0),3.75)+INDEX(エサマスタ!$C$5:$O$53,MATCH($E29,エサマスタ!$B$5:$B$53,0),COLUMN()-COLUMN($Z29)),0),3.75)+INDEX(エサマスタ!$C$5:$O$53,MATCH($F29,エサマスタ!$B$5:$B$53,0),COLUMN()-COLUMN($Z29)),0),3.75)</f>
        <v>0.75</v>
      </c>
      <c r="AE29" s="65">
        <f>MIN(MAX(MIN(MAX(MIN(MAX(O$6+INDEX(エサマスタ!$C$5:$O$53,MATCH($D29,エサマスタ!$B$5:$B$53,0),COLUMN()-COLUMN($Z29)),0),3.75)+INDEX(エサマスタ!$C$5:$O$53,MATCH($E29,エサマスタ!$B$5:$B$53,0),COLUMN()-COLUMN($Z29)),0),3.75)+INDEX(エサマスタ!$C$5:$O$53,MATCH($F29,エサマスタ!$B$5:$B$53,0),COLUMN()-COLUMN($Z29)),0),3.75)</f>
        <v>1.5</v>
      </c>
      <c r="AF29" s="65">
        <f>MIN(MAX(MIN(MAX(MIN(MAX(P$6+INDEX(エサマスタ!$C$5:$O$53,MATCH($D29,エサマスタ!$B$5:$B$53,0),COLUMN()-COLUMN($Z29)),0),3.75)+INDEX(エサマスタ!$C$5:$O$53,MATCH($E29,エサマスタ!$B$5:$B$53,0),COLUMN()-COLUMN($Z29)),0),3.75)+INDEX(エサマスタ!$C$5:$O$53,MATCH($F29,エサマスタ!$B$5:$B$53,0),COLUMN()-COLUMN($Z29)),0),3.75)</f>
        <v>1.75</v>
      </c>
      <c r="AG29" s="65">
        <f>MIN(MAX(MIN(MAX(MIN(MAX(Q$6+INDEX(エサマスタ!$C$5:$O$53,MATCH($D29,エサマスタ!$B$5:$B$53,0),COLUMN()-COLUMN($Z29)),0),3.75)+INDEX(エサマスタ!$C$5:$O$53,MATCH($E29,エサマスタ!$B$5:$B$53,0),COLUMN()-COLUMN($Z29)),0),3.75)+INDEX(エサマスタ!$C$5:$O$53,MATCH($F29,エサマスタ!$B$5:$B$53,0),COLUMN()-COLUMN($Z29)),0),3.75)</f>
        <v>0</v>
      </c>
      <c r="AH29" s="65">
        <f>MIN(MAX(MIN(MAX(MIN(MAX(R$6+INDEX(エサマスタ!$C$5:$O$53,MATCH($D29,エサマスタ!$B$5:$B$53,0),COLUMN()-COLUMN($Z29)),0),3.75)+INDEX(エサマスタ!$C$5:$O$53,MATCH($E29,エサマスタ!$B$5:$B$53,0),COLUMN()-COLUMN($Z29)),0),3.75)+INDEX(エサマスタ!$C$5:$O$53,MATCH($F29,エサマスタ!$B$5:$B$53,0),COLUMN()-COLUMN($Z29)),0),3.75)</f>
        <v>0</v>
      </c>
      <c r="AI29" s="76">
        <f>MIN(MAX(MIN(MAX(MIN(MAX(S$6+INDEX(エサマスタ!$C$5:$O$53,MATCH($D29,エサマスタ!$B$5:$B$53,0),COLUMN()-COLUMN($Z29)),0),1.875-MOD(S29,1))+INDEX(エサマスタ!$C$5:$O$53,MATCH($E29,エサマスタ!$B$5:$B$53,0),COLUMN()-COLUMN($Z29)),0),1.875-MOD(S29,1))+INDEX(エサマスタ!$C$5:$O$53,MATCH($F29,エサマスタ!$B$5:$B$53,0),COLUMN()-COLUMN($Z29)),0),1.875-MOD(S29,1))</f>
        <v>0.5</v>
      </c>
      <c r="AJ29" s="76">
        <f>MIN(MAX(MIN(MAX(MIN(MAX(T$6+INDEX(エサマスタ!$C$5:$O$53,MATCH($D29,エサマスタ!$B$5:$B$53,0),COLUMN()-COLUMN($Z29)),0),1.875-MOD(T29,1))+INDEX(エサマスタ!$C$5:$O$53,MATCH($E29,エサマスタ!$B$5:$B$53,0),COLUMN()-COLUMN($Z29)),0),1.875-MOD(T29,1))+INDEX(エサマスタ!$C$5:$O$53,MATCH($F29,エサマスタ!$B$5:$B$53,0),COLUMN()-COLUMN($Z29)),0),1.875-MOD(T29,1))</f>
        <v>0.5</v>
      </c>
      <c r="AK29" s="76">
        <f>MIN(MAX(MIN(MAX(MIN(MAX(U$6+INDEX(エサマスタ!$C$5:$O$53,MATCH($D29,エサマスタ!$B$5:$B$53,0),COLUMN()-COLUMN($Z29)),0),1.875-MOD(U29,1))+INDEX(エサマスタ!$C$5:$O$53,MATCH($E29,エサマスタ!$B$5:$B$53,0),COLUMN()-COLUMN($Z29)),0),1.875-MOD(U29,1))+INDEX(エサマスタ!$C$5:$O$53,MATCH($F29,エサマスタ!$B$5:$B$53,0),COLUMN()-COLUMN($Z29)),0),1.875-MOD(U29,1))</f>
        <v>0.75</v>
      </c>
      <c r="AL29" s="76">
        <f>MIN(MAX(MIN(MAX(MIN(MAX(V$6+INDEX(エサマスタ!$C$5:$O$53,MATCH($D29,エサマスタ!$B$5:$B$53,0),COLUMN()-COLUMN($Z29)),0),1.875-MOD(V29,1))+INDEX(エサマスタ!$C$5:$O$53,MATCH($E29,エサマスタ!$B$5:$B$53,0),COLUMN()-COLUMN($Z29)),0),1.875-MOD(V29,1))+INDEX(エサマスタ!$C$5:$O$53,MATCH($F29,エサマスタ!$B$5:$B$53,0),COLUMN()-COLUMN($Z29)),0),1.875-MOD(V29,1))</f>
        <v>0.75</v>
      </c>
      <c r="AM29" s="77">
        <f>MIN(MAX(MIN(MAX(MIN(MAX(W$6+IF(AND($F$1="リマスター",$D29="アルマジロキャベツ"),-1,1)*INDEX(エサマスタ!$C$5:$O$53,MATCH($D29,エサマスタ!$B$5:$B$53,0),COLUMN()-COLUMN($Z29)),0),1.875-MOD(W29,1))+IF(AND($F$1="リマスター",$E29="アルマジロキャベツ"),-1,1)*INDEX(エサマスタ!$C$5:$O$53,MATCH($E29,エサマスタ!$B$5:$B$53,0),COLUMN()-COLUMN($Z29)),0),1.875-MOD(W29,1))+IF(AND($F$1="リマスター",$F29="アルマジロキャベツ"),-1,1)*INDEX(エサマスタ!$C$5:$O$53,MATCH($F29,エサマスタ!$B$5:$B$53,0),COLUMN()-COLUMN($Z29)),0),1.875-MOD(W29,1))</f>
        <v>1</v>
      </c>
      <c r="AN29" s="15"/>
      <c r="AO29" s="12"/>
      <c r="AP29" s="12"/>
      <c r="AQ29" s="12" t="str">
        <f>初期値マスタ!B26</f>
        <v>デスクラブ</v>
      </c>
      <c r="AR29" s="1" t="str">
        <f>エサマスタ!B26</f>
        <v>ツノガイニンジン</v>
      </c>
    </row>
    <row r="30" spans="1:44" x14ac:dyDescent="0.15">
      <c r="A30" s="15"/>
      <c r="B30" s="51" t="s">
        <v>123</v>
      </c>
      <c r="C30" s="54"/>
      <c r="D30" s="53" t="s">
        <v>92</v>
      </c>
      <c r="E30" s="53" t="s">
        <v>97</v>
      </c>
      <c r="F30" s="53" t="s">
        <v>102</v>
      </c>
      <c r="G30" s="32"/>
      <c r="H30" s="15"/>
      <c r="I30" s="15"/>
      <c r="J30" s="63" t="s">
        <v>123</v>
      </c>
      <c r="K30" s="64">
        <f t="shared" ref="K30:R30" si="29">K29+AA29</f>
        <v>46.25</v>
      </c>
      <c r="L30" s="65">
        <f t="shared" si="29"/>
        <v>4.5</v>
      </c>
      <c r="M30" s="65">
        <f t="shared" si="29"/>
        <v>20.5</v>
      </c>
      <c r="N30" s="65">
        <f t="shared" si="29"/>
        <v>15.5</v>
      </c>
      <c r="O30" s="65">
        <f t="shared" si="29"/>
        <v>25</v>
      </c>
      <c r="P30" s="65">
        <f t="shared" si="29"/>
        <v>20.5</v>
      </c>
      <c r="Q30" s="65">
        <f t="shared" si="29"/>
        <v>13</v>
      </c>
      <c r="R30" s="65">
        <f t="shared" si="29"/>
        <v>5</v>
      </c>
      <c r="S30" s="76">
        <f t="shared" ref="S30:W30" si="30">INT(S29)+MIN(S29-INT(S29)+AI29,1.875)</f>
        <v>15</v>
      </c>
      <c r="T30" s="76">
        <f t="shared" si="30"/>
        <v>6</v>
      </c>
      <c r="U30" s="76">
        <f t="shared" si="30"/>
        <v>10.5</v>
      </c>
      <c r="V30" s="76">
        <f t="shared" si="30"/>
        <v>10.5</v>
      </c>
      <c r="W30" s="77">
        <f t="shared" si="30"/>
        <v>10.5</v>
      </c>
      <c r="X30" s="15"/>
      <c r="Y30" s="15"/>
      <c r="Z30" s="63" t="s">
        <v>123</v>
      </c>
      <c r="AA30" s="64">
        <f>MIN(MAX(MIN(MAX(MIN(MAX(K$6+INDEX(エサマスタ!$C$5:$O$53,MATCH($D30,エサマスタ!$B$5:$B$53,0),COLUMN()-COLUMN($Z30)),0),3.75)+INDEX(エサマスタ!$C$5:$O$53,MATCH($E30,エサマスタ!$B$5:$B$53,0),COLUMN()-COLUMN($Z30)),0),3.75)+INDEX(エサマスタ!$C$5:$O$53,MATCH($F30,エサマスタ!$B$5:$B$53,0),COLUMN()-COLUMN($Z30)),0),3.75)</f>
        <v>3.5</v>
      </c>
      <c r="AB30" s="65">
        <f>MIN(MAX(MIN(MAX(MIN(MAX(L$6+INDEX(エサマスタ!$C$5:$O$53,MATCH($D30,エサマスタ!$B$5:$B$53,0),COLUMN()-COLUMN($Z30)),0),3.75)+INDEX(エサマスタ!$C$5:$O$53,MATCH($E30,エサマスタ!$B$5:$B$53,0),COLUMN()-COLUMN($Z30)),0),3.75)+INDEX(エサマスタ!$C$5:$O$53,MATCH($F30,エサマスタ!$B$5:$B$53,0),COLUMN()-COLUMN($Z30)),0),3.75)</f>
        <v>0.25</v>
      </c>
      <c r="AC30" s="65">
        <f>MIN(MAX(MIN(MAX(MIN(MAX(M$6+INDEX(エサマスタ!$C$5:$O$53,MATCH($D30,エサマスタ!$B$5:$B$53,0),COLUMN()-COLUMN($Z30)),0),3.75)+INDEX(エサマスタ!$C$5:$O$53,MATCH($E30,エサマスタ!$B$5:$B$53,0),COLUMN()-COLUMN($Z30)),0),3.75)+INDEX(エサマスタ!$C$5:$O$53,MATCH($F30,エサマスタ!$B$5:$B$53,0),COLUMN()-COLUMN($Z30)),0),3.75)</f>
        <v>1.75</v>
      </c>
      <c r="AD30" s="65">
        <f>MIN(MAX(MIN(MAX(MIN(MAX(N$6+INDEX(エサマスタ!$C$5:$O$53,MATCH($D30,エサマスタ!$B$5:$B$53,0),COLUMN()-COLUMN($Z30)),0),3.75)+INDEX(エサマスタ!$C$5:$O$53,MATCH($E30,エサマスタ!$B$5:$B$53,0),COLUMN()-COLUMN($Z30)),0),3.75)+INDEX(エサマスタ!$C$5:$O$53,MATCH($F30,エサマスタ!$B$5:$B$53,0),COLUMN()-COLUMN($Z30)),0),3.75)</f>
        <v>1.75</v>
      </c>
      <c r="AE30" s="65">
        <f>MIN(MAX(MIN(MAX(MIN(MAX(O$6+INDEX(エサマスタ!$C$5:$O$53,MATCH($D30,エサマスタ!$B$5:$B$53,0),COLUMN()-COLUMN($Z30)),0),3.75)+INDEX(エサマスタ!$C$5:$O$53,MATCH($E30,エサマスタ!$B$5:$B$53,0),COLUMN()-COLUMN($Z30)),0),3.75)+INDEX(エサマスタ!$C$5:$O$53,MATCH($F30,エサマスタ!$B$5:$B$53,0),COLUMN()-COLUMN($Z30)),0),3.75)</f>
        <v>1.5</v>
      </c>
      <c r="AF30" s="65">
        <f>MIN(MAX(MIN(MAX(MIN(MAX(P$6+INDEX(エサマスタ!$C$5:$O$53,MATCH($D30,エサマスタ!$B$5:$B$53,0),COLUMN()-COLUMN($Z30)),0),3.75)+INDEX(エサマスタ!$C$5:$O$53,MATCH($E30,エサマスタ!$B$5:$B$53,0),COLUMN()-COLUMN($Z30)),0),3.75)+INDEX(エサマスタ!$C$5:$O$53,MATCH($F30,エサマスタ!$B$5:$B$53,0),COLUMN()-COLUMN($Z30)),0),3.75)</f>
        <v>1.75</v>
      </c>
      <c r="AG30" s="65">
        <f>MIN(MAX(MIN(MAX(MIN(MAX(Q$6+INDEX(エサマスタ!$C$5:$O$53,MATCH($D30,エサマスタ!$B$5:$B$53,0),COLUMN()-COLUMN($Z30)),0),3.75)+INDEX(エサマスタ!$C$5:$O$53,MATCH($E30,エサマスタ!$B$5:$B$53,0),COLUMN()-COLUMN($Z30)),0),3.75)+INDEX(エサマスタ!$C$5:$O$53,MATCH($F30,エサマスタ!$B$5:$B$53,0),COLUMN()-COLUMN($Z30)),0),3.75)</f>
        <v>2</v>
      </c>
      <c r="AH30" s="65">
        <f>MIN(MAX(MIN(MAX(MIN(MAX(R$6+INDEX(エサマスタ!$C$5:$O$53,MATCH($D30,エサマスタ!$B$5:$B$53,0),COLUMN()-COLUMN($Z30)),0),3.75)+INDEX(エサマスタ!$C$5:$O$53,MATCH($E30,エサマスタ!$B$5:$B$53,0),COLUMN()-COLUMN($Z30)),0),3.75)+INDEX(エサマスタ!$C$5:$O$53,MATCH($F30,エサマスタ!$B$5:$B$53,0),COLUMN()-COLUMN($Z30)),0),3.75)</f>
        <v>0</v>
      </c>
      <c r="AI30" s="76">
        <f>MIN(MAX(MIN(MAX(MIN(MAX(S$6+INDEX(エサマスタ!$C$5:$O$53,MATCH($D30,エサマスタ!$B$5:$B$53,0),COLUMN()-COLUMN($Z30)),0),1.875-MOD(S30,1))+INDEX(エサマスタ!$C$5:$O$53,MATCH($E30,エサマスタ!$B$5:$B$53,0),COLUMN()-COLUMN($Z30)),0),1.875-MOD(S30,1))+INDEX(エサマスタ!$C$5:$O$53,MATCH($F30,エサマスタ!$B$5:$B$53,0),COLUMN()-COLUMN($Z30)),0),1.875-MOD(S30,1))</f>
        <v>0.5</v>
      </c>
      <c r="AJ30" s="76">
        <f>MIN(MAX(MIN(MAX(MIN(MAX(T$6+INDEX(エサマスタ!$C$5:$O$53,MATCH($D30,エサマスタ!$B$5:$B$53,0),COLUMN()-COLUMN($Z30)),0),1.875-MOD(T30,1))+INDEX(エサマスタ!$C$5:$O$53,MATCH($E30,エサマスタ!$B$5:$B$53,0),COLUMN()-COLUMN($Z30)),0),1.875-MOD(T30,1))+INDEX(エサマスタ!$C$5:$O$53,MATCH($F30,エサマスタ!$B$5:$B$53,0),COLUMN()-COLUMN($Z30)),0),1.875-MOD(T30,1))</f>
        <v>0.5</v>
      </c>
      <c r="AK30" s="76">
        <f>MIN(MAX(MIN(MAX(MIN(MAX(U$6+INDEX(エサマスタ!$C$5:$O$53,MATCH($D30,エサマスタ!$B$5:$B$53,0),COLUMN()-COLUMN($Z30)),0),1.875-MOD(U30,1))+INDEX(エサマスタ!$C$5:$O$53,MATCH($E30,エサマスタ!$B$5:$B$53,0),COLUMN()-COLUMN($Z30)),0),1.875-MOD(U30,1))+INDEX(エサマスタ!$C$5:$O$53,MATCH($F30,エサマスタ!$B$5:$B$53,0),COLUMN()-COLUMN($Z30)),0),1.875-MOD(U30,1))</f>
        <v>0.75</v>
      </c>
      <c r="AL30" s="76">
        <f>MIN(MAX(MIN(MAX(MIN(MAX(V$6+INDEX(エサマスタ!$C$5:$O$53,MATCH($D30,エサマスタ!$B$5:$B$53,0),COLUMN()-COLUMN($Z30)),0),1.875-MOD(V30,1))+INDEX(エサマスタ!$C$5:$O$53,MATCH($E30,エサマスタ!$B$5:$B$53,0),COLUMN()-COLUMN($Z30)),0),1.875-MOD(V30,1))+INDEX(エサマスタ!$C$5:$O$53,MATCH($F30,エサマスタ!$B$5:$B$53,0),COLUMN()-COLUMN($Z30)),0),1.875-MOD(V30,1))</f>
        <v>0.75</v>
      </c>
      <c r="AM30" s="77">
        <f>MIN(MAX(MIN(MAX(MIN(MAX(W$6+IF(AND($F$1="リマスター",$D30="アルマジロキャベツ"),-1,1)*INDEX(エサマスタ!$C$5:$O$53,MATCH($D30,エサマスタ!$B$5:$B$53,0),COLUMN()-COLUMN($Z30)),0),1.875-MOD(W30,1))+IF(AND($F$1="リマスター",$E30="アルマジロキャベツ"),-1,1)*INDEX(エサマスタ!$C$5:$O$53,MATCH($E30,エサマスタ!$B$5:$B$53,0),COLUMN()-COLUMN($Z30)),0),1.875-MOD(W30,1))+IF(AND($F$1="リマスター",$F30="アルマジロキャベツ"),-1,1)*INDEX(エサマスタ!$C$5:$O$53,MATCH($F30,エサマスタ!$B$5:$B$53,0),COLUMN()-COLUMN($Z30)),0),1.875-MOD(W30,1))</f>
        <v>0.5</v>
      </c>
      <c r="AN30" s="15"/>
      <c r="AO30" s="12"/>
      <c r="AP30" s="12"/>
      <c r="AQ30" s="12" t="str">
        <f>初期値マスタ!B27</f>
        <v>シージャック</v>
      </c>
      <c r="AR30" s="1" t="str">
        <f>エサマスタ!B27</f>
        <v>マキガイカブ</v>
      </c>
    </row>
    <row r="31" spans="1:44" x14ac:dyDescent="0.15">
      <c r="A31" s="15"/>
      <c r="B31" s="51" t="s">
        <v>124</v>
      </c>
      <c r="C31" s="54"/>
      <c r="D31" s="53" t="s">
        <v>92</v>
      </c>
      <c r="E31" s="53" t="s">
        <v>97</v>
      </c>
      <c r="F31" s="53" t="s">
        <v>97</v>
      </c>
      <c r="G31" s="32"/>
      <c r="H31" s="15"/>
      <c r="I31" s="15"/>
      <c r="J31" s="63" t="s">
        <v>124</v>
      </c>
      <c r="K31" s="64">
        <f t="shared" ref="K31:R31" si="31">K30+AA30</f>
        <v>49.75</v>
      </c>
      <c r="L31" s="65">
        <f t="shared" si="31"/>
        <v>4.75</v>
      </c>
      <c r="M31" s="65">
        <f t="shared" si="31"/>
        <v>22.25</v>
      </c>
      <c r="N31" s="65">
        <f t="shared" si="31"/>
        <v>17.25</v>
      </c>
      <c r="O31" s="65">
        <f t="shared" si="31"/>
        <v>26.5</v>
      </c>
      <c r="P31" s="65">
        <f t="shared" si="31"/>
        <v>22.25</v>
      </c>
      <c r="Q31" s="65">
        <f t="shared" si="31"/>
        <v>15</v>
      </c>
      <c r="R31" s="65">
        <f t="shared" si="31"/>
        <v>5</v>
      </c>
      <c r="S31" s="76">
        <f t="shared" ref="S31:W31" si="32">INT(S30)+MIN(S30-INT(S30)+AI30,1.875)</f>
        <v>15.5</v>
      </c>
      <c r="T31" s="76">
        <f t="shared" si="32"/>
        <v>6.5</v>
      </c>
      <c r="U31" s="76">
        <f t="shared" si="32"/>
        <v>11.25</v>
      </c>
      <c r="V31" s="76">
        <f t="shared" si="32"/>
        <v>11.25</v>
      </c>
      <c r="W31" s="77">
        <f t="shared" si="32"/>
        <v>11</v>
      </c>
      <c r="X31" s="15"/>
      <c r="Y31" s="15"/>
      <c r="Z31" s="63" t="s">
        <v>124</v>
      </c>
      <c r="AA31" s="64">
        <f>MIN(MAX(MIN(MAX(MIN(MAX(K$6+INDEX(エサマスタ!$C$5:$O$53,MATCH($D31,エサマスタ!$B$5:$B$53,0),COLUMN()-COLUMN($Z31)),0),3.75)+INDEX(エサマスタ!$C$5:$O$53,MATCH($E31,エサマスタ!$B$5:$B$53,0),COLUMN()-COLUMN($Z31)),0),3.75)+INDEX(エサマスタ!$C$5:$O$53,MATCH($F31,エサマスタ!$B$5:$B$53,0),COLUMN()-COLUMN($Z31)),0),3.75)</f>
        <v>3.75</v>
      </c>
      <c r="AB31" s="65">
        <f>MIN(MAX(MIN(MAX(MIN(MAX(L$6+INDEX(エサマスタ!$C$5:$O$53,MATCH($D31,エサマスタ!$B$5:$B$53,0),COLUMN()-COLUMN($Z31)),0),3.75)+INDEX(エサマスタ!$C$5:$O$53,MATCH($E31,エサマスタ!$B$5:$B$53,0),COLUMN()-COLUMN($Z31)),0),3.75)+INDEX(エサマスタ!$C$5:$O$53,MATCH($F31,エサマスタ!$B$5:$B$53,0),COLUMN()-COLUMN($Z31)),0),3.75)</f>
        <v>0.25</v>
      </c>
      <c r="AC31" s="65">
        <f>MIN(MAX(MIN(MAX(MIN(MAX(M$6+INDEX(エサマスタ!$C$5:$O$53,MATCH($D31,エサマスタ!$B$5:$B$53,0),COLUMN()-COLUMN($Z31)),0),3.75)+INDEX(エサマスタ!$C$5:$O$53,MATCH($E31,エサマスタ!$B$5:$B$53,0),COLUMN()-COLUMN($Z31)),0),3.75)+INDEX(エサマスタ!$C$5:$O$53,MATCH($F31,エサマスタ!$B$5:$B$53,0),COLUMN()-COLUMN($Z31)),0),3.75)</f>
        <v>1.75</v>
      </c>
      <c r="AD31" s="65">
        <f>MIN(MAX(MIN(MAX(MIN(MAX(N$6+INDEX(エサマスタ!$C$5:$O$53,MATCH($D31,エサマスタ!$B$5:$B$53,0),COLUMN()-COLUMN($Z31)),0),3.75)+INDEX(エサマスタ!$C$5:$O$53,MATCH($E31,エサマスタ!$B$5:$B$53,0),COLUMN()-COLUMN($Z31)),0),3.75)+INDEX(エサマスタ!$C$5:$O$53,MATCH($F31,エサマスタ!$B$5:$B$53,0),COLUMN()-COLUMN($Z31)),0),3.75)</f>
        <v>0.75</v>
      </c>
      <c r="AE31" s="65">
        <f>MIN(MAX(MIN(MAX(MIN(MAX(O$6+INDEX(エサマスタ!$C$5:$O$53,MATCH($D31,エサマスタ!$B$5:$B$53,0),COLUMN()-COLUMN($Z31)),0),3.75)+INDEX(エサマスタ!$C$5:$O$53,MATCH($E31,エサマスタ!$B$5:$B$53,0),COLUMN()-COLUMN($Z31)),0),3.75)+INDEX(エサマスタ!$C$5:$O$53,MATCH($F31,エサマスタ!$B$5:$B$53,0),COLUMN()-COLUMN($Z31)),0),3.75)</f>
        <v>1.5</v>
      </c>
      <c r="AF31" s="65">
        <f>MIN(MAX(MIN(MAX(MIN(MAX(P$6+INDEX(エサマスタ!$C$5:$O$53,MATCH($D31,エサマスタ!$B$5:$B$53,0),COLUMN()-COLUMN($Z31)),0),3.75)+INDEX(エサマスタ!$C$5:$O$53,MATCH($E31,エサマスタ!$B$5:$B$53,0),COLUMN()-COLUMN($Z31)),0),3.75)+INDEX(エサマスタ!$C$5:$O$53,MATCH($F31,エサマスタ!$B$5:$B$53,0),COLUMN()-COLUMN($Z31)),0),3.75)</f>
        <v>1.75</v>
      </c>
      <c r="AG31" s="65">
        <f>MIN(MAX(MIN(MAX(MIN(MAX(Q$6+INDEX(エサマスタ!$C$5:$O$53,MATCH($D31,エサマスタ!$B$5:$B$53,0),COLUMN()-COLUMN($Z31)),0),3.75)+INDEX(エサマスタ!$C$5:$O$53,MATCH($E31,エサマスタ!$B$5:$B$53,0),COLUMN()-COLUMN($Z31)),0),3.75)+INDEX(エサマスタ!$C$5:$O$53,MATCH($F31,エサマスタ!$B$5:$B$53,0),COLUMN()-COLUMN($Z31)),0),3.75)</f>
        <v>0</v>
      </c>
      <c r="AH31" s="65">
        <f>MIN(MAX(MIN(MAX(MIN(MAX(R$6+INDEX(エサマスタ!$C$5:$O$53,MATCH($D31,エサマスタ!$B$5:$B$53,0),COLUMN()-COLUMN($Z31)),0),3.75)+INDEX(エサマスタ!$C$5:$O$53,MATCH($E31,エサマスタ!$B$5:$B$53,0),COLUMN()-COLUMN($Z31)),0),3.75)+INDEX(エサマスタ!$C$5:$O$53,MATCH($F31,エサマスタ!$B$5:$B$53,0),COLUMN()-COLUMN($Z31)),0),3.75)</f>
        <v>0</v>
      </c>
      <c r="AI31" s="76">
        <f>MIN(MAX(MIN(MAX(MIN(MAX(S$6+INDEX(エサマスタ!$C$5:$O$53,MATCH($D31,エサマスタ!$B$5:$B$53,0),COLUMN()-COLUMN($Z31)),0),1.875-MOD(S31,1))+INDEX(エサマスタ!$C$5:$O$53,MATCH($E31,エサマスタ!$B$5:$B$53,0),COLUMN()-COLUMN($Z31)),0),1.875-MOD(S31,1))+INDEX(エサマスタ!$C$5:$O$53,MATCH($F31,エサマスタ!$B$5:$B$53,0),COLUMN()-COLUMN($Z31)),0),1.875-MOD(S31,1))</f>
        <v>0.5</v>
      </c>
      <c r="AJ31" s="76">
        <f>MIN(MAX(MIN(MAX(MIN(MAX(T$6+INDEX(エサマスタ!$C$5:$O$53,MATCH($D31,エサマスタ!$B$5:$B$53,0),COLUMN()-COLUMN($Z31)),0),1.875-MOD(T31,1))+INDEX(エサマスタ!$C$5:$O$53,MATCH($E31,エサマスタ!$B$5:$B$53,0),COLUMN()-COLUMN($Z31)),0),1.875-MOD(T31,1))+INDEX(エサマスタ!$C$5:$O$53,MATCH($F31,エサマスタ!$B$5:$B$53,0),COLUMN()-COLUMN($Z31)),0),1.875-MOD(T31,1))</f>
        <v>0.5</v>
      </c>
      <c r="AK31" s="76">
        <f>MIN(MAX(MIN(MAX(MIN(MAX(U$6+INDEX(エサマスタ!$C$5:$O$53,MATCH($D31,エサマスタ!$B$5:$B$53,0),COLUMN()-COLUMN($Z31)),0),1.875-MOD(U31,1))+INDEX(エサマスタ!$C$5:$O$53,MATCH($E31,エサマスタ!$B$5:$B$53,0),COLUMN()-COLUMN($Z31)),0),1.875-MOD(U31,1))+INDEX(エサマスタ!$C$5:$O$53,MATCH($F31,エサマスタ!$B$5:$B$53,0),COLUMN()-COLUMN($Z31)),0),1.875-MOD(U31,1))</f>
        <v>0.75</v>
      </c>
      <c r="AL31" s="76">
        <f>MIN(MAX(MIN(MAX(MIN(MAX(V$6+INDEX(エサマスタ!$C$5:$O$53,MATCH($D31,エサマスタ!$B$5:$B$53,0),COLUMN()-COLUMN($Z31)),0),1.875-MOD(V31,1))+INDEX(エサマスタ!$C$5:$O$53,MATCH($E31,エサマスタ!$B$5:$B$53,0),COLUMN()-COLUMN($Z31)),0),1.875-MOD(V31,1))+INDEX(エサマスタ!$C$5:$O$53,MATCH($F31,エサマスタ!$B$5:$B$53,0),COLUMN()-COLUMN($Z31)),0),1.875-MOD(V31,1))</f>
        <v>0.75</v>
      </c>
      <c r="AM31" s="77">
        <f>MIN(MAX(MIN(MAX(MIN(MAX(W$6+IF(AND($F$1="リマスター",$D31="アルマジロキャベツ"),-1,1)*INDEX(エサマスタ!$C$5:$O$53,MATCH($D31,エサマスタ!$B$5:$B$53,0),COLUMN()-COLUMN($Z31)),0),1.875-MOD(W31,1))+IF(AND($F$1="リマスター",$E31="アルマジロキャベツ"),-1,1)*INDEX(エサマスタ!$C$5:$O$53,MATCH($E31,エサマスタ!$B$5:$B$53,0),COLUMN()-COLUMN($Z31)),0),1.875-MOD(W31,1))+IF(AND($F$1="リマスター",$F31="アルマジロキャベツ"),-1,1)*INDEX(エサマスタ!$C$5:$O$53,MATCH($F31,エサマスタ!$B$5:$B$53,0),COLUMN()-COLUMN($Z31)),0),1.875-MOD(W31,1))</f>
        <v>1</v>
      </c>
      <c r="AN31" s="15"/>
      <c r="AO31" s="12"/>
      <c r="AP31" s="12"/>
      <c r="AQ31" s="12" t="str">
        <f>初期値マスタ!B28</f>
        <v>シードラゴン</v>
      </c>
      <c r="AR31" s="1" t="str">
        <f>エサマスタ!B28</f>
        <v>ひまわりとうもろこし</v>
      </c>
    </row>
    <row r="32" spans="1:44" x14ac:dyDescent="0.15">
      <c r="A32" s="15"/>
      <c r="B32" s="51" t="s">
        <v>125</v>
      </c>
      <c r="C32" s="54"/>
      <c r="D32" s="53" t="s">
        <v>92</v>
      </c>
      <c r="E32" s="53" t="s">
        <v>97</v>
      </c>
      <c r="F32" s="53" t="s">
        <v>102</v>
      </c>
      <c r="G32" s="32"/>
      <c r="H32" s="15"/>
      <c r="I32" s="15"/>
      <c r="J32" s="63" t="s">
        <v>125</v>
      </c>
      <c r="K32" s="64">
        <f t="shared" ref="K32:R32" si="33">K31+AA31</f>
        <v>53.5</v>
      </c>
      <c r="L32" s="65">
        <f t="shared" si="33"/>
        <v>5</v>
      </c>
      <c r="M32" s="65">
        <f t="shared" si="33"/>
        <v>24</v>
      </c>
      <c r="N32" s="65">
        <f t="shared" si="33"/>
        <v>18</v>
      </c>
      <c r="O32" s="65">
        <f t="shared" si="33"/>
        <v>28</v>
      </c>
      <c r="P32" s="65">
        <f t="shared" si="33"/>
        <v>24</v>
      </c>
      <c r="Q32" s="65">
        <f t="shared" si="33"/>
        <v>15</v>
      </c>
      <c r="R32" s="65">
        <f t="shared" si="33"/>
        <v>5</v>
      </c>
      <c r="S32" s="76">
        <f t="shared" ref="S32:W32" si="34">INT(S31)+MIN(S31-INT(S31)+AI31,1.875)</f>
        <v>16</v>
      </c>
      <c r="T32" s="76">
        <f t="shared" si="34"/>
        <v>7</v>
      </c>
      <c r="U32" s="76">
        <f t="shared" si="34"/>
        <v>12</v>
      </c>
      <c r="V32" s="76">
        <f t="shared" si="34"/>
        <v>12</v>
      </c>
      <c r="W32" s="77">
        <f t="shared" si="34"/>
        <v>12</v>
      </c>
      <c r="X32" s="15"/>
      <c r="Y32" s="15"/>
      <c r="Z32" s="63" t="s">
        <v>125</v>
      </c>
      <c r="AA32" s="64">
        <f>MIN(MAX(MIN(MAX(MIN(MAX(K$6+INDEX(エサマスタ!$C$5:$O$53,MATCH($D32,エサマスタ!$B$5:$B$53,0),COLUMN()-COLUMN($Z32)),0),3.75)+INDEX(エサマスタ!$C$5:$O$53,MATCH($E32,エサマスタ!$B$5:$B$53,0),COLUMN()-COLUMN($Z32)),0),3.75)+INDEX(エサマスタ!$C$5:$O$53,MATCH($F32,エサマスタ!$B$5:$B$53,0),COLUMN()-COLUMN($Z32)),0),3.75)</f>
        <v>3.5</v>
      </c>
      <c r="AB32" s="65">
        <f>MIN(MAX(MIN(MAX(MIN(MAX(L$6+INDEX(エサマスタ!$C$5:$O$53,MATCH($D32,エサマスタ!$B$5:$B$53,0),COLUMN()-COLUMN($Z32)),0),3.75)+INDEX(エサマスタ!$C$5:$O$53,MATCH($E32,エサマスタ!$B$5:$B$53,0),COLUMN()-COLUMN($Z32)),0),3.75)+INDEX(エサマスタ!$C$5:$O$53,MATCH($F32,エサマスタ!$B$5:$B$53,0),COLUMN()-COLUMN($Z32)),0),3.75)</f>
        <v>0.25</v>
      </c>
      <c r="AC32" s="65">
        <f>MIN(MAX(MIN(MAX(MIN(MAX(M$6+INDEX(エサマスタ!$C$5:$O$53,MATCH($D32,エサマスタ!$B$5:$B$53,0),COLUMN()-COLUMN($Z32)),0),3.75)+INDEX(エサマスタ!$C$5:$O$53,MATCH($E32,エサマスタ!$B$5:$B$53,0),COLUMN()-COLUMN($Z32)),0),3.75)+INDEX(エサマスタ!$C$5:$O$53,MATCH($F32,エサマスタ!$B$5:$B$53,0),COLUMN()-COLUMN($Z32)),0),3.75)</f>
        <v>1.75</v>
      </c>
      <c r="AD32" s="65">
        <f>MIN(MAX(MIN(MAX(MIN(MAX(N$6+INDEX(エサマスタ!$C$5:$O$53,MATCH($D32,エサマスタ!$B$5:$B$53,0),COLUMN()-COLUMN($Z32)),0),3.75)+INDEX(エサマスタ!$C$5:$O$53,MATCH($E32,エサマスタ!$B$5:$B$53,0),COLUMN()-COLUMN($Z32)),0),3.75)+INDEX(エサマスタ!$C$5:$O$53,MATCH($F32,エサマスタ!$B$5:$B$53,0),COLUMN()-COLUMN($Z32)),0),3.75)</f>
        <v>1.75</v>
      </c>
      <c r="AE32" s="65">
        <f>MIN(MAX(MIN(MAX(MIN(MAX(O$6+INDEX(エサマスタ!$C$5:$O$53,MATCH($D32,エサマスタ!$B$5:$B$53,0),COLUMN()-COLUMN($Z32)),0),3.75)+INDEX(エサマスタ!$C$5:$O$53,MATCH($E32,エサマスタ!$B$5:$B$53,0),COLUMN()-COLUMN($Z32)),0),3.75)+INDEX(エサマスタ!$C$5:$O$53,MATCH($F32,エサマスタ!$B$5:$B$53,0),COLUMN()-COLUMN($Z32)),0),3.75)</f>
        <v>1.5</v>
      </c>
      <c r="AF32" s="65">
        <f>MIN(MAX(MIN(MAX(MIN(MAX(P$6+INDEX(エサマスタ!$C$5:$O$53,MATCH($D32,エサマスタ!$B$5:$B$53,0),COLUMN()-COLUMN($Z32)),0),3.75)+INDEX(エサマスタ!$C$5:$O$53,MATCH($E32,エサマスタ!$B$5:$B$53,0),COLUMN()-COLUMN($Z32)),0),3.75)+INDEX(エサマスタ!$C$5:$O$53,MATCH($F32,エサマスタ!$B$5:$B$53,0),COLUMN()-COLUMN($Z32)),0),3.75)</f>
        <v>1.75</v>
      </c>
      <c r="AG32" s="65">
        <f>MIN(MAX(MIN(MAX(MIN(MAX(Q$6+INDEX(エサマスタ!$C$5:$O$53,MATCH($D32,エサマスタ!$B$5:$B$53,0),COLUMN()-COLUMN($Z32)),0),3.75)+INDEX(エサマスタ!$C$5:$O$53,MATCH($E32,エサマスタ!$B$5:$B$53,0),COLUMN()-COLUMN($Z32)),0),3.75)+INDEX(エサマスタ!$C$5:$O$53,MATCH($F32,エサマスタ!$B$5:$B$53,0),COLUMN()-COLUMN($Z32)),0),3.75)</f>
        <v>2</v>
      </c>
      <c r="AH32" s="65">
        <f>MIN(MAX(MIN(MAX(MIN(MAX(R$6+INDEX(エサマスタ!$C$5:$O$53,MATCH($D32,エサマスタ!$B$5:$B$53,0),COLUMN()-COLUMN($Z32)),0),3.75)+INDEX(エサマスタ!$C$5:$O$53,MATCH($E32,エサマスタ!$B$5:$B$53,0),COLUMN()-COLUMN($Z32)),0),3.75)+INDEX(エサマスタ!$C$5:$O$53,MATCH($F32,エサマスタ!$B$5:$B$53,0),COLUMN()-COLUMN($Z32)),0),3.75)</f>
        <v>0</v>
      </c>
      <c r="AI32" s="76">
        <f>MIN(MAX(MIN(MAX(MIN(MAX(S$6+INDEX(エサマスタ!$C$5:$O$53,MATCH($D32,エサマスタ!$B$5:$B$53,0),COLUMN()-COLUMN($Z32)),0),1.875-MOD(S32,1))+INDEX(エサマスタ!$C$5:$O$53,MATCH($E32,エサマスタ!$B$5:$B$53,0),COLUMN()-COLUMN($Z32)),0),1.875-MOD(S32,1))+INDEX(エサマスタ!$C$5:$O$53,MATCH($F32,エサマスタ!$B$5:$B$53,0),COLUMN()-COLUMN($Z32)),0),1.875-MOD(S32,1))</f>
        <v>0.5</v>
      </c>
      <c r="AJ32" s="76">
        <f>MIN(MAX(MIN(MAX(MIN(MAX(T$6+INDEX(エサマスタ!$C$5:$O$53,MATCH($D32,エサマスタ!$B$5:$B$53,0),COLUMN()-COLUMN($Z32)),0),1.875-MOD(T32,1))+INDEX(エサマスタ!$C$5:$O$53,MATCH($E32,エサマスタ!$B$5:$B$53,0),COLUMN()-COLUMN($Z32)),0),1.875-MOD(T32,1))+INDEX(エサマスタ!$C$5:$O$53,MATCH($F32,エサマスタ!$B$5:$B$53,0),COLUMN()-COLUMN($Z32)),0),1.875-MOD(T32,1))</f>
        <v>0.5</v>
      </c>
      <c r="AK32" s="76">
        <f>MIN(MAX(MIN(MAX(MIN(MAX(U$6+INDEX(エサマスタ!$C$5:$O$53,MATCH($D32,エサマスタ!$B$5:$B$53,0),COLUMN()-COLUMN($Z32)),0),1.875-MOD(U32,1))+INDEX(エサマスタ!$C$5:$O$53,MATCH($E32,エサマスタ!$B$5:$B$53,0),COLUMN()-COLUMN($Z32)),0),1.875-MOD(U32,1))+INDEX(エサマスタ!$C$5:$O$53,MATCH($F32,エサマスタ!$B$5:$B$53,0),COLUMN()-COLUMN($Z32)),0),1.875-MOD(U32,1))</f>
        <v>0.75</v>
      </c>
      <c r="AL32" s="76">
        <f>MIN(MAX(MIN(MAX(MIN(MAX(V$6+INDEX(エサマスタ!$C$5:$O$53,MATCH($D32,エサマスタ!$B$5:$B$53,0),COLUMN()-COLUMN($Z32)),0),1.875-MOD(V32,1))+INDEX(エサマスタ!$C$5:$O$53,MATCH($E32,エサマスタ!$B$5:$B$53,0),COLUMN()-COLUMN($Z32)),0),1.875-MOD(V32,1))+INDEX(エサマスタ!$C$5:$O$53,MATCH($F32,エサマスタ!$B$5:$B$53,0),COLUMN()-COLUMN($Z32)),0),1.875-MOD(V32,1))</f>
        <v>0.75</v>
      </c>
      <c r="AM32" s="77">
        <f>MIN(MAX(MIN(MAX(MIN(MAX(W$6+IF(AND($F$1="リマスター",$D32="アルマジロキャベツ"),-1,1)*INDEX(エサマスタ!$C$5:$O$53,MATCH($D32,エサマスタ!$B$5:$B$53,0),COLUMN()-COLUMN($Z32)),0),1.875-MOD(W32,1))+IF(AND($F$1="リマスター",$E32="アルマジロキャベツ"),-1,1)*INDEX(エサマスタ!$C$5:$O$53,MATCH($E32,エサマスタ!$B$5:$B$53,0),COLUMN()-COLUMN($Z32)),0),1.875-MOD(W32,1))+IF(AND($F$1="リマスター",$F32="アルマジロキャベツ"),-1,1)*INDEX(エサマスタ!$C$5:$O$53,MATCH($F32,エサマスタ!$B$5:$B$53,0),COLUMN()-COLUMN($Z32)),0),1.875-MOD(W32,1))</f>
        <v>0.5</v>
      </c>
      <c r="AN32" s="15"/>
      <c r="AO32" s="12"/>
      <c r="AP32" s="12"/>
      <c r="AQ32" s="12" t="str">
        <f>初期値マスタ!B29</f>
        <v>ラドーン</v>
      </c>
      <c r="AR32" s="1" t="str">
        <f>エサマスタ!B29</f>
        <v>アルマジロキャベツ</v>
      </c>
    </row>
    <row r="33" spans="1:44" x14ac:dyDescent="0.15">
      <c r="A33" s="15"/>
      <c r="B33" s="51" t="s">
        <v>126</v>
      </c>
      <c r="C33" s="54"/>
      <c r="D33" s="53" t="s">
        <v>92</v>
      </c>
      <c r="E33" s="53" t="s">
        <v>97</v>
      </c>
      <c r="F33" s="53" t="s">
        <v>97</v>
      </c>
      <c r="G33" s="32"/>
      <c r="H33" s="15"/>
      <c r="I33" s="15"/>
      <c r="J33" s="63" t="s">
        <v>126</v>
      </c>
      <c r="K33" s="64">
        <f t="shared" ref="K33:R33" si="35">K32+AA32</f>
        <v>57</v>
      </c>
      <c r="L33" s="65">
        <f t="shared" si="35"/>
        <v>5.25</v>
      </c>
      <c r="M33" s="65">
        <f t="shared" si="35"/>
        <v>25.75</v>
      </c>
      <c r="N33" s="65">
        <f t="shared" si="35"/>
        <v>19.75</v>
      </c>
      <c r="O33" s="65">
        <f t="shared" si="35"/>
        <v>29.5</v>
      </c>
      <c r="P33" s="65">
        <f t="shared" si="35"/>
        <v>25.75</v>
      </c>
      <c r="Q33" s="65">
        <f t="shared" si="35"/>
        <v>17</v>
      </c>
      <c r="R33" s="65">
        <f t="shared" si="35"/>
        <v>5</v>
      </c>
      <c r="S33" s="76">
        <f t="shared" ref="S33:W33" si="36">INT(S32)+MIN(S32-INT(S32)+AI32,1.875)</f>
        <v>16.5</v>
      </c>
      <c r="T33" s="76">
        <f t="shared" si="36"/>
        <v>7.5</v>
      </c>
      <c r="U33" s="76">
        <f t="shared" si="36"/>
        <v>12.75</v>
      </c>
      <c r="V33" s="76">
        <f t="shared" si="36"/>
        <v>12.75</v>
      </c>
      <c r="W33" s="77">
        <f t="shared" si="36"/>
        <v>12.5</v>
      </c>
      <c r="X33" s="15"/>
      <c r="Y33" s="15"/>
      <c r="Z33" s="63" t="s">
        <v>126</v>
      </c>
      <c r="AA33" s="64">
        <f>MIN(MAX(MIN(MAX(MIN(MAX(K$6+INDEX(エサマスタ!$C$5:$O$53,MATCH($D33,エサマスタ!$B$5:$B$53,0),COLUMN()-COLUMN($Z33)),0),3.75)+INDEX(エサマスタ!$C$5:$O$53,MATCH($E33,エサマスタ!$B$5:$B$53,0),COLUMN()-COLUMN($Z33)),0),3.75)+INDEX(エサマスタ!$C$5:$O$53,MATCH($F33,エサマスタ!$B$5:$B$53,0),COLUMN()-COLUMN($Z33)),0),3.75)</f>
        <v>3.75</v>
      </c>
      <c r="AB33" s="65">
        <f>MIN(MAX(MIN(MAX(MIN(MAX(L$6+INDEX(エサマスタ!$C$5:$O$53,MATCH($D33,エサマスタ!$B$5:$B$53,0),COLUMN()-COLUMN($Z33)),0),3.75)+INDEX(エサマスタ!$C$5:$O$53,MATCH($E33,エサマスタ!$B$5:$B$53,0),COLUMN()-COLUMN($Z33)),0),3.75)+INDEX(エサマスタ!$C$5:$O$53,MATCH($F33,エサマスタ!$B$5:$B$53,0),COLUMN()-COLUMN($Z33)),0),3.75)</f>
        <v>0.25</v>
      </c>
      <c r="AC33" s="65">
        <f>MIN(MAX(MIN(MAX(MIN(MAX(M$6+INDEX(エサマスタ!$C$5:$O$53,MATCH($D33,エサマスタ!$B$5:$B$53,0),COLUMN()-COLUMN($Z33)),0),3.75)+INDEX(エサマスタ!$C$5:$O$53,MATCH($E33,エサマスタ!$B$5:$B$53,0),COLUMN()-COLUMN($Z33)),0),3.75)+INDEX(エサマスタ!$C$5:$O$53,MATCH($F33,エサマスタ!$B$5:$B$53,0),COLUMN()-COLUMN($Z33)),0),3.75)</f>
        <v>1.75</v>
      </c>
      <c r="AD33" s="65">
        <f>MIN(MAX(MIN(MAX(MIN(MAX(N$6+INDEX(エサマスタ!$C$5:$O$53,MATCH($D33,エサマスタ!$B$5:$B$53,0),COLUMN()-COLUMN($Z33)),0),3.75)+INDEX(エサマスタ!$C$5:$O$53,MATCH($E33,エサマスタ!$B$5:$B$53,0),COLUMN()-COLUMN($Z33)),0),3.75)+INDEX(エサマスタ!$C$5:$O$53,MATCH($F33,エサマスタ!$B$5:$B$53,0),COLUMN()-COLUMN($Z33)),0),3.75)</f>
        <v>0.75</v>
      </c>
      <c r="AE33" s="65">
        <f>MIN(MAX(MIN(MAX(MIN(MAX(O$6+INDEX(エサマスタ!$C$5:$O$53,MATCH($D33,エサマスタ!$B$5:$B$53,0),COLUMN()-COLUMN($Z33)),0),3.75)+INDEX(エサマスタ!$C$5:$O$53,MATCH($E33,エサマスタ!$B$5:$B$53,0),COLUMN()-COLUMN($Z33)),0),3.75)+INDEX(エサマスタ!$C$5:$O$53,MATCH($F33,エサマスタ!$B$5:$B$53,0),COLUMN()-COLUMN($Z33)),0),3.75)</f>
        <v>1.5</v>
      </c>
      <c r="AF33" s="65">
        <f>MIN(MAX(MIN(MAX(MIN(MAX(P$6+INDEX(エサマスタ!$C$5:$O$53,MATCH($D33,エサマスタ!$B$5:$B$53,0),COLUMN()-COLUMN($Z33)),0),3.75)+INDEX(エサマスタ!$C$5:$O$53,MATCH($E33,エサマスタ!$B$5:$B$53,0),COLUMN()-COLUMN($Z33)),0),3.75)+INDEX(エサマスタ!$C$5:$O$53,MATCH($F33,エサマスタ!$B$5:$B$53,0),COLUMN()-COLUMN($Z33)),0),3.75)</f>
        <v>1.75</v>
      </c>
      <c r="AG33" s="65">
        <f>MIN(MAX(MIN(MAX(MIN(MAX(Q$6+INDEX(エサマスタ!$C$5:$O$53,MATCH($D33,エサマスタ!$B$5:$B$53,0),COLUMN()-COLUMN($Z33)),0),3.75)+INDEX(エサマスタ!$C$5:$O$53,MATCH($E33,エサマスタ!$B$5:$B$53,0),COLUMN()-COLUMN($Z33)),0),3.75)+INDEX(エサマスタ!$C$5:$O$53,MATCH($F33,エサマスタ!$B$5:$B$53,0),COLUMN()-COLUMN($Z33)),0),3.75)</f>
        <v>0</v>
      </c>
      <c r="AH33" s="65">
        <f>MIN(MAX(MIN(MAX(MIN(MAX(R$6+INDEX(エサマスタ!$C$5:$O$53,MATCH($D33,エサマスタ!$B$5:$B$53,0),COLUMN()-COLUMN($Z33)),0),3.75)+INDEX(エサマスタ!$C$5:$O$53,MATCH($E33,エサマスタ!$B$5:$B$53,0),COLUMN()-COLUMN($Z33)),0),3.75)+INDEX(エサマスタ!$C$5:$O$53,MATCH($F33,エサマスタ!$B$5:$B$53,0),COLUMN()-COLUMN($Z33)),0),3.75)</f>
        <v>0</v>
      </c>
      <c r="AI33" s="76">
        <f>MIN(MAX(MIN(MAX(MIN(MAX(S$6+INDEX(エサマスタ!$C$5:$O$53,MATCH($D33,エサマスタ!$B$5:$B$53,0),COLUMN()-COLUMN($Z33)),0),1.875-MOD(S33,1))+INDEX(エサマスタ!$C$5:$O$53,MATCH($E33,エサマスタ!$B$5:$B$53,0),COLUMN()-COLUMN($Z33)),0),1.875-MOD(S33,1))+INDEX(エサマスタ!$C$5:$O$53,MATCH($F33,エサマスタ!$B$5:$B$53,0),COLUMN()-COLUMN($Z33)),0),1.875-MOD(S33,1))</f>
        <v>0.5</v>
      </c>
      <c r="AJ33" s="76">
        <f>MIN(MAX(MIN(MAX(MIN(MAX(T$6+INDEX(エサマスタ!$C$5:$O$53,MATCH($D33,エサマスタ!$B$5:$B$53,0),COLUMN()-COLUMN($Z33)),0),1.875-MOD(T33,1))+INDEX(エサマスタ!$C$5:$O$53,MATCH($E33,エサマスタ!$B$5:$B$53,0),COLUMN()-COLUMN($Z33)),0),1.875-MOD(T33,1))+INDEX(エサマスタ!$C$5:$O$53,MATCH($F33,エサマスタ!$B$5:$B$53,0),COLUMN()-COLUMN($Z33)),0),1.875-MOD(T33,1))</f>
        <v>0.5</v>
      </c>
      <c r="AK33" s="76">
        <f>MIN(MAX(MIN(MAX(MIN(MAX(U$6+INDEX(エサマスタ!$C$5:$O$53,MATCH($D33,エサマスタ!$B$5:$B$53,0),COLUMN()-COLUMN($Z33)),0),1.875-MOD(U33,1))+INDEX(エサマスタ!$C$5:$O$53,MATCH($E33,エサマスタ!$B$5:$B$53,0),COLUMN()-COLUMN($Z33)),0),1.875-MOD(U33,1))+INDEX(エサマスタ!$C$5:$O$53,MATCH($F33,エサマスタ!$B$5:$B$53,0),COLUMN()-COLUMN($Z33)),0),1.875-MOD(U33,1))</f>
        <v>0.75</v>
      </c>
      <c r="AL33" s="76">
        <f>MIN(MAX(MIN(MAX(MIN(MAX(V$6+INDEX(エサマスタ!$C$5:$O$53,MATCH($D33,エサマスタ!$B$5:$B$53,0),COLUMN()-COLUMN($Z33)),0),1.875-MOD(V33,1))+INDEX(エサマスタ!$C$5:$O$53,MATCH($E33,エサマスタ!$B$5:$B$53,0),COLUMN()-COLUMN($Z33)),0),1.875-MOD(V33,1))+INDEX(エサマスタ!$C$5:$O$53,MATCH($F33,エサマスタ!$B$5:$B$53,0),COLUMN()-COLUMN($Z33)),0),1.875-MOD(V33,1))</f>
        <v>0.75</v>
      </c>
      <c r="AM33" s="77">
        <f>MIN(MAX(MIN(MAX(MIN(MAX(W$6+IF(AND($F$1="リマスター",$D33="アルマジロキャベツ"),-1,1)*INDEX(エサマスタ!$C$5:$O$53,MATCH($D33,エサマスタ!$B$5:$B$53,0),COLUMN()-COLUMN($Z33)),0),1.875-MOD(W33,1))+IF(AND($F$1="リマスター",$E33="アルマジロキャベツ"),-1,1)*INDEX(エサマスタ!$C$5:$O$53,MATCH($E33,エサマスタ!$B$5:$B$53,0),COLUMN()-COLUMN($Z33)),0),1.875-MOD(W33,1))+IF(AND($F$1="リマスター",$F33="アルマジロキャベツ"),-1,1)*INDEX(エサマスタ!$C$5:$O$53,MATCH($F33,エサマスタ!$B$5:$B$53,0),COLUMN()-COLUMN($Z33)),0),1.875-MOD(W33,1))</f>
        <v>1</v>
      </c>
      <c r="AN33" s="15"/>
      <c r="AO33" s="12"/>
      <c r="AP33" s="12"/>
      <c r="AQ33" s="12" t="str">
        <f>初期値マスタ!B30</f>
        <v>ニードルバード</v>
      </c>
      <c r="AR33" s="1" t="str">
        <f>エサマスタ!B30</f>
        <v>ハリネズミレタス</v>
      </c>
    </row>
    <row r="34" spans="1:44" x14ac:dyDescent="0.15">
      <c r="A34" s="15"/>
      <c r="B34" s="51" t="s">
        <v>127</v>
      </c>
      <c r="C34" s="54"/>
      <c r="D34" s="53" t="s">
        <v>92</v>
      </c>
      <c r="E34" s="53" t="s">
        <v>97</v>
      </c>
      <c r="F34" s="53" t="s">
        <v>102</v>
      </c>
      <c r="G34" s="32"/>
      <c r="H34" s="15"/>
      <c r="I34" s="15"/>
      <c r="J34" s="63" t="s">
        <v>127</v>
      </c>
      <c r="K34" s="64">
        <f t="shared" ref="K34:R34" si="37">K33+AA33</f>
        <v>60.75</v>
      </c>
      <c r="L34" s="65">
        <f t="shared" si="37"/>
        <v>5.5</v>
      </c>
      <c r="M34" s="65">
        <f t="shared" si="37"/>
        <v>27.5</v>
      </c>
      <c r="N34" s="65">
        <f t="shared" si="37"/>
        <v>20.5</v>
      </c>
      <c r="O34" s="65">
        <f t="shared" si="37"/>
        <v>31</v>
      </c>
      <c r="P34" s="65">
        <f t="shared" si="37"/>
        <v>27.5</v>
      </c>
      <c r="Q34" s="65">
        <f t="shared" si="37"/>
        <v>17</v>
      </c>
      <c r="R34" s="65">
        <f t="shared" si="37"/>
        <v>5</v>
      </c>
      <c r="S34" s="76">
        <f t="shared" ref="S34:W34" si="38">INT(S33)+MIN(S33-INT(S33)+AI33,1.875)</f>
        <v>17</v>
      </c>
      <c r="T34" s="76">
        <f t="shared" si="38"/>
        <v>8</v>
      </c>
      <c r="U34" s="76">
        <f t="shared" si="38"/>
        <v>13.5</v>
      </c>
      <c r="V34" s="76">
        <f t="shared" si="38"/>
        <v>13.5</v>
      </c>
      <c r="W34" s="77">
        <f t="shared" si="38"/>
        <v>13.5</v>
      </c>
      <c r="X34" s="15"/>
      <c r="Y34" s="15"/>
      <c r="Z34" s="63" t="s">
        <v>127</v>
      </c>
      <c r="AA34" s="64">
        <f>MIN(MAX(MIN(MAX(MIN(MAX(K$6+INDEX(エサマスタ!$C$5:$O$53,MATCH($D34,エサマスタ!$B$5:$B$53,0),COLUMN()-COLUMN($Z34)),0),3.75)+INDEX(エサマスタ!$C$5:$O$53,MATCH($E34,エサマスタ!$B$5:$B$53,0),COLUMN()-COLUMN($Z34)),0),3.75)+INDEX(エサマスタ!$C$5:$O$53,MATCH($F34,エサマスタ!$B$5:$B$53,0),COLUMN()-COLUMN($Z34)),0),3.75)</f>
        <v>3.5</v>
      </c>
      <c r="AB34" s="65">
        <f>MIN(MAX(MIN(MAX(MIN(MAX(L$6+INDEX(エサマスタ!$C$5:$O$53,MATCH($D34,エサマスタ!$B$5:$B$53,0),COLUMN()-COLUMN($Z34)),0),3.75)+INDEX(エサマスタ!$C$5:$O$53,MATCH($E34,エサマスタ!$B$5:$B$53,0),COLUMN()-COLUMN($Z34)),0),3.75)+INDEX(エサマスタ!$C$5:$O$53,MATCH($F34,エサマスタ!$B$5:$B$53,0),COLUMN()-COLUMN($Z34)),0),3.75)</f>
        <v>0.25</v>
      </c>
      <c r="AC34" s="65">
        <f>MIN(MAX(MIN(MAX(MIN(MAX(M$6+INDEX(エサマスタ!$C$5:$O$53,MATCH($D34,エサマスタ!$B$5:$B$53,0),COLUMN()-COLUMN($Z34)),0),3.75)+INDEX(エサマスタ!$C$5:$O$53,MATCH($E34,エサマスタ!$B$5:$B$53,0),COLUMN()-COLUMN($Z34)),0),3.75)+INDEX(エサマスタ!$C$5:$O$53,MATCH($F34,エサマスタ!$B$5:$B$53,0),COLUMN()-COLUMN($Z34)),0),3.75)</f>
        <v>1.75</v>
      </c>
      <c r="AD34" s="65">
        <f>MIN(MAX(MIN(MAX(MIN(MAX(N$6+INDEX(エサマスタ!$C$5:$O$53,MATCH($D34,エサマスタ!$B$5:$B$53,0),COLUMN()-COLUMN($Z34)),0),3.75)+INDEX(エサマスタ!$C$5:$O$53,MATCH($E34,エサマスタ!$B$5:$B$53,0),COLUMN()-COLUMN($Z34)),0),3.75)+INDEX(エサマスタ!$C$5:$O$53,MATCH($F34,エサマスタ!$B$5:$B$53,0),COLUMN()-COLUMN($Z34)),0),3.75)</f>
        <v>1.75</v>
      </c>
      <c r="AE34" s="65">
        <f>MIN(MAX(MIN(MAX(MIN(MAX(O$6+INDEX(エサマスタ!$C$5:$O$53,MATCH($D34,エサマスタ!$B$5:$B$53,0),COLUMN()-COLUMN($Z34)),0),3.75)+INDEX(エサマスタ!$C$5:$O$53,MATCH($E34,エサマスタ!$B$5:$B$53,0),COLUMN()-COLUMN($Z34)),0),3.75)+INDEX(エサマスタ!$C$5:$O$53,MATCH($F34,エサマスタ!$B$5:$B$53,0),COLUMN()-COLUMN($Z34)),0),3.75)</f>
        <v>1.5</v>
      </c>
      <c r="AF34" s="65">
        <f>MIN(MAX(MIN(MAX(MIN(MAX(P$6+INDEX(エサマスタ!$C$5:$O$53,MATCH($D34,エサマスタ!$B$5:$B$53,0),COLUMN()-COLUMN($Z34)),0),3.75)+INDEX(エサマスタ!$C$5:$O$53,MATCH($E34,エサマスタ!$B$5:$B$53,0),COLUMN()-COLUMN($Z34)),0),3.75)+INDEX(エサマスタ!$C$5:$O$53,MATCH($F34,エサマスタ!$B$5:$B$53,0),COLUMN()-COLUMN($Z34)),0),3.75)</f>
        <v>1.75</v>
      </c>
      <c r="AG34" s="65">
        <f>MIN(MAX(MIN(MAX(MIN(MAX(Q$6+INDEX(エサマスタ!$C$5:$O$53,MATCH($D34,エサマスタ!$B$5:$B$53,0),COLUMN()-COLUMN($Z34)),0),3.75)+INDEX(エサマスタ!$C$5:$O$53,MATCH($E34,エサマスタ!$B$5:$B$53,0),COLUMN()-COLUMN($Z34)),0),3.75)+INDEX(エサマスタ!$C$5:$O$53,MATCH($F34,エサマスタ!$B$5:$B$53,0),COLUMN()-COLUMN($Z34)),0),3.75)</f>
        <v>2</v>
      </c>
      <c r="AH34" s="65">
        <f>MIN(MAX(MIN(MAX(MIN(MAX(R$6+INDEX(エサマスタ!$C$5:$O$53,MATCH($D34,エサマスタ!$B$5:$B$53,0),COLUMN()-COLUMN($Z34)),0),3.75)+INDEX(エサマスタ!$C$5:$O$53,MATCH($E34,エサマスタ!$B$5:$B$53,0),COLUMN()-COLUMN($Z34)),0),3.75)+INDEX(エサマスタ!$C$5:$O$53,MATCH($F34,エサマスタ!$B$5:$B$53,0),COLUMN()-COLUMN($Z34)),0),3.75)</f>
        <v>0</v>
      </c>
      <c r="AI34" s="76">
        <f>MIN(MAX(MIN(MAX(MIN(MAX(S$6+INDEX(エサマスタ!$C$5:$O$53,MATCH($D34,エサマスタ!$B$5:$B$53,0),COLUMN()-COLUMN($Z34)),0),1.875-MOD(S34,1))+INDEX(エサマスタ!$C$5:$O$53,MATCH($E34,エサマスタ!$B$5:$B$53,0),COLUMN()-COLUMN($Z34)),0),1.875-MOD(S34,1))+INDEX(エサマスタ!$C$5:$O$53,MATCH($F34,エサマスタ!$B$5:$B$53,0),COLUMN()-COLUMN($Z34)),0),1.875-MOD(S34,1))</f>
        <v>0.5</v>
      </c>
      <c r="AJ34" s="76">
        <f>MIN(MAX(MIN(MAX(MIN(MAX(T$6+INDEX(エサマスタ!$C$5:$O$53,MATCH($D34,エサマスタ!$B$5:$B$53,0),COLUMN()-COLUMN($Z34)),0),1.875-MOD(T34,1))+INDEX(エサマスタ!$C$5:$O$53,MATCH($E34,エサマスタ!$B$5:$B$53,0),COLUMN()-COLUMN($Z34)),0),1.875-MOD(T34,1))+INDEX(エサマスタ!$C$5:$O$53,MATCH($F34,エサマスタ!$B$5:$B$53,0),COLUMN()-COLUMN($Z34)),0),1.875-MOD(T34,1))</f>
        <v>0.5</v>
      </c>
      <c r="AK34" s="76">
        <f>MIN(MAX(MIN(MAX(MIN(MAX(U$6+INDEX(エサマスタ!$C$5:$O$53,MATCH($D34,エサマスタ!$B$5:$B$53,0),COLUMN()-COLUMN($Z34)),0),1.875-MOD(U34,1))+INDEX(エサマスタ!$C$5:$O$53,MATCH($E34,エサマスタ!$B$5:$B$53,0),COLUMN()-COLUMN($Z34)),0),1.875-MOD(U34,1))+INDEX(エサマスタ!$C$5:$O$53,MATCH($F34,エサマスタ!$B$5:$B$53,0),COLUMN()-COLUMN($Z34)),0),1.875-MOD(U34,1))</f>
        <v>0.75</v>
      </c>
      <c r="AL34" s="76">
        <f>MIN(MAX(MIN(MAX(MIN(MAX(V$6+INDEX(エサマスタ!$C$5:$O$53,MATCH($D34,エサマスタ!$B$5:$B$53,0),COLUMN()-COLUMN($Z34)),0),1.875-MOD(V34,1))+INDEX(エサマスタ!$C$5:$O$53,MATCH($E34,エサマスタ!$B$5:$B$53,0),COLUMN()-COLUMN($Z34)),0),1.875-MOD(V34,1))+INDEX(エサマスタ!$C$5:$O$53,MATCH($F34,エサマスタ!$B$5:$B$53,0),COLUMN()-COLUMN($Z34)),0),1.875-MOD(V34,1))</f>
        <v>0.75</v>
      </c>
      <c r="AM34" s="77">
        <f>MIN(MAX(MIN(MAX(MIN(MAX(W$6+IF(AND($F$1="リマスター",$D34="アルマジロキャベツ"),-1,1)*INDEX(エサマスタ!$C$5:$O$53,MATCH($D34,エサマスタ!$B$5:$B$53,0),COLUMN()-COLUMN($Z34)),0),1.875-MOD(W34,1))+IF(AND($F$1="リマスター",$E34="アルマジロキャベツ"),-1,1)*INDEX(エサマスタ!$C$5:$O$53,MATCH($E34,エサマスタ!$B$5:$B$53,0),COLUMN()-COLUMN($Z34)),0),1.875-MOD(W34,1))+IF(AND($F$1="リマスター",$F34="アルマジロキャベツ"),-1,1)*INDEX(エサマスタ!$C$5:$O$53,MATCH($F34,エサマスタ!$B$5:$B$53,0),COLUMN()-COLUMN($Z34)),0),1.875-MOD(W34,1))</f>
        <v>0.5</v>
      </c>
      <c r="AN34" s="15"/>
      <c r="AO34" s="12"/>
      <c r="AP34" s="12"/>
      <c r="AQ34" s="12" t="str">
        <f>初期値マスタ!B31</f>
        <v>バットム</v>
      </c>
      <c r="AR34" s="1" t="str">
        <f>エサマスタ!B31</f>
        <v>ビーダマンベリー</v>
      </c>
    </row>
    <row r="35" spans="1:44" x14ac:dyDescent="0.15">
      <c r="A35" s="15"/>
      <c r="B35" s="51" t="s">
        <v>128</v>
      </c>
      <c r="C35" s="54"/>
      <c r="D35" s="53" t="s">
        <v>92</v>
      </c>
      <c r="E35" s="53" t="s">
        <v>97</v>
      </c>
      <c r="F35" s="53" t="s">
        <v>97</v>
      </c>
      <c r="G35" s="32"/>
      <c r="H35" s="15"/>
      <c r="I35" s="15"/>
      <c r="J35" s="63" t="s">
        <v>128</v>
      </c>
      <c r="K35" s="64">
        <f t="shared" ref="K35:R35" si="39">K34+AA34</f>
        <v>64.25</v>
      </c>
      <c r="L35" s="65">
        <f t="shared" si="39"/>
        <v>5.75</v>
      </c>
      <c r="M35" s="65">
        <f t="shared" si="39"/>
        <v>29.25</v>
      </c>
      <c r="N35" s="65">
        <f t="shared" si="39"/>
        <v>22.25</v>
      </c>
      <c r="O35" s="65">
        <f t="shared" si="39"/>
        <v>32.5</v>
      </c>
      <c r="P35" s="65">
        <f t="shared" si="39"/>
        <v>29.25</v>
      </c>
      <c r="Q35" s="65">
        <f t="shared" si="39"/>
        <v>19</v>
      </c>
      <c r="R35" s="65">
        <f t="shared" si="39"/>
        <v>5</v>
      </c>
      <c r="S35" s="76">
        <f t="shared" ref="S35:W35" si="40">INT(S34)+MIN(S34-INT(S34)+AI34,1.875)</f>
        <v>17.5</v>
      </c>
      <c r="T35" s="76">
        <f t="shared" si="40"/>
        <v>8.5</v>
      </c>
      <c r="U35" s="76">
        <f t="shared" si="40"/>
        <v>14.25</v>
      </c>
      <c r="V35" s="76">
        <f t="shared" si="40"/>
        <v>14.25</v>
      </c>
      <c r="W35" s="77">
        <f t="shared" si="40"/>
        <v>14</v>
      </c>
      <c r="X35" s="15"/>
      <c r="Y35" s="15"/>
      <c r="Z35" s="63" t="s">
        <v>128</v>
      </c>
      <c r="AA35" s="64">
        <f>MIN(MAX(MIN(MAX(MIN(MAX(K$6+INDEX(エサマスタ!$C$5:$O$53,MATCH($D35,エサマスタ!$B$5:$B$53,0),COLUMN()-COLUMN($Z35)),0),3.75)+INDEX(エサマスタ!$C$5:$O$53,MATCH($E35,エサマスタ!$B$5:$B$53,0),COLUMN()-COLUMN($Z35)),0),3.75)+INDEX(エサマスタ!$C$5:$O$53,MATCH($F35,エサマスタ!$B$5:$B$53,0),COLUMN()-COLUMN($Z35)),0),3.75)</f>
        <v>3.75</v>
      </c>
      <c r="AB35" s="65">
        <f>MIN(MAX(MIN(MAX(MIN(MAX(L$6+INDEX(エサマスタ!$C$5:$O$53,MATCH($D35,エサマスタ!$B$5:$B$53,0),COLUMN()-COLUMN($Z35)),0),3.75)+INDEX(エサマスタ!$C$5:$O$53,MATCH($E35,エサマスタ!$B$5:$B$53,0),COLUMN()-COLUMN($Z35)),0),3.75)+INDEX(エサマスタ!$C$5:$O$53,MATCH($F35,エサマスタ!$B$5:$B$53,0),COLUMN()-COLUMN($Z35)),0),3.75)</f>
        <v>0.25</v>
      </c>
      <c r="AC35" s="65">
        <f>MIN(MAX(MIN(MAX(MIN(MAX(M$6+INDEX(エサマスタ!$C$5:$O$53,MATCH($D35,エサマスタ!$B$5:$B$53,0),COLUMN()-COLUMN($Z35)),0),3.75)+INDEX(エサマスタ!$C$5:$O$53,MATCH($E35,エサマスタ!$B$5:$B$53,0),COLUMN()-COLUMN($Z35)),0),3.75)+INDEX(エサマスタ!$C$5:$O$53,MATCH($F35,エサマスタ!$B$5:$B$53,0),COLUMN()-COLUMN($Z35)),0),3.75)</f>
        <v>1.75</v>
      </c>
      <c r="AD35" s="65">
        <f>MIN(MAX(MIN(MAX(MIN(MAX(N$6+INDEX(エサマスタ!$C$5:$O$53,MATCH($D35,エサマスタ!$B$5:$B$53,0),COLUMN()-COLUMN($Z35)),0),3.75)+INDEX(エサマスタ!$C$5:$O$53,MATCH($E35,エサマスタ!$B$5:$B$53,0),COLUMN()-COLUMN($Z35)),0),3.75)+INDEX(エサマスタ!$C$5:$O$53,MATCH($F35,エサマスタ!$B$5:$B$53,0),COLUMN()-COLUMN($Z35)),0),3.75)</f>
        <v>0.75</v>
      </c>
      <c r="AE35" s="65">
        <f>MIN(MAX(MIN(MAX(MIN(MAX(O$6+INDEX(エサマスタ!$C$5:$O$53,MATCH($D35,エサマスタ!$B$5:$B$53,0),COLUMN()-COLUMN($Z35)),0),3.75)+INDEX(エサマスタ!$C$5:$O$53,MATCH($E35,エサマスタ!$B$5:$B$53,0),COLUMN()-COLUMN($Z35)),0),3.75)+INDEX(エサマスタ!$C$5:$O$53,MATCH($F35,エサマスタ!$B$5:$B$53,0),COLUMN()-COLUMN($Z35)),0),3.75)</f>
        <v>1.5</v>
      </c>
      <c r="AF35" s="65">
        <f>MIN(MAX(MIN(MAX(MIN(MAX(P$6+INDEX(エサマスタ!$C$5:$O$53,MATCH($D35,エサマスタ!$B$5:$B$53,0),COLUMN()-COLUMN($Z35)),0),3.75)+INDEX(エサマスタ!$C$5:$O$53,MATCH($E35,エサマスタ!$B$5:$B$53,0),COLUMN()-COLUMN($Z35)),0),3.75)+INDEX(エサマスタ!$C$5:$O$53,MATCH($F35,エサマスタ!$B$5:$B$53,0),COLUMN()-COLUMN($Z35)),0),3.75)</f>
        <v>1.75</v>
      </c>
      <c r="AG35" s="65">
        <f>MIN(MAX(MIN(MAX(MIN(MAX(Q$6+INDEX(エサマスタ!$C$5:$O$53,MATCH($D35,エサマスタ!$B$5:$B$53,0),COLUMN()-COLUMN($Z35)),0),3.75)+INDEX(エサマスタ!$C$5:$O$53,MATCH($E35,エサマスタ!$B$5:$B$53,0),COLUMN()-COLUMN($Z35)),0),3.75)+INDEX(エサマスタ!$C$5:$O$53,MATCH($F35,エサマスタ!$B$5:$B$53,0),COLUMN()-COLUMN($Z35)),0),3.75)</f>
        <v>0</v>
      </c>
      <c r="AH35" s="65">
        <f>MIN(MAX(MIN(MAX(MIN(MAX(R$6+INDEX(エサマスタ!$C$5:$O$53,MATCH($D35,エサマスタ!$B$5:$B$53,0),COLUMN()-COLUMN($Z35)),0),3.75)+INDEX(エサマスタ!$C$5:$O$53,MATCH($E35,エサマスタ!$B$5:$B$53,0),COLUMN()-COLUMN($Z35)),0),3.75)+INDEX(エサマスタ!$C$5:$O$53,MATCH($F35,エサマスタ!$B$5:$B$53,0),COLUMN()-COLUMN($Z35)),0),3.75)</f>
        <v>0</v>
      </c>
      <c r="AI35" s="76">
        <f>MIN(MAX(MIN(MAX(MIN(MAX(S$6+INDEX(エサマスタ!$C$5:$O$53,MATCH($D35,エサマスタ!$B$5:$B$53,0),COLUMN()-COLUMN($Z35)),0),1.875-MOD(S35,1))+INDEX(エサマスタ!$C$5:$O$53,MATCH($E35,エサマスタ!$B$5:$B$53,0),COLUMN()-COLUMN($Z35)),0),1.875-MOD(S35,1))+INDEX(エサマスタ!$C$5:$O$53,MATCH($F35,エサマスタ!$B$5:$B$53,0),COLUMN()-COLUMN($Z35)),0),1.875-MOD(S35,1))</f>
        <v>0.5</v>
      </c>
      <c r="AJ35" s="76">
        <f>MIN(MAX(MIN(MAX(MIN(MAX(T$6+INDEX(エサマスタ!$C$5:$O$53,MATCH($D35,エサマスタ!$B$5:$B$53,0),COLUMN()-COLUMN($Z35)),0),1.875-MOD(T35,1))+INDEX(エサマスタ!$C$5:$O$53,MATCH($E35,エサマスタ!$B$5:$B$53,0),COLUMN()-COLUMN($Z35)),0),1.875-MOD(T35,1))+INDEX(エサマスタ!$C$5:$O$53,MATCH($F35,エサマスタ!$B$5:$B$53,0),COLUMN()-COLUMN($Z35)),0),1.875-MOD(T35,1))</f>
        <v>0.5</v>
      </c>
      <c r="AK35" s="76">
        <f>MIN(MAX(MIN(MAX(MIN(MAX(U$6+INDEX(エサマスタ!$C$5:$O$53,MATCH($D35,エサマスタ!$B$5:$B$53,0),COLUMN()-COLUMN($Z35)),0),1.875-MOD(U35,1))+INDEX(エサマスタ!$C$5:$O$53,MATCH($E35,エサマスタ!$B$5:$B$53,0),COLUMN()-COLUMN($Z35)),0),1.875-MOD(U35,1))+INDEX(エサマスタ!$C$5:$O$53,MATCH($F35,エサマスタ!$B$5:$B$53,0),COLUMN()-COLUMN($Z35)),0),1.875-MOD(U35,1))</f>
        <v>0.75</v>
      </c>
      <c r="AL35" s="76">
        <f>MIN(MAX(MIN(MAX(MIN(MAX(V$6+INDEX(エサマスタ!$C$5:$O$53,MATCH($D35,エサマスタ!$B$5:$B$53,0),COLUMN()-COLUMN($Z35)),0),1.875-MOD(V35,1))+INDEX(エサマスタ!$C$5:$O$53,MATCH($E35,エサマスタ!$B$5:$B$53,0),COLUMN()-COLUMN($Z35)),0),1.875-MOD(V35,1))+INDEX(エサマスタ!$C$5:$O$53,MATCH($F35,エサマスタ!$B$5:$B$53,0),COLUMN()-COLUMN($Z35)),0),1.875-MOD(V35,1))</f>
        <v>0.75</v>
      </c>
      <c r="AM35" s="77">
        <f>MIN(MAX(MIN(MAX(MIN(MAX(W$6+IF(AND($F$1="リマスター",$D35="アルマジロキャベツ"),-1,1)*INDEX(エサマスタ!$C$5:$O$53,MATCH($D35,エサマスタ!$B$5:$B$53,0),COLUMN()-COLUMN($Z35)),0),1.875-MOD(W35,1))+IF(AND($F$1="リマスター",$E35="アルマジロキャベツ"),-1,1)*INDEX(エサマスタ!$C$5:$O$53,MATCH($E35,エサマスタ!$B$5:$B$53,0),COLUMN()-COLUMN($Z35)),0),1.875-MOD(W35,1))+IF(AND($F$1="リマスター",$F35="アルマジロキャベツ"),-1,1)*INDEX(エサマスタ!$C$5:$O$53,MATCH($F35,エサマスタ!$B$5:$B$53,0),COLUMN()-COLUMN($Z35)),0),1.875-MOD(W35,1))</f>
        <v>1</v>
      </c>
      <c r="AN35" s="15"/>
      <c r="AO35" s="12"/>
      <c r="AP35" s="12"/>
      <c r="AQ35" s="12" t="str">
        <f>初期値マスタ!B32</f>
        <v>コカトリス</v>
      </c>
      <c r="AR35" s="1" t="str">
        <f>エサマスタ!B32</f>
        <v>マスクイモ</v>
      </c>
    </row>
    <row r="36" spans="1:44" x14ac:dyDescent="0.15">
      <c r="A36" s="15"/>
      <c r="B36" s="51" t="s">
        <v>129</v>
      </c>
      <c r="C36" s="54"/>
      <c r="D36" s="53" t="s">
        <v>92</v>
      </c>
      <c r="E36" s="53" t="s">
        <v>97</v>
      </c>
      <c r="F36" s="53" t="s">
        <v>102</v>
      </c>
      <c r="G36" s="32"/>
      <c r="H36" s="15"/>
      <c r="I36" s="15"/>
      <c r="J36" s="63" t="s">
        <v>129</v>
      </c>
      <c r="K36" s="64">
        <f t="shared" ref="K36:R36" si="41">K35+AA35</f>
        <v>68</v>
      </c>
      <c r="L36" s="65">
        <f t="shared" si="41"/>
        <v>6</v>
      </c>
      <c r="M36" s="65">
        <f t="shared" si="41"/>
        <v>31</v>
      </c>
      <c r="N36" s="65">
        <f t="shared" si="41"/>
        <v>23</v>
      </c>
      <c r="O36" s="65">
        <f t="shared" si="41"/>
        <v>34</v>
      </c>
      <c r="P36" s="65">
        <f t="shared" si="41"/>
        <v>31</v>
      </c>
      <c r="Q36" s="65">
        <f t="shared" si="41"/>
        <v>19</v>
      </c>
      <c r="R36" s="65">
        <f t="shared" si="41"/>
        <v>5</v>
      </c>
      <c r="S36" s="76">
        <f t="shared" ref="S36:W36" si="42">INT(S35)+MIN(S35-INT(S35)+AI35,1.875)</f>
        <v>18</v>
      </c>
      <c r="T36" s="76">
        <f t="shared" si="42"/>
        <v>9</v>
      </c>
      <c r="U36" s="76">
        <f t="shared" si="42"/>
        <v>15</v>
      </c>
      <c r="V36" s="76">
        <f t="shared" si="42"/>
        <v>15</v>
      </c>
      <c r="W36" s="77">
        <f t="shared" si="42"/>
        <v>15</v>
      </c>
      <c r="X36" s="15"/>
      <c r="Y36" s="15"/>
      <c r="Z36" s="63" t="s">
        <v>129</v>
      </c>
      <c r="AA36" s="64">
        <f>MIN(MAX(MIN(MAX(MIN(MAX(K$6+INDEX(エサマスタ!$C$5:$O$53,MATCH($D36,エサマスタ!$B$5:$B$53,0),COLUMN()-COLUMN($Z36)),0),3.75)+INDEX(エサマスタ!$C$5:$O$53,MATCH($E36,エサマスタ!$B$5:$B$53,0),COLUMN()-COLUMN($Z36)),0),3.75)+INDEX(エサマスタ!$C$5:$O$53,MATCH($F36,エサマスタ!$B$5:$B$53,0),COLUMN()-COLUMN($Z36)),0),3.75)</f>
        <v>3.5</v>
      </c>
      <c r="AB36" s="65">
        <f>MIN(MAX(MIN(MAX(MIN(MAX(L$6+INDEX(エサマスタ!$C$5:$O$53,MATCH($D36,エサマスタ!$B$5:$B$53,0),COLUMN()-COLUMN($Z36)),0),3.75)+INDEX(エサマスタ!$C$5:$O$53,MATCH($E36,エサマスタ!$B$5:$B$53,0),COLUMN()-COLUMN($Z36)),0),3.75)+INDEX(エサマスタ!$C$5:$O$53,MATCH($F36,エサマスタ!$B$5:$B$53,0),COLUMN()-COLUMN($Z36)),0),3.75)</f>
        <v>0.25</v>
      </c>
      <c r="AC36" s="65">
        <f>MIN(MAX(MIN(MAX(MIN(MAX(M$6+INDEX(エサマスタ!$C$5:$O$53,MATCH($D36,エサマスタ!$B$5:$B$53,0),COLUMN()-COLUMN($Z36)),0),3.75)+INDEX(エサマスタ!$C$5:$O$53,MATCH($E36,エサマスタ!$B$5:$B$53,0),COLUMN()-COLUMN($Z36)),0),3.75)+INDEX(エサマスタ!$C$5:$O$53,MATCH($F36,エサマスタ!$B$5:$B$53,0),COLUMN()-COLUMN($Z36)),0),3.75)</f>
        <v>1.75</v>
      </c>
      <c r="AD36" s="65">
        <f>MIN(MAX(MIN(MAX(MIN(MAX(N$6+INDEX(エサマスタ!$C$5:$O$53,MATCH($D36,エサマスタ!$B$5:$B$53,0),COLUMN()-COLUMN($Z36)),0),3.75)+INDEX(エサマスタ!$C$5:$O$53,MATCH($E36,エサマスタ!$B$5:$B$53,0),COLUMN()-COLUMN($Z36)),0),3.75)+INDEX(エサマスタ!$C$5:$O$53,MATCH($F36,エサマスタ!$B$5:$B$53,0),COLUMN()-COLUMN($Z36)),0),3.75)</f>
        <v>1.75</v>
      </c>
      <c r="AE36" s="65">
        <f>MIN(MAX(MIN(MAX(MIN(MAX(O$6+INDEX(エサマスタ!$C$5:$O$53,MATCH($D36,エサマスタ!$B$5:$B$53,0),COLUMN()-COLUMN($Z36)),0),3.75)+INDEX(エサマスタ!$C$5:$O$53,MATCH($E36,エサマスタ!$B$5:$B$53,0),COLUMN()-COLUMN($Z36)),0),3.75)+INDEX(エサマスタ!$C$5:$O$53,MATCH($F36,エサマスタ!$B$5:$B$53,0),COLUMN()-COLUMN($Z36)),0),3.75)</f>
        <v>1.5</v>
      </c>
      <c r="AF36" s="65">
        <f>MIN(MAX(MIN(MAX(MIN(MAX(P$6+INDEX(エサマスタ!$C$5:$O$53,MATCH($D36,エサマスタ!$B$5:$B$53,0),COLUMN()-COLUMN($Z36)),0),3.75)+INDEX(エサマスタ!$C$5:$O$53,MATCH($E36,エサマスタ!$B$5:$B$53,0),COLUMN()-COLUMN($Z36)),0),3.75)+INDEX(エサマスタ!$C$5:$O$53,MATCH($F36,エサマスタ!$B$5:$B$53,0),COLUMN()-COLUMN($Z36)),0),3.75)</f>
        <v>1.75</v>
      </c>
      <c r="AG36" s="65">
        <f>MIN(MAX(MIN(MAX(MIN(MAX(Q$6+INDEX(エサマスタ!$C$5:$O$53,MATCH($D36,エサマスタ!$B$5:$B$53,0),COLUMN()-COLUMN($Z36)),0),3.75)+INDEX(エサマスタ!$C$5:$O$53,MATCH($E36,エサマスタ!$B$5:$B$53,0),COLUMN()-COLUMN($Z36)),0),3.75)+INDEX(エサマスタ!$C$5:$O$53,MATCH($F36,エサマスタ!$B$5:$B$53,0),COLUMN()-COLUMN($Z36)),0),3.75)</f>
        <v>2</v>
      </c>
      <c r="AH36" s="65">
        <f>MIN(MAX(MIN(MAX(MIN(MAX(R$6+INDEX(エサマスタ!$C$5:$O$53,MATCH($D36,エサマスタ!$B$5:$B$53,0),COLUMN()-COLUMN($Z36)),0),3.75)+INDEX(エサマスタ!$C$5:$O$53,MATCH($E36,エサマスタ!$B$5:$B$53,0),COLUMN()-COLUMN($Z36)),0),3.75)+INDEX(エサマスタ!$C$5:$O$53,MATCH($F36,エサマスタ!$B$5:$B$53,0),COLUMN()-COLUMN($Z36)),0),3.75)</f>
        <v>0</v>
      </c>
      <c r="AI36" s="76">
        <f>MIN(MAX(MIN(MAX(MIN(MAX(S$6+INDEX(エサマスタ!$C$5:$O$53,MATCH($D36,エサマスタ!$B$5:$B$53,0),COLUMN()-COLUMN($Z36)),0),1.875-MOD(S36,1))+INDEX(エサマスタ!$C$5:$O$53,MATCH($E36,エサマスタ!$B$5:$B$53,0),COLUMN()-COLUMN($Z36)),0),1.875-MOD(S36,1))+INDEX(エサマスタ!$C$5:$O$53,MATCH($F36,エサマスタ!$B$5:$B$53,0),COLUMN()-COLUMN($Z36)),0),1.875-MOD(S36,1))</f>
        <v>0.5</v>
      </c>
      <c r="AJ36" s="76">
        <f>MIN(MAX(MIN(MAX(MIN(MAX(T$6+INDEX(エサマスタ!$C$5:$O$53,MATCH($D36,エサマスタ!$B$5:$B$53,0),COLUMN()-COLUMN($Z36)),0),1.875-MOD(T36,1))+INDEX(エサマスタ!$C$5:$O$53,MATCH($E36,エサマスタ!$B$5:$B$53,0),COLUMN()-COLUMN($Z36)),0),1.875-MOD(T36,1))+INDEX(エサマスタ!$C$5:$O$53,MATCH($F36,エサマスタ!$B$5:$B$53,0),COLUMN()-COLUMN($Z36)),0),1.875-MOD(T36,1))</f>
        <v>0.5</v>
      </c>
      <c r="AK36" s="76">
        <f>MIN(MAX(MIN(MAX(MIN(MAX(U$6+INDEX(エサマスタ!$C$5:$O$53,MATCH($D36,エサマスタ!$B$5:$B$53,0),COLUMN()-COLUMN($Z36)),0),1.875-MOD(U36,1))+INDEX(エサマスタ!$C$5:$O$53,MATCH($E36,エサマスタ!$B$5:$B$53,0),COLUMN()-COLUMN($Z36)),0),1.875-MOD(U36,1))+INDEX(エサマスタ!$C$5:$O$53,MATCH($F36,エサマスタ!$B$5:$B$53,0),COLUMN()-COLUMN($Z36)),0),1.875-MOD(U36,1))</f>
        <v>0.75</v>
      </c>
      <c r="AL36" s="76">
        <f>MIN(MAX(MIN(MAX(MIN(MAX(V$6+INDEX(エサマスタ!$C$5:$O$53,MATCH($D36,エサマスタ!$B$5:$B$53,0),COLUMN()-COLUMN($Z36)),0),1.875-MOD(V36,1))+INDEX(エサマスタ!$C$5:$O$53,MATCH($E36,エサマスタ!$B$5:$B$53,0),COLUMN()-COLUMN($Z36)),0),1.875-MOD(V36,1))+INDEX(エサマスタ!$C$5:$O$53,MATCH($F36,エサマスタ!$B$5:$B$53,0),COLUMN()-COLUMN($Z36)),0),1.875-MOD(V36,1))</f>
        <v>0.75</v>
      </c>
      <c r="AM36" s="77">
        <f>MIN(MAX(MIN(MAX(MIN(MAX(W$6+IF(AND($F$1="リマスター",$D36="アルマジロキャベツ"),-1,1)*INDEX(エサマスタ!$C$5:$O$53,MATCH($D36,エサマスタ!$B$5:$B$53,0),COLUMN()-COLUMN($Z36)),0),1.875-MOD(W36,1))+IF(AND($F$1="リマスター",$E36="アルマジロキャベツ"),-1,1)*INDEX(エサマスタ!$C$5:$O$53,MATCH($E36,エサマスタ!$B$5:$B$53,0),COLUMN()-COLUMN($Z36)),0),1.875-MOD(W36,1))+IF(AND($F$1="リマスター",$F36="アルマジロキャベツ"),-1,1)*INDEX(エサマスタ!$C$5:$O$53,MATCH($F36,エサマスタ!$B$5:$B$53,0),COLUMN()-COLUMN($Z36)),0),1.875-MOD(W36,1))</f>
        <v>0.5</v>
      </c>
      <c r="AN36" s="15"/>
      <c r="AO36" s="12"/>
      <c r="AP36" s="12"/>
      <c r="AQ36" s="12" t="str">
        <f>初期値マスタ!B33</f>
        <v>チョコボ</v>
      </c>
      <c r="AR36" s="1" t="str">
        <f>エサマスタ!B33</f>
        <v>ユリグリンピース</v>
      </c>
    </row>
    <row r="37" spans="1:44" x14ac:dyDescent="0.15">
      <c r="A37" s="15"/>
      <c r="B37" s="51" t="s">
        <v>130</v>
      </c>
      <c r="C37" s="54"/>
      <c r="D37" s="53" t="s">
        <v>92</v>
      </c>
      <c r="E37" s="53" t="s">
        <v>97</v>
      </c>
      <c r="F37" s="53" t="s">
        <v>97</v>
      </c>
      <c r="G37" s="32"/>
      <c r="H37" s="15"/>
      <c r="I37" s="15"/>
      <c r="J37" s="63" t="s">
        <v>130</v>
      </c>
      <c r="K37" s="64">
        <f t="shared" ref="K37:R37" si="43">K36+AA36</f>
        <v>71.5</v>
      </c>
      <c r="L37" s="65">
        <f t="shared" si="43"/>
        <v>6.25</v>
      </c>
      <c r="M37" s="65">
        <f t="shared" si="43"/>
        <v>32.75</v>
      </c>
      <c r="N37" s="65">
        <f t="shared" si="43"/>
        <v>24.75</v>
      </c>
      <c r="O37" s="65">
        <f t="shared" si="43"/>
        <v>35.5</v>
      </c>
      <c r="P37" s="65">
        <f t="shared" si="43"/>
        <v>32.75</v>
      </c>
      <c r="Q37" s="65">
        <f t="shared" si="43"/>
        <v>21</v>
      </c>
      <c r="R37" s="65">
        <f t="shared" si="43"/>
        <v>5</v>
      </c>
      <c r="S37" s="76">
        <f t="shared" ref="S37:W37" si="44">INT(S36)+MIN(S36-INT(S36)+AI36,1.875)</f>
        <v>18.5</v>
      </c>
      <c r="T37" s="76">
        <f t="shared" si="44"/>
        <v>9.5</v>
      </c>
      <c r="U37" s="76">
        <f t="shared" si="44"/>
        <v>15.75</v>
      </c>
      <c r="V37" s="76">
        <f t="shared" si="44"/>
        <v>15.75</v>
      </c>
      <c r="W37" s="77">
        <f t="shared" si="44"/>
        <v>15.5</v>
      </c>
      <c r="X37" s="15"/>
      <c r="Y37" s="15"/>
      <c r="Z37" s="63" t="s">
        <v>130</v>
      </c>
      <c r="AA37" s="64">
        <f>MIN(MAX(MIN(MAX(MIN(MAX(K$6+INDEX(エサマスタ!$C$5:$O$53,MATCH($D37,エサマスタ!$B$5:$B$53,0),COLUMN()-COLUMN($Z37)),0),3.75)+INDEX(エサマスタ!$C$5:$O$53,MATCH($E37,エサマスタ!$B$5:$B$53,0),COLUMN()-COLUMN($Z37)),0),3.75)+INDEX(エサマスタ!$C$5:$O$53,MATCH($F37,エサマスタ!$B$5:$B$53,0),COLUMN()-COLUMN($Z37)),0),3.75)</f>
        <v>3.75</v>
      </c>
      <c r="AB37" s="65">
        <f>MIN(MAX(MIN(MAX(MIN(MAX(L$6+INDEX(エサマスタ!$C$5:$O$53,MATCH($D37,エサマスタ!$B$5:$B$53,0),COLUMN()-COLUMN($Z37)),0),3.75)+INDEX(エサマスタ!$C$5:$O$53,MATCH($E37,エサマスタ!$B$5:$B$53,0),COLUMN()-COLUMN($Z37)),0),3.75)+INDEX(エサマスタ!$C$5:$O$53,MATCH($F37,エサマスタ!$B$5:$B$53,0),COLUMN()-COLUMN($Z37)),0),3.75)</f>
        <v>0.25</v>
      </c>
      <c r="AC37" s="65">
        <f>MIN(MAX(MIN(MAX(MIN(MAX(M$6+INDEX(エサマスタ!$C$5:$O$53,MATCH($D37,エサマスタ!$B$5:$B$53,0),COLUMN()-COLUMN($Z37)),0),3.75)+INDEX(エサマスタ!$C$5:$O$53,MATCH($E37,エサマスタ!$B$5:$B$53,0),COLUMN()-COLUMN($Z37)),0),3.75)+INDEX(エサマスタ!$C$5:$O$53,MATCH($F37,エサマスタ!$B$5:$B$53,0),COLUMN()-COLUMN($Z37)),0),3.75)</f>
        <v>1.75</v>
      </c>
      <c r="AD37" s="65">
        <f>MIN(MAX(MIN(MAX(MIN(MAX(N$6+INDEX(エサマスタ!$C$5:$O$53,MATCH($D37,エサマスタ!$B$5:$B$53,0),COLUMN()-COLUMN($Z37)),0),3.75)+INDEX(エサマスタ!$C$5:$O$53,MATCH($E37,エサマスタ!$B$5:$B$53,0),COLUMN()-COLUMN($Z37)),0),3.75)+INDEX(エサマスタ!$C$5:$O$53,MATCH($F37,エサマスタ!$B$5:$B$53,0),COLUMN()-COLUMN($Z37)),0),3.75)</f>
        <v>0.75</v>
      </c>
      <c r="AE37" s="65">
        <f>MIN(MAX(MIN(MAX(MIN(MAX(O$6+INDEX(エサマスタ!$C$5:$O$53,MATCH($D37,エサマスタ!$B$5:$B$53,0),COLUMN()-COLUMN($Z37)),0),3.75)+INDEX(エサマスタ!$C$5:$O$53,MATCH($E37,エサマスタ!$B$5:$B$53,0),COLUMN()-COLUMN($Z37)),0),3.75)+INDEX(エサマスタ!$C$5:$O$53,MATCH($F37,エサマスタ!$B$5:$B$53,0),COLUMN()-COLUMN($Z37)),0),3.75)</f>
        <v>1.5</v>
      </c>
      <c r="AF37" s="65">
        <f>MIN(MAX(MIN(MAX(MIN(MAX(P$6+INDEX(エサマスタ!$C$5:$O$53,MATCH($D37,エサマスタ!$B$5:$B$53,0),COLUMN()-COLUMN($Z37)),0),3.75)+INDEX(エサマスタ!$C$5:$O$53,MATCH($E37,エサマスタ!$B$5:$B$53,0),COLUMN()-COLUMN($Z37)),0),3.75)+INDEX(エサマスタ!$C$5:$O$53,MATCH($F37,エサマスタ!$B$5:$B$53,0),COLUMN()-COLUMN($Z37)),0),3.75)</f>
        <v>1.75</v>
      </c>
      <c r="AG37" s="65">
        <f>MIN(MAX(MIN(MAX(MIN(MAX(Q$6+INDEX(エサマスタ!$C$5:$O$53,MATCH($D37,エサマスタ!$B$5:$B$53,0),COLUMN()-COLUMN($Z37)),0),3.75)+INDEX(エサマスタ!$C$5:$O$53,MATCH($E37,エサマスタ!$B$5:$B$53,0),COLUMN()-COLUMN($Z37)),0),3.75)+INDEX(エサマスタ!$C$5:$O$53,MATCH($F37,エサマスタ!$B$5:$B$53,0),COLUMN()-COLUMN($Z37)),0),3.75)</f>
        <v>0</v>
      </c>
      <c r="AH37" s="65">
        <f>MIN(MAX(MIN(MAX(MIN(MAX(R$6+INDEX(エサマスタ!$C$5:$O$53,MATCH($D37,エサマスタ!$B$5:$B$53,0),COLUMN()-COLUMN($Z37)),0),3.75)+INDEX(エサマスタ!$C$5:$O$53,MATCH($E37,エサマスタ!$B$5:$B$53,0),COLUMN()-COLUMN($Z37)),0),3.75)+INDEX(エサマスタ!$C$5:$O$53,MATCH($F37,エサマスタ!$B$5:$B$53,0),COLUMN()-COLUMN($Z37)),0),3.75)</f>
        <v>0</v>
      </c>
      <c r="AI37" s="76">
        <f>MIN(MAX(MIN(MAX(MIN(MAX(S$6+INDEX(エサマスタ!$C$5:$O$53,MATCH($D37,エサマスタ!$B$5:$B$53,0),COLUMN()-COLUMN($Z37)),0),1.875-MOD(S37,1))+INDEX(エサマスタ!$C$5:$O$53,MATCH($E37,エサマスタ!$B$5:$B$53,0),COLUMN()-COLUMN($Z37)),0),1.875-MOD(S37,1))+INDEX(エサマスタ!$C$5:$O$53,MATCH($F37,エサマスタ!$B$5:$B$53,0),COLUMN()-COLUMN($Z37)),0),1.875-MOD(S37,1))</f>
        <v>0.5</v>
      </c>
      <c r="AJ37" s="76">
        <f>MIN(MAX(MIN(MAX(MIN(MAX(T$6+INDEX(エサマスタ!$C$5:$O$53,MATCH($D37,エサマスタ!$B$5:$B$53,0),COLUMN()-COLUMN($Z37)),0),1.875-MOD(T37,1))+INDEX(エサマスタ!$C$5:$O$53,MATCH($E37,エサマスタ!$B$5:$B$53,0),COLUMN()-COLUMN($Z37)),0),1.875-MOD(T37,1))+INDEX(エサマスタ!$C$5:$O$53,MATCH($F37,エサマスタ!$B$5:$B$53,0),COLUMN()-COLUMN($Z37)),0),1.875-MOD(T37,1))</f>
        <v>0.5</v>
      </c>
      <c r="AK37" s="76">
        <f>MIN(MAX(MIN(MAX(MIN(MAX(U$6+INDEX(エサマスタ!$C$5:$O$53,MATCH($D37,エサマスタ!$B$5:$B$53,0),COLUMN()-COLUMN($Z37)),0),1.875-MOD(U37,1))+INDEX(エサマスタ!$C$5:$O$53,MATCH($E37,エサマスタ!$B$5:$B$53,0),COLUMN()-COLUMN($Z37)),0),1.875-MOD(U37,1))+INDEX(エサマスタ!$C$5:$O$53,MATCH($F37,エサマスタ!$B$5:$B$53,0),COLUMN()-COLUMN($Z37)),0),1.875-MOD(U37,1))</f>
        <v>0.75</v>
      </c>
      <c r="AL37" s="76">
        <f>MIN(MAX(MIN(MAX(MIN(MAX(V$6+INDEX(エサマスタ!$C$5:$O$53,MATCH($D37,エサマスタ!$B$5:$B$53,0),COLUMN()-COLUMN($Z37)),0),1.875-MOD(V37,1))+INDEX(エサマスタ!$C$5:$O$53,MATCH($E37,エサマスタ!$B$5:$B$53,0),COLUMN()-COLUMN($Z37)),0),1.875-MOD(V37,1))+INDEX(エサマスタ!$C$5:$O$53,MATCH($F37,エサマスタ!$B$5:$B$53,0),COLUMN()-COLUMN($Z37)),0),1.875-MOD(V37,1))</f>
        <v>0.75</v>
      </c>
      <c r="AM37" s="77">
        <f>MIN(MAX(MIN(MAX(MIN(MAX(W$6+IF(AND($F$1="リマスター",$D37="アルマジロキャベツ"),-1,1)*INDEX(エサマスタ!$C$5:$O$53,MATCH($D37,エサマスタ!$B$5:$B$53,0),COLUMN()-COLUMN($Z37)),0),1.875-MOD(W37,1))+IF(AND($F$1="リマスター",$E37="アルマジロキャベツ"),-1,1)*INDEX(エサマスタ!$C$5:$O$53,MATCH($E37,エサマスタ!$B$5:$B$53,0),COLUMN()-COLUMN($Z37)),0),1.875-MOD(W37,1))+IF(AND($F$1="リマスター",$F37="アルマジロキャベツ"),-1,1)*INDEX(エサマスタ!$C$5:$O$53,MATCH($F37,エサマスタ!$B$5:$B$53,0),COLUMN()-COLUMN($Z37)),0),1.875-MOD(W37,1))</f>
        <v>1</v>
      </c>
      <c r="AN37" s="15"/>
      <c r="AO37" s="12"/>
      <c r="AP37" s="12"/>
      <c r="AQ37" s="12" t="str">
        <f>初期値マスタ!B34</f>
        <v>プチガルーダ</v>
      </c>
      <c r="AR37" s="1" t="str">
        <f>エサマスタ!B34</f>
        <v>ロケットパパイヤ</v>
      </c>
    </row>
    <row r="38" spans="1:44" x14ac:dyDescent="0.15">
      <c r="A38" s="15"/>
      <c r="B38" s="51" t="s">
        <v>131</v>
      </c>
      <c r="C38" s="54"/>
      <c r="D38" s="53" t="s">
        <v>92</v>
      </c>
      <c r="E38" s="53" t="s">
        <v>97</v>
      </c>
      <c r="F38" s="53" t="s">
        <v>102</v>
      </c>
      <c r="G38" s="32"/>
      <c r="H38" s="15"/>
      <c r="I38" s="15"/>
      <c r="J38" s="63" t="s">
        <v>131</v>
      </c>
      <c r="K38" s="64">
        <f t="shared" ref="K38:R38" si="45">K37+AA37</f>
        <v>75.25</v>
      </c>
      <c r="L38" s="65">
        <f t="shared" si="45"/>
        <v>6.5</v>
      </c>
      <c r="M38" s="65">
        <f t="shared" si="45"/>
        <v>34.5</v>
      </c>
      <c r="N38" s="65">
        <f t="shared" si="45"/>
        <v>25.5</v>
      </c>
      <c r="O38" s="65">
        <f t="shared" si="45"/>
        <v>37</v>
      </c>
      <c r="P38" s="65">
        <f t="shared" si="45"/>
        <v>34.5</v>
      </c>
      <c r="Q38" s="65">
        <f t="shared" si="45"/>
        <v>21</v>
      </c>
      <c r="R38" s="65">
        <f t="shared" si="45"/>
        <v>5</v>
      </c>
      <c r="S38" s="76">
        <f t="shared" ref="S38:W38" si="46">INT(S37)+MIN(S37-INT(S37)+AI37,1.875)</f>
        <v>19</v>
      </c>
      <c r="T38" s="76">
        <f t="shared" si="46"/>
        <v>10</v>
      </c>
      <c r="U38" s="76">
        <f t="shared" si="46"/>
        <v>16.5</v>
      </c>
      <c r="V38" s="76">
        <f t="shared" si="46"/>
        <v>16.5</v>
      </c>
      <c r="W38" s="77">
        <f t="shared" si="46"/>
        <v>16.5</v>
      </c>
      <c r="X38" s="15"/>
      <c r="Y38" s="15"/>
      <c r="Z38" s="63" t="s">
        <v>131</v>
      </c>
      <c r="AA38" s="64">
        <f>MIN(MAX(MIN(MAX(MIN(MAX(K$6+INDEX(エサマスタ!$C$5:$O$53,MATCH($D38,エサマスタ!$B$5:$B$53,0),COLUMN()-COLUMN($Z38)),0),3.75)+INDEX(エサマスタ!$C$5:$O$53,MATCH($E38,エサマスタ!$B$5:$B$53,0),COLUMN()-COLUMN($Z38)),0),3.75)+INDEX(エサマスタ!$C$5:$O$53,MATCH($F38,エサマスタ!$B$5:$B$53,0),COLUMN()-COLUMN($Z38)),0),3.75)</f>
        <v>3.5</v>
      </c>
      <c r="AB38" s="65">
        <f>MIN(MAX(MIN(MAX(MIN(MAX(L$6+INDEX(エサマスタ!$C$5:$O$53,MATCH($D38,エサマスタ!$B$5:$B$53,0),COLUMN()-COLUMN($Z38)),0),3.75)+INDEX(エサマスタ!$C$5:$O$53,MATCH($E38,エサマスタ!$B$5:$B$53,0),COLUMN()-COLUMN($Z38)),0),3.75)+INDEX(エサマスタ!$C$5:$O$53,MATCH($F38,エサマスタ!$B$5:$B$53,0),COLUMN()-COLUMN($Z38)),0),3.75)</f>
        <v>0.25</v>
      </c>
      <c r="AC38" s="65">
        <f>MIN(MAX(MIN(MAX(MIN(MAX(M$6+INDEX(エサマスタ!$C$5:$O$53,MATCH($D38,エサマスタ!$B$5:$B$53,0),COLUMN()-COLUMN($Z38)),0),3.75)+INDEX(エサマスタ!$C$5:$O$53,MATCH($E38,エサマスタ!$B$5:$B$53,0),COLUMN()-COLUMN($Z38)),0),3.75)+INDEX(エサマスタ!$C$5:$O$53,MATCH($F38,エサマスタ!$B$5:$B$53,0),COLUMN()-COLUMN($Z38)),0),3.75)</f>
        <v>1.75</v>
      </c>
      <c r="AD38" s="65">
        <f>MIN(MAX(MIN(MAX(MIN(MAX(N$6+INDEX(エサマスタ!$C$5:$O$53,MATCH($D38,エサマスタ!$B$5:$B$53,0),COLUMN()-COLUMN($Z38)),0),3.75)+INDEX(エサマスタ!$C$5:$O$53,MATCH($E38,エサマスタ!$B$5:$B$53,0),COLUMN()-COLUMN($Z38)),0),3.75)+INDEX(エサマスタ!$C$5:$O$53,MATCH($F38,エサマスタ!$B$5:$B$53,0),COLUMN()-COLUMN($Z38)),0),3.75)</f>
        <v>1.75</v>
      </c>
      <c r="AE38" s="65">
        <f>MIN(MAX(MIN(MAX(MIN(MAX(O$6+INDEX(エサマスタ!$C$5:$O$53,MATCH($D38,エサマスタ!$B$5:$B$53,0),COLUMN()-COLUMN($Z38)),0),3.75)+INDEX(エサマスタ!$C$5:$O$53,MATCH($E38,エサマスタ!$B$5:$B$53,0),COLUMN()-COLUMN($Z38)),0),3.75)+INDEX(エサマスタ!$C$5:$O$53,MATCH($F38,エサマスタ!$B$5:$B$53,0),COLUMN()-COLUMN($Z38)),0),3.75)</f>
        <v>1.5</v>
      </c>
      <c r="AF38" s="65">
        <f>MIN(MAX(MIN(MAX(MIN(MAX(P$6+INDEX(エサマスタ!$C$5:$O$53,MATCH($D38,エサマスタ!$B$5:$B$53,0),COLUMN()-COLUMN($Z38)),0),3.75)+INDEX(エサマスタ!$C$5:$O$53,MATCH($E38,エサマスタ!$B$5:$B$53,0),COLUMN()-COLUMN($Z38)),0),3.75)+INDEX(エサマスタ!$C$5:$O$53,MATCH($F38,エサマスタ!$B$5:$B$53,0),COLUMN()-COLUMN($Z38)),0),3.75)</f>
        <v>1.75</v>
      </c>
      <c r="AG38" s="65">
        <f>MIN(MAX(MIN(MAX(MIN(MAX(Q$6+INDEX(エサマスタ!$C$5:$O$53,MATCH($D38,エサマスタ!$B$5:$B$53,0),COLUMN()-COLUMN($Z38)),0),3.75)+INDEX(エサマスタ!$C$5:$O$53,MATCH($E38,エサマスタ!$B$5:$B$53,0),COLUMN()-COLUMN($Z38)),0),3.75)+INDEX(エサマスタ!$C$5:$O$53,MATCH($F38,エサマスタ!$B$5:$B$53,0),COLUMN()-COLUMN($Z38)),0),3.75)</f>
        <v>2</v>
      </c>
      <c r="AH38" s="65">
        <f>MIN(MAX(MIN(MAX(MIN(MAX(R$6+INDEX(エサマスタ!$C$5:$O$53,MATCH($D38,エサマスタ!$B$5:$B$53,0),COLUMN()-COLUMN($Z38)),0),3.75)+INDEX(エサマスタ!$C$5:$O$53,MATCH($E38,エサマスタ!$B$5:$B$53,0),COLUMN()-COLUMN($Z38)),0),3.75)+INDEX(エサマスタ!$C$5:$O$53,MATCH($F38,エサマスタ!$B$5:$B$53,0),COLUMN()-COLUMN($Z38)),0),3.75)</f>
        <v>0</v>
      </c>
      <c r="AI38" s="76">
        <f>MIN(MAX(MIN(MAX(MIN(MAX(S$6+INDEX(エサマスタ!$C$5:$O$53,MATCH($D38,エサマスタ!$B$5:$B$53,0),COLUMN()-COLUMN($Z38)),0),1.875-MOD(S38,1))+INDEX(エサマスタ!$C$5:$O$53,MATCH($E38,エサマスタ!$B$5:$B$53,0),COLUMN()-COLUMN($Z38)),0),1.875-MOD(S38,1))+INDEX(エサマスタ!$C$5:$O$53,MATCH($F38,エサマスタ!$B$5:$B$53,0),COLUMN()-COLUMN($Z38)),0),1.875-MOD(S38,1))</f>
        <v>0.5</v>
      </c>
      <c r="AJ38" s="76">
        <f>MIN(MAX(MIN(MAX(MIN(MAX(T$6+INDEX(エサマスタ!$C$5:$O$53,MATCH($D38,エサマスタ!$B$5:$B$53,0),COLUMN()-COLUMN($Z38)),0),1.875-MOD(T38,1))+INDEX(エサマスタ!$C$5:$O$53,MATCH($E38,エサマスタ!$B$5:$B$53,0),COLUMN()-COLUMN($Z38)),0),1.875-MOD(T38,1))+INDEX(エサマスタ!$C$5:$O$53,MATCH($F38,エサマスタ!$B$5:$B$53,0),COLUMN()-COLUMN($Z38)),0),1.875-MOD(T38,1))</f>
        <v>0.5</v>
      </c>
      <c r="AK38" s="76">
        <f>MIN(MAX(MIN(MAX(MIN(MAX(U$6+INDEX(エサマスタ!$C$5:$O$53,MATCH($D38,エサマスタ!$B$5:$B$53,0),COLUMN()-COLUMN($Z38)),0),1.875-MOD(U38,1))+INDEX(エサマスタ!$C$5:$O$53,MATCH($E38,エサマスタ!$B$5:$B$53,0),COLUMN()-COLUMN($Z38)),0),1.875-MOD(U38,1))+INDEX(エサマスタ!$C$5:$O$53,MATCH($F38,エサマスタ!$B$5:$B$53,0),COLUMN()-COLUMN($Z38)),0),1.875-MOD(U38,1))</f>
        <v>0.75</v>
      </c>
      <c r="AL38" s="76">
        <f>MIN(MAX(MIN(MAX(MIN(MAX(V$6+INDEX(エサマスタ!$C$5:$O$53,MATCH($D38,エサマスタ!$B$5:$B$53,0),COLUMN()-COLUMN($Z38)),0),1.875-MOD(V38,1))+INDEX(エサマスタ!$C$5:$O$53,MATCH($E38,エサマスタ!$B$5:$B$53,0),COLUMN()-COLUMN($Z38)),0),1.875-MOD(V38,1))+INDEX(エサマスタ!$C$5:$O$53,MATCH($F38,エサマスタ!$B$5:$B$53,0),COLUMN()-COLUMN($Z38)),0),1.875-MOD(V38,1))</f>
        <v>0.75</v>
      </c>
      <c r="AM38" s="77">
        <f>MIN(MAX(MIN(MAX(MIN(MAX(W$6+IF(AND($F$1="リマスター",$D38="アルマジロキャベツ"),-1,1)*INDEX(エサマスタ!$C$5:$O$53,MATCH($D38,エサマスタ!$B$5:$B$53,0),COLUMN()-COLUMN($Z38)),0),1.875-MOD(W38,1))+IF(AND($F$1="リマスター",$E38="アルマジロキャベツ"),-1,1)*INDEX(エサマスタ!$C$5:$O$53,MATCH($E38,エサマスタ!$B$5:$B$53,0),COLUMN()-COLUMN($Z38)),0),1.875-MOD(W38,1))+IF(AND($F$1="リマスター",$F38="アルマジロキャベツ"),-1,1)*INDEX(エサマスタ!$C$5:$O$53,MATCH($F38,エサマスタ!$B$5:$B$53,0),COLUMN()-COLUMN($Z38)),0),1.875-MOD(W38,1))</f>
        <v>0.5</v>
      </c>
      <c r="AN38" s="15"/>
      <c r="AO38" s="12"/>
      <c r="AP38" s="12"/>
      <c r="AQ38" s="12" t="str">
        <f>初期値マスタ!B35</f>
        <v>シャドウゼロ</v>
      </c>
      <c r="AR38" s="1" t="str">
        <f>エサマスタ!B35</f>
        <v>タコオレンジ</v>
      </c>
    </row>
    <row r="39" spans="1:44" x14ac:dyDescent="0.15">
      <c r="A39" s="15"/>
      <c r="B39" s="51" t="s">
        <v>101</v>
      </c>
      <c r="C39" s="54"/>
      <c r="D39" s="53" t="s">
        <v>92</v>
      </c>
      <c r="E39" s="53" t="s">
        <v>97</v>
      </c>
      <c r="F39" s="53" t="s">
        <v>97</v>
      </c>
      <c r="G39" s="32"/>
      <c r="H39" s="15"/>
      <c r="I39" s="15"/>
      <c r="J39" s="63" t="s">
        <v>101</v>
      </c>
      <c r="K39" s="64">
        <f t="shared" ref="K39:R39" si="47">K38+AA38</f>
        <v>78.75</v>
      </c>
      <c r="L39" s="65">
        <f t="shared" si="47"/>
        <v>6.75</v>
      </c>
      <c r="M39" s="65">
        <f t="shared" si="47"/>
        <v>36.25</v>
      </c>
      <c r="N39" s="65">
        <f t="shared" si="47"/>
        <v>27.25</v>
      </c>
      <c r="O39" s="65">
        <f t="shared" si="47"/>
        <v>38.5</v>
      </c>
      <c r="P39" s="65">
        <f t="shared" si="47"/>
        <v>36.25</v>
      </c>
      <c r="Q39" s="65">
        <f t="shared" si="47"/>
        <v>23</v>
      </c>
      <c r="R39" s="65">
        <f t="shared" si="47"/>
        <v>5</v>
      </c>
      <c r="S39" s="76">
        <f t="shared" ref="S39:W39" si="48">INT(S38)+MIN(S38-INT(S38)+AI38,1.875)</f>
        <v>19.5</v>
      </c>
      <c r="T39" s="76">
        <f t="shared" si="48"/>
        <v>10.5</v>
      </c>
      <c r="U39" s="76">
        <f t="shared" si="48"/>
        <v>17.25</v>
      </c>
      <c r="V39" s="76">
        <f t="shared" si="48"/>
        <v>17.25</v>
      </c>
      <c r="W39" s="77">
        <f t="shared" si="48"/>
        <v>17</v>
      </c>
      <c r="X39" s="15"/>
      <c r="Y39" s="15"/>
      <c r="Z39" s="63" t="s">
        <v>101</v>
      </c>
      <c r="AA39" s="64">
        <f>MIN(MAX(MIN(MAX(MIN(MAX(K$6+INDEX(エサマスタ!$C$5:$O$53,MATCH($D39,エサマスタ!$B$5:$B$53,0),COLUMN()-COLUMN($Z39)),0),3.75)+INDEX(エサマスタ!$C$5:$O$53,MATCH($E39,エサマスタ!$B$5:$B$53,0),COLUMN()-COLUMN($Z39)),0),3.75)+INDEX(エサマスタ!$C$5:$O$53,MATCH($F39,エサマスタ!$B$5:$B$53,0),COLUMN()-COLUMN($Z39)),0),3.75)</f>
        <v>3.75</v>
      </c>
      <c r="AB39" s="65">
        <f>MIN(MAX(MIN(MAX(MIN(MAX(L$6+INDEX(エサマスタ!$C$5:$O$53,MATCH($D39,エサマスタ!$B$5:$B$53,0),COLUMN()-COLUMN($Z39)),0),3.75)+INDEX(エサマスタ!$C$5:$O$53,MATCH($E39,エサマスタ!$B$5:$B$53,0),COLUMN()-COLUMN($Z39)),0),3.75)+INDEX(エサマスタ!$C$5:$O$53,MATCH($F39,エサマスタ!$B$5:$B$53,0),COLUMN()-COLUMN($Z39)),0),3.75)</f>
        <v>0.25</v>
      </c>
      <c r="AC39" s="65">
        <f>MIN(MAX(MIN(MAX(MIN(MAX(M$6+INDEX(エサマスタ!$C$5:$O$53,MATCH($D39,エサマスタ!$B$5:$B$53,0),COLUMN()-COLUMN($Z39)),0),3.75)+INDEX(エサマスタ!$C$5:$O$53,MATCH($E39,エサマスタ!$B$5:$B$53,0),COLUMN()-COLUMN($Z39)),0),3.75)+INDEX(エサマスタ!$C$5:$O$53,MATCH($F39,エサマスタ!$B$5:$B$53,0),COLUMN()-COLUMN($Z39)),0),3.75)</f>
        <v>1.75</v>
      </c>
      <c r="AD39" s="65">
        <f>MIN(MAX(MIN(MAX(MIN(MAX(N$6+INDEX(エサマスタ!$C$5:$O$53,MATCH($D39,エサマスタ!$B$5:$B$53,0),COLUMN()-COLUMN($Z39)),0),3.75)+INDEX(エサマスタ!$C$5:$O$53,MATCH($E39,エサマスタ!$B$5:$B$53,0),COLUMN()-COLUMN($Z39)),0),3.75)+INDEX(エサマスタ!$C$5:$O$53,MATCH($F39,エサマスタ!$B$5:$B$53,0),COLUMN()-COLUMN($Z39)),0),3.75)</f>
        <v>0.75</v>
      </c>
      <c r="AE39" s="65">
        <f>MIN(MAX(MIN(MAX(MIN(MAX(O$6+INDEX(エサマスタ!$C$5:$O$53,MATCH($D39,エサマスタ!$B$5:$B$53,0),COLUMN()-COLUMN($Z39)),0),3.75)+INDEX(エサマスタ!$C$5:$O$53,MATCH($E39,エサマスタ!$B$5:$B$53,0),COLUMN()-COLUMN($Z39)),0),3.75)+INDEX(エサマスタ!$C$5:$O$53,MATCH($F39,エサマスタ!$B$5:$B$53,0),COLUMN()-COLUMN($Z39)),0),3.75)</f>
        <v>1.5</v>
      </c>
      <c r="AF39" s="65">
        <f>MIN(MAX(MIN(MAX(MIN(MAX(P$6+INDEX(エサマスタ!$C$5:$O$53,MATCH($D39,エサマスタ!$B$5:$B$53,0),COLUMN()-COLUMN($Z39)),0),3.75)+INDEX(エサマスタ!$C$5:$O$53,MATCH($E39,エサマスタ!$B$5:$B$53,0),COLUMN()-COLUMN($Z39)),0),3.75)+INDEX(エサマスタ!$C$5:$O$53,MATCH($F39,エサマスタ!$B$5:$B$53,0),COLUMN()-COLUMN($Z39)),0),3.75)</f>
        <v>1.75</v>
      </c>
      <c r="AG39" s="65">
        <f>MIN(MAX(MIN(MAX(MIN(MAX(Q$6+INDEX(エサマスタ!$C$5:$O$53,MATCH($D39,エサマスタ!$B$5:$B$53,0),COLUMN()-COLUMN($Z39)),0),3.75)+INDEX(エサマスタ!$C$5:$O$53,MATCH($E39,エサマスタ!$B$5:$B$53,0),COLUMN()-COLUMN($Z39)),0),3.75)+INDEX(エサマスタ!$C$5:$O$53,MATCH($F39,エサマスタ!$B$5:$B$53,0),COLUMN()-COLUMN($Z39)),0),3.75)</f>
        <v>0</v>
      </c>
      <c r="AH39" s="65">
        <f>MIN(MAX(MIN(MAX(MIN(MAX(R$6+INDEX(エサマスタ!$C$5:$O$53,MATCH($D39,エサマスタ!$B$5:$B$53,0),COLUMN()-COLUMN($Z39)),0),3.75)+INDEX(エサマスタ!$C$5:$O$53,MATCH($E39,エサマスタ!$B$5:$B$53,0),COLUMN()-COLUMN($Z39)),0),3.75)+INDEX(エサマスタ!$C$5:$O$53,MATCH($F39,エサマスタ!$B$5:$B$53,0),COLUMN()-COLUMN($Z39)),0),3.75)</f>
        <v>0</v>
      </c>
      <c r="AI39" s="76">
        <f>MIN(MAX(MIN(MAX(MIN(MAX(S$6+INDEX(エサマスタ!$C$5:$O$53,MATCH($D39,エサマスタ!$B$5:$B$53,0),COLUMN()-COLUMN($Z39)),0),1.875-MOD(S39,1))+INDEX(エサマスタ!$C$5:$O$53,MATCH($E39,エサマスタ!$B$5:$B$53,0),COLUMN()-COLUMN($Z39)),0),1.875-MOD(S39,1))+INDEX(エサマスタ!$C$5:$O$53,MATCH($F39,エサマスタ!$B$5:$B$53,0),COLUMN()-COLUMN($Z39)),0),1.875-MOD(S39,1))</f>
        <v>0.5</v>
      </c>
      <c r="AJ39" s="76">
        <f>MIN(MAX(MIN(MAX(MIN(MAX(T$6+INDEX(エサマスタ!$C$5:$O$53,MATCH($D39,エサマスタ!$B$5:$B$53,0),COLUMN()-COLUMN($Z39)),0),1.875-MOD(T39,1))+INDEX(エサマスタ!$C$5:$O$53,MATCH($E39,エサマスタ!$B$5:$B$53,0),COLUMN()-COLUMN($Z39)),0),1.875-MOD(T39,1))+INDEX(エサマスタ!$C$5:$O$53,MATCH($F39,エサマスタ!$B$5:$B$53,0),COLUMN()-COLUMN($Z39)),0),1.875-MOD(T39,1))</f>
        <v>0.5</v>
      </c>
      <c r="AK39" s="76">
        <f>MIN(MAX(MIN(MAX(MIN(MAX(U$6+INDEX(エサマスタ!$C$5:$O$53,MATCH($D39,エサマスタ!$B$5:$B$53,0),COLUMN()-COLUMN($Z39)),0),1.875-MOD(U39,1))+INDEX(エサマスタ!$C$5:$O$53,MATCH($E39,エサマスタ!$B$5:$B$53,0),COLUMN()-COLUMN($Z39)),0),1.875-MOD(U39,1))+INDEX(エサマスタ!$C$5:$O$53,MATCH($F39,エサマスタ!$B$5:$B$53,0),COLUMN()-COLUMN($Z39)),0),1.875-MOD(U39,1))</f>
        <v>0.75</v>
      </c>
      <c r="AL39" s="76">
        <f>MIN(MAX(MIN(MAX(MIN(MAX(V$6+INDEX(エサマスタ!$C$5:$O$53,MATCH($D39,エサマスタ!$B$5:$B$53,0),COLUMN()-COLUMN($Z39)),0),1.875-MOD(V39,1))+INDEX(エサマスタ!$C$5:$O$53,MATCH($E39,エサマスタ!$B$5:$B$53,0),COLUMN()-COLUMN($Z39)),0),1.875-MOD(V39,1))+INDEX(エサマスタ!$C$5:$O$53,MATCH($F39,エサマスタ!$B$5:$B$53,0),COLUMN()-COLUMN($Z39)),0),1.875-MOD(V39,1))</f>
        <v>0.75</v>
      </c>
      <c r="AM39" s="77">
        <f>MIN(MAX(MIN(MAX(MIN(MAX(W$6+IF(AND($F$1="リマスター",$D39="アルマジロキャベツ"),-1,1)*INDEX(エサマスタ!$C$5:$O$53,MATCH($D39,エサマスタ!$B$5:$B$53,0),COLUMN()-COLUMN($Z39)),0),1.875-MOD(W39,1))+IF(AND($F$1="リマスター",$E39="アルマジロキャベツ"),-1,1)*INDEX(エサマスタ!$C$5:$O$53,MATCH($E39,エサマスタ!$B$5:$B$53,0),COLUMN()-COLUMN($Z39)),0),1.875-MOD(W39,1))+IF(AND($F$1="リマスター",$F39="アルマジロキャベツ"),-1,1)*INDEX(エサマスタ!$C$5:$O$53,MATCH($F39,エサマスタ!$B$5:$B$53,0),COLUMN()-COLUMN($Z39)),0),1.875-MOD(W39,1))</f>
        <v>1</v>
      </c>
      <c r="AN39" s="15"/>
      <c r="AO39" s="12"/>
      <c r="AP39" s="12"/>
      <c r="AQ39" s="12" t="str">
        <f>初期値マスタ!B36</f>
        <v>スライム</v>
      </c>
      <c r="AR39" s="1" t="str">
        <f>エサマスタ!B36</f>
        <v>パンプキンボム</v>
      </c>
    </row>
    <row r="40" spans="1:44" x14ac:dyDescent="0.15">
      <c r="A40" s="15"/>
      <c r="B40" s="51" t="s">
        <v>132</v>
      </c>
      <c r="C40" s="54"/>
      <c r="D40" s="53" t="s">
        <v>92</v>
      </c>
      <c r="E40" s="53" t="s">
        <v>97</v>
      </c>
      <c r="F40" s="53" t="s">
        <v>102</v>
      </c>
      <c r="G40" s="32"/>
      <c r="H40" s="15"/>
      <c r="I40" s="15"/>
      <c r="J40" s="63" t="s">
        <v>132</v>
      </c>
      <c r="K40" s="64">
        <f t="shared" ref="K40:R40" si="49">K39+AA39</f>
        <v>82.5</v>
      </c>
      <c r="L40" s="65">
        <f t="shared" si="49"/>
        <v>7</v>
      </c>
      <c r="M40" s="65">
        <f t="shared" si="49"/>
        <v>38</v>
      </c>
      <c r="N40" s="65">
        <f t="shared" si="49"/>
        <v>28</v>
      </c>
      <c r="O40" s="65">
        <f t="shared" si="49"/>
        <v>40</v>
      </c>
      <c r="P40" s="65">
        <f t="shared" si="49"/>
        <v>38</v>
      </c>
      <c r="Q40" s="65">
        <f t="shared" si="49"/>
        <v>23</v>
      </c>
      <c r="R40" s="65">
        <f t="shared" si="49"/>
        <v>5</v>
      </c>
      <c r="S40" s="76">
        <f t="shared" ref="S40:W40" si="50">INT(S39)+MIN(S39-INT(S39)+AI39,1.875)</f>
        <v>20</v>
      </c>
      <c r="T40" s="76">
        <f t="shared" si="50"/>
        <v>11</v>
      </c>
      <c r="U40" s="76">
        <f t="shared" si="50"/>
        <v>18</v>
      </c>
      <c r="V40" s="76">
        <f t="shared" si="50"/>
        <v>18</v>
      </c>
      <c r="W40" s="77">
        <f t="shared" si="50"/>
        <v>18</v>
      </c>
      <c r="X40" s="15"/>
      <c r="Y40" s="15"/>
      <c r="Z40" s="63" t="s">
        <v>132</v>
      </c>
      <c r="AA40" s="64">
        <f>MIN(MAX(MIN(MAX(MIN(MAX(K$6+INDEX(エサマスタ!$C$5:$O$53,MATCH($D40,エサマスタ!$B$5:$B$53,0),COLUMN()-COLUMN($Z40)),0),3.75)+INDEX(エサマスタ!$C$5:$O$53,MATCH($E40,エサマスタ!$B$5:$B$53,0),COLUMN()-COLUMN($Z40)),0),3.75)+INDEX(エサマスタ!$C$5:$O$53,MATCH($F40,エサマスタ!$B$5:$B$53,0),COLUMN()-COLUMN($Z40)),0),3.75)</f>
        <v>3.5</v>
      </c>
      <c r="AB40" s="65">
        <f>MIN(MAX(MIN(MAX(MIN(MAX(L$6+INDEX(エサマスタ!$C$5:$O$53,MATCH($D40,エサマスタ!$B$5:$B$53,0),COLUMN()-COLUMN($Z40)),0),3.75)+INDEX(エサマスタ!$C$5:$O$53,MATCH($E40,エサマスタ!$B$5:$B$53,0),COLUMN()-COLUMN($Z40)),0),3.75)+INDEX(エサマスタ!$C$5:$O$53,MATCH($F40,エサマスタ!$B$5:$B$53,0),COLUMN()-COLUMN($Z40)),0),3.75)</f>
        <v>0.25</v>
      </c>
      <c r="AC40" s="65">
        <f>MIN(MAX(MIN(MAX(MIN(MAX(M$6+INDEX(エサマスタ!$C$5:$O$53,MATCH($D40,エサマスタ!$B$5:$B$53,0),COLUMN()-COLUMN($Z40)),0),3.75)+INDEX(エサマスタ!$C$5:$O$53,MATCH($E40,エサマスタ!$B$5:$B$53,0),COLUMN()-COLUMN($Z40)),0),3.75)+INDEX(エサマスタ!$C$5:$O$53,MATCH($F40,エサマスタ!$B$5:$B$53,0),COLUMN()-COLUMN($Z40)),0),3.75)</f>
        <v>1.75</v>
      </c>
      <c r="AD40" s="65">
        <f>MIN(MAX(MIN(MAX(MIN(MAX(N$6+INDEX(エサマスタ!$C$5:$O$53,MATCH($D40,エサマスタ!$B$5:$B$53,0),COLUMN()-COLUMN($Z40)),0),3.75)+INDEX(エサマスタ!$C$5:$O$53,MATCH($E40,エサマスタ!$B$5:$B$53,0),COLUMN()-COLUMN($Z40)),0),3.75)+INDEX(エサマスタ!$C$5:$O$53,MATCH($F40,エサマスタ!$B$5:$B$53,0),COLUMN()-COLUMN($Z40)),0),3.75)</f>
        <v>1.75</v>
      </c>
      <c r="AE40" s="65">
        <f>MIN(MAX(MIN(MAX(MIN(MAX(O$6+INDEX(エサマスタ!$C$5:$O$53,MATCH($D40,エサマスタ!$B$5:$B$53,0),COLUMN()-COLUMN($Z40)),0),3.75)+INDEX(エサマスタ!$C$5:$O$53,MATCH($E40,エサマスタ!$B$5:$B$53,0),COLUMN()-COLUMN($Z40)),0),3.75)+INDEX(エサマスタ!$C$5:$O$53,MATCH($F40,エサマスタ!$B$5:$B$53,0),COLUMN()-COLUMN($Z40)),0),3.75)</f>
        <v>1.5</v>
      </c>
      <c r="AF40" s="65">
        <f>MIN(MAX(MIN(MAX(MIN(MAX(P$6+INDEX(エサマスタ!$C$5:$O$53,MATCH($D40,エサマスタ!$B$5:$B$53,0),COLUMN()-COLUMN($Z40)),0),3.75)+INDEX(エサマスタ!$C$5:$O$53,MATCH($E40,エサマスタ!$B$5:$B$53,0),COLUMN()-COLUMN($Z40)),0),3.75)+INDEX(エサマスタ!$C$5:$O$53,MATCH($F40,エサマスタ!$B$5:$B$53,0),COLUMN()-COLUMN($Z40)),0),3.75)</f>
        <v>1.75</v>
      </c>
      <c r="AG40" s="65">
        <f>MIN(MAX(MIN(MAX(MIN(MAX(Q$6+INDEX(エサマスタ!$C$5:$O$53,MATCH($D40,エサマスタ!$B$5:$B$53,0),COLUMN()-COLUMN($Z40)),0),3.75)+INDEX(エサマスタ!$C$5:$O$53,MATCH($E40,エサマスタ!$B$5:$B$53,0),COLUMN()-COLUMN($Z40)),0),3.75)+INDEX(エサマスタ!$C$5:$O$53,MATCH($F40,エサマスタ!$B$5:$B$53,0),COLUMN()-COLUMN($Z40)),0),3.75)</f>
        <v>2</v>
      </c>
      <c r="AH40" s="65">
        <f>MIN(MAX(MIN(MAX(MIN(MAX(R$6+INDEX(エサマスタ!$C$5:$O$53,MATCH($D40,エサマスタ!$B$5:$B$53,0),COLUMN()-COLUMN($Z40)),0),3.75)+INDEX(エサマスタ!$C$5:$O$53,MATCH($E40,エサマスタ!$B$5:$B$53,0),COLUMN()-COLUMN($Z40)),0),3.75)+INDEX(エサマスタ!$C$5:$O$53,MATCH($F40,エサマスタ!$B$5:$B$53,0),COLUMN()-COLUMN($Z40)),0),3.75)</f>
        <v>0</v>
      </c>
      <c r="AI40" s="76">
        <f>MIN(MAX(MIN(MAX(MIN(MAX(S$6+INDEX(エサマスタ!$C$5:$O$53,MATCH($D40,エサマスタ!$B$5:$B$53,0),COLUMN()-COLUMN($Z40)),0),1.875-MOD(S40,1))+INDEX(エサマスタ!$C$5:$O$53,MATCH($E40,エサマスタ!$B$5:$B$53,0),COLUMN()-COLUMN($Z40)),0),1.875-MOD(S40,1))+INDEX(エサマスタ!$C$5:$O$53,MATCH($F40,エサマスタ!$B$5:$B$53,0),COLUMN()-COLUMN($Z40)),0),1.875-MOD(S40,1))</f>
        <v>0.5</v>
      </c>
      <c r="AJ40" s="76">
        <f>MIN(MAX(MIN(MAX(MIN(MAX(T$6+INDEX(エサマスタ!$C$5:$O$53,MATCH($D40,エサマスタ!$B$5:$B$53,0),COLUMN()-COLUMN($Z40)),0),1.875-MOD(T40,1))+INDEX(エサマスタ!$C$5:$O$53,MATCH($E40,エサマスタ!$B$5:$B$53,0),COLUMN()-COLUMN($Z40)),0),1.875-MOD(T40,1))+INDEX(エサマスタ!$C$5:$O$53,MATCH($F40,エサマスタ!$B$5:$B$53,0),COLUMN()-COLUMN($Z40)),0),1.875-MOD(T40,1))</f>
        <v>0.5</v>
      </c>
      <c r="AK40" s="76">
        <f>MIN(MAX(MIN(MAX(MIN(MAX(U$6+INDEX(エサマスタ!$C$5:$O$53,MATCH($D40,エサマスタ!$B$5:$B$53,0),COLUMN()-COLUMN($Z40)),0),1.875-MOD(U40,1))+INDEX(エサマスタ!$C$5:$O$53,MATCH($E40,エサマスタ!$B$5:$B$53,0),COLUMN()-COLUMN($Z40)),0),1.875-MOD(U40,1))+INDEX(エサマスタ!$C$5:$O$53,MATCH($F40,エサマスタ!$B$5:$B$53,0),COLUMN()-COLUMN($Z40)),0),1.875-MOD(U40,1))</f>
        <v>0.75</v>
      </c>
      <c r="AL40" s="76">
        <f>MIN(MAX(MIN(MAX(MIN(MAX(V$6+INDEX(エサマスタ!$C$5:$O$53,MATCH($D40,エサマスタ!$B$5:$B$53,0),COLUMN()-COLUMN($Z40)),0),1.875-MOD(V40,1))+INDEX(エサマスタ!$C$5:$O$53,MATCH($E40,エサマスタ!$B$5:$B$53,0),COLUMN()-COLUMN($Z40)),0),1.875-MOD(V40,1))+INDEX(エサマスタ!$C$5:$O$53,MATCH($F40,エサマスタ!$B$5:$B$53,0),COLUMN()-COLUMN($Z40)),0),1.875-MOD(V40,1))</f>
        <v>0.75</v>
      </c>
      <c r="AM40" s="77">
        <f>MIN(MAX(MIN(MAX(MIN(MAX(W$6+IF(AND($F$1="リマスター",$D40="アルマジロキャベツ"),-1,1)*INDEX(エサマスタ!$C$5:$O$53,MATCH($D40,エサマスタ!$B$5:$B$53,0),COLUMN()-COLUMN($Z40)),0),1.875-MOD(W40,1))+IF(AND($F$1="リマスター",$E40="アルマジロキャベツ"),-1,1)*INDEX(エサマスタ!$C$5:$O$53,MATCH($E40,エサマスタ!$B$5:$B$53,0),COLUMN()-COLUMN($Z40)),0),1.875-MOD(W40,1))+IF(AND($F$1="リマスター",$F40="アルマジロキャベツ"),-1,1)*INDEX(エサマスタ!$C$5:$O$53,MATCH($F40,エサマスタ!$B$5:$B$53,0),COLUMN()-COLUMN($Z40)),0),1.875-MOD(W40,1))</f>
        <v>0.5</v>
      </c>
      <c r="AN40" s="15"/>
      <c r="AO40" s="12"/>
      <c r="AP40" s="12"/>
      <c r="AQ40" s="12" t="str">
        <f>初期値マスタ!B37</f>
        <v>グレル</v>
      </c>
      <c r="AR40" s="1" t="str">
        <f>エサマスタ!B37</f>
        <v>ハートミント</v>
      </c>
    </row>
    <row r="41" spans="1:44" x14ac:dyDescent="0.15">
      <c r="A41" s="15"/>
      <c r="B41" s="51" t="s">
        <v>133</v>
      </c>
      <c r="C41" s="54"/>
      <c r="D41" s="53" t="s">
        <v>92</v>
      </c>
      <c r="E41" s="53" t="s">
        <v>97</v>
      </c>
      <c r="F41" s="53" t="s">
        <v>97</v>
      </c>
      <c r="G41" s="32"/>
      <c r="H41" s="15"/>
      <c r="I41" s="15"/>
      <c r="J41" s="63" t="s">
        <v>133</v>
      </c>
      <c r="K41" s="64">
        <f t="shared" ref="K41:R41" si="51">K40+AA40</f>
        <v>86</v>
      </c>
      <c r="L41" s="65">
        <f t="shared" si="51"/>
        <v>7.25</v>
      </c>
      <c r="M41" s="65">
        <f t="shared" si="51"/>
        <v>39.75</v>
      </c>
      <c r="N41" s="65">
        <f t="shared" si="51"/>
        <v>29.75</v>
      </c>
      <c r="O41" s="65">
        <f t="shared" si="51"/>
        <v>41.5</v>
      </c>
      <c r="P41" s="65">
        <f t="shared" si="51"/>
        <v>39.75</v>
      </c>
      <c r="Q41" s="65">
        <f t="shared" si="51"/>
        <v>25</v>
      </c>
      <c r="R41" s="65">
        <f t="shared" si="51"/>
        <v>5</v>
      </c>
      <c r="S41" s="76">
        <f t="shared" ref="S41:W41" si="52">INT(S40)+MIN(S40-INT(S40)+AI40,1.875)</f>
        <v>20.5</v>
      </c>
      <c r="T41" s="76">
        <f t="shared" si="52"/>
        <v>11.5</v>
      </c>
      <c r="U41" s="76">
        <f t="shared" si="52"/>
        <v>18.75</v>
      </c>
      <c r="V41" s="76">
        <f t="shared" si="52"/>
        <v>18.75</v>
      </c>
      <c r="W41" s="77">
        <f t="shared" si="52"/>
        <v>18.5</v>
      </c>
      <c r="X41" s="15"/>
      <c r="Y41" s="15"/>
      <c r="Z41" s="63" t="s">
        <v>133</v>
      </c>
      <c r="AA41" s="64">
        <f>MIN(MAX(MIN(MAX(MIN(MAX(K$6+INDEX(エサマスタ!$C$5:$O$53,MATCH($D41,エサマスタ!$B$5:$B$53,0),COLUMN()-COLUMN($Z41)),0),3.75)+INDEX(エサマスタ!$C$5:$O$53,MATCH($E41,エサマスタ!$B$5:$B$53,0),COLUMN()-COLUMN($Z41)),0),3.75)+INDEX(エサマスタ!$C$5:$O$53,MATCH($F41,エサマスタ!$B$5:$B$53,0),COLUMN()-COLUMN($Z41)),0),3.75)</f>
        <v>3.75</v>
      </c>
      <c r="AB41" s="65">
        <f>MIN(MAX(MIN(MAX(MIN(MAX(L$6+INDEX(エサマスタ!$C$5:$O$53,MATCH($D41,エサマスタ!$B$5:$B$53,0),COLUMN()-COLUMN($Z41)),0),3.75)+INDEX(エサマスタ!$C$5:$O$53,MATCH($E41,エサマスタ!$B$5:$B$53,0),COLUMN()-COLUMN($Z41)),0),3.75)+INDEX(エサマスタ!$C$5:$O$53,MATCH($F41,エサマスタ!$B$5:$B$53,0),COLUMN()-COLUMN($Z41)),0),3.75)</f>
        <v>0.25</v>
      </c>
      <c r="AC41" s="65">
        <f>MIN(MAX(MIN(MAX(MIN(MAX(M$6+INDEX(エサマスタ!$C$5:$O$53,MATCH($D41,エサマスタ!$B$5:$B$53,0),COLUMN()-COLUMN($Z41)),0),3.75)+INDEX(エサマスタ!$C$5:$O$53,MATCH($E41,エサマスタ!$B$5:$B$53,0),COLUMN()-COLUMN($Z41)),0),3.75)+INDEX(エサマスタ!$C$5:$O$53,MATCH($F41,エサマスタ!$B$5:$B$53,0),COLUMN()-COLUMN($Z41)),0),3.75)</f>
        <v>1.75</v>
      </c>
      <c r="AD41" s="65">
        <f>MIN(MAX(MIN(MAX(MIN(MAX(N$6+INDEX(エサマスタ!$C$5:$O$53,MATCH($D41,エサマスタ!$B$5:$B$53,0),COLUMN()-COLUMN($Z41)),0),3.75)+INDEX(エサマスタ!$C$5:$O$53,MATCH($E41,エサマスタ!$B$5:$B$53,0),COLUMN()-COLUMN($Z41)),0),3.75)+INDEX(エサマスタ!$C$5:$O$53,MATCH($F41,エサマスタ!$B$5:$B$53,0),COLUMN()-COLUMN($Z41)),0),3.75)</f>
        <v>0.75</v>
      </c>
      <c r="AE41" s="65">
        <f>MIN(MAX(MIN(MAX(MIN(MAX(O$6+INDEX(エサマスタ!$C$5:$O$53,MATCH($D41,エサマスタ!$B$5:$B$53,0),COLUMN()-COLUMN($Z41)),0),3.75)+INDEX(エサマスタ!$C$5:$O$53,MATCH($E41,エサマスタ!$B$5:$B$53,0),COLUMN()-COLUMN($Z41)),0),3.75)+INDEX(エサマスタ!$C$5:$O$53,MATCH($F41,エサマスタ!$B$5:$B$53,0),COLUMN()-COLUMN($Z41)),0),3.75)</f>
        <v>1.5</v>
      </c>
      <c r="AF41" s="65">
        <f>MIN(MAX(MIN(MAX(MIN(MAX(P$6+INDEX(エサマスタ!$C$5:$O$53,MATCH($D41,エサマスタ!$B$5:$B$53,0),COLUMN()-COLUMN($Z41)),0),3.75)+INDEX(エサマスタ!$C$5:$O$53,MATCH($E41,エサマスタ!$B$5:$B$53,0),COLUMN()-COLUMN($Z41)),0),3.75)+INDEX(エサマスタ!$C$5:$O$53,MATCH($F41,エサマスタ!$B$5:$B$53,0),COLUMN()-COLUMN($Z41)),0),3.75)</f>
        <v>1.75</v>
      </c>
      <c r="AG41" s="65">
        <f>MIN(MAX(MIN(MAX(MIN(MAX(Q$6+INDEX(エサマスタ!$C$5:$O$53,MATCH($D41,エサマスタ!$B$5:$B$53,0),COLUMN()-COLUMN($Z41)),0),3.75)+INDEX(エサマスタ!$C$5:$O$53,MATCH($E41,エサマスタ!$B$5:$B$53,0),COLUMN()-COLUMN($Z41)),0),3.75)+INDEX(エサマスタ!$C$5:$O$53,MATCH($F41,エサマスタ!$B$5:$B$53,0),COLUMN()-COLUMN($Z41)),0),3.75)</f>
        <v>0</v>
      </c>
      <c r="AH41" s="65">
        <f>MIN(MAX(MIN(MAX(MIN(MAX(R$6+INDEX(エサマスタ!$C$5:$O$53,MATCH($D41,エサマスタ!$B$5:$B$53,0),COLUMN()-COLUMN($Z41)),0),3.75)+INDEX(エサマスタ!$C$5:$O$53,MATCH($E41,エサマスタ!$B$5:$B$53,0),COLUMN()-COLUMN($Z41)),0),3.75)+INDEX(エサマスタ!$C$5:$O$53,MATCH($F41,エサマスタ!$B$5:$B$53,0),COLUMN()-COLUMN($Z41)),0),3.75)</f>
        <v>0</v>
      </c>
      <c r="AI41" s="76">
        <f>MIN(MAX(MIN(MAX(MIN(MAX(S$6+INDEX(エサマスタ!$C$5:$O$53,MATCH($D41,エサマスタ!$B$5:$B$53,0),COLUMN()-COLUMN($Z41)),0),1.875-MOD(S41,1))+INDEX(エサマスタ!$C$5:$O$53,MATCH($E41,エサマスタ!$B$5:$B$53,0),COLUMN()-COLUMN($Z41)),0),1.875-MOD(S41,1))+INDEX(エサマスタ!$C$5:$O$53,MATCH($F41,エサマスタ!$B$5:$B$53,0),COLUMN()-COLUMN($Z41)),0),1.875-MOD(S41,1))</f>
        <v>0.5</v>
      </c>
      <c r="AJ41" s="76">
        <f>MIN(MAX(MIN(MAX(MIN(MAX(T$6+INDEX(エサマスタ!$C$5:$O$53,MATCH($D41,エサマスタ!$B$5:$B$53,0),COLUMN()-COLUMN($Z41)),0),1.875-MOD(T41,1))+INDEX(エサマスタ!$C$5:$O$53,MATCH($E41,エサマスタ!$B$5:$B$53,0),COLUMN()-COLUMN($Z41)),0),1.875-MOD(T41,1))+INDEX(エサマスタ!$C$5:$O$53,MATCH($F41,エサマスタ!$B$5:$B$53,0),COLUMN()-COLUMN($Z41)),0),1.875-MOD(T41,1))</f>
        <v>0.5</v>
      </c>
      <c r="AK41" s="76">
        <f>MIN(MAX(MIN(MAX(MIN(MAX(U$6+INDEX(エサマスタ!$C$5:$O$53,MATCH($D41,エサマスタ!$B$5:$B$53,0),COLUMN()-COLUMN($Z41)),0),1.875-MOD(U41,1))+INDEX(エサマスタ!$C$5:$O$53,MATCH($E41,エサマスタ!$B$5:$B$53,0),COLUMN()-COLUMN($Z41)),0),1.875-MOD(U41,1))+INDEX(エサマスタ!$C$5:$O$53,MATCH($F41,エサマスタ!$B$5:$B$53,0),COLUMN()-COLUMN($Z41)),0),1.875-MOD(U41,1))</f>
        <v>0.75</v>
      </c>
      <c r="AL41" s="76">
        <f>MIN(MAX(MIN(MAX(MIN(MAX(V$6+INDEX(エサマスタ!$C$5:$O$53,MATCH($D41,エサマスタ!$B$5:$B$53,0),COLUMN()-COLUMN($Z41)),0),1.875-MOD(V41,1))+INDEX(エサマスタ!$C$5:$O$53,MATCH($E41,エサマスタ!$B$5:$B$53,0),COLUMN()-COLUMN($Z41)),0),1.875-MOD(V41,1))+INDEX(エサマスタ!$C$5:$O$53,MATCH($F41,エサマスタ!$B$5:$B$53,0),COLUMN()-COLUMN($Z41)),0),1.875-MOD(V41,1))</f>
        <v>0.75</v>
      </c>
      <c r="AM41" s="77">
        <f>MIN(MAX(MIN(MAX(MIN(MAX(W$6+IF(AND($F$1="リマスター",$D41="アルマジロキャベツ"),-1,1)*INDEX(エサマスタ!$C$5:$O$53,MATCH($D41,エサマスタ!$B$5:$B$53,0),COLUMN()-COLUMN($Z41)),0),1.875-MOD(W41,1))+IF(AND($F$1="リマスター",$E41="アルマジロキャベツ"),-1,1)*INDEX(エサマスタ!$C$5:$O$53,MATCH($E41,エサマスタ!$B$5:$B$53,0),COLUMN()-COLUMN($Z41)),0),1.875-MOD(W41,1))+IF(AND($F$1="リマスター",$F41="アルマジロキャベツ"),-1,1)*INDEX(エサマスタ!$C$5:$O$53,MATCH($F41,エサマスタ!$B$5:$B$53,0),COLUMN()-COLUMN($Z41)),0),1.875-MOD(W41,1))</f>
        <v>1</v>
      </c>
      <c r="AN41" s="15"/>
      <c r="AO41" s="12"/>
      <c r="AP41" s="12"/>
      <c r="AQ41" s="12" t="str">
        <f>初期値マスタ!B38</f>
        <v>デンデン</v>
      </c>
      <c r="AR41" s="1" t="str">
        <f>エサマスタ!B38</f>
        <v>スペードバジル</v>
      </c>
    </row>
    <row r="42" spans="1:44" x14ac:dyDescent="0.15">
      <c r="A42" s="15"/>
      <c r="B42" s="51" t="s">
        <v>134</v>
      </c>
      <c r="C42" s="54"/>
      <c r="D42" s="53" t="s">
        <v>92</v>
      </c>
      <c r="E42" s="53" t="s">
        <v>97</v>
      </c>
      <c r="F42" s="53" t="s">
        <v>102</v>
      </c>
      <c r="G42" s="32"/>
      <c r="H42" s="15"/>
      <c r="I42" s="15"/>
      <c r="J42" s="63" t="s">
        <v>134</v>
      </c>
      <c r="K42" s="64">
        <f t="shared" ref="K42:R42" si="53">K41+AA41</f>
        <v>89.75</v>
      </c>
      <c r="L42" s="65">
        <f t="shared" si="53"/>
        <v>7.5</v>
      </c>
      <c r="M42" s="65">
        <f t="shared" si="53"/>
        <v>41.5</v>
      </c>
      <c r="N42" s="65">
        <f t="shared" si="53"/>
        <v>30.5</v>
      </c>
      <c r="O42" s="65">
        <f t="shared" si="53"/>
        <v>43</v>
      </c>
      <c r="P42" s="65">
        <f t="shared" si="53"/>
        <v>41.5</v>
      </c>
      <c r="Q42" s="65">
        <f t="shared" si="53"/>
        <v>25</v>
      </c>
      <c r="R42" s="65">
        <f t="shared" si="53"/>
        <v>5</v>
      </c>
      <c r="S42" s="76">
        <f t="shared" ref="S42:W42" si="54">INT(S41)+MIN(S41-INT(S41)+AI41,1.875)</f>
        <v>21</v>
      </c>
      <c r="T42" s="76">
        <f t="shared" si="54"/>
        <v>12</v>
      </c>
      <c r="U42" s="76">
        <f t="shared" si="54"/>
        <v>19.5</v>
      </c>
      <c r="V42" s="76">
        <f t="shared" si="54"/>
        <v>19.5</v>
      </c>
      <c r="W42" s="77">
        <f t="shared" si="54"/>
        <v>19.5</v>
      </c>
      <c r="X42" s="15"/>
      <c r="Y42" s="15"/>
      <c r="Z42" s="63" t="s">
        <v>134</v>
      </c>
      <c r="AA42" s="64">
        <f>MIN(MAX(MIN(MAX(MIN(MAX(K$6+INDEX(エサマスタ!$C$5:$O$53,MATCH($D42,エサマスタ!$B$5:$B$53,0),COLUMN()-COLUMN($Z42)),0),3.75)+INDEX(エサマスタ!$C$5:$O$53,MATCH($E42,エサマスタ!$B$5:$B$53,0),COLUMN()-COLUMN($Z42)),0),3.75)+INDEX(エサマスタ!$C$5:$O$53,MATCH($F42,エサマスタ!$B$5:$B$53,0),COLUMN()-COLUMN($Z42)),0),3.75)</f>
        <v>3.5</v>
      </c>
      <c r="AB42" s="65">
        <f>MIN(MAX(MIN(MAX(MIN(MAX(L$6+INDEX(エサマスタ!$C$5:$O$53,MATCH($D42,エサマスタ!$B$5:$B$53,0),COLUMN()-COLUMN($Z42)),0),3.75)+INDEX(エサマスタ!$C$5:$O$53,MATCH($E42,エサマスタ!$B$5:$B$53,0),COLUMN()-COLUMN($Z42)),0),3.75)+INDEX(エサマスタ!$C$5:$O$53,MATCH($F42,エサマスタ!$B$5:$B$53,0),COLUMN()-COLUMN($Z42)),0),3.75)</f>
        <v>0.25</v>
      </c>
      <c r="AC42" s="65">
        <f>MIN(MAX(MIN(MAX(MIN(MAX(M$6+INDEX(エサマスタ!$C$5:$O$53,MATCH($D42,エサマスタ!$B$5:$B$53,0),COLUMN()-COLUMN($Z42)),0),3.75)+INDEX(エサマスタ!$C$5:$O$53,MATCH($E42,エサマスタ!$B$5:$B$53,0),COLUMN()-COLUMN($Z42)),0),3.75)+INDEX(エサマスタ!$C$5:$O$53,MATCH($F42,エサマスタ!$B$5:$B$53,0),COLUMN()-COLUMN($Z42)),0),3.75)</f>
        <v>1.75</v>
      </c>
      <c r="AD42" s="65">
        <f>MIN(MAX(MIN(MAX(MIN(MAX(N$6+INDEX(エサマスタ!$C$5:$O$53,MATCH($D42,エサマスタ!$B$5:$B$53,0),COLUMN()-COLUMN($Z42)),0),3.75)+INDEX(エサマスタ!$C$5:$O$53,MATCH($E42,エサマスタ!$B$5:$B$53,0),COLUMN()-COLUMN($Z42)),0),3.75)+INDEX(エサマスタ!$C$5:$O$53,MATCH($F42,エサマスタ!$B$5:$B$53,0),COLUMN()-COLUMN($Z42)),0),3.75)</f>
        <v>1.75</v>
      </c>
      <c r="AE42" s="65">
        <f>MIN(MAX(MIN(MAX(MIN(MAX(O$6+INDEX(エサマスタ!$C$5:$O$53,MATCH($D42,エサマスタ!$B$5:$B$53,0),COLUMN()-COLUMN($Z42)),0),3.75)+INDEX(エサマスタ!$C$5:$O$53,MATCH($E42,エサマスタ!$B$5:$B$53,0),COLUMN()-COLUMN($Z42)),0),3.75)+INDEX(エサマスタ!$C$5:$O$53,MATCH($F42,エサマスタ!$B$5:$B$53,0),COLUMN()-COLUMN($Z42)),0),3.75)</f>
        <v>1.5</v>
      </c>
      <c r="AF42" s="65">
        <f>MIN(MAX(MIN(MAX(MIN(MAX(P$6+INDEX(エサマスタ!$C$5:$O$53,MATCH($D42,エサマスタ!$B$5:$B$53,0),COLUMN()-COLUMN($Z42)),0),3.75)+INDEX(エサマスタ!$C$5:$O$53,MATCH($E42,エサマスタ!$B$5:$B$53,0),COLUMN()-COLUMN($Z42)),0),3.75)+INDEX(エサマスタ!$C$5:$O$53,MATCH($F42,エサマスタ!$B$5:$B$53,0),COLUMN()-COLUMN($Z42)),0),3.75)</f>
        <v>1.75</v>
      </c>
      <c r="AG42" s="65">
        <f>MIN(MAX(MIN(MAX(MIN(MAX(Q$6+INDEX(エサマスタ!$C$5:$O$53,MATCH($D42,エサマスタ!$B$5:$B$53,0),COLUMN()-COLUMN($Z42)),0),3.75)+INDEX(エサマスタ!$C$5:$O$53,MATCH($E42,エサマスタ!$B$5:$B$53,0),COLUMN()-COLUMN($Z42)),0),3.75)+INDEX(エサマスタ!$C$5:$O$53,MATCH($F42,エサマスタ!$B$5:$B$53,0),COLUMN()-COLUMN($Z42)),0),3.75)</f>
        <v>2</v>
      </c>
      <c r="AH42" s="65">
        <f>MIN(MAX(MIN(MAX(MIN(MAX(R$6+INDEX(エサマスタ!$C$5:$O$53,MATCH($D42,エサマスタ!$B$5:$B$53,0),COLUMN()-COLUMN($Z42)),0),3.75)+INDEX(エサマスタ!$C$5:$O$53,MATCH($E42,エサマスタ!$B$5:$B$53,0),COLUMN()-COLUMN($Z42)),0),3.75)+INDEX(エサマスタ!$C$5:$O$53,MATCH($F42,エサマスタ!$B$5:$B$53,0),COLUMN()-COLUMN($Z42)),0),3.75)</f>
        <v>0</v>
      </c>
      <c r="AI42" s="76">
        <f>MIN(MAX(MIN(MAX(MIN(MAX(S$6+INDEX(エサマスタ!$C$5:$O$53,MATCH($D42,エサマスタ!$B$5:$B$53,0),COLUMN()-COLUMN($Z42)),0),1.875-MOD(S42,1))+INDEX(エサマスタ!$C$5:$O$53,MATCH($E42,エサマスタ!$B$5:$B$53,0),COLUMN()-COLUMN($Z42)),0),1.875-MOD(S42,1))+INDEX(エサマスタ!$C$5:$O$53,MATCH($F42,エサマスタ!$B$5:$B$53,0),COLUMN()-COLUMN($Z42)),0),1.875-MOD(S42,1))</f>
        <v>0.5</v>
      </c>
      <c r="AJ42" s="76">
        <f>MIN(MAX(MIN(MAX(MIN(MAX(T$6+INDEX(エサマスタ!$C$5:$O$53,MATCH($D42,エサマスタ!$B$5:$B$53,0),COLUMN()-COLUMN($Z42)),0),1.875-MOD(T42,1))+INDEX(エサマスタ!$C$5:$O$53,MATCH($E42,エサマスタ!$B$5:$B$53,0),COLUMN()-COLUMN($Z42)),0),1.875-MOD(T42,1))+INDEX(エサマスタ!$C$5:$O$53,MATCH($F42,エサマスタ!$B$5:$B$53,0),COLUMN()-COLUMN($Z42)),0),1.875-MOD(T42,1))</f>
        <v>0.5</v>
      </c>
      <c r="AK42" s="76">
        <f>MIN(MAX(MIN(MAX(MIN(MAX(U$6+INDEX(エサマスタ!$C$5:$O$53,MATCH($D42,エサマスタ!$B$5:$B$53,0),COLUMN()-COLUMN($Z42)),0),1.875-MOD(U42,1))+INDEX(エサマスタ!$C$5:$O$53,MATCH($E42,エサマスタ!$B$5:$B$53,0),COLUMN()-COLUMN($Z42)),0),1.875-MOD(U42,1))+INDEX(エサマスタ!$C$5:$O$53,MATCH($F42,エサマスタ!$B$5:$B$53,0),COLUMN()-COLUMN($Z42)),0),1.875-MOD(U42,1))</f>
        <v>0.75</v>
      </c>
      <c r="AL42" s="76">
        <f>MIN(MAX(MIN(MAX(MIN(MAX(V$6+INDEX(エサマスタ!$C$5:$O$53,MATCH($D42,エサマスタ!$B$5:$B$53,0),COLUMN()-COLUMN($Z42)),0),1.875-MOD(V42,1))+INDEX(エサマスタ!$C$5:$O$53,MATCH($E42,エサマスタ!$B$5:$B$53,0),COLUMN()-COLUMN($Z42)),0),1.875-MOD(V42,1))+INDEX(エサマスタ!$C$5:$O$53,MATCH($F42,エサマスタ!$B$5:$B$53,0),COLUMN()-COLUMN($Z42)),0),1.875-MOD(V42,1))</f>
        <v>0.75</v>
      </c>
      <c r="AM42" s="77">
        <f>MIN(MAX(MIN(MAX(MIN(MAX(W$6+IF(AND($F$1="リマスター",$D42="アルマジロキャベツ"),-1,1)*INDEX(エサマスタ!$C$5:$O$53,MATCH($D42,エサマスタ!$B$5:$B$53,0),COLUMN()-COLUMN($Z42)),0),1.875-MOD(W42,1))+IF(AND($F$1="リマスター",$E42="アルマジロキャベツ"),-1,1)*INDEX(エサマスタ!$C$5:$O$53,MATCH($E42,エサマスタ!$B$5:$B$53,0),COLUMN()-COLUMN($Z42)),0),1.875-MOD(W42,1))+IF(AND($F$1="リマスター",$F42="アルマジロキャベツ"),-1,1)*INDEX(エサマスタ!$C$5:$O$53,MATCH($F42,エサマスタ!$B$5:$B$53,0),COLUMN()-COLUMN($Z42)),0),1.875-MOD(W42,1))</f>
        <v>0.5</v>
      </c>
      <c r="AN42" s="15"/>
      <c r="AO42" s="12"/>
      <c r="AP42" s="12"/>
      <c r="AQ42" s="12" t="str">
        <f>初期値マスタ!B39</f>
        <v>ラストモールド</v>
      </c>
      <c r="AR42" s="1" t="str">
        <f>エサマスタ!B39</f>
        <v>ダイヤローレル</v>
      </c>
    </row>
    <row r="43" spans="1:44" x14ac:dyDescent="0.15">
      <c r="A43" s="15"/>
      <c r="B43" s="51" t="s">
        <v>135</v>
      </c>
      <c r="C43" s="54"/>
      <c r="D43" s="53" t="s">
        <v>92</v>
      </c>
      <c r="E43" s="53" t="s">
        <v>97</v>
      </c>
      <c r="F43" s="53" t="s">
        <v>97</v>
      </c>
      <c r="G43" s="32"/>
      <c r="H43" s="15"/>
      <c r="I43" s="15"/>
      <c r="J43" s="63" t="s">
        <v>135</v>
      </c>
      <c r="K43" s="64">
        <f t="shared" ref="K43:R43" si="55">K42+AA42</f>
        <v>93.25</v>
      </c>
      <c r="L43" s="65">
        <f t="shared" si="55"/>
        <v>7.75</v>
      </c>
      <c r="M43" s="65">
        <f t="shared" si="55"/>
        <v>43.25</v>
      </c>
      <c r="N43" s="65">
        <f t="shared" si="55"/>
        <v>32.25</v>
      </c>
      <c r="O43" s="65">
        <f t="shared" si="55"/>
        <v>44.5</v>
      </c>
      <c r="P43" s="65">
        <f t="shared" si="55"/>
        <v>43.25</v>
      </c>
      <c r="Q43" s="65">
        <f t="shared" si="55"/>
        <v>27</v>
      </c>
      <c r="R43" s="65">
        <f t="shared" si="55"/>
        <v>5</v>
      </c>
      <c r="S43" s="76">
        <f t="shared" ref="S43:W43" si="56">INT(S42)+MIN(S42-INT(S42)+AI42,1.875)</f>
        <v>21.5</v>
      </c>
      <c r="T43" s="76">
        <f t="shared" si="56"/>
        <v>12.5</v>
      </c>
      <c r="U43" s="76">
        <f t="shared" si="56"/>
        <v>20.25</v>
      </c>
      <c r="V43" s="76">
        <f t="shared" si="56"/>
        <v>20.25</v>
      </c>
      <c r="W43" s="77">
        <f t="shared" si="56"/>
        <v>20</v>
      </c>
      <c r="X43" s="15"/>
      <c r="Y43" s="15"/>
      <c r="Z43" s="63" t="s">
        <v>135</v>
      </c>
      <c r="AA43" s="64">
        <f>MIN(MAX(MIN(MAX(MIN(MAX(K$6+INDEX(エサマスタ!$C$5:$O$53,MATCH($D43,エサマスタ!$B$5:$B$53,0),COLUMN()-COLUMN($Z43)),0),3.75)+INDEX(エサマスタ!$C$5:$O$53,MATCH($E43,エサマスタ!$B$5:$B$53,0),COLUMN()-COLUMN($Z43)),0),3.75)+INDEX(エサマスタ!$C$5:$O$53,MATCH($F43,エサマスタ!$B$5:$B$53,0),COLUMN()-COLUMN($Z43)),0),3.75)</f>
        <v>3.75</v>
      </c>
      <c r="AB43" s="65">
        <f>MIN(MAX(MIN(MAX(MIN(MAX(L$6+INDEX(エサマスタ!$C$5:$O$53,MATCH($D43,エサマスタ!$B$5:$B$53,0),COLUMN()-COLUMN($Z43)),0),3.75)+INDEX(エサマスタ!$C$5:$O$53,MATCH($E43,エサマスタ!$B$5:$B$53,0),COLUMN()-COLUMN($Z43)),0),3.75)+INDEX(エサマスタ!$C$5:$O$53,MATCH($F43,エサマスタ!$B$5:$B$53,0),COLUMN()-COLUMN($Z43)),0),3.75)</f>
        <v>0.25</v>
      </c>
      <c r="AC43" s="65">
        <f>MIN(MAX(MIN(MAX(MIN(MAX(M$6+INDEX(エサマスタ!$C$5:$O$53,MATCH($D43,エサマスタ!$B$5:$B$53,0),COLUMN()-COLUMN($Z43)),0),3.75)+INDEX(エサマスタ!$C$5:$O$53,MATCH($E43,エサマスタ!$B$5:$B$53,0),COLUMN()-COLUMN($Z43)),0),3.75)+INDEX(エサマスタ!$C$5:$O$53,MATCH($F43,エサマスタ!$B$5:$B$53,0),COLUMN()-COLUMN($Z43)),0),3.75)</f>
        <v>1.75</v>
      </c>
      <c r="AD43" s="65">
        <f>MIN(MAX(MIN(MAX(MIN(MAX(N$6+INDEX(エサマスタ!$C$5:$O$53,MATCH($D43,エサマスタ!$B$5:$B$53,0),COLUMN()-COLUMN($Z43)),0),3.75)+INDEX(エサマスタ!$C$5:$O$53,MATCH($E43,エサマスタ!$B$5:$B$53,0),COLUMN()-COLUMN($Z43)),0),3.75)+INDEX(エサマスタ!$C$5:$O$53,MATCH($F43,エサマスタ!$B$5:$B$53,0),COLUMN()-COLUMN($Z43)),0),3.75)</f>
        <v>0.75</v>
      </c>
      <c r="AE43" s="65">
        <f>MIN(MAX(MIN(MAX(MIN(MAX(O$6+INDEX(エサマスタ!$C$5:$O$53,MATCH($D43,エサマスタ!$B$5:$B$53,0),COLUMN()-COLUMN($Z43)),0),3.75)+INDEX(エサマスタ!$C$5:$O$53,MATCH($E43,エサマスタ!$B$5:$B$53,0),COLUMN()-COLUMN($Z43)),0),3.75)+INDEX(エサマスタ!$C$5:$O$53,MATCH($F43,エサマスタ!$B$5:$B$53,0),COLUMN()-COLUMN($Z43)),0),3.75)</f>
        <v>1.5</v>
      </c>
      <c r="AF43" s="65">
        <f>MIN(MAX(MIN(MAX(MIN(MAX(P$6+INDEX(エサマスタ!$C$5:$O$53,MATCH($D43,エサマスタ!$B$5:$B$53,0),COLUMN()-COLUMN($Z43)),0),3.75)+INDEX(エサマスタ!$C$5:$O$53,MATCH($E43,エサマスタ!$B$5:$B$53,0),COLUMN()-COLUMN($Z43)),0),3.75)+INDEX(エサマスタ!$C$5:$O$53,MATCH($F43,エサマスタ!$B$5:$B$53,0),COLUMN()-COLUMN($Z43)),0),3.75)</f>
        <v>1.75</v>
      </c>
      <c r="AG43" s="65">
        <f>MIN(MAX(MIN(MAX(MIN(MAX(Q$6+INDEX(エサマスタ!$C$5:$O$53,MATCH($D43,エサマスタ!$B$5:$B$53,0),COLUMN()-COLUMN($Z43)),0),3.75)+INDEX(エサマスタ!$C$5:$O$53,MATCH($E43,エサマスタ!$B$5:$B$53,0),COLUMN()-COLUMN($Z43)),0),3.75)+INDEX(エサマスタ!$C$5:$O$53,MATCH($F43,エサマスタ!$B$5:$B$53,0),COLUMN()-COLUMN($Z43)),0),3.75)</f>
        <v>0</v>
      </c>
      <c r="AH43" s="65">
        <f>MIN(MAX(MIN(MAX(MIN(MAX(R$6+INDEX(エサマスタ!$C$5:$O$53,MATCH($D43,エサマスタ!$B$5:$B$53,0),COLUMN()-COLUMN($Z43)),0),3.75)+INDEX(エサマスタ!$C$5:$O$53,MATCH($E43,エサマスタ!$B$5:$B$53,0),COLUMN()-COLUMN($Z43)),0),3.75)+INDEX(エサマスタ!$C$5:$O$53,MATCH($F43,エサマスタ!$B$5:$B$53,0),COLUMN()-COLUMN($Z43)),0),3.75)</f>
        <v>0</v>
      </c>
      <c r="AI43" s="76">
        <f>MIN(MAX(MIN(MAX(MIN(MAX(S$6+INDEX(エサマスタ!$C$5:$O$53,MATCH($D43,エサマスタ!$B$5:$B$53,0),COLUMN()-COLUMN($Z43)),0),1.875-MOD(S43,1))+INDEX(エサマスタ!$C$5:$O$53,MATCH($E43,エサマスタ!$B$5:$B$53,0),COLUMN()-COLUMN($Z43)),0),1.875-MOD(S43,1))+INDEX(エサマスタ!$C$5:$O$53,MATCH($F43,エサマスタ!$B$5:$B$53,0),COLUMN()-COLUMN($Z43)),0),1.875-MOD(S43,1))</f>
        <v>0.5</v>
      </c>
      <c r="AJ43" s="76">
        <f>MIN(MAX(MIN(MAX(MIN(MAX(T$6+INDEX(エサマスタ!$C$5:$O$53,MATCH($D43,エサマスタ!$B$5:$B$53,0),COLUMN()-COLUMN($Z43)),0),1.875-MOD(T43,1))+INDEX(エサマスタ!$C$5:$O$53,MATCH($E43,エサマスタ!$B$5:$B$53,0),COLUMN()-COLUMN($Z43)),0),1.875-MOD(T43,1))+INDEX(エサマスタ!$C$5:$O$53,MATCH($F43,エサマスタ!$B$5:$B$53,0),COLUMN()-COLUMN($Z43)),0),1.875-MOD(T43,1))</f>
        <v>0.5</v>
      </c>
      <c r="AK43" s="76">
        <f>MIN(MAX(MIN(MAX(MIN(MAX(U$6+INDEX(エサマスタ!$C$5:$O$53,MATCH($D43,エサマスタ!$B$5:$B$53,0),COLUMN()-COLUMN($Z43)),0),1.875-MOD(U43,1))+INDEX(エサマスタ!$C$5:$O$53,MATCH($E43,エサマスタ!$B$5:$B$53,0),COLUMN()-COLUMN($Z43)),0),1.875-MOD(U43,1))+INDEX(エサマスタ!$C$5:$O$53,MATCH($F43,エサマスタ!$B$5:$B$53,0),COLUMN()-COLUMN($Z43)),0),1.875-MOD(U43,1))</f>
        <v>0.75</v>
      </c>
      <c r="AL43" s="76">
        <f>MIN(MAX(MIN(MAX(MIN(MAX(V$6+INDEX(エサマスタ!$C$5:$O$53,MATCH($D43,エサマスタ!$B$5:$B$53,0),COLUMN()-COLUMN($Z43)),0),1.875-MOD(V43,1))+INDEX(エサマスタ!$C$5:$O$53,MATCH($E43,エサマスタ!$B$5:$B$53,0),COLUMN()-COLUMN($Z43)),0),1.875-MOD(V43,1))+INDEX(エサマスタ!$C$5:$O$53,MATCH($F43,エサマスタ!$B$5:$B$53,0),COLUMN()-COLUMN($Z43)),0),1.875-MOD(V43,1))</f>
        <v>0.75</v>
      </c>
      <c r="AM43" s="77">
        <f>MIN(MAX(MIN(MAX(MIN(MAX(W$6+IF(AND($F$1="リマスター",$D43="アルマジロキャベツ"),-1,1)*INDEX(エサマスタ!$C$5:$O$53,MATCH($D43,エサマスタ!$B$5:$B$53,0),COLUMN()-COLUMN($Z43)),0),1.875-MOD(W43,1))+IF(AND($F$1="リマスター",$E43="アルマジロキャベツ"),-1,1)*INDEX(エサマスタ!$C$5:$O$53,MATCH($E43,エサマスタ!$B$5:$B$53,0),COLUMN()-COLUMN($Z43)),0),1.875-MOD(W43,1))+IF(AND($F$1="リマスター",$F43="アルマジロキャベツ"),-1,1)*INDEX(エサマスタ!$C$5:$O$53,MATCH($F43,エサマスタ!$B$5:$B$53,0),COLUMN()-COLUMN($Z43)),0),1.875-MOD(W43,1))</f>
        <v>1</v>
      </c>
      <c r="AN43" s="15"/>
      <c r="AO43" s="12"/>
      <c r="AP43" s="12"/>
      <c r="AQ43" s="12" t="str">
        <f>初期値マスタ!B40</f>
        <v>スカルビースト</v>
      </c>
      <c r="AR43" s="1" t="str">
        <f>エサマスタ!B40</f>
        <v>ゴールドクローバー</v>
      </c>
    </row>
    <row r="44" spans="1:44" x14ac:dyDescent="0.15">
      <c r="A44" s="15"/>
      <c r="B44" s="51" t="s">
        <v>136</v>
      </c>
      <c r="C44" s="54"/>
      <c r="D44" s="53" t="s">
        <v>92</v>
      </c>
      <c r="E44" s="53" t="s">
        <v>97</v>
      </c>
      <c r="F44" s="53" t="s">
        <v>102</v>
      </c>
      <c r="G44" s="32"/>
      <c r="H44" s="15"/>
      <c r="I44" s="15"/>
      <c r="J44" s="63" t="s">
        <v>136</v>
      </c>
      <c r="K44" s="64">
        <f t="shared" ref="K44:R44" si="57">K43+AA43</f>
        <v>97</v>
      </c>
      <c r="L44" s="65">
        <f t="shared" si="57"/>
        <v>8</v>
      </c>
      <c r="M44" s="65">
        <f t="shared" si="57"/>
        <v>45</v>
      </c>
      <c r="N44" s="65">
        <f t="shared" si="57"/>
        <v>33</v>
      </c>
      <c r="O44" s="65">
        <f t="shared" si="57"/>
        <v>46</v>
      </c>
      <c r="P44" s="65">
        <f t="shared" si="57"/>
        <v>45</v>
      </c>
      <c r="Q44" s="65">
        <f t="shared" si="57"/>
        <v>27</v>
      </c>
      <c r="R44" s="65">
        <f t="shared" si="57"/>
        <v>5</v>
      </c>
      <c r="S44" s="76">
        <f t="shared" ref="S44:W44" si="58">INT(S43)+MIN(S43-INT(S43)+AI43,1.875)</f>
        <v>22</v>
      </c>
      <c r="T44" s="76">
        <f t="shared" si="58"/>
        <v>13</v>
      </c>
      <c r="U44" s="76">
        <f t="shared" si="58"/>
        <v>21</v>
      </c>
      <c r="V44" s="76">
        <f t="shared" si="58"/>
        <v>21</v>
      </c>
      <c r="W44" s="77">
        <f t="shared" si="58"/>
        <v>21</v>
      </c>
      <c r="X44" s="15"/>
      <c r="Y44" s="15"/>
      <c r="Z44" s="63" t="s">
        <v>136</v>
      </c>
      <c r="AA44" s="64">
        <f>MIN(MAX(MIN(MAX(MIN(MAX(K$6+INDEX(エサマスタ!$C$5:$O$53,MATCH($D44,エサマスタ!$B$5:$B$53,0),COLUMN()-COLUMN($Z44)),0),3.75)+INDEX(エサマスタ!$C$5:$O$53,MATCH($E44,エサマスタ!$B$5:$B$53,0),COLUMN()-COLUMN($Z44)),0),3.75)+INDEX(エサマスタ!$C$5:$O$53,MATCH($F44,エサマスタ!$B$5:$B$53,0),COLUMN()-COLUMN($Z44)),0),3.75)</f>
        <v>3.5</v>
      </c>
      <c r="AB44" s="65">
        <f>MIN(MAX(MIN(MAX(MIN(MAX(L$6+INDEX(エサマスタ!$C$5:$O$53,MATCH($D44,エサマスタ!$B$5:$B$53,0),COLUMN()-COLUMN($Z44)),0),3.75)+INDEX(エサマスタ!$C$5:$O$53,MATCH($E44,エサマスタ!$B$5:$B$53,0),COLUMN()-COLUMN($Z44)),0),3.75)+INDEX(エサマスタ!$C$5:$O$53,MATCH($F44,エサマスタ!$B$5:$B$53,0),COLUMN()-COLUMN($Z44)),0),3.75)</f>
        <v>0.25</v>
      </c>
      <c r="AC44" s="65">
        <f>MIN(MAX(MIN(MAX(MIN(MAX(M$6+INDEX(エサマスタ!$C$5:$O$53,MATCH($D44,エサマスタ!$B$5:$B$53,0),COLUMN()-COLUMN($Z44)),0),3.75)+INDEX(エサマスタ!$C$5:$O$53,MATCH($E44,エサマスタ!$B$5:$B$53,0),COLUMN()-COLUMN($Z44)),0),3.75)+INDEX(エサマスタ!$C$5:$O$53,MATCH($F44,エサマスタ!$B$5:$B$53,0),COLUMN()-COLUMN($Z44)),0),3.75)</f>
        <v>1.75</v>
      </c>
      <c r="AD44" s="65">
        <f>MIN(MAX(MIN(MAX(MIN(MAX(N$6+INDEX(エサマスタ!$C$5:$O$53,MATCH($D44,エサマスタ!$B$5:$B$53,0),COLUMN()-COLUMN($Z44)),0),3.75)+INDEX(エサマスタ!$C$5:$O$53,MATCH($E44,エサマスタ!$B$5:$B$53,0),COLUMN()-COLUMN($Z44)),0),3.75)+INDEX(エサマスタ!$C$5:$O$53,MATCH($F44,エサマスタ!$B$5:$B$53,0),COLUMN()-COLUMN($Z44)),0),3.75)</f>
        <v>1.75</v>
      </c>
      <c r="AE44" s="65">
        <f>MIN(MAX(MIN(MAX(MIN(MAX(O$6+INDEX(エサマスタ!$C$5:$O$53,MATCH($D44,エサマスタ!$B$5:$B$53,0),COLUMN()-COLUMN($Z44)),0),3.75)+INDEX(エサマスタ!$C$5:$O$53,MATCH($E44,エサマスタ!$B$5:$B$53,0),COLUMN()-COLUMN($Z44)),0),3.75)+INDEX(エサマスタ!$C$5:$O$53,MATCH($F44,エサマスタ!$B$5:$B$53,0),COLUMN()-COLUMN($Z44)),0),3.75)</f>
        <v>1.5</v>
      </c>
      <c r="AF44" s="65">
        <f>MIN(MAX(MIN(MAX(MIN(MAX(P$6+INDEX(エサマスタ!$C$5:$O$53,MATCH($D44,エサマスタ!$B$5:$B$53,0),COLUMN()-COLUMN($Z44)),0),3.75)+INDEX(エサマスタ!$C$5:$O$53,MATCH($E44,エサマスタ!$B$5:$B$53,0),COLUMN()-COLUMN($Z44)),0),3.75)+INDEX(エサマスタ!$C$5:$O$53,MATCH($F44,エサマスタ!$B$5:$B$53,0),COLUMN()-COLUMN($Z44)),0),3.75)</f>
        <v>1.75</v>
      </c>
      <c r="AG44" s="65">
        <f>MIN(MAX(MIN(MAX(MIN(MAX(Q$6+INDEX(エサマスタ!$C$5:$O$53,MATCH($D44,エサマスタ!$B$5:$B$53,0),COLUMN()-COLUMN($Z44)),0),3.75)+INDEX(エサマスタ!$C$5:$O$53,MATCH($E44,エサマスタ!$B$5:$B$53,0),COLUMN()-COLUMN($Z44)),0),3.75)+INDEX(エサマスタ!$C$5:$O$53,MATCH($F44,エサマスタ!$B$5:$B$53,0),COLUMN()-COLUMN($Z44)),0),3.75)</f>
        <v>2</v>
      </c>
      <c r="AH44" s="65">
        <f>MIN(MAX(MIN(MAX(MIN(MAX(R$6+INDEX(エサマスタ!$C$5:$O$53,MATCH($D44,エサマスタ!$B$5:$B$53,0),COLUMN()-COLUMN($Z44)),0),3.75)+INDEX(エサマスタ!$C$5:$O$53,MATCH($E44,エサマスタ!$B$5:$B$53,0),COLUMN()-COLUMN($Z44)),0),3.75)+INDEX(エサマスタ!$C$5:$O$53,MATCH($F44,エサマスタ!$B$5:$B$53,0),COLUMN()-COLUMN($Z44)),0),3.75)</f>
        <v>0</v>
      </c>
      <c r="AI44" s="76">
        <f>MIN(MAX(MIN(MAX(MIN(MAX(S$6+INDEX(エサマスタ!$C$5:$O$53,MATCH($D44,エサマスタ!$B$5:$B$53,0),COLUMN()-COLUMN($Z44)),0),1.875-MOD(S44,1))+INDEX(エサマスタ!$C$5:$O$53,MATCH($E44,エサマスタ!$B$5:$B$53,0),COLUMN()-COLUMN($Z44)),0),1.875-MOD(S44,1))+INDEX(エサマスタ!$C$5:$O$53,MATCH($F44,エサマスタ!$B$5:$B$53,0),COLUMN()-COLUMN($Z44)),0),1.875-MOD(S44,1))</f>
        <v>0.5</v>
      </c>
      <c r="AJ44" s="76">
        <f>MIN(MAX(MIN(MAX(MIN(MAX(T$6+INDEX(エサマスタ!$C$5:$O$53,MATCH($D44,エサマスタ!$B$5:$B$53,0),COLUMN()-COLUMN($Z44)),0),1.875-MOD(T44,1))+INDEX(エサマスタ!$C$5:$O$53,MATCH($E44,エサマスタ!$B$5:$B$53,0),COLUMN()-COLUMN($Z44)),0),1.875-MOD(T44,1))+INDEX(エサマスタ!$C$5:$O$53,MATCH($F44,エサマスタ!$B$5:$B$53,0),COLUMN()-COLUMN($Z44)),0),1.875-MOD(T44,1))</f>
        <v>0.5</v>
      </c>
      <c r="AK44" s="76">
        <f>MIN(MAX(MIN(MAX(MIN(MAX(U$6+INDEX(エサマスタ!$C$5:$O$53,MATCH($D44,エサマスタ!$B$5:$B$53,0),COLUMN()-COLUMN($Z44)),0),1.875-MOD(U44,1))+INDEX(エサマスタ!$C$5:$O$53,MATCH($E44,エサマスタ!$B$5:$B$53,0),COLUMN()-COLUMN($Z44)),0),1.875-MOD(U44,1))+INDEX(エサマスタ!$C$5:$O$53,MATCH($F44,エサマスタ!$B$5:$B$53,0),COLUMN()-COLUMN($Z44)),0),1.875-MOD(U44,1))</f>
        <v>0.75</v>
      </c>
      <c r="AL44" s="76">
        <f>MIN(MAX(MIN(MAX(MIN(MAX(V$6+INDEX(エサマスタ!$C$5:$O$53,MATCH($D44,エサマスタ!$B$5:$B$53,0),COLUMN()-COLUMN($Z44)),0),1.875-MOD(V44,1))+INDEX(エサマスタ!$C$5:$O$53,MATCH($E44,エサマスタ!$B$5:$B$53,0),COLUMN()-COLUMN($Z44)),0),1.875-MOD(V44,1))+INDEX(エサマスタ!$C$5:$O$53,MATCH($F44,エサマスタ!$B$5:$B$53,0),COLUMN()-COLUMN($Z44)),0),1.875-MOD(V44,1))</f>
        <v>0.75</v>
      </c>
      <c r="AM44" s="77">
        <f>MIN(MAX(MIN(MAX(MIN(MAX(W$6+IF(AND($F$1="リマスター",$D44="アルマジロキャベツ"),-1,1)*INDEX(エサマスタ!$C$5:$O$53,MATCH($D44,エサマスタ!$B$5:$B$53,0),COLUMN()-COLUMN($Z44)),0),1.875-MOD(W44,1))+IF(AND($F$1="リマスター",$E44="アルマジロキャベツ"),-1,1)*INDEX(エサマスタ!$C$5:$O$53,MATCH($E44,エサマスタ!$B$5:$B$53,0),COLUMN()-COLUMN($Z44)),0),1.875-MOD(W44,1))+IF(AND($F$1="リマスター",$F44="アルマジロキャベツ"),-1,1)*INDEX(エサマスタ!$C$5:$O$53,MATCH($F44,エサマスタ!$B$5:$B$53,0),COLUMN()-COLUMN($Z44)),0),1.875-MOD(W44,1))</f>
        <v>0.5</v>
      </c>
      <c r="AN44" s="15"/>
      <c r="AO44" s="12"/>
      <c r="AP44" s="12"/>
      <c r="AQ44" s="12" t="str">
        <f>初期値マスタ!B41</f>
        <v>ゾンビ</v>
      </c>
      <c r="AR44" s="1" t="str">
        <f>エサマスタ!B41</f>
        <v>ドッキリマッシュ</v>
      </c>
    </row>
    <row r="45" spans="1:44" x14ac:dyDescent="0.15">
      <c r="A45" s="15"/>
      <c r="B45" s="51" t="s">
        <v>137</v>
      </c>
      <c r="C45" s="54"/>
      <c r="D45" s="53" t="s">
        <v>92</v>
      </c>
      <c r="E45" s="53" t="s">
        <v>97</v>
      </c>
      <c r="F45" s="53" t="s">
        <v>97</v>
      </c>
      <c r="G45" s="32"/>
      <c r="H45" s="15"/>
      <c r="I45" s="15"/>
      <c r="J45" s="63" t="s">
        <v>137</v>
      </c>
      <c r="K45" s="64">
        <f t="shared" ref="K45:R45" si="59">K44+AA44</f>
        <v>100.5</v>
      </c>
      <c r="L45" s="65">
        <f t="shared" si="59"/>
        <v>8.25</v>
      </c>
      <c r="M45" s="65">
        <f t="shared" si="59"/>
        <v>46.75</v>
      </c>
      <c r="N45" s="65">
        <f t="shared" si="59"/>
        <v>34.75</v>
      </c>
      <c r="O45" s="65">
        <f t="shared" si="59"/>
        <v>47.5</v>
      </c>
      <c r="P45" s="65">
        <f t="shared" si="59"/>
        <v>46.75</v>
      </c>
      <c r="Q45" s="65">
        <f t="shared" si="59"/>
        <v>29</v>
      </c>
      <c r="R45" s="65">
        <f t="shared" si="59"/>
        <v>5</v>
      </c>
      <c r="S45" s="76">
        <f t="shared" ref="S45:W45" si="60">INT(S44)+MIN(S44-INT(S44)+AI44,1.875)</f>
        <v>22.5</v>
      </c>
      <c r="T45" s="76">
        <f t="shared" si="60"/>
        <v>13.5</v>
      </c>
      <c r="U45" s="76">
        <f t="shared" si="60"/>
        <v>21.75</v>
      </c>
      <c r="V45" s="76">
        <f t="shared" si="60"/>
        <v>21.75</v>
      </c>
      <c r="W45" s="77">
        <f t="shared" si="60"/>
        <v>21.5</v>
      </c>
      <c r="X45" s="15"/>
      <c r="Y45" s="15"/>
      <c r="Z45" s="63" t="s">
        <v>137</v>
      </c>
      <c r="AA45" s="64">
        <f>MIN(MAX(MIN(MAX(MIN(MAX(K$6+INDEX(エサマスタ!$C$5:$O$53,MATCH($D45,エサマスタ!$B$5:$B$53,0),COLUMN()-COLUMN($Z45)),0),3.75)+INDEX(エサマスタ!$C$5:$O$53,MATCH($E45,エサマスタ!$B$5:$B$53,0),COLUMN()-COLUMN($Z45)),0),3.75)+INDEX(エサマスタ!$C$5:$O$53,MATCH($F45,エサマスタ!$B$5:$B$53,0),COLUMN()-COLUMN($Z45)),0),3.75)</f>
        <v>3.75</v>
      </c>
      <c r="AB45" s="65">
        <f>MIN(MAX(MIN(MAX(MIN(MAX(L$6+INDEX(エサマスタ!$C$5:$O$53,MATCH($D45,エサマスタ!$B$5:$B$53,0),COLUMN()-COLUMN($Z45)),0),3.75)+INDEX(エサマスタ!$C$5:$O$53,MATCH($E45,エサマスタ!$B$5:$B$53,0),COLUMN()-COLUMN($Z45)),0),3.75)+INDEX(エサマスタ!$C$5:$O$53,MATCH($F45,エサマスタ!$B$5:$B$53,0),COLUMN()-COLUMN($Z45)),0),3.75)</f>
        <v>0.25</v>
      </c>
      <c r="AC45" s="65">
        <f>MIN(MAX(MIN(MAX(MIN(MAX(M$6+INDEX(エサマスタ!$C$5:$O$53,MATCH($D45,エサマスタ!$B$5:$B$53,0),COLUMN()-COLUMN($Z45)),0),3.75)+INDEX(エサマスタ!$C$5:$O$53,MATCH($E45,エサマスタ!$B$5:$B$53,0),COLUMN()-COLUMN($Z45)),0),3.75)+INDEX(エサマスタ!$C$5:$O$53,MATCH($F45,エサマスタ!$B$5:$B$53,0),COLUMN()-COLUMN($Z45)),0),3.75)</f>
        <v>1.75</v>
      </c>
      <c r="AD45" s="65">
        <f>MIN(MAX(MIN(MAX(MIN(MAX(N$6+INDEX(エサマスタ!$C$5:$O$53,MATCH($D45,エサマスタ!$B$5:$B$53,0),COLUMN()-COLUMN($Z45)),0),3.75)+INDEX(エサマスタ!$C$5:$O$53,MATCH($E45,エサマスタ!$B$5:$B$53,0),COLUMN()-COLUMN($Z45)),0),3.75)+INDEX(エサマスタ!$C$5:$O$53,MATCH($F45,エサマスタ!$B$5:$B$53,0),COLUMN()-COLUMN($Z45)),0),3.75)</f>
        <v>0.75</v>
      </c>
      <c r="AE45" s="65">
        <f>MIN(MAX(MIN(MAX(MIN(MAX(O$6+INDEX(エサマスタ!$C$5:$O$53,MATCH($D45,エサマスタ!$B$5:$B$53,0),COLUMN()-COLUMN($Z45)),0),3.75)+INDEX(エサマスタ!$C$5:$O$53,MATCH($E45,エサマスタ!$B$5:$B$53,0),COLUMN()-COLUMN($Z45)),0),3.75)+INDEX(エサマスタ!$C$5:$O$53,MATCH($F45,エサマスタ!$B$5:$B$53,0),COLUMN()-COLUMN($Z45)),0),3.75)</f>
        <v>1.5</v>
      </c>
      <c r="AF45" s="65">
        <f>MIN(MAX(MIN(MAX(MIN(MAX(P$6+INDEX(エサマスタ!$C$5:$O$53,MATCH($D45,エサマスタ!$B$5:$B$53,0),COLUMN()-COLUMN($Z45)),0),3.75)+INDEX(エサマスタ!$C$5:$O$53,MATCH($E45,エサマスタ!$B$5:$B$53,0),COLUMN()-COLUMN($Z45)),0),3.75)+INDEX(エサマスタ!$C$5:$O$53,MATCH($F45,エサマスタ!$B$5:$B$53,0),COLUMN()-COLUMN($Z45)),0),3.75)</f>
        <v>1.75</v>
      </c>
      <c r="AG45" s="65">
        <f>MIN(MAX(MIN(MAX(MIN(MAX(Q$6+INDEX(エサマスタ!$C$5:$O$53,MATCH($D45,エサマスタ!$B$5:$B$53,0),COLUMN()-COLUMN($Z45)),0),3.75)+INDEX(エサマスタ!$C$5:$O$53,MATCH($E45,エサマスタ!$B$5:$B$53,0),COLUMN()-COLUMN($Z45)),0),3.75)+INDEX(エサマスタ!$C$5:$O$53,MATCH($F45,エサマスタ!$B$5:$B$53,0),COLUMN()-COLUMN($Z45)),0),3.75)</f>
        <v>0</v>
      </c>
      <c r="AH45" s="65">
        <f>MIN(MAX(MIN(MAX(MIN(MAX(R$6+INDEX(エサマスタ!$C$5:$O$53,MATCH($D45,エサマスタ!$B$5:$B$53,0),COLUMN()-COLUMN($Z45)),0),3.75)+INDEX(エサマスタ!$C$5:$O$53,MATCH($E45,エサマスタ!$B$5:$B$53,0),COLUMN()-COLUMN($Z45)),0),3.75)+INDEX(エサマスタ!$C$5:$O$53,MATCH($F45,エサマスタ!$B$5:$B$53,0),COLUMN()-COLUMN($Z45)),0),3.75)</f>
        <v>0</v>
      </c>
      <c r="AI45" s="76">
        <f>MIN(MAX(MIN(MAX(MIN(MAX(S$6+INDEX(エサマスタ!$C$5:$O$53,MATCH($D45,エサマスタ!$B$5:$B$53,0),COLUMN()-COLUMN($Z45)),0),1.875-MOD(S45,1))+INDEX(エサマスタ!$C$5:$O$53,MATCH($E45,エサマスタ!$B$5:$B$53,0),COLUMN()-COLUMN($Z45)),0),1.875-MOD(S45,1))+INDEX(エサマスタ!$C$5:$O$53,MATCH($F45,エサマスタ!$B$5:$B$53,0),COLUMN()-COLUMN($Z45)),0),1.875-MOD(S45,1))</f>
        <v>0.5</v>
      </c>
      <c r="AJ45" s="76">
        <f>MIN(MAX(MIN(MAX(MIN(MAX(T$6+INDEX(エサマスタ!$C$5:$O$53,MATCH($D45,エサマスタ!$B$5:$B$53,0),COLUMN()-COLUMN($Z45)),0),1.875-MOD(T45,1))+INDEX(エサマスタ!$C$5:$O$53,MATCH($E45,エサマスタ!$B$5:$B$53,0),COLUMN()-COLUMN($Z45)),0),1.875-MOD(T45,1))+INDEX(エサマスタ!$C$5:$O$53,MATCH($F45,エサマスタ!$B$5:$B$53,0),COLUMN()-COLUMN($Z45)),0),1.875-MOD(T45,1))</f>
        <v>0.5</v>
      </c>
      <c r="AK45" s="76">
        <f>MIN(MAX(MIN(MAX(MIN(MAX(U$6+INDEX(エサマスタ!$C$5:$O$53,MATCH($D45,エサマスタ!$B$5:$B$53,0),COLUMN()-COLUMN($Z45)),0),1.875-MOD(U45,1))+INDEX(エサマスタ!$C$5:$O$53,MATCH($E45,エサマスタ!$B$5:$B$53,0),COLUMN()-COLUMN($Z45)),0),1.875-MOD(U45,1))+INDEX(エサマスタ!$C$5:$O$53,MATCH($F45,エサマスタ!$B$5:$B$53,0),COLUMN()-COLUMN($Z45)),0),1.875-MOD(U45,1))</f>
        <v>0.75</v>
      </c>
      <c r="AL45" s="76">
        <f>MIN(MAX(MIN(MAX(MIN(MAX(V$6+INDEX(エサマスタ!$C$5:$O$53,MATCH($D45,エサマスタ!$B$5:$B$53,0),COLUMN()-COLUMN($Z45)),0),1.875-MOD(V45,1))+INDEX(エサマスタ!$C$5:$O$53,MATCH($E45,エサマスタ!$B$5:$B$53,0),COLUMN()-COLUMN($Z45)),0),1.875-MOD(V45,1))+INDEX(エサマスタ!$C$5:$O$53,MATCH($F45,エサマスタ!$B$5:$B$53,0),COLUMN()-COLUMN($Z45)),0),1.875-MOD(V45,1))</f>
        <v>0.75</v>
      </c>
      <c r="AM45" s="77">
        <f>MIN(MAX(MIN(MAX(MIN(MAX(W$6+IF(AND($F$1="リマスター",$D45="アルマジロキャベツ"),-1,1)*INDEX(エサマスタ!$C$5:$O$53,MATCH($D45,エサマスタ!$B$5:$B$53,0),COLUMN()-COLUMN($Z45)),0),1.875-MOD(W45,1))+IF(AND($F$1="リマスター",$E45="アルマジロキャベツ"),-1,1)*INDEX(エサマスタ!$C$5:$O$53,MATCH($E45,エサマスタ!$B$5:$B$53,0),COLUMN()-COLUMN($Z45)),0),1.875-MOD(W45,1))+IF(AND($F$1="リマスター",$F45="アルマジロキャベツ"),-1,1)*INDEX(エサマスタ!$C$5:$O$53,MATCH($F45,エサマスタ!$B$5:$B$53,0),COLUMN()-COLUMN($Z45)),0),1.875-MOD(W45,1))</f>
        <v>1</v>
      </c>
      <c r="AN45" s="15"/>
      <c r="AO45" s="12"/>
      <c r="AP45" s="12"/>
      <c r="AQ45" s="12" t="str">
        <f>初期値マスタ!B42</f>
        <v>スペクター</v>
      </c>
      <c r="AR45" s="1" t="str">
        <f>エサマスタ!B42</f>
        <v>小屋ダケ</v>
      </c>
    </row>
    <row r="46" spans="1:44" x14ac:dyDescent="0.15">
      <c r="A46" s="15"/>
      <c r="B46" s="51" t="s">
        <v>138</v>
      </c>
      <c r="C46" s="54"/>
      <c r="D46" s="53" t="s">
        <v>92</v>
      </c>
      <c r="E46" s="53" t="s">
        <v>97</v>
      </c>
      <c r="F46" s="53" t="s">
        <v>102</v>
      </c>
      <c r="G46" s="32"/>
      <c r="H46" s="15"/>
      <c r="I46" s="15"/>
      <c r="J46" s="63" t="s">
        <v>138</v>
      </c>
      <c r="K46" s="64">
        <f t="shared" ref="K46:R46" si="61">K45+AA45</f>
        <v>104.25</v>
      </c>
      <c r="L46" s="65">
        <f t="shared" si="61"/>
        <v>8.5</v>
      </c>
      <c r="M46" s="65">
        <f t="shared" si="61"/>
        <v>48.5</v>
      </c>
      <c r="N46" s="65">
        <f t="shared" si="61"/>
        <v>35.5</v>
      </c>
      <c r="O46" s="65">
        <f t="shared" si="61"/>
        <v>49</v>
      </c>
      <c r="P46" s="65">
        <f t="shared" si="61"/>
        <v>48.5</v>
      </c>
      <c r="Q46" s="65">
        <f t="shared" si="61"/>
        <v>29</v>
      </c>
      <c r="R46" s="65">
        <f t="shared" si="61"/>
        <v>5</v>
      </c>
      <c r="S46" s="76">
        <f t="shared" ref="S46:W46" si="62">INT(S45)+MIN(S45-INT(S45)+AI45,1.875)</f>
        <v>23</v>
      </c>
      <c r="T46" s="76">
        <f t="shared" si="62"/>
        <v>14</v>
      </c>
      <c r="U46" s="76">
        <f t="shared" si="62"/>
        <v>22.5</v>
      </c>
      <c r="V46" s="76">
        <f t="shared" si="62"/>
        <v>22.5</v>
      </c>
      <c r="W46" s="77">
        <f t="shared" si="62"/>
        <v>22.5</v>
      </c>
      <c r="X46" s="15"/>
      <c r="Y46" s="15"/>
      <c r="Z46" s="63" t="s">
        <v>138</v>
      </c>
      <c r="AA46" s="64">
        <f>MIN(MAX(MIN(MAX(MIN(MAX(K$6+INDEX(エサマスタ!$C$5:$O$53,MATCH($D46,エサマスタ!$B$5:$B$53,0),COLUMN()-COLUMN($Z46)),0),3.75)+INDEX(エサマスタ!$C$5:$O$53,MATCH($E46,エサマスタ!$B$5:$B$53,0),COLUMN()-COLUMN($Z46)),0),3.75)+INDEX(エサマスタ!$C$5:$O$53,MATCH($F46,エサマスタ!$B$5:$B$53,0),COLUMN()-COLUMN($Z46)),0),3.75)</f>
        <v>3.5</v>
      </c>
      <c r="AB46" s="65">
        <f>MIN(MAX(MIN(MAX(MIN(MAX(L$6+INDEX(エサマスタ!$C$5:$O$53,MATCH($D46,エサマスタ!$B$5:$B$53,0),COLUMN()-COLUMN($Z46)),0),3.75)+INDEX(エサマスタ!$C$5:$O$53,MATCH($E46,エサマスタ!$B$5:$B$53,0),COLUMN()-COLUMN($Z46)),0),3.75)+INDEX(エサマスタ!$C$5:$O$53,MATCH($F46,エサマスタ!$B$5:$B$53,0),COLUMN()-COLUMN($Z46)),0),3.75)</f>
        <v>0.25</v>
      </c>
      <c r="AC46" s="65">
        <f>MIN(MAX(MIN(MAX(MIN(MAX(M$6+INDEX(エサマスタ!$C$5:$O$53,MATCH($D46,エサマスタ!$B$5:$B$53,0),COLUMN()-COLUMN($Z46)),0),3.75)+INDEX(エサマスタ!$C$5:$O$53,MATCH($E46,エサマスタ!$B$5:$B$53,0),COLUMN()-COLUMN($Z46)),0),3.75)+INDEX(エサマスタ!$C$5:$O$53,MATCH($F46,エサマスタ!$B$5:$B$53,0),COLUMN()-COLUMN($Z46)),0),3.75)</f>
        <v>1.75</v>
      </c>
      <c r="AD46" s="65">
        <f>MIN(MAX(MIN(MAX(MIN(MAX(N$6+INDEX(エサマスタ!$C$5:$O$53,MATCH($D46,エサマスタ!$B$5:$B$53,0),COLUMN()-COLUMN($Z46)),0),3.75)+INDEX(エサマスタ!$C$5:$O$53,MATCH($E46,エサマスタ!$B$5:$B$53,0),COLUMN()-COLUMN($Z46)),0),3.75)+INDEX(エサマスタ!$C$5:$O$53,MATCH($F46,エサマスタ!$B$5:$B$53,0),COLUMN()-COLUMN($Z46)),0),3.75)</f>
        <v>1.75</v>
      </c>
      <c r="AE46" s="65">
        <f>MIN(MAX(MIN(MAX(MIN(MAX(O$6+INDEX(エサマスタ!$C$5:$O$53,MATCH($D46,エサマスタ!$B$5:$B$53,0),COLUMN()-COLUMN($Z46)),0),3.75)+INDEX(エサマスタ!$C$5:$O$53,MATCH($E46,エサマスタ!$B$5:$B$53,0),COLUMN()-COLUMN($Z46)),0),3.75)+INDEX(エサマスタ!$C$5:$O$53,MATCH($F46,エサマスタ!$B$5:$B$53,0),COLUMN()-COLUMN($Z46)),0),3.75)</f>
        <v>1.5</v>
      </c>
      <c r="AF46" s="65">
        <f>MIN(MAX(MIN(MAX(MIN(MAX(P$6+INDEX(エサマスタ!$C$5:$O$53,MATCH($D46,エサマスタ!$B$5:$B$53,0),COLUMN()-COLUMN($Z46)),0),3.75)+INDEX(エサマスタ!$C$5:$O$53,MATCH($E46,エサマスタ!$B$5:$B$53,0),COLUMN()-COLUMN($Z46)),0),3.75)+INDEX(エサマスタ!$C$5:$O$53,MATCH($F46,エサマスタ!$B$5:$B$53,0),COLUMN()-COLUMN($Z46)),0),3.75)</f>
        <v>1.75</v>
      </c>
      <c r="AG46" s="65">
        <f>MIN(MAX(MIN(MAX(MIN(MAX(Q$6+INDEX(エサマスタ!$C$5:$O$53,MATCH($D46,エサマスタ!$B$5:$B$53,0),COLUMN()-COLUMN($Z46)),0),3.75)+INDEX(エサマスタ!$C$5:$O$53,MATCH($E46,エサマスタ!$B$5:$B$53,0),COLUMN()-COLUMN($Z46)),0),3.75)+INDEX(エサマスタ!$C$5:$O$53,MATCH($F46,エサマスタ!$B$5:$B$53,0),COLUMN()-COLUMN($Z46)),0),3.75)</f>
        <v>2</v>
      </c>
      <c r="AH46" s="65">
        <f>MIN(MAX(MIN(MAX(MIN(MAX(R$6+INDEX(エサマスタ!$C$5:$O$53,MATCH($D46,エサマスタ!$B$5:$B$53,0),COLUMN()-COLUMN($Z46)),0),3.75)+INDEX(エサマスタ!$C$5:$O$53,MATCH($E46,エサマスタ!$B$5:$B$53,0),COLUMN()-COLUMN($Z46)),0),3.75)+INDEX(エサマスタ!$C$5:$O$53,MATCH($F46,エサマスタ!$B$5:$B$53,0),COLUMN()-COLUMN($Z46)),0),3.75)</f>
        <v>0</v>
      </c>
      <c r="AI46" s="76">
        <f>MIN(MAX(MIN(MAX(MIN(MAX(S$6+INDEX(エサマスタ!$C$5:$O$53,MATCH($D46,エサマスタ!$B$5:$B$53,0),COLUMN()-COLUMN($Z46)),0),1.875-MOD(S46,1))+INDEX(エサマスタ!$C$5:$O$53,MATCH($E46,エサマスタ!$B$5:$B$53,0),COLUMN()-COLUMN($Z46)),0),1.875-MOD(S46,1))+INDEX(エサマスタ!$C$5:$O$53,MATCH($F46,エサマスタ!$B$5:$B$53,0),COLUMN()-COLUMN($Z46)),0),1.875-MOD(S46,1))</f>
        <v>0.5</v>
      </c>
      <c r="AJ46" s="76">
        <f>MIN(MAX(MIN(MAX(MIN(MAX(T$6+INDEX(エサマスタ!$C$5:$O$53,MATCH($D46,エサマスタ!$B$5:$B$53,0),COLUMN()-COLUMN($Z46)),0),1.875-MOD(T46,1))+INDEX(エサマスタ!$C$5:$O$53,MATCH($E46,エサマスタ!$B$5:$B$53,0),COLUMN()-COLUMN($Z46)),0),1.875-MOD(T46,1))+INDEX(エサマスタ!$C$5:$O$53,MATCH($F46,エサマスタ!$B$5:$B$53,0),COLUMN()-COLUMN($Z46)),0),1.875-MOD(T46,1))</f>
        <v>0.5</v>
      </c>
      <c r="AK46" s="76">
        <f>MIN(MAX(MIN(MAX(MIN(MAX(U$6+INDEX(エサマスタ!$C$5:$O$53,MATCH($D46,エサマスタ!$B$5:$B$53,0),COLUMN()-COLUMN($Z46)),0),1.875-MOD(U46,1))+INDEX(エサマスタ!$C$5:$O$53,MATCH($E46,エサマスタ!$B$5:$B$53,0),COLUMN()-COLUMN($Z46)),0),1.875-MOD(U46,1))+INDEX(エサマスタ!$C$5:$O$53,MATCH($F46,エサマスタ!$B$5:$B$53,0),COLUMN()-COLUMN($Z46)),0),1.875-MOD(U46,1))</f>
        <v>0.75</v>
      </c>
      <c r="AL46" s="76">
        <f>MIN(MAX(MIN(MAX(MIN(MAX(V$6+INDEX(エサマスタ!$C$5:$O$53,MATCH($D46,エサマスタ!$B$5:$B$53,0),COLUMN()-COLUMN($Z46)),0),1.875-MOD(V46,1))+INDEX(エサマスタ!$C$5:$O$53,MATCH($E46,エサマスタ!$B$5:$B$53,0),COLUMN()-COLUMN($Z46)),0),1.875-MOD(V46,1))+INDEX(エサマスタ!$C$5:$O$53,MATCH($F46,エサマスタ!$B$5:$B$53,0),COLUMN()-COLUMN($Z46)),0),1.875-MOD(V46,1))</f>
        <v>0.75</v>
      </c>
      <c r="AM46" s="77">
        <f>MIN(MAX(MIN(MAX(MIN(MAX(W$6+IF(AND($F$1="リマスター",$D46="アルマジロキャベツ"),-1,1)*INDEX(エサマスタ!$C$5:$O$53,MATCH($D46,エサマスタ!$B$5:$B$53,0),COLUMN()-COLUMN($Z46)),0),1.875-MOD(W46,1))+IF(AND($F$1="リマスター",$E46="アルマジロキャベツ"),-1,1)*INDEX(エサマスタ!$C$5:$O$53,MATCH($E46,エサマスタ!$B$5:$B$53,0),COLUMN()-COLUMN($Z46)),0),1.875-MOD(W46,1))+IF(AND($F$1="リマスター",$F46="アルマジロキャベツ"),-1,1)*INDEX(エサマスタ!$C$5:$O$53,MATCH($F46,エサマスタ!$B$5:$B$53,0),COLUMN()-COLUMN($Z46)),0),1.875-MOD(W46,1))</f>
        <v>0.5</v>
      </c>
      <c r="AN46" s="15"/>
      <c r="AO46" s="12"/>
      <c r="AP46" s="12"/>
      <c r="AQ46" s="12" t="str">
        <f>初期値マスタ!B43</f>
        <v>スケルトン</v>
      </c>
      <c r="AR46" s="1" t="str">
        <f>エサマスタ!B43</f>
        <v>獣肉</v>
      </c>
    </row>
    <row r="47" spans="1:44" x14ac:dyDescent="0.15">
      <c r="A47" s="15"/>
      <c r="B47" s="51" t="s">
        <v>139</v>
      </c>
      <c r="C47" s="54"/>
      <c r="D47" s="53" t="s">
        <v>92</v>
      </c>
      <c r="E47" s="53" t="s">
        <v>97</v>
      </c>
      <c r="F47" s="53" t="s">
        <v>97</v>
      </c>
      <c r="G47" s="32"/>
      <c r="H47" s="15"/>
      <c r="I47" s="15"/>
      <c r="J47" s="63" t="s">
        <v>139</v>
      </c>
      <c r="K47" s="64">
        <f t="shared" ref="K47:R47" si="63">K46+AA46</f>
        <v>107.75</v>
      </c>
      <c r="L47" s="65">
        <f t="shared" si="63"/>
        <v>8.75</v>
      </c>
      <c r="M47" s="65">
        <f t="shared" si="63"/>
        <v>50.25</v>
      </c>
      <c r="N47" s="65">
        <f t="shared" si="63"/>
        <v>37.25</v>
      </c>
      <c r="O47" s="65">
        <f t="shared" si="63"/>
        <v>50.5</v>
      </c>
      <c r="P47" s="65">
        <f t="shared" si="63"/>
        <v>50.25</v>
      </c>
      <c r="Q47" s="65">
        <f t="shared" si="63"/>
        <v>31</v>
      </c>
      <c r="R47" s="65">
        <f t="shared" si="63"/>
        <v>5</v>
      </c>
      <c r="S47" s="76">
        <f t="shared" ref="S47:W47" si="64">INT(S46)+MIN(S46-INT(S46)+AI46,1.875)</f>
        <v>23.5</v>
      </c>
      <c r="T47" s="76">
        <f t="shared" si="64"/>
        <v>14.5</v>
      </c>
      <c r="U47" s="76">
        <f t="shared" si="64"/>
        <v>23.25</v>
      </c>
      <c r="V47" s="76">
        <f t="shared" si="64"/>
        <v>23.25</v>
      </c>
      <c r="W47" s="77">
        <f t="shared" si="64"/>
        <v>23</v>
      </c>
      <c r="X47" s="15"/>
      <c r="Y47" s="15"/>
      <c r="Z47" s="63" t="s">
        <v>139</v>
      </c>
      <c r="AA47" s="64">
        <f>MIN(MAX(MIN(MAX(MIN(MAX(K$6+INDEX(エサマスタ!$C$5:$O$53,MATCH($D47,エサマスタ!$B$5:$B$53,0),COLUMN()-COLUMN($Z47)),0),3.75)+INDEX(エサマスタ!$C$5:$O$53,MATCH($E47,エサマスタ!$B$5:$B$53,0),COLUMN()-COLUMN($Z47)),0),3.75)+INDEX(エサマスタ!$C$5:$O$53,MATCH($F47,エサマスタ!$B$5:$B$53,0),COLUMN()-COLUMN($Z47)),0),3.75)</f>
        <v>3.75</v>
      </c>
      <c r="AB47" s="65">
        <f>MIN(MAX(MIN(MAX(MIN(MAX(L$6+INDEX(エサマスタ!$C$5:$O$53,MATCH($D47,エサマスタ!$B$5:$B$53,0),COLUMN()-COLUMN($Z47)),0),3.75)+INDEX(エサマスタ!$C$5:$O$53,MATCH($E47,エサマスタ!$B$5:$B$53,0),COLUMN()-COLUMN($Z47)),0),3.75)+INDEX(エサマスタ!$C$5:$O$53,MATCH($F47,エサマスタ!$B$5:$B$53,0),COLUMN()-COLUMN($Z47)),0),3.75)</f>
        <v>0.25</v>
      </c>
      <c r="AC47" s="65">
        <f>MIN(MAX(MIN(MAX(MIN(MAX(M$6+INDEX(エサマスタ!$C$5:$O$53,MATCH($D47,エサマスタ!$B$5:$B$53,0),COLUMN()-COLUMN($Z47)),0),3.75)+INDEX(エサマスタ!$C$5:$O$53,MATCH($E47,エサマスタ!$B$5:$B$53,0),COLUMN()-COLUMN($Z47)),0),3.75)+INDEX(エサマスタ!$C$5:$O$53,MATCH($F47,エサマスタ!$B$5:$B$53,0),COLUMN()-COLUMN($Z47)),0),3.75)</f>
        <v>1.75</v>
      </c>
      <c r="AD47" s="65">
        <f>MIN(MAX(MIN(MAX(MIN(MAX(N$6+INDEX(エサマスタ!$C$5:$O$53,MATCH($D47,エサマスタ!$B$5:$B$53,0),COLUMN()-COLUMN($Z47)),0),3.75)+INDEX(エサマスタ!$C$5:$O$53,MATCH($E47,エサマスタ!$B$5:$B$53,0),COLUMN()-COLUMN($Z47)),0),3.75)+INDEX(エサマスタ!$C$5:$O$53,MATCH($F47,エサマスタ!$B$5:$B$53,0),COLUMN()-COLUMN($Z47)),0),3.75)</f>
        <v>0.75</v>
      </c>
      <c r="AE47" s="65">
        <f>MIN(MAX(MIN(MAX(MIN(MAX(O$6+INDEX(エサマスタ!$C$5:$O$53,MATCH($D47,エサマスタ!$B$5:$B$53,0),COLUMN()-COLUMN($Z47)),0),3.75)+INDEX(エサマスタ!$C$5:$O$53,MATCH($E47,エサマスタ!$B$5:$B$53,0),COLUMN()-COLUMN($Z47)),0),3.75)+INDEX(エサマスタ!$C$5:$O$53,MATCH($F47,エサマスタ!$B$5:$B$53,0),COLUMN()-COLUMN($Z47)),0),3.75)</f>
        <v>1.5</v>
      </c>
      <c r="AF47" s="65">
        <f>MIN(MAX(MIN(MAX(MIN(MAX(P$6+INDEX(エサマスタ!$C$5:$O$53,MATCH($D47,エサマスタ!$B$5:$B$53,0),COLUMN()-COLUMN($Z47)),0),3.75)+INDEX(エサマスタ!$C$5:$O$53,MATCH($E47,エサマスタ!$B$5:$B$53,0),COLUMN()-COLUMN($Z47)),0),3.75)+INDEX(エサマスタ!$C$5:$O$53,MATCH($F47,エサマスタ!$B$5:$B$53,0),COLUMN()-COLUMN($Z47)),0),3.75)</f>
        <v>1.75</v>
      </c>
      <c r="AG47" s="65">
        <f>MIN(MAX(MIN(MAX(MIN(MAX(Q$6+INDEX(エサマスタ!$C$5:$O$53,MATCH($D47,エサマスタ!$B$5:$B$53,0),COLUMN()-COLUMN($Z47)),0),3.75)+INDEX(エサマスタ!$C$5:$O$53,MATCH($E47,エサマスタ!$B$5:$B$53,0),COLUMN()-COLUMN($Z47)),0),3.75)+INDEX(エサマスタ!$C$5:$O$53,MATCH($F47,エサマスタ!$B$5:$B$53,0),COLUMN()-COLUMN($Z47)),0),3.75)</f>
        <v>0</v>
      </c>
      <c r="AH47" s="65">
        <f>MIN(MAX(MIN(MAX(MIN(MAX(R$6+INDEX(エサマスタ!$C$5:$O$53,MATCH($D47,エサマスタ!$B$5:$B$53,0),COLUMN()-COLUMN($Z47)),0),3.75)+INDEX(エサマスタ!$C$5:$O$53,MATCH($E47,エサマスタ!$B$5:$B$53,0),COLUMN()-COLUMN($Z47)),0),3.75)+INDEX(エサマスタ!$C$5:$O$53,MATCH($F47,エサマスタ!$B$5:$B$53,0),COLUMN()-COLUMN($Z47)),0),3.75)</f>
        <v>0</v>
      </c>
      <c r="AI47" s="76">
        <f>MIN(MAX(MIN(MAX(MIN(MAX(S$6+INDEX(エサマスタ!$C$5:$O$53,MATCH($D47,エサマスタ!$B$5:$B$53,0),COLUMN()-COLUMN($Z47)),0),1.875-MOD(S47,1))+INDEX(エサマスタ!$C$5:$O$53,MATCH($E47,エサマスタ!$B$5:$B$53,0),COLUMN()-COLUMN($Z47)),0),1.875-MOD(S47,1))+INDEX(エサマスタ!$C$5:$O$53,MATCH($F47,エサマスタ!$B$5:$B$53,0),COLUMN()-COLUMN($Z47)),0),1.875-MOD(S47,1))</f>
        <v>0.5</v>
      </c>
      <c r="AJ47" s="76">
        <f>MIN(MAX(MIN(MAX(MIN(MAX(T$6+INDEX(エサマスタ!$C$5:$O$53,MATCH($D47,エサマスタ!$B$5:$B$53,0),COLUMN()-COLUMN($Z47)),0),1.875-MOD(T47,1))+INDEX(エサマスタ!$C$5:$O$53,MATCH($E47,エサマスタ!$B$5:$B$53,0),COLUMN()-COLUMN($Z47)),0),1.875-MOD(T47,1))+INDEX(エサマスタ!$C$5:$O$53,MATCH($F47,エサマスタ!$B$5:$B$53,0),COLUMN()-COLUMN($Z47)),0),1.875-MOD(T47,1))</f>
        <v>0.5</v>
      </c>
      <c r="AK47" s="76">
        <f>MIN(MAX(MIN(MAX(MIN(MAX(U$6+INDEX(エサマスタ!$C$5:$O$53,MATCH($D47,エサマスタ!$B$5:$B$53,0),COLUMN()-COLUMN($Z47)),0),1.875-MOD(U47,1))+INDEX(エサマスタ!$C$5:$O$53,MATCH($E47,エサマスタ!$B$5:$B$53,0),COLUMN()-COLUMN($Z47)),0),1.875-MOD(U47,1))+INDEX(エサマスタ!$C$5:$O$53,MATCH($F47,エサマスタ!$B$5:$B$53,0),COLUMN()-COLUMN($Z47)),0),1.875-MOD(U47,1))</f>
        <v>0.75</v>
      </c>
      <c r="AL47" s="76">
        <f>MIN(MAX(MIN(MAX(MIN(MAX(V$6+INDEX(エサマスタ!$C$5:$O$53,MATCH($D47,エサマスタ!$B$5:$B$53,0),COLUMN()-COLUMN($Z47)),0),1.875-MOD(V47,1))+INDEX(エサマスタ!$C$5:$O$53,MATCH($E47,エサマスタ!$B$5:$B$53,0),COLUMN()-COLUMN($Z47)),0),1.875-MOD(V47,1))+INDEX(エサマスタ!$C$5:$O$53,MATCH($F47,エサマスタ!$B$5:$B$53,0),COLUMN()-COLUMN($Z47)),0),1.875-MOD(V47,1))</f>
        <v>0.75</v>
      </c>
      <c r="AM47" s="77">
        <f>MIN(MAX(MIN(MAX(MIN(MAX(W$6+IF(AND($F$1="リマスター",$D47="アルマジロキャベツ"),-1,1)*INDEX(エサマスタ!$C$5:$O$53,MATCH($D47,エサマスタ!$B$5:$B$53,0),COLUMN()-COLUMN($Z47)),0),1.875-MOD(W47,1))+IF(AND($F$1="リマスター",$E47="アルマジロキャベツ"),-1,1)*INDEX(エサマスタ!$C$5:$O$53,MATCH($E47,エサマスタ!$B$5:$B$53,0),COLUMN()-COLUMN($Z47)),0),1.875-MOD(W47,1))+IF(AND($F$1="リマスター",$F47="アルマジロキャベツ"),-1,1)*INDEX(エサマスタ!$C$5:$O$53,MATCH($F47,エサマスタ!$B$5:$B$53,0),COLUMN()-COLUMN($Z47)),0),1.875-MOD(W47,1))</f>
        <v>1</v>
      </c>
      <c r="AN47" s="15"/>
      <c r="AO47" s="12"/>
      <c r="AP47" s="12"/>
      <c r="AQ47" s="12" t="str">
        <f>初期値マスタ!B44</f>
        <v>マミーエイプ</v>
      </c>
      <c r="AR47" s="1" t="str">
        <f>エサマスタ!B44</f>
        <v>虫肉</v>
      </c>
    </row>
    <row r="48" spans="1:44" x14ac:dyDescent="0.15">
      <c r="A48" s="15"/>
      <c r="B48" s="51" t="s">
        <v>140</v>
      </c>
      <c r="C48" s="54"/>
      <c r="D48" s="53" t="s">
        <v>92</v>
      </c>
      <c r="E48" s="53" t="s">
        <v>97</v>
      </c>
      <c r="F48" s="53" t="s">
        <v>102</v>
      </c>
      <c r="G48" s="32"/>
      <c r="H48" s="15"/>
      <c r="I48" s="15"/>
      <c r="J48" s="63" t="s">
        <v>140</v>
      </c>
      <c r="K48" s="64">
        <f t="shared" ref="K48:R48" si="65">K47+AA47</f>
        <v>111.5</v>
      </c>
      <c r="L48" s="65">
        <f t="shared" si="65"/>
        <v>9</v>
      </c>
      <c r="M48" s="65">
        <f t="shared" si="65"/>
        <v>52</v>
      </c>
      <c r="N48" s="65">
        <f t="shared" si="65"/>
        <v>38</v>
      </c>
      <c r="O48" s="65">
        <f t="shared" si="65"/>
        <v>52</v>
      </c>
      <c r="P48" s="65">
        <f t="shared" si="65"/>
        <v>52</v>
      </c>
      <c r="Q48" s="65">
        <f t="shared" si="65"/>
        <v>31</v>
      </c>
      <c r="R48" s="65">
        <f t="shared" si="65"/>
        <v>5</v>
      </c>
      <c r="S48" s="76">
        <f t="shared" ref="S48:W48" si="66">INT(S47)+MIN(S47-INT(S47)+AI47,1.875)</f>
        <v>24</v>
      </c>
      <c r="T48" s="76">
        <f t="shared" si="66"/>
        <v>15</v>
      </c>
      <c r="U48" s="76">
        <f t="shared" si="66"/>
        <v>24</v>
      </c>
      <c r="V48" s="76">
        <f t="shared" si="66"/>
        <v>24</v>
      </c>
      <c r="W48" s="77">
        <f t="shared" si="66"/>
        <v>24</v>
      </c>
      <c r="X48" s="15"/>
      <c r="Y48" s="15"/>
      <c r="Z48" s="63" t="s">
        <v>140</v>
      </c>
      <c r="AA48" s="64">
        <f>MIN(MAX(MIN(MAX(MIN(MAX(K$6+INDEX(エサマスタ!$C$5:$O$53,MATCH($D48,エサマスタ!$B$5:$B$53,0),COLUMN()-COLUMN($Z48)),0),3.75)+INDEX(エサマスタ!$C$5:$O$53,MATCH($E48,エサマスタ!$B$5:$B$53,0),COLUMN()-COLUMN($Z48)),0),3.75)+INDEX(エサマスタ!$C$5:$O$53,MATCH($F48,エサマスタ!$B$5:$B$53,0),COLUMN()-COLUMN($Z48)),0),3.75)</f>
        <v>3.5</v>
      </c>
      <c r="AB48" s="65">
        <f>MIN(MAX(MIN(MAX(MIN(MAX(L$6+INDEX(エサマスタ!$C$5:$O$53,MATCH($D48,エサマスタ!$B$5:$B$53,0),COLUMN()-COLUMN($Z48)),0),3.75)+INDEX(エサマスタ!$C$5:$O$53,MATCH($E48,エサマスタ!$B$5:$B$53,0),COLUMN()-COLUMN($Z48)),0),3.75)+INDEX(エサマスタ!$C$5:$O$53,MATCH($F48,エサマスタ!$B$5:$B$53,0),COLUMN()-COLUMN($Z48)),0),3.75)</f>
        <v>0.25</v>
      </c>
      <c r="AC48" s="65">
        <f>MIN(MAX(MIN(MAX(MIN(MAX(M$6+INDEX(エサマスタ!$C$5:$O$53,MATCH($D48,エサマスタ!$B$5:$B$53,0),COLUMN()-COLUMN($Z48)),0),3.75)+INDEX(エサマスタ!$C$5:$O$53,MATCH($E48,エサマスタ!$B$5:$B$53,0),COLUMN()-COLUMN($Z48)),0),3.75)+INDEX(エサマスタ!$C$5:$O$53,MATCH($F48,エサマスタ!$B$5:$B$53,0),COLUMN()-COLUMN($Z48)),0),3.75)</f>
        <v>1.75</v>
      </c>
      <c r="AD48" s="65">
        <f>MIN(MAX(MIN(MAX(MIN(MAX(N$6+INDEX(エサマスタ!$C$5:$O$53,MATCH($D48,エサマスタ!$B$5:$B$53,0),COLUMN()-COLUMN($Z48)),0),3.75)+INDEX(エサマスタ!$C$5:$O$53,MATCH($E48,エサマスタ!$B$5:$B$53,0),COLUMN()-COLUMN($Z48)),0),3.75)+INDEX(エサマスタ!$C$5:$O$53,MATCH($F48,エサマスタ!$B$5:$B$53,0),COLUMN()-COLUMN($Z48)),0),3.75)</f>
        <v>1.75</v>
      </c>
      <c r="AE48" s="65">
        <f>MIN(MAX(MIN(MAX(MIN(MAX(O$6+INDEX(エサマスタ!$C$5:$O$53,MATCH($D48,エサマスタ!$B$5:$B$53,0),COLUMN()-COLUMN($Z48)),0),3.75)+INDEX(エサマスタ!$C$5:$O$53,MATCH($E48,エサマスタ!$B$5:$B$53,0),COLUMN()-COLUMN($Z48)),0),3.75)+INDEX(エサマスタ!$C$5:$O$53,MATCH($F48,エサマスタ!$B$5:$B$53,0),COLUMN()-COLUMN($Z48)),0),3.75)</f>
        <v>1.5</v>
      </c>
      <c r="AF48" s="65">
        <f>MIN(MAX(MIN(MAX(MIN(MAX(P$6+INDEX(エサマスタ!$C$5:$O$53,MATCH($D48,エサマスタ!$B$5:$B$53,0),COLUMN()-COLUMN($Z48)),0),3.75)+INDEX(エサマスタ!$C$5:$O$53,MATCH($E48,エサマスタ!$B$5:$B$53,0),COLUMN()-COLUMN($Z48)),0),3.75)+INDEX(エサマスタ!$C$5:$O$53,MATCH($F48,エサマスタ!$B$5:$B$53,0),COLUMN()-COLUMN($Z48)),0),3.75)</f>
        <v>1.75</v>
      </c>
      <c r="AG48" s="65">
        <f>MIN(MAX(MIN(MAX(MIN(MAX(Q$6+INDEX(エサマスタ!$C$5:$O$53,MATCH($D48,エサマスタ!$B$5:$B$53,0),COLUMN()-COLUMN($Z48)),0),3.75)+INDEX(エサマスタ!$C$5:$O$53,MATCH($E48,エサマスタ!$B$5:$B$53,0),COLUMN()-COLUMN($Z48)),0),3.75)+INDEX(エサマスタ!$C$5:$O$53,MATCH($F48,エサマスタ!$B$5:$B$53,0),COLUMN()-COLUMN($Z48)),0),3.75)</f>
        <v>2</v>
      </c>
      <c r="AH48" s="65">
        <f>MIN(MAX(MIN(MAX(MIN(MAX(R$6+INDEX(エサマスタ!$C$5:$O$53,MATCH($D48,エサマスタ!$B$5:$B$53,0),COLUMN()-COLUMN($Z48)),0),3.75)+INDEX(エサマスタ!$C$5:$O$53,MATCH($E48,エサマスタ!$B$5:$B$53,0),COLUMN()-COLUMN($Z48)),0),3.75)+INDEX(エサマスタ!$C$5:$O$53,MATCH($F48,エサマスタ!$B$5:$B$53,0),COLUMN()-COLUMN($Z48)),0),3.75)</f>
        <v>0</v>
      </c>
      <c r="AI48" s="76">
        <f>MIN(MAX(MIN(MAX(MIN(MAX(S$6+INDEX(エサマスタ!$C$5:$O$53,MATCH($D48,エサマスタ!$B$5:$B$53,0),COLUMN()-COLUMN($Z48)),0),1.875-MOD(S48,1))+INDEX(エサマスタ!$C$5:$O$53,MATCH($E48,エサマスタ!$B$5:$B$53,0),COLUMN()-COLUMN($Z48)),0),1.875-MOD(S48,1))+INDEX(エサマスタ!$C$5:$O$53,MATCH($F48,エサマスタ!$B$5:$B$53,0),COLUMN()-COLUMN($Z48)),0),1.875-MOD(S48,1))</f>
        <v>0.5</v>
      </c>
      <c r="AJ48" s="76">
        <f>MIN(MAX(MIN(MAX(MIN(MAX(T$6+INDEX(エサマスタ!$C$5:$O$53,MATCH($D48,エサマスタ!$B$5:$B$53,0),COLUMN()-COLUMN($Z48)),0),1.875-MOD(T48,1))+INDEX(エサマスタ!$C$5:$O$53,MATCH($E48,エサマスタ!$B$5:$B$53,0),COLUMN()-COLUMN($Z48)),0),1.875-MOD(T48,1))+INDEX(エサマスタ!$C$5:$O$53,MATCH($F48,エサマスタ!$B$5:$B$53,0),COLUMN()-COLUMN($Z48)),0),1.875-MOD(T48,1))</f>
        <v>0.5</v>
      </c>
      <c r="AK48" s="76">
        <f>MIN(MAX(MIN(MAX(MIN(MAX(U$6+INDEX(エサマスタ!$C$5:$O$53,MATCH($D48,エサマスタ!$B$5:$B$53,0),COLUMN()-COLUMN($Z48)),0),1.875-MOD(U48,1))+INDEX(エサマスタ!$C$5:$O$53,MATCH($E48,エサマスタ!$B$5:$B$53,0),COLUMN()-COLUMN($Z48)),0),1.875-MOD(U48,1))+INDEX(エサマスタ!$C$5:$O$53,MATCH($F48,エサマスタ!$B$5:$B$53,0),COLUMN()-COLUMN($Z48)),0),1.875-MOD(U48,1))</f>
        <v>0.75</v>
      </c>
      <c r="AL48" s="76">
        <f>MIN(MAX(MIN(MAX(MIN(MAX(V$6+INDEX(エサマスタ!$C$5:$O$53,MATCH($D48,エサマスタ!$B$5:$B$53,0),COLUMN()-COLUMN($Z48)),0),1.875-MOD(V48,1))+INDEX(エサマスタ!$C$5:$O$53,MATCH($E48,エサマスタ!$B$5:$B$53,0),COLUMN()-COLUMN($Z48)),0),1.875-MOD(V48,1))+INDEX(エサマスタ!$C$5:$O$53,MATCH($F48,エサマスタ!$B$5:$B$53,0),COLUMN()-COLUMN($Z48)),0),1.875-MOD(V48,1))</f>
        <v>0.75</v>
      </c>
      <c r="AM48" s="77">
        <f>MIN(MAX(MIN(MAX(MIN(MAX(W$6+IF(AND($F$1="リマスター",$D48="アルマジロキャベツ"),-1,1)*INDEX(エサマスタ!$C$5:$O$53,MATCH($D48,エサマスタ!$B$5:$B$53,0),COLUMN()-COLUMN($Z48)),0),1.875-MOD(W48,1))+IF(AND($F$1="リマスター",$E48="アルマジロキャベツ"),-1,1)*INDEX(エサマスタ!$C$5:$O$53,MATCH($E48,エサマスタ!$B$5:$B$53,0),COLUMN()-COLUMN($Z48)),0),1.875-MOD(W48,1))+IF(AND($F$1="リマスター",$F48="アルマジロキャベツ"),-1,1)*INDEX(エサマスタ!$C$5:$O$53,MATCH($F48,エサマスタ!$B$5:$B$53,0),COLUMN()-COLUMN($Z48)),0),1.875-MOD(W48,1))</f>
        <v>0.5</v>
      </c>
      <c r="AN48" s="15"/>
      <c r="AO48" s="12"/>
      <c r="AP48" s="12"/>
      <c r="AQ48" s="12" t="str">
        <f>初期値マスタ!B45</f>
        <v>チビデビル</v>
      </c>
      <c r="AR48" s="1" t="str">
        <f>エサマスタ!B45</f>
        <v>トカゲの肉</v>
      </c>
    </row>
    <row r="49" spans="1:44" x14ac:dyDescent="0.15">
      <c r="A49" s="15"/>
      <c r="B49" s="51" t="s">
        <v>141</v>
      </c>
      <c r="C49" s="54"/>
      <c r="D49" s="53" t="s">
        <v>92</v>
      </c>
      <c r="E49" s="53" t="s">
        <v>97</v>
      </c>
      <c r="F49" s="53" t="s">
        <v>97</v>
      </c>
      <c r="G49" s="32"/>
      <c r="H49" s="15"/>
      <c r="I49" s="15"/>
      <c r="J49" s="63" t="s">
        <v>141</v>
      </c>
      <c r="K49" s="64">
        <f t="shared" ref="K49:R49" si="67">K48+AA48</f>
        <v>115</v>
      </c>
      <c r="L49" s="65">
        <f t="shared" si="67"/>
        <v>9.25</v>
      </c>
      <c r="M49" s="65">
        <f t="shared" si="67"/>
        <v>53.75</v>
      </c>
      <c r="N49" s="65">
        <f t="shared" si="67"/>
        <v>39.75</v>
      </c>
      <c r="O49" s="65">
        <f t="shared" si="67"/>
        <v>53.5</v>
      </c>
      <c r="P49" s="65">
        <f t="shared" si="67"/>
        <v>53.75</v>
      </c>
      <c r="Q49" s="65">
        <f t="shared" si="67"/>
        <v>33</v>
      </c>
      <c r="R49" s="65">
        <f t="shared" si="67"/>
        <v>5</v>
      </c>
      <c r="S49" s="76">
        <f t="shared" ref="S49:W49" si="68">INT(S48)+MIN(S48-INT(S48)+AI48,1.875)</f>
        <v>24.5</v>
      </c>
      <c r="T49" s="76">
        <f t="shared" si="68"/>
        <v>15.5</v>
      </c>
      <c r="U49" s="76">
        <f t="shared" si="68"/>
        <v>24.75</v>
      </c>
      <c r="V49" s="76">
        <f t="shared" si="68"/>
        <v>24.75</v>
      </c>
      <c r="W49" s="77">
        <f t="shared" si="68"/>
        <v>24.5</v>
      </c>
      <c r="X49" s="15"/>
      <c r="Y49" s="15"/>
      <c r="Z49" s="63" t="s">
        <v>141</v>
      </c>
      <c r="AA49" s="64">
        <f>MIN(MAX(MIN(MAX(MIN(MAX(K$6+INDEX(エサマスタ!$C$5:$O$53,MATCH($D49,エサマスタ!$B$5:$B$53,0),COLUMN()-COLUMN($Z49)),0),3.75)+INDEX(エサマスタ!$C$5:$O$53,MATCH($E49,エサマスタ!$B$5:$B$53,0),COLUMN()-COLUMN($Z49)),0),3.75)+INDEX(エサマスタ!$C$5:$O$53,MATCH($F49,エサマスタ!$B$5:$B$53,0),COLUMN()-COLUMN($Z49)),0),3.75)</f>
        <v>3.75</v>
      </c>
      <c r="AB49" s="65">
        <f>MIN(MAX(MIN(MAX(MIN(MAX(L$6+INDEX(エサマスタ!$C$5:$O$53,MATCH($D49,エサマスタ!$B$5:$B$53,0),COLUMN()-COLUMN($Z49)),0),3.75)+INDEX(エサマスタ!$C$5:$O$53,MATCH($E49,エサマスタ!$B$5:$B$53,0),COLUMN()-COLUMN($Z49)),0),3.75)+INDEX(エサマスタ!$C$5:$O$53,MATCH($F49,エサマスタ!$B$5:$B$53,0),COLUMN()-COLUMN($Z49)),0),3.75)</f>
        <v>0.25</v>
      </c>
      <c r="AC49" s="65">
        <f>MIN(MAX(MIN(MAX(MIN(MAX(M$6+INDEX(エサマスタ!$C$5:$O$53,MATCH($D49,エサマスタ!$B$5:$B$53,0),COLUMN()-COLUMN($Z49)),0),3.75)+INDEX(エサマスタ!$C$5:$O$53,MATCH($E49,エサマスタ!$B$5:$B$53,0),COLUMN()-COLUMN($Z49)),0),3.75)+INDEX(エサマスタ!$C$5:$O$53,MATCH($F49,エサマスタ!$B$5:$B$53,0),COLUMN()-COLUMN($Z49)),0),3.75)</f>
        <v>1.75</v>
      </c>
      <c r="AD49" s="65">
        <f>MIN(MAX(MIN(MAX(MIN(MAX(N$6+INDEX(エサマスタ!$C$5:$O$53,MATCH($D49,エサマスタ!$B$5:$B$53,0),COLUMN()-COLUMN($Z49)),0),3.75)+INDEX(エサマスタ!$C$5:$O$53,MATCH($E49,エサマスタ!$B$5:$B$53,0),COLUMN()-COLUMN($Z49)),0),3.75)+INDEX(エサマスタ!$C$5:$O$53,MATCH($F49,エサマスタ!$B$5:$B$53,0),COLUMN()-COLUMN($Z49)),0),3.75)</f>
        <v>0.75</v>
      </c>
      <c r="AE49" s="65">
        <f>MIN(MAX(MIN(MAX(MIN(MAX(O$6+INDEX(エサマスタ!$C$5:$O$53,MATCH($D49,エサマスタ!$B$5:$B$53,0),COLUMN()-COLUMN($Z49)),0),3.75)+INDEX(エサマスタ!$C$5:$O$53,MATCH($E49,エサマスタ!$B$5:$B$53,0),COLUMN()-COLUMN($Z49)),0),3.75)+INDEX(エサマスタ!$C$5:$O$53,MATCH($F49,エサマスタ!$B$5:$B$53,0),COLUMN()-COLUMN($Z49)),0),3.75)</f>
        <v>1.5</v>
      </c>
      <c r="AF49" s="65">
        <f>MIN(MAX(MIN(MAX(MIN(MAX(P$6+INDEX(エサマスタ!$C$5:$O$53,MATCH($D49,エサマスタ!$B$5:$B$53,0),COLUMN()-COLUMN($Z49)),0),3.75)+INDEX(エサマスタ!$C$5:$O$53,MATCH($E49,エサマスタ!$B$5:$B$53,0),COLUMN()-COLUMN($Z49)),0),3.75)+INDEX(エサマスタ!$C$5:$O$53,MATCH($F49,エサマスタ!$B$5:$B$53,0),COLUMN()-COLUMN($Z49)),0),3.75)</f>
        <v>1.75</v>
      </c>
      <c r="AG49" s="65">
        <f>MIN(MAX(MIN(MAX(MIN(MAX(Q$6+INDEX(エサマスタ!$C$5:$O$53,MATCH($D49,エサマスタ!$B$5:$B$53,0),COLUMN()-COLUMN($Z49)),0),3.75)+INDEX(エサマスタ!$C$5:$O$53,MATCH($E49,エサマスタ!$B$5:$B$53,0),COLUMN()-COLUMN($Z49)),0),3.75)+INDEX(エサマスタ!$C$5:$O$53,MATCH($F49,エサマスタ!$B$5:$B$53,0),COLUMN()-COLUMN($Z49)),0),3.75)</f>
        <v>0</v>
      </c>
      <c r="AH49" s="65">
        <f>MIN(MAX(MIN(MAX(MIN(MAX(R$6+INDEX(エサマスタ!$C$5:$O$53,MATCH($D49,エサマスタ!$B$5:$B$53,0),COLUMN()-COLUMN($Z49)),0),3.75)+INDEX(エサマスタ!$C$5:$O$53,MATCH($E49,エサマスタ!$B$5:$B$53,0),COLUMN()-COLUMN($Z49)),0),3.75)+INDEX(エサマスタ!$C$5:$O$53,MATCH($F49,エサマスタ!$B$5:$B$53,0),COLUMN()-COLUMN($Z49)),0),3.75)</f>
        <v>0</v>
      </c>
      <c r="AI49" s="76">
        <f>MIN(MAX(MIN(MAX(MIN(MAX(S$6+INDEX(エサマスタ!$C$5:$O$53,MATCH($D49,エサマスタ!$B$5:$B$53,0),COLUMN()-COLUMN($Z49)),0),1.875-MOD(S49,1))+INDEX(エサマスタ!$C$5:$O$53,MATCH($E49,エサマスタ!$B$5:$B$53,0),COLUMN()-COLUMN($Z49)),0),1.875-MOD(S49,1))+INDEX(エサマスタ!$C$5:$O$53,MATCH($F49,エサマスタ!$B$5:$B$53,0),COLUMN()-COLUMN($Z49)),0),1.875-MOD(S49,1))</f>
        <v>0.5</v>
      </c>
      <c r="AJ49" s="76">
        <f>MIN(MAX(MIN(MAX(MIN(MAX(T$6+INDEX(エサマスタ!$C$5:$O$53,MATCH($D49,エサマスタ!$B$5:$B$53,0),COLUMN()-COLUMN($Z49)),0),1.875-MOD(T49,1))+INDEX(エサマスタ!$C$5:$O$53,MATCH($E49,エサマスタ!$B$5:$B$53,0),COLUMN()-COLUMN($Z49)),0),1.875-MOD(T49,1))+INDEX(エサマスタ!$C$5:$O$53,MATCH($F49,エサマスタ!$B$5:$B$53,0),COLUMN()-COLUMN($Z49)),0),1.875-MOD(T49,1))</f>
        <v>0.5</v>
      </c>
      <c r="AK49" s="76">
        <f>MIN(MAX(MIN(MAX(MIN(MAX(U$6+INDEX(エサマスタ!$C$5:$O$53,MATCH($D49,エサマスタ!$B$5:$B$53,0),COLUMN()-COLUMN($Z49)),0),1.875-MOD(U49,1))+INDEX(エサマスタ!$C$5:$O$53,MATCH($E49,エサマスタ!$B$5:$B$53,0),COLUMN()-COLUMN($Z49)),0),1.875-MOD(U49,1))+INDEX(エサマスタ!$C$5:$O$53,MATCH($F49,エサマスタ!$B$5:$B$53,0),COLUMN()-COLUMN($Z49)),0),1.875-MOD(U49,1))</f>
        <v>0.75</v>
      </c>
      <c r="AL49" s="76">
        <f>MIN(MAX(MIN(MAX(MIN(MAX(V$6+INDEX(エサマスタ!$C$5:$O$53,MATCH($D49,エサマスタ!$B$5:$B$53,0),COLUMN()-COLUMN($Z49)),0),1.875-MOD(V49,1))+INDEX(エサマスタ!$C$5:$O$53,MATCH($E49,エサマスタ!$B$5:$B$53,0),COLUMN()-COLUMN($Z49)),0),1.875-MOD(V49,1))+INDEX(エサマスタ!$C$5:$O$53,MATCH($F49,エサマスタ!$B$5:$B$53,0),COLUMN()-COLUMN($Z49)),0),1.875-MOD(V49,1))</f>
        <v>0.75</v>
      </c>
      <c r="AM49" s="77">
        <f>MIN(MAX(MIN(MAX(MIN(MAX(W$6+IF(AND($F$1="リマスター",$D49="アルマジロキャベツ"),-1,1)*INDEX(エサマスタ!$C$5:$O$53,MATCH($D49,エサマスタ!$B$5:$B$53,0),COLUMN()-COLUMN($Z49)),0),1.875-MOD(W49,1))+IF(AND($F$1="リマスター",$E49="アルマジロキャベツ"),-1,1)*INDEX(エサマスタ!$C$5:$O$53,MATCH($E49,エサマスタ!$B$5:$B$53,0),COLUMN()-COLUMN($Z49)),0),1.875-MOD(W49,1))+IF(AND($F$1="リマスター",$F49="アルマジロキャベツ"),-1,1)*INDEX(エサマスタ!$C$5:$O$53,MATCH($F49,エサマスタ!$B$5:$B$53,0),COLUMN()-COLUMN($Z49)),0),1.875-MOD(W49,1))</f>
        <v>1</v>
      </c>
      <c r="AN49" s="15"/>
      <c r="AO49" s="12"/>
      <c r="AP49" s="12"/>
      <c r="AQ49" s="12" t="str">
        <f>初期値マスタ!B46</f>
        <v>デーモンヘッド</v>
      </c>
      <c r="AR49" s="1" t="str">
        <f>エサマスタ!B46</f>
        <v>魚肉</v>
      </c>
    </row>
    <row r="50" spans="1:44" x14ac:dyDescent="0.15">
      <c r="A50" s="15"/>
      <c r="B50" s="51" t="s">
        <v>142</v>
      </c>
      <c r="C50" s="54"/>
      <c r="D50" s="53" t="s">
        <v>92</v>
      </c>
      <c r="E50" s="53" t="s">
        <v>97</v>
      </c>
      <c r="F50" s="53" t="s">
        <v>102</v>
      </c>
      <c r="G50" s="32"/>
      <c r="H50" s="15"/>
      <c r="I50" s="15"/>
      <c r="J50" s="63" t="s">
        <v>142</v>
      </c>
      <c r="K50" s="64">
        <f t="shared" ref="K50:R50" si="69">K49+AA49</f>
        <v>118.75</v>
      </c>
      <c r="L50" s="65">
        <f t="shared" si="69"/>
        <v>9.5</v>
      </c>
      <c r="M50" s="65">
        <f t="shared" si="69"/>
        <v>55.5</v>
      </c>
      <c r="N50" s="65">
        <f t="shared" si="69"/>
        <v>40.5</v>
      </c>
      <c r="O50" s="65">
        <f t="shared" si="69"/>
        <v>55</v>
      </c>
      <c r="P50" s="65">
        <f t="shared" si="69"/>
        <v>55.5</v>
      </c>
      <c r="Q50" s="65">
        <f t="shared" si="69"/>
        <v>33</v>
      </c>
      <c r="R50" s="65">
        <f t="shared" si="69"/>
        <v>5</v>
      </c>
      <c r="S50" s="76">
        <f t="shared" ref="S50:W50" si="70">INT(S49)+MIN(S49-INT(S49)+AI49,1.875)</f>
        <v>25</v>
      </c>
      <c r="T50" s="76">
        <f t="shared" si="70"/>
        <v>16</v>
      </c>
      <c r="U50" s="76">
        <f t="shared" si="70"/>
        <v>25.5</v>
      </c>
      <c r="V50" s="76">
        <f t="shared" si="70"/>
        <v>25.5</v>
      </c>
      <c r="W50" s="77">
        <f t="shared" si="70"/>
        <v>25.5</v>
      </c>
      <c r="X50" s="15"/>
      <c r="Y50" s="15"/>
      <c r="Z50" s="63" t="s">
        <v>142</v>
      </c>
      <c r="AA50" s="64">
        <f>MIN(MAX(MIN(MAX(MIN(MAX(K$6+INDEX(エサマスタ!$C$5:$O$53,MATCH($D50,エサマスタ!$B$5:$B$53,0),COLUMN()-COLUMN($Z50)),0),3.75)+INDEX(エサマスタ!$C$5:$O$53,MATCH($E50,エサマスタ!$B$5:$B$53,0),COLUMN()-COLUMN($Z50)),0),3.75)+INDEX(エサマスタ!$C$5:$O$53,MATCH($F50,エサマスタ!$B$5:$B$53,0),COLUMN()-COLUMN($Z50)),0),3.75)</f>
        <v>3.5</v>
      </c>
      <c r="AB50" s="65">
        <f>MIN(MAX(MIN(MAX(MIN(MAX(L$6+INDEX(エサマスタ!$C$5:$O$53,MATCH($D50,エサマスタ!$B$5:$B$53,0),COLUMN()-COLUMN($Z50)),0),3.75)+INDEX(エサマスタ!$C$5:$O$53,MATCH($E50,エサマスタ!$B$5:$B$53,0),COLUMN()-COLUMN($Z50)),0),3.75)+INDEX(エサマスタ!$C$5:$O$53,MATCH($F50,エサマスタ!$B$5:$B$53,0),COLUMN()-COLUMN($Z50)),0),3.75)</f>
        <v>0.25</v>
      </c>
      <c r="AC50" s="65">
        <f>MIN(MAX(MIN(MAX(MIN(MAX(M$6+INDEX(エサマスタ!$C$5:$O$53,MATCH($D50,エサマスタ!$B$5:$B$53,0),COLUMN()-COLUMN($Z50)),0),3.75)+INDEX(エサマスタ!$C$5:$O$53,MATCH($E50,エサマスタ!$B$5:$B$53,0),COLUMN()-COLUMN($Z50)),0),3.75)+INDEX(エサマスタ!$C$5:$O$53,MATCH($F50,エサマスタ!$B$5:$B$53,0),COLUMN()-COLUMN($Z50)),0),3.75)</f>
        <v>1.75</v>
      </c>
      <c r="AD50" s="65">
        <f>MIN(MAX(MIN(MAX(MIN(MAX(N$6+INDEX(エサマスタ!$C$5:$O$53,MATCH($D50,エサマスタ!$B$5:$B$53,0),COLUMN()-COLUMN($Z50)),0),3.75)+INDEX(エサマスタ!$C$5:$O$53,MATCH($E50,エサマスタ!$B$5:$B$53,0),COLUMN()-COLUMN($Z50)),0),3.75)+INDEX(エサマスタ!$C$5:$O$53,MATCH($F50,エサマスタ!$B$5:$B$53,0),COLUMN()-COLUMN($Z50)),0),3.75)</f>
        <v>1.75</v>
      </c>
      <c r="AE50" s="65">
        <f>MIN(MAX(MIN(MAX(MIN(MAX(O$6+INDEX(エサマスタ!$C$5:$O$53,MATCH($D50,エサマスタ!$B$5:$B$53,0),COLUMN()-COLUMN($Z50)),0),3.75)+INDEX(エサマスタ!$C$5:$O$53,MATCH($E50,エサマスタ!$B$5:$B$53,0),COLUMN()-COLUMN($Z50)),0),3.75)+INDEX(エサマスタ!$C$5:$O$53,MATCH($F50,エサマスタ!$B$5:$B$53,0),COLUMN()-COLUMN($Z50)),0),3.75)</f>
        <v>1.5</v>
      </c>
      <c r="AF50" s="65">
        <f>MIN(MAX(MIN(MAX(MIN(MAX(P$6+INDEX(エサマスタ!$C$5:$O$53,MATCH($D50,エサマスタ!$B$5:$B$53,0),COLUMN()-COLUMN($Z50)),0),3.75)+INDEX(エサマスタ!$C$5:$O$53,MATCH($E50,エサマスタ!$B$5:$B$53,0),COLUMN()-COLUMN($Z50)),0),3.75)+INDEX(エサマスタ!$C$5:$O$53,MATCH($F50,エサマスタ!$B$5:$B$53,0),COLUMN()-COLUMN($Z50)),0),3.75)</f>
        <v>1.75</v>
      </c>
      <c r="AG50" s="65">
        <f>MIN(MAX(MIN(MAX(MIN(MAX(Q$6+INDEX(エサマスタ!$C$5:$O$53,MATCH($D50,エサマスタ!$B$5:$B$53,0),COLUMN()-COLUMN($Z50)),0),3.75)+INDEX(エサマスタ!$C$5:$O$53,MATCH($E50,エサマスタ!$B$5:$B$53,0),COLUMN()-COLUMN($Z50)),0),3.75)+INDEX(エサマスタ!$C$5:$O$53,MATCH($F50,エサマスタ!$B$5:$B$53,0),COLUMN()-COLUMN($Z50)),0),3.75)</f>
        <v>2</v>
      </c>
      <c r="AH50" s="65">
        <f>MIN(MAX(MIN(MAX(MIN(MAX(R$6+INDEX(エサマスタ!$C$5:$O$53,MATCH($D50,エサマスタ!$B$5:$B$53,0),COLUMN()-COLUMN($Z50)),0),3.75)+INDEX(エサマスタ!$C$5:$O$53,MATCH($E50,エサマスタ!$B$5:$B$53,0),COLUMN()-COLUMN($Z50)),0),3.75)+INDEX(エサマスタ!$C$5:$O$53,MATCH($F50,エサマスタ!$B$5:$B$53,0),COLUMN()-COLUMN($Z50)),0),3.75)</f>
        <v>0</v>
      </c>
      <c r="AI50" s="76">
        <f>MIN(MAX(MIN(MAX(MIN(MAX(S$6+INDEX(エサマスタ!$C$5:$O$53,MATCH($D50,エサマスタ!$B$5:$B$53,0),COLUMN()-COLUMN($Z50)),0),1.875-MOD(S50,1))+INDEX(エサマスタ!$C$5:$O$53,MATCH($E50,エサマスタ!$B$5:$B$53,0),COLUMN()-COLUMN($Z50)),0),1.875-MOD(S50,1))+INDEX(エサマスタ!$C$5:$O$53,MATCH($F50,エサマスタ!$B$5:$B$53,0),COLUMN()-COLUMN($Z50)),0),1.875-MOD(S50,1))</f>
        <v>0.5</v>
      </c>
      <c r="AJ50" s="76">
        <f>MIN(MAX(MIN(MAX(MIN(MAX(T$6+INDEX(エサマスタ!$C$5:$O$53,MATCH($D50,エサマスタ!$B$5:$B$53,0),COLUMN()-COLUMN($Z50)),0),1.875-MOD(T50,1))+INDEX(エサマスタ!$C$5:$O$53,MATCH($E50,エサマスタ!$B$5:$B$53,0),COLUMN()-COLUMN($Z50)),0),1.875-MOD(T50,1))+INDEX(エサマスタ!$C$5:$O$53,MATCH($F50,エサマスタ!$B$5:$B$53,0),COLUMN()-COLUMN($Z50)),0),1.875-MOD(T50,1))</f>
        <v>0.5</v>
      </c>
      <c r="AK50" s="76">
        <f>MIN(MAX(MIN(MAX(MIN(MAX(U$6+INDEX(エサマスタ!$C$5:$O$53,MATCH($D50,エサマスタ!$B$5:$B$53,0),COLUMN()-COLUMN($Z50)),0),1.875-MOD(U50,1))+INDEX(エサマスタ!$C$5:$O$53,MATCH($E50,エサマスタ!$B$5:$B$53,0),COLUMN()-COLUMN($Z50)),0),1.875-MOD(U50,1))+INDEX(エサマスタ!$C$5:$O$53,MATCH($F50,エサマスタ!$B$5:$B$53,0),COLUMN()-COLUMN($Z50)),0),1.875-MOD(U50,1))</f>
        <v>0.75</v>
      </c>
      <c r="AL50" s="76">
        <f>MIN(MAX(MIN(MAX(MIN(MAX(V$6+INDEX(エサマスタ!$C$5:$O$53,MATCH($D50,エサマスタ!$B$5:$B$53,0),COLUMN()-COLUMN($Z50)),0),1.875-MOD(V50,1))+INDEX(エサマスタ!$C$5:$O$53,MATCH($E50,エサマスタ!$B$5:$B$53,0),COLUMN()-COLUMN($Z50)),0),1.875-MOD(V50,1))+INDEX(エサマスタ!$C$5:$O$53,MATCH($F50,エサマスタ!$B$5:$B$53,0),COLUMN()-COLUMN($Z50)),0),1.875-MOD(V50,1))</f>
        <v>0.75</v>
      </c>
      <c r="AM50" s="77">
        <f>MIN(MAX(MIN(MAX(MIN(MAX(W$6+IF(AND($F$1="リマスター",$D50="アルマジロキャベツ"),-1,1)*INDEX(エサマスタ!$C$5:$O$53,MATCH($D50,エサマスタ!$B$5:$B$53,0),COLUMN()-COLUMN($Z50)),0),1.875-MOD(W50,1))+IF(AND($F$1="リマスター",$E50="アルマジロキャベツ"),-1,1)*INDEX(エサマスタ!$C$5:$O$53,MATCH($E50,エサマスタ!$B$5:$B$53,0),COLUMN()-COLUMN($Z50)),0),1.875-MOD(W50,1))+IF(AND($F$1="リマスター",$F50="アルマジロキャベツ"),-1,1)*INDEX(エサマスタ!$C$5:$O$53,MATCH($F50,エサマスタ!$B$5:$B$53,0),COLUMN()-COLUMN($Z50)),0),1.875-MOD(W50,1))</f>
        <v>0.5</v>
      </c>
      <c r="AN50" s="15"/>
      <c r="AO50" s="12"/>
      <c r="AP50" s="12"/>
      <c r="AQ50" s="12" t="str">
        <f>初期値マスタ!B47</f>
        <v>スパインドデビル</v>
      </c>
      <c r="AR50" s="1" t="str">
        <f>エサマスタ!B47</f>
        <v>鳥肉</v>
      </c>
    </row>
    <row r="51" spans="1:44" x14ac:dyDescent="0.15">
      <c r="A51" s="15"/>
      <c r="B51" s="51" t="s">
        <v>143</v>
      </c>
      <c r="C51" s="54"/>
      <c r="D51" s="53" t="s">
        <v>92</v>
      </c>
      <c r="E51" s="53" t="s">
        <v>97</v>
      </c>
      <c r="F51" s="53" t="s">
        <v>97</v>
      </c>
      <c r="G51" s="32"/>
      <c r="H51" s="15"/>
      <c r="I51" s="15"/>
      <c r="J51" s="63" t="s">
        <v>143</v>
      </c>
      <c r="K51" s="64">
        <f t="shared" ref="K51:R51" si="71">K50+AA50</f>
        <v>122.25</v>
      </c>
      <c r="L51" s="65">
        <f t="shared" si="71"/>
        <v>9.75</v>
      </c>
      <c r="M51" s="65">
        <f t="shared" si="71"/>
        <v>57.25</v>
      </c>
      <c r="N51" s="65">
        <f t="shared" si="71"/>
        <v>42.25</v>
      </c>
      <c r="O51" s="65">
        <f t="shared" si="71"/>
        <v>56.5</v>
      </c>
      <c r="P51" s="65">
        <f t="shared" si="71"/>
        <v>57.25</v>
      </c>
      <c r="Q51" s="65">
        <f t="shared" si="71"/>
        <v>35</v>
      </c>
      <c r="R51" s="65">
        <f t="shared" si="71"/>
        <v>5</v>
      </c>
      <c r="S51" s="76">
        <f t="shared" ref="S51:W51" si="72">INT(S50)+MIN(S50-INT(S50)+AI50,1.875)</f>
        <v>25.5</v>
      </c>
      <c r="T51" s="76">
        <f t="shared" si="72"/>
        <v>16.5</v>
      </c>
      <c r="U51" s="76">
        <f t="shared" si="72"/>
        <v>26.25</v>
      </c>
      <c r="V51" s="76">
        <f t="shared" si="72"/>
        <v>26.25</v>
      </c>
      <c r="W51" s="77">
        <f t="shared" si="72"/>
        <v>26</v>
      </c>
      <c r="X51" s="15"/>
      <c r="Y51" s="15"/>
      <c r="Z51" s="63" t="s">
        <v>143</v>
      </c>
      <c r="AA51" s="64">
        <f>MIN(MAX(MIN(MAX(MIN(MAX(K$6+INDEX(エサマスタ!$C$5:$O$53,MATCH($D51,エサマスタ!$B$5:$B$53,0),COLUMN()-COLUMN($Z51)),0),3.75)+INDEX(エサマスタ!$C$5:$O$53,MATCH($E51,エサマスタ!$B$5:$B$53,0),COLUMN()-COLUMN($Z51)),0),3.75)+INDEX(エサマスタ!$C$5:$O$53,MATCH($F51,エサマスタ!$B$5:$B$53,0),COLUMN()-COLUMN($Z51)),0),3.75)</f>
        <v>3.75</v>
      </c>
      <c r="AB51" s="65">
        <f>MIN(MAX(MIN(MAX(MIN(MAX(L$6+INDEX(エサマスタ!$C$5:$O$53,MATCH($D51,エサマスタ!$B$5:$B$53,0),COLUMN()-COLUMN($Z51)),0),3.75)+INDEX(エサマスタ!$C$5:$O$53,MATCH($E51,エサマスタ!$B$5:$B$53,0),COLUMN()-COLUMN($Z51)),0),3.75)+INDEX(エサマスタ!$C$5:$O$53,MATCH($F51,エサマスタ!$B$5:$B$53,0),COLUMN()-COLUMN($Z51)),0),3.75)</f>
        <v>0.25</v>
      </c>
      <c r="AC51" s="65">
        <f>MIN(MAX(MIN(MAX(MIN(MAX(M$6+INDEX(エサマスタ!$C$5:$O$53,MATCH($D51,エサマスタ!$B$5:$B$53,0),COLUMN()-COLUMN($Z51)),0),3.75)+INDEX(エサマスタ!$C$5:$O$53,MATCH($E51,エサマスタ!$B$5:$B$53,0),COLUMN()-COLUMN($Z51)),0),3.75)+INDEX(エサマスタ!$C$5:$O$53,MATCH($F51,エサマスタ!$B$5:$B$53,0),COLUMN()-COLUMN($Z51)),0),3.75)</f>
        <v>1.75</v>
      </c>
      <c r="AD51" s="65">
        <f>MIN(MAX(MIN(MAX(MIN(MAX(N$6+INDEX(エサマスタ!$C$5:$O$53,MATCH($D51,エサマスタ!$B$5:$B$53,0),COLUMN()-COLUMN($Z51)),0),3.75)+INDEX(エサマスタ!$C$5:$O$53,MATCH($E51,エサマスタ!$B$5:$B$53,0),COLUMN()-COLUMN($Z51)),0),3.75)+INDEX(エサマスタ!$C$5:$O$53,MATCH($F51,エサマスタ!$B$5:$B$53,0),COLUMN()-COLUMN($Z51)),0),3.75)</f>
        <v>0.75</v>
      </c>
      <c r="AE51" s="65">
        <f>MIN(MAX(MIN(MAX(MIN(MAX(O$6+INDEX(エサマスタ!$C$5:$O$53,MATCH($D51,エサマスタ!$B$5:$B$53,0),COLUMN()-COLUMN($Z51)),0),3.75)+INDEX(エサマスタ!$C$5:$O$53,MATCH($E51,エサマスタ!$B$5:$B$53,0),COLUMN()-COLUMN($Z51)),0),3.75)+INDEX(エサマスタ!$C$5:$O$53,MATCH($F51,エサマスタ!$B$5:$B$53,0),COLUMN()-COLUMN($Z51)),0),3.75)</f>
        <v>1.5</v>
      </c>
      <c r="AF51" s="65">
        <f>MIN(MAX(MIN(MAX(MIN(MAX(P$6+INDEX(エサマスタ!$C$5:$O$53,MATCH($D51,エサマスタ!$B$5:$B$53,0),COLUMN()-COLUMN($Z51)),0),3.75)+INDEX(エサマスタ!$C$5:$O$53,MATCH($E51,エサマスタ!$B$5:$B$53,0),COLUMN()-COLUMN($Z51)),0),3.75)+INDEX(エサマスタ!$C$5:$O$53,MATCH($F51,エサマスタ!$B$5:$B$53,0),COLUMN()-COLUMN($Z51)),0),3.75)</f>
        <v>1.75</v>
      </c>
      <c r="AG51" s="65">
        <f>MIN(MAX(MIN(MAX(MIN(MAX(Q$6+INDEX(エサマスタ!$C$5:$O$53,MATCH($D51,エサマスタ!$B$5:$B$53,0),COLUMN()-COLUMN($Z51)),0),3.75)+INDEX(エサマスタ!$C$5:$O$53,MATCH($E51,エサマスタ!$B$5:$B$53,0),COLUMN()-COLUMN($Z51)),0),3.75)+INDEX(エサマスタ!$C$5:$O$53,MATCH($F51,エサマスタ!$B$5:$B$53,0),COLUMN()-COLUMN($Z51)),0),3.75)</f>
        <v>0</v>
      </c>
      <c r="AH51" s="65">
        <f>MIN(MAX(MIN(MAX(MIN(MAX(R$6+INDEX(エサマスタ!$C$5:$O$53,MATCH($D51,エサマスタ!$B$5:$B$53,0),COLUMN()-COLUMN($Z51)),0),3.75)+INDEX(エサマスタ!$C$5:$O$53,MATCH($E51,エサマスタ!$B$5:$B$53,0),COLUMN()-COLUMN($Z51)),0),3.75)+INDEX(エサマスタ!$C$5:$O$53,MATCH($F51,エサマスタ!$B$5:$B$53,0),COLUMN()-COLUMN($Z51)),0),3.75)</f>
        <v>0</v>
      </c>
      <c r="AI51" s="76">
        <f>MIN(MAX(MIN(MAX(MIN(MAX(S$6+INDEX(エサマスタ!$C$5:$O$53,MATCH($D51,エサマスタ!$B$5:$B$53,0),COLUMN()-COLUMN($Z51)),0),1.875-MOD(S51,1))+INDEX(エサマスタ!$C$5:$O$53,MATCH($E51,エサマスタ!$B$5:$B$53,0),COLUMN()-COLUMN($Z51)),0),1.875-MOD(S51,1))+INDEX(エサマスタ!$C$5:$O$53,MATCH($F51,エサマスタ!$B$5:$B$53,0),COLUMN()-COLUMN($Z51)),0),1.875-MOD(S51,1))</f>
        <v>0.5</v>
      </c>
      <c r="AJ51" s="76">
        <f>MIN(MAX(MIN(MAX(MIN(MAX(T$6+INDEX(エサマスタ!$C$5:$O$53,MATCH($D51,エサマスタ!$B$5:$B$53,0),COLUMN()-COLUMN($Z51)),0),1.875-MOD(T51,1))+INDEX(エサマスタ!$C$5:$O$53,MATCH($E51,エサマスタ!$B$5:$B$53,0),COLUMN()-COLUMN($Z51)),0),1.875-MOD(T51,1))+INDEX(エサマスタ!$C$5:$O$53,MATCH($F51,エサマスタ!$B$5:$B$53,0),COLUMN()-COLUMN($Z51)),0),1.875-MOD(T51,1))</f>
        <v>0.5</v>
      </c>
      <c r="AK51" s="76">
        <f>MIN(MAX(MIN(MAX(MIN(MAX(U$6+INDEX(エサマスタ!$C$5:$O$53,MATCH($D51,エサマスタ!$B$5:$B$53,0),COLUMN()-COLUMN($Z51)),0),1.875-MOD(U51,1))+INDEX(エサマスタ!$C$5:$O$53,MATCH($E51,エサマスタ!$B$5:$B$53,0),COLUMN()-COLUMN($Z51)),0),1.875-MOD(U51,1))+INDEX(エサマスタ!$C$5:$O$53,MATCH($F51,エサマスタ!$B$5:$B$53,0),COLUMN()-COLUMN($Z51)),0),1.875-MOD(U51,1))</f>
        <v>0.75</v>
      </c>
      <c r="AL51" s="76">
        <f>MIN(MAX(MIN(MAX(MIN(MAX(V$6+INDEX(エサマスタ!$C$5:$O$53,MATCH($D51,エサマスタ!$B$5:$B$53,0),COLUMN()-COLUMN($Z51)),0),1.875-MOD(V51,1))+INDEX(エサマスタ!$C$5:$O$53,MATCH($E51,エサマスタ!$B$5:$B$53,0),COLUMN()-COLUMN($Z51)),0),1.875-MOD(V51,1))+INDEX(エサマスタ!$C$5:$O$53,MATCH($F51,エサマスタ!$B$5:$B$53,0),COLUMN()-COLUMN($Z51)),0),1.875-MOD(V51,1))</f>
        <v>0.75</v>
      </c>
      <c r="AM51" s="77">
        <f>MIN(MAX(MIN(MAX(MIN(MAX(W$6+IF(AND($F$1="リマスター",$D51="アルマジロキャベツ"),-1,1)*INDEX(エサマスタ!$C$5:$O$53,MATCH($D51,エサマスタ!$B$5:$B$53,0),COLUMN()-COLUMN($Z51)),0),1.875-MOD(W51,1))+IF(AND($F$1="リマスター",$E51="アルマジロキャベツ"),-1,1)*INDEX(エサマスタ!$C$5:$O$53,MATCH($E51,エサマスタ!$B$5:$B$53,0),COLUMN()-COLUMN($Z51)),0),1.875-MOD(W51,1))+IF(AND($F$1="リマスター",$F51="アルマジロキャベツ"),-1,1)*INDEX(エサマスタ!$C$5:$O$53,MATCH($F51,エサマスタ!$B$5:$B$53,0),COLUMN()-COLUMN($Z51)),0),1.875-MOD(W51,1))</f>
        <v>1</v>
      </c>
      <c r="AN51" s="15"/>
      <c r="AO51" s="12"/>
      <c r="AP51" s="12"/>
      <c r="AQ51" s="12" t="str">
        <f>初期値マスタ!B48</f>
        <v>ダークストーカー</v>
      </c>
      <c r="AR51" s="1" t="str">
        <f>エサマスタ!B48</f>
        <v>変な肉</v>
      </c>
    </row>
    <row r="52" spans="1:44" x14ac:dyDescent="0.15">
      <c r="A52" s="15"/>
      <c r="B52" s="51" t="s">
        <v>144</v>
      </c>
      <c r="C52" s="54"/>
      <c r="D52" s="53" t="s">
        <v>92</v>
      </c>
      <c r="E52" s="53" t="s">
        <v>97</v>
      </c>
      <c r="F52" s="53" t="s">
        <v>102</v>
      </c>
      <c r="G52" s="32"/>
      <c r="H52" s="15"/>
      <c r="I52" s="15"/>
      <c r="J52" s="63" t="s">
        <v>144</v>
      </c>
      <c r="K52" s="64">
        <f t="shared" ref="K52:R52" si="73">K51+AA51</f>
        <v>126</v>
      </c>
      <c r="L52" s="65">
        <f t="shared" si="73"/>
        <v>10</v>
      </c>
      <c r="M52" s="65">
        <f t="shared" si="73"/>
        <v>59</v>
      </c>
      <c r="N52" s="65">
        <f t="shared" si="73"/>
        <v>43</v>
      </c>
      <c r="O52" s="65">
        <f t="shared" si="73"/>
        <v>58</v>
      </c>
      <c r="P52" s="65">
        <f t="shared" si="73"/>
        <v>59</v>
      </c>
      <c r="Q52" s="65">
        <f t="shared" si="73"/>
        <v>35</v>
      </c>
      <c r="R52" s="65">
        <f t="shared" si="73"/>
        <v>5</v>
      </c>
      <c r="S52" s="76">
        <f t="shared" ref="S52:W52" si="74">INT(S51)+MIN(S51-INT(S51)+AI51,1.875)</f>
        <v>26</v>
      </c>
      <c r="T52" s="76">
        <f t="shared" si="74"/>
        <v>17</v>
      </c>
      <c r="U52" s="76">
        <f t="shared" si="74"/>
        <v>27</v>
      </c>
      <c r="V52" s="76">
        <f t="shared" si="74"/>
        <v>27</v>
      </c>
      <c r="W52" s="77">
        <f t="shared" si="74"/>
        <v>27</v>
      </c>
      <c r="X52" s="15"/>
      <c r="Y52" s="15"/>
      <c r="Z52" s="63" t="s">
        <v>144</v>
      </c>
      <c r="AA52" s="64">
        <f>MIN(MAX(MIN(MAX(MIN(MAX(K$6+INDEX(エサマスタ!$C$5:$O$53,MATCH($D52,エサマスタ!$B$5:$B$53,0),COLUMN()-COLUMN($Z52)),0),3.75)+INDEX(エサマスタ!$C$5:$O$53,MATCH($E52,エサマスタ!$B$5:$B$53,0),COLUMN()-COLUMN($Z52)),0),3.75)+INDEX(エサマスタ!$C$5:$O$53,MATCH($F52,エサマスタ!$B$5:$B$53,0),COLUMN()-COLUMN($Z52)),0),3.75)</f>
        <v>3.5</v>
      </c>
      <c r="AB52" s="65">
        <f>MIN(MAX(MIN(MAX(MIN(MAX(L$6+INDEX(エサマスタ!$C$5:$O$53,MATCH($D52,エサマスタ!$B$5:$B$53,0),COLUMN()-COLUMN($Z52)),0),3.75)+INDEX(エサマスタ!$C$5:$O$53,MATCH($E52,エサマスタ!$B$5:$B$53,0),COLUMN()-COLUMN($Z52)),0),3.75)+INDEX(エサマスタ!$C$5:$O$53,MATCH($F52,エサマスタ!$B$5:$B$53,0),COLUMN()-COLUMN($Z52)),0),3.75)</f>
        <v>0.25</v>
      </c>
      <c r="AC52" s="65">
        <f>MIN(MAX(MIN(MAX(MIN(MAX(M$6+INDEX(エサマスタ!$C$5:$O$53,MATCH($D52,エサマスタ!$B$5:$B$53,0),COLUMN()-COLUMN($Z52)),0),3.75)+INDEX(エサマスタ!$C$5:$O$53,MATCH($E52,エサマスタ!$B$5:$B$53,0),COLUMN()-COLUMN($Z52)),0),3.75)+INDEX(エサマスタ!$C$5:$O$53,MATCH($F52,エサマスタ!$B$5:$B$53,0),COLUMN()-COLUMN($Z52)),0),3.75)</f>
        <v>1.75</v>
      </c>
      <c r="AD52" s="65">
        <f>MIN(MAX(MIN(MAX(MIN(MAX(N$6+INDEX(エサマスタ!$C$5:$O$53,MATCH($D52,エサマスタ!$B$5:$B$53,0),COLUMN()-COLUMN($Z52)),0),3.75)+INDEX(エサマスタ!$C$5:$O$53,MATCH($E52,エサマスタ!$B$5:$B$53,0),COLUMN()-COLUMN($Z52)),0),3.75)+INDEX(エサマスタ!$C$5:$O$53,MATCH($F52,エサマスタ!$B$5:$B$53,0),COLUMN()-COLUMN($Z52)),0),3.75)</f>
        <v>1.75</v>
      </c>
      <c r="AE52" s="65">
        <f>MIN(MAX(MIN(MAX(MIN(MAX(O$6+INDEX(エサマスタ!$C$5:$O$53,MATCH($D52,エサマスタ!$B$5:$B$53,0),COLUMN()-COLUMN($Z52)),0),3.75)+INDEX(エサマスタ!$C$5:$O$53,MATCH($E52,エサマスタ!$B$5:$B$53,0),COLUMN()-COLUMN($Z52)),0),3.75)+INDEX(エサマスタ!$C$5:$O$53,MATCH($F52,エサマスタ!$B$5:$B$53,0),COLUMN()-COLUMN($Z52)),0),3.75)</f>
        <v>1.5</v>
      </c>
      <c r="AF52" s="65">
        <f>MIN(MAX(MIN(MAX(MIN(MAX(P$6+INDEX(エサマスタ!$C$5:$O$53,MATCH($D52,エサマスタ!$B$5:$B$53,0),COLUMN()-COLUMN($Z52)),0),3.75)+INDEX(エサマスタ!$C$5:$O$53,MATCH($E52,エサマスタ!$B$5:$B$53,0),COLUMN()-COLUMN($Z52)),0),3.75)+INDEX(エサマスタ!$C$5:$O$53,MATCH($F52,エサマスタ!$B$5:$B$53,0),COLUMN()-COLUMN($Z52)),0),3.75)</f>
        <v>1.75</v>
      </c>
      <c r="AG52" s="65">
        <f>MIN(MAX(MIN(MAX(MIN(MAX(Q$6+INDEX(エサマスタ!$C$5:$O$53,MATCH($D52,エサマスタ!$B$5:$B$53,0),COLUMN()-COLUMN($Z52)),0),3.75)+INDEX(エサマスタ!$C$5:$O$53,MATCH($E52,エサマスタ!$B$5:$B$53,0),COLUMN()-COLUMN($Z52)),0),3.75)+INDEX(エサマスタ!$C$5:$O$53,MATCH($F52,エサマスタ!$B$5:$B$53,0),COLUMN()-COLUMN($Z52)),0),3.75)</f>
        <v>2</v>
      </c>
      <c r="AH52" s="65">
        <f>MIN(MAX(MIN(MAX(MIN(MAX(R$6+INDEX(エサマスタ!$C$5:$O$53,MATCH($D52,エサマスタ!$B$5:$B$53,0),COLUMN()-COLUMN($Z52)),0),3.75)+INDEX(エサマスタ!$C$5:$O$53,MATCH($E52,エサマスタ!$B$5:$B$53,0),COLUMN()-COLUMN($Z52)),0),3.75)+INDEX(エサマスタ!$C$5:$O$53,MATCH($F52,エサマスタ!$B$5:$B$53,0),COLUMN()-COLUMN($Z52)),0),3.75)</f>
        <v>0</v>
      </c>
      <c r="AI52" s="76">
        <f>MIN(MAX(MIN(MAX(MIN(MAX(S$6+INDEX(エサマスタ!$C$5:$O$53,MATCH($D52,エサマスタ!$B$5:$B$53,0),COLUMN()-COLUMN($Z52)),0),1.875-MOD(S52,1))+INDEX(エサマスタ!$C$5:$O$53,MATCH($E52,エサマスタ!$B$5:$B$53,0),COLUMN()-COLUMN($Z52)),0),1.875-MOD(S52,1))+INDEX(エサマスタ!$C$5:$O$53,MATCH($F52,エサマスタ!$B$5:$B$53,0),COLUMN()-COLUMN($Z52)),0),1.875-MOD(S52,1))</f>
        <v>0.5</v>
      </c>
      <c r="AJ52" s="76">
        <f>MIN(MAX(MIN(MAX(MIN(MAX(T$6+INDEX(エサマスタ!$C$5:$O$53,MATCH($D52,エサマスタ!$B$5:$B$53,0),COLUMN()-COLUMN($Z52)),0),1.875-MOD(T52,1))+INDEX(エサマスタ!$C$5:$O$53,MATCH($E52,エサマスタ!$B$5:$B$53,0),COLUMN()-COLUMN($Z52)),0),1.875-MOD(T52,1))+INDEX(エサマスタ!$C$5:$O$53,MATCH($F52,エサマスタ!$B$5:$B$53,0),COLUMN()-COLUMN($Z52)),0),1.875-MOD(T52,1))</f>
        <v>0.5</v>
      </c>
      <c r="AK52" s="76">
        <f>MIN(MAX(MIN(MAX(MIN(MAX(U$6+INDEX(エサマスタ!$C$5:$O$53,MATCH($D52,エサマスタ!$B$5:$B$53,0),COLUMN()-COLUMN($Z52)),0),1.875-MOD(U52,1))+INDEX(エサマスタ!$C$5:$O$53,MATCH($E52,エサマスタ!$B$5:$B$53,0),COLUMN()-COLUMN($Z52)),0),1.875-MOD(U52,1))+INDEX(エサマスタ!$C$5:$O$53,MATCH($F52,エサマスタ!$B$5:$B$53,0),COLUMN()-COLUMN($Z52)),0),1.875-MOD(U52,1))</f>
        <v>0.75</v>
      </c>
      <c r="AL52" s="76">
        <f>MIN(MAX(MIN(MAX(MIN(MAX(V$6+INDEX(エサマスタ!$C$5:$O$53,MATCH($D52,エサマスタ!$B$5:$B$53,0),COLUMN()-COLUMN($Z52)),0),1.875-MOD(V52,1))+INDEX(エサマスタ!$C$5:$O$53,MATCH($E52,エサマスタ!$B$5:$B$53,0),COLUMN()-COLUMN($Z52)),0),1.875-MOD(V52,1))+INDEX(エサマスタ!$C$5:$O$53,MATCH($F52,エサマスタ!$B$5:$B$53,0),COLUMN()-COLUMN($Z52)),0),1.875-MOD(V52,1))</f>
        <v>0.75</v>
      </c>
      <c r="AM52" s="77">
        <f>MIN(MAX(MIN(MAX(MIN(MAX(W$6+IF(AND($F$1="リマスター",$D52="アルマジロキャベツ"),-1,1)*INDEX(エサマスタ!$C$5:$O$53,MATCH($D52,エサマスタ!$B$5:$B$53,0),COLUMN()-COLUMN($Z52)),0),1.875-MOD(W52,1))+IF(AND($F$1="リマスター",$E52="アルマジロキャベツ"),-1,1)*INDEX(エサマスタ!$C$5:$O$53,MATCH($E52,エサマスタ!$B$5:$B$53,0),COLUMN()-COLUMN($Z52)),0),1.875-MOD(W52,1))+IF(AND($F$1="リマスター",$F52="アルマジロキャベツ"),-1,1)*INDEX(エサマスタ!$C$5:$O$53,MATCH($F52,エサマスタ!$B$5:$B$53,0),COLUMN()-COLUMN($Z52)),0),1.875-MOD(W52,1))</f>
        <v>0.5</v>
      </c>
      <c r="AN52" s="15"/>
      <c r="AO52" s="12"/>
      <c r="AP52" s="12"/>
      <c r="AQ52" s="12" t="str">
        <f>初期値マスタ!B49</f>
        <v>カコデーモン</v>
      </c>
      <c r="AR52" s="1" t="str">
        <f>エサマスタ!B49</f>
        <v>悪魔の肉</v>
      </c>
    </row>
    <row r="53" spans="1:44" x14ac:dyDescent="0.15">
      <c r="A53" s="15"/>
      <c r="B53" s="51" t="s">
        <v>145</v>
      </c>
      <c r="C53" s="54"/>
      <c r="D53" s="53" t="s">
        <v>92</v>
      </c>
      <c r="E53" s="53" t="s">
        <v>97</v>
      </c>
      <c r="F53" s="53" t="s">
        <v>97</v>
      </c>
      <c r="G53" s="32"/>
      <c r="H53" s="15"/>
      <c r="I53" s="15"/>
      <c r="J53" s="63" t="s">
        <v>145</v>
      </c>
      <c r="K53" s="64">
        <f t="shared" ref="K53:R53" si="75">K52+AA52</f>
        <v>129.5</v>
      </c>
      <c r="L53" s="65">
        <f t="shared" si="75"/>
        <v>10.25</v>
      </c>
      <c r="M53" s="65">
        <f t="shared" si="75"/>
        <v>60.75</v>
      </c>
      <c r="N53" s="65">
        <f t="shared" si="75"/>
        <v>44.75</v>
      </c>
      <c r="O53" s="65">
        <f t="shared" si="75"/>
        <v>59.5</v>
      </c>
      <c r="P53" s="65">
        <f t="shared" si="75"/>
        <v>60.75</v>
      </c>
      <c r="Q53" s="65">
        <f t="shared" si="75"/>
        <v>37</v>
      </c>
      <c r="R53" s="65">
        <f t="shared" si="75"/>
        <v>5</v>
      </c>
      <c r="S53" s="76">
        <f t="shared" ref="S53:W53" si="76">INT(S52)+MIN(S52-INT(S52)+AI52,1.875)</f>
        <v>26.5</v>
      </c>
      <c r="T53" s="76">
        <f t="shared" si="76"/>
        <v>17.5</v>
      </c>
      <c r="U53" s="76">
        <f t="shared" si="76"/>
        <v>27.75</v>
      </c>
      <c r="V53" s="76">
        <f t="shared" si="76"/>
        <v>27.75</v>
      </c>
      <c r="W53" s="77">
        <f t="shared" si="76"/>
        <v>27.5</v>
      </c>
      <c r="X53" s="15"/>
      <c r="Y53" s="15"/>
      <c r="Z53" s="63" t="s">
        <v>145</v>
      </c>
      <c r="AA53" s="64">
        <f>MIN(MAX(MIN(MAX(MIN(MAX(K$6+INDEX(エサマスタ!$C$5:$O$53,MATCH($D53,エサマスタ!$B$5:$B$53,0),COLUMN()-COLUMN($Z53)),0),3.75)+INDEX(エサマスタ!$C$5:$O$53,MATCH($E53,エサマスタ!$B$5:$B$53,0),COLUMN()-COLUMN($Z53)),0),3.75)+INDEX(エサマスタ!$C$5:$O$53,MATCH($F53,エサマスタ!$B$5:$B$53,0),COLUMN()-COLUMN($Z53)),0),3.75)</f>
        <v>3.75</v>
      </c>
      <c r="AB53" s="65">
        <f>MIN(MAX(MIN(MAX(MIN(MAX(L$6+INDEX(エサマスタ!$C$5:$O$53,MATCH($D53,エサマスタ!$B$5:$B$53,0),COLUMN()-COLUMN($Z53)),0),3.75)+INDEX(エサマスタ!$C$5:$O$53,MATCH($E53,エサマスタ!$B$5:$B$53,0),COLUMN()-COLUMN($Z53)),0),3.75)+INDEX(エサマスタ!$C$5:$O$53,MATCH($F53,エサマスタ!$B$5:$B$53,0),COLUMN()-COLUMN($Z53)),0),3.75)</f>
        <v>0.25</v>
      </c>
      <c r="AC53" s="65">
        <f>MIN(MAX(MIN(MAX(MIN(MAX(M$6+INDEX(エサマスタ!$C$5:$O$53,MATCH($D53,エサマスタ!$B$5:$B$53,0),COLUMN()-COLUMN($Z53)),0),3.75)+INDEX(エサマスタ!$C$5:$O$53,MATCH($E53,エサマスタ!$B$5:$B$53,0),COLUMN()-COLUMN($Z53)),0),3.75)+INDEX(エサマスタ!$C$5:$O$53,MATCH($F53,エサマスタ!$B$5:$B$53,0),COLUMN()-COLUMN($Z53)),0),3.75)</f>
        <v>1.75</v>
      </c>
      <c r="AD53" s="65">
        <f>MIN(MAX(MIN(MAX(MIN(MAX(N$6+INDEX(エサマスタ!$C$5:$O$53,MATCH($D53,エサマスタ!$B$5:$B$53,0),COLUMN()-COLUMN($Z53)),0),3.75)+INDEX(エサマスタ!$C$5:$O$53,MATCH($E53,エサマスタ!$B$5:$B$53,0),COLUMN()-COLUMN($Z53)),0),3.75)+INDEX(エサマスタ!$C$5:$O$53,MATCH($F53,エサマスタ!$B$5:$B$53,0),COLUMN()-COLUMN($Z53)),0),3.75)</f>
        <v>0.75</v>
      </c>
      <c r="AE53" s="65">
        <f>MIN(MAX(MIN(MAX(MIN(MAX(O$6+INDEX(エサマスタ!$C$5:$O$53,MATCH($D53,エサマスタ!$B$5:$B$53,0),COLUMN()-COLUMN($Z53)),0),3.75)+INDEX(エサマスタ!$C$5:$O$53,MATCH($E53,エサマスタ!$B$5:$B$53,0),COLUMN()-COLUMN($Z53)),0),3.75)+INDEX(エサマスタ!$C$5:$O$53,MATCH($F53,エサマスタ!$B$5:$B$53,0),COLUMN()-COLUMN($Z53)),0),3.75)</f>
        <v>1.5</v>
      </c>
      <c r="AF53" s="65">
        <f>MIN(MAX(MIN(MAX(MIN(MAX(P$6+INDEX(エサマスタ!$C$5:$O$53,MATCH($D53,エサマスタ!$B$5:$B$53,0),COLUMN()-COLUMN($Z53)),0),3.75)+INDEX(エサマスタ!$C$5:$O$53,MATCH($E53,エサマスタ!$B$5:$B$53,0),COLUMN()-COLUMN($Z53)),0),3.75)+INDEX(エサマスタ!$C$5:$O$53,MATCH($F53,エサマスタ!$B$5:$B$53,0),COLUMN()-COLUMN($Z53)),0),3.75)</f>
        <v>1.75</v>
      </c>
      <c r="AG53" s="65">
        <f>MIN(MAX(MIN(MAX(MIN(MAX(Q$6+INDEX(エサマスタ!$C$5:$O$53,MATCH($D53,エサマスタ!$B$5:$B$53,0),COLUMN()-COLUMN($Z53)),0),3.75)+INDEX(エサマスタ!$C$5:$O$53,MATCH($E53,エサマスタ!$B$5:$B$53,0),COLUMN()-COLUMN($Z53)),0),3.75)+INDEX(エサマスタ!$C$5:$O$53,MATCH($F53,エサマスタ!$B$5:$B$53,0),COLUMN()-COLUMN($Z53)),0),3.75)</f>
        <v>0</v>
      </c>
      <c r="AH53" s="65">
        <f>MIN(MAX(MIN(MAX(MIN(MAX(R$6+INDEX(エサマスタ!$C$5:$O$53,MATCH($D53,エサマスタ!$B$5:$B$53,0),COLUMN()-COLUMN($Z53)),0),3.75)+INDEX(エサマスタ!$C$5:$O$53,MATCH($E53,エサマスタ!$B$5:$B$53,0),COLUMN()-COLUMN($Z53)),0),3.75)+INDEX(エサマスタ!$C$5:$O$53,MATCH($F53,エサマスタ!$B$5:$B$53,0),COLUMN()-COLUMN($Z53)),0),3.75)</f>
        <v>0</v>
      </c>
      <c r="AI53" s="76">
        <f>MIN(MAX(MIN(MAX(MIN(MAX(S$6+INDEX(エサマスタ!$C$5:$O$53,MATCH($D53,エサマスタ!$B$5:$B$53,0),COLUMN()-COLUMN($Z53)),0),1.875-MOD(S53,1))+INDEX(エサマスタ!$C$5:$O$53,MATCH($E53,エサマスタ!$B$5:$B$53,0),COLUMN()-COLUMN($Z53)),0),1.875-MOD(S53,1))+INDEX(エサマスタ!$C$5:$O$53,MATCH($F53,エサマスタ!$B$5:$B$53,0),COLUMN()-COLUMN($Z53)),0),1.875-MOD(S53,1))</f>
        <v>0.5</v>
      </c>
      <c r="AJ53" s="76">
        <f>MIN(MAX(MIN(MAX(MIN(MAX(T$6+INDEX(エサマスタ!$C$5:$O$53,MATCH($D53,エサマスタ!$B$5:$B$53,0),COLUMN()-COLUMN($Z53)),0),1.875-MOD(T53,1))+INDEX(エサマスタ!$C$5:$O$53,MATCH($E53,エサマスタ!$B$5:$B$53,0),COLUMN()-COLUMN($Z53)),0),1.875-MOD(T53,1))+INDEX(エサマスタ!$C$5:$O$53,MATCH($F53,エサマスタ!$B$5:$B$53,0),COLUMN()-COLUMN($Z53)),0),1.875-MOD(T53,1))</f>
        <v>0.5</v>
      </c>
      <c r="AK53" s="76">
        <f>MIN(MAX(MIN(MAX(MIN(MAX(U$6+INDEX(エサマスタ!$C$5:$O$53,MATCH($D53,エサマスタ!$B$5:$B$53,0),COLUMN()-COLUMN($Z53)),0),1.875-MOD(U53,1))+INDEX(エサマスタ!$C$5:$O$53,MATCH($E53,エサマスタ!$B$5:$B$53,0),COLUMN()-COLUMN($Z53)),0),1.875-MOD(U53,1))+INDEX(エサマスタ!$C$5:$O$53,MATCH($F53,エサマスタ!$B$5:$B$53,0),COLUMN()-COLUMN($Z53)),0),1.875-MOD(U53,1))</f>
        <v>0.75</v>
      </c>
      <c r="AL53" s="76">
        <f>MIN(MAX(MIN(MAX(MIN(MAX(V$6+INDEX(エサマスタ!$C$5:$O$53,MATCH($D53,エサマスタ!$B$5:$B$53,0),COLUMN()-COLUMN($Z53)),0),1.875-MOD(V53,1))+INDEX(エサマスタ!$C$5:$O$53,MATCH($E53,エサマスタ!$B$5:$B$53,0),COLUMN()-COLUMN($Z53)),0),1.875-MOD(V53,1))+INDEX(エサマスタ!$C$5:$O$53,MATCH($F53,エサマスタ!$B$5:$B$53,0),COLUMN()-COLUMN($Z53)),0),1.875-MOD(V53,1))</f>
        <v>0.75</v>
      </c>
      <c r="AM53" s="77">
        <f>MIN(MAX(MIN(MAX(MIN(MAX(W$6+IF(AND($F$1="リマスター",$D53="アルマジロキャベツ"),-1,1)*INDEX(エサマスタ!$C$5:$O$53,MATCH($D53,エサマスタ!$B$5:$B$53,0),COLUMN()-COLUMN($Z53)),0),1.875-MOD(W53,1))+IF(AND($F$1="リマスター",$E53="アルマジロキャベツ"),-1,1)*INDEX(エサマスタ!$C$5:$O$53,MATCH($E53,エサマスタ!$B$5:$B$53,0),COLUMN()-COLUMN($Z53)),0),1.875-MOD(W53,1))+IF(AND($F$1="リマスター",$F53="アルマジロキャベツ"),-1,1)*INDEX(エサマスタ!$C$5:$O$53,MATCH($F53,エサマスタ!$B$5:$B$53,0),COLUMN()-COLUMN($Z53)),0),1.875-MOD(W53,1))</f>
        <v>1</v>
      </c>
      <c r="AN53" s="15"/>
      <c r="AO53" s="12"/>
      <c r="AP53" s="12"/>
      <c r="AQ53" s="12" t="str">
        <f>初期値マスタ!B50</f>
        <v>プチドラゴン</v>
      </c>
      <c r="AR53" s="1" t="str">
        <f>エサマスタ!B50</f>
        <v>ドラゴンステーキ</v>
      </c>
    </row>
    <row r="54" spans="1:44" x14ac:dyDescent="0.15">
      <c r="A54" s="15"/>
      <c r="B54" s="51" t="s">
        <v>146</v>
      </c>
      <c r="C54" s="54"/>
      <c r="D54" s="53" t="s">
        <v>92</v>
      </c>
      <c r="E54" s="53" t="s">
        <v>97</v>
      </c>
      <c r="F54" s="53" t="s">
        <v>102</v>
      </c>
      <c r="G54" s="32"/>
      <c r="H54" s="15"/>
      <c r="I54" s="15"/>
      <c r="J54" s="63" t="s">
        <v>146</v>
      </c>
      <c r="K54" s="64">
        <f t="shared" ref="K54:R54" si="77">K53+AA53</f>
        <v>133.25</v>
      </c>
      <c r="L54" s="65">
        <f t="shared" si="77"/>
        <v>10.5</v>
      </c>
      <c r="M54" s="65">
        <f t="shared" si="77"/>
        <v>62.5</v>
      </c>
      <c r="N54" s="65">
        <f t="shared" si="77"/>
        <v>45.5</v>
      </c>
      <c r="O54" s="65">
        <f t="shared" si="77"/>
        <v>61</v>
      </c>
      <c r="P54" s="65">
        <f t="shared" si="77"/>
        <v>62.5</v>
      </c>
      <c r="Q54" s="65">
        <f t="shared" si="77"/>
        <v>37</v>
      </c>
      <c r="R54" s="65">
        <f t="shared" si="77"/>
        <v>5</v>
      </c>
      <c r="S54" s="76">
        <f t="shared" ref="S54:W54" si="78">INT(S53)+MIN(S53-INT(S53)+AI53,1.875)</f>
        <v>27</v>
      </c>
      <c r="T54" s="76">
        <f t="shared" si="78"/>
        <v>18</v>
      </c>
      <c r="U54" s="76">
        <f t="shared" si="78"/>
        <v>28.5</v>
      </c>
      <c r="V54" s="76">
        <f t="shared" si="78"/>
        <v>28.5</v>
      </c>
      <c r="W54" s="77">
        <f t="shared" si="78"/>
        <v>28.5</v>
      </c>
      <c r="X54" s="15"/>
      <c r="Y54" s="15"/>
      <c r="Z54" s="63" t="s">
        <v>146</v>
      </c>
      <c r="AA54" s="64">
        <f>MIN(MAX(MIN(MAX(MIN(MAX(K$6+INDEX(エサマスタ!$C$5:$O$53,MATCH($D54,エサマスタ!$B$5:$B$53,0),COLUMN()-COLUMN($Z54)),0),3.75)+INDEX(エサマスタ!$C$5:$O$53,MATCH($E54,エサマスタ!$B$5:$B$53,0),COLUMN()-COLUMN($Z54)),0),3.75)+INDEX(エサマスタ!$C$5:$O$53,MATCH($F54,エサマスタ!$B$5:$B$53,0),COLUMN()-COLUMN($Z54)),0),3.75)</f>
        <v>3.5</v>
      </c>
      <c r="AB54" s="65">
        <f>MIN(MAX(MIN(MAX(MIN(MAX(L$6+INDEX(エサマスタ!$C$5:$O$53,MATCH($D54,エサマスタ!$B$5:$B$53,0),COLUMN()-COLUMN($Z54)),0),3.75)+INDEX(エサマスタ!$C$5:$O$53,MATCH($E54,エサマスタ!$B$5:$B$53,0),COLUMN()-COLUMN($Z54)),0),3.75)+INDEX(エサマスタ!$C$5:$O$53,MATCH($F54,エサマスタ!$B$5:$B$53,0),COLUMN()-COLUMN($Z54)),0),3.75)</f>
        <v>0.25</v>
      </c>
      <c r="AC54" s="65">
        <f>MIN(MAX(MIN(MAX(MIN(MAX(M$6+INDEX(エサマスタ!$C$5:$O$53,MATCH($D54,エサマスタ!$B$5:$B$53,0),COLUMN()-COLUMN($Z54)),0),3.75)+INDEX(エサマスタ!$C$5:$O$53,MATCH($E54,エサマスタ!$B$5:$B$53,0),COLUMN()-COLUMN($Z54)),0),3.75)+INDEX(エサマスタ!$C$5:$O$53,MATCH($F54,エサマスタ!$B$5:$B$53,0),COLUMN()-COLUMN($Z54)),0),3.75)</f>
        <v>1.75</v>
      </c>
      <c r="AD54" s="65">
        <f>MIN(MAX(MIN(MAX(MIN(MAX(N$6+INDEX(エサマスタ!$C$5:$O$53,MATCH($D54,エサマスタ!$B$5:$B$53,0),COLUMN()-COLUMN($Z54)),0),3.75)+INDEX(エサマスタ!$C$5:$O$53,MATCH($E54,エサマスタ!$B$5:$B$53,0),COLUMN()-COLUMN($Z54)),0),3.75)+INDEX(エサマスタ!$C$5:$O$53,MATCH($F54,エサマスタ!$B$5:$B$53,0),COLUMN()-COLUMN($Z54)),0),3.75)</f>
        <v>1.75</v>
      </c>
      <c r="AE54" s="65">
        <f>MIN(MAX(MIN(MAX(MIN(MAX(O$6+INDEX(エサマスタ!$C$5:$O$53,MATCH($D54,エサマスタ!$B$5:$B$53,0),COLUMN()-COLUMN($Z54)),0),3.75)+INDEX(エサマスタ!$C$5:$O$53,MATCH($E54,エサマスタ!$B$5:$B$53,0),COLUMN()-COLUMN($Z54)),0),3.75)+INDEX(エサマスタ!$C$5:$O$53,MATCH($F54,エサマスタ!$B$5:$B$53,0),COLUMN()-COLUMN($Z54)),0),3.75)</f>
        <v>1.5</v>
      </c>
      <c r="AF54" s="65">
        <f>MIN(MAX(MIN(MAX(MIN(MAX(P$6+INDEX(エサマスタ!$C$5:$O$53,MATCH($D54,エサマスタ!$B$5:$B$53,0),COLUMN()-COLUMN($Z54)),0),3.75)+INDEX(エサマスタ!$C$5:$O$53,MATCH($E54,エサマスタ!$B$5:$B$53,0),COLUMN()-COLUMN($Z54)),0),3.75)+INDEX(エサマスタ!$C$5:$O$53,MATCH($F54,エサマスタ!$B$5:$B$53,0),COLUMN()-COLUMN($Z54)),0),3.75)</f>
        <v>1.75</v>
      </c>
      <c r="AG54" s="65">
        <f>MIN(MAX(MIN(MAX(MIN(MAX(Q$6+INDEX(エサマスタ!$C$5:$O$53,MATCH($D54,エサマスタ!$B$5:$B$53,0),COLUMN()-COLUMN($Z54)),0),3.75)+INDEX(エサマスタ!$C$5:$O$53,MATCH($E54,エサマスタ!$B$5:$B$53,0),COLUMN()-COLUMN($Z54)),0),3.75)+INDEX(エサマスタ!$C$5:$O$53,MATCH($F54,エサマスタ!$B$5:$B$53,0),COLUMN()-COLUMN($Z54)),0),3.75)</f>
        <v>2</v>
      </c>
      <c r="AH54" s="65">
        <f>MIN(MAX(MIN(MAX(MIN(MAX(R$6+INDEX(エサマスタ!$C$5:$O$53,MATCH($D54,エサマスタ!$B$5:$B$53,0),COLUMN()-COLUMN($Z54)),0),3.75)+INDEX(エサマスタ!$C$5:$O$53,MATCH($E54,エサマスタ!$B$5:$B$53,0),COLUMN()-COLUMN($Z54)),0),3.75)+INDEX(エサマスタ!$C$5:$O$53,MATCH($F54,エサマスタ!$B$5:$B$53,0),COLUMN()-COLUMN($Z54)),0),3.75)</f>
        <v>0</v>
      </c>
      <c r="AI54" s="76">
        <f>MIN(MAX(MIN(MAX(MIN(MAX(S$6+INDEX(エサマスタ!$C$5:$O$53,MATCH($D54,エサマスタ!$B$5:$B$53,0),COLUMN()-COLUMN($Z54)),0),1.875-MOD(S54,1))+INDEX(エサマスタ!$C$5:$O$53,MATCH($E54,エサマスタ!$B$5:$B$53,0),COLUMN()-COLUMN($Z54)),0),1.875-MOD(S54,1))+INDEX(エサマスタ!$C$5:$O$53,MATCH($F54,エサマスタ!$B$5:$B$53,0),COLUMN()-COLUMN($Z54)),0),1.875-MOD(S54,1))</f>
        <v>0.5</v>
      </c>
      <c r="AJ54" s="76">
        <f>MIN(MAX(MIN(MAX(MIN(MAX(T$6+INDEX(エサマスタ!$C$5:$O$53,MATCH($D54,エサマスタ!$B$5:$B$53,0),COLUMN()-COLUMN($Z54)),0),1.875-MOD(T54,1))+INDEX(エサマスタ!$C$5:$O$53,MATCH($E54,エサマスタ!$B$5:$B$53,0),COLUMN()-COLUMN($Z54)),0),1.875-MOD(T54,1))+INDEX(エサマスタ!$C$5:$O$53,MATCH($F54,エサマスタ!$B$5:$B$53,0),COLUMN()-COLUMN($Z54)),0),1.875-MOD(T54,1))</f>
        <v>0.5</v>
      </c>
      <c r="AK54" s="76">
        <f>MIN(MAX(MIN(MAX(MIN(MAX(U$6+INDEX(エサマスタ!$C$5:$O$53,MATCH($D54,エサマスタ!$B$5:$B$53,0),COLUMN()-COLUMN($Z54)),0),1.875-MOD(U54,1))+INDEX(エサマスタ!$C$5:$O$53,MATCH($E54,エサマスタ!$B$5:$B$53,0),COLUMN()-COLUMN($Z54)),0),1.875-MOD(U54,1))+INDEX(エサマスタ!$C$5:$O$53,MATCH($F54,エサマスタ!$B$5:$B$53,0),COLUMN()-COLUMN($Z54)),0),1.875-MOD(U54,1))</f>
        <v>0.75</v>
      </c>
      <c r="AL54" s="76">
        <f>MIN(MAX(MIN(MAX(MIN(MAX(V$6+INDEX(エサマスタ!$C$5:$O$53,MATCH($D54,エサマスタ!$B$5:$B$53,0),COLUMN()-COLUMN($Z54)),0),1.875-MOD(V54,1))+INDEX(エサマスタ!$C$5:$O$53,MATCH($E54,エサマスタ!$B$5:$B$53,0),COLUMN()-COLUMN($Z54)),0),1.875-MOD(V54,1))+INDEX(エサマスタ!$C$5:$O$53,MATCH($F54,エサマスタ!$B$5:$B$53,0),COLUMN()-COLUMN($Z54)),0),1.875-MOD(V54,1))</f>
        <v>0.75</v>
      </c>
      <c r="AM54" s="77">
        <f>MIN(MAX(MIN(MAX(MIN(MAX(W$6+IF(AND($F$1="リマスター",$D54="アルマジロキャベツ"),-1,1)*INDEX(エサマスタ!$C$5:$O$53,MATCH($D54,エサマスタ!$B$5:$B$53,0),COLUMN()-COLUMN($Z54)),0),1.875-MOD(W54,1))+IF(AND($F$1="リマスター",$E54="アルマジロキャベツ"),-1,1)*INDEX(エサマスタ!$C$5:$O$53,MATCH($E54,エサマスタ!$B$5:$B$53,0),COLUMN()-COLUMN($Z54)),0),1.875-MOD(W54,1))+IF(AND($F$1="リマスター",$F54="アルマジロキャベツ"),-1,1)*INDEX(エサマスタ!$C$5:$O$53,MATCH($F54,エサマスタ!$B$5:$B$53,0),COLUMN()-COLUMN($Z54)),0),1.875-MOD(W54,1))</f>
        <v>0.5</v>
      </c>
      <c r="AN54" s="15"/>
      <c r="AO54" s="12"/>
      <c r="AP54" s="12"/>
      <c r="AQ54" s="12" t="str">
        <f>初期値マスタ!B51</f>
        <v>スカイドラゴン</v>
      </c>
      <c r="AR54" s="1" t="str">
        <f>エサマスタ!B51</f>
        <v>不思議な肉</v>
      </c>
    </row>
    <row r="55" spans="1:44" x14ac:dyDescent="0.15">
      <c r="A55" s="15"/>
      <c r="B55" s="51" t="s">
        <v>147</v>
      </c>
      <c r="C55" s="54"/>
      <c r="D55" s="53" t="s">
        <v>92</v>
      </c>
      <c r="E55" s="53" t="s">
        <v>97</v>
      </c>
      <c r="F55" s="53" t="s">
        <v>97</v>
      </c>
      <c r="G55" s="32"/>
      <c r="H55" s="15"/>
      <c r="I55" s="15"/>
      <c r="J55" s="63" t="s">
        <v>147</v>
      </c>
      <c r="K55" s="64">
        <f t="shared" ref="K55:R55" si="79">K54+AA54</f>
        <v>136.75</v>
      </c>
      <c r="L55" s="65">
        <f t="shared" si="79"/>
        <v>10.75</v>
      </c>
      <c r="M55" s="65">
        <f t="shared" si="79"/>
        <v>64.25</v>
      </c>
      <c r="N55" s="65">
        <f t="shared" si="79"/>
        <v>47.25</v>
      </c>
      <c r="O55" s="65">
        <f t="shared" si="79"/>
        <v>62.5</v>
      </c>
      <c r="P55" s="65">
        <f t="shared" si="79"/>
        <v>64.25</v>
      </c>
      <c r="Q55" s="65">
        <f t="shared" si="79"/>
        <v>39</v>
      </c>
      <c r="R55" s="65">
        <f t="shared" si="79"/>
        <v>5</v>
      </c>
      <c r="S55" s="76">
        <f t="shared" ref="S55:W55" si="80">INT(S54)+MIN(S54-INT(S54)+AI54,1.875)</f>
        <v>27.5</v>
      </c>
      <c r="T55" s="76">
        <f t="shared" si="80"/>
        <v>18.5</v>
      </c>
      <c r="U55" s="76">
        <f t="shared" si="80"/>
        <v>29.25</v>
      </c>
      <c r="V55" s="76">
        <f t="shared" si="80"/>
        <v>29.25</v>
      </c>
      <c r="W55" s="77">
        <f t="shared" si="80"/>
        <v>29</v>
      </c>
      <c r="X55" s="15"/>
      <c r="Y55" s="15"/>
      <c r="Z55" s="63" t="s">
        <v>147</v>
      </c>
      <c r="AA55" s="64">
        <f>MIN(MAX(MIN(MAX(MIN(MAX(K$6+INDEX(エサマスタ!$C$5:$O$53,MATCH($D55,エサマスタ!$B$5:$B$53,0),COLUMN()-COLUMN($Z55)),0),3.75)+INDEX(エサマスタ!$C$5:$O$53,MATCH($E55,エサマスタ!$B$5:$B$53,0),COLUMN()-COLUMN($Z55)),0),3.75)+INDEX(エサマスタ!$C$5:$O$53,MATCH($F55,エサマスタ!$B$5:$B$53,0),COLUMN()-COLUMN($Z55)),0),3.75)</f>
        <v>3.75</v>
      </c>
      <c r="AB55" s="65">
        <f>MIN(MAX(MIN(MAX(MIN(MAX(L$6+INDEX(エサマスタ!$C$5:$O$53,MATCH($D55,エサマスタ!$B$5:$B$53,0),COLUMN()-COLUMN($Z55)),0),3.75)+INDEX(エサマスタ!$C$5:$O$53,MATCH($E55,エサマスタ!$B$5:$B$53,0),COLUMN()-COLUMN($Z55)),0),3.75)+INDEX(エサマスタ!$C$5:$O$53,MATCH($F55,エサマスタ!$B$5:$B$53,0),COLUMN()-COLUMN($Z55)),0),3.75)</f>
        <v>0.25</v>
      </c>
      <c r="AC55" s="65">
        <f>MIN(MAX(MIN(MAX(MIN(MAX(M$6+INDEX(エサマスタ!$C$5:$O$53,MATCH($D55,エサマスタ!$B$5:$B$53,0),COLUMN()-COLUMN($Z55)),0),3.75)+INDEX(エサマスタ!$C$5:$O$53,MATCH($E55,エサマスタ!$B$5:$B$53,0),COLUMN()-COLUMN($Z55)),0),3.75)+INDEX(エサマスタ!$C$5:$O$53,MATCH($F55,エサマスタ!$B$5:$B$53,0),COLUMN()-COLUMN($Z55)),0),3.75)</f>
        <v>1.75</v>
      </c>
      <c r="AD55" s="65">
        <f>MIN(MAX(MIN(MAX(MIN(MAX(N$6+INDEX(エサマスタ!$C$5:$O$53,MATCH($D55,エサマスタ!$B$5:$B$53,0),COLUMN()-COLUMN($Z55)),0),3.75)+INDEX(エサマスタ!$C$5:$O$53,MATCH($E55,エサマスタ!$B$5:$B$53,0),COLUMN()-COLUMN($Z55)),0),3.75)+INDEX(エサマスタ!$C$5:$O$53,MATCH($F55,エサマスタ!$B$5:$B$53,0),COLUMN()-COLUMN($Z55)),0),3.75)</f>
        <v>0.75</v>
      </c>
      <c r="AE55" s="65">
        <f>MIN(MAX(MIN(MAX(MIN(MAX(O$6+INDEX(エサマスタ!$C$5:$O$53,MATCH($D55,エサマスタ!$B$5:$B$53,0),COLUMN()-COLUMN($Z55)),0),3.75)+INDEX(エサマスタ!$C$5:$O$53,MATCH($E55,エサマスタ!$B$5:$B$53,0),COLUMN()-COLUMN($Z55)),0),3.75)+INDEX(エサマスタ!$C$5:$O$53,MATCH($F55,エサマスタ!$B$5:$B$53,0),COLUMN()-COLUMN($Z55)),0),3.75)</f>
        <v>1.5</v>
      </c>
      <c r="AF55" s="65">
        <f>MIN(MAX(MIN(MAX(MIN(MAX(P$6+INDEX(エサマスタ!$C$5:$O$53,MATCH($D55,エサマスタ!$B$5:$B$53,0),COLUMN()-COLUMN($Z55)),0),3.75)+INDEX(エサマスタ!$C$5:$O$53,MATCH($E55,エサマスタ!$B$5:$B$53,0),COLUMN()-COLUMN($Z55)),0),3.75)+INDEX(エサマスタ!$C$5:$O$53,MATCH($F55,エサマスタ!$B$5:$B$53,0),COLUMN()-COLUMN($Z55)),0),3.75)</f>
        <v>1.75</v>
      </c>
      <c r="AG55" s="65">
        <f>MIN(MAX(MIN(MAX(MIN(MAX(Q$6+INDEX(エサマスタ!$C$5:$O$53,MATCH($D55,エサマスタ!$B$5:$B$53,0),COLUMN()-COLUMN($Z55)),0),3.75)+INDEX(エサマスタ!$C$5:$O$53,MATCH($E55,エサマスタ!$B$5:$B$53,0),COLUMN()-COLUMN($Z55)),0),3.75)+INDEX(エサマスタ!$C$5:$O$53,MATCH($F55,エサマスタ!$B$5:$B$53,0),COLUMN()-COLUMN($Z55)),0),3.75)</f>
        <v>0</v>
      </c>
      <c r="AH55" s="65">
        <f>MIN(MAX(MIN(MAX(MIN(MAX(R$6+INDEX(エサマスタ!$C$5:$O$53,MATCH($D55,エサマスタ!$B$5:$B$53,0),COLUMN()-COLUMN($Z55)),0),3.75)+INDEX(エサマスタ!$C$5:$O$53,MATCH($E55,エサマスタ!$B$5:$B$53,0),COLUMN()-COLUMN($Z55)),0),3.75)+INDEX(エサマスタ!$C$5:$O$53,MATCH($F55,エサマスタ!$B$5:$B$53,0),COLUMN()-COLUMN($Z55)),0),3.75)</f>
        <v>0</v>
      </c>
      <c r="AI55" s="76">
        <f>MIN(MAX(MIN(MAX(MIN(MAX(S$6+INDEX(エサマスタ!$C$5:$O$53,MATCH($D55,エサマスタ!$B$5:$B$53,0),COLUMN()-COLUMN($Z55)),0),1.875-MOD(S55,1))+INDEX(エサマスタ!$C$5:$O$53,MATCH($E55,エサマスタ!$B$5:$B$53,0),COLUMN()-COLUMN($Z55)),0),1.875-MOD(S55,1))+INDEX(エサマスタ!$C$5:$O$53,MATCH($F55,エサマスタ!$B$5:$B$53,0),COLUMN()-COLUMN($Z55)),0),1.875-MOD(S55,1))</f>
        <v>0.5</v>
      </c>
      <c r="AJ55" s="76">
        <f>MIN(MAX(MIN(MAX(MIN(MAX(T$6+INDEX(エサマスタ!$C$5:$O$53,MATCH($D55,エサマスタ!$B$5:$B$53,0),COLUMN()-COLUMN($Z55)),0),1.875-MOD(T55,1))+INDEX(エサマスタ!$C$5:$O$53,MATCH($E55,エサマスタ!$B$5:$B$53,0),COLUMN()-COLUMN($Z55)),0),1.875-MOD(T55,1))+INDEX(エサマスタ!$C$5:$O$53,MATCH($F55,エサマスタ!$B$5:$B$53,0),COLUMN()-COLUMN($Z55)),0),1.875-MOD(T55,1))</f>
        <v>0.5</v>
      </c>
      <c r="AK55" s="76">
        <f>MIN(MAX(MIN(MAX(MIN(MAX(U$6+INDEX(エサマスタ!$C$5:$O$53,MATCH($D55,エサマスタ!$B$5:$B$53,0),COLUMN()-COLUMN($Z55)),0),1.875-MOD(U55,1))+INDEX(エサマスタ!$C$5:$O$53,MATCH($E55,エサマスタ!$B$5:$B$53,0),COLUMN()-COLUMN($Z55)),0),1.875-MOD(U55,1))+INDEX(エサマスタ!$C$5:$O$53,MATCH($F55,エサマスタ!$B$5:$B$53,0),COLUMN()-COLUMN($Z55)),0),1.875-MOD(U55,1))</f>
        <v>0.75</v>
      </c>
      <c r="AL55" s="76">
        <f>MIN(MAX(MIN(MAX(MIN(MAX(V$6+INDEX(エサマスタ!$C$5:$O$53,MATCH($D55,エサマスタ!$B$5:$B$53,0),COLUMN()-COLUMN($Z55)),0),1.875-MOD(V55,1))+INDEX(エサマスタ!$C$5:$O$53,MATCH($E55,エサマスタ!$B$5:$B$53,0),COLUMN()-COLUMN($Z55)),0),1.875-MOD(V55,1))+INDEX(エサマスタ!$C$5:$O$53,MATCH($F55,エサマスタ!$B$5:$B$53,0),COLUMN()-COLUMN($Z55)),0),1.875-MOD(V55,1))</f>
        <v>0.75</v>
      </c>
      <c r="AM55" s="77">
        <f>MIN(MAX(MIN(MAX(MIN(MAX(W$6+IF(AND($F$1="リマスター",$D55="アルマジロキャベツ"),-1,1)*INDEX(エサマスタ!$C$5:$O$53,MATCH($D55,エサマスタ!$B$5:$B$53,0),COLUMN()-COLUMN($Z55)),0),1.875-MOD(W55,1))+IF(AND($F$1="リマスター",$E55="アルマジロキャベツ"),-1,1)*INDEX(エサマスタ!$C$5:$O$53,MATCH($E55,エサマスタ!$B$5:$B$53,0),COLUMN()-COLUMN($Z55)),0),1.875-MOD(W55,1))+IF(AND($F$1="リマスター",$F55="アルマジロキャベツ"),-1,1)*INDEX(エサマスタ!$C$5:$O$53,MATCH($F55,エサマスタ!$B$5:$B$53,0),COLUMN()-COLUMN($Z55)),0),1.875-MOD(W55,1))</f>
        <v>1</v>
      </c>
      <c r="AN55" s="15"/>
      <c r="AO55" s="12"/>
      <c r="AP55" s="12"/>
      <c r="AQ55" s="12" t="str">
        <f>初期値マスタ!B52</f>
        <v>ランドドラゴン</v>
      </c>
      <c r="AR55" s="1" t="str">
        <f>エサマスタ!B52</f>
        <v>魔法の肉</v>
      </c>
    </row>
    <row r="56" spans="1:44" x14ac:dyDescent="0.15">
      <c r="A56" s="15"/>
      <c r="B56" s="51" t="s">
        <v>148</v>
      </c>
      <c r="C56" s="54"/>
      <c r="D56" s="53" t="s">
        <v>92</v>
      </c>
      <c r="E56" s="53" t="s">
        <v>97</v>
      </c>
      <c r="F56" s="53" t="s">
        <v>100</v>
      </c>
      <c r="G56" s="32"/>
      <c r="H56" s="15"/>
      <c r="I56" s="15"/>
      <c r="J56" s="63" t="s">
        <v>148</v>
      </c>
      <c r="K56" s="64">
        <f t="shared" ref="K56:R56" si="81">K55+AA55</f>
        <v>140.5</v>
      </c>
      <c r="L56" s="65">
        <f t="shared" si="81"/>
        <v>11</v>
      </c>
      <c r="M56" s="65">
        <f t="shared" si="81"/>
        <v>66</v>
      </c>
      <c r="N56" s="65">
        <f t="shared" si="81"/>
        <v>48</v>
      </c>
      <c r="O56" s="65">
        <f t="shared" si="81"/>
        <v>64</v>
      </c>
      <c r="P56" s="65">
        <f t="shared" si="81"/>
        <v>66</v>
      </c>
      <c r="Q56" s="65">
        <f t="shared" si="81"/>
        <v>39</v>
      </c>
      <c r="R56" s="65">
        <f t="shared" si="81"/>
        <v>5</v>
      </c>
      <c r="S56" s="76">
        <f t="shared" ref="S56:W56" si="82">INT(S55)+MIN(S55-INT(S55)+AI55,1.875)</f>
        <v>28</v>
      </c>
      <c r="T56" s="76">
        <f t="shared" si="82"/>
        <v>19</v>
      </c>
      <c r="U56" s="76">
        <f t="shared" si="82"/>
        <v>30</v>
      </c>
      <c r="V56" s="76">
        <f t="shared" si="82"/>
        <v>30</v>
      </c>
      <c r="W56" s="77">
        <f t="shared" si="82"/>
        <v>30</v>
      </c>
      <c r="X56" s="15"/>
      <c r="Y56" s="15"/>
      <c r="Z56" s="63" t="s">
        <v>148</v>
      </c>
      <c r="AA56" s="64">
        <f>MIN(MAX(MIN(MAX(MIN(MAX(K$6+INDEX(エサマスタ!$C$5:$O$53,MATCH($D56,エサマスタ!$B$5:$B$53,0),COLUMN()-COLUMN($Z56)),0),3.75)+INDEX(エサマスタ!$C$5:$O$53,MATCH($E56,エサマスタ!$B$5:$B$53,0),COLUMN()-COLUMN($Z56)),0),3.75)+INDEX(エサマスタ!$C$5:$O$53,MATCH($F56,エサマスタ!$B$5:$B$53,0),COLUMN()-COLUMN($Z56)),0),3.75)</f>
        <v>3.5</v>
      </c>
      <c r="AB56" s="65">
        <f>MIN(MAX(MIN(MAX(MIN(MAX(L$6+INDEX(エサマスタ!$C$5:$O$53,MATCH($D56,エサマスタ!$B$5:$B$53,0),COLUMN()-COLUMN($Z56)),0),3.75)+INDEX(エサマスタ!$C$5:$O$53,MATCH($E56,エサマスタ!$B$5:$B$53,0),COLUMN()-COLUMN($Z56)),0),3.75)+INDEX(エサマスタ!$C$5:$O$53,MATCH($F56,エサマスタ!$B$5:$B$53,0),COLUMN()-COLUMN($Z56)),0),3.75)</f>
        <v>0.25</v>
      </c>
      <c r="AC56" s="65">
        <f>MIN(MAX(MIN(MAX(MIN(MAX(M$6+INDEX(エサマスタ!$C$5:$O$53,MATCH($D56,エサマスタ!$B$5:$B$53,0),COLUMN()-COLUMN($Z56)),0),3.75)+INDEX(エサマスタ!$C$5:$O$53,MATCH($E56,エサマスタ!$B$5:$B$53,0),COLUMN()-COLUMN($Z56)),0),3.75)+INDEX(エサマスタ!$C$5:$O$53,MATCH($F56,エサマスタ!$B$5:$B$53,0),COLUMN()-COLUMN($Z56)),0),3.75)</f>
        <v>1.75</v>
      </c>
      <c r="AD56" s="65">
        <f>MIN(MAX(MIN(MAX(MIN(MAX(N$6+INDEX(エサマスタ!$C$5:$O$53,MATCH($D56,エサマスタ!$B$5:$B$53,0),COLUMN()-COLUMN($Z56)),0),3.75)+INDEX(エサマスタ!$C$5:$O$53,MATCH($E56,エサマスタ!$B$5:$B$53,0),COLUMN()-COLUMN($Z56)),0),3.75)+INDEX(エサマスタ!$C$5:$O$53,MATCH($F56,エサマスタ!$B$5:$B$53,0),COLUMN()-COLUMN($Z56)),0),3.75)</f>
        <v>1.75</v>
      </c>
      <c r="AE56" s="65">
        <f>MIN(MAX(MIN(MAX(MIN(MAX(O$6+INDEX(エサマスタ!$C$5:$O$53,MATCH($D56,エサマスタ!$B$5:$B$53,0),COLUMN()-COLUMN($Z56)),0),3.75)+INDEX(エサマスタ!$C$5:$O$53,MATCH($E56,エサマスタ!$B$5:$B$53,0),COLUMN()-COLUMN($Z56)),0),3.75)+INDEX(エサマスタ!$C$5:$O$53,MATCH($F56,エサマスタ!$B$5:$B$53,0),COLUMN()-COLUMN($Z56)),0),3.75)</f>
        <v>1.5</v>
      </c>
      <c r="AF56" s="65">
        <f>MIN(MAX(MIN(MAX(MIN(MAX(P$6+INDEX(エサマスタ!$C$5:$O$53,MATCH($D56,エサマスタ!$B$5:$B$53,0),COLUMN()-COLUMN($Z56)),0),3.75)+INDEX(エサマスタ!$C$5:$O$53,MATCH($E56,エサマスタ!$B$5:$B$53,0),COLUMN()-COLUMN($Z56)),0),3.75)+INDEX(エサマスタ!$C$5:$O$53,MATCH($F56,エサマスタ!$B$5:$B$53,0),COLUMN()-COLUMN($Z56)),0),3.75)</f>
        <v>1.75</v>
      </c>
      <c r="AG56" s="65">
        <f>MIN(MAX(MIN(MAX(MIN(MAX(Q$6+INDEX(エサマスタ!$C$5:$O$53,MATCH($D56,エサマスタ!$B$5:$B$53,0),COLUMN()-COLUMN($Z56)),0),3.75)+INDEX(エサマスタ!$C$5:$O$53,MATCH($E56,エサマスタ!$B$5:$B$53,0),COLUMN()-COLUMN($Z56)),0),3.75)+INDEX(エサマスタ!$C$5:$O$53,MATCH($F56,エサマスタ!$B$5:$B$53,0),COLUMN()-COLUMN($Z56)),0),3.75)</f>
        <v>1</v>
      </c>
      <c r="AH56" s="65">
        <f>MIN(MAX(MIN(MAX(MIN(MAX(R$6+INDEX(エサマスタ!$C$5:$O$53,MATCH($D56,エサマスタ!$B$5:$B$53,0),COLUMN()-COLUMN($Z56)),0),3.75)+INDEX(エサマスタ!$C$5:$O$53,MATCH($E56,エサマスタ!$B$5:$B$53,0),COLUMN()-COLUMN($Z56)),0),3.75)+INDEX(エサマスタ!$C$5:$O$53,MATCH($F56,エサマスタ!$B$5:$B$53,0),COLUMN()-COLUMN($Z56)),0),3.75)</f>
        <v>0</v>
      </c>
      <c r="AI56" s="76">
        <f>MIN(MAX(MIN(MAX(MIN(MAX(S$6+INDEX(エサマスタ!$C$5:$O$53,MATCH($D56,エサマスタ!$B$5:$B$53,0),COLUMN()-COLUMN($Z56)),0),1.875-MOD(S56,1))+INDEX(エサマスタ!$C$5:$O$53,MATCH($E56,エサマスタ!$B$5:$B$53,0),COLUMN()-COLUMN($Z56)),0),1.875-MOD(S56,1))+INDEX(エサマスタ!$C$5:$O$53,MATCH($F56,エサマスタ!$B$5:$B$53,0),COLUMN()-COLUMN($Z56)),0),1.875-MOD(S56,1))</f>
        <v>0.5</v>
      </c>
      <c r="AJ56" s="76">
        <f>MIN(MAX(MIN(MAX(MIN(MAX(T$6+INDEX(エサマスタ!$C$5:$O$53,MATCH($D56,エサマスタ!$B$5:$B$53,0),COLUMN()-COLUMN($Z56)),0),1.875-MOD(T56,1))+INDEX(エサマスタ!$C$5:$O$53,MATCH($E56,エサマスタ!$B$5:$B$53,0),COLUMN()-COLUMN($Z56)),0),1.875-MOD(T56,1))+INDEX(エサマスタ!$C$5:$O$53,MATCH($F56,エサマスタ!$B$5:$B$53,0),COLUMN()-COLUMN($Z56)),0),1.875-MOD(T56,1))</f>
        <v>0.5</v>
      </c>
      <c r="AK56" s="76">
        <f>MIN(MAX(MIN(MAX(MIN(MAX(U$6+INDEX(エサマスタ!$C$5:$O$53,MATCH($D56,エサマスタ!$B$5:$B$53,0),COLUMN()-COLUMN($Z56)),0),1.875-MOD(U56,1))+INDEX(エサマスタ!$C$5:$O$53,MATCH($E56,エサマスタ!$B$5:$B$53,0),COLUMN()-COLUMN($Z56)),0),1.875-MOD(U56,1))+INDEX(エサマスタ!$C$5:$O$53,MATCH($F56,エサマスタ!$B$5:$B$53,0),COLUMN()-COLUMN($Z56)),0),1.875-MOD(U56,1))</f>
        <v>0.75</v>
      </c>
      <c r="AL56" s="76">
        <f>MIN(MAX(MIN(MAX(MIN(MAX(V$6+INDEX(エサマスタ!$C$5:$O$53,MATCH($D56,エサマスタ!$B$5:$B$53,0),COLUMN()-COLUMN($Z56)),0),1.875-MOD(V56,1))+INDEX(エサマスタ!$C$5:$O$53,MATCH($E56,エサマスタ!$B$5:$B$53,0),COLUMN()-COLUMN($Z56)),0),1.875-MOD(V56,1))+INDEX(エサマスタ!$C$5:$O$53,MATCH($F56,エサマスタ!$B$5:$B$53,0),COLUMN()-COLUMN($Z56)),0),1.875-MOD(V56,1))</f>
        <v>0.75</v>
      </c>
      <c r="AM56" s="77">
        <f>MIN(MAX(MIN(MAX(MIN(MAX(W$6+IF(AND($F$1="リマスター",$D56="アルマジロキャベツ"),-1,1)*INDEX(エサマスタ!$C$5:$O$53,MATCH($D56,エサマスタ!$B$5:$B$53,0),COLUMN()-COLUMN($Z56)),0),1.875-MOD(W56,1))+IF(AND($F$1="リマスター",$E56="アルマジロキャベツ"),-1,1)*INDEX(エサマスタ!$C$5:$O$53,MATCH($E56,エサマスタ!$B$5:$B$53,0),COLUMN()-COLUMN($Z56)),0),1.875-MOD(W56,1))+IF(AND($F$1="リマスター",$F56="アルマジロキャベツ"),-1,1)*INDEX(エサマスタ!$C$5:$O$53,MATCH($F56,エサマスタ!$B$5:$B$53,0),COLUMN()-COLUMN($Z56)),0),1.875-MOD(W56,1))</f>
        <v>0.5</v>
      </c>
      <c r="AN56" s="15"/>
      <c r="AO56" s="12"/>
      <c r="AP56" s="12"/>
      <c r="AQ56" s="12" t="str">
        <f>初期値マスタ!B53</f>
        <v>アイスパイ</v>
      </c>
      <c r="AR56" s="1" t="str">
        <f>エサマスタ!B53</f>
        <v>くさった肉</v>
      </c>
    </row>
    <row r="57" spans="1:44" x14ac:dyDescent="0.15">
      <c r="A57" s="15"/>
      <c r="B57" s="51" t="s">
        <v>149</v>
      </c>
      <c r="C57" s="54"/>
      <c r="D57" s="53" t="s">
        <v>92</v>
      </c>
      <c r="E57" s="53" t="s">
        <v>97</v>
      </c>
      <c r="F57" s="53" t="s">
        <v>97</v>
      </c>
      <c r="G57" s="32"/>
      <c r="H57" s="15"/>
      <c r="I57" s="15"/>
      <c r="J57" s="63" t="s">
        <v>149</v>
      </c>
      <c r="K57" s="64">
        <f t="shared" ref="K57:R57" si="83">K56+AA56</f>
        <v>144</v>
      </c>
      <c r="L57" s="65">
        <f t="shared" si="83"/>
        <v>11.25</v>
      </c>
      <c r="M57" s="65">
        <f t="shared" si="83"/>
        <v>67.75</v>
      </c>
      <c r="N57" s="65">
        <f t="shared" si="83"/>
        <v>49.75</v>
      </c>
      <c r="O57" s="65">
        <f t="shared" si="83"/>
        <v>65.5</v>
      </c>
      <c r="P57" s="65">
        <f t="shared" si="83"/>
        <v>67.75</v>
      </c>
      <c r="Q57" s="65">
        <f t="shared" si="83"/>
        <v>40</v>
      </c>
      <c r="R57" s="65">
        <f t="shared" si="83"/>
        <v>5</v>
      </c>
      <c r="S57" s="76">
        <f t="shared" ref="S57:W57" si="84">INT(S56)+MIN(S56-INT(S56)+AI56,1.875)</f>
        <v>28.5</v>
      </c>
      <c r="T57" s="76">
        <f t="shared" si="84"/>
        <v>19.5</v>
      </c>
      <c r="U57" s="76">
        <f t="shared" si="84"/>
        <v>30.75</v>
      </c>
      <c r="V57" s="76">
        <f t="shared" si="84"/>
        <v>30.75</v>
      </c>
      <c r="W57" s="77">
        <f t="shared" si="84"/>
        <v>30.5</v>
      </c>
      <c r="X57" s="15"/>
      <c r="Y57" s="15"/>
      <c r="Z57" s="63" t="s">
        <v>149</v>
      </c>
      <c r="AA57" s="64">
        <f>MIN(MAX(MIN(MAX(MIN(MAX(K$6+INDEX(エサマスタ!$C$5:$O$53,MATCH($D57,エサマスタ!$B$5:$B$53,0),COLUMN()-COLUMN($Z57)),0),3.75)+INDEX(エサマスタ!$C$5:$O$53,MATCH($E57,エサマスタ!$B$5:$B$53,0),COLUMN()-COLUMN($Z57)),0),3.75)+INDEX(エサマスタ!$C$5:$O$53,MATCH($F57,エサマスタ!$B$5:$B$53,0),COLUMN()-COLUMN($Z57)),0),3.75)</f>
        <v>3.75</v>
      </c>
      <c r="AB57" s="65">
        <f>MIN(MAX(MIN(MAX(MIN(MAX(L$6+INDEX(エサマスタ!$C$5:$O$53,MATCH($D57,エサマスタ!$B$5:$B$53,0),COLUMN()-COLUMN($Z57)),0),3.75)+INDEX(エサマスタ!$C$5:$O$53,MATCH($E57,エサマスタ!$B$5:$B$53,0),COLUMN()-COLUMN($Z57)),0),3.75)+INDEX(エサマスタ!$C$5:$O$53,MATCH($F57,エサマスタ!$B$5:$B$53,0),COLUMN()-COLUMN($Z57)),0),3.75)</f>
        <v>0.25</v>
      </c>
      <c r="AC57" s="65">
        <f>MIN(MAX(MIN(MAX(MIN(MAX(M$6+INDEX(エサマスタ!$C$5:$O$53,MATCH($D57,エサマスタ!$B$5:$B$53,0),COLUMN()-COLUMN($Z57)),0),3.75)+INDEX(エサマスタ!$C$5:$O$53,MATCH($E57,エサマスタ!$B$5:$B$53,0),COLUMN()-COLUMN($Z57)),0),3.75)+INDEX(エサマスタ!$C$5:$O$53,MATCH($F57,エサマスタ!$B$5:$B$53,0),COLUMN()-COLUMN($Z57)),0),3.75)</f>
        <v>1.75</v>
      </c>
      <c r="AD57" s="65">
        <f>MIN(MAX(MIN(MAX(MIN(MAX(N$6+INDEX(エサマスタ!$C$5:$O$53,MATCH($D57,エサマスタ!$B$5:$B$53,0),COLUMN()-COLUMN($Z57)),0),3.75)+INDEX(エサマスタ!$C$5:$O$53,MATCH($E57,エサマスタ!$B$5:$B$53,0),COLUMN()-COLUMN($Z57)),0),3.75)+INDEX(エサマスタ!$C$5:$O$53,MATCH($F57,エサマスタ!$B$5:$B$53,0),COLUMN()-COLUMN($Z57)),0),3.75)</f>
        <v>0.75</v>
      </c>
      <c r="AE57" s="65">
        <f>MIN(MAX(MIN(MAX(MIN(MAX(O$6+INDEX(エサマスタ!$C$5:$O$53,MATCH($D57,エサマスタ!$B$5:$B$53,0),COLUMN()-COLUMN($Z57)),0),3.75)+INDEX(エサマスタ!$C$5:$O$53,MATCH($E57,エサマスタ!$B$5:$B$53,0),COLUMN()-COLUMN($Z57)),0),3.75)+INDEX(エサマスタ!$C$5:$O$53,MATCH($F57,エサマスタ!$B$5:$B$53,0),COLUMN()-COLUMN($Z57)),0),3.75)</f>
        <v>1.5</v>
      </c>
      <c r="AF57" s="65">
        <f>MIN(MAX(MIN(MAX(MIN(MAX(P$6+INDEX(エサマスタ!$C$5:$O$53,MATCH($D57,エサマスタ!$B$5:$B$53,0),COLUMN()-COLUMN($Z57)),0),3.75)+INDEX(エサマスタ!$C$5:$O$53,MATCH($E57,エサマスタ!$B$5:$B$53,0),COLUMN()-COLUMN($Z57)),0),3.75)+INDEX(エサマスタ!$C$5:$O$53,MATCH($F57,エサマスタ!$B$5:$B$53,0),COLUMN()-COLUMN($Z57)),0),3.75)</f>
        <v>1.75</v>
      </c>
      <c r="AG57" s="65">
        <f>MIN(MAX(MIN(MAX(MIN(MAX(Q$6+INDEX(エサマスタ!$C$5:$O$53,MATCH($D57,エサマスタ!$B$5:$B$53,0),COLUMN()-COLUMN($Z57)),0),3.75)+INDEX(エサマスタ!$C$5:$O$53,MATCH($E57,エサマスタ!$B$5:$B$53,0),COLUMN()-COLUMN($Z57)),0),3.75)+INDEX(エサマスタ!$C$5:$O$53,MATCH($F57,エサマスタ!$B$5:$B$53,0),COLUMN()-COLUMN($Z57)),0),3.75)</f>
        <v>0</v>
      </c>
      <c r="AH57" s="65">
        <f>MIN(MAX(MIN(MAX(MIN(MAX(R$6+INDEX(エサマスタ!$C$5:$O$53,MATCH($D57,エサマスタ!$B$5:$B$53,0),COLUMN()-COLUMN($Z57)),0),3.75)+INDEX(エサマスタ!$C$5:$O$53,MATCH($E57,エサマスタ!$B$5:$B$53,0),COLUMN()-COLUMN($Z57)),0),3.75)+INDEX(エサマスタ!$C$5:$O$53,MATCH($F57,エサマスタ!$B$5:$B$53,0),COLUMN()-COLUMN($Z57)),0),3.75)</f>
        <v>0</v>
      </c>
      <c r="AI57" s="76">
        <f>MIN(MAX(MIN(MAX(MIN(MAX(S$6+INDEX(エサマスタ!$C$5:$O$53,MATCH($D57,エサマスタ!$B$5:$B$53,0),COLUMN()-COLUMN($Z57)),0),1.875-MOD(S57,1))+INDEX(エサマスタ!$C$5:$O$53,MATCH($E57,エサマスタ!$B$5:$B$53,0),COLUMN()-COLUMN($Z57)),0),1.875-MOD(S57,1))+INDEX(エサマスタ!$C$5:$O$53,MATCH($F57,エサマスタ!$B$5:$B$53,0),COLUMN()-COLUMN($Z57)),0),1.875-MOD(S57,1))</f>
        <v>0.5</v>
      </c>
      <c r="AJ57" s="76">
        <f>MIN(MAX(MIN(MAX(MIN(MAX(T$6+INDEX(エサマスタ!$C$5:$O$53,MATCH($D57,エサマスタ!$B$5:$B$53,0),COLUMN()-COLUMN($Z57)),0),1.875-MOD(T57,1))+INDEX(エサマスタ!$C$5:$O$53,MATCH($E57,エサマスタ!$B$5:$B$53,0),COLUMN()-COLUMN($Z57)),0),1.875-MOD(T57,1))+INDEX(エサマスタ!$C$5:$O$53,MATCH($F57,エサマスタ!$B$5:$B$53,0),COLUMN()-COLUMN($Z57)),0),1.875-MOD(T57,1))</f>
        <v>0.5</v>
      </c>
      <c r="AK57" s="76">
        <f>MIN(MAX(MIN(MAX(MIN(MAX(U$6+INDEX(エサマスタ!$C$5:$O$53,MATCH($D57,エサマスタ!$B$5:$B$53,0),COLUMN()-COLUMN($Z57)),0),1.875-MOD(U57,1))+INDEX(エサマスタ!$C$5:$O$53,MATCH($E57,エサマスタ!$B$5:$B$53,0),COLUMN()-COLUMN($Z57)),0),1.875-MOD(U57,1))+INDEX(エサマスタ!$C$5:$O$53,MATCH($F57,エサマスタ!$B$5:$B$53,0),COLUMN()-COLUMN($Z57)),0),1.875-MOD(U57,1))</f>
        <v>0.75</v>
      </c>
      <c r="AL57" s="76">
        <f>MIN(MAX(MIN(MAX(MIN(MAX(V$6+INDEX(エサマスタ!$C$5:$O$53,MATCH($D57,エサマスタ!$B$5:$B$53,0),COLUMN()-COLUMN($Z57)),0),1.875-MOD(V57,1))+INDEX(エサマスタ!$C$5:$O$53,MATCH($E57,エサマスタ!$B$5:$B$53,0),COLUMN()-COLUMN($Z57)),0),1.875-MOD(V57,1))+INDEX(エサマスタ!$C$5:$O$53,MATCH($F57,エサマスタ!$B$5:$B$53,0),COLUMN()-COLUMN($Z57)),0),1.875-MOD(V57,1))</f>
        <v>0.75</v>
      </c>
      <c r="AM57" s="77">
        <f>MIN(MAX(MIN(MAX(MIN(MAX(W$6+IF(AND($F$1="リマスター",$D57="アルマジロキャベツ"),-1,1)*INDEX(エサマスタ!$C$5:$O$53,MATCH($D57,エサマスタ!$B$5:$B$53,0),COLUMN()-COLUMN($Z57)),0),1.875-MOD(W57,1))+IF(AND($F$1="リマスター",$E57="アルマジロキャベツ"),-1,1)*INDEX(エサマスタ!$C$5:$O$53,MATCH($E57,エサマスタ!$B$5:$B$53,0),COLUMN()-COLUMN($Z57)),0),1.875-MOD(W57,1))+IF(AND($F$1="リマスター",$F57="アルマジロキャベツ"),-1,1)*INDEX(エサマスタ!$C$5:$O$53,MATCH($F57,エサマスタ!$B$5:$B$53,0),COLUMN()-COLUMN($Z57)),0),1.875-MOD(W57,1))</f>
        <v>1</v>
      </c>
      <c r="AN57" s="15"/>
      <c r="AO57" s="12"/>
      <c r="AP57" s="12"/>
      <c r="AQ57" s="12" t="str">
        <f>初期値マスタ!B54</f>
        <v>ワンダー</v>
      </c>
      <c r="AR57" s="1"/>
    </row>
    <row r="58" spans="1:44" x14ac:dyDescent="0.15">
      <c r="A58" s="15"/>
      <c r="B58" s="51" t="s">
        <v>150</v>
      </c>
      <c r="C58" s="54"/>
      <c r="D58" s="53" t="s">
        <v>92</v>
      </c>
      <c r="E58" s="53" t="s">
        <v>97</v>
      </c>
      <c r="F58" s="53" t="s">
        <v>100</v>
      </c>
      <c r="G58" s="32"/>
      <c r="H58" s="15"/>
      <c r="I58" s="15"/>
      <c r="J58" s="63" t="s">
        <v>150</v>
      </c>
      <c r="K58" s="64">
        <f t="shared" ref="K58:R58" si="85">K57+AA57</f>
        <v>147.75</v>
      </c>
      <c r="L58" s="65">
        <f t="shared" si="85"/>
        <v>11.5</v>
      </c>
      <c r="M58" s="65">
        <f t="shared" si="85"/>
        <v>69.5</v>
      </c>
      <c r="N58" s="65">
        <f t="shared" si="85"/>
        <v>50.5</v>
      </c>
      <c r="O58" s="65">
        <f t="shared" si="85"/>
        <v>67</v>
      </c>
      <c r="P58" s="65">
        <f t="shared" si="85"/>
        <v>69.5</v>
      </c>
      <c r="Q58" s="65">
        <f t="shared" si="85"/>
        <v>40</v>
      </c>
      <c r="R58" s="65">
        <f t="shared" si="85"/>
        <v>5</v>
      </c>
      <c r="S58" s="76">
        <f t="shared" ref="S58:W58" si="86">INT(S57)+MIN(S57-INT(S57)+AI57,1.875)</f>
        <v>29</v>
      </c>
      <c r="T58" s="76">
        <f t="shared" si="86"/>
        <v>20</v>
      </c>
      <c r="U58" s="76">
        <f t="shared" si="86"/>
        <v>31.5</v>
      </c>
      <c r="V58" s="76">
        <f t="shared" si="86"/>
        <v>31.5</v>
      </c>
      <c r="W58" s="77">
        <f t="shared" si="86"/>
        <v>31.5</v>
      </c>
      <c r="X58" s="15"/>
      <c r="Y58" s="15"/>
      <c r="Z58" s="63" t="s">
        <v>150</v>
      </c>
      <c r="AA58" s="64">
        <f>MIN(MAX(MIN(MAX(MIN(MAX(K$6+INDEX(エサマスタ!$C$5:$O$53,MATCH($D58,エサマスタ!$B$5:$B$53,0),COLUMN()-COLUMN($Z58)),0),3.75)+INDEX(エサマスタ!$C$5:$O$53,MATCH($E58,エサマスタ!$B$5:$B$53,0),COLUMN()-COLUMN($Z58)),0),3.75)+INDEX(エサマスタ!$C$5:$O$53,MATCH($F58,エサマスタ!$B$5:$B$53,0),COLUMN()-COLUMN($Z58)),0),3.75)</f>
        <v>3.5</v>
      </c>
      <c r="AB58" s="65">
        <f>MIN(MAX(MIN(MAX(MIN(MAX(L$6+INDEX(エサマスタ!$C$5:$O$53,MATCH($D58,エサマスタ!$B$5:$B$53,0),COLUMN()-COLUMN($Z58)),0),3.75)+INDEX(エサマスタ!$C$5:$O$53,MATCH($E58,エサマスタ!$B$5:$B$53,0),COLUMN()-COLUMN($Z58)),0),3.75)+INDEX(エサマスタ!$C$5:$O$53,MATCH($F58,エサマスタ!$B$5:$B$53,0),COLUMN()-COLUMN($Z58)),0),3.75)</f>
        <v>0.25</v>
      </c>
      <c r="AC58" s="65">
        <f>MIN(MAX(MIN(MAX(MIN(MAX(M$6+INDEX(エサマスタ!$C$5:$O$53,MATCH($D58,エサマスタ!$B$5:$B$53,0),COLUMN()-COLUMN($Z58)),0),3.75)+INDEX(エサマスタ!$C$5:$O$53,MATCH($E58,エサマスタ!$B$5:$B$53,0),COLUMN()-COLUMN($Z58)),0),3.75)+INDEX(エサマスタ!$C$5:$O$53,MATCH($F58,エサマスタ!$B$5:$B$53,0),COLUMN()-COLUMN($Z58)),0),3.75)</f>
        <v>1.75</v>
      </c>
      <c r="AD58" s="65">
        <f>MIN(MAX(MIN(MAX(MIN(MAX(N$6+INDEX(エサマスタ!$C$5:$O$53,MATCH($D58,エサマスタ!$B$5:$B$53,0),COLUMN()-COLUMN($Z58)),0),3.75)+INDEX(エサマスタ!$C$5:$O$53,MATCH($E58,エサマスタ!$B$5:$B$53,0),COLUMN()-COLUMN($Z58)),0),3.75)+INDEX(エサマスタ!$C$5:$O$53,MATCH($F58,エサマスタ!$B$5:$B$53,0),COLUMN()-COLUMN($Z58)),0),3.75)</f>
        <v>1.75</v>
      </c>
      <c r="AE58" s="65">
        <f>MIN(MAX(MIN(MAX(MIN(MAX(O$6+INDEX(エサマスタ!$C$5:$O$53,MATCH($D58,エサマスタ!$B$5:$B$53,0),COLUMN()-COLUMN($Z58)),0),3.75)+INDEX(エサマスタ!$C$5:$O$53,MATCH($E58,エサマスタ!$B$5:$B$53,0),COLUMN()-COLUMN($Z58)),0),3.75)+INDEX(エサマスタ!$C$5:$O$53,MATCH($F58,エサマスタ!$B$5:$B$53,0),COLUMN()-COLUMN($Z58)),0),3.75)</f>
        <v>1.5</v>
      </c>
      <c r="AF58" s="65">
        <f>MIN(MAX(MIN(MAX(MIN(MAX(P$6+INDEX(エサマスタ!$C$5:$O$53,MATCH($D58,エサマスタ!$B$5:$B$53,0),COLUMN()-COLUMN($Z58)),0),3.75)+INDEX(エサマスタ!$C$5:$O$53,MATCH($E58,エサマスタ!$B$5:$B$53,0),COLUMN()-COLUMN($Z58)),0),3.75)+INDEX(エサマスタ!$C$5:$O$53,MATCH($F58,エサマスタ!$B$5:$B$53,0),COLUMN()-COLUMN($Z58)),0),3.75)</f>
        <v>1.75</v>
      </c>
      <c r="AG58" s="65">
        <f>MIN(MAX(MIN(MAX(MIN(MAX(Q$6+INDEX(エサマスタ!$C$5:$O$53,MATCH($D58,エサマスタ!$B$5:$B$53,0),COLUMN()-COLUMN($Z58)),0),3.75)+INDEX(エサマスタ!$C$5:$O$53,MATCH($E58,エサマスタ!$B$5:$B$53,0),COLUMN()-COLUMN($Z58)),0),3.75)+INDEX(エサマスタ!$C$5:$O$53,MATCH($F58,エサマスタ!$B$5:$B$53,0),COLUMN()-COLUMN($Z58)),0),3.75)</f>
        <v>1</v>
      </c>
      <c r="AH58" s="65">
        <f>MIN(MAX(MIN(MAX(MIN(MAX(R$6+INDEX(エサマスタ!$C$5:$O$53,MATCH($D58,エサマスタ!$B$5:$B$53,0),COLUMN()-COLUMN($Z58)),0),3.75)+INDEX(エサマスタ!$C$5:$O$53,MATCH($E58,エサマスタ!$B$5:$B$53,0),COLUMN()-COLUMN($Z58)),0),3.75)+INDEX(エサマスタ!$C$5:$O$53,MATCH($F58,エサマスタ!$B$5:$B$53,0),COLUMN()-COLUMN($Z58)),0),3.75)</f>
        <v>0</v>
      </c>
      <c r="AI58" s="76">
        <f>MIN(MAX(MIN(MAX(MIN(MAX(S$6+INDEX(エサマスタ!$C$5:$O$53,MATCH($D58,エサマスタ!$B$5:$B$53,0),COLUMN()-COLUMN($Z58)),0),1.875-MOD(S58,1))+INDEX(エサマスタ!$C$5:$O$53,MATCH($E58,エサマスタ!$B$5:$B$53,0),COLUMN()-COLUMN($Z58)),0),1.875-MOD(S58,1))+INDEX(エサマスタ!$C$5:$O$53,MATCH($F58,エサマスタ!$B$5:$B$53,0),COLUMN()-COLUMN($Z58)),0),1.875-MOD(S58,1))</f>
        <v>0.5</v>
      </c>
      <c r="AJ58" s="76">
        <f>MIN(MAX(MIN(MAX(MIN(MAX(T$6+INDEX(エサマスタ!$C$5:$O$53,MATCH($D58,エサマスタ!$B$5:$B$53,0),COLUMN()-COLUMN($Z58)),0),1.875-MOD(T58,1))+INDEX(エサマスタ!$C$5:$O$53,MATCH($E58,エサマスタ!$B$5:$B$53,0),COLUMN()-COLUMN($Z58)),0),1.875-MOD(T58,1))+INDEX(エサマスタ!$C$5:$O$53,MATCH($F58,エサマスタ!$B$5:$B$53,0),COLUMN()-COLUMN($Z58)),0),1.875-MOD(T58,1))</f>
        <v>0.5</v>
      </c>
      <c r="AK58" s="76">
        <f>MIN(MAX(MIN(MAX(MIN(MAX(U$6+INDEX(エサマスタ!$C$5:$O$53,MATCH($D58,エサマスタ!$B$5:$B$53,0),COLUMN()-COLUMN($Z58)),0),1.875-MOD(U58,1))+INDEX(エサマスタ!$C$5:$O$53,MATCH($E58,エサマスタ!$B$5:$B$53,0),COLUMN()-COLUMN($Z58)),0),1.875-MOD(U58,1))+INDEX(エサマスタ!$C$5:$O$53,MATCH($F58,エサマスタ!$B$5:$B$53,0),COLUMN()-COLUMN($Z58)),0),1.875-MOD(U58,1))</f>
        <v>0.75</v>
      </c>
      <c r="AL58" s="76">
        <f>MIN(MAX(MIN(MAX(MIN(MAX(V$6+INDEX(エサマスタ!$C$5:$O$53,MATCH($D58,エサマスタ!$B$5:$B$53,0),COLUMN()-COLUMN($Z58)),0),1.875-MOD(V58,1))+INDEX(エサマスタ!$C$5:$O$53,MATCH($E58,エサマスタ!$B$5:$B$53,0),COLUMN()-COLUMN($Z58)),0),1.875-MOD(V58,1))+INDEX(エサマスタ!$C$5:$O$53,MATCH($F58,エサマスタ!$B$5:$B$53,0),COLUMN()-COLUMN($Z58)),0),1.875-MOD(V58,1))</f>
        <v>0.75</v>
      </c>
      <c r="AM58" s="77">
        <f>MIN(MAX(MIN(MAX(MIN(MAX(W$6+IF(AND($F$1="リマスター",$D58="アルマジロキャベツ"),-1,1)*INDEX(エサマスタ!$C$5:$O$53,MATCH($D58,エサマスタ!$B$5:$B$53,0),COLUMN()-COLUMN($Z58)),0),1.875-MOD(W58,1))+IF(AND($F$1="リマスター",$E58="アルマジロキャベツ"),-1,1)*INDEX(エサマスタ!$C$5:$O$53,MATCH($E58,エサマスタ!$B$5:$B$53,0),COLUMN()-COLUMN($Z58)),0),1.875-MOD(W58,1))+IF(AND($F$1="リマスター",$F58="アルマジロキャベツ"),-1,1)*INDEX(エサマスタ!$C$5:$O$53,MATCH($F58,エサマスタ!$B$5:$B$53,0),COLUMN()-COLUMN($Z58)),0),1.875-MOD(W58,1))</f>
        <v>0.5</v>
      </c>
      <c r="AN58" s="15"/>
      <c r="AO58" s="12"/>
      <c r="AP58" s="12"/>
      <c r="AQ58" s="12" t="str">
        <f>初期値マスタ!B55</f>
        <v>ポト</v>
      </c>
      <c r="AR58" s="1"/>
    </row>
    <row r="59" spans="1:44" x14ac:dyDescent="0.15">
      <c r="A59" s="15"/>
      <c r="B59" s="51" t="s">
        <v>103</v>
      </c>
      <c r="C59" s="54"/>
      <c r="D59" s="53" t="s">
        <v>92</v>
      </c>
      <c r="E59" s="53" t="s">
        <v>97</v>
      </c>
      <c r="F59" s="53" t="s">
        <v>97</v>
      </c>
      <c r="G59" s="32"/>
      <c r="H59" s="15"/>
      <c r="I59" s="15"/>
      <c r="J59" s="63" t="s">
        <v>103</v>
      </c>
      <c r="K59" s="64">
        <f t="shared" ref="K59:R59" si="87">K58+AA58</f>
        <v>151.25</v>
      </c>
      <c r="L59" s="65">
        <f t="shared" si="87"/>
        <v>11.75</v>
      </c>
      <c r="M59" s="65">
        <f t="shared" si="87"/>
        <v>71.25</v>
      </c>
      <c r="N59" s="65">
        <f t="shared" si="87"/>
        <v>52.25</v>
      </c>
      <c r="O59" s="65">
        <f t="shared" si="87"/>
        <v>68.5</v>
      </c>
      <c r="P59" s="65">
        <f t="shared" si="87"/>
        <v>71.25</v>
      </c>
      <c r="Q59" s="65">
        <f t="shared" si="87"/>
        <v>41</v>
      </c>
      <c r="R59" s="65">
        <f t="shared" si="87"/>
        <v>5</v>
      </c>
      <c r="S59" s="76">
        <f t="shared" ref="S59:W59" si="88">INT(S58)+MIN(S58-INT(S58)+AI58,1.875)</f>
        <v>29.5</v>
      </c>
      <c r="T59" s="76">
        <f t="shared" si="88"/>
        <v>20.5</v>
      </c>
      <c r="U59" s="76">
        <f t="shared" si="88"/>
        <v>32.25</v>
      </c>
      <c r="V59" s="76">
        <f t="shared" si="88"/>
        <v>32.25</v>
      </c>
      <c r="W59" s="77">
        <f t="shared" si="88"/>
        <v>32</v>
      </c>
      <c r="X59" s="15"/>
      <c r="Y59" s="15"/>
      <c r="Z59" s="63" t="s">
        <v>103</v>
      </c>
      <c r="AA59" s="64">
        <f>MIN(MAX(MIN(MAX(MIN(MAX(K$6+INDEX(エサマスタ!$C$5:$O$53,MATCH($D59,エサマスタ!$B$5:$B$53,0),COLUMN()-COLUMN($Z59)),0),3.75)+INDEX(エサマスタ!$C$5:$O$53,MATCH($E59,エサマスタ!$B$5:$B$53,0),COLUMN()-COLUMN($Z59)),0),3.75)+INDEX(エサマスタ!$C$5:$O$53,MATCH($F59,エサマスタ!$B$5:$B$53,0),COLUMN()-COLUMN($Z59)),0),3.75)</f>
        <v>3.75</v>
      </c>
      <c r="AB59" s="65">
        <f>MIN(MAX(MIN(MAX(MIN(MAX(L$6+INDEX(エサマスタ!$C$5:$O$53,MATCH($D59,エサマスタ!$B$5:$B$53,0),COLUMN()-COLUMN($Z59)),0),3.75)+INDEX(エサマスタ!$C$5:$O$53,MATCH($E59,エサマスタ!$B$5:$B$53,0),COLUMN()-COLUMN($Z59)),0),3.75)+INDEX(エサマスタ!$C$5:$O$53,MATCH($F59,エサマスタ!$B$5:$B$53,0),COLUMN()-COLUMN($Z59)),0),3.75)</f>
        <v>0.25</v>
      </c>
      <c r="AC59" s="65">
        <f>MIN(MAX(MIN(MAX(MIN(MAX(M$6+INDEX(エサマスタ!$C$5:$O$53,MATCH($D59,エサマスタ!$B$5:$B$53,0),COLUMN()-COLUMN($Z59)),0),3.75)+INDEX(エサマスタ!$C$5:$O$53,MATCH($E59,エサマスタ!$B$5:$B$53,0),COLUMN()-COLUMN($Z59)),0),3.75)+INDEX(エサマスタ!$C$5:$O$53,MATCH($F59,エサマスタ!$B$5:$B$53,0),COLUMN()-COLUMN($Z59)),0),3.75)</f>
        <v>1.75</v>
      </c>
      <c r="AD59" s="65">
        <f>MIN(MAX(MIN(MAX(MIN(MAX(N$6+INDEX(エサマスタ!$C$5:$O$53,MATCH($D59,エサマスタ!$B$5:$B$53,0),COLUMN()-COLUMN($Z59)),0),3.75)+INDEX(エサマスタ!$C$5:$O$53,MATCH($E59,エサマスタ!$B$5:$B$53,0),COLUMN()-COLUMN($Z59)),0),3.75)+INDEX(エサマスタ!$C$5:$O$53,MATCH($F59,エサマスタ!$B$5:$B$53,0),COLUMN()-COLUMN($Z59)),0),3.75)</f>
        <v>0.75</v>
      </c>
      <c r="AE59" s="65">
        <f>MIN(MAX(MIN(MAX(MIN(MAX(O$6+INDEX(エサマスタ!$C$5:$O$53,MATCH($D59,エサマスタ!$B$5:$B$53,0),COLUMN()-COLUMN($Z59)),0),3.75)+INDEX(エサマスタ!$C$5:$O$53,MATCH($E59,エサマスタ!$B$5:$B$53,0),COLUMN()-COLUMN($Z59)),0),3.75)+INDEX(エサマスタ!$C$5:$O$53,MATCH($F59,エサマスタ!$B$5:$B$53,0),COLUMN()-COLUMN($Z59)),0),3.75)</f>
        <v>1.5</v>
      </c>
      <c r="AF59" s="65">
        <f>MIN(MAX(MIN(MAX(MIN(MAX(P$6+INDEX(エサマスタ!$C$5:$O$53,MATCH($D59,エサマスタ!$B$5:$B$53,0),COLUMN()-COLUMN($Z59)),0),3.75)+INDEX(エサマスタ!$C$5:$O$53,MATCH($E59,エサマスタ!$B$5:$B$53,0),COLUMN()-COLUMN($Z59)),0),3.75)+INDEX(エサマスタ!$C$5:$O$53,MATCH($F59,エサマスタ!$B$5:$B$53,0),COLUMN()-COLUMN($Z59)),0),3.75)</f>
        <v>1.75</v>
      </c>
      <c r="AG59" s="65">
        <f>MIN(MAX(MIN(MAX(MIN(MAX(Q$6+INDEX(エサマスタ!$C$5:$O$53,MATCH($D59,エサマスタ!$B$5:$B$53,0),COLUMN()-COLUMN($Z59)),0),3.75)+INDEX(エサマスタ!$C$5:$O$53,MATCH($E59,エサマスタ!$B$5:$B$53,0),COLUMN()-COLUMN($Z59)),0),3.75)+INDEX(エサマスタ!$C$5:$O$53,MATCH($F59,エサマスタ!$B$5:$B$53,0),COLUMN()-COLUMN($Z59)),0),3.75)</f>
        <v>0</v>
      </c>
      <c r="AH59" s="65">
        <f>MIN(MAX(MIN(MAX(MIN(MAX(R$6+INDEX(エサマスタ!$C$5:$O$53,MATCH($D59,エサマスタ!$B$5:$B$53,0),COLUMN()-COLUMN($Z59)),0),3.75)+INDEX(エサマスタ!$C$5:$O$53,MATCH($E59,エサマスタ!$B$5:$B$53,0),COLUMN()-COLUMN($Z59)),0),3.75)+INDEX(エサマスタ!$C$5:$O$53,MATCH($F59,エサマスタ!$B$5:$B$53,0),COLUMN()-COLUMN($Z59)),0),3.75)</f>
        <v>0</v>
      </c>
      <c r="AI59" s="76">
        <f>MIN(MAX(MIN(MAX(MIN(MAX(S$6+INDEX(エサマスタ!$C$5:$O$53,MATCH($D59,エサマスタ!$B$5:$B$53,0),COLUMN()-COLUMN($Z59)),0),1.875-MOD(S59,1))+INDEX(エサマスタ!$C$5:$O$53,MATCH($E59,エサマスタ!$B$5:$B$53,0),COLUMN()-COLUMN($Z59)),0),1.875-MOD(S59,1))+INDEX(エサマスタ!$C$5:$O$53,MATCH($F59,エサマスタ!$B$5:$B$53,0),COLUMN()-COLUMN($Z59)),0),1.875-MOD(S59,1))</f>
        <v>0.5</v>
      </c>
      <c r="AJ59" s="76">
        <f>MIN(MAX(MIN(MAX(MIN(MAX(T$6+INDEX(エサマスタ!$C$5:$O$53,MATCH($D59,エサマスタ!$B$5:$B$53,0),COLUMN()-COLUMN($Z59)),0),1.875-MOD(T59,1))+INDEX(エサマスタ!$C$5:$O$53,MATCH($E59,エサマスタ!$B$5:$B$53,0),COLUMN()-COLUMN($Z59)),0),1.875-MOD(T59,1))+INDEX(エサマスタ!$C$5:$O$53,MATCH($F59,エサマスタ!$B$5:$B$53,0),COLUMN()-COLUMN($Z59)),0),1.875-MOD(T59,1))</f>
        <v>0.5</v>
      </c>
      <c r="AK59" s="76">
        <f>MIN(MAX(MIN(MAX(MIN(MAX(U$6+INDEX(エサマスタ!$C$5:$O$53,MATCH($D59,エサマスタ!$B$5:$B$53,0),COLUMN()-COLUMN($Z59)),0),1.875-MOD(U59,1))+INDEX(エサマスタ!$C$5:$O$53,MATCH($E59,エサマスタ!$B$5:$B$53,0),COLUMN()-COLUMN($Z59)),0),1.875-MOD(U59,1))+INDEX(エサマスタ!$C$5:$O$53,MATCH($F59,エサマスタ!$B$5:$B$53,0),COLUMN()-COLUMN($Z59)),0),1.875-MOD(U59,1))</f>
        <v>0.75</v>
      </c>
      <c r="AL59" s="76">
        <f>MIN(MAX(MIN(MAX(MIN(MAX(V$6+INDEX(エサマスタ!$C$5:$O$53,MATCH($D59,エサマスタ!$B$5:$B$53,0),COLUMN()-COLUMN($Z59)),0),1.875-MOD(V59,1))+INDEX(エサマスタ!$C$5:$O$53,MATCH($E59,エサマスタ!$B$5:$B$53,0),COLUMN()-COLUMN($Z59)),0),1.875-MOD(V59,1))+INDEX(エサマスタ!$C$5:$O$53,MATCH($F59,エサマスタ!$B$5:$B$53,0),COLUMN()-COLUMN($Z59)),0),1.875-MOD(V59,1))</f>
        <v>0.75</v>
      </c>
      <c r="AM59" s="77">
        <f>MIN(MAX(MIN(MAX(MIN(MAX(W$6+IF(AND($F$1="リマスター",$D59="アルマジロキャベツ"),-1,1)*INDEX(エサマスタ!$C$5:$O$53,MATCH($D59,エサマスタ!$B$5:$B$53,0),COLUMN()-COLUMN($Z59)),0),1.875-MOD(W59,1))+IF(AND($F$1="リマスター",$E59="アルマジロキャベツ"),-1,1)*INDEX(エサマスタ!$C$5:$O$53,MATCH($E59,エサマスタ!$B$5:$B$53,0),COLUMN()-COLUMN($Z59)),0),1.875-MOD(W59,1))+IF(AND($F$1="リマスター",$F59="アルマジロキャベツ"),-1,1)*INDEX(エサマスタ!$C$5:$O$53,MATCH($F59,エサマスタ!$B$5:$B$53,0),COLUMN()-COLUMN($Z59)),0),1.875-MOD(W59,1))</f>
        <v>1</v>
      </c>
      <c r="AN59" s="15"/>
      <c r="AO59" s="12"/>
      <c r="AP59" s="12"/>
      <c r="AQ59" s="12" t="str">
        <f>初期値マスタ!B56</f>
        <v>ボルダー</v>
      </c>
      <c r="AR59" s="1"/>
    </row>
    <row r="60" spans="1:44" x14ac:dyDescent="0.15">
      <c r="A60" s="15"/>
      <c r="B60" s="51" t="s">
        <v>151</v>
      </c>
      <c r="C60" s="54"/>
      <c r="D60" s="53" t="s">
        <v>92</v>
      </c>
      <c r="E60" s="53" t="s">
        <v>97</v>
      </c>
      <c r="F60" s="53" t="s">
        <v>100</v>
      </c>
      <c r="G60" s="32"/>
      <c r="H60" s="15"/>
      <c r="I60" s="15"/>
      <c r="J60" s="63" t="s">
        <v>151</v>
      </c>
      <c r="K60" s="64">
        <f t="shared" ref="K60:R60" si="89">K59+AA59</f>
        <v>155</v>
      </c>
      <c r="L60" s="65">
        <f t="shared" si="89"/>
        <v>12</v>
      </c>
      <c r="M60" s="65">
        <f t="shared" si="89"/>
        <v>73</v>
      </c>
      <c r="N60" s="65">
        <f t="shared" si="89"/>
        <v>53</v>
      </c>
      <c r="O60" s="65">
        <f t="shared" si="89"/>
        <v>70</v>
      </c>
      <c r="P60" s="65">
        <f t="shared" si="89"/>
        <v>73</v>
      </c>
      <c r="Q60" s="65">
        <f t="shared" si="89"/>
        <v>41</v>
      </c>
      <c r="R60" s="65">
        <f t="shared" si="89"/>
        <v>5</v>
      </c>
      <c r="S60" s="76">
        <f t="shared" ref="S60:W60" si="90">INT(S59)+MIN(S59-INT(S59)+AI59,1.875)</f>
        <v>30</v>
      </c>
      <c r="T60" s="76">
        <f t="shared" si="90"/>
        <v>21</v>
      </c>
      <c r="U60" s="76">
        <f t="shared" si="90"/>
        <v>33</v>
      </c>
      <c r="V60" s="76">
        <f t="shared" si="90"/>
        <v>33</v>
      </c>
      <c r="W60" s="77">
        <f t="shared" si="90"/>
        <v>33</v>
      </c>
      <c r="X60" s="15"/>
      <c r="Y60" s="15"/>
      <c r="Z60" s="63" t="s">
        <v>151</v>
      </c>
      <c r="AA60" s="64">
        <f>MIN(MAX(MIN(MAX(MIN(MAX(K$6+INDEX(エサマスタ!$C$5:$O$53,MATCH($D60,エサマスタ!$B$5:$B$53,0),COLUMN()-COLUMN($Z60)),0),3.75)+INDEX(エサマスタ!$C$5:$O$53,MATCH($E60,エサマスタ!$B$5:$B$53,0),COLUMN()-COLUMN($Z60)),0),3.75)+INDEX(エサマスタ!$C$5:$O$53,MATCH($F60,エサマスタ!$B$5:$B$53,0),COLUMN()-COLUMN($Z60)),0),3.75)</f>
        <v>3.5</v>
      </c>
      <c r="AB60" s="65">
        <f>MIN(MAX(MIN(MAX(MIN(MAX(L$6+INDEX(エサマスタ!$C$5:$O$53,MATCH($D60,エサマスタ!$B$5:$B$53,0),COLUMN()-COLUMN($Z60)),0),3.75)+INDEX(エサマスタ!$C$5:$O$53,MATCH($E60,エサマスタ!$B$5:$B$53,0),COLUMN()-COLUMN($Z60)),0),3.75)+INDEX(エサマスタ!$C$5:$O$53,MATCH($F60,エサマスタ!$B$5:$B$53,0),COLUMN()-COLUMN($Z60)),0),3.75)</f>
        <v>0.25</v>
      </c>
      <c r="AC60" s="65">
        <f>MIN(MAX(MIN(MAX(MIN(MAX(M$6+INDEX(エサマスタ!$C$5:$O$53,MATCH($D60,エサマスタ!$B$5:$B$53,0),COLUMN()-COLUMN($Z60)),0),3.75)+INDEX(エサマスタ!$C$5:$O$53,MATCH($E60,エサマスタ!$B$5:$B$53,0),COLUMN()-COLUMN($Z60)),0),3.75)+INDEX(エサマスタ!$C$5:$O$53,MATCH($F60,エサマスタ!$B$5:$B$53,0),COLUMN()-COLUMN($Z60)),0),3.75)</f>
        <v>1.75</v>
      </c>
      <c r="AD60" s="65">
        <f>MIN(MAX(MIN(MAX(MIN(MAX(N$6+INDEX(エサマスタ!$C$5:$O$53,MATCH($D60,エサマスタ!$B$5:$B$53,0),COLUMN()-COLUMN($Z60)),0),3.75)+INDEX(エサマスタ!$C$5:$O$53,MATCH($E60,エサマスタ!$B$5:$B$53,0),COLUMN()-COLUMN($Z60)),0),3.75)+INDEX(エサマスタ!$C$5:$O$53,MATCH($F60,エサマスタ!$B$5:$B$53,0),COLUMN()-COLUMN($Z60)),0),3.75)</f>
        <v>1.75</v>
      </c>
      <c r="AE60" s="65">
        <f>MIN(MAX(MIN(MAX(MIN(MAX(O$6+INDEX(エサマスタ!$C$5:$O$53,MATCH($D60,エサマスタ!$B$5:$B$53,0),COLUMN()-COLUMN($Z60)),0),3.75)+INDEX(エサマスタ!$C$5:$O$53,MATCH($E60,エサマスタ!$B$5:$B$53,0),COLUMN()-COLUMN($Z60)),0),3.75)+INDEX(エサマスタ!$C$5:$O$53,MATCH($F60,エサマスタ!$B$5:$B$53,0),COLUMN()-COLUMN($Z60)),0),3.75)</f>
        <v>1.5</v>
      </c>
      <c r="AF60" s="65">
        <f>MIN(MAX(MIN(MAX(MIN(MAX(P$6+INDEX(エサマスタ!$C$5:$O$53,MATCH($D60,エサマスタ!$B$5:$B$53,0),COLUMN()-COLUMN($Z60)),0),3.75)+INDEX(エサマスタ!$C$5:$O$53,MATCH($E60,エサマスタ!$B$5:$B$53,0),COLUMN()-COLUMN($Z60)),0),3.75)+INDEX(エサマスタ!$C$5:$O$53,MATCH($F60,エサマスタ!$B$5:$B$53,0),COLUMN()-COLUMN($Z60)),0),3.75)</f>
        <v>1.75</v>
      </c>
      <c r="AG60" s="65">
        <f>MIN(MAX(MIN(MAX(MIN(MAX(Q$6+INDEX(エサマスタ!$C$5:$O$53,MATCH($D60,エサマスタ!$B$5:$B$53,0),COLUMN()-COLUMN($Z60)),0),3.75)+INDEX(エサマスタ!$C$5:$O$53,MATCH($E60,エサマスタ!$B$5:$B$53,0),COLUMN()-COLUMN($Z60)),0),3.75)+INDEX(エサマスタ!$C$5:$O$53,MATCH($F60,エサマスタ!$B$5:$B$53,0),COLUMN()-COLUMN($Z60)),0),3.75)</f>
        <v>1</v>
      </c>
      <c r="AH60" s="65">
        <f>MIN(MAX(MIN(MAX(MIN(MAX(R$6+INDEX(エサマスタ!$C$5:$O$53,MATCH($D60,エサマスタ!$B$5:$B$53,0),COLUMN()-COLUMN($Z60)),0),3.75)+INDEX(エサマスタ!$C$5:$O$53,MATCH($E60,エサマスタ!$B$5:$B$53,0),COLUMN()-COLUMN($Z60)),0),3.75)+INDEX(エサマスタ!$C$5:$O$53,MATCH($F60,エサマスタ!$B$5:$B$53,0),COLUMN()-COLUMN($Z60)),0),3.75)</f>
        <v>0</v>
      </c>
      <c r="AI60" s="76">
        <f>MIN(MAX(MIN(MAX(MIN(MAX(S$6+INDEX(エサマスタ!$C$5:$O$53,MATCH($D60,エサマスタ!$B$5:$B$53,0),COLUMN()-COLUMN($Z60)),0),1.875-MOD(S60,1))+INDEX(エサマスタ!$C$5:$O$53,MATCH($E60,エサマスタ!$B$5:$B$53,0),COLUMN()-COLUMN($Z60)),0),1.875-MOD(S60,1))+INDEX(エサマスタ!$C$5:$O$53,MATCH($F60,エサマスタ!$B$5:$B$53,0),COLUMN()-COLUMN($Z60)),0),1.875-MOD(S60,1))</f>
        <v>0.5</v>
      </c>
      <c r="AJ60" s="76">
        <f>MIN(MAX(MIN(MAX(MIN(MAX(T$6+INDEX(エサマスタ!$C$5:$O$53,MATCH($D60,エサマスタ!$B$5:$B$53,0),COLUMN()-COLUMN($Z60)),0),1.875-MOD(T60,1))+INDEX(エサマスタ!$C$5:$O$53,MATCH($E60,エサマスタ!$B$5:$B$53,0),COLUMN()-COLUMN($Z60)),0),1.875-MOD(T60,1))+INDEX(エサマスタ!$C$5:$O$53,MATCH($F60,エサマスタ!$B$5:$B$53,0),COLUMN()-COLUMN($Z60)),0),1.875-MOD(T60,1))</f>
        <v>0.5</v>
      </c>
      <c r="AK60" s="76">
        <f>MIN(MAX(MIN(MAX(MIN(MAX(U$6+INDEX(エサマスタ!$C$5:$O$53,MATCH($D60,エサマスタ!$B$5:$B$53,0),COLUMN()-COLUMN($Z60)),0),1.875-MOD(U60,1))+INDEX(エサマスタ!$C$5:$O$53,MATCH($E60,エサマスタ!$B$5:$B$53,0),COLUMN()-COLUMN($Z60)),0),1.875-MOD(U60,1))+INDEX(エサマスタ!$C$5:$O$53,MATCH($F60,エサマスタ!$B$5:$B$53,0),COLUMN()-COLUMN($Z60)),0),1.875-MOD(U60,1))</f>
        <v>0.75</v>
      </c>
      <c r="AL60" s="76">
        <f>MIN(MAX(MIN(MAX(MIN(MAX(V$6+INDEX(エサマスタ!$C$5:$O$53,MATCH($D60,エサマスタ!$B$5:$B$53,0),COLUMN()-COLUMN($Z60)),0),1.875-MOD(V60,1))+INDEX(エサマスタ!$C$5:$O$53,MATCH($E60,エサマスタ!$B$5:$B$53,0),COLUMN()-COLUMN($Z60)),0),1.875-MOD(V60,1))+INDEX(エサマスタ!$C$5:$O$53,MATCH($F60,エサマスタ!$B$5:$B$53,0),COLUMN()-COLUMN($Z60)),0),1.875-MOD(V60,1))</f>
        <v>0.75</v>
      </c>
      <c r="AM60" s="77">
        <f>MIN(MAX(MIN(MAX(MIN(MAX(W$6+IF(AND($F$1="リマスター",$D60="アルマジロキャベツ"),-1,1)*INDEX(エサマスタ!$C$5:$O$53,MATCH($D60,エサマスタ!$B$5:$B$53,0),COLUMN()-COLUMN($Z60)),0),1.875-MOD(W60,1))+IF(AND($F$1="リマスター",$E60="アルマジロキャベツ"),-1,1)*INDEX(エサマスタ!$C$5:$O$53,MATCH($E60,エサマスタ!$B$5:$B$53,0),COLUMN()-COLUMN($Z60)),0),1.875-MOD(W60,1))+IF(AND($F$1="リマスター",$F60="アルマジロキャベツ"),-1,1)*INDEX(エサマスタ!$C$5:$O$53,MATCH($F60,エサマスタ!$B$5:$B$53,0),COLUMN()-COLUMN($Z60)),0),1.875-MOD(W60,1))</f>
        <v>0.5</v>
      </c>
      <c r="AN60" s="15"/>
      <c r="AO60" s="12"/>
      <c r="AP60" s="12"/>
      <c r="AQ60" s="12" t="str">
        <f>初期値マスタ!B57</f>
        <v>バネクジャコ</v>
      </c>
      <c r="AR60" s="1"/>
    </row>
    <row r="61" spans="1:44" x14ac:dyDescent="0.15">
      <c r="A61" s="15"/>
      <c r="B61" s="51" t="s">
        <v>152</v>
      </c>
      <c r="C61" s="54"/>
      <c r="D61" s="53" t="s">
        <v>92</v>
      </c>
      <c r="E61" s="53" t="s">
        <v>97</v>
      </c>
      <c r="F61" s="53" t="s">
        <v>97</v>
      </c>
      <c r="G61" s="32"/>
      <c r="H61" s="15"/>
      <c r="I61" s="15"/>
      <c r="J61" s="63" t="s">
        <v>152</v>
      </c>
      <c r="K61" s="64">
        <f t="shared" ref="K61:R61" si="91">K60+AA60</f>
        <v>158.5</v>
      </c>
      <c r="L61" s="65">
        <f t="shared" si="91"/>
        <v>12.25</v>
      </c>
      <c r="M61" s="65">
        <f t="shared" si="91"/>
        <v>74.75</v>
      </c>
      <c r="N61" s="65">
        <f t="shared" si="91"/>
        <v>54.75</v>
      </c>
      <c r="O61" s="65">
        <f t="shared" si="91"/>
        <v>71.5</v>
      </c>
      <c r="P61" s="65">
        <f t="shared" si="91"/>
        <v>74.75</v>
      </c>
      <c r="Q61" s="65">
        <f t="shared" si="91"/>
        <v>42</v>
      </c>
      <c r="R61" s="65">
        <f t="shared" si="91"/>
        <v>5</v>
      </c>
      <c r="S61" s="76">
        <f t="shared" ref="S61:W61" si="92">INT(S60)+MIN(S60-INT(S60)+AI60,1.875)</f>
        <v>30.5</v>
      </c>
      <c r="T61" s="76">
        <f t="shared" si="92"/>
        <v>21.5</v>
      </c>
      <c r="U61" s="76">
        <f t="shared" si="92"/>
        <v>33.75</v>
      </c>
      <c r="V61" s="76">
        <f t="shared" si="92"/>
        <v>33.75</v>
      </c>
      <c r="W61" s="77">
        <f t="shared" si="92"/>
        <v>33.5</v>
      </c>
      <c r="X61" s="15"/>
      <c r="Y61" s="15"/>
      <c r="Z61" s="63" t="s">
        <v>152</v>
      </c>
      <c r="AA61" s="64">
        <f>MIN(MAX(MIN(MAX(MIN(MAX(K$6+INDEX(エサマスタ!$C$5:$O$53,MATCH($D61,エサマスタ!$B$5:$B$53,0),COLUMN()-COLUMN($Z61)),0),3.75)+INDEX(エサマスタ!$C$5:$O$53,MATCH($E61,エサマスタ!$B$5:$B$53,0),COLUMN()-COLUMN($Z61)),0),3.75)+INDEX(エサマスタ!$C$5:$O$53,MATCH($F61,エサマスタ!$B$5:$B$53,0),COLUMN()-COLUMN($Z61)),0),3.75)</f>
        <v>3.75</v>
      </c>
      <c r="AB61" s="65">
        <f>MIN(MAX(MIN(MAX(MIN(MAX(L$6+INDEX(エサマスタ!$C$5:$O$53,MATCH($D61,エサマスタ!$B$5:$B$53,0),COLUMN()-COLUMN($Z61)),0),3.75)+INDEX(エサマスタ!$C$5:$O$53,MATCH($E61,エサマスタ!$B$5:$B$53,0),COLUMN()-COLUMN($Z61)),0),3.75)+INDEX(エサマスタ!$C$5:$O$53,MATCH($F61,エサマスタ!$B$5:$B$53,0),COLUMN()-COLUMN($Z61)),0),3.75)</f>
        <v>0.25</v>
      </c>
      <c r="AC61" s="65">
        <f>MIN(MAX(MIN(MAX(MIN(MAX(M$6+INDEX(エサマスタ!$C$5:$O$53,MATCH($D61,エサマスタ!$B$5:$B$53,0),COLUMN()-COLUMN($Z61)),0),3.75)+INDEX(エサマスタ!$C$5:$O$53,MATCH($E61,エサマスタ!$B$5:$B$53,0),COLUMN()-COLUMN($Z61)),0),3.75)+INDEX(エサマスタ!$C$5:$O$53,MATCH($F61,エサマスタ!$B$5:$B$53,0),COLUMN()-COLUMN($Z61)),0),3.75)</f>
        <v>1.75</v>
      </c>
      <c r="AD61" s="65">
        <f>MIN(MAX(MIN(MAX(MIN(MAX(N$6+INDEX(エサマスタ!$C$5:$O$53,MATCH($D61,エサマスタ!$B$5:$B$53,0),COLUMN()-COLUMN($Z61)),0),3.75)+INDEX(エサマスタ!$C$5:$O$53,MATCH($E61,エサマスタ!$B$5:$B$53,0),COLUMN()-COLUMN($Z61)),0),3.75)+INDEX(エサマスタ!$C$5:$O$53,MATCH($F61,エサマスタ!$B$5:$B$53,0),COLUMN()-COLUMN($Z61)),0),3.75)</f>
        <v>0.75</v>
      </c>
      <c r="AE61" s="65">
        <f>MIN(MAX(MIN(MAX(MIN(MAX(O$6+INDEX(エサマスタ!$C$5:$O$53,MATCH($D61,エサマスタ!$B$5:$B$53,0),COLUMN()-COLUMN($Z61)),0),3.75)+INDEX(エサマスタ!$C$5:$O$53,MATCH($E61,エサマスタ!$B$5:$B$53,0),COLUMN()-COLUMN($Z61)),0),3.75)+INDEX(エサマスタ!$C$5:$O$53,MATCH($F61,エサマスタ!$B$5:$B$53,0),COLUMN()-COLUMN($Z61)),0),3.75)</f>
        <v>1.5</v>
      </c>
      <c r="AF61" s="65">
        <f>MIN(MAX(MIN(MAX(MIN(MAX(P$6+INDEX(エサマスタ!$C$5:$O$53,MATCH($D61,エサマスタ!$B$5:$B$53,0),COLUMN()-COLUMN($Z61)),0),3.75)+INDEX(エサマスタ!$C$5:$O$53,MATCH($E61,エサマスタ!$B$5:$B$53,0),COLUMN()-COLUMN($Z61)),0),3.75)+INDEX(エサマスタ!$C$5:$O$53,MATCH($F61,エサマスタ!$B$5:$B$53,0),COLUMN()-COLUMN($Z61)),0),3.75)</f>
        <v>1.75</v>
      </c>
      <c r="AG61" s="65">
        <f>MIN(MAX(MIN(MAX(MIN(MAX(Q$6+INDEX(エサマスタ!$C$5:$O$53,MATCH($D61,エサマスタ!$B$5:$B$53,0),COLUMN()-COLUMN($Z61)),0),3.75)+INDEX(エサマスタ!$C$5:$O$53,MATCH($E61,エサマスタ!$B$5:$B$53,0),COLUMN()-COLUMN($Z61)),0),3.75)+INDEX(エサマスタ!$C$5:$O$53,MATCH($F61,エサマスタ!$B$5:$B$53,0),COLUMN()-COLUMN($Z61)),0),3.75)</f>
        <v>0</v>
      </c>
      <c r="AH61" s="65">
        <f>MIN(MAX(MIN(MAX(MIN(MAX(R$6+INDEX(エサマスタ!$C$5:$O$53,MATCH($D61,エサマスタ!$B$5:$B$53,0),COLUMN()-COLUMN($Z61)),0),3.75)+INDEX(エサマスタ!$C$5:$O$53,MATCH($E61,エサマスタ!$B$5:$B$53,0),COLUMN()-COLUMN($Z61)),0),3.75)+INDEX(エサマスタ!$C$5:$O$53,MATCH($F61,エサマスタ!$B$5:$B$53,0),COLUMN()-COLUMN($Z61)),0),3.75)</f>
        <v>0</v>
      </c>
      <c r="AI61" s="76">
        <f>MIN(MAX(MIN(MAX(MIN(MAX(S$6+INDEX(エサマスタ!$C$5:$O$53,MATCH($D61,エサマスタ!$B$5:$B$53,0),COLUMN()-COLUMN($Z61)),0),1.875-MOD(S61,1))+INDEX(エサマスタ!$C$5:$O$53,MATCH($E61,エサマスタ!$B$5:$B$53,0),COLUMN()-COLUMN($Z61)),0),1.875-MOD(S61,1))+INDEX(エサマスタ!$C$5:$O$53,MATCH($F61,エサマスタ!$B$5:$B$53,0),COLUMN()-COLUMN($Z61)),0),1.875-MOD(S61,1))</f>
        <v>0.5</v>
      </c>
      <c r="AJ61" s="76">
        <f>MIN(MAX(MIN(MAX(MIN(MAX(T$6+INDEX(エサマスタ!$C$5:$O$53,MATCH($D61,エサマスタ!$B$5:$B$53,0),COLUMN()-COLUMN($Z61)),0),1.875-MOD(T61,1))+INDEX(エサマスタ!$C$5:$O$53,MATCH($E61,エサマスタ!$B$5:$B$53,0),COLUMN()-COLUMN($Z61)),0),1.875-MOD(T61,1))+INDEX(エサマスタ!$C$5:$O$53,MATCH($F61,エサマスタ!$B$5:$B$53,0),COLUMN()-COLUMN($Z61)),0),1.875-MOD(T61,1))</f>
        <v>0.5</v>
      </c>
      <c r="AK61" s="76">
        <f>MIN(MAX(MIN(MAX(MIN(MAX(U$6+INDEX(エサマスタ!$C$5:$O$53,MATCH($D61,エサマスタ!$B$5:$B$53,0),COLUMN()-COLUMN($Z61)),0),1.875-MOD(U61,1))+INDEX(エサマスタ!$C$5:$O$53,MATCH($E61,エサマスタ!$B$5:$B$53,0),COLUMN()-COLUMN($Z61)),0),1.875-MOD(U61,1))+INDEX(エサマスタ!$C$5:$O$53,MATCH($F61,エサマスタ!$B$5:$B$53,0),COLUMN()-COLUMN($Z61)),0),1.875-MOD(U61,1))</f>
        <v>0.75</v>
      </c>
      <c r="AL61" s="76">
        <f>MIN(MAX(MIN(MAX(MIN(MAX(V$6+INDEX(エサマスタ!$C$5:$O$53,MATCH($D61,エサマスタ!$B$5:$B$53,0),COLUMN()-COLUMN($Z61)),0),1.875-MOD(V61,1))+INDEX(エサマスタ!$C$5:$O$53,MATCH($E61,エサマスタ!$B$5:$B$53,0),COLUMN()-COLUMN($Z61)),0),1.875-MOD(V61,1))+INDEX(エサマスタ!$C$5:$O$53,MATCH($F61,エサマスタ!$B$5:$B$53,0),COLUMN()-COLUMN($Z61)),0),1.875-MOD(V61,1))</f>
        <v>0.75</v>
      </c>
      <c r="AM61" s="77">
        <f>MIN(MAX(MIN(MAX(MIN(MAX(W$6+IF(AND($F$1="リマスター",$D61="アルマジロキャベツ"),-1,1)*INDEX(エサマスタ!$C$5:$O$53,MATCH($D61,エサマスタ!$B$5:$B$53,0),COLUMN()-COLUMN($Z61)),0),1.875-MOD(W61,1))+IF(AND($F$1="リマスター",$E61="アルマジロキャベツ"),-1,1)*INDEX(エサマスタ!$C$5:$O$53,MATCH($E61,エサマスタ!$B$5:$B$53,0),COLUMN()-COLUMN($Z61)),0),1.875-MOD(W61,1))+IF(AND($F$1="リマスター",$F61="アルマジロキャベツ"),-1,1)*INDEX(エサマスタ!$C$5:$O$53,MATCH($F61,エサマスタ!$B$5:$B$53,0),COLUMN()-COLUMN($Z61)),0),1.875-MOD(W61,1))</f>
        <v>1</v>
      </c>
      <c r="AN61" s="15"/>
      <c r="AO61" s="12"/>
      <c r="AP61" s="12"/>
      <c r="AQ61" s="12" t="str">
        <f>初期値マスタ!B58</f>
        <v>マジカルドール</v>
      </c>
      <c r="AR61" s="1"/>
    </row>
    <row r="62" spans="1:44" x14ac:dyDescent="0.15">
      <c r="A62" s="15"/>
      <c r="B62" s="51" t="s">
        <v>153</v>
      </c>
      <c r="C62" s="54"/>
      <c r="D62" s="53" t="s">
        <v>92</v>
      </c>
      <c r="E62" s="53" t="s">
        <v>97</v>
      </c>
      <c r="F62" s="53" t="s">
        <v>100</v>
      </c>
      <c r="G62" s="32"/>
      <c r="H62" s="15"/>
      <c r="I62" s="15"/>
      <c r="J62" s="63" t="s">
        <v>153</v>
      </c>
      <c r="K62" s="64">
        <f t="shared" ref="K62:R62" si="93">K61+AA61</f>
        <v>162.25</v>
      </c>
      <c r="L62" s="65">
        <f t="shared" si="93"/>
        <v>12.5</v>
      </c>
      <c r="M62" s="65">
        <f t="shared" si="93"/>
        <v>76.5</v>
      </c>
      <c r="N62" s="65">
        <f t="shared" si="93"/>
        <v>55.5</v>
      </c>
      <c r="O62" s="65">
        <f t="shared" si="93"/>
        <v>73</v>
      </c>
      <c r="P62" s="65">
        <f t="shared" si="93"/>
        <v>76.5</v>
      </c>
      <c r="Q62" s="65">
        <f t="shared" si="93"/>
        <v>42</v>
      </c>
      <c r="R62" s="65">
        <f t="shared" si="93"/>
        <v>5</v>
      </c>
      <c r="S62" s="76">
        <f t="shared" ref="S62:W62" si="94">INT(S61)+MIN(S61-INT(S61)+AI61,1.875)</f>
        <v>31</v>
      </c>
      <c r="T62" s="76">
        <f t="shared" si="94"/>
        <v>22</v>
      </c>
      <c r="U62" s="76">
        <f t="shared" si="94"/>
        <v>34.5</v>
      </c>
      <c r="V62" s="76">
        <f t="shared" si="94"/>
        <v>34.5</v>
      </c>
      <c r="W62" s="77">
        <f t="shared" si="94"/>
        <v>34.5</v>
      </c>
      <c r="X62" s="15"/>
      <c r="Y62" s="15"/>
      <c r="Z62" s="63" t="s">
        <v>153</v>
      </c>
      <c r="AA62" s="64">
        <f>MIN(MAX(MIN(MAX(MIN(MAX(K$6+INDEX(エサマスタ!$C$5:$O$53,MATCH($D62,エサマスタ!$B$5:$B$53,0),COLUMN()-COLUMN($Z62)),0),3.75)+INDEX(エサマスタ!$C$5:$O$53,MATCH($E62,エサマスタ!$B$5:$B$53,0),COLUMN()-COLUMN($Z62)),0),3.75)+INDEX(エサマスタ!$C$5:$O$53,MATCH($F62,エサマスタ!$B$5:$B$53,0),COLUMN()-COLUMN($Z62)),0),3.75)</f>
        <v>3.5</v>
      </c>
      <c r="AB62" s="65">
        <f>MIN(MAX(MIN(MAX(MIN(MAX(L$6+INDEX(エサマスタ!$C$5:$O$53,MATCH($D62,エサマスタ!$B$5:$B$53,0),COLUMN()-COLUMN($Z62)),0),3.75)+INDEX(エサマスタ!$C$5:$O$53,MATCH($E62,エサマスタ!$B$5:$B$53,0),COLUMN()-COLUMN($Z62)),0),3.75)+INDEX(エサマスタ!$C$5:$O$53,MATCH($F62,エサマスタ!$B$5:$B$53,0),COLUMN()-COLUMN($Z62)),0),3.75)</f>
        <v>0.25</v>
      </c>
      <c r="AC62" s="65">
        <f>MIN(MAX(MIN(MAX(MIN(MAX(M$6+INDEX(エサマスタ!$C$5:$O$53,MATCH($D62,エサマスタ!$B$5:$B$53,0),COLUMN()-COLUMN($Z62)),0),3.75)+INDEX(エサマスタ!$C$5:$O$53,MATCH($E62,エサマスタ!$B$5:$B$53,0),COLUMN()-COLUMN($Z62)),0),3.75)+INDEX(エサマスタ!$C$5:$O$53,MATCH($F62,エサマスタ!$B$5:$B$53,0),COLUMN()-COLUMN($Z62)),0),3.75)</f>
        <v>1.75</v>
      </c>
      <c r="AD62" s="65">
        <f>MIN(MAX(MIN(MAX(MIN(MAX(N$6+INDEX(エサマスタ!$C$5:$O$53,MATCH($D62,エサマスタ!$B$5:$B$53,0),COLUMN()-COLUMN($Z62)),0),3.75)+INDEX(エサマスタ!$C$5:$O$53,MATCH($E62,エサマスタ!$B$5:$B$53,0),COLUMN()-COLUMN($Z62)),0),3.75)+INDEX(エサマスタ!$C$5:$O$53,MATCH($F62,エサマスタ!$B$5:$B$53,0),COLUMN()-COLUMN($Z62)),0),3.75)</f>
        <v>1.75</v>
      </c>
      <c r="AE62" s="65">
        <f>MIN(MAX(MIN(MAX(MIN(MAX(O$6+INDEX(エサマスタ!$C$5:$O$53,MATCH($D62,エサマスタ!$B$5:$B$53,0),COLUMN()-COLUMN($Z62)),0),3.75)+INDEX(エサマスタ!$C$5:$O$53,MATCH($E62,エサマスタ!$B$5:$B$53,0),COLUMN()-COLUMN($Z62)),0),3.75)+INDEX(エサマスタ!$C$5:$O$53,MATCH($F62,エサマスタ!$B$5:$B$53,0),COLUMN()-COLUMN($Z62)),0),3.75)</f>
        <v>1.5</v>
      </c>
      <c r="AF62" s="65">
        <f>MIN(MAX(MIN(MAX(MIN(MAX(P$6+INDEX(エサマスタ!$C$5:$O$53,MATCH($D62,エサマスタ!$B$5:$B$53,0),COLUMN()-COLUMN($Z62)),0),3.75)+INDEX(エサマスタ!$C$5:$O$53,MATCH($E62,エサマスタ!$B$5:$B$53,0),COLUMN()-COLUMN($Z62)),0),3.75)+INDEX(エサマスタ!$C$5:$O$53,MATCH($F62,エサマスタ!$B$5:$B$53,0),COLUMN()-COLUMN($Z62)),0),3.75)</f>
        <v>1.75</v>
      </c>
      <c r="AG62" s="65">
        <f>MIN(MAX(MIN(MAX(MIN(MAX(Q$6+INDEX(エサマスタ!$C$5:$O$53,MATCH($D62,エサマスタ!$B$5:$B$53,0),COLUMN()-COLUMN($Z62)),0),3.75)+INDEX(エサマスタ!$C$5:$O$53,MATCH($E62,エサマスタ!$B$5:$B$53,0),COLUMN()-COLUMN($Z62)),0),3.75)+INDEX(エサマスタ!$C$5:$O$53,MATCH($F62,エサマスタ!$B$5:$B$53,0),COLUMN()-COLUMN($Z62)),0),3.75)</f>
        <v>1</v>
      </c>
      <c r="AH62" s="65">
        <f>MIN(MAX(MIN(MAX(MIN(MAX(R$6+INDEX(エサマスタ!$C$5:$O$53,MATCH($D62,エサマスタ!$B$5:$B$53,0),COLUMN()-COLUMN($Z62)),0),3.75)+INDEX(エサマスタ!$C$5:$O$53,MATCH($E62,エサマスタ!$B$5:$B$53,0),COLUMN()-COLUMN($Z62)),0),3.75)+INDEX(エサマスタ!$C$5:$O$53,MATCH($F62,エサマスタ!$B$5:$B$53,0),COLUMN()-COLUMN($Z62)),0),3.75)</f>
        <v>0</v>
      </c>
      <c r="AI62" s="76">
        <f>MIN(MAX(MIN(MAX(MIN(MAX(S$6+INDEX(エサマスタ!$C$5:$O$53,MATCH($D62,エサマスタ!$B$5:$B$53,0),COLUMN()-COLUMN($Z62)),0),1.875-MOD(S62,1))+INDEX(エサマスタ!$C$5:$O$53,MATCH($E62,エサマスタ!$B$5:$B$53,0),COLUMN()-COLUMN($Z62)),0),1.875-MOD(S62,1))+INDEX(エサマスタ!$C$5:$O$53,MATCH($F62,エサマスタ!$B$5:$B$53,0),COLUMN()-COLUMN($Z62)),0),1.875-MOD(S62,1))</f>
        <v>0.5</v>
      </c>
      <c r="AJ62" s="76">
        <f>MIN(MAX(MIN(MAX(MIN(MAX(T$6+INDEX(エサマスタ!$C$5:$O$53,MATCH($D62,エサマスタ!$B$5:$B$53,0),COLUMN()-COLUMN($Z62)),0),1.875-MOD(T62,1))+INDEX(エサマスタ!$C$5:$O$53,MATCH($E62,エサマスタ!$B$5:$B$53,0),COLUMN()-COLUMN($Z62)),0),1.875-MOD(T62,1))+INDEX(エサマスタ!$C$5:$O$53,MATCH($F62,エサマスタ!$B$5:$B$53,0),COLUMN()-COLUMN($Z62)),0),1.875-MOD(T62,1))</f>
        <v>0.5</v>
      </c>
      <c r="AK62" s="76">
        <f>MIN(MAX(MIN(MAX(MIN(MAX(U$6+INDEX(エサマスタ!$C$5:$O$53,MATCH($D62,エサマスタ!$B$5:$B$53,0),COLUMN()-COLUMN($Z62)),0),1.875-MOD(U62,1))+INDEX(エサマスタ!$C$5:$O$53,MATCH($E62,エサマスタ!$B$5:$B$53,0),COLUMN()-COLUMN($Z62)),0),1.875-MOD(U62,1))+INDEX(エサマスタ!$C$5:$O$53,MATCH($F62,エサマスタ!$B$5:$B$53,0),COLUMN()-COLUMN($Z62)),0),1.875-MOD(U62,1))</f>
        <v>0.75</v>
      </c>
      <c r="AL62" s="76">
        <f>MIN(MAX(MIN(MAX(MIN(MAX(V$6+INDEX(エサマスタ!$C$5:$O$53,MATCH($D62,エサマスタ!$B$5:$B$53,0),COLUMN()-COLUMN($Z62)),0),1.875-MOD(V62,1))+INDEX(エサマスタ!$C$5:$O$53,MATCH($E62,エサマスタ!$B$5:$B$53,0),COLUMN()-COLUMN($Z62)),0),1.875-MOD(V62,1))+INDEX(エサマスタ!$C$5:$O$53,MATCH($F62,エサマスタ!$B$5:$B$53,0),COLUMN()-COLUMN($Z62)),0),1.875-MOD(V62,1))</f>
        <v>0.75</v>
      </c>
      <c r="AM62" s="77">
        <f>MIN(MAX(MIN(MAX(MIN(MAX(W$6+IF(AND($F$1="リマスター",$D62="アルマジロキャベツ"),-1,1)*INDEX(エサマスタ!$C$5:$O$53,MATCH($D62,エサマスタ!$B$5:$B$53,0),COLUMN()-COLUMN($Z62)),0),1.875-MOD(W62,1))+IF(AND($F$1="リマスター",$E62="アルマジロキャベツ"),-1,1)*INDEX(エサマスタ!$C$5:$O$53,MATCH($E62,エサマスタ!$B$5:$B$53,0),COLUMN()-COLUMN($Z62)),0),1.875-MOD(W62,1))+IF(AND($F$1="リマスター",$F62="アルマジロキャベツ"),-1,1)*INDEX(エサマスタ!$C$5:$O$53,MATCH($F62,エサマスタ!$B$5:$B$53,0),COLUMN()-COLUMN($Z62)),0),1.875-MOD(W62,1))</f>
        <v>0.5</v>
      </c>
      <c r="AN62" s="15"/>
      <c r="AO62" s="12"/>
      <c r="AP62" s="12"/>
      <c r="AQ62" s="12" t="e">
        <f>初期値マスタ!#REF!</f>
        <v>#REF!</v>
      </c>
      <c r="AR62" s="1"/>
    </row>
    <row r="63" spans="1:44" x14ac:dyDescent="0.15">
      <c r="A63" s="15"/>
      <c r="B63" s="51" t="s">
        <v>154</v>
      </c>
      <c r="C63" s="54"/>
      <c r="D63" s="53" t="s">
        <v>92</v>
      </c>
      <c r="E63" s="53" t="s">
        <v>97</v>
      </c>
      <c r="F63" s="53" t="s">
        <v>97</v>
      </c>
      <c r="G63" s="32"/>
      <c r="H63" s="15"/>
      <c r="I63" s="15"/>
      <c r="J63" s="63" t="s">
        <v>154</v>
      </c>
      <c r="K63" s="64">
        <f t="shared" ref="K63:R63" si="95">K62+AA62</f>
        <v>165.75</v>
      </c>
      <c r="L63" s="65">
        <f t="shared" si="95"/>
        <v>12.75</v>
      </c>
      <c r="M63" s="65">
        <f t="shared" si="95"/>
        <v>78.25</v>
      </c>
      <c r="N63" s="65">
        <f t="shared" si="95"/>
        <v>57.25</v>
      </c>
      <c r="O63" s="65">
        <f t="shared" si="95"/>
        <v>74.5</v>
      </c>
      <c r="P63" s="65">
        <f t="shared" si="95"/>
        <v>78.25</v>
      </c>
      <c r="Q63" s="65">
        <f t="shared" si="95"/>
        <v>43</v>
      </c>
      <c r="R63" s="65">
        <f t="shared" si="95"/>
        <v>5</v>
      </c>
      <c r="S63" s="76">
        <f t="shared" ref="S63:W63" si="96">INT(S62)+MIN(S62-INT(S62)+AI62,1.875)</f>
        <v>31.5</v>
      </c>
      <c r="T63" s="76">
        <f t="shared" si="96"/>
        <v>22.5</v>
      </c>
      <c r="U63" s="76">
        <f t="shared" si="96"/>
        <v>35.25</v>
      </c>
      <c r="V63" s="76">
        <f t="shared" si="96"/>
        <v>35.25</v>
      </c>
      <c r="W63" s="77">
        <f t="shared" si="96"/>
        <v>35</v>
      </c>
      <c r="X63" s="15"/>
      <c r="Y63" s="15"/>
      <c r="Z63" s="63" t="s">
        <v>154</v>
      </c>
      <c r="AA63" s="64">
        <f>MIN(MAX(MIN(MAX(MIN(MAX(K$6+INDEX(エサマスタ!$C$5:$O$53,MATCH($D63,エサマスタ!$B$5:$B$53,0),COLUMN()-COLUMN($Z63)),0),3.75)+INDEX(エサマスタ!$C$5:$O$53,MATCH($E63,エサマスタ!$B$5:$B$53,0),COLUMN()-COLUMN($Z63)),0),3.75)+INDEX(エサマスタ!$C$5:$O$53,MATCH($F63,エサマスタ!$B$5:$B$53,0),COLUMN()-COLUMN($Z63)),0),3.75)</f>
        <v>3.75</v>
      </c>
      <c r="AB63" s="65">
        <f>MIN(MAX(MIN(MAX(MIN(MAX(L$6+INDEX(エサマスタ!$C$5:$O$53,MATCH($D63,エサマスタ!$B$5:$B$53,0),COLUMN()-COLUMN($Z63)),0),3.75)+INDEX(エサマスタ!$C$5:$O$53,MATCH($E63,エサマスタ!$B$5:$B$53,0),COLUMN()-COLUMN($Z63)),0),3.75)+INDEX(エサマスタ!$C$5:$O$53,MATCH($F63,エサマスタ!$B$5:$B$53,0),COLUMN()-COLUMN($Z63)),0),3.75)</f>
        <v>0.25</v>
      </c>
      <c r="AC63" s="65">
        <f>MIN(MAX(MIN(MAX(MIN(MAX(M$6+INDEX(エサマスタ!$C$5:$O$53,MATCH($D63,エサマスタ!$B$5:$B$53,0),COLUMN()-COLUMN($Z63)),0),3.75)+INDEX(エサマスタ!$C$5:$O$53,MATCH($E63,エサマスタ!$B$5:$B$53,0),COLUMN()-COLUMN($Z63)),0),3.75)+INDEX(エサマスタ!$C$5:$O$53,MATCH($F63,エサマスタ!$B$5:$B$53,0),COLUMN()-COLUMN($Z63)),0),3.75)</f>
        <v>1.75</v>
      </c>
      <c r="AD63" s="65">
        <f>MIN(MAX(MIN(MAX(MIN(MAX(N$6+INDEX(エサマスタ!$C$5:$O$53,MATCH($D63,エサマスタ!$B$5:$B$53,0),COLUMN()-COLUMN($Z63)),0),3.75)+INDEX(エサマスタ!$C$5:$O$53,MATCH($E63,エサマスタ!$B$5:$B$53,0),COLUMN()-COLUMN($Z63)),0),3.75)+INDEX(エサマスタ!$C$5:$O$53,MATCH($F63,エサマスタ!$B$5:$B$53,0),COLUMN()-COLUMN($Z63)),0),3.75)</f>
        <v>0.75</v>
      </c>
      <c r="AE63" s="65">
        <f>MIN(MAX(MIN(MAX(MIN(MAX(O$6+INDEX(エサマスタ!$C$5:$O$53,MATCH($D63,エサマスタ!$B$5:$B$53,0),COLUMN()-COLUMN($Z63)),0),3.75)+INDEX(エサマスタ!$C$5:$O$53,MATCH($E63,エサマスタ!$B$5:$B$53,0),COLUMN()-COLUMN($Z63)),0),3.75)+INDEX(エサマスタ!$C$5:$O$53,MATCH($F63,エサマスタ!$B$5:$B$53,0),COLUMN()-COLUMN($Z63)),0),3.75)</f>
        <v>1.5</v>
      </c>
      <c r="AF63" s="65">
        <f>MIN(MAX(MIN(MAX(MIN(MAX(P$6+INDEX(エサマスタ!$C$5:$O$53,MATCH($D63,エサマスタ!$B$5:$B$53,0),COLUMN()-COLUMN($Z63)),0),3.75)+INDEX(エサマスタ!$C$5:$O$53,MATCH($E63,エサマスタ!$B$5:$B$53,0),COLUMN()-COLUMN($Z63)),0),3.75)+INDEX(エサマスタ!$C$5:$O$53,MATCH($F63,エサマスタ!$B$5:$B$53,0),COLUMN()-COLUMN($Z63)),0),3.75)</f>
        <v>1.75</v>
      </c>
      <c r="AG63" s="65">
        <f>MIN(MAX(MIN(MAX(MIN(MAX(Q$6+INDEX(エサマスタ!$C$5:$O$53,MATCH($D63,エサマスタ!$B$5:$B$53,0),COLUMN()-COLUMN($Z63)),0),3.75)+INDEX(エサマスタ!$C$5:$O$53,MATCH($E63,エサマスタ!$B$5:$B$53,0),COLUMN()-COLUMN($Z63)),0),3.75)+INDEX(エサマスタ!$C$5:$O$53,MATCH($F63,エサマスタ!$B$5:$B$53,0),COLUMN()-COLUMN($Z63)),0),3.75)</f>
        <v>0</v>
      </c>
      <c r="AH63" s="65">
        <f>MIN(MAX(MIN(MAX(MIN(MAX(R$6+INDEX(エサマスタ!$C$5:$O$53,MATCH($D63,エサマスタ!$B$5:$B$53,0),COLUMN()-COLUMN($Z63)),0),3.75)+INDEX(エサマスタ!$C$5:$O$53,MATCH($E63,エサマスタ!$B$5:$B$53,0),COLUMN()-COLUMN($Z63)),0),3.75)+INDEX(エサマスタ!$C$5:$O$53,MATCH($F63,エサマスタ!$B$5:$B$53,0),COLUMN()-COLUMN($Z63)),0),3.75)</f>
        <v>0</v>
      </c>
      <c r="AI63" s="76">
        <f>MIN(MAX(MIN(MAX(MIN(MAX(S$6+INDEX(エサマスタ!$C$5:$O$53,MATCH($D63,エサマスタ!$B$5:$B$53,0),COLUMN()-COLUMN($Z63)),0),1.875-MOD(S63,1))+INDEX(エサマスタ!$C$5:$O$53,MATCH($E63,エサマスタ!$B$5:$B$53,0),COLUMN()-COLUMN($Z63)),0),1.875-MOD(S63,1))+INDEX(エサマスタ!$C$5:$O$53,MATCH($F63,エサマスタ!$B$5:$B$53,0),COLUMN()-COLUMN($Z63)),0),1.875-MOD(S63,1))</f>
        <v>0.5</v>
      </c>
      <c r="AJ63" s="76">
        <f>MIN(MAX(MIN(MAX(MIN(MAX(T$6+INDEX(エサマスタ!$C$5:$O$53,MATCH($D63,エサマスタ!$B$5:$B$53,0),COLUMN()-COLUMN($Z63)),0),1.875-MOD(T63,1))+INDEX(エサマスタ!$C$5:$O$53,MATCH($E63,エサマスタ!$B$5:$B$53,0),COLUMN()-COLUMN($Z63)),0),1.875-MOD(T63,1))+INDEX(エサマスタ!$C$5:$O$53,MATCH($F63,エサマスタ!$B$5:$B$53,0),COLUMN()-COLUMN($Z63)),0),1.875-MOD(T63,1))</f>
        <v>0.5</v>
      </c>
      <c r="AK63" s="76">
        <f>MIN(MAX(MIN(MAX(MIN(MAX(U$6+INDEX(エサマスタ!$C$5:$O$53,MATCH($D63,エサマスタ!$B$5:$B$53,0),COLUMN()-COLUMN($Z63)),0),1.875-MOD(U63,1))+INDEX(エサマスタ!$C$5:$O$53,MATCH($E63,エサマスタ!$B$5:$B$53,0),COLUMN()-COLUMN($Z63)),0),1.875-MOD(U63,1))+INDEX(エサマスタ!$C$5:$O$53,MATCH($F63,エサマスタ!$B$5:$B$53,0),COLUMN()-COLUMN($Z63)),0),1.875-MOD(U63,1))</f>
        <v>0.75</v>
      </c>
      <c r="AL63" s="76">
        <f>MIN(MAX(MIN(MAX(MIN(MAX(V$6+INDEX(エサマスタ!$C$5:$O$53,MATCH($D63,エサマスタ!$B$5:$B$53,0),COLUMN()-COLUMN($Z63)),0),1.875-MOD(V63,1))+INDEX(エサマスタ!$C$5:$O$53,MATCH($E63,エサマスタ!$B$5:$B$53,0),COLUMN()-COLUMN($Z63)),0),1.875-MOD(V63,1))+INDEX(エサマスタ!$C$5:$O$53,MATCH($F63,エサマスタ!$B$5:$B$53,0),COLUMN()-COLUMN($Z63)),0),1.875-MOD(V63,1))</f>
        <v>0.75</v>
      </c>
      <c r="AM63" s="77">
        <f>MIN(MAX(MIN(MAX(MIN(MAX(W$6+IF(AND($F$1="リマスター",$D63="アルマジロキャベツ"),-1,1)*INDEX(エサマスタ!$C$5:$O$53,MATCH($D63,エサマスタ!$B$5:$B$53,0),COLUMN()-COLUMN($Z63)),0),1.875-MOD(W63,1))+IF(AND($F$1="リマスター",$E63="アルマジロキャベツ"),-1,1)*INDEX(エサマスタ!$C$5:$O$53,MATCH($E63,エサマスタ!$B$5:$B$53,0),COLUMN()-COLUMN($Z63)),0),1.875-MOD(W63,1))+IF(AND($F$1="リマスター",$F63="アルマジロキャベツ"),-1,1)*INDEX(エサマスタ!$C$5:$O$53,MATCH($F63,エサマスタ!$B$5:$B$53,0),COLUMN()-COLUMN($Z63)),0),1.875-MOD(W63,1))</f>
        <v>1</v>
      </c>
      <c r="AN63" s="15"/>
      <c r="AO63" s="12"/>
      <c r="AP63" s="12"/>
      <c r="AQ63" s="12" t="str">
        <f>初期値マスタ!B60</f>
        <v>ユニコーンヘッド</v>
      </c>
      <c r="AR63" s="1"/>
    </row>
    <row r="64" spans="1:44" x14ac:dyDescent="0.15">
      <c r="A64" s="15"/>
      <c r="B64" s="51" t="s">
        <v>155</v>
      </c>
      <c r="C64" s="54"/>
      <c r="D64" s="53" t="s">
        <v>92</v>
      </c>
      <c r="E64" s="53" t="s">
        <v>97</v>
      </c>
      <c r="F64" s="53" t="s">
        <v>100</v>
      </c>
      <c r="G64" s="32"/>
      <c r="H64" s="15"/>
      <c r="I64" s="15"/>
      <c r="J64" s="63" t="s">
        <v>155</v>
      </c>
      <c r="K64" s="64">
        <f t="shared" ref="K64:R64" si="97">K63+AA63</f>
        <v>169.5</v>
      </c>
      <c r="L64" s="65">
        <f t="shared" si="97"/>
        <v>13</v>
      </c>
      <c r="M64" s="65">
        <f t="shared" si="97"/>
        <v>80</v>
      </c>
      <c r="N64" s="65">
        <f t="shared" si="97"/>
        <v>58</v>
      </c>
      <c r="O64" s="65">
        <f t="shared" si="97"/>
        <v>76</v>
      </c>
      <c r="P64" s="65">
        <f t="shared" si="97"/>
        <v>80</v>
      </c>
      <c r="Q64" s="65">
        <f t="shared" si="97"/>
        <v>43</v>
      </c>
      <c r="R64" s="65">
        <f t="shared" si="97"/>
        <v>5</v>
      </c>
      <c r="S64" s="76">
        <f t="shared" ref="S64:W64" si="98">INT(S63)+MIN(S63-INT(S63)+AI63,1.875)</f>
        <v>32</v>
      </c>
      <c r="T64" s="76">
        <f t="shared" si="98"/>
        <v>23</v>
      </c>
      <c r="U64" s="76">
        <f t="shared" si="98"/>
        <v>36</v>
      </c>
      <c r="V64" s="76">
        <f t="shared" si="98"/>
        <v>36</v>
      </c>
      <c r="W64" s="77">
        <f t="shared" si="98"/>
        <v>36</v>
      </c>
      <c r="X64" s="15"/>
      <c r="Y64" s="15"/>
      <c r="Z64" s="63" t="s">
        <v>155</v>
      </c>
      <c r="AA64" s="64">
        <f>MIN(MAX(MIN(MAX(MIN(MAX(K$6+INDEX(エサマスタ!$C$5:$O$53,MATCH($D64,エサマスタ!$B$5:$B$53,0),COLUMN()-COLUMN($Z64)),0),3.75)+INDEX(エサマスタ!$C$5:$O$53,MATCH($E64,エサマスタ!$B$5:$B$53,0),COLUMN()-COLUMN($Z64)),0),3.75)+INDEX(エサマスタ!$C$5:$O$53,MATCH($F64,エサマスタ!$B$5:$B$53,0),COLUMN()-COLUMN($Z64)),0),3.75)</f>
        <v>3.5</v>
      </c>
      <c r="AB64" s="65">
        <f>MIN(MAX(MIN(MAX(MIN(MAX(L$6+INDEX(エサマスタ!$C$5:$O$53,MATCH($D64,エサマスタ!$B$5:$B$53,0),COLUMN()-COLUMN($Z64)),0),3.75)+INDEX(エサマスタ!$C$5:$O$53,MATCH($E64,エサマスタ!$B$5:$B$53,0),COLUMN()-COLUMN($Z64)),0),3.75)+INDEX(エサマスタ!$C$5:$O$53,MATCH($F64,エサマスタ!$B$5:$B$53,0),COLUMN()-COLUMN($Z64)),0),3.75)</f>
        <v>0.25</v>
      </c>
      <c r="AC64" s="65">
        <f>MIN(MAX(MIN(MAX(MIN(MAX(M$6+INDEX(エサマスタ!$C$5:$O$53,MATCH($D64,エサマスタ!$B$5:$B$53,0),COLUMN()-COLUMN($Z64)),0),3.75)+INDEX(エサマスタ!$C$5:$O$53,MATCH($E64,エサマスタ!$B$5:$B$53,0),COLUMN()-COLUMN($Z64)),0),3.75)+INDEX(エサマスタ!$C$5:$O$53,MATCH($F64,エサマスタ!$B$5:$B$53,0),COLUMN()-COLUMN($Z64)),0),3.75)</f>
        <v>1.75</v>
      </c>
      <c r="AD64" s="65">
        <f>MIN(MAX(MIN(MAX(MIN(MAX(N$6+INDEX(エサマスタ!$C$5:$O$53,MATCH($D64,エサマスタ!$B$5:$B$53,0),COLUMN()-COLUMN($Z64)),0),3.75)+INDEX(エサマスタ!$C$5:$O$53,MATCH($E64,エサマスタ!$B$5:$B$53,0),COLUMN()-COLUMN($Z64)),0),3.75)+INDEX(エサマスタ!$C$5:$O$53,MATCH($F64,エサマスタ!$B$5:$B$53,0),COLUMN()-COLUMN($Z64)),0),3.75)</f>
        <v>1.75</v>
      </c>
      <c r="AE64" s="65">
        <f>MIN(MAX(MIN(MAX(MIN(MAX(O$6+INDEX(エサマスタ!$C$5:$O$53,MATCH($D64,エサマスタ!$B$5:$B$53,0),COLUMN()-COLUMN($Z64)),0),3.75)+INDEX(エサマスタ!$C$5:$O$53,MATCH($E64,エサマスタ!$B$5:$B$53,0),COLUMN()-COLUMN($Z64)),0),3.75)+INDEX(エサマスタ!$C$5:$O$53,MATCH($F64,エサマスタ!$B$5:$B$53,0),COLUMN()-COLUMN($Z64)),0),3.75)</f>
        <v>1.5</v>
      </c>
      <c r="AF64" s="65">
        <f>MIN(MAX(MIN(MAX(MIN(MAX(P$6+INDEX(エサマスタ!$C$5:$O$53,MATCH($D64,エサマスタ!$B$5:$B$53,0),COLUMN()-COLUMN($Z64)),0),3.75)+INDEX(エサマスタ!$C$5:$O$53,MATCH($E64,エサマスタ!$B$5:$B$53,0),COLUMN()-COLUMN($Z64)),0),3.75)+INDEX(エサマスタ!$C$5:$O$53,MATCH($F64,エサマスタ!$B$5:$B$53,0),COLUMN()-COLUMN($Z64)),0),3.75)</f>
        <v>1.75</v>
      </c>
      <c r="AG64" s="65">
        <f>MIN(MAX(MIN(MAX(MIN(MAX(Q$6+INDEX(エサマスタ!$C$5:$O$53,MATCH($D64,エサマスタ!$B$5:$B$53,0),COLUMN()-COLUMN($Z64)),0),3.75)+INDEX(エサマスタ!$C$5:$O$53,MATCH($E64,エサマスタ!$B$5:$B$53,0),COLUMN()-COLUMN($Z64)),0),3.75)+INDEX(エサマスタ!$C$5:$O$53,MATCH($F64,エサマスタ!$B$5:$B$53,0),COLUMN()-COLUMN($Z64)),0),3.75)</f>
        <v>1</v>
      </c>
      <c r="AH64" s="65">
        <f>MIN(MAX(MIN(MAX(MIN(MAX(R$6+INDEX(エサマスタ!$C$5:$O$53,MATCH($D64,エサマスタ!$B$5:$B$53,0),COLUMN()-COLUMN($Z64)),0),3.75)+INDEX(エサマスタ!$C$5:$O$53,MATCH($E64,エサマスタ!$B$5:$B$53,0),COLUMN()-COLUMN($Z64)),0),3.75)+INDEX(エサマスタ!$C$5:$O$53,MATCH($F64,エサマスタ!$B$5:$B$53,0),COLUMN()-COLUMN($Z64)),0),3.75)</f>
        <v>0</v>
      </c>
      <c r="AI64" s="76">
        <f>MIN(MAX(MIN(MAX(MIN(MAX(S$6+INDEX(エサマスタ!$C$5:$O$53,MATCH($D64,エサマスタ!$B$5:$B$53,0),COLUMN()-COLUMN($Z64)),0),1.875-MOD(S64,1))+INDEX(エサマスタ!$C$5:$O$53,MATCH($E64,エサマスタ!$B$5:$B$53,0),COLUMN()-COLUMN($Z64)),0),1.875-MOD(S64,1))+INDEX(エサマスタ!$C$5:$O$53,MATCH($F64,エサマスタ!$B$5:$B$53,0),COLUMN()-COLUMN($Z64)),0),1.875-MOD(S64,1))</f>
        <v>0.5</v>
      </c>
      <c r="AJ64" s="76">
        <f>MIN(MAX(MIN(MAX(MIN(MAX(T$6+INDEX(エサマスタ!$C$5:$O$53,MATCH($D64,エサマスタ!$B$5:$B$53,0),COLUMN()-COLUMN($Z64)),0),1.875-MOD(T64,1))+INDEX(エサマスタ!$C$5:$O$53,MATCH($E64,エサマスタ!$B$5:$B$53,0),COLUMN()-COLUMN($Z64)),0),1.875-MOD(T64,1))+INDEX(エサマスタ!$C$5:$O$53,MATCH($F64,エサマスタ!$B$5:$B$53,0),COLUMN()-COLUMN($Z64)),0),1.875-MOD(T64,1))</f>
        <v>0.5</v>
      </c>
      <c r="AK64" s="76">
        <f>MIN(MAX(MIN(MAX(MIN(MAX(U$6+INDEX(エサマスタ!$C$5:$O$53,MATCH($D64,エサマスタ!$B$5:$B$53,0),COLUMN()-COLUMN($Z64)),0),1.875-MOD(U64,1))+INDEX(エサマスタ!$C$5:$O$53,MATCH($E64,エサマスタ!$B$5:$B$53,0),COLUMN()-COLUMN($Z64)),0),1.875-MOD(U64,1))+INDEX(エサマスタ!$C$5:$O$53,MATCH($F64,エサマスタ!$B$5:$B$53,0),COLUMN()-COLUMN($Z64)),0),1.875-MOD(U64,1))</f>
        <v>0.75</v>
      </c>
      <c r="AL64" s="76">
        <f>MIN(MAX(MIN(MAX(MIN(MAX(V$6+INDEX(エサマスタ!$C$5:$O$53,MATCH($D64,エサマスタ!$B$5:$B$53,0),COLUMN()-COLUMN($Z64)),0),1.875-MOD(V64,1))+INDEX(エサマスタ!$C$5:$O$53,MATCH($E64,エサマスタ!$B$5:$B$53,0),COLUMN()-COLUMN($Z64)),0),1.875-MOD(V64,1))+INDEX(エサマスタ!$C$5:$O$53,MATCH($F64,エサマスタ!$B$5:$B$53,0),COLUMN()-COLUMN($Z64)),0),1.875-MOD(V64,1))</f>
        <v>0.75</v>
      </c>
      <c r="AM64" s="77">
        <f>MIN(MAX(MIN(MAX(MIN(MAX(W$6+IF(AND($F$1="リマスター",$D64="アルマジロキャベツ"),-1,1)*INDEX(エサマスタ!$C$5:$O$53,MATCH($D64,エサマスタ!$B$5:$B$53,0),COLUMN()-COLUMN($Z64)),0),1.875-MOD(W64,1))+IF(AND($F$1="リマスター",$E64="アルマジロキャベツ"),-1,1)*INDEX(エサマスタ!$C$5:$O$53,MATCH($E64,エサマスタ!$B$5:$B$53,0),COLUMN()-COLUMN($Z64)),0),1.875-MOD(W64,1))+IF(AND($F$1="リマスター",$F64="アルマジロキャベツ"),-1,1)*INDEX(エサマスタ!$C$5:$O$53,MATCH($F64,エサマスタ!$B$5:$B$53,0),COLUMN()-COLUMN($Z64)),0),1.875-MOD(W64,1))</f>
        <v>0.5</v>
      </c>
      <c r="AN64" s="15"/>
      <c r="AO64" s="12"/>
      <c r="AP64" s="12"/>
      <c r="AQ64" s="12" t="str">
        <f>初期値マスタ!B61</f>
        <v>イビルウェポン</v>
      </c>
      <c r="AR64" s="1"/>
    </row>
    <row r="65" spans="1:44" x14ac:dyDescent="0.15">
      <c r="A65" s="15"/>
      <c r="B65" s="51" t="s">
        <v>156</v>
      </c>
      <c r="C65" s="54"/>
      <c r="D65" s="53" t="s">
        <v>92</v>
      </c>
      <c r="E65" s="53" t="s">
        <v>97</v>
      </c>
      <c r="F65" s="53" t="s">
        <v>97</v>
      </c>
      <c r="G65" s="32"/>
      <c r="H65" s="15"/>
      <c r="I65" s="15"/>
      <c r="J65" s="63" t="s">
        <v>156</v>
      </c>
      <c r="K65" s="64">
        <f t="shared" ref="K65:R65" si="99">K64+AA64</f>
        <v>173</v>
      </c>
      <c r="L65" s="65">
        <f t="shared" si="99"/>
        <v>13.25</v>
      </c>
      <c r="M65" s="65">
        <f t="shared" si="99"/>
        <v>81.75</v>
      </c>
      <c r="N65" s="65">
        <f t="shared" si="99"/>
        <v>59.75</v>
      </c>
      <c r="O65" s="65">
        <f t="shared" si="99"/>
        <v>77.5</v>
      </c>
      <c r="P65" s="65">
        <f t="shared" si="99"/>
        <v>81.75</v>
      </c>
      <c r="Q65" s="65">
        <f t="shared" si="99"/>
        <v>44</v>
      </c>
      <c r="R65" s="65">
        <f t="shared" si="99"/>
        <v>5</v>
      </c>
      <c r="S65" s="76">
        <f t="shared" ref="S65:W65" si="100">INT(S64)+MIN(S64-INT(S64)+AI64,1.875)</f>
        <v>32.5</v>
      </c>
      <c r="T65" s="76">
        <f t="shared" si="100"/>
        <v>23.5</v>
      </c>
      <c r="U65" s="76">
        <f t="shared" si="100"/>
        <v>36.75</v>
      </c>
      <c r="V65" s="76">
        <f t="shared" si="100"/>
        <v>36.75</v>
      </c>
      <c r="W65" s="77">
        <f t="shared" si="100"/>
        <v>36.5</v>
      </c>
      <c r="X65" s="15"/>
      <c r="Y65" s="15"/>
      <c r="Z65" s="63" t="s">
        <v>156</v>
      </c>
      <c r="AA65" s="64">
        <f>MIN(MAX(MIN(MAX(MIN(MAX(K$6+INDEX(エサマスタ!$C$5:$O$53,MATCH($D65,エサマスタ!$B$5:$B$53,0),COLUMN()-COLUMN($Z65)),0),3.75)+INDEX(エサマスタ!$C$5:$O$53,MATCH($E65,エサマスタ!$B$5:$B$53,0),COLUMN()-COLUMN($Z65)),0),3.75)+INDEX(エサマスタ!$C$5:$O$53,MATCH($F65,エサマスタ!$B$5:$B$53,0),COLUMN()-COLUMN($Z65)),0),3.75)</f>
        <v>3.75</v>
      </c>
      <c r="AB65" s="65">
        <f>MIN(MAX(MIN(MAX(MIN(MAX(L$6+INDEX(エサマスタ!$C$5:$O$53,MATCH($D65,エサマスタ!$B$5:$B$53,0),COLUMN()-COLUMN($Z65)),0),3.75)+INDEX(エサマスタ!$C$5:$O$53,MATCH($E65,エサマスタ!$B$5:$B$53,0),COLUMN()-COLUMN($Z65)),0),3.75)+INDEX(エサマスタ!$C$5:$O$53,MATCH($F65,エサマスタ!$B$5:$B$53,0),COLUMN()-COLUMN($Z65)),0),3.75)</f>
        <v>0.25</v>
      </c>
      <c r="AC65" s="65">
        <f>MIN(MAX(MIN(MAX(MIN(MAX(M$6+INDEX(エサマスタ!$C$5:$O$53,MATCH($D65,エサマスタ!$B$5:$B$53,0),COLUMN()-COLUMN($Z65)),0),3.75)+INDEX(エサマスタ!$C$5:$O$53,MATCH($E65,エサマスタ!$B$5:$B$53,0),COLUMN()-COLUMN($Z65)),0),3.75)+INDEX(エサマスタ!$C$5:$O$53,MATCH($F65,エサマスタ!$B$5:$B$53,0),COLUMN()-COLUMN($Z65)),0),3.75)</f>
        <v>1.75</v>
      </c>
      <c r="AD65" s="65">
        <f>MIN(MAX(MIN(MAX(MIN(MAX(N$6+INDEX(エサマスタ!$C$5:$O$53,MATCH($D65,エサマスタ!$B$5:$B$53,0),COLUMN()-COLUMN($Z65)),0),3.75)+INDEX(エサマスタ!$C$5:$O$53,MATCH($E65,エサマスタ!$B$5:$B$53,0),COLUMN()-COLUMN($Z65)),0),3.75)+INDEX(エサマスタ!$C$5:$O$53,MATCH($F65,エサマスタ!$B$5:$B$53,0),COLUMN()-COLUMN($Z65)),0),3.75)</f>
        <v>0.75</v>
      </c>
      <c r="AE65" s="65">
        <f>MIN(MAX(MIN(MAX(MIN(MAX(O$6+INDEX(エサマスタ!$C$5:$O$53,MATCH($D65,エサマスタ!$B$5:$B$53,0),COLUMN()-COLUMN($Z65)),0),3.75)+INDEX(エサマスタ!$C$5:$O$53,MATCH($E65,エサマスタ!$B$5:$B$53,0),COLUMN()-COLUMN($Z65)),0),3.75)+INDEX(エサマスタ!$C$5:$O$53,MATCH($F65,エサマスタ!$B$5:$B$53,0),COLUMN()-COLUMN($Z65)),0),3.75)</f>
        <v>1.5</v>
      </c>
      <c r="AF65" s="65">
        <f>MIN(MAX(MIN(MAX(MIN(MAX(P$6+INDEX(エサマスタ!$C$5:$O$53,MATCH($D65,エサマスタ!$B$5:$B$53,0),COLUMN()-COLUMN($Z65)),0),3.75)+INDEX(エサマスタ!$C$5:$O$53,MATCH($E65,エサマスタ!$B$5:$B$53,0),COLUMN()-COLUMN($Z65)),0),3.75)+INDEX(エサマスタ!$C$5:$O$53,MATCH($F65,エサマスタ!$B$5:$B$53,0),COLUMN()-COLUMN($Z65)),0),3.75)</f>
        <v>1.75</v>
      </c>
      <c r="AG65" s="65">
        <f>MIN(MAX(MIN(MAX(MIN(MAX(Q$6+INDEX(エサマスタ!$C$5:$O$53,MATCH($D65,エサマスタ!$B$5:$B$53,0),COLUMN()-COLUMN($Z65)),0),3.75)+INDEX(エサマスタ!$C$5:$O$53,MATCH($E65,エサマスタ!$B$5:$B$53,0),COLUMN()-COLUMN($Z65)),0),3.75)+INDEX(エサマスタ!$C$5:$O$53,MATCH($F65,エサマスタ!$B$5:$B$53,0),COLUMN()-COLUMN($Z65)),0),3.75)</f>
        <v>0</v>
      </c>
      <c r="AH65" s="65">
        <f>MIN(MAX(MIN(MAX(MIN(MAX(R$6+INDEX(エサマスタ!$C$5:$O$53,MATCH($D65,エサマスタ!$B$5:$B$53,0),COLUMN()-COLUMN($Z65)),0),3.75)+INDEX(エサマスタ!$C$5:$O$53,MATCH($E65,エサマスタ!$B$5:$B$53,0),COLUMN()-COLUMN($Z65)),0),3.75)+INDEX(エサマスタ!$C$5:$O$53,MATCH($F65,エサマスタ!$B$5:$B$53,0),COLUMN()-COLUMN($Z65)),0),3.75)</f>
        <v>0</v>
      </c>
      <c r="AI65" s="76">
        <f>MIN(MAX(MIN(MAX(MIN(MAX(S$6+INDEX(エサマスタ!$C$5:$O$53,MATCH($D65,エサマスタ!$B$5:$B$53,0),COLUMN()-COLUMN($Z65)),0),1.875-MOD(S65,1))+INDEX(エサマスタ!$C$5:$O$53,MATCH($E65,エサマスタ!$B$5:$B$53,0),COLUMN()-COLUMN($Z65)),0),1.875-MOD(S65,1))+INDEX(エサマスタ!$C$5:$O$53,MATCH($F65,エサマスタ!$B$5:$B$53,0),COLUMN()-COLUMN($Z65)),0),1.875-MOD(S65,1))</f>
        <v>0.5</v>
      </c>
      <c r="AJ65" s="76">
        <f>MIN(MAX(MIN(MAX(MIN(MAX(T$6+INDEX(エサマスタ!$C$5:$O$53,MATCH($D65,エサマスタ!$B$5:$B$53,0),COLUMN()-COLUMN($Z65)),0),1.875-MOD(T65,1))+INDEX(エサマスタ!$C$5:$O$53,MATCH($E65,エサマスタ!$B$5:$B$53,0),COLUMN()-COLUMN($Z65)),0),1.875-MOD(T65,1))+INDEX(エサマスタ!$C$5:$O$53,MATCH($F65,エサマスタ!$B$5:$B$53,0),COLUMN()-COLUMN($Z65)),0),1.875-MOD(T65,1))</f>
        <v>0.5</v>
      </c>
      <c r="AK65" s="76">
        <f>MIN(MAX(MIN(MAX(MIN(MAX(U$6+INDEX(エサマスタ!$C$5:$O$53,MATCH($D65,エサマスタ!$B$5:$B$53,0),COLUMN()-COLUMN($Z65)),0),1.875-MOD(U65,1))+INDEX(エサマスタ!$C$5:$O$53,MATCH($E65,エサマスタ!$B$5:$B$53,0),COLUMN()-COLUMN($Z65)),0),1.875-MOD(U65,1))+INDEX(エサマスタ!$C$5:$O$53,MATCH($F65,エサマスタ!$B$5:$B$53,0),COLUMN()-COLUMN($Z65)),0),1.875-MOD(U65,1))</f>
        <v>0.75</v>
      </c>
      <c r="AL65" s="76">
        <f>MIN(MAX(MIN(MAX(MIN(MAX(V$6+INDEX(エサマスタ!$C$5:$O$53,MATCH($D65,エサマスタ!$B$5:$B$53,0),COLUMN()-COLUMN($Z65)),0),1.875-MOD(V65,1))+INDEX(エサマスタ!$C$5:$O$53,MATCH($E65,エサマスタ!$B$5:$B$53,0),COLUMN()-COLUMN($Z65)),0),1.875-MOD(V65,1))+INDEX(エサマスタ!$C$5:$O$53,MATCH($F65,エサマスタ!$B$5:$B$53,0),COLUMN()-COLUMN($Z65)),0),1.875-MOD(V65,1))</f>
        <v>0.75</v>
      </c>
      <c r="AM65" s="77">
        <f>MIN(MAX(MIN(MAX(MIN(MAX(W$6+IF(AND($F$1="リマスター",$D65="アルマジロキャベツ"),-1,1)*INDEX(エサマスタ!$C$5:$O$53,MATCH($D65,エサマスタ!$B$5:$B$53,0),COLUMN()-COLUMN($Z65)),0),1.875-MOD(W65,1))+IF(AND($F$1="リマスター",$E65="アルマジロキャベツ"),-1,1)*INDEX(エサマスタ!$C$5:$O$53,MATCH($E65,エサマスタ!$B$5:$B$53,0),COLUMN()-COLUMN($Z65)),0),1.875-MOD(W65,1))+IF(AND($F$1="リマスター",$F65="アルマジロキャベツ"),-1,1)*INDEX(エサマスタ!$C$5:$O$53,MATCH($F65,エサマスタ!$B$5:$B$53,0),COLUMN()-COLUMN($Z65)),0),1.875-MOD(W65,1))</f>
        <v>1</v>
      </c>
      <c r="AN65" s="15"/>
      <c r="AO65" s="12"/>
      <c r="AP65" s="12"/>
      <c r="AQ65" s="12" t="str">
        <f>初期値マスタ!B62</f>
        <v>ポロン</v>
      </c>
      <c r="AR65" s="1"/>
    </row>
    <row r="66" spans="1:44" x14ac:dyDescent="0.15">
      <c r="A66" s="15"/>
      <c r="B66" s="51" t="s">
        <v>157</v>
      </c>
      <c r="C66" s="54"/>
      <c r="D66" s="53" t="s">
        <v>92</v>
      </c>
      <c r="E66" s="53" t="s">
        <v>97</v>
      </c>
      <c r="F66" s="53" t="s">
        <v>104</v>
      </c>
      <c r="G66" s="32"/>
      <c r="H66" s="15"/>
      <c r="I66" s="15"/>
      <c r="J66" s="63" t="s">
        <v>157</v>
      </c>
      <c r="K66" s="64">
        <f t="shared" ref="K66:R66" si="101">K65+AA65</f>
        <v>176.75</v>
      </c>
      <c r="L66" s="65">
        <f t="shared" si="101"/>
        <v>13.5</v>
      </c>
      <c r="M66" s="65">
        <f t="shared" si="101"/>
        <v>83.5</v>
      </c>
      <c r="N66" s="65">
        <f t="shared" si="101"/>
        <v>60.5</v>
      </c>
      <c r="O66" s="65">
        <f t="shared" si="101"/>
        <v>79</v>
      </c>
      <c r="P66" s="65">
        <f t="shared" si="101"/>
        <v>83.5</v>
      </c>
      <c r="Q66" s="65">
        <f t="shared" si="101"/>
        <v>44</v>
      </c>
      <c r="R66" s="65">
        <f t="shared" si="101"/>
        <v>5</v>
      </c>
      <c r="S66" s="76">
        <f t="shared" ref="S66:W66" si="102">INT(S65)+MIN(S65-INT(S65)+AI65,1.875)</f>
        <v>33</v>
      </c>
      <c r="T66" s="76">
        <f t="shared" si="102"/>
        <v>24</v>
      </c>
      <c r="U66" s="76">
        <f t="shared" si="102"/>
        <v>37.5</v>
      </c>
      <c r="V66" s="76">
        <f t="shared" si="102"/>
        <v>37.5</v>
      </c>
      <c r="W66" s="77">
        <f t="shared" si="102"/>
        <v>37.5</v>
      </c>
      <c r="X66" s="15"/>
      <c r="Y66" s="15"/>
      <c r="Z66" s="63" t="s">
        <v>157</v>
      </c>
      <c r="AA66" s="64">
        <f>MIN(MAX(MIN(MAX(MIN(MAX(K$6+INDEX(エサマスタ!$C$5:$O$53,MATCH($D66,エサマスタ!$B$5:$B$53,0),COLUMN()-COLUMN($Z66)),0),3.75)+INDEX(エサマスタ!$C$5:$O$53,MATCH($E66,エサマスタ!$B$5:$B$53,0),COLUMN()-COLUMN($Z66)),0),3.75)+INDEX(エサマスタ!$C$5:$O$53,MATCH($F66,エサマスタ!$B$5:$B$53,0),COLUMN()-COLUMN($Z66)),0),3.75)</f>
        <v>3.5</v>
      </c>
      <c r="AB66" s="65">
        <f>MIN(MAX(MIN(MAX(MIN(MAX(L$6+INDEX(エサマスタ!$C$5:$O$53,MATCH($D66,エサマスタ!$B$5:$B$53,0),COLUMN()-COLUMN($Z66)),0),3.75)+INDEX(エサマスタ!$C$5:$O$53,MATCH($E66,エサマスタ!$B$5:$B$53,0),COLUMN()-COLUMN($Z66)),0),3.75)+INDEX(エサマスタ!$C$5:$O$53,MATCH($F66,エサマスタ!$B$5:$B$53,0),COLUMN()-COLUMN($Z66)),0),3.75)</f>
        <v>0.25</v>
      </c>
      <c r="AC66" s="65">
        <f>MIN(MAX(MIN(MAX(MIN(MAX(M$6+INDEX(エサマスタ!$C$5:$O$53,MATCH($D66,エサマスタ!$B$5:$B$53,0),COLUMN()-COLUMN($Z66)),0),3.75)+INDEX(エサマスタ!$C$5:$O$53,MATCH($E66,エサマスタ!$B$5:$B$53,0),COLUMN()-COLUMN($Z66)),0),3.75)+INDEX(エサマスタ!$C$5:$O$53,MATCH($F66,エサマスタ!$B$5:$B$53,0),COLUMN()-COLUMN($Z66)),0),3.75)</f>
        <v>1.75</v>
      </c>
      <c r="AD66" s="65">
        <f>MIN(MAX(MIN(MAX(MIN(MAX(N$6+INDEX(エサマスタ!$C$5:$O$53,MATCH($D66,エサマスタ!$B$5:$B$53,0),COLUMN()-COLUMN($Z66)),0),3.75)+INDEX(エサマスタ!$C$5:$O$53,MATCH($E66,エサマスタ!$B$5:$B$53,0),COLUMN()-COLUMN($Z66)),0),3.75)+INDEX(エサマスタ!$C$5:$O$53,MATCH($F66,エサマスタ!$B$5:$B$53,0),COLUMN()-COLUMN($Z66)),0),3.75)</f>
        <v>0.75</v>
      </c>
      <c r="AE66" s="65">
        <f>MIN(MAX(MIN(MAX(MIN(MAX(O$6+INDEX(エサマスタ!$C$5:$O$53,MATCH($D66,エサマスタ!$B$5:$B$53,0),COLUMN()-COLUMN($Z66)),0),3.75)+INDEX(エサマスタ!$C$5:$O$53,MATCH($E66,エサマスタ!$B$5:$B$53,0),COLUMN()-COLUMN($Z66)),0),3.75)+INDEX(エサマスタ!$C$5:$O$53,MATCH($F66,エサマスタ!$B$5:$B$53,0),COLUMN()-COLUMN($Z66)),0),3.75)</f>
        <v>1.5</v>
      </c>
      <c r="AF66" s="65">
        <f>MIN(MAX(MIN(MAX(MIN(MAX(P$6+INDEX(エサマスタ!$C$5:$O$53,MATCH($D66,エサマスタ!$B$5:$B$53,0),COLUMN()-COLUMN($Z66)),0),3.75)+INDEX(エサマスタ!$C$5:$O$53,MATCH($E66,エサマスタ!$B$5:$B$53,0),COLUMN()-COLUMN($Z66)),0),3.75)+INDEX(エサマスタ!$C$5:$O$53,MATCH($F66,エサマスタ!$B$5:$B$53,0),COLUMN()-COLUMN($Z66)),0),3.75)</f>
        <v>1.75</v>
      </c>
      <c r="AG66" s="65">
        <f>MIN(MAX(MIN(MAX(MIN(MAX(Q$6+INDEX(エサマスタ!$C$5:$O$53,MATCH($D66,エサマスタ!$B$5:$B$53,0),COLUMN()-COLUMN($Z66)),0),3.75)+INDEX(エサマスタ!$C$5:$O$53,MATCH($E66,エサマスタ!$B$5:$B$53,0),COLUMN()-COLUMN($Z66)),0),3.75)+INDEX(エサマスタ!$C$5:$O$53,MATCH($F66,エサマスタ!$B$5:$B$53,0),COLUMN()-COLUMN($Z66)),0),3.75)</f>
        <v>1</v>
      </c>
      <c r="AH66" s="65">
        <f>MIN(MAX(MIN(MAX(MIN(MAX(R$6+INDEX(エサマスタ!$C$5:$O$53,MATCH($D66,エサマスタ!$B$5:$B$53,0),COLUMN()-COLUMN($Z66)),0),3.75)+INDEX(エサマスタ!$C$5:$O$53,MATCH($E66,エサマスタ!$B$5:$B$53,0),COLUMN()-COLUMN($Z66)),0),3.75)+INDEX(エサマスタ!$C$5:$O$53,MATCH($F66,エサマスタ!$B$5:$B$53,0),COLUMN()-COLUMN($Z66)),0),3.75)</f>
        <v>0</v>
      </c>
      <c r="AI66" s="76">
        <f>MIN(MAX(MIN(MAX(MIN(MAX(S$6+INDEX(エサマスタ!$C$5:$O$53,MATCH($D66,エサマスタ!$B$5:$B$53,0),COLUMN()-COLUMN($Z66)),0),1.875-MOD(S66,1))+INDEX(エサマスタ!$C$5:$O$53,MATCH($E66,エサマスタ!$B$5:$B$53,0),COLUMN()-COLUMN($Z66)),0),1.875-MOD(S66,1))+INDEX(エサマスタ!$C$5:$O$53,MATCH($F66,エサマスタ!$B$5:$B$53,0),COLUMN()-COLUMN($Z66)),0),1.875-MOD(S66,1))</f>
        <v>0.5</v>
      </c>
      <c r="AJ66" s="76">
        <f>MIN(MAX(MIN(MAX(MIN(MAX(T$6+INDEX(エサマスタ!$C$5:$O$53,MATCH($D66,エサマスタ!$B$5:$B$53,0),COLUMN()-COLUMN($Z66)),0),1.875-MOD(T66,1))+INDEX(エサマスタ!$C$5:$O$53,MATCH($E66,エサマスタ!$B$5:$B$53,0),COLUMN()-COLUMN($Z66)),0),1.875-MOD(T66,1))+INDEX(エサマスタ!$C$5:$O$53,MATCH($F66,エサマスタ!$B$5:$B$53,0),COLUMN()-COLUMN($Z66)),0),1.875-MOD(T66,1))</f>
        <v>0.5</v>
      </c>
      <c r="AK66" s="76">
        <f>MIN(MAX(MIN(MAX(MIN(MAX(U$6+INDEX(エサマスタ!$C$5:$O$53,MATCH($D66,エサマスタ!$B$5:$B$53,0),COLUMN()-COLUMN($Z66)),0),1.875-MOD(U66,1))+INDEX(エサマスタ!$C$5:$O$53,MATCH($E66,エサマスタ!$B$5:$B$53,0),COLUMN()-COLUMN($Z66)),0),1.875-MOD(U66,1))+INDEX(エサマスタ!$C$5:$O$53,MATCH($F66,エサマスタ!$B$5:$B$53,0),COLUMN()-COLUMN($Z66)),0),1.875-MOD(U66,1))</f>
        <v>0.75</v>
      </c>
      <c r="AL66" s="76">
        <f>MIN(MAX(MIN(MAX(MIN(MAX(V$6+INDEX(エサマスタ!$C$5:$O$53,MATCH($D66,エサマスタ!$B$5:$B$53,0),COLUMN()-COLUMN($Z66)),0),1.875-MOD(V66,1))+INDEX(エサマスタ!$C$5:$O$53,MATCH($E66,エサマスタ!$B$5:$B$53,0),COLUMN()-COLUMN($Z66)),0),1.875-MOD(V66,1))+INDEX(エサマスタ!$C$5:$O$53,MATCH($F66,エサマスタ!$B$5:$B$53,0),COLUMN()-COLUMN($Z66)),0),1.875-MOD(V66,1))</f>
        <v>0.75</v>
      </c>
      <c r="AM66" s="77">
        <f>MIN(MAX(MIN(MAX(MIN(MAX(W$6+IF(AND($F$1="リマスター",$D66="アルマジロキャベツ"),-1,1)*INDEX(エサマスタ!$C$5:$O$53,MATCH($D66,エサマスタ!$B$5:$B$53,0),COLUMN()-COLUMN($Z66)),0),1.875-MOD(W66,1))+IF(AND($F$1="リマスター",$E66="アルマジロキャベツ"),-1,1)*INDEX(エサマスタ!$C$5:$O$53,MATCH($E66,エサマスタ!$B$5:$B$53,0),COLUMN()-COLUMN($Z66)),0),1.875-MOD(W66,1))+IF(AND($F$1="リマスター",$F66="アルマジロキャベツ"),-1,1)*INDEX(エサマスタ!$C$5:$O$53,MATCH($F66,エサマスタ!$B$5:$B$53,0),COLUMN()-COLUMN($Z66)),0),1.875-MOD(W66,1))</f>
        <v>0.5</v>
      </c>
      <c r="AN66" s="15"/>
      <c r="AO66" s="12"/>
      <c r="AP66" s="12"/>
      <c r="AQ66" s="12" t="str">
        <f>初期値マスタ!B63</f>
        <v>ゴブリン</v>
      </c>
      <c r="AR66" s="1"/>
    </row>
    <row r="67" spans="1:44" x14ac:dyDescent="0.15">
      <c r="A67" s="15"/>
      <c r="B67" s="51" t="s">
        <v>158</v>
      </c>
      <c r="C67" s="54"/>
      <c r="D67" s="53" t="s">
        <v>92</v>
      </c>
      <c r="E67" s="53" t="s">
        <v>97</v>
      </c>
      <c r="F67" s="53" t="s">
        <v>97</v>
      </c>
      <c r="G67" s="32"/>
      <c r="H67" s="15"/>
      <c r="I67" s="15"/>
      <c r="J67" s="63" t="s">
        <v>158</v>
      </c>
      <c r="K67" s="64">
        <f t="shared" ref="K67:R67" si="103">K66+AA66</f>
        <v>180.25</v>
      </c>
      <c r="L67" s="65">
        <f t="shared" si="103"/>
        <v>13.75</v>
      </c>
      <c r="M67" s="65">
        <f t="shared" si="103"/>
        <v>85.25</v>
      </c>
      <c r="N67" s="65">
        <f t="shared" si="103"/>
        <v>61.25</v>
      </c>
      <c r="O67" s="65">
        <f t="shared" si="103"/>
        <v>80.5</v>
      </c>
      <c r="P67" s="65">
        <f t="shared" si="103"/>
        <v>85.25</v>
      </c>
      <c r="Q67" s="65">
        <f t="shared" si="103"/>
        <v>45</v>
      </c>
      <c r="R67" s="65">
        <f t="shared" si="103"/>
        <v>5</v>
      </c>
      <c r="S67" s="76">
        <f t="shared" ref="S67:W67" si="104">INT(S66)+MIN(S66-INT(S66)+AI66,1.875)</f>
        <v>33.5</v>
      </c>
      <c r="T67" s="76">
        <f t="shared" si="104"/>
        <v>24.5</v>
      </c>
      <c r="U67" s="76">
        <f t="shared" si="104"/>
        <v>38.25</v>
      </c>
      <c r="V67" s="76">
        <f t="shared" si="104"/>
        <v>38.25</v>
      </c>
      <c r="W67" s="77">
        <f t="shared" si="104"/>
        <v>38</v>
      </c>
      <c r="X67" s="15"/>
      <c r="Y67" s="15"/>
      <c r="Z67" s="63" t="s">
        <v>158</v>
      </c>
      <c r="AA67" s="64">
        <f>MIN(MAX(MIN(MAX(MIN(MAX(K$6+INDEX(エサマスタ!$C$5:$O$53,MATCH($D67,エサマスタ!$B$5:$B$53,0),COLUMN()-COLUMN($Z67)),0),3.75)+INDEX(エサマスタ!$C$5:$O$53,MATCH($E67,エサマスタ!$B$5:$B$53,0),COLUMN()-COLUMN($Z67)),0),3.75)+INDEX(エサマスタ!$C$5:$O$53,MATCH($F67,エサマスタ!$B$5:$B$53,0),COLUMN()-COLUMN($Z67)),0),3.75)</f>
        <v>3.75</v>
      </c>
      <c r="AB67" s="65">
        <f>MIN(MAX(MIN(MAX(MIN(MAX(L$6+INDEX(エサマスタ!$C$5:$O$53,MATCH($D67,エサマスタ!$B$5:$B$53,0),COLUMN()-COLUMN($Z67)),0),3.75)+INDEX(エサマスタ!$C$5:$O$53,MATCH($E67,エサマスタ!$B$5:$B$53,0),COLUMN()-COLUMN($Z67)),0),3.75)+INDEX(エサマスタ!$C$5:$O$53,MATCH($F67,エサマスタ!$B$5:$B$53,0),COLUMN()-COLUMN($Z67)),0),3.75)</f>
        <v>0.25</v>
      </c>
      <c r="AC67" s="65">
        <f>MIN(MAX(MIN(MAX(MIN(MAX(M$6+INDEX(エサマスタ!$C$5:$O$53,MATCH($D67,エサマスタ!$B$5:$B$53,0),COLUMN()-COLUMN($Z67)),0),3.75)+INDEX(エサマスタ!$C$5:$O$53,MATCH($E67,エサマスタ!$B$5:$B$53,0),COLUMN()-COLUMN($Z67)),0),3.75)+INDEX(エサマスタ!$C$5:$O$53,MATCH($F67,エサマスタ!$B$5:$B$53,0),COLUMN()-COLUMN($Z67)),0),3.75)</f>
        <v>1.75</v>
      </c>
      <c r="AD67" s="65">
        <f>MIN(MAX(MIN(MAX(MIN(MAX(N$6+INDEX(エサマスタ!$C$5:$O$53,MATCH($D67,エサマスタ!$B$5:$B$53,0),COLUMN()-COLUMN($Z67)),0),3.75)+INDEX(エサマスタ!$C$5:$O$53,MATCH($E67,エサマスタ!$B$5:$B$53,0),COLUMN()-COLUMN($Z67)),0),3.75)+INDEX(エサマスタ!$C$5:$O$53,MATCH($F67,エサマスタ!$B$5:$B$53,0),COLUMN()-COLUMN($Z67)),0),3.75)</f>
        <v>0.75</v>
      </c>
      <c r="AE67" s="65">
        <f>MIN(MAX(MIN(MAX(MIN(MAX(O$6+INDEX(エサマスタ!$C$5:$O$53,MATCH($D67,エサマスタ!$B$5:$B$53,0),COLUMN()-COLUMN($Z67)),0),3.75)+INDEX(エサマスタ!$C$5:$O$53,MATCH($E67,エサマスタ!$B$5:$B$53,0),COLUMN()-COLUMN($Z67)),0),3.75)+INDEX(エサマスタ!$C$5:$O$53,MATCH($F67,エサマスタ!$B$5:$B$53,0),COLUMN()-COLUMN($Z67)),0),3.75)</f>
        <v>1.5</v>
      </c>
      <c r="AF67" s="65">
        <f>MIN(MAX(MIN(MAX(MIN(MAX(P$6+INDEX(エサマスタ!$C$5:$O$53,MATCH($D67,エサマスタ!$B$5:$B$53,0),COLUMN()-COLUMN($Z67)),0),3.75)+INDEX(エサマスタ!$C$5:$O$53,MATCH($E67,エサマスタ!$B$5:$B$53,0),COLUMN()-COLUMN($Z67)),0),3.75)+INDEX(エサマスタ!$C$5:$O$53,MATCH($F67,エサマスタ!$B$5:$B$53,0),COLUMN()-COLUMN($Z67)),0),3.75)</f>
        <v>1.75</v>
      </c>
      <c r="AG67" s="65">
        <f>MIN(MAX(MIN(MAX(MIN(MAX(Q$6+INDEX(エサマスタ!$C$5:$O$53,MATCH($D67,エサマスタ!$B$5:$B$53,0),COLUMN()-COLUMN($Z67)),0),3.75)+INDEX(エサマスタ!$C$5:$O$53,MATCH($E67,エサマスタ!$B$5:$B$53,0),COLUMN()-COLUMN($Z67)),0),3.75)+INDEX(エサマスタ!$C$5:$O$53,MATCH($F67,エサマスタ!$B$5:$B$53,0),COLUMN()-COLUMN($Z67)),0),3.75)</f>
        <v>0</v>
      </c>
      <c r="AH67" s="65">
        <f>MIN(MAX(MIN(MAX(MIN(MAX(R$6+INDEX(エサマスタ!$C$5:$O$53,MATCH($D67,エサマスタ!$B$5:$B$53,0),COLUMN()-COLUMN($Z67)),0),3.75)+INDEX(エサマスタ!$C$5:$O$53,MATCH($E67,エサマスタ!$B$5:$B$53,0),COLUMN()-COLUMN($Z67)),0),3.75)+INDEX(エサマスタ!$C$5:$O$53,MATCH($F67,エサマスタ!$B$5:$B$53,0),COLUMN()-COLUMN($Z67)),0),3.75)</f>
        <v>0</v>
      </c>
      <c r="AI67" s="76">
        <f>MIN(MAX(MIN(MAX(MIN(MAX(S$6+INDEX(エサマスタ!$C$5:$O$53,MATCH($D67,エサマスタ!$B$5:$B$53,0),COLUMN()-COLUMN($Z67)),0),1.875-MOD(S67,1))+INDEX(エサマスタ!$C$5:$O$53,MATCH($E67,エサマスタ!$B$5:$B$53,0),COLUMN()-COLUMN($Z67)),0),1.875-MOD(S67,1))+INDEX(エサマスタ!$C$5:$O$53,MATCH($F67,エサマスタ!$B$5:$B$53,0),COLUMN()-COLUMN($Z67)),0),1.875-MOD(S67,1))</f>
        <v>0.5</v>
      </c>
      <c r="AJ67" s="76">
        <f>MIN(MAX(MIN(MAX(MIN(MAX(T$6+INDEX(エサマスタ!$C$5:$O$53,MATCH($D67,エサマスタ!$B$5:$B$53,0),COLUMN()-COLUMN($Z67)),0),1.875-MOD(T67,1))+INDEX(エサマスタ!$C$5:$O$53,MATCH($E67,エサマスタ!$B$5:$B$53,0),COLUMN()-COLUMN($Z67)),0),1.875-MOD(T67,1))+INDEX(エサマスタ!$C$5:$O$53,MATCH($F67,エサマスタ!$B$5:$B$53,0),COLUMN()-COLUMN($Z67)),0),1.875-MOD(T67,1))</f>
        <v>0.5</v>
      </c>
      <c r="AK67" s="76">
        <f>MIN(MAX(MIN(MAX(MIN(MAX(U$6+INDEX(エサマスタ!$C$5:$O$53,MATCH($D67,エサマスタ!$B$5:$B$53,0),COLUMN()-COLUMN($Z67)),0),1.875-MOD(U67,1))+INDEX(エサマスタ!$C$5:$O$53,MATCH($E67,エサマスタ!$B$5:$B$53,0),COLUMN()-COLUMN($Z67)),0),1.875-MOD(U67,1))+INDEX(エサマスタ!$C$5:$O$53,MATCH($F67,エサマスタ!$B$5:$B$53,0),COLUMN()-COLUMN($Z67)),0),1.875-MOD(U67,1))</f>
        <v>0.75</v>
      </c>
      <c r="AL67" s="76">
        <f>MIN(MAX(MIN(MAX(MIN(MAX(V$6+INDEX(エサマスタ!$C$5:$O$53,MATCH($D67,エサマスタ!$B$5:$B$53,0),COLUMN()-COLUMN($Z67)),0),1.875-MOD(V67,1))+INDEX(エサマスタ!$C$5:$O$53,MATCH($E67,エサマスタ!$B$5:$B$53,0),COLUMN()-COLUMN($Z67)),0),1.875-MOD(V67,1))+INDEX(エサマスタ!$C$5:$O$53,MATCH($F67,エサマスタ!$B$5:$B$53,0),COLUMN()-COLUMN($Z67)),0),1.875-MOD(V67,1))</f>
        <v>0.75</v>
      </c>
      <c r="AM67" s="77">
        <f>MIN(MAX(MIN(MAX(MIN(MAX(W$6+IF(AND($F$1="リマスター",$D67="アルマジロキャベツ"),-1,1)*INDEX(エサマスタ!$C$5:$O$53,MATCH($D67,エサマスタ!$B$5:$B$53,0),COLUMN()-COLUMN($Z67)),0),1.875-MOD(W67,1))+IF(AND($F$1="リマスター",$E67="アルマジロキャベツ"),-1,1)*INDEX(エサマスタ!$C$5:$O$53,MATCH($E67,エサマスタ!$B$5:$B$53,0),COLUMN()-COLUMN($Z67)),0),1.875-MOD(W67,1))+IF(AND($F$1="リマスター",$F67="アルマジロキャベツ"),-1,1)*INDEX(エサマスタ!$C$5:$O$53,MATCH($F67,エサマスタ!$B$5:$B$53,0),COLUMN()-COLUMN($Z67)),0),1.875-MOD(W67,1))</f>
        <v>1</v>
      </c>
      <c r="AN67" s="15"/>
      <c r="AO67" s="12"/>
      <c r="AP67" s="12"/>
      <c r="AQ67" s="12" t="str">
        <f>初期値マスタ!B64</f>
        <v>ダークプリースト</v>
      </c>
      <c r="AR67" s="1"/>
    </row>
    <row r="68" spans="1:44" x14ac:dyDescent="0.15">
      <c r="A68" s="15"/>
      <c r="B68" s="51" t="s">
        <v>159</v>
      </c>
      <c r="C68" s="54"/>
      <c r="D68" s="53" t="s">
        <v>92</v>
      </c>
      <c r="E68" s="53" t="s">
        <v>92</v>
      </c>
      <c r="F68" s="53" t="s">
        <v>104</v>
      </c>
      <c r="G68" s="32"/>
      <c r="H68" s="15"/>
      <c r="I68" s="15"/>
      <c r="J68" s="63" t="s">
        <v>159</v>
      </c>
      <c r="K68" s="64">
        <f t="shared" ref="K68:R68" si="105">K67+AA67</f>
        <v>184</v>
      </c>
      <c r="L68" s="65">
        <f t="shared" si="105"/>
        <v>14</v>
      </c>
      <c r="M68" s="65">
        <f t="shared" si="105"/>
        <v>87</v>
      </c>
      <c r="N68" s="65">
        <f t="shared" si="105"/>
        <v>62</v>
      </c>
      <c r="O68" s="65">
        <f t="shared" si="105"/>
        <v>82</v>
      </c>
      <c r="P68" s="65">
        <f t="shared" si="105"/>
        <v>87</v>
      </c>
      <c r="Q68" s="65">
        <f t="shared" si="105"/>
        <v>45</v>
      </c>
      <c r="R68" s="65">
        <f t="shared" si="105"/>
        <v>5</v>
      </c>
      <c r="S68" s="76">
        <f t="shared" ref="S68:W68" si="106">INT(S67)+MIN(S67-INT(S67)+AI67,1.875)</f>
        <v>34</v>
      </c>
      <c r="T68" s="76">
        <f t="shared" si="106"/>
        <v>25</v>
      </c>
      <c r="U68" s="76">
        <f t="shared" si="106"/>
        <v>39</v>
      </c>
      <c r="V68" s="76">
        <f t="shared" si="106"/>
        <v>39</v>
      </c>
      <c r="W68" s="77">
        <f t="shared" si="106"/>
        <v>39</v>
      </c>
      <c r="X68" s="15"/>
      <c r="Y68" s="15"/>
      <c r="Z68" s="63" t="s">
        <v>159</v>
      </c>
      <c r="AA68" s="64">
        <f>MIN(MAX(MIN(MAX(MIN(MAX(K$6+INDEX(エサマスタ!$C$5:$O$53,MATCH($D68,エサマスタ!$B$5:$B$53,0),COLUMN()-COLUMN($Z68)),0),3.75)+INDEX(エサマスタ!$C$5:$O$53,MATCH($E68,エサマスタ!$B$5:$B$53,0),COLUMN()-COLUMN($Z68)),0),3.75)+INDEX(エサマスタ!$C$5:$O$53,MATCH($F68,エサマスタ!$B$5:$B$53,0),COLUMN()-COLUMN($Z68)),0),3.75)</f>
        <v>1.5</v>
      </c>
      <c r="AB68" s="65">
        <f>MIN(MAX(MIN(MAX(MIN(MAX(L$6+INDEX(エサマスタ!$C$5:$O$53,MATCH($D68,エサマスタ!$B$5:$B$53,0),COLUMN()-COLUMN($Z68)),0),3.75)+INDEX(エサマスタ!$C$5:$O$53,MATCH($E68,エサマスタ!$B$5:$B$53,0),COLUMN()-COLUMN($Z68)),0),3.75)+INDEX(エサマスタ!$C$5:$O$53,MATCH($F68,エサマスタ!$B$5:$B$53,0),COLUMN()-COLUMN($Z68)),0),3.75)</f>
        <v>0.25</v>
      </c>
      <c r="AC68" s="65">
        <f>MIN(MAX(MIN(MAX(MIN(MAX(M$6+INDEX(エサマスタ!$C$5:$O$53,MATCH($D68,エサマスタ!$B$5:$B$53,0),COLUMN()-COLUMN($Z68)),0),3.75)+INDEX(エサマスタ!$C$5:$O$53,MATCH($E68,エサマスタ!$B$5:$B$53,0),COLUMN()-COLUMN($Z68)),0),3.75)+INDEX(エサマスタ!$C$5:$O$53,MATCH($F68,エサマスタ!$B$5:$B$53,0),COLUMN()-COLUMN($Z68)),0),3.75)</f>
        <v>2.75</v>
      </c>
      <c r="AD68" s="65">
        <f>MIN(MAX(MIN(MAX(MIN(MAX(N$6+INDEX(エサマスタ!$C$5:$O$53,MATCH($D68,エサマスタ!$B$5:$B$53,0),COLUMN()-COLUMN($Z68)),0),3.75)+INDEX(エサマスタ!$C$5:$O$53,MATCH($E68,エサマスタ!$B$5:$B$53,0),COLUMN()-COLUMN($Z68)),0),3.75)+INDEX(エサマスタ!$C$5:$O$53,MATCH($F68,エサマスタ!$B$5:$B$53,0),COLUMN()-COLUMN($Z68)),0),3.75)</f>
        <v>0.75</v>
      </c>
      <c r="AE68" s="65">
        <f>MIN(MAX(MIN(MAX(MIN(MAX(O$6+INDEX(エサマスタ!$C$5:$O$53,MATCH($D68,エサマスタ!$B$5:$B$53,0),COLUMN()-COLUMN($Z68)),0),3.75)+INDEX(エサマスタ!$C$5:$O$53,MATCH($E68,エサマスタ!$B$5:$B$53,0),COLUMN()-COLUMN($Z68)),0),3.75)+INDEX(エサマスタ!$C$5:$O$53,MATCH($F68,エサマスタ!$B$5:$B$53,0),COLUMN()-COLUMN($Z68)),0),3.75)</f>
        <v>1.5</v>
      </c>
      <c r="AF68" s="65">
        <f>MIN(MAX(MIN(MAX(MIN(MAX(P$6+INDEX(エサマスタ!$C$5:$O$53,MATCH($D68,エサマスタ!$B$5:$B$53,0),COLUMN()-COLUMN($Z68)),0),3.75)+INDEX(エサマスタ!$C$5:$O$53,MATCH($E68,エサマスタ!$B$5:$B$53,0),COLUMN()-COLUMN($Z68)),0),3.75)+INDEX(エサマスタ!$C$5:$O$53,MATCH($F68,エサマスタ!$B$5:$B$53,0),COLUMN()-COLUMN($Z68)),0),3.75)</f>
        <v>2.75</v>
      </c>
      <c r="AG68" s="65">
        <f>MIN(MAX(MIN(MAX(MIN(MAX(Q$6+INDEX(エサマスタ!$C$5:$O$53,MATCH($D68,エサマスタ!$B$5:$B$53,0),COLUMN()-COLUMN($Z68)),0),3.75)+INDEX(エサマスタ!$C$5:$O$53,MATCH($E68,エサマスタ!$B$5:$B$53,0),COLUMN()-COLUMN($Z68)),0),3.75)+INDEX(エサマスタ!$C$5:$O$53,MATCH($F68,エサマスタ!$B$5:$B$53,0),COLUMN()-COLUMN($Z68)),0),3.75)</f>
        <v>1</v>
      </c>
      <c r="AH68" s="65">
        <f>MIN(MAX(MIN(MAX(MIN(MAX(R$6+INDEX(エサマスタ!$C$5:$O$53,MATCH($D68,エサマスタ!$B$5:$B$53,0),COLUMN()-COLUMN($Z68)),0),3.75)+INDEX(エサマスタ!$C$5:$O$53,MATCH($E68,エサマスタ!$B$5:$B$53,0),COLUMN()-COLUMN($Z68)),0),3.75)+INDEX(エサマスタ!$C$5:$O$53,MATCH($F68,エサマスタ!$B$5:$B$53,0),COLUMN()-COLUMN($Z68)),0),3.75)</f>
        <v>0</v>
      </c>
      <c r="AI68" s="76">
        <f>MIN(MAX(MIN(MAX(MIN(MAX(S$6+INDEX(エサマスタ!$C$5:$O$53,MATCH($D68,エサマスタ!$B$5:$B$53,0),COLUMN()-COLUMN($Z68)),0),1.875-MOD(S68,1))+INDEX(エサマスタ!$C$5:$O$53,MATCH($E68,エサマスタ!$B$5:$B$53,0),COLUMN()-COLUMN($Z68)),0),1.875-MOD(S68,1))+INDEX(エサマスタ!$C$5:$O$53,MATCH($F68,エサマスタ!$B$5:$B$53,0),COLUMN()-COLUMN($Z68)),0),1.875-MOD(S68,1))</f>
        <v>0.5</v>
      </c>
      <c r="AJ68" s="76">
        <f>MIN(MAX(MIN(MAX(MIN(MAX(T$6+INDEX(エサマスタ!$C$5:$O$53,MATCH($D68,エサマスタ!$B$5:$B$53,0),COLUMN()-COLUMN($Z68)),0),1.875-MOD(T68,1))+INDEX(エサマスタ!$C$5:$O$53,MATCH($E68,エサマスタ!$B$5:$B$53,0),COLUMN()-COLUMN($Z68)),0),1.875-MOD(T68,1))+INDEX(エサマスタ!$C$5:$O$53,MATCH($F68,エサマスタ!$B$5:$B$53,0),COLUMN()-COLUMN($Z68)),0),1.875-MOD(T68,1))</f>
        <v>1</v>
      </c>
      <c r="AK68" s="76">
        <f>MIN(MAX(MIN(MAX(MIN(MAX(U$6+INDEX(エサマスタ!$C$5:$O$53,MATCH($D68,エサマスタ!$B$5:$B$53,0),COLUMN()-COLUMN($Z68)),0),1.875-MOD(U68,1))+INDEX(エサマスタ!$C$5:$O$53,MATCH($E68,エサマスタ!$B$5:$B$53,0),COLUMN()-COLUMN($Z68)),0),1.875-MOD(U68,1))+INDEX(エサマスタ!$C$5:$O$53,MATCH($F68,エサマスタ!$B$5:$B$53,0),COLUMN()-COLUMN($Z68)),0),1.875-MOD(U68,1))</f>
        <v>1.25</v>
      </c>
      <c r="AL68" s="76">
        <f>MIN(MAX(MIN(MAX(MIN(MAX(V$6+INDEX(エサマスタ!$C$5:$O$53,MATCH($D68,エサマスタ!$B$5:$B$53,0),COLUMN()-COLUMN($Z68)),0),1.875-MOD(V68,1))+INDEX(エサマスタ!$C$5:$O$53,MATCH($E68,エサマスタ!$B$5:$B$53,0),COLUMN()-COLUMN($Z68)),0),1.875-MOD(V68,1))+INDEX(エサマスタ!$C$5:$O$53,MATCH($F68,エサマスタ!$B$5:$B$53,0),COLUMN()-COLUMN($Z68)),0),1.875-MOD(V68,1))</f>
        <v>1.25</v>
      </c>
      <c r="AM68" s="77">
        <f>MIN(MAX(MIN(MAX(MIN(MAX(W$6+IF(AND($F$1="リマスター",$D68="アルマジロキャベツ"),-1,1)*INDEX(エサマスタ!$C$5:$O$53,MATCH($D68,エサマスタ!$B$5:$B$53,0),COLUMN()-COLUMN($Z68)),0),1.875-MOD(W68,1))+IF(AND($F$1="リマスター",$E68="アルマジロキャベツ"),-1,1)*INDEX(エサマスタ!$C$5:$O$53,MATCH($E68,エサマスタ!$B$5:$B$53,0),COLUMN()-COLUMN($Z68)),0),1.875-MOD(W68,1))+IF(AND($F$1="リマスター",$F68="アルマジロキャベツ"),-1,1)*INDEX(エサマスタ!$C$5:$O$53,MATCH($F68,エサマスタ!$B$5:$B$53,0),COLUMN()-COLUMN($Z68)),0),1.875-MOD(W68,1))</f>
        <v>0</v>
      </c>
      <c r="AN68" s="15"/>
      <c r="AO68" s="12"/>
      <c r="AP68" s="12"/>
      <c r="AQ68" s="12" t="str">
        <f>初期値マスタ!B65</f>
        <v>サハギン</v>
      </c>
      <c r="AR68" s="1"/>
    </row>
    <row r="69" spans="1:44" x14ac:dyDescent="0.15">
      <c r="A69" s="15"/>
      <c r="B69" s="51" t="s">
        <v>160</v>
      </c>
      <c r="C69" s="54"/>
      <c r="D69" s="53" t="s">
        <v>92</v>
      </c>
      <c r="E69" s="53" t="s">
        <v>97</v>
      </c>
      <c r="F69" s="53" t="s">
        <v>97</v>
      </c>
      <c r="G69" s="32"/>
      <c r="H69" s="15"/>
      <c r="I69" s="15"/>
      <c r="J69" s="63" t="s">
        <v>160</v>
      </c>
      <c r="K69" s="64">
        <f t="shared" ref="K69:R69" si="107">K68+AA68</f>
        <v>185.5</v>
      </c>
      <c r="L69" s="65">
        <f t="shared" si="107"/>
        <v>14.25</v>
      </c>
      <c r="M69" s="65">
        <f t="shared" si="107"/>
        <v>89.75</v>
      </c>
      <c r="N69" s="65">
        <f t="shared" si="107"/>
        <v>62.75</v>
      </c>
      <c r="O69" s="65">
        <f t="shared" si="107"/>
        <v>83.5</v>
      </c>
      <c r="P69" s="65">
        <f t="shared" si="107"/>
        <v>89.75</v>
      </c>
      <c r="Q69" s="65">
        <f t="shared" si="107"/>
        <v>46</v>
      </c>
      <c r="R69" s="65">
        <f t="shared" si="107"/>
        <v>5</v>
      </c>
      <c r="S69" s="76">
        <f t="shared" ref="S69:W69" si="108">INT(S68)+MIN(S68-INT(S68)+AI68,1.875)</f>
        <v>34.5</v>
      </c>
      <c r="T69" s="76">
        <f t="shared" si="108"/>
        <v>26</v>
      </c>
      <c r="U69" s="76">
        <f t="shared" si="108"/>
        <v>40.25</v>
      </c>
      <c r="V69" s="76">
        <f t="shared" si="108"/>
        <v>40.25</v>
      </c>
      <c r="W69" s="77">
        <f t="shared" si="108"/>
        <v>39</v>
      </c>
      <c r="X69" s="15"/>
      <c r="Y69" s="15"/>
      <c r="Z69" s="63" t="s">
        <v>160</v>
      </c>
      <c r="AA69" s="64">
        <f>MIN(MAX(MIN(MAX(MIN(MAX(K$6+INDEX(エサマスタ!$C$5:$O$53,MATCH($D69,エサマスタ!$B$5:$B$53,0),COLUMN()-COLUMN($Z69)),0),3.75)+INDEX(エサマスタ!$C$5:$O$53,MATCH($E69,エサマスタ!$B$5:$B$53,0),COLUMN()-COLUMN($Z69)),0),3.75)+INDEX(エサマスタ!$C$5:$O$53,MATCH($F69,エサマスタ!$B$5:$B$53,0),COLUMN()-COLUMN($Z69)),0),3.75)</f>
        <v>3.75</v>
      </c>
      <c r="AB69" s="65">
        <f>MIN(MAX(MIN(MAX(MIN(MAX(L$6+INDEX(エサマスタ!$C$5:$O$53,MATCH($D69,エサマスタ!$B$5:$B$53,0),COLUMN()-COLUMN($Z69)),0),3.75)+INDEX(エサマスタ!$C$5:$O$53,MATCH($E69,エサマスタ!$B$5:$B$53,0),COLUMN()-COLUMN($Z69)),0),3.75)+INDEX(エサマスタ!$C$5:$O$53,MATCH($F69,エサマスタ!$B$5:$B$53,0),COLUMN()-COLUMN($Z69)),0),3.75)</f>
        <v>0.25</v>
      </c>
      <c r="AC69" s="65">
        <f>MIN(MAX(MIN(MAX(MIN(MAX(M$6+INDEX(エサマスタ!$C$5:$O$53,MATCH($D69,エサマスタ!$B$5:$B$53,0),COLUMN()-COLUMN($Z69)),0),3.75)+INDEX(エサマスタ!$C$5:$O$53,MATCH($E69,エサマスタ!$B$5:$B$53,0),COLUMN()-COLUMN($Z69)),0),3.75)+INDEX(エサマスタ!$C$5:$O$53,MATCH($F69,エサマスタ!$B$5:$B$53,0),COLUMN()-COLUMN($Z69)),0),3.75)</f>
        <v>1.75</v>
      </c>
      <c r="AD69" s="65">
        <f>MIN(MAX(MIN(MAX(MIN(MAX(N$6+INDEX(エサマスタ!$C$5:$O$53,MATCH($D69,エサマスタ!$B$5:$B$53,0),COLUMN()-COLUMN($Z69)),0),3.75)+INDEX(エサマスタ!$C$5:$O$53,MATCH($E69,エサマスタ!$B$5:$B$53,0),COLUMN()-COLUMN($Z69)),0),3.75)+INDEX(エサマスタ!$C$5:$O$53,MATCH($F69,エサマスタ!$B$5:$B$53,0),COLUMN()-COLUMN($Z69)),0),3.75)</f>
        <v>0.75</v>
      </c>
      <c r="AE69" s="65">
        <f>MIN(MAX(MIN(MAX(MIN(MAX(O$6+INDEX(エサマスタ!$C$5:$O$53,MATCH($D69,エサマスタ!$B$5:$B$53,0),COLUMN()-COLUMN($Z69)),0),3.75)+INDEX(エサマスタ!$C$5:$O$53,MATCH($E69,エサマスタ!$B$5:$B$53,0),COLUMN()-COLUMN($Z69)),0),3.75)+INDEX(エサマスタ!$C$5:$O$53,MATCH($F69,エサマスタ!$B$5:$B$53,0),COLUMN()-COLUMN($Z69)),0),3.75)</f>
        <v>1.5</v>
      </c>
      <c r="AF69" s="65">
        <f>MIN(MAX(MIN(MAX(MIN(MAX(P$6+INDEX(エサマスタ!$C$5:$O$53,MATCH($D69,エサマスタ!$B$5:$B$53,0),COLUMN()-COLUMN($Z69)),0),3.75)+INDEX(エサマスタ!$C$5:$O$53,MATCH($E69,エサマスタ!$B$5:$B$53,0),COLUMN()-COLUMN($Z69)),0),3.75)+INDEX(エサマスタ!$C$5:$O$53,MATCH($F69,エサマスタ!$B$5:$B$53,0),COLUMN()-COLUMN($Z69)),0),3.75)</f>
        <v>1.75</v>
      </c>
      <c r="AG69" s="65">
        <f>MIN(MAX(MIN(MAX(MIN(MAX(Q$6+INDEX(エサマスタ!$C$5:$O$53,MATCH($D69,エサマスタ!$B$5:$B$53,0),COLUMN()-COLUMN($Z69)),0),3.75)+INDEX(エサマスタ!$C$5:$O$53,MATCH($E69,エサマスタ!$B$5:$B$53,0),COLUMN()-COLUMN($Z69)),0),3.75)+INDEX(エサマスタ!$C$5:$O$53,MATCH($F69,エサマスタ!$B$5:$B$53,0),COLUMN()-COLUMN($Z69)),0),3.75)</f>
        <v>0</v>
      </c>
      <c r="AH69" s="65">
        <f>MIN(MAX(MIN(MAX(MIN(MAX(R$6+INDEX(エサマスタ!$C$5:$O$53,MATCH($D69,エサマスタ!$B$5:$B$53,0),COLUMN()-COLUMN($Z69)),0),3.75)+INDEX(エサマスタ!$C$5:$O$53,MATCH($E69,エサマスタ!$B$5:$B$53,0),COLUMN()-COLUMN($Z69)),0),3.75)+INDEX(エサマスタ!$C$5:$O$53,MATCH($F69,エサマスタ!$B$5:$B$53,0),COLUMN()-COLUMN($Z69)),0),3.75)</f>
        <v>0</v>
      </c>
      <c r="AI69" s="76">
        <f>MIN(MAX(MIN(MAX(MIN(MAX(S$6+INDEX(エサマスタ!$C$5:$O$53,MATCH($D69,エサマスタ!$B$5:$B$53,0),COLUMN()-COLUMN($Z69)),0),1.875-MOD(S69,1))+INDEX(エサマスタ!$C$5:$O$53,MATCH($E69,エサマスタ!$B$5:$B$53,0),COLUMN()-COLUMN($Z69)),0),1.875-MOD(S69,1))+INDEX(エサマスタ!$C$5:$O$53,MATCH($F69,エサマスタ!$B$5:$B$53,0),COLUMN()-COLUMN($Z69)),0),1.875-MOD(S69,1))</f>
        <v>0.5</v>
      </c>
      <c r="AJ69" s="76">
        <f>MIN(MAX(MIN(MAX(MIN(MAX(T$6+INDEX(エサマスタ!$C$5:$O$53,MATCH($D69,エサマスタ!$B$5:$B$53,0),COLUMN()-COLUMN($Z69)),0),1.875-MOD(T69,1))+INDEX(エサマスタ!$C$5:$O$53,MATCH($E69,エサマスタ!$B$5:$B$53,0),COLUMN()-COLUMN($Z69)),0),1.875-MOD(T69,1))+INDEX(エサマスタ!$C$5:$O$53,MATCH($F69,エサマスタ!$B$5:$B$53,0),COLUMN()-COLUMN($Z69)),0),1.875-MOD(T69,1))</f>
        <v>0.5</v>
      </c>
      <c r="AK69" s="76">
        <f>MIN(MAX(MIN(MAX(MIN(MAX(U$6+INDEX(エサマスタ!$C$5:$O$53,MATCH($D69,エサマスタ!$B$5:$B$53,0),COLUMN()-COLUMN($Z69)),0),1.875-MOD(U69,1))+INDEX(エサマスタ!$C$5:$O$53,MATCH($E69,エサマスタ!$B$5:$B$53,0),COLUMN()-COLUMN($Z69)),0),1.875-MOD(U69,1))+INDEX(エサマスタ!$C$5:$O$53,MATCH($F69,エサマスタ!$B$5:$B$53,0),COLUMN()-COLUMN($Z69)),0),1.875-MOD(U69,1))</f>
        <v>0.75</v>
      </c>
      <c r="AL69" s="76">
        <f>MIN(MAX(MIN(MAX(MIN(MAX(V$6+INDEX(エサマスタ!$C$5:$O$53,MATCH($D69,エサマスタ!$B$5:$B$53,0),COLUMN()-COLUMN($Z69)),0),1.875-MOD(V69,1))+INDEX(エサマスタ!$C$5:$O$53,MATCH($E69,エサマスタ!$B$5:$B$53,0),COLUMN()-COLUMN($Z69)),0),1.875-MOD(V69,1))+INDEX(エサマスタ!$C$5:$O$53,MATCH($F69,エサマスタ!$B$5:$B$53,0),COLUMN()-COLUMN($Z69)),0),1.875-MOD(V69,1))</f>
        <v>0.75</v>
      </c>
      <c r="AM69" s="77">
        <f>MIN(MAX(MIN(MAX(MIN(MAX(W$6+IF(AND($F$1="リマスター",$D69="アルマジロキャベツ"),-1,1)*INDEX(エサマスタ!$C$5:$O$53,MATCH($D69,エサマスタ!$B$5:$B$53,0),COLUMN()-COLUMN($Z69)),0),1.875-MOD(W69,1))+IF(AND($F$1="リマスター",$E69="アルマジロキャベツ"),-1,1)*INDEX(エサマスタ!$C$5:$O$53,MATCH($E69,エサマスタ!$B$5:$B$53,0),COLUMN()-COLUMN($Z69)),0),1.875-MOD(W69,1))+IF(AND($F$1="リマスター",$F69="アルマジロキャベツ"),-1,1)*INDEX(エサマスタ!$C$5:$O$53,MATCH($F69,エサマスタ!$B$5:$B$53,0),COLUMN()-COLUMN($Z69)),0),1.875-MOD(W69,1))</f>
        <v>1</v>
      </c>
      <c r="AN69" s="15"/>
      <c r="AO69" s="12"/>
      <c r="AP69" s="12"/>
      <c r="AQ69" s="12" t="str">
        <f>初期値マスタ!B66</f>
        <v>カーミラ</v>
      </c>
      <c r="AR69" s="1"/>
    </row>
    <row r="70" spans="1:44" x14ac:dyDescent="0.15">
      <c r="A70" s="15"/>
      <c r="B70" s="51" t="s">
        <v>161</v>
      </c>
      <c r="C70" s="54"/>
      <c r="D70" s="53" t="s">
        <v>92</v>
      </c>
      <c r="E70" s="53" t="s">
        <v>92</v>
      </c>
      <c r="F70" s="53" t="s">
        <v>104</v>
      </c>
      <c r="G70" s="32"/>
      <c r="H70" s="15"/>
      <c r="I70" s="15"/>
      <c r="J70" s="63" t="s">
        <v>161</v>
      </c>
      <c r="K70" s="64">
        <f t="shared" ref="K70:R70" si="109">K69+AA69</f>
        <v>189.25</v>
      </c>
      <c r="L70" s="65">
        <f t="shared" si="109"/>
        <v>14.5</v>
      </c>
      <c r="M70" s="65">
        <f t="shared" si="109"/>
        <v>91.5</v>
      </c>
      <c r="N70" s="65">
        <f t="shared" si="109"/>
        <v>63.5</v>
      </c>
      <c r="O70" s="65">
        <f t="shared" si="109"/>
        <v>85</v>
      </c>
      <c r="P70" s="65">
        <f t="shared" si="109"/>
        <v>91.5</v>
      </c>
      <c r="Q70" s="65">
        <f t="shared" si="109"/>
        <v>46</v>
      </c>
      <c r="R70" s="65">
        <f t="shared" si="109"/>
        <v>5</v>
      </c>
      <c r="S70" s="76">
        <f t="shared" ref="S70:W70" si="110">INT(S69)+MIN(S69-INT(S69)+AI69,1.875)</f>
        <v>35</v>
      </c>
      <c r="T70" s="76">
        <f t="shared" si="110"/>
        <v>26.5</v>
      </c>
      <c r="U70" s="76">
        <f t="shared" si="110"/>
        <v>41</v>
      </c>
      <c r="V70" s="76">
        <f t="shared" si="110"/>
        <v>41</v>
      </c>
      <c r="W70" s="77">
        <f t="shared" si="110"/>
        <v>40</v>
      </c>
      <c r="X70" s="15"/>
      <c r="Y70" s="15"/>
      <c r="Z70" s="63" t="s">
        <v>161</v>
      </c>
      <c r="AA70" s="64">
        <f>MIN(MAX(MIN(MAX(MIN(MAX(K$6+INDEX(エサマスタ!$C$5:$O$53,MATCH($D70,エサマスタ!$B$5:$B$53,0),COLUMN()-COLUMN($Z70)),0),3.75)+INDEX(エサマスタ!$C$5:$O$53,MATCH($E70,エサマスタ!$B$5:$B$53,0),COLUMN()-COLUMN($Z70)),0),3.75)+INDEX(エサマスタ!$C$5:$O$53,MATCH($F70,エサマスタ!$B$5:$B$53,0),COLUMN()-COLUMN($Z70)),0),3.75)</f>
        <v>1.5</v>
      </c>
      <c r="AB70" s="65">
        <f>MIN(MAX(MIN(MAX(MIN(MAX(L$6+INDEX(エサマスタ!$C$5:$O$53,MATCH($D70,エサマスタ!$B$5:$B$53,0),COLUMN()-COLUMN($Z70)),0),3.75)+INDEX(エサマスタ!$C$5:$O$53,MATCH($E70,エサマスタ!$B$5:$B$53,0),COLUMN()-COLUMN($Z70)),0),3.75)+INDEX(エサマスタ!$C$5:$O$53,MATCH($F70,エサマスタ!$B$5:$B$53,0),COLUMN()-COLUMN($Z70)),0),3.75)</f>
        <v>0.25</v>
      </c>
      <c r="AC70" s="65">
        <f>MIN(MAX(MIN(MAX(MIN(MAX(M$6+INDEX(エサマスタ!$C$5:$O$53,MATCH($D70,エサマスタ!$B$5:$B$53,0),COLUMN()-COLUMN($Z70)),0),3.75)+INDEX(エサマスタ!$C$5:$O$53,MATCH($E70,エサマスタ!$B$5:$B$53,0),COLUMN()-COLUMN($Z70)),0),3.75)+INDEX(エサマスタ!$C$5:$O$53,MATCH($F70,エサマスタ!$B$5:$B$53,0),COLUMN()-COLUMN($Z70)),0),3.75)</f>
        <v>2.75</v>
      </c>
      <c r="AD70" s="65">
        <f>MIN(MAX(MIN(MAX(MIN(MAX(N$6+INDEX(エサマスタ!$C$5:$O$53,MATCH($D70,エサマスタ!$B$5:$B$53,0),COLUMN()-COLUMN($Z70)),0),3.75)+INDEX(エサマスタ!$C$5:$O$53,MATCH($E70,エサマスタ!$B$5:$B$53,0),COLUMN()-COLUMN($Z70)),0),3.75)+INDEX(エサマスタ!$C$5:$O$53,MATCH($F70,エサマスタ!$B$5:$B$53,0),COLUMN()-COLUMN($Z70)),0),3.75)</f>
        <v>0.75</v>
      </c>
      <c r="AE70" s="65">
        <f>MIN(MAX(MIN(MAX(MIN(MAX(O$6+INDEX(エサマスタ!$C$5:$O$53,MATCH($D70,エサマスタ!$B$5:$B$53,0),COLUMN()-COLUMN($Z70)),0),3.75)+INDEX(エサマスタ!$C$5:$O$53,MATCH($E70,エサマスタ!$B$5:$B$53,0),COLUMN()-COLUMN($Z70)),0),3.75)+INDEX(エサマスタ!$C$5:$O$53,MATCH($F70,エサマスタ!$B$5:$B$53,0),COLUMN()-COLUMN($Z70)),0),3.75)</f>
        <v>1.5</v>
      </c>
      <c r="AF70" s="65">
        <f>MIN(MAX(MIN(MAX(MIN(MAX(P$6+INDEX(エサマスタ!$C$5:$O$53,MATCH($D70,エサマスタ!$B$5:$B$53,0),COLUMN()-COLUMN($Z70)),0),3.75)+INDEX(エサマスタ!$C$5:$O$53,MATCH($E70,エサマスタ!$B$5:$B$53,0),COLUMN()-COLUMN($Z70)),0),3.75)+INDEX(エサマスタ!$C$5:$O$53,MATCH($F70,エサマスタ!$B$5:$B$53,0),COLUMN()-COLUMN($Z70)),0),3.75)</f>
        <v>2.75</v>
      </c>
      <c r="AG70" s="65">
        <f>MIN(MAX(MIN(MAX(MIN(MAX(Q$6+INDEX(エサマスタ!$C$5:$O$53,MATCH($D70,エサマスタ!$B$5:$B$53,0),COLUMN()-COLUMN($Z70)),0),3.75)+INDEX(エサマスタ!$C$5:$O$53,MATCH($E70,エサマスタ!$B$5:$B$53,0),COLUMN()-COLUMN($Z70)),0),3.75)+INDEX(エサマスタ!$C$5:$O$53,MATCH($F70,エサマスタ!$B$5:$B$53,0),COLUMN()-COLUMN($Z70)),0),3.75)</f>
        <v>1</v>
      </c>
      <c r="AH70" s="65">
        <f>MIN(MAX(MIN(MAX(MIN(MAX(R$6+INDEX(エサマスタ!$C$5:$O$53,MATCH($D70,エサマスタ!$B$5:$B$53,0),COLUMN()-COLUMN($Z70)),0),3.75)+INDEX(エサマスタ!$C$5:$O$53,MATCH($E70,エサマスタ!$B$5:$B$53,0),COLUMN()-COLUMN($Z70)),0),3.75)+INDEX(エサマスタ!$C$5:$O$53,MATCH($F70,エサマスタ!$B$5:$B$53,0),COLUMN()-COLUMN($Z70)),0),3.75)</f>
        <v>0</v>
      </c>
      <c r="AI70" s="76">
        <f>MIN(MAX(MIN(MAX(MIN(MAX(S$6+INDEX(エサマスタ!$C$5:$O$53,MATCH($D70,エサマスタ!$B$5:$B$53,0),COLUMN()-COLUMN($Z70)),0),1.875-MOD(S70,1))+INDEX(エサマスタ!$C$5:$O$53,MATCH($E70,エサマスタ!$B$5:$B$53,0),COLUMN()-COLUMN($Z70)),0),1.875-MOD(S70,1))+INDEX(エサマスタ!$C$5:$O$53,MATCH($F70,エサマスタ!$B$5:$B$53,0),COLUMN()-COLUMN($Z70)),0),1.875-MOD(S70,1))</f>
        <v>0.5</v>
      </c>
      <c r="AJ70" s="76">
        <f>MIN(MAX(MIN(MAX(MIN(MAX(T$6+INDEX(エサマスタ!$C$5:$O$53,MATCH($D70,エサマスタ!$B$5:$B$53,0),COLUMN()-COLUMN($Z70)),0),1.875-MOD(T70,1))+INDEX(エサマスタ!$C$5:$O$53,MATCH($E70,エサマスタ!$B$5:$B$53,0),COLUMN()-COLUMN($Z70)),0),1.875-MOD(T70,1))+INDEX(エサマスタ!$C$5:$O$53,MATCH($F70,エサマスタ!$B$5:$B$53,0),COLUMN()-COLUMN($Z70)),0),1.875-MOD(T70,1))</f>
        <v>1</v>
      </c>
      <c r="AK70" s="76">
        <f>MIN(MAX(MIN(MAX(MIN(MAX(U$6+INDEX(エサマスタ!$C$5:$O$53,MATCH($D70,エサマスタ!$B$5:$B$53,0),COLUMN()-COLUMN($Z70)),0),1.875-MOD(U70,1))+INDEX(エサマスタ!$C$5:$O$53,MATCH($E70,エサマスタ!$B$5:$B$53,0),COLUMN()-COLUMN($Z70)),0),1.875-MOD(U70,1))+INDEX(エサマスタ!$C$5:$O$53,MATCH($F70,エサマスタ!$B$5:$B$53,0),COLUMN()-COLUMN($Z70)),0),1.875-MOD(U70,1))</f>
        <v>1.25</v>
      </c>
      <c r="AL70" s="76">
        <f>MIN(MAX(MIN(MAX(MIN(MAX(V$6+INDEX(エサマスタ!$C$5:$O$53,MATCH($D70,エサマスタ!$B$5:$B$53,0),COLUMN()-COLUMN($Z70)),0),1.875-MOD(V70,1))+INDEX(エサマスタ!$C$5:$O$53,MATCH($E70,エサマスタ!$B$5:$B$53,0),COLUMN()-COLUMN($Z70)),0),1.875-MOD(V70,1))+INDEX(エサマスタ!$C$5:$O$53,MATCH($F70,エサマスタ!$B$5:$B$53,0),COLUMN()-COLUMN($Z70)),0),1.875-MOD(V70,1))</f>
        <v>1.25</v>
      </c>
      <c r="AM70" s="77">
        <f>MIN(MAX(MIN(MAX(MIN(MAX(W$6+IF(AND($F$1="リマスター",$D70="アルマジロキャベツ"),-1,1)*INDEX(エサマスタ!$C$5:$O$53,MATCH($D70,エサマスタ!$B$5:$B$53,0),COLUMN()-COLUMN($Z70)),0),1.875-MOD(W70,1))+IF(AND($F$1="リマスター",$E70="アルマジロキャベツ"),-1,1)*INDEX(エサマスタ!$C$5:$O$53,MATCH($E70,エサマスタ!$B$5:$B$53,0),COLUMN()-COLUMN($Z70)),0),1.875-MOD(W70,1))+IF(AND($F$1="リマスター",$F70="アルマジロキャベツ"),-1,1)*INDEX(エサマスタ!$C$5:$O$53,MATCH($F70,エサマスタ!$B$5:$B$53,0),COLUMN()-COLUMN($Z70)),0),1.875-MOD(W70,1))</f>
        <v>0</v>
      </c>
      <c r="AN70" s="15"/>
      <c r="AO70" s="12"/>
      <c r="AP70" s="12"/>
      <c r="AQ70" s="12" t="str">
        <f>初期値マスタ!B67</f>
        <v>ケイブマン</v>
      </c>
      <c r="AR70" s="1"/>
    </row>
    <row r="71" spans="1:44" x14ac:dyDescent="0.15">
      <c r="A71" s="15"/>
      <c r="B71" s="51" t="s">
        <v>162</v>
      </c>
      <c r="C71" s="54"/>
      <c r="D71" s="53" t="s">
        <v>92</v>
      </c>
      <c r="E71" s="53" t="s">
        <v>97</v>
      </c>
      <c r="F71" s="53" t="s">
        <v>97</v>
      </c>
      <c r="G71" s="32"/>
      <c r="H71" s="15"/>
      <c r="I71" s="15"/>
      <c r="J71" s="63" t="s">
        <v>162</v>
      </c>
      <c r="K71" s="64">
        <f t="shared" ref="K71:R71" si="111">K70+AA70</f>
        <v>190.75</v>
      </c>
      <c r="L71" s="65">
        <f t="shared" si="111"/>
        <v>14.75</v>
      </c>
      <c r="M71" s="65">
        <f t="shared" si="111"/>
        <v>94.25</v>
      </c>
      <c r="N71" s="65">
        <f t="shared" si="111"/>
        <v>64.25</v>
      </c>
      <c r="O71" s="65">
        <f t="shared" si="111"/>
        <v>86.5</v>
      </c>
      <c r="P71" s="65">
        <f t="shared" si="111"/>
        <v>94.25</v>
      </c>
      <c r="Q71" s="65">
        <f t="shared" si="111"/>
        <v>47</v>
      </c>
      <c r="R71" s="65">
        <f t="shared" si="111"/>
        <v>5</v>
      </c>
      <c r="S71" s="76">
        <f t="shared" ref="S71:W71" si="112">INT(S70)+MIN(S70-INT(S70)+AI70,1.875)</f>
        <v>35.5</v>
      </c>
      <c r="T71" s="76">
        <f t="shared" si="112"/>
        <v>27.5</v>
      </c>
      <c r="U71" s="76">
        <f t="shared" si="112"/>
        <v>42.25</v>
      </c>
      <c r="V71" s="76">
        <f t="shared" si="112"/>
        <v>42.25</v>
      </c>
      <c r="W71" s="77">
        <f t="shared" si="112"/>
        <v>40</v>
      </c>
      <c r="X71" s="15"/>
      <c r="Y71" s="15"/>
      <c r="Z71" s="63" t="s">
        <v>162</v>
      </c>
      <c r="AA71" s="64">
        <f>MIN(MAX(MIN(MAX(MIN(MAX(K$6+INDEX(エサマスタ!$C$5:$O$53,MATCH($D71,エサマスタ!$B$5:$B$53,0),COLUMN()-COLUMN($Z71)),0),3.75)+INDEX(エサマスタ!$C$5:$O$53,MATCH($E71,エサマスタ!$B$5:$B$53,0),COLUMN()-COLUMN($Z71)),0),3.75)+INDEX(エサマスタ!$C$5:$O$53,MATCH($F71,エサマスタ!$B$5:$B$53,0),COLUMN()-COLUMN($Z71)),0),3.75)</f>
        <v>3.75</v>
      </c>
      <c r="AB71" s="65">
        <f>MIN(MAX(MIN(MAX(MIN(MAX(L$6+INDEX(エサマスタ!$C$5:$O$53,MATCH($D71,エサマスタ!$B$5:$B$53,0),COLUMN()-COLUMN($Z71)),0),3.75)+INDEX(エサマスタ!$C$5:$O$53,MATCH($E71,エサマスタ!$B$5:$B$53,0),COLUMN()-COLUMN($Z71)),0),3.75)+INDEX(エサマスタ!$C$5:$O$53,MATCH($F71,エサマスタ!$B$5:$B$53,0),COLUMN()-COLUMN($Z71)),0),3.75)</f>
        <v>0.25</v>
      </c>
      <c r="AC71" s="65">
        <f>MIN(MAX(MIN(MAX(MIN(MAX(M$6+INDEX(エサマスタ!$C$5:$O$53,MATCH($D71,エサマスタ!$B$5:$B$53,0),COLUMN()-COLUMN($Z71)),0),3.75)+INDEX(エサマスタ!$C$5:$O$53,MATCH($E71,エサマスタ!$B$5:$B$53,0),COLUMN()-COLUMN($Z71)),0),3.75)+INDEX(エサマスタ!$C$5:$O$53,MATCH($F71,エサマスタ!$B$5:$B$53,0),COLUMN()-COLUMN($Z71)),0),3.75)</f>
        <v>1.75</v>
      </c>
      <c r="AD71" s="65">
        <f>MIN(MAX(MIN(MAX(MIN(MAX(N$6+INDEX(エサマスタ!$C$5:$O$53,MATCH($D71,エサマスタ!$B$5:$B$53,0),COLUMN()-COLUMN($Z71)),0),3.75)+INDEX(エサマスタ!$C$5:$O$53,MATCH($E71,エサマスタ!$B$5:$B$53,0),COLUMN()-COLUMN($Z71)),0),3.75)+INDEX(エサマスタ!$C$5:$O$53,MATCH($F71,エサマスタ!$B$5:$B$53,0),COLUMN()-COLUMN($Z71)),0),3.75)</f>
        <v>0.75</v>
      </c>
      <c r="AE71" s="65">
        <f>MIN(MAX(MIN(MAX(MIN(MAX(O$6+INDEX(エサマスタ!$C$5:$O$53,MATCH($D71,エサマスタ!$B$5:$B$53,0),COLUMN()-COLUMN($Z71)),0),3.75)+INDEX(エサマスタ!$C$5:$O$53,MATCH($E71,エサマスタ!$B$5:$B$53,0),COLUMN()-COLUMN($Z71)),0),3.75)+INDEX(エサマスタ!$C$5:$O$53,MATCH($F71,エサマスタ!$B$5:$B$53,0),COLUMN()-COLUMN($Z71)),0),3.75)</f>
        <v>1.5</v>
      </c>
      <c r="AF71" s="65">
        <f>MIN(MAX(MIN(MAX(MIN(MAX(P$6+INDEX(エサマスタ!$C$5:$O$53,MATCH($D71,エサマスタ!$B$5:$B$53,0),COLUMN()-COLUMN($Z71)),0),3.75)+INDEX(エサマスタ!$C$5:$O$53,MATCH($E71,エサマスタ!$B$5:$B$53,0),COLUMN()-COLUMN($Z71)),0),3.75)+INDEX(エサマスタ!$C$5:$O$53,MATCH($F71,エサマスタ!$B$5:$B$53,0),COLUMN()-COLUMN($Z71)),0),3.75)</f>
        <v>1.75</v>
      </c>
      <c r="AG71" s="65">
        <f>MIN(MAX(MIN(MAX(MIN(MAX(Q$6+INDEX(エサマスタ!$C$5:$O$53,MATCH($D71,エサマスタ!$B$5:$B$53,0),COLUMN()-COLUMN($Z71)),0),3.75)+INDEX(エサマスタ!$C$5:$O$53,MATCH($E71,エサマスタ!$B$5:$B$53,0),COLUMN()-COLUMN($Z71)),0),3.75)+INDEX(エサマスタ!$C$5:$O$53,MATCH($F71,エサマスタ!$B$5:$B$53,0),COLUMN()-COLUMN($Z71)),0),3.75)</f>
        <v>0</v>
      </c>
      <c r="AH71" s="65">
        <f>MIN(MAX(MIN(MAX(MIN(MAX(R$6+INDEX(エサマスタ!$C$5:$O$53,MATCH($D71,エサマスタ!$B$5:$B$53,0),COLUMN()-COLUMN($Z71)),0),3.75)+INDEX(エサマスタ!$C$5:$O$53,MATCH($E71,エサマスタ!$B$5:$B$53,0),COLUMN()-COLUMN($Z71)),0),3.75)+INDEX(エサマスタ!$C$5:$O$53,MATCH($F71,エサマスタ!$B$5:$B$53,0),COLUMN()-COLUMN($Z71)),0),3.75)</f>
        <v>0</v>
      </c>
      <c r="AI71" s="76">
        <f>MIN(MAX(MIN(MAX(MIN(MAX(S$6+INDEX(エサマスタ!$C$5:$O$53,MATCH($D71,エサマスタ!$B$5:$B$53,0),COLUMN()-COLUMN($Z71)),0),1.875-MOD(S71,1))+INDEX(エサマスタ!$C$5:$O$53,MATCH($E71,エサマスタ!$B$5:$B$53,0),COLUMN()-COLUMN($Z71)),0),1.875-MOD(S71,1))+INDEX(エサマスタ!$C$5:$O$53,MATCH($F71,エサマスタ!$B$5:$B$53,0),COLUMN()-COLUMN($Z71)),0),1.875-MOD(S71,1))</f>
        <v>0.5</v>
      </c>
      <c r="AJ71" s="76">
        <f>MIN(MAX(MIN(MAX(MIN(MAX(T$6+INDEX(エサマスタ!$C$5:$O$53,MATCH($D71,エサマスタ!$B$5:$B$53,0),COLUMN()-COLUMN($Z71)),0),1.875-MOD(T71,1))+INDEX(エサマスタ!$C$5:$O$53,MATCH($E71,エサマスタ!$B$5:$B$53,0),COLUMN()-COLUMN($Z71)),0),1.875-MOD(T71,1))+INDEX(エサマスタ!$C$5:$O$53,MATCH($F71,エサマスタ!$B$5:$B$53,0),COLUMN()-COLUMN($Z71)),0),1.875-MOD(T71,1))</f>
        <v>0.5</v>
      </c>
      <c r="AK71" s="76">
        <f>MIN(MAX(MIN(MAX(MIN(MAX(U$6+INDEX(エサマスタ!$C$5:$O$53,MATCH($D71,エサマスタ!$B$5:$B$53,0),COLUMN()-COLUMN($Z71)),0),1.875-MOD(U71,1))+INDEX(エサマスタ!$C$5:$O$53,MATCH($E71,エサマスタ!$B$5:$B$53,0),COLUMN()-COLUMN($Z71)),0),1.875-MOD(U71,1))+INDEX(エサマスタ!$C$5:$O$53,MATCH($F71,エサマスタ!$B$5:$B$53,0),COLUMN()-COLUMN($Z71)),0),1.875-MOD(U71,1))</f>
        <v>0.75</v>
      </c>
      <c r="AL71" s="76">
        <f>MIN(MAX(MIN(MAX(MIN(MAX(V$6+INDEX(エサマスタ!$C$5:$O$53,MATCH($D71,エサマスタ!$B$5:$B$53,0),COLUMN()-COLUMN($Z71)),0),1.875-MOD(V71,1))+INDEX(エサマスタ!$C$5:$O$53,MATCH($E71,エサマスタ!$B$5:$B$53,0),COLUMN()-COLUMN($Z71)),0),1.875-MOD(V71,1))+INDEX(エサマスタ!$C$5:$O$53,MATCH($F71,エサマスタ!$B$5:$B$53,0),COLUMN()-COLUMN($Z71)),0),1.875-MOD(V71,1))</f>
        <v>0.75</v>
      </c>
      <c r="AM71" s="77">
        <f>MIN(MAX(MIN(MAX(MIN(MAX(W$6+IF(AND($F$1="リマスター",$D71="アルマジロキャベツ"),-1,1)*INDEX(エサマスタ!$C$5:$O$53,MATCH($D71,エサマスタ!$B$5:$B$53,0),COLUMN()-COLUMN($Z71)),0),1.875-MOD(W71,1))+IF(AND($F$1="リマスター",$E71="アルマジロキャベツ"),-1,1)*INDEX(エサマスタ!$C$5:$O$53,MATCH($E71,エサマスタ!$B$5:$B$53,0),COLUMN()-COLUMN($Z71)),0),1.875-MOD(W71,1))+IF(AND($F$1="リマスター",$F71="アルマジロキャベツ"),-1,1)*INDEX(エサマスタ!$C$5:$O$53,MATCH($F71,エサマスタ!$B$5:$B$53,0),COLUMN()-COLUMN($Z71)),0),1.875-MOD(W71,1))</f>
        <v>1</v>
      </c>
      <c r="AN71" s="15"/>
      <c r="AO71" s="12"/>
      <c r="AP71" s="12"/>
      <c r="AQ71" s="12" t="str">
        <f>初期値マスタ!B68</f>
        <v>ダック</v>
      </c>
      <c r="AR71" s="1"/>
    </row>
    <row r="72" spans="1:44" x14ac:dyDescent="0.15">
      <c r="A72" s="15"/>
      <c r="B72" s="51" t="s">
        <v>163</v>
      </c>
      <c r="C72" s="54"/>
      <c r="D72" s="53" t="s">
        <v>92</v>
      </c>
      <c r="E72" s="53" t="s">
        <v>104</v>
      </c>
      <c r="F72" s="53" t="s">
        <v>104</v>
      </c>
      <c r="G72" s="32"/>
      <c r="H72" s="15"/>
      <c r="I72" s="15"/>
      <c r="J72" s="63" t="s">
        <v>163</v>
      </c>
      <c r="K72" s="64">
        <f t="shared" ref="K72:R72" si="113">K71+AA71</f>
        <v>194.5</v>
      </c>
      <c r="L72" s="65">
        <f t="shared" si="113"/>
        <v>15</v>
      </c>
      <c r="M72" s="65">
        <f t="shared" si="113"/>
        <v>96</v>
      </c>
      <c r="N72" s="65">
        <f t="shared" si="113"/>
        <v>65</v>
      </c>
      <c r="O72" s="65">
        <f t="shared" si="113"/>
        <v>88</v>
      </c>
      <c r="P72" s="65">
        <f t="shared" si="113"/>
        <v>96</v>
      </c>
      <c r="Q72" s="65">
        <f t="shared" si="113"/>
        <v>47</v>
      </c>
      <c r="R72" s="65">
        <f t="shared" si="113"/>
        <v>5</v>
      </c>
      <c r="S72" s="76">
        <f t="shared" ref="S72:W72" si="114">INT(S71)+MIN(S71-INT(S71)+AI71,1.875)</f>
        <v>36</v>
      </c>
      <c r="T72" s="76">
        <f t="shared" si="114"/>
        <v>28</v>
      </c>
      <c r="U72" s="76">
        <f t="shared" si="114"/>
        <v>43</v>
      </c>
      <c r="V72" s="76">
        <f t="shared" si="114"/>
        <v>43</v>
      </c>
      <c r="W72" s="77">
        <f t="shared" si="114"/>
        <v>41</v>
      </c>
      <c r="X72" s="15"/>
      <c r="Y72" s="15"/>
      <c r="Z72" s="63" t="s">
        <v>163</v>
      </c>
      <c r="AA72" s="64">
        <f>MIN(MAX(MIN(MAX(MIN(MAX(K$6+INDEX(エサマスタ!$C$5:$O$53,MATCH($D72,エサマスタ!$B$5:$B$53,0),COLUMN()-COLUMN($Z72)),0),3.75)+INDEX(エサマスタ!$C$5:$O$53,MATCH($E72,エサマスタ!$B$5:$B$53,0),COLUMN()-COLUMN($Z72)),0),3.75)+INDEX(エサマスタ!$C$5:$O$53,MATCH($F72,エサマスタ!$B$5:$B$53,0),COLUMN()-COLUMN($Z72)),0),3.75)</f>
        <v>1.5</v>
      </c>
      <c r="AB72" s="65">
        <f>MIN(MAX(MIN(MAX(MIN(MAX(L$6+INDEX(エサマスタ!$C$5:$O$53,MATCH($D72,エサマスタ!$B$5:$B$53,0),COLUMN()-COLUMN($Z72)),0),3.75)+INDEX(エサマスタ!$C$5:$O$53,MATCH($E72,エサマスタ!$B$5:$B$53,0),COLUMN()-COLUMN($Z72)),0),3.75)+INDEX(エサマスタ!$C$5:$O$53,MATCH($F72,エサマスタ!$B$5:$B$53,0),COLUMN()-COLUMN($Z72)),0),3.75)</f>
        <v>0.25</v>
      </c>
      <c r="AC72" s="65">
        <f>MIN(MAX(MIN(MAX(MIN(MAX(M$6+INDEX(エサマスタ!$C$5:$O$53,MATCH($D72,エサマスタ!$B$5:$B$53,0),COLUMN()-COLUMN($Z72)),0),3.75)+INDEX(エサマスタ!$C$5:$O$53,MATCH($E72,エサマスタ!$B$5:$B$53,0),COLUMN()-COLUMN($Z72)),0),3.75)+INDEX(エサマスタ!$C$5:$O$53,MATCH($F72,エサマスタ!$B$5:$B$53,0),COLUMN()-COLUMN($Z72)),0),3.75)</f>
        <v>1.75</v>
      </c>
      <c r="AD72" s="65">
        <f>MIN(MAX(MIN(MAX(MIN(MAX(N$6+INDEX(エサマスタ!$C$5:$O$53,MATCH($D72,エサマスタ!$B$5:$B$53,0),COLUMN()-COLUMN($Z72)),0),3.75)+INDEX(エサマスタ!$C$5:$O$53,MATCH($E72,エサマスタ!$B$5:$B$53,0),COLUMN()-COLUMN($Z72)),0),3.75)+INDEX(エサマスタ!$C$5:$O$53,MATCH($F72,エサマスタ!$B$5:$B$53,0),COLUMN()-COLUMN($Z72)),0),3.75)</f>
        <v>0.75</v>
      </c>
      <c r="AE72" s="65">
        <f>MIN(MAX(MIN(MAX(MIN(MAX(O$6+INDEX(エサマスタ!$C$5:$O$53,MATCH($D72,エサマスタ!$B$5:$B$53,0),COLUMN()-COLUMN($Z72)),0),3.75)+INDEX(エサマスタ!$C$5:$O$53,MATCH($E72,エサマスタ!$B$5:$B$53,0),COLUMN()-COLUMN($Z72)),0),3.75)+INDEX(エサマスタ!$C$5:$O$53,MATCH($F72,エサマスタ!$B$5:$B$53,0),COLUMN()-COLUMN($Z72)),0),3.75)</f>
        <v>1.5</v>
      </c>
      <c r="AF72" s="65">
        <f>MIN(MAX(MIN(MAX(MIN(MAX(P$6+INDEX(エサマスタ!$C$5:$O$53,MATCH($D72,エサマスタ!$B$5:$B$53,0),COLUMN()-COLUMN($Z72)),0),3.75)+INDEX(エサマスタ!$C$5:$O$53,MATCH($E72,エサマスタ!$B$5:$B$53,0),COLUMN()-COLUMN($Z72)),0),3.75)+INDEX(エサマスタ!$C$5:$O$53,MATCH($F72,エサマスタ!$B$5:$B$53,0),COLUMN()-COLUMN($Z72)),0),3.75)</f>
        <v>1.75</v>
      </c>
      <c r="AG72" s="65">
        <f>MIN(MAX(MIN(MAX(MIN(MAX(Q$6+INDEX(エサマスタ!$C$5:$O$53,MATCH($D72,エサマスタ!$B$5:$B$53,0),COLUMN()-COLUMN($Z72)),0),3.75)+INDEX(エサマスタ!$C$5:$O$53,MATCH($E72,エサマスタ!$B$5:$B$53,0),COLUMN()-COLUMN($Z72)),0),3.75)+INDEX(エサマスタ!$C$5:$O$53,MATCH($F72,エサマスタ!$B$5:$B$53,0),COLUMN()-COLUMN($Z72)),0),3.75)</f>
        <v>2</v>
      </c>
      <c r="AH72" s="65">
        <f>MIN(MAX(MIN(MAX(MIN(MAX(R$6+INDEX(エサマスタ!$C$5:$O$53,MATCH($D72,エサマスタ!$B$5:$B$53,0),COLUMN()-COLUMN($Z72)),0),3.75)+INDEX(エサマスタ!$C$5:$O$53,MATCH($E72,エサマスタ!$B$5:$B$53,0),COLUMN()-COLUMN($Z72)),0),3.75)+INDEX(エサマスタ!$C$5:$O$53,MATCH($F72,エサマスタ!$B$5:$B$53,0),COLUMN()-COLUMN($Z72)),0),3.75)</f>
        <v>0</v>
      </c>
      <c r="AI72" s="76">
        <f>MIN(MAX(MIN(MAX(MIN(MAX(S$6+INDEX(エサマスタ!$C$5:$O$53,MATCH($D72,エサマスタ!$B$5:$B$53,0),COLUMN()-COLUMN($Z72)),0),1.875-MOD(S72,1))+INDEX(エサマスタ!$C$5:$O$53,MATCH($E72,エサマスタ!$B$5:$B$53,0),COLUMN()-COLUMN($Z72)),0),1.875-MOD(S72,1))+INDEX(エサマスタ!$C$5:$O$53,MATCH($F72,エサマスタ!$B$5:$B$53,0),COLUMN()-COLUMN($Z72)),0),1.875-MOD(S72,1))</f>
        <v>0.5</v>
      </c>
      <c r="AJ72" s="76">
        <f>MIN(MAX(MIN(MAX(MIN(MAX(T$6+INDEX(エサマスタ!$C$5:$O$53,MATCH($D72,エサマスタ!$B$5:$B$53,0),COLUMN()-COLUMN($Z72)),0),1.875-MOD(T72,1))+INDEX(エサマスタ!$C$5:$O$53,MATCH($E72,エサマスタ!$B$5:$B$53,0),COLUMN()-COLUMN($Z72)),0),1.875-MOD(T72,1))+INDEX(エサマスタ!$C$5:$O$53,MATCH($F72,エサマスタ!$B$5:$B$53,0),COLUMN()-COLUMN($Z72)),0),1.875-MOD(T72,1))</f>
        <v>0.5</v>
      </c>
      <c r="AK72" s="76">
        <f>MIN(MAX(MIN(MAX(MIN(MAX(U$6+INDEX(エサマスタ!$C$5:$O$53,MATCH($D72,エサマスタ!$B$5:$B$53,0),COLUMN()-COLUMN($Z72)),0),1.875-MOD(U72,1))+INDEX(エサマスタ!$C$5:$O$53,MATCH($E72,エサマスタ!$B$5:$B$53,0),COLUMN()-COLUMN($Z72)),0),1.875-MOD(U72,1))+INDEX(エサマスタ!$C$5:$O$53,MATCH($F72,エサマスタ!$B$5:$B$53,0),COLUMN()-COLUMN($Z72)),0),1.875-MOD(U72,1))</f>
        <v>0.75</v>
      </c>
      <c r="AL72" s="76">
        <f>MIN(MAX(MIN(MAX(MIN(MAX(V$6+INDEX(エサマスタ!$C$5:$O$53,MATCH($D72,エサマスタ!$B$5:$B$53,0),COLUMN()-COLUMN($Z72)),0),1.875-MOD(V72,1))+INDEX(エサマスタ!$C$5:$O$53,MATCH($E72,エサマスタ!$B$5:$B$53,0),COLUMN()-COLUMN($Z72)),0),1.875-MOD(V72,1))+INDEX(エサマスタ!$C$5:$O$53,MATCH($F72,エサマスタ!$B$5:$B$53,0),COLUMN()-COLUMN($Z72)),0),1.875-MOD(V72,1))</f>
        <v>0.75</v>
      </c>
      <c r="AM72" s="77">
        <f>MIN(MAX(MIN(MAX(MIN(MAX(W$6+IF(AND($F$1="リマスター",$D72="アルマジロキャベツ"),-1,1)*INDEX(エサマスタ!$C$5:$O$53,MATCH($D72,エサマスタ!$B$5:$B$53,0),COLUMN()-COLUMN($Z72)),0),1.875-MOD(W72,1))+IF(AND($F$1="リマスター",$E72="アルマジロキャベツ"),-1,1)*INDEX(エサマスタ!$C$5:$O$53,MATCH($E72,エサマスタ!$B$5:$B$53,0),COLUMN()-COLUMN($Z72)),0),1.875-MOD(W72,1))+IF(AND($F$1="リマスター",$F72="アルマジロキャベツ"),-1,1)*INDEX(エサマスタ!$C$5:$O$53,MATCH($F72,エサマスタ!$B$5:$B$53,0),COLUMN()-COLUMN($Z72)),0),1.875-MOD(W72,1))</f>
        <v>0</v>
      </c>
      <c r="AN72" s="15"/>
      <c r="AO72" s="12"/>
      <c r="AP72" s="12"/>
      <c r="AQ72"/>
    </row>
    <row r="73" spans="1:44" x14ac:dyDescent="0.15">
      <c r="A73" s="15"/>
      <c r="B73" s="51" t="s">
        <v>164</v>
      </c>
      <c r="C73" s="54"/>
      <c r="D73" s="53" t="s">
        <v>92</v>
      </c>
      <c r="E73" s="53" t="s">
        <v>97</v>
      </c>
      <c r="F73" s="53" t="s">
        <v>97</v>
      </c>
      <c r="G73" s="32"/>
      <c r="H73" s="15"/>
      <c r="I73" s="15"/>
      <c r="J73" s="63" t="s">
        <v>164</v>
      </c>
      <c r="K73" s="64">
        <f t="shared" ref="K73:R73" si="115">K72+AA72</f>
        <v>196</v>
      </c>
      <c r="L73" s="65">
        <f t="shared" si="115"/>
        <v>15.25</v>
      </c>
      <c r="M73" s="65">
        <f t="shared" si="115"/>
        <v>97.75</v>
      </c>
      <c r="N73" s="65">
        <f t="shared" si="115"/>
        <v>65.75</v>
      </c>
      <c r="O73" s="65">
        <f t="shared" si="115"/>
        <v>89.5</v>
      </c>
      <c r="P73" s="65">
        <f t="shared" si="115"/>
        <v>97.75</v>
      </c>
      <c r="Q73" s="65">
        <f t="shared" si="115"/>
        <v>49</v>
      </c>
      <c r="R73" s="65">
        <f t="shared" si="115"/>
        <v>5</v>
      </c>
      <c r="S73" s="76">
        <f t="shared" ref="S73:W73" si="116">INT(S72)+MIN(S72-INT(S72)+AI72,1.875)</f>
        <v>36.5</v>
      </c>
      <c r="T73" s="76">
        <f t="shared" si="116"/>
        <v>28.5</v>
      </c>
      <c r="U73" s="76">
        <f t="shared" si="116"/>
        <v>43.75</v>
      </c>
      <c r="V73" s="76">
        <f t="shared" si="116"/>
        <v>43.75</v>
      </c>
      <c r="W73" s="77">
        <f t="shared" si="116"/>
        <v>41</v>
      </c>
      <c r="X73" s="15"/>
      <c r="Y73" s="15"/>
      <c r="Z73" s="63" t="s">
        <v>164</v>
      </c>
      <c r="AA73" s="64">
        <f>MIN(MAX(MIN(MAX(MIN(MAX(K$6+INDEX(エサマスタ!$C$5:$O$53,MATCH($D73,エサマスタ!$B$5:$B$53,0),COLUMN()-COLUMN($Z73)),0),3.75)+INDEX(エサマスタ!$C$5:$O$53,MATCH($E73,エサマスタ!$B$5:$B$53,0),COLUMN()-COLUMN($Z73)),0),3.75)+INDEX(エサマスタ!$C$5:$O$53,MATCH($F73,エサマスタ!$B$5:$B$53,0),COLUMN()-COLUMN($Z73)),0),3.75)</f>
        <v>3.75</v>
      </c>
      <c r="AB73" s="65">
        <f>MIN(MAX(MIN(MAX(MIN(MAX(L$6+INDEX(エサマスタ!$C$5:$O$53,MATCH($D73,エサマスタ!$B$5:$B$53,0),COLUMN()-COLUMN($Z73)),0),3.75)+INDEX(エサマスタ!$C$5:$O$53,MATCH($E73,エサマスタ!$B$5:$B$53,0),COLUMN()-COLUMN($Z73)),0),3.75)+INDEX(エサマスタ!$C$5:$O$53,MATCH($F73,エサマスタ!$B$5:$B$53,0),COLUMN()-COLUMN($Z73)),0),3.75)</f>
        <v>0.25</v>
      </c>
      <c r="AC73" s="65">
        <f>MIN(MAX(MIN(MAX(MIN(MAX(M$6+INDEX(エサマスタ!$C$5:$O$53,MATCH($D73,エサマスタ!$B$5:$B$53,0),COLUMN()-COLUMN($Z73)),0),3.75)+INDEX(エサマスタ!$C$5:$O$53,MATCH($E73,エサマスタ!$B$5:$B$53,0),COLUMN()-COLUMN($Z73)),0),3.75)+INDEX(エサマスタ!$C$5:$O$53,MATCH($F73,エサマスタ!$B$5:$B$53,0),COLUMN()-COLUMN($Z73)),0),3.75)</f>
        <v>1.75</v>
      </c>
      <c r="AD73" s="65">
        <f>MIN(MAX(MIN(MAX(MIN(MAX(N$6+INDEX(エサマスタ!$C$5:$O$53,MATCH($D73,エサマスタ!$B$5:$B$53,0),COLUMN()-COLUMN($Z73)),0),3.75)+INDEX(エサマスタ!$C$5:$O$53,MATCH($E73,エサマスタ!$B$5:$B$53,0),COLUMN()-COLUMN($Z73)),0),3.75)+INDEX(エサマスタ!$C$5:$O$53,MATCH($F73,エサマスタ!$B$5:$B$53,0),COLUMN()-COLUMN($Z73)),0),3.75)</f>
        <v>0.75</v>
      </c>
      <c r="AE73" s="65">
        <f>MIN(MAX(MIN(MAX(MIN(MAX(O$6+INDEX(エサマスタ!$C$5:$O$53,MATCH($D73,エサマスタ!$B$5:$B$53,0),COLUMN()-COLUMN($Z73)),0),3.75)+INDEX(エサマスタ!$C$5:$O$53,MATCH($E73,エサマスタ!$B$5:$B$53,0),COLUMN()-COLUMN($Z73)),0),3.75)+INDEX(エサマスタ!$C$5:$O$53,MATCH($F73,エサマスタ!$B$5:$B$53,0),COLUMN()-COLUMN($Z73)),0),3.75)</f>
        <v>1.5</v>
      </c>
      <c r="AF73" s="65">
        <f>MIN(MAX(MIN(MAX(MIN(MAX(P$6+INDEX(エサマスタ!$C$5:$O$53,MATCH($D73,エサマスタ!$B$5:$B$53,0),COLUMN()-COLUMN($Z73)),0),3.75)+INDEX(エサマスタ!$C$5:$O$53,MATCH($E73,エサマスタ!$B$5:$B$53,0),COLUMN()-COLUMN($Z73)),0),3.75)+INDEX(エサマスタ!$C$5:$O$53,MATCH($F73,エサマスタ!$B$5:$B$53,0),COLUMN()-COLUMN($Z73)),0),3.75)</f>
        <v>1.75</v>
      </c>
      <c r="AG73" s="65">
        <f>MIN(MAX(MIN(MAX(MIN(MAX(Q$6+INDEX(エサマスタ!$C$5:$O$53,MATCH($D73,エサマスタ!$B$5:$B$53,0),COLUMN()-COLUMN($Z73)),0),3.75)+INDEX(エサマスタ!$C$5:$O$53,MATCH($E73,エサマスタ!$B$5:$B$53,0),COLUMN()-COLUMN($Z73)),0),3.75)+INDEX(エサマスタ!$C$5:$O$53,MATCH($F73,エサマスタ!$B$5:$B$53,0),COLUMN()-COLUMN($Z73)),0),3.75)</f>
        <v>0</v>
      </c>
      <c r="AH73" s="65">
        <f>MIN(MAX(MIN(MAX(MIN(MAX(R$6+INDEX(エサマスタ!$C$5:$O$53,MATCH($D73,エサマスタ!$B$5:$B$53,0),COLUMN()-COLUMN($Z73)),0),3.75)+INDEX(エサマスタ!$C$5:$O$53,MATCH($E73,エサマスタ!$B$5:$B$53,0),COLUMN()-COLUMN($Z73)),0),3.75)+INDEX(エサマスタ!$C$5:$O$53,MATCH($F73,エサマスタ!$B$5:$B$53,0),COLUMN()-COLUMN($Z73)),0),3.75)</f>
        <v>0</v>
      </c>
      <c r="AI73" s="76">
        <f>MIN(MAX(MIN(MAX(MIN(MAX(S$6+INDEX(エサマスタ!$C$5:$O$53,MATCH($D73,エサマスタ!$B$5:$B$53,0),COLUMN()-COLUMN($Z73)),0),1.875-MOD(S73,1))+INDEX(エサマスタ!$C$5:$O$53,MATCH($E73,エサマスタ!$B$5:$B$53,0),COLUMN()-COLUMN($Z73)),0),1.875-MOD(S73,1))+INDEX(エサマスタ!$C$5:$O$53,MATCH($F73,エサマスタ!$B$5:$B$53,0),COLUMN()-COLUMN($Z73)),0),1.875-MOD(S73,1))</f>
        <v>0.5</v>
      </c>
      <c r="AJ73" s="76">
        <f>MIN(MAX(MIN(MAX(MIN(MAX(T$6+INDEX(エサマスタ!$C$5:$O$53,MATCH($D73,エサマスタ!$B$5:$B$53,0),COLUMN()-COLUMN($Z73)),0),1.875-MOD(T73,1))+INDEX(エサマスタ!$C$5:$O$53,MATCH($E73,エサマスタ!$B$5:$B$53,0),COLUMN()-COLUMN($Z73)),0),1.875-MOD(T73,1))+INDEX(エサマスタ!$C$5:$O$53,MATCH($F73,エサマスタ!$B$5:$B$53,0),COLUMN()-COLUMN($Z73)),0),1.875-MOD(T73,1))</f>
        <v>0.5</v>
      </c>
      <c r="AK73" s="76">
        <f>MIN(MAX(MIN(MAX(MIN(MAX(U$6+INDEX(エサマスタ!$C$5:$O$53,MATCH($D73,エサマスタ!$B$5:$B$53,0),COLUMN()-COLUMN($Z73)),0),1.875-MOD(U73,1))+INDEX(エサマスタ!$C$5:$O$53,MATCH($E73,エサマスタ!$B$5:$B$53,0),COLUMN()-COLUMN($Z73)),0),1.875-MOD(U73,1))+INDEX(エサマスタ!$C$5:$O$53,MATCH($F73,エサマスタ!$B$5:$B$53,0),COLUMN()-COLUMN($Z73)),0),1.875-MOD(U73,1))</f>
        <v>0.75</v>
      </c>
      <c r="AL73" s="76">
        <f>MIN(MAX(MIN(MAX(MIN(MAX(V$6+INDEX(エサマスタ!$C$5:$O$53,MATCH($D73,エサマスタ!$B$5:$B$53,0),COLUMN()-COLUMN($Z73)),0),1.875-MOD(V73,1))+INDEX(エサマスタ!$C$5:$O$53,MATCH($E73,エサマスタ!$B$5:$B$53,0),COLUMN()-COLUMN($Z73)),0),1.875-MOD(V73,1))+INDEX(エサマスタ!$C$5:$O$53,MATCH($F73,エサマスタ!$B$5:$B$53,0),COLUMN()-COLUMN($Z73)),0),1.875-MOD(V73,1))</f>
        <v>0.75</v>
      </c>
      <c r="AM73" s="77">
        <f>MIN(MAX(MIN(MAX(MIN(MAX(W$6+IF(AND($F$1="リマスター",$D73="アルマジロキャベツ"),-1,1)*INDEX(エサマスタ!$C$5:$O$53,MATCH($D73,エサマスタ!$B$5:$B$53,0),COLUMN()-COLUMN($Z73)),0),1.875-MOD(W73,1))+IF(AND($F$1="リマスター",$E73="アルマジロキャベツ"),-1,1)*INDEX(エサマスタ!$C$5:$O$53,MATCH($E73,エサマスタ!$B$5:$B$53,0),COLUMN()-COLUMN($Z73)),0),1.875-MOD(W73,1))+IF(AND($F$1="リマスター",$F73="アルマジロキャベツ"),-1,1)*INDEX(エサマスタ!$C$5:$O$53,MATCH($F73,エサマスタ!$B$5:$B$53,0),COLUMN()-COLUMN($Z73)),0),1.875-MOD(W73,1))</f>
        <v>1</v>
      </c>
      <c r="AN73" s="15"/>
      <c r="AO73" s="12"/>
      <c r="AP73" s="12"/>
    </row>
    <row r="74" spans="1:44" x14ac:dyDescent="0.15">
      <c r="A74" s="15"/>
      <c r="B74" s="51" t="s">
        <v>165</v>
      </c>
      <c r="C74" s="54"/>
      <c r="D74" s="53" t="s">
        <v>92</v>
      </c>
      <c r="E74" s="53" t="s">
        <v>104</v>
      </c>
      <c r="F74" s="53" t="s">
        <v>104</v>
      </c>
      <c r="G74" s="32"/>
      <c r="H74" s="15"/>
      <c r="I74" s="15"/>
      <c r="J74" s="63" t="s">
        <v>165</v>
      </c>
      <c r="K74" s="64">
        <f t="shared" ref="K74:R74" si="117">K73+AA73</f>
        <v>199.75</v>
      </c>
      <c r="L74" s="65">
        <f t="shared" si="117"/>
        <v>15.5</v>
      </c>
      <c r="M74" s="65">
        <f t="shared" si="117"/>
        <v>99.5</v>
      </c>
      <c r="N74" s="65">
        <f t="shared" si="117"/>
        <v>66.5</v>
      </c>
      <c r="O74" s="65">
        <f t="shared" si="117"/>
        <v>91</v>
      </c>
      <c r="P74" s="65">
        <f t="shared" si="117"/>
        <v>99.5</v>
      </c>
      <c r="Q74" s="65">
        <f t="shared" si="117"/>
        <v>49</v>
      </c>
      <c r="R74" s="65">
        <f t="shared" si="117"/>
        <v>5</v>
      </c>
      <c r="S74" s="76">
        <f t="shared" ref="S74:W74" si="118">INT(S73)+MIN(S73-INT(S73)+AI73,1.875)</f>
        <v>37</v>
      </c>
      <c r="T74" s="76">
        <f t="shared" si="118"/>
        <v>29</v>
      </c>
      <c r="U74" s="76">
        <f t="shared" si="118"/>
        <v>44.5</v>
      </c>
      <c r="V74" s="76">
        <f t="shared" si="118"/>
        <v>44.5</v>
      </c>
      <c r="W74" s="77">
        <f t="shared" si="118"/>
        <v>42</v>
      </c>
      <c r="X74" s="15"/>
      <c r="Y74" s="15"/>
      <c r="Z74" s="63" t="s">
        <v>165</v>
      </c>
      <c r="AA74" s="64">
        <f>MIN(MAX(MIN(MAX(MIN(MAX(K$6+INDEX(エサマスタ!$C$5:$O$53,MATCH($D74,エサマスタ!$B$5:$B$53,0),COLUMN()-COLUMN($Z74)),0),3.75)+INDEX(エサマスタ!$C$5:$O$53,MATCH($E74,エサマスタ!$B$5:$B$53,0),COLUMN()-COLUMN($Z74)),0),3.75)+INDEX(エサマスタ!$C$5:$O$53,MATCH($F74,エサマスタ!$B$5:$B$53,0),COLUMN()-COLUMN($Z74)),0),3.75)</f>
        <v>1.5</v>
      </c>
      <c r="AB74" s="65">
        <f>MIN(MAX(MIN(MAX(MIN(MAX(L$6+INDEX(エサマスタ!$C$5:$O$53,MATCH($D74,エサマスタ!$B$5:$B$53,0),COLUMN()-COLUMN($Z74)),0),3.75)+INDEX(エサマスタ!$C$5:$O$53,MATCH($E74,エサマスタ!$B$5:$B$53,0),COLUMN()-COLUMN($Z74)),0),3.75)+INDEX(エサマスタ!$C$5:$O$53,MATCH($F74,エサマスタ!$B$5:$B$53,0),COLUMN()-COLUMN($Z74)),0),3.75)</f>
        <v>0.25</v>
      </c>
      <c r="AC74" s="65">
        <f>MIN(MAX(MIN(MAX(MIN(MAX(M$6+INDEX(エサマスタ!$C$5:$O$53,MATCH($D74,エサマスタ!$B$5:$B$53,0),COLUMN()-COLUMN($Z74)),0),3.75)+INDEX(エサマスタ!$C$5:$O$53,MATCH($E74,エサマスタ!$B$5:$B$53,0),COLUMN()-COLUMN($Z74)),0),3.75)+INDEX(エサマスタ!$C$5:$O$53,MATCH($F74,エサマスタ!$B$5:$B$53,0),COLUMN()-COLUMN($Z74)),0),3.75)</f>
        <v>1.75</v>
      </c>
      <c r="AD74" s="65">
        <f>MIN(MAX(MIN(MAX(MIN(MAX(N$6+INDEX(エサマスタ!$C$5:$O$53,MATCH($D74,エサマスタ!$B$5:$B$53,0),COLUMN()-COLUMN($Z74)),0),3.75)+INDEX(エサマスタ!$C$5:$O$53,MATCH($E74,エサマスタ!$B$5:$B$53,0),COLUMN()-COLUMN($Z74)),0),3.75)+INDEX(エサマスタ!$C$5:$O$53,MATCH($F74,エサマスタ!$B$5:$B$53,0),COLUMN()-COLUMN($Z74)),0),3.75)</f>
        <v>0.75</v>
      </c>
      <c r="AE74" s="65">
        <f>MIN(MAX(MIN(MAX(MIN(MAX(O$6+INDEX(エサマスタ!$C$5:$O$53,MATCH($D74,エサマスタ!$B$5:$B$53,0),COLUMN()-COLUMN($Z74)),0),3.75)+INDEX(エサマスタ!$C$5:$O$53,MATCH($E74,エサマスタ!$B$5:$B$53,0),COLUMN()-COLUMN($Z74)),0),3.75)+INDEX(エサマスタ!$C$5:$O$53,MATCH($F74,エサマスタ!$B$5:$B$53,0),COLUMN()-COLUMN($Z74)),0),3.75)</f>
        <v>1.5</v>
      </c>
      <c r="AF74" s="65">
        <f>MIN(MAX(MIN(MAX(MIN(MAX(P$6+INDEX(エサマスタ!$C$5:$O$53,MATCH($D74,エサマスタ!$B$5:$B$53,0),COLUMN()-COLUMN($Z74)),0),3.75)+INDEX(エサマスタ!$C$5:$O$53,MATCH($E74,エサマスタ!$B$5:$B$53,0),COLUMN()-COLUMN($Z74)),0),3.75)+INDEX(エサマスタ!$C$5:$O$53,MATCH($F74,エサマスタ!$B$5:$B$53,0),COLUMN()-COLUMN($Z74)),0),3.75)</f>
        <v>1.75</v>
      </c>
      <c r="AG74" s="65">
        <f>MIN(MAX(MIN(MAX(MIN(MAX(Q$6+INDEX(エサマスタ!$C$5:$O$53,MATCH($D74,エサマスタ!$B$5:$B$53,0),COLUMN()-COLUMN($Z74)),0),3.75)+INDEX(エサマスタ!$C$5:$O$53,MATCH($E74,エサマスタ!$B$5:$B$53,0),COLUMN()-COLUMN($Z74)),0),3.75)+INDEX(エサマスタ!$C$5:$O$53,MATCH($F74,エサマスタ!$B$5:$B$53,0),COLUMN()-COLUMN($Z74)),0),3.75)</f>
        <v>2</v>
      </c>
      <c r="AH74" s="65">
        <f>MIN(MAX(MIN(MAX(MIN(MAX(R$6+INDEX(エサマスタ!$C$5:$O$53,MATCH($D74,エサマスタ!$B$5:$B$53,0),COLUMN()-COLUMN($Z74)),0),3.75)+INDEX(エサマスタ!$C$5:$O$53,MATCH($E74,エサマスタ!$B$5:$B$53,0),COLUMN()-COLUMN($Z74)),0),3.75)+INDEX(エサマスタ!$C$5:$O$53,MATCH($F74,エサマスタ!$B$5:$B$53,0),COLUMN()-COLUMN($Z74)),0),3.75)</f>
        <v>0</v>
      </c>
      <c r="AI74" s="76">
        <f>MIN(MAX(MIN(MAX(MIN(MAX(S$6+INDEX(エサマスタ!$C$5:$O$53,MATCH($D74,エサマスタ!$B$5:$B$53,0),COLUMN()-COLUMN($Z74)),0),1.875-MOD(S74,1))+INDEX(エサマスタ!$C$5:$O$53,MATCH($E74,エサマスタ!$B$5:$B$53,0),COLUMN()-COLUMN($Z74)),0),1.875-MOD(S74,1))+INDEX(エサマスタ!$C$5:$O$53,MATCH($F74,エサマスタ!$B$5:$B$53,0),COLUMN()-COLUMN($Z74)),0),1.875-MOD(S74,1))</f>
        <v>0.5</v>
      </c>
      <c r="AJ74" s="76">
        <f>MIN(MAX(MIN(MAX(MIN(MAX(T$6+INDEX(エサマスタ!$C$5:$O$53,MATCH($D74,エサマスタ!$B$5:$B$53,0),COLUMN()-COLUMN($Z74)),0),1.875-MOD(T74,1))+INDEX(エサマスタ!$C$5:$O$53,MATCH($E74,エサマスタ!$B$5:$B$53,0),COLUMN()-COLUMN($Z74)),0),1.875-MOD(T74,1))+INDEX(エサマスタ!$C$5:$O$53,MATCH($F74,エサマスタ!$B$5:$B$53,0),COLUMN()-COLUMN($Z74)),0),1.875-MOD(T74,1))</f>
        <v>0.5</v>
      </c>
      <c r="AK74" s="76">
        <f>MIN(MAX(MIN(MAX(MIN(MAX(U$6+INDEX(エサマスタ!$C$5:$O$53,MATCH($D74,エサマスタ!$B$5:$B$53,0),COLUMN()-COLUMN($Z74)),0),1.875-MOD(U74,1))+INDEX(エサマスタ!$C$5:$O$53,MATCH($E74,エサマスタ!$B$5:$B$53,0),COLUMN()-COLUMN($Z74)),0),1.875-MOD(U74,1))+INDEX(エサマスタ!$C$5:$O$53,MATCH($F74,エサマスタ!$B$5:$B$53,0),COLUMN()-COLUMN($Z74)),0),1.875-MOD(U74,1))</f>
        <v>0.75</v>
      </c>
      <c r="AL74" s="76">
        <f>MIN(MAX(MIN(MAX(MIN(MAX(V$6+INDEX(エサマスタ!$C$5:$O$53,MATCH($D74,エサマスタ!$B$5:$B$53,0),COLUMN()-COLUMN($Z74)),0),1.875-MOD(V74,1))+INDEX(エサマスタ!$C$5:$O$53,MATCH($E74,エサマスタ!$B$5:$B$53,0),COLUMN()-COLUMN($Z74)),0),1.875-MOD(V74,1))+INDEX(エサマスタ!$C$5:$O$53,MATCH($F74,エサマスタ!$B$5:$B$53,0),COLUMN()-COLUMN($Z74)),0),1.875-MOD(V74,1))</f>
        <v>0.75</v>
      </c>
      <c r="AM74" s="77">
        <f>MIN(MAX(MIN(MAX(MIN(MAX(W$6+IF(AND($F$1="リマスター",$D74="アルマジロキャベツ"),-1,1)*INDEX(エサマスタ!$C$5:$O$53,MATCH($D74,エサマスタ!$B$5:$B$53,0),COLUMN()-COLUMN($Z74)),0),1.875-MOD(W74,1))+IF(AND($F$1="リマスター",$E74="アルマジロキャベツ"),-1,1)*INDEX(エサマスタ!$C$5:$O$53,MATCH($E74,エサマスタ!$B$5:$B$53,0),COLUMN()-COLUMN($Z74)),0),1.875-MOD(W74,1))+IF(AND($F$1="リマスター",$F74="アルマジロキャベツ"),-1,1)*INDEX(エサマスタ!$C$5:$O$53,MATCH($F74,エサマスタ!$B$5:$B$53,0),COLUMN()-COLUMN($Z74)),0),1.875-MOD(W74,1))</f>
        <v>0</v>
      </c>
      <c r="AN74" s="15"/>
      <c r="AO74" s="12"/>
      <c r="AP74" s="12"/>
    </row>
    <row r="75" spans="1:44" x14ac:dyDescent="0.15">
      <c r="A75" s="15"/>
      <c r="B75" s="51" t="s">
        <v>166</v>
      </c>
      <c r="C75" s="54"/>
      <c r="D75" s="53" t="s">
        <v>92</v>
      </c>
      <c r="E75" s="53" t="s">
        <v>97</v>
      </c>
      <c r="F75" s="53" t="s">
        <v>97</v>
      </c>
      <c r="G75" s="32"/>
      <c r="H75" s="15"/>
      <c r="I75" s="15"/>
      <c r="J75" s="63" t="s">
        <v>166</v>
      </c>
      <c r="K75" s="64">
        <f t="shared" ref="K75:R75" si="119">K74+AA74</f>
        <v>201.25</v>
      </c>
      <c r="L75" s="65">
        <f t="shared" si="119"/>
        <v>15.75</v>
      </c>
      <c r="M75" s="65">
        <f t="shared" si="119"/>
        <v>101.25</v>
      </c>
      <c r="N75" s="65">
        <f t="shared" si="119"/>
        <v>67.25</v>
      </c>
      <c r="O75" s="65">
        <f t="shared" si="119"/>
        <v>92.5</v>
      </c>
      <c r="P75" s="65">
        <f t="shared" si="119"/>
        <v>101.25</v>
      </c>
      <c r="Q75" s="65">
        <f t="shared" si="119"/>
        <v>51</v>
      </c>
      <c r="R75" s="65">
        <f t="shared" si="119"/>
        <v>5</v>
      </c>
      <c r="S75" s="76">
        <f t="shared" ref="S75:W75" si="120">INT(S74)+MIN(S74-INT(S74)+AI74,1.875)</f>
        <v>37.5</v>
      </c>
      <c r="T75" s="76">
        <f t="shared" si="120"/>
        <v>29.5</v>
      </c>
      <c r="U75" s="76">
        <f t="shared" si="120"/>
        <v>45.25</v>
      </c>
      <c r="V75" s="76">
        <f t="shared" si="120"/>
        <v>45.25</v>
      </c>
      <c r="W75" s="77">
        <f t="shared" si="120"/>
        <v>42</v>
      </c>
      <c r="X75" s="15"/>
      <c r="Y75" s="15"/>
      <c r="Z75" s="63" t="s">
        <v>166</v>
      </c>
      <c r="AA75" s="64">
        <f>MIN(MAX(MIN(MAX(MIN(MAX(K$6+INDEX(エサマスタ!$C$5:$O$53,MATCH($D75,エサマスタ!$B$5:$B$53,0),COLUMN()-COLUMN($Z75)),0),3.75)+INDEX(エサマスタ!$C$5:$O$53,MATCH($E75,エサマスタ!$B$5:$B$53,0),COLUMN()-COLUMN($Z75)),0),3.75)+INDEX(エサマスタ!$C$5:$O$53,MATCH($F75,エサマスタ!$B$5:$B$53,0),COLUMN()-COLUMN($Z75)),0),3.75)</f>
        <v>3.75</v>
      </c>
      <c r="AB75" s="65">
        <f>MIN(MAX(MIN(MAX(MIN(MAX(L$6+INDEX(エサマスタ!$C$5:$O$53,MATCH($D75,エサマスタ!$B$5:$B$53,0),COLUMN()-COLUMN($Z75)),0),3.75)+INDEX(エサマスタ!$C$5:$O$53,MATCH($E75,エサマスタ!$B$5:$B$53,0),COLUMN()-COLUMN($Z75)),0),3.75)+INDEX(エサマスタ!$C$5:$O$53,MATCH($F75,エサマスタ!$B$5:$B$53,0),COLUMN()-COLUMN($Z75)),0),3.75)</f>
        <v>0.25</v>
      </c>
      <c r="AC75" s="65">
        <f>MIN(MAX(MIN(MAX(MIN(MAX(M$6+INDEX(エサマスタ!$C$5:$O$53,MATCH($D75,エサマスタ!$B$5:$B$53,0),COLUMN()-COLUMN($Z75)),0),3.75)+INDEX(エサマスタ!$C$5:$O$53,MATCH($E75,エサマスタ!$B$5:$B$53,0),COLUMN()-COLUMN($Z75)),0),3.75)+INDEX(エサマスタ!$C$5:$O$53,MATCH($F75,エサマスタ!$B$5:$B$53,0),COLUMN()-COLUMN($Z75)),0),3.75)</f>
        <v>1.75</v>
      </c>
      <c r="AD75" s="65">
        <f>MIN(MAX(MIN(MAX(MIN(MAX(N$6+INDEX(エサマスタ!$C$5:$O$53,MATCH($D75,エサマスタ!$B$5:$B$53,0),COLUMN()-COLUMN($Z75)),0),3.75)+INDEX(エサマスタ!$C$5:$O$53,MATCH($E75,エサマスタ!$B$5:$B$53,0),COLUMN()-COLUMN($Z75)),0),3.75)+INDEX(エサマスタ!$C$5:$O$53,MATCH($F75,エサマスタ!$B$5:$B$53,0),COLUMN()-COLUMN($Z75)),0),3.75)</f>
        <v>0.75</v>
      </c>
      <c r="AE75" s="65">
        <f>MIN(MAX(MIN(MAX(MIN(MAX(O$6+INDEX(エサマスタ!$C$5:$O$53,MATCH($D75,エサマスタ!$B$5:$B$53,0),COLUMN()-COLUMN($Z75)),0),3.75)+INDEX(エサマスタ!$C$5:$O$53,MATCH($E75,エサマスタ!$B$5:$B$53,0),COLUMN()-COLUMN($Z75)),0),3.75)+INDEX(エサマスタ!$C$5:$O$53,MATCH($F75,エサマスタ!$B$5:$B$53,0),COLUMN()-COLUMN($Z75)),0),3.75)</f>
        <v>1.5</v>
      </c>
      <c r="AF75" s="65">
        <f>MIN(MAX(MIN(MAX(MIN(MAX(P$6+INDEX(エサマスタ!$C$5:$O$53,MATCH($D75,エサマスタ!$B$5:$B$53,0),COLUMN()-COLUMN($Z75)),0),3.75)+INDEX(エサマスタ!$C$5:$O$53,MATCH($E75,エサマスタ!$B$5:$B$53,0),COLUMN()-COLUMN($Z75)),0),3.75)+INDEX(エサマスタ!$C$5:$O$53,MATCH($F75,エサマスタ!$B$5:$B$53,0),COLUMN()-COLUMN($Z75)),0),3.75)</f>
        <v>1.75</v>
      </c>
      <c r="AG75" s="65">
        <f>MIN(MAX(MIN(MAX(MIN(MAX(Q$6+INDEX(エサマスタ!$C$5:$O$53,MATCH($D75,エサマスタ!$B$5:$B$53,0),COLUMN()-COLUMN($Z75)),0),3.75)+INDEX(エサマスタ!$C$5:$O$53,MATCH($E75,エサマスタ!$B$5:$B$53,0),COLUMN()-COLUMN($Z75)),0),3.75)+INDEX(エサマスタ!$C$5:$O$53,MATCH($F75,エサマスタ!$B$5:$B$53,0),COLUMN()-COLUMN($Z75)),0),3.75)</f>
        <v>0</v>
      </c>
      <c r="AH75" s="65">
        <f>MIN(MAX(MIN(MAX(MIN(MAX(R$6+INDEX(エサマスタ!$C$5:$O$53,MATCH($D75,エサマスタ!$B$5:$B$53,0),COLUMN()-COLUMN($Z75)),0),3.75)+INDEX(エサマスタ!$C$5:$O$53,MATCH($E75,エサマスタ!$B$5:$B$53,0),COLUMN()-COLUMN($Z75)),0),3.75)+INDEX(エサマスタ!$C$5:$O$53,MATCH($F75,エサマスタ!$B$5:$B$53,0),COLUMN()-COLUMN($Z75)),0),3.75)</f>
        <v>0</v>
      </c>
      <c r="AI75" s="76">
        <f>MIN(MAX(MIN(MAX(MIN(MAX(S$6+INDEX(エサマスタ!$C$5:$O$53,MATCH($D75,エサマスタ!$B$5:$B$53,0),COLUMN()-COLUMN($Z75)),0),1.875-MOD(S75,1))+INDEX(エサマスタ!$C$5:$O$53,MATCH($E75,エサマスタ!$B$5:$B$53,0),COLUMN()-COLUMN($Z75)),0),1.875-MOD(S75,1))+INDEX(エサマスタ!$C$5:$O$53,MATCH($F75,エサマスタ!$B$5:$B$53,0),COLUMN()-COLUMN($Z75)),0),1.875-MOD(S75,1))</f>
        <v>0.5</v>
      </c>
      <c r="AJ75" s="76">
        <f>MIN(MAX(MIN(MAX(MIN(MAX(T$6+INDEX(エサマスタ!$C$5:$O$53,MATCH($D75,エサマスタ!$B$5:$B$53,0),COLUMN()-COLUMN($Z75)),0),1.875-MOD(T75,1))+INDEX(エサマスタ!$C$5:$O$53,MATCH($E75,エサマスタ!$B$5:$B$53,0),COLUMN()-COLUMN($Z75)),0),1.875-MOD(T75,1))+INDEX(エサマスタ!$C$5:$O$53,MATCH($F75,エサマスタ!$B$5:$B$53,0),COLUMN()-COLUMN($Z75)),0),1.875-MOD(T75,1))</f>
        <v>0.5</v>
      </c>
      <c r="AK75" s="76">
        <f>MIN(MAX(MIN(MAX(MIN(MAX(U$6+INDEX(エサマスタ!$C$5:$O$53,MATCH($D75,エサマスタ!$B$5:$B$53,0),COLUMN()-COLUMN($Z75)),0),1.875-MOD(U75,1))+INDEX(エサマスタ!$C$5:$O$53,MATCH($E75,エサマスタ!$B$5:$B$53,0),COLUMN()-COLUMN($Z75)),0),1.875-MOD(U75,1))+INDEX(エサマスタ!$C$5:$O$53,MATCH($F75,エサマスタ!$B$5:$B$53,0),COLUMN()-COLUMN($Z75)),0),1.875-MOD(U75,1))</f>
        <v>0.75</v>
      </c>
      <c r="AL75" s="76">
        <f>MIN(MAX(MIN(MAX(MIN(MAX(V$6+INDEX(エサマスタ!$C$5:$O$53,MATCH($D75,エサマスタ!$B$5:$B$53,0),COLUMN()-COLUMN($Z75)),0),1.875-MOD(V75,1))+INDEX(エサマスタ!$C$5:$O$53,MATCH($E75,エサマスタ!$B$5:$B$53,0),COLUMN()-COLUMN($Z75)),0),1.875-MOD(V75,1))+INDEX(エサマスタ!$C$5:$O$53,MATCH($F75,エサマスタ!$B$5:$B$53,0),COLUMN()-COLUMN($Z75)),0),1.875-MOD(V75,1))</f>
        <v>0.75</v>
      </c>
      <c r="AM75" s="77">
        <f>MIN(MAX(MIN(MAX(MIN(MAX(W$6+IF(AND($F$1="リマスター",$D75="アルマジロキャベツ"),-1,1)*INDEX(エサマスタ!$C$5:$O$53,MATCH($D75,エサマスタ!$B$5:$B$53,0),COLUMN()-COLUMN($Z75)),0),1.875-MOD(W75,1))+IF(AND($F$1="リマスター",$E75="アルマジロキャベツ"),-1,1)*INDEX(エサマスタ!$C$5:$O$53,MATCH($E75,エサマスタ!$B$5:$B$53,0),COLUMN()-COLUMN($Z75)),0),1.875-MOD(W75,1))+IF(AND($F$1="リマスター",$F75="アルマジロキャベツ"),-1,1)*INDEX(エサマスタ!$C$5:$O$53,MATCH($F75,エサマスタ!$B$5:$B$53,0),COLUMN()-COLUMN($Z75)),0),1.875-MOD(W75,1))</f>
        <v>1</v>
      </c>
      <c r="AN75" s="15"/>
      <c r="AO75" s="12"/>
      <c r="AP75" s="12"/>
    </row>
    <row r="76" spans="1:44" x14ac:dyDescent="0.15">
      <c r="A76" s="15"/>
      <c r="B76" s="51" t="s">
        <v>167</v>
      </c>
      <c r="C76" s="54"/>
      <c r="D76" s="53" t="s">
        <v>92</v>
      </c>
      <c r="E76" s="53" t="s">
        <v>104</v>
      </c>
      <c r="F76" s="53" t="s">
        <v>104</v>
      </c>
      <c r="G76" s="32"/>
      <c r="H76" s="15"/>
      <c r="I76" s="15"/>
      <c r="J76" s="63" t="s">
        <v>167</v>
      </c>
      <c r="K76" s="64">
        <f t="shared" ref="K76:R76" si="121">K75+AA75</f>
        <v>205</v>
      </c>
      <c r="L76" s="65">
        <f t="shared" si="121"/>
        <v>16</v>
      </c>
      <c r="M76" s="65">
        <f t="shared" si="121"/>
        <v>103</v>
      </c>
      <c r="N76" s="65">
        <f t="shared" si="121"/>
        <v>68</v>
      </c>
      <c r="O76" s="65">
        <f t="shared" si="121"/>
        <v>94</v>
      </c>
      <c r="P76" s="65">
        <f t="shared" si="121"/>
        <v>103</v>
      </c>
      <c r="Q76" s="65">
        <f t="shared" si="121"/>
        <v>51</v>
      </c>
      <c r="R76" s="65">
        <f t="shared" si="121"/>
        <v>5</v>
      </c>
      <c r="S76" s="76">
        <f t="shared" ref="S76:W76" si="122">INT(S75)+MIN(S75-INT(S75)+AI75,1.875)</f>
        <v>38</v>
      </c>
      <c r="T76" s="76">
        <f t="shared" si="122"/>
        <v>30</v>
      </c>
      <c r="U76" s="76">
        <f t="shared" si="122"/>
        <v>46</v>
      </c>
      <c r="V76" s="76">
        <f t="shared" si="122"/>
        <v>46</v>
      </c>
      <c r="W76" s="77">
        <f t="shared" si="122"/>
        <v>43</v>
      </c>
      <c r="X76" s="15"/>
      <c r="Y76" s="15"/>
      <c r="Z76" s="63" t="s">
        <v>167</v>
      </c>
      <c r="AA76" s="64">
        <f>MIN(MAX(MIN(MAX(MIN(MAX(K$6+INDEX(エサマスタ!$C$5:$O$53,MATCH($D76,エサマスタ!$B$5:$B$53,0),COLUMN()-COLUMN($Z76)),0),3.75)+INDEX(エサマスタ!$C$5:$O$53,MATCH($E76,エサマスタ!$B$5:$B$53,0),COLUMN()-COLUMN($Z76)),0),3.75)+INDEX(エサマスタ!$C$5:$O$53,MATCH($F76,エサマスタ!$B$5:$B$53,0),COLUMN()-COLUMN($Z76)),0),3.75)</f>
        <v>1.5</v>
      </c>
      <c r="AB76" s="65">
        <f>MIN(MAX(MIN(MAX(MIN(MAX(L$6+INDEX(エサマスタ!$C$5:$O$53,MATCH($D76,エサマスタ!$B$5:$B$53,0),COLUMN()-COLUMN($Z76)),0),3.75)+INDEX(エサマスタ!$C$5:$O$53,MATCH($E76,エサマスタ!$B$5:$B$53,0),COLUMN()-COLUMN($Z76)),0),3.75)+INDEX(エサマスタ!$C$5:$O$53,MATCH($F76,エサマスタ!$B$5:$B$53,0),COLUMN()-COLUMN($Z76)),0),3.75)</f>
        <v>0.25</v>
      </c>
      <c r="AC76" s="65">
        <f>MIN(MAX(MIN(MAX(MIN(MAX(M$6+INDEX(エサマスタ!$C$5:$O$53,MATCH($D76,エサマスタ!$B$5:$B$53,0),COLUMN()-COLUMN($Z76)),0),3.75)+INDEX(エサマスタ!$C$5:$O$53,MATCH($E76,エサマスタ!$B$5:$B$53,0),COLUMN()-COLUMN($Z76)),0),3.75)+INDEX(エサマスタ!$C$5:$O$53,MATCH($F76,エサマスタ!$B$5:$B$53,0),COLUMN()-COLUMN($Z76)),0),3.75)</f>
        <v>1.75</v>
      </c>
      <c r="AD76" s="65">
        <f>MIN(MAX(MIN(MAX(MIN(MAX(N$6+INDEX(エサマスタ!$C$5:$O$53,MATCH($D76,エサマスタ!$B$5:$B$53,0),COLUMN()-COLUMN($Z76)),0),3.75)+INDEX(エサマスタ!$C$5:$O$53,MATCH($E76,エサマスタ!$B$5:$B$53,0),COLUMN()-COLUMN($Z76)),0),3.75)+INDEX(エサマスタ!$C$5:$O$53,MATCH($F76,エサマスタ!$B$5:$B$53,0),COLUMN()-COLUMN($Z76)),0),3.75)</f>
        <v>0.75</v>
      </c>
      <c r="AE76" s="65">
        <f>MIN(MAX(MIN(MAX(MIN(MAX(O$6+INDEX(エサマスタ!$C$5:$O$53,MATCH($D76,エサマスタ!$B$5:$B$53,0),COLUMN()-COLUMN($Z76)),0),3.75)+INDEX(エサマスタ!$C$5:$O$53,MATCH($E76,エサマスタ!$B$5:$B$53,0),COLUMN()-COLUMN($Z76)),0),3.75)+INDEX(エサマスタ!$C$5:$O$53,MATCH($F76,エサマスタ!$B$5:$B$53,0),COLUMN()-COLUMN($Z76)),0),3.75)</f>
        <v>1.5</v>
      </c>
      <c r="AF76" s="65">
        <f>MIN(MAX(MIN(MAX(MIN(MAX(P$6+INDEX(エサマスタ!$C$5:$O$53,MATCH($D76,エサマスタ!$B$5:$B$53,0),COLUMN()-COLUMN($Z76)),0),3.75)+INDEX(エサマスタ!$C$5:$O$53,MATCH($E76,エサマスタ!$B$5:$B$53,0),COLUMN()-COLUMN($Z76)),0),3.75)+INDEX(エサマスタ!$C$5:$O$53,MATCH($F76,エサマスタ!$B$5:$B$53,0),COLUMN()-COLUMN($Z76)),0),3.75)</f>
        <v>1.75</v>
      </c>
      <c r="AG76" s="65">
        <f>MIN(MAX(MIN(MAX(MIN(MAX(Q$6+INDEX(エサマスタ!$C$5:$O$53,MATCH($D76,エサマスタ!$B$5:$B$53,0),COLUMN()-COLUMN($Z76)),0),3.75)+INDEX(エサマスタ!$C$5:$O$53,MATCH($E76,エサマスタ!$B$5:$B$53,0),COLUMN()-COLUMN($Z76)),0),3.75)+INDEX(エサマスタ!$C$5:$O$53,MATCH($F76,エサマスタ!$B$5:$B$53,0),COLUMN()-COLUMN($Z76)),0),3.75)</f>
        <v>2</v>
      </c>
      <c r="AH76" s="65">
        <f>MIN(MAX(MIN(MAX(MIN(MAX(R$6+INDEX(エサマスタ!$C$5:$O$53,MATCH($D76,エサマスタ!$B$5:$B$53,0),COLUMN()-COLUMN($Z76)),0),3.75)+INDEX(エサマスタ!$C$5:$O$53,MATCH($E76,エサマスタ!$B$5:$B$53,0),COLUMN()-COLUMN($Z76)),0),3.75)+INDEX(エサマスタ!$C$5:$O$53,MATCH($F76,エサマスタ!$B$5:$B$53,0),COLUMN()-COLUMN($Z76)),0),3.75)</f>
        <v>0</v>
      </c>
      <c r="AI76" s="76">
        <f>MIN(MAX(MIN(MAX(MIN(MAX(S$6+INDEX(エサマスタ!$C$5:$O$53,MATCH($D76,エサマスタ!$B$5:$B$53,0),COLUMN()-COLUMN($Z76)),0),1.875-MOD(S76,1))+INDEX(エサマスタ!$C$5:$O$53,MATCH($E76,エサマスタ!$B$5:$B$53,0),COLUMN()-COLUMN($Z76)),0),1.875-MOD(S76,1))+INDEX(エサマスタ!$C$5:$O$53,MATCH($F76,エサマスタ!$B$5:$B$53,0),COLUMN()-COLUMN($Z76)),0),1.875-MOD(S76,1))</f>
        <v>0.5</v>
      </c>
      <c r="AJ76" s="76">
        <f>MIN(MAX(MIN(MAX(MIN(MAX(T$6+INDEX(エサマスタ!$C$5:$O$53,MATCH($D76,エサマスタ!$B$5:$B$53,0),COLUMN()-COLUMN($Z76)),0),1.875-MOD(T76,1))+INDEX(エサマスタ!$C$5:$O$53,MATCH($E76,エサマスタ!$B$5:$B$53,0),COLUMN()-COLUMN($Z76)),0),1.875-MOD(T76,1))+INDEX(エサマスタ!$C$5:$O$53,MATCH($F76,エサマスタ!$B$5:$B$53,0),COLUMN()-COLUMN($Z76)),0),1.875-MOD(T76,1))</f>
        <v>0.5</v>
      </c>
      <c r="AK76" s="76">
        <f>MIN(MAX(MIN(MAX(MIN(MAX(U$6+INDEX(エサマスタ!$C$5:$O$53,MATCH($D76,エサマスタ!$B$5:$B$53,0),COLUMN()-COLUMN($Z76)),0),1.875-MOD(U76,1))+INDEX(エサマスタ!$C$5:$O$53,MATCH($E76,エサマスタ!$B$5:$B$53,0),COLUMN()-COLUMN($Z76)),0),1.875-MOD(U76,1))+INDEX(エサマスタ!$C$5:$O$53,MATCH($F76,エサマスタ!$B$5:$B$53,0),COLUMN()-COLUMN($Z76)),0),1.875-MOD(U76,1))</f>
        <v>0.75</v>
      </c>
      <c r="AL76" s="76">
        <f>MIN(MAX(MIN(MAX(MIN(MAX(V$6+INDEX(エサマスタ!$C$5:$O$53,MATCH($D76,エサマスタ!$B$5:$B$53,0),COLUMN()-COLUMN($Z76)),0),1.875-MOD(V76,1))+INDEX(エサマスタ!$C$5:$O$53,MATCH($E76,エサマスタ!$B$5:$B$53,0),COLUMN()-COLUMN($Z76)),0),1.875-MOD(V76,1))+INDEX(エサマスタ!$C$5:$O$53,MATCH($F76,エサマスタ!$B$5:$B$53,0),COLUMN()-COLUMN($Z76)),0),1.875-MOD(V76,1))</f>
        <v>0.75</v>
      </c>
      <c r="AM76" s="77">
        <f>MIN(MAX(MIN(MAX(MIN(MAX(W$6+IF(AND($F$1="リマスター",$D76="アルマジロキャベツ"),-1,1)*INDEX(エサマスタ!$C$5:$O$53,MATCH($D76,エサマスタ!$B$5:$B$53,0),COLUMN()-COLUMN($Z76)),0),1.875-MOD(W76,1))+IF(AND($F$1="リマスター",$E76="アルマジロキャベツ"),-1,1)*INDEX(エサマスタ!$C$5:$O$53,MATCH($E76,エサマスタ!$B$5:$B$53,0),COLUMN()-COLUMN($Z76)),0),1.875-MOD(W76,1))+IF(AND($F$1="リマスター",$F76="アルマジロキャベツ"),-1,1)*INDEX(エサマスタ!$C$5:$O$53,MATCH($F76,エサマスタ!$B$5:$B$53,0),COLUMN()-COLUMN($Z76)),0),1.875-MOD(W76,1))</f>
        <v>0</v>
      </c>
      <c r="AN76" s="15"/>
      <c r="AO76" s="12"/>
      <c r="AP76" s="12"/>
    </row>
    <row r="77" spans="1:44" x14ac:dyDescent="0.15">
      <c r="A77" s="15"/>
      <c r="B77" s="51" t="s">
        <v>168</v>
      </c>
      <c r="C77" s="54"/>
      <c r="D77" s="53" t="s">
        <v>92</v>
      </c>
      <c r="E77" s="53" t="s">
        <v>97</v>
      </c>
      <c r="F77" s="53" t="s">
        <v>97</v>
      </c>
      <c r="G77" s="32"/>
      <c r="H77" s="15"/>
      <c r="I77" s="15"/>
      <c r="J77" s="63" t="s">
        <v>168</v>
      </c>
      <c r="K77" s="64">
        <f t="shared" ref="K77:R77" si="123">K76+AA76</f>
        <v>206.5</v>
      </c>
      <c r="L77" s="65">
        <f t="shared" si="123"/>
        <v>16.25</v>
      </c>
      <c r="M77" s="65">
        <f t="shared" si="123"/>
        <v>104.75</v>
      </c>
      <c r="N77" s="65">
        <f t="shared" si="123"/>
        <v>68.75</v>
      </c>
      <c r="O77" s="65">
        <f t="shared" si="123"/>
        <v>95.5</v>
      </c>
      <c r="P77" s="65">
        <f t="shared" si="123"/>
        <v>104.75</v>
      </c>
      <c r="Q77" s="65">
        <f t="shared" si="123"/>
        <v>53</v>
      </c>
      <c r="R77" s="65">
        <f t="shared" si="123"/>
        <v>5</v>
      </c>
      <c r="S77" s="76">
        <f t="shared" ref="S77:W77" si="124">INT(S76)+MIN(S76-INT(S76)+AI76,1.875)</f>
        <v>38.5</v>
      </c>
      <c r="T77" s="76">
        <f t="shared" si="124"/>
        <v>30.5</v>
      </c>
      <c r="U77" s="76">
        <f t="shared" si="124"/>
        <v>46.75</v>
      </c>
      <c r="V77" s="76">
        <f t="shared" si="124"/>
        <v>46.75</v>
      </c>
      <c r="W77" s="77">
        <f t="shared" si="124"/>
        <v>43</v>
      </c>
      <c r="X77" s="15"/>
      <c r="Y77" s="15"/>
      <c r="Z77" s="63" t="s">
        <v>168</v>
      </c>
      <c r="AA77" s="64">
        <f>MIN(MAX(MIN(MAX(MIN(MAX(K$6+INDEX(エサマスタ!$C$5:$O$53,MATCH($D77,エサマスタ!$B$5:$B$53,0),COLUMN()-COLUMN($Z77)),0),3.75)+INDEX(エサマスタ!$C$5:$O$53,MATCH($E77,エサマスタ!$B$5:$B$53,0),COLUMN()-COLUMN($Z77)),0),3.75)+INDEX(エサマスタ!$C$5:$O$53,MATCH($F77,エサマスタ!$B$5:$B$53,0),COLUMN()-COLUMN($Z77)),0),3.75)</f>
        <v>3.75</v>
      </c>
      <c r="AB77" s="65">
        <f>MIN(MAX(MIN(MAX(MIN(MAX(L$6+INDEX(エサマスタ!$C$5:$O$53,MATCH($D77,エサマスタ!$B$5:$B$53,0),COLUMN()-COLUMN($Z77)),0),3.75)+INDEX(エサマスタ!$C$5:$O$53,MATCH($E77,エサマスタ!$B$5:$B$53,0),COLUMN()-COLUMN($Z77)),0),3.75)+INDEX(エサマスタ!$C$5:$O$53,MATCH($F77,エサマスタ!$B$5:$B$53,0),COLUMN()-COLUMN($Z77)),0),3.75)</f>
        <v>0.25</v>
      </c>
      <c r="AC77" s="65">
        <f>MIN(MAX(MIN(MAX(MIN(MAX(M$6+INDEX(エサマスタ!$C$5:$O$53,MATCH($D77,エサマスタ!$B$5:$B$53,0),COLUMN()-COLUMN($Z77)),0),3.75)+INDEX(エサマスタ!$C$5:$O$53,MATCH($E77,エサマスタ!$B$5:$B$53,0),COLUMN()-COLUMN($Z77)),0),3.75)+INDEX(エサマスタ!$C$5:$O$53,MATCH($F77,エサマスタ!$B$5:$B$53,0),COLUMN()-COLUMN($Z77)),0),3.75)</f>
        <v>1.75</v>
      </c>
      <c r="AD77" s="65">
        <f>MIN(MAX(MIN(MAX(MIN(MAX(N$6+INDEX(エサマスタ!$C$5:$O$53,MATCH($D77,エサマスタ!$B$5:$B$53,0),COLUMN()-COLUMN($Z77)),0),3.75)+INDEX(エサマスタ!$C$5:$O$53,MATCH($E77,エサマスタ!$B$5:$B$53,0),COLUMN()-COLUMN($Z77)),0),3.75)+INDEX(エサマスタ!$C$5:$O$53,MATCH($F77,エサマスタ!$B$5:$B$53,0),COLUMN()-COLUMN($Z77)),0),3.75)</f>
        <v>0.75</v>
      </c>
      <c r="AE77" s="65">
        <f>MIN(MAX(MIN(MAX(MIN(MAX(O$6+INDEX(エサマスタ!$C$5:$O$53,MATCH($D77,エサマスタ!$B$5:$B$53,0),COLUMN()-COLUMN($Z77)),0),3.75)+INDEX(エサマスタ!$C$5:$O$53,MATCH($E77,エサマスタ!$B$5:$B$53,0),COLUMN()-COLUMN($Z77)),0),3.75)+INDEX(エサマスタ!$C$5:$O$53,MATCH($F77,エサマスタ!$B$5:$B$53,0),COLUMN()-COLUMN($Z77)),0),3.75)</f>
        <v>1.5</v>
      </c>
      <c r="AF77" s="65">
        <f>MIN(MAX(MIN(MAX(MIN(MAX(P$6+INDEX(エサマスタ!$C$5:$O$53,MATCH($D77,エサマスタ!$B$5:$B$53,0),COLUMN()-COLUMN($Z77)),0),3.75)+INDEX(エサマスタ!$C$5:$O$53,MATCH($E77,エサマスタ!$B$5:$B$53,0),COLUMN()-COLUMN($Z77)),0),3.75)+INDEX(エサマスタ!$C$5:$O$53,MATCH($F77,エサマスタ!$B$5:$B$53,0),COLUMN()-COLUMN($Z77)),0),3.75)</f>
        <v>1.75</v>
      </c>
      <c r="AG77" s="65">
        <f>MIN(MAX(MIN(MAX(MIN(MAX(Q$6+INDEX(エサマスタ!$C$5:$O$53,MATCH($D77,エサマスタ!$B$5:$B$53,0),COLUMN()-COLUMN($Z77)),0),3.75)+INDEX(エサマスタ!$C$5:$O$53,MATCH($E77,エサマスタ!$B$5:$B$53,0),COLUMN()-COLUMN($Z77)),0),3.75)+INDEX(エサマスタ!$C$5:$O$53,MATCH($F77,エサマスタ!$B$5:$B$53,0),COLUMN()-COLUMN($Z77)),0),3.75)</f>
        <v>0</v>
      </c>
      <c r="AH77" s="65">
        <f>MIN(MAX(MIN(MAX(MIN(MAX(R$6+INDEX(エサマスタ!$C$5:$O$53,MATCH($D77,エサマスタ!$B$5:$B$53,0),COLUMN()-COLUMN($Z77)),0),3.75)+INDEX(エサマスタ!$C$5:$O$53,MATCH($E77,エサマスタ!$B$5:$B$53,0),COLUMN()-COLUMN($Z77)),0),3.75)+INDEX(エサマスタ!$C$5:$O$53,MATCH($F77,エサマスタ!$B$5:$B$53,0),COLUMN()-COLUMN($Z77)),0),3.75)</f>
        <v>0</v>
      </c>
      <c r="AI77" s="76">
        <f>MIN(MAX(MIN(MAX(MIN(MAX(S$6+INDEX(エサマスタ!$C$5:$O$53,MATCH($D77,エサマスタ!$B$5:$B$53,0),COLUMN()-COLUMN($Z77)),0),1.875-MOD(S77,1))+INDEX(エサマスタ!$C$5:$O$53,MATCH($E77,エサマスタ!$B$5:$B$53,0),COLUMN()-COLUMN($Z77)),0),1.875-MOD(S77,1))+INDEX(エサマスタ!$C$5:$O$53,MATCH($F77,エサマスタ!$B$5:$B$53,0),COLUMN()-COLUMN($Z77)),0),1.875-MOD(S77,1))</f>
        <v>0.5</v>
      </c>
      <c r="AJ77" s="76">
        <f>MIN(MAX(MIN(MAX(MIN(MAX(T$6+INDEX(エサマスタ!$C$5:$O$53,MATCH($D77,エサマスタ!$B$5:$B$53,0),COLUMN()-COLUMN($Z77)),0),1.875-MOD(T77,1))+INDEX(エサマスタ!$C$5:$O$53,MATCH($E77,エサマスタ!$B$5:$B$53,0),COLUMN()-COLUMN($Z77)),0),1.875-MOD(T77,1))+INDEX(エサマスタ!$C$5:$O$53,MATCH($F77,エサマスタ!$B$5:$B$53,0),COLUMN()-COLUMN($Z77)),0),1.875-MOD(T77,1))</f>
        <v>0.5</v>
      </c>
      <c r="AK77" s="76">
        <f>MIN(MAX(MIN(MAX(MIN(MAX(U$6+INDEX(エサマスタ!$C$5:$O$53,MATCH($D77,エサマスタ!$B$5:$B$53,0),COLUMN()-COLUMN($Z77)),0),1.875-MOD(U77,1))+INDEX(エサマスタ!$C$5:$O$53,MATCH($E77,エサマスタ!$B$5:$B$53,0),COLUMN()-COLUMN($Z77)),0),1.875-MOD(U77,1))+INDEX(エサマスタ!$C$5:$O$53,MATCH($F77,エサマスタ!$B$5:$B$53,0),COLUMN()-COLUMN($Z77)),0),1.875-MOD(U77,1))</f>
        <v>0.75</v>
      </c>
      <c r="AL77" s="76">
        <f>MIN(MAX(MIN(MAX(MIN(MAX(V$6+INDEX(エサマスタ!$C$5:$O$53,MATCH($D77,エサマスタ!$B$5:$B$53,0),COLUMN()-COLUMN($Z77)),0),1.875-MOD(V77,1))+INDEX(エサマスタ!$C$5:$O$53,MATCH($E77,エサマスタ!$B$5:$B$53,0),COLUMN()-COLUMN($Z77)),0),1.875-MOD(V77,1))+INDEX(エサマスタ!$C$5:$O$53,MATCH($F77,エサマスタ!$B$5:$B$53,0),COLUMN()-COLUMN($Z77)),0),1.875-MOD(V77,1))</f>
        <v>0.75</v>
      </c>
      <c r="AM77" s="77">
        <f>MIN(MAX(MIN(MAX(MIN(MAX(W$6+IF(AND($F$1="リマスター",$D77="アルマジロキャベツ"),-1,1)*INDEX(エサマスタ!$C$5:$O$53,MATCH($D77,エサマスタ!$B$5:$B$53,0),COLUMN()-COLUMN($Z77)),0),1.875-MOD(W77,1))+IF(AND($F$1="リマスター",$E77="アルマジロキャベツ"),-1,1)*INDEX(エサマスタ!$C$5:$O$53,MATCH($E77,エサマスタ!$B$5:$B$53,0),COLUMN()-COLUMN($Z77)),0),1.875-MOD(W77,1))+IF(AND($F$1="リマスター",$F77="アルマジロキャベツ"),-1,1)*INDEX(エサマスタ!$C$5:$O$53,MATCH($F77,エサマスタ!$B$5:$B$53,0),COLUMN()-COLUMN($Z77)),0),1.875-MOD(W77,1))</f>
        <v>1</v>
      </c>
      <c r="AN77" s="15"/>
      <c r="AO77" s="12"/>
      <c r="AP77" s="12"/>
    </row>
    <row r="78" spans="1:44" x14ac:dyDescent="0.25">
      <c r="A78" s="15"/>
      <c r="B78" s="51" t="s">
        <v>169</v>
      </c>
      <c r="C78" s="54"/>
      <c r="D78" s="53" t="s">
        <v>92</v>
      </c>
      <c r="E78" s="53" t="s">
        <v>104</v>
      </c>
      <c r="F78" s="53" t="s">
        <v>104</v>
      </c>
      <c r="G78" s="50"/>
      <c r="H78" s="15"/>
      <c r="I78" s="15"/>
      <c r="J78" s="63" t="s">
        <v>169</v>
      </c>
      <c r="K78" s="64">
        <f t="shared" ref="K78:R78" si="125">K77+AA77</f>
        <v>210.25</v>
      </c>
      <c r="L78" s="65">
        <f t="shared" si="125"/>
        <v>16.5</v>
      </c>
      <c r="M78" s="65">
        <f t="shared" si="125"/>
        <v>106.5</v>
      </c>
      <c r="N78" s="65">
        <f t="shared" si="125"/>
        <v>69.5</v>
      </c>
      <c r="O78" s="65">
        <f t="shared" si="125"/>
        <v>97</v>
      </c>
      <c r="P78" s="65">
        <f t="shared" si="125"/>
        <v>106.5</v>
      </c>
      <c r="Q78" s="65">
        <f t="shared" si="125"/>
        <v>53</v>
      </c>
      <c r="R78" s="65">
        <f t="shared" si="125"/>
        <v>5</v>
      </c>
      <c r="S78" s="76">
        <f t="shared" ref="S78:W78" si="126">INT(S77)+MIN(S77-INT(S77)+AI77,1.875)</f>
        <v>39</v>
      </c>
      <c r="T78" s="76">
        <f t="shared" si="126"/>
        <v>31</v>
      </c>
      <c r="U78" s="76">
        <f t="shared" si="126"/>
        <v>47.5</v>
      </c>
      <c r="V78" s="76">
        <f t="shared" si="126"/>
        <v>47.5</v>
      </c>
      <c r="W78" s="77">
        <f t="shared" si="126"/>
        <v>44</v>
      </c>
      <c r="X78" s="15"/>
      <c r="Y78" s="15"/>
      <c r="Z78" s="63" t="s">
        <v>169</v>
      </c>
      <c r="AA78" s="64">
        <f>MIN(MAX(MIN(MAX(MIN(MAX(K$6+INDEX(エサマスタ!$C$5:$O$53,MATCH($D78,エサマスタ!$B$5:$B$53,0),COLUMN()-COLUMN($Z78)),0),3.75)+INDEX(エサマスタ!$C$5:$O$53,MATCH($E78,エサマスタ!$B$5:$B$53,0),COLUMN()-COLUMN($Z78)),0),3.75)+INDEX(エサマスタ!$C$5:$O$53,MATCH($F78,エサマスタ!$B$5:$B$53,0),COLUMN()-COLUMN($Z78)),0),3.75)</f>
        <v>1.5</v>
      </c>
      <c r="AB78" s="65">
        <f>MIN(MAX(MIN(MAX(MIN(MAX(L$6+INDEX(エサマスタ!$C$5:$O$53,MATCH($D78,エサマスタ!$B$5:$B$53,0),COLUMN()-COLUMN($Z78)),0),3.75)+INDEX(エサマスタ!$C$5:$O$53,MATCH($E78,エサマスタ!$B$5:$B$53,0),COLUMN()-COLUMN($Z78)),0),3.75)+INDEX(エサマスタ!$C$5:$O$53,MATCH($F78,エサマスタ!$B$5:$B$53,0),COLUMN()-COLUMN($Z78)),0),3.75)</f>
        <v>0.25</v>
      </c>
      <c r="AC78" s="65">
        <f>MIN(MAX(MIN(MAX(MIN(MAX(M$6+INDEX(エサマスタ!$C$5:$O$53,MATCH($D78,エサマスタ!$B$5:$B$53,0),COLUMN()-COLUMN($Z78)),0),3.75)+INDEX(エサマスタ!$C$5:$O$53,MATCH($E78,エサマスタ!$B$5:$B$53,0),COLUMN()-COLUMN($Z78)),0),3.75)+INDEX(エサマスタ!$C$5:$O$53,MATCH($F78,エサマスタ!$B$5:$B$53,0),COLUMN()-COLUMN($Z78)),0),3.75)</f>
        <v>1.75</v>
      </c>
      <c r="AD78" s="65">
        <f>MIN(MAX(MIN(MAX(MIN(MAX(N$6+INDEX(エサマスタ!$C$5:$O$53,MATCH($D78,エサマスタ!$B$5:$B$53,0),COLUMN()-COLUMN($Z78)),0),3.75)+INDEX(エサマスタ!$C$5:$O$53,MATCH($E78,エサマスタ!$B$5:$B$53,0),COLUMN()-COLUMN($Z78)),0),3.75)+INDEX(エサマスタ!$C$5:$O$53,MATCH($F78,エサマスタ!$B$5:$B$53,0),COLUMN()-COLUMN($Z78)),0),3.75)</f>
        <v>0.75</v>
      </c>
      <c r="AE78" s="65">
        <f>MIN(MAX(MIN(MAX(MIN(MAX(O$6+INDEX(エサマスタ!$C$5:$O$53,MATCH($D78,エサマスタ!$B$5:$B$53,0),COLUMN()-COLUMN($Z78)),0),3.75)+INDEX(エサマスタ!$C$5:$O$53,MATCH($E78,エサマスタ!$B$5:$B$53,0),COLUMN()-COLUMN($Z78)),0),3.75)+INDEX(エサマスタ!$C$5:$O$53,MATCH($F78,エサマスタ!$B$5:$B$53,0),COLUMN()-COLUMN($Z78)),0),3.75)</f>
        <v>1.5</v>
      </c>
      <c r="AF78" s="65">
        <f>MIN(MAX(MIN(MAX(MIN(MAX(P$6+INDEX(エサマスタ!$C$5:$O$53,MATCH($D78,エサマスタ!$B$5:$B$53,0),COLUMN()-COLUMN($Z78)),0),3.75)+INDEX(エサマスタ!$C$5:$O$53,MATCH($E78,エサマスタ!$B$5:$B$53,0),COLUMN()-COLUMN($Z78)),0),3.75)+INDEX(エサマスタ!$C$5:$O$53,MATCH($F78,エサマスタ!$B$5:$B$53,0),COLUMN()-COLUMN($Z78)),0),3.75)</f>
        <v>1.75</v>
      </c>
      <c r="AG78" s="65">
        <f>MIN(MAX(MIN(MAX(MIN(MAX(Q$6+INDEX(エサマスタ!$C$5:$O$53,MATCH($D78,エサマスタ!$B$5:$B$53,0),COLUMN()-COLUMN($Z78)),0),3.75)+INDEX(エサマスタ!$C$5:$O$53,MATCH($E78,エサマスタ!$B$5:$B$53,0),COLUMN()-COLUMN($Z78)),0),3.75)+INDEX(エサマスタ!$C$5:$O$53,MATCH($F78,エサマスタ!$B$5:$B$53,0),COLUMN()-COLUMN($Z78)),0),3.75)</f>
        <v>2</v>
      </c>
      <c r="AH78" s="65">
        <f>MIN(MAX(MIN(MAX(MIN(MAX(R$6+INDEX(エサマスタ!$C$5:$O$53,MATCH($D78,エサマスタ!$B$5:$B$53,0),COLUMN()-COLUMN($Z78)),0),3.75)+INDEX(エサマスタ!$C$5:$O$53,MATCH($E78,エサマスタ!$B$5:$B$53,0),COLUMN()-COLUMN($Z78)),0),3.75)+INDEX(エサマスタ!$C$5:$O$53,MATCH($F78,エサマスタ!$B$5:$B$53,0),COLUMN()-COLUMN($Z78)),0),3.75)</f>
        <v>0</v>
      </c>
      <c r="AI78" s="76">
        <f>MIN(MAX(MIN(MAX(MIN(MAX(S$6+INDEX(エサマスタ!$C$5:$O$53,MATCH($D78,エサマスタ!$B$5:$B$53,0),COLUMN()-COLUMN($Z78)),0),1.875-MOD(S78,1))+INDEX(エサマスタ!$C$5:$O$53,MATCH($E78,エサマスタ!$B$5:$B$53,0),COLUMN()-COLUMN($Z78)),0),1.875-MOD(S78,1))+INDEX(エサマスタ!$C$5:$O$53,MATCH($F78,エサマスタ!$B$5:$B$53,0),COLUMN()-COLUMN($Z78)),0),1.875-MOD(S78,1))</f>
        <v>0.5</v>
      </c>
      <c r="AJ78" s="76">
        <f>MIN(MAX(MIN(MAX(MIN(MAX(T$6+INDEX(エサマスタ!$C$5:$O$53,MATCH($D78,エサマスタ!$B$5:$B$53,0),COLUMN()-COLUMN($Z78)),0),1.875-MOD(T78,1))+INDEX(エサマスタ!$C$5:$O$53,MATCH($E78,エサマスタ!$B$5:$B$53,0),COLUMN()-COLUMN($Z78)),0),1.875-MOD(T78,1))+INDEX(エサマスタ!$C$5:$O$53,MATCH($F78,エサマスタ!$B$5:$B$53,0),COLUMN()-COLUMN($Z78)),0),1.875-MOD(T78,1))</f>
        <v>0.5</v>
      </c>
      <c r="AK78" s="76">
        <f>MIN(MAX(MIN(MAX(MIN(MAX(U$6+INDEX(エサマスタ!$C$5:$O$53,MATCH($D78,エサマスタ!$B$5:$B$53,0),COLUMN()-COLUMN($Z78)),0),1.875-MOD(U78,1))+INDEX(エサマスタ!$C$5:$O$53,MATCH($E78,エサマスタ!$B$5:$B$53,0),COLUMN()-COLUMN($Z78)),0),1.875-MOD(U78,1))+INDEX(エサマスタ!$C$5:$O$53,MATCH($F78,エサマスタ!$B$5:$B$53,0),COLUMN()-COLUMN($Z78)),0),1.875-MOD(U78,1))</f>
        <v>0.75</v>
      </c>
      <c r="AL78" s="76">
        <f>MIN(MAX(MIN(MAX(MIN(MAX(V$6+INDEX(エサマスタ!$C$5:$O$53,MATCH($D78,エサマスタ!$B$5:$B$53,0),COLUMN()-COLUMN($Z78)),0),1.875-MOD(V78,1))+INDEX(エサマスタ!$C$5:$O$53,MATCH($E78,エサマスタ!$B$5:$B$53,0),COLUMN()-COLUMN($Z78)),0),1.875-MOD(V78,1))+INDEX(エサマスタ!$C$5:$O$53,MATCH($F78,エサマスタ!$B$5:$B$53,0),COLUMN()-COLUMN($Z78)),0),1.875-MOD(V78,1))</f>
        <v>0.75</v>
      </c>
      <c r="AM78" s="77">
        <f>MIN(MAX(MIN(MAX(MIN(MAX(W$6+IF(AND($F$1="リマスター",$D78="アルマジロキャベツ"),-1,1)*INDEX(エサマスタ!$C$5:$O$53,MATCH($D78,エサマスタ!$B$5:$B$53,0),COLUMN()-COLUMN($Z78)),0),1.875-MOD(W78,1))+IF(AND($F$1="リマスター",$E78="アルマジロキャベツ"),-1,1)*INDEX(エサマスタ!$C$5:$O$53,MATCH($E78,エサマスタ!$B$5:$B$53,0),COLUMN()-COLUMN($Z78)),0),1.875-MOD(W78,1))+IF(AND($F$1="リマスター",$F78="アルマジロキャベツ"),-1,1)*INDEX(エサマスタ!$C$5:$O$53,MATCH($F78,エサマスタ!$B$5:$B$53,0),COLUMN()-COLUMN($Z78)),0),1.875-MOD(W78,1))</f>
        <v>0</v>
      </c>
      <c r="AN78" s="15"/>
    </row>
    <row r="79" spans="1:44" x14ac:dyDescent="0.25">
      <c r="A79" s="15"/>
      <c r="B79" s="51" t="s">
        <v>105</v>
      </c>
      <c r="C79" s="54"/>
      <c r="D79" s="53" t="s">
        <v>92</v>
      </c>
      <c r="E79" s="53" t="s">
        <v>97</v>
      </c>
      <c r="F79" s="53" t="s">
        <v>97</v>
      </c>
      <c r="G79" s="50"/>
      <c r="H79" s="15"/>
      <c r="I79" s="15"/>
      <c r="J79" s="63" t="s">
        <v>105</v>
      </c>
      <c r="K79" s="64">
        <f t="shared" ref="K79:R79" si="127">K78+AA78</f>
        <v>211.75</v>
      </c>
      <c r="L79" s="65">
        <f t="shared" si="127"/>
        <v>16.75</v>
      </c>
      <c r="M79" s="65">
        <f t="shared" si="127"/>
        <v>108.25</v>
      </c>
      <c r="N79" s="65">
        <f t="shared" si="127"/>
        <v>70.25</v>
      </c>
      <c r="O79" s="65">
        <f t="shared" si="127"/>
        <v>98.5</v>
      </c>
      <c r="P79" s="65">
        <f t="shared" si="127"/>
        <v>108.25</v>
      </c>
      <c r="Q79" s="65">
        <f t="shared" si="127"/>
        <v>55</v>
      </c>
      <c r="R79" s="65">
        <f t="shared" si="127"/>
        <v>5</v>
      </c>
      <c r="S79" s="76">
        <f t="shared" ref="S79:W79" si="128">INT(S78)+MIN(S78-INT(S78)+AI78,1.875)</f>
        <v>39.5</v>
      </c>
      <c r="T79" s="76">
        <f t="shared" si="128"/>
        <v>31.5</v>
      </c>
      <c r="U79" s="76">
        <f t="shared" si="128"/>
        <v>48.25</v>
      </c>
      <c r="V79" s="76">
        <f t="shared" si="128"/>
        <v>48.25</v>
      </c>
      <c r="W79" s="77">
        <f t="shared" si="128"/>
        <v>44</v>
      </c>
      <c r="X79" s="15"/>
      <c r="Y79" s="15"/>
      <c r="Z79" s="63" t="s">
        <v>105</v>
      </c>
      <c r="AA79" s="64">
        <f>MIN(MAX(MIN(MAX(MIN(MAX(K$6+INDEX(エサマスタ!$C$5:$O$53,MATCH($D79,エサマスタ!$B$5:$B$53,0),COLUMN()-COLUMN($Z79)),0),3.75)+INDEX(エサマスタ!$C$5:$O$53,MATCH($E79,エサマスタ!$B$5:$B$53,0),COLUMN()-COLUMN($Z79)),0),3.75)+INDEX(エサマスタ!$C$5:$O$53,MATCH($F79,エサマスタ!$B$5:$B$53,0),COLUMN()-COLUMN($Z79)),0),3.75)</f>
        <v>3.75</v>
      </c>
      <c r="AB79" s="65">
        <f>MIN(MAX(MIN(MAX(MIN(MAX(L$6+INDEX(エサマスタ!$C$5:$O$53,MATCH($D79,エサマスタ!$B$5:$B$53,0),COLUMN()-COLUMN($Z79)),0),3.75)+INDEX(エサマスタ!$C$5:$O$53,MATCH($E79,エサマスタ!$B$5:$B$53,0),COLUMN()-COLUMN($Z79)),0),3.75)+INDEX(エサマスタ!$C$5:$O$53,MATCH($F79,エサマスタ!$B$5:$B$53,0),COLUMN()-COLUMN($Z79)),0),3.75)</f>
        <v>0.25</v>
      </c>
      <c r="AC79" s="65">
        <f>MIN(MAX(MIN(MAX(MIN(MAX(M$6+INDEX(エサマスタ!$C$5:$O$53,MATCH($D79,エサマスタ!$B$5:$B$53,0),COLUMN()-COLUMN($Z79)),0),3.75)+INDEX(エサマスタ!$C$5:$O$53,MATCH($E79,エサマスタ!$B$5:$B$53,0),COLUMN()-COLUMN($Z79)),0),3.75)+INDEX(エサマスタ!$C$5:$O$53,MATCH($F79,エサマスタ!$B$5:$B$53,0),COLUMN()-COLUMN($Z79)),0),3.75)</f>
        <v>1.75</v>
      </c>
      <c r="AD79" s="65">
        <f>MIN(MAX(MIN(MAX(MIN(MAX(N$6+INDEX(エサマスタ!$C$5:$O$53,MATCH($D79,エサマスタ!$B$5:$B$53,0),COLUMN()-COLUMN($Z79)),0),3.75)+INDEX(エサマスタ!$C$5:$O$53,MATCH($E79,エサマスタ!$B$5:$B$53,0),COLUMN()-COLUMN($Z79)),0),3.75)+INDEX(エサマスタ!$C$5:$O$53,MATCH($F79,エサマスタ!$B$5:$B$53,0),COLUMN()-COLUMN($Z79)),0),3.75)</f>
        <v>0.75</v>
      </c>
      <c r="AE79" s="65">
        <f>MIN(MAX(MIN(MAX(MIN(MAX(O$6+INDEX(エサマスタ!$C$5:$O$53,MATCH($D79,エサマスタ!$B$5:$B$53,0),COLUMN()-COLUMN($Z79)),0),3.75)+INDEX(エサマスタ!$C$5:$O$53,MATCH($E79,エサマスタ!$B$5:$B$53,0),COLUMN()-COLUMN($Z79)),0),3.75)+INDEX(エサマスタ!$C$5:$O$53,MATCH($F79,エサマスタ!$B$5:$B$53,0),COLUMN()-COLUMN($Z79)),0),3.75)</f>
        <v>1.5</v>
      </c>
      <c r="AF79" s="65">
        <f>MIN(MAX(MIN(MAX(MIN(MAX(P$6+INDEX(エサマスタ!$C$5:$O$53,MATCH($D79,エサマスタ!$B$5:$B$53,0),COLUMN()-COLUMN($Z79)),0),3.75)+INDEX(エサマスタ!$C$5:$O$53,MATCH($E79,エサマスタ!$B$5:$B$53,0),COLUMN()-COLUMN($Z79)),0),3.75)+INDEX(エサマスタ!$C$5:$O$53,MATCH($F79,エサマスタ!$B$5:$B$53,0),COLUMN()-COLUMN($Z79)),0),3.75)</f>
        <v>1.75</v>
      </c>
      <c r="AG79" s="65">
        <f>MIN(MAX(MIN(MAX(MIN(MAX(Q$6+INDEX(エサマスタ!$C$5:$O$53,MATCH($D79,エサマスタ!$B$5:$B$53,0),COLUMN()-COLUMN($Z79)),0),3.75)+INDEX(エサマスタ!$C$5:$O$53,MATCH($E79,エサマスタ!$B$5:$B$53,0),COLUMN()-COLUMN($Z79)),0),3.75)+INDEX(エサマスタ!$C$5:$O$53,MATCH($F79,エサマスタ!$B$5:$B$53,0),COLUMN()-COLUMN($Z79)),0),3.75)</f>
        <v>0</v>
      </c>
      <c r="AH79" s="65">
        <f>MIN(MAX(MIN(MAX(MIN(MAX(R$6+INDEX(エサマスタ!$C$5:$O$53,MATCH($D79,エサマスタ!$B$5:$B$53,0),COLUMN()-COLUMN($Z79)),0),3.75)+INDEX(エサマスタ!$C$5:$O$53,MATCH($E79,エサマスタ!$B$5:$B$53,0),COLUMN()-COLUMN($Z79)),0),3.75)+INDEX(エサマスタ!$C$5:$O$53,MATCH($F79,エサマスタ!$B$5:$B$53,0),COLUMN()-COLUMN($Z79)),0),3.75)</f>
        <v>0</v>
      </c>
      <c r="AI79" s="76">
        <f>MIN(MAX(MIN(MAX(MIN(MAX(S$6+INDEX(エサマスタ!$C$5:$O$53,MATCH($D79,エサマスタ!$B$5:$B$53,0),COLUMN()-COLUMN($Z79)),0),1.875-MOD(S79,1))+INDEX(エサマスタ!$C$5:$O$53,MATCH($E79,エサマスタ!$B$5:$B$53,0),COLUMN()-COLUMN($Z79)),0),1.875-MOD(S79,1))+INDEX(エサマスタ!$C$5:$O$53,MATCH($F79,エサマスタ!$B$5:$B$53,0),COLUMN()-COLUMN($Z79)),0),1.875-MOD(S79,1))</f>
        <v>0.5</v>
      </c>
      <c r="AJ79" s="76">
        <f>MIN(MAX(MIN(MAX(MIN(MAX(T$6+INDEX(エサマスタ!$C$5:$O$53,MATCH($D79,エサマスタ!$B$5:$B$53,0),COLUMN()-COLUMN($Z79)),0),1.875-MOD(T79,1))+INDEX(エサマスタ!$C$5:$O$53,MATCH($E79,エサマスタ!$B$5:$B$53,0),COLUMN()-COLUMN($Z79)),0),1.875-MOD(T79,1))+INDEX(エサマスタ!$C$5:$O$53,MATCH($F79,エサマスタ!$B$5:$B$53,0),COLUMN()-COLUMN($Z79)),0),1.875-MOD(T79,1))</f>
        <v>0.5</v>
      </c>
      <c r="AK79" s="76">
        <f>MIN(MAX(MIN(MAX(MIN(MAX(U$6+INDEX(エサマスタ!$C$5:$O$53,MATCH($D79,エサマスタ!$B$5:$B$53,0),COLUMN()-COLUMN($Z79)),0),1.875-MOD(U79,1))+INDEX(エサマスタ!$C$5:$O$53,MATCH($E79,エサマスタ!$B$5:$B$53,0),COLUMN()-COLUMN($Z79)),0),1.875-MOD(U79,1))+INDEX(エサマスタ!$C$5:$O$53,MATCH($F79,エサマスタ!$B$5:$B$53,0),COLUMN()-COLUMN($Z79)),0),1.875-MOD(U79,1))</f>
        <v>0.75</v>
      </c>
      <c r="AL79" s="76">
        <f>MIN(MAX(MIN(MAX(MIN(MAX(V$6+INDEX(エサマスタ!$C$5:$O$53,MATCH($D79,エサマスタ!$B$5:$B$53,0),COLUMN()-COLUMN($Z79)),0),1.875-MOD(V79,1))+INDEX(エサマスタ!$C$5:$O$53,MATCH($E79,エサマスタ!$B$5:$B$53,0),COLUMN()-COLUMN($Z79)),0),1.875-MOD(V79,1))+INDEX(エサマスタ!$C$5:$O$53,MATCH($F79,エサマスタ!$B$5:$B$53,0),COLUMN()-COLUMN($Z79)),0),1.875-MOD(V79,1))</f>
        <v>0.75</v>
      </c>
      <c r="AM79" s="77">
        <f>MIN(MAX(MIN(MAX(MIN(MAX(W$6+IF(AND($F$1="リマスター",$D79="アルマジロキャベツ"),-1,1)*INDEX(エサマスタ!$C$5:$O$53,MATCH($D79,エサマスタ!$B$5:$B$53,0),COLUMN()-COLUMN($Z79)),0),1.875-MOD(W79,1))+IF(AND($F$1="リマスター",$E79="アルマジロキャベツ"),-1,1)*INDEX(エサマスタ!$C$5:$O$53,MATCH($E79,エサマスタ!$B$5:$B$53,0),COLUMN()-COLUMN($Z79)),0),1.875-MOD(W79,1))+IF(AND($F$1="リマスター",$F79="アルマジロキャベツ"),-1,1)*INDEX(エサマスタ!$C$5:$O$53,MATCH($F79,エサマスタ!$B$5:$B$53,0),COLUMN()-COLUMN($Z79)),0),1.875-MOD(W79,1))</f>
        <v>1</v>
      </c>
      <c r="AN79" s="15"/>
    </row>
    <row r="80" spans="1:44" x14ac:dyDescent="0.25">
      <c r="A80" s="15"/>
      <c r="B80" s="51" t="s">
        <v>170</v>
      </c>
      <c r="C80" s="54"/>
      <c r="D80" s="53" t="s">
        <v>92</v>
      </c>
      <c r="E80" s="53" t="s">
        <v>104</v>
      </c>
      <c r="F80" s="53" t="s">
        <v>104</v>
      </c>
      <c r="G80" s="50"/>
      <c r="H80" s="15"/>
      <c r="I80" s="15"/>
      <c r="J80" s="63" t="s">
        <v>170</v>
      </c>
      <c r="K80" s="64">
        <f t="shared" ref="K80:R80" si="129">K79+AA79</f>
        <v>215.5</v>
      </c>
      <c r="L80" s="65">
        <f t="shared" si="129"/>
        <v>17</v>
      </c>
      <c r="M80" s="65">
        <f t="shared" si="129"/>
        <v>110</v>
      </c>
      <c r="N80" s="65">
        <f t="shared" si="129"/>
        <v>71</v>
      </c>
      <c r="O80" s="65">
        <f t="shared" si="129"/>
        <v>100</v>
      </c>
      <c r="P80" s="65">
        <f t="shared" si="129"/>
        <v>110</v>
      </c>
      <c r="Q80" s="65">
        <f t="shared" si="129"/>
        <v>55</v>
      </c>
      <c r="R80" s="65">
        <f t="shared" si="129"/>
        <v>5</v>
      </c>
      <c r="S80" s="76">
        <f t="shared" ref="S80:W80" si="130">INT(S79)+MIN(S79-INT(S79)+AI79,1.875)</f>
        <v>40</v>
      </c>
      <c r="T80" s="76">
        <f t="shared" si="130"/>
        <v>32</v>
      </c>
      <c r="U80" s="76">
        <f t="shared" si="130"/>
        <v>49</v>
      </c>
      <c r="V80" s="76">
        <f t="shared" si="130"/>
        <v>49</v>
      </c>
      <c r="W80" s="77">
        <f t="shared" si="130"/>
        <v>45</v>
      </c>
      <c r="X80" s="15"/>
      <c r="Y80" s="15"/>
      <c r="Z80" s="63" t="s">
        <v>170</v>
      </c>
      <c r="AA80" s="64">
        <f>MIN(MAX(MIN(MAX(MIN(MAX(K$6+INDEX(エサマスタ!$C$5:$O$53,MATCH($D80,エサマスタ!$B$5:$B$53,0),COLUMN()-COLUMN($Z80)),0),3.75)+INDEX(エサマスタ!$C$5:$O$53,MATCH($E80,エサマスタ!$B$5:$B$53,0),COLUMN()-COLUMN($Z80)),0),3.75)+INDEX(エサマスタ!$C$5:$O$53,MATCH($F80,エサマスタ!$B$5:$B$53,0),COLUMN()-COLUMN($Z80)),0),3.75)</f>
        <v>1.5</v>
      </c>
      <c r="AB80" s="65">
        <f>MIN(MAX(MIN(MAX(MIN(MAX(L$6+INDEX(エサマスタ!$C$5:$O$53,MATCH($D80,エサマスタ!$B$5:$B$53,0),COLUMN()-COLUMN($Z80)),0),3.75)+INDEX(エサマスタ!$C$5:$O$53,MATCH($E80,エサマスタ!$B$5:$B$53,0),COLUMN()-COLUMN($Z80)),0),3.75)+INDEX(エサマスタ!$C$5:$O$53,MATCH($F80,エサマスタ!$B$5:$B$53,0),COLUMN()-COLUMN($Z80)),0),3.75)</f>
        <v>0.25</v>
      </c>
      <c r="AC80" s="65">
        <f>MIN(MAX(MIN(MAX(MIN(MAX(M$6+INDEX(エサマスタ!$C$5:$O$53,MATCH($D80,エサマスタ!$B$5:$B$53,0),COLUMN()-COLUMN($Z80)),0),3.75)+INDEX(エサマスタ!$C$5:$O$53,MATCH($E80,エサマスタ!$B$5:$B$53,0),COLUMN()-COLUMN($Z80)),0),3.75)+INDEX(エサマスタ!$C$5:$O$53,MATCH($F80,エサマスタ!$B$5:$B$53,0),COLUMN()-COLUMN($Z80)),0),3.75)</f>
        <v>1.75</v>
      </c>
      <c r="AD80" s="65">
        <f>MIN(MAX(MIN(MAX(MIN(MAX(N$6+INDEX(エサマスタ!$C$5:$O$53,MATCH($D80,エサマスタ!$B$5:$B$53,0),COLUMN()-COLUMN($Z80)),0),3.75)+INDEX(エサマスタ!$C$5:$O$53,MATCH($E80,エサマスタ!$B$5:$B$53,0),COLUMN()-COLUMN($Z80)),0),3.75)+INDEX(エサマスタ!$C$5:$O$53,MATCH($F80,エサマスタ!$B$5:$B$53,0),COLUMN()-COLUMN($Z80)),0),3.75)</f>
        <v>0.75</v>
      </c>
      <c r="AE80" s="65">
        <f>MIN(MAX(MIN(MAX(MIN(MAX(O$6+INDEX(エサマスタ!$C$5:$O$53,MATCH($D80,エサマスタ!$B$5:$B$53,0),COLUMN()-COLUMN($Z80)),0),3.75)+INDEX(エサマスタ!$C$5:$O$53,MATCH($E80,エサマスタ!$B$5:$B$53,0),COLUMN()-COLUMN($Z80)),0),3.75)+INDEX(エサマスタ!$C$5:$O$53,MATCH($F80,エサマスタ!$B$5:$B$53,0),COLUMN()-COLUMN($Z80)),0),3.75)</f>
        <v>1.5</v>
      </c>
      <c r="AF80" s="65">
        <f>MIN(MAX(MIN(MAX(MIN(MAX(P$6+INDEX(エサマスタ!$C$5:$O$53,MATCH($D80,エサマスタ!$B$5:$B$53,0),COLUMN()-COLUMN($Z80)),0),3.75)+INDEX(エサマスタ!$C$5:$O$53,MATCH($E80,エサマスタ!$B$5:$B$53,0),COLUMN()-COLUMN($Z80)),0),3.75)+INDEX(エサマスタ!$C$5:$O$53,MATCH($F80,エサマスタ!$B$5:$B$53,0),COLUMN()-COLUMN($Z80)),0),3.75)</f>
        <v>1.75</v>
      </c>
      <c r="AG80" s="65">
        <f>MIN(MAX(MIN(MAX(MIN(MAX(Q$6+INDEX(エサマスタ!$C$5:$O$53,MATCH($D80,エサマスタ!$B$5:$B$53,0),COLUMN()-COLUMN($Z80)),0),3.75)+INDEX(エサマスタ!$C$5:$O$53,MATCH($E80,エサマスタ!$B$5:$B$53,0),COLUMN()-COLUMN($Z80)),0),3.75)+INDEX(エサマスタ!$C$5:$O$53,MATCH($F80,エサマスタ!$B$5:$B$53,0),COLUMN()-COLUMN($Z80)),0),3.75)</f>
        <v>2</v>
      </c>
      <c r="AH80" s="65">
        <f>MIN(MAX(MIN(MAX(MIN(MAX(R$6+INDEX(エサマスタ!$C$5:$O$53,MATCH($D80,エサマスタ!$B$5:$B$53,0),COLUMN()-COLUMN($Z80)),0),3.75)+INDEX(エサマスタ!$C$5:$O$53,MATCH($E80,エサマスタ!$B$5:$B$53,0),COLUMN()-COLUMN($Z80)),0),3.75)+INDEX(エサマスタ!$C$5:$O$53,MATCH($F80,エサマスタ!$B$5:$B$53,0),COLUMN()-COLUMN($Z80)),0),3.75)</f>
        <v>0</v>
      </c>
      <c r="AI80" s="76">
        <f>MIN(MAX(MIN(MAX(MIN(MAX(S$6+INDEX(エサマスタ!$C$5:$O$53,MATCH($D80,エサマスタ!$B$5:$B$53,0),COLUMN()-COLUMN($Z80)),0),1.875-MOD(S80,1))+INDEX(エサマスタ!$C$5:$O$53,MATCH($E80,エサマスタ!$B$5:$B$53,0),COLUMN()-COLUMN($Z80)),0),1.875-MOD(S80,1))+INDEX(エサマスタ!$C$5:$O$53,MATCH($F80,エサマスタ!$B$5:$B$53,0),COLUMN()-COLUMN($Z80)),0),1.875-MOD(S80,1))</f>
        <v>0.5</v>
      </c>
      <c r="AJ80" s="76">
        <f>MIN(MAX(MIN(MAX(MIN(MAX(T$6+INDEX(エサマスタ!$C$5:$O$53,MATCH($D80,エサマスタ!$B$5:$B$53,0),COLUMN()-COLUMN($Z80)),0),1.875-MOD(T80,1))+INDEX(エサマスタ!$C$5:$O$53,MATCH($E80,エサマスタ!$B$5:$B$53,0),COLUMN()-COLUMN($Z80)),0),1.875-MOD(T80,1))+INDEX(エサマスタ!$C$5:$O$53,MATCH($F80,エサマスタ!$B$5:$B$53,0),COLUMN()-COLUMN($Z80)),0),1.875-MOD(T80,1))</f>
        <v>0.5</v>
      </c>
      <c r="AK80" s="76">
        <f>MIN(MAX(MIN(MAX(MIN(MAX(U$6+INDEX(エサマスタ!$C$5:$O$53,MATCH($D80,エサマスタ!$B$5:$B$53,0),COLUMN()-COLUMN($Z80)),0),1.875-MOD(U80,1))+INDEX(エサマスタ!$C$5:$O$53,MATCH($E80,エサマスタ!$B$5:$B$53,0),COLUMN()-COLUMN($Z80)),0),1.875-MOD(U80,1))+INDEX(エサマスタ!$C$5:$O$53,MATCH($F80,エサマスタ!$B$5:$B$53,0),COLUMN()-COLUMN($Z80)),0),1.875-MOD(U80,1))</f>
        <v>0.75</v>
      </c>
      <c r="AL80" s="76">
        <f>MIN(MAX(MIN(MAX(MIN(MAX(V$6+INDEX(エサマスタ!$C$5:$O$53,MATCH($D80,エサマスタ!$B$5:$B$53,0),COLUMN()-COLUMN($Z80)),0),1.875-MOD(V80,1))+INDEX(エサマスタ!$C$5:$O$53,MATCH($E80,エサマスタ!$B$5:$B$53,0),COLUMN()-COLUMN($Z80)),0),1.875-MOD(V80,1))+INDEX(エサマスタ!$C$5:$O$53,MATCH($F80,エサマスタ!$B$5:$B$53,0),COLUMN()-COLUMN($Z80)),0),1.875-MOD(V80,1))</f>
        <v>0.75</v>
      </c>
      <c r="AM80" s="77">
        <f>MIN(MAX(MIN(MAX(MIN(MAX(W$6+IF(AND($F$1="リマスター",$D80="アルマジロキャベツ"),-1,1)*INDEX(エサマスタ!$C$5:$O$53,MATCH($D80,エサマスタ!$B$5:$B$53,0),COLUMN()-COLUMN($Z80)),0),1.875-MOD(W80,1))+IF(AND($F$1="リマスター",$E80="アルマジロキャベツ"),-1,1)*INDEX(エサマスタ!$C$5:$O$53,MATCH($E80,エサマスタ!$B$5:$B$53,0),COLUMN()-COLUMN($Z80)),0),1.875-MOD(W80,1))+IF(AND($F$1="リマスター",$F80="アルマジロキャベツ"),-1,1)*INDEX(エサマスタ!$C$5:$O$53,MATCH($F80,エサマスタ!$B$5:$B$53,0),COLUMN()-COLUMN($Z80)),0),1.875-MOD(W80,1))</f>
        <v>0</v>
      </c>
      <c r="AN80" s="15"/>
    </row>
    <row r="81" spans="1:40" x14ac:dyDescent="0.25">
      <c r="A81" s="15"/>
      <c r="B81" s="51" t="s">
        <v>171</v>
      </c>
      <c r="C81" s="54"/>
      <c r="D81" s="53" t="s">
        <v>92</v>
      </c>
      <c r="E81" s="53" t="s">
        <v>97</v>
      </c>
      <c r="F81" s="53" t="s">
        <v>97</v>
      </c>
      <c r="G81" s="50"/>
      <c r="H81" s="15"/>
      <c r="I81" s="15"/>
      <c r="J81" s="63" t="s">
        <v>171</v>
      </c>
      <c r="K81" s="64">
        <f t="shared" ref="K81:R81" si="131">K80+AA80</f>
        <v>217</v>
      </c>
      <c r="L81" s="65">
        <f t="shared" si="131"/>
        <v>17.25</v>
      </c>
      <c r="M81" s="65">
        <f t="shared" si="131"/>
        <v>111.75</v>
      </c>
      <c r="N81" s="65">
        <f t="shared" si="131"/>
        <v>71.75</v>
      </c>
      <c r="O81" s="65">
        <f t="shared" si="131"/>
        <v>101.5</v>
      </c>
      <c r="P81" s="65">
        <f t="shared" si="131"/>
        <v>111.75</v>
      </c>
      <c r="Q81" s="65">
        <f t="shared" si="131"/>
        <v>57</v>
      </c>
      <c r="R81" s="65">
        <f t="shared" si="131"/>
        <v>5</v>
      </c>
      <c r="S81" s="76">
        <f t="shared" ref="S81:W81" si="132">INT(S80)+MIN(S80-INT(S80)+AI80,1.875)</f>
        <v>40.5</v>
      </c>
      <c r="T81" s="76">
        <f t="shared" si="132"/>
        <v>32.5</v>
      </c>
      <c r="U81" s="76">
        <f t="shared" si="132"/>
        <v>49.75</v>
      </c>
      <c r="V81" s="76">
        <f t="shared" si="132"/>
        <v>49.75</v>
      </c>
      <c r="W81" s="77">
        <f t="shared" si="132"/>
        <v>45</v>
      </c>
      <c r="X81" s="15"/>
      <c r="Y81" s="15"/>
      <c r="Z81" s="63" t="s">
        <v>171</v>
      </c>
      <c r="AA81" s="64">
        <f>MIN(MAX(MIN(MAX(MIN(MAX(K$6+INDEX(エサマスタ!$C$5:$O$53,MATCH($D81,エサマスタ!$B$5:$B$53,0),COLUMN()-COLUMN($Z81)),0),3.75)+INDEX(エサマスタ!$C$5:$O$53,MATCH($E81,エサマスタ!$B$5:$B$53,0),COLUMN()-COLUMN($Z81)),0),3.75)+INDEX(エサマスタ!$C$5:$O$53,MATCH($F81,エサマスタ!$B$5:$B$53,0),COLUMN()-COLUMN($Z81)),0),3.75)</f>
        <v>3.75</v>
      </c>
      <c r="AB81" s="65">
        <f>MIN(MAX(MIN(MAX(MIN(MAX(L$6+INDEX(エサマスタ!$C$5:$O$53,MATCH($D81,エサマスタ!$B$5:$B$53,0),COLUMN()-COLUMN($Z81)),0),3.75)+INDEX(エサマスタ!$C$5:$O$53,MATCH($E81,エサマスタ!$B$5:$B$53,0),COLUMN()-COLUMN($Z81)),0),3.75)+INDEX(エサマスタ!$C$5:$O$53,MATCH($F81,エサマスタ!$B$5:$B$53,0),COLUMN()-COLUMN($Z81)),0),3.75)</f>
        <v>0.25</v>
      </c>
      <c r="AC81" s="65">
        <f>MIN(MAX(MIN(MAX(MIN(MAX(M$6+INDEX(エサマスタ!$C$5:$O$53,MATCH($D81,エサマスタ!$B$5:$B$53,0),COLUMN()-COLUMN($Z81)),0),3.75)+INDEX(エサマスタ!$C$5:$O$53,MATCH($E81,エサマスタ!$B$5:$B$53,0),COLUMN()-COLUMN($Z81)),0),3.75)+INDEX(エサマスタ!$C$5:$O$53,MATCH($F81,エサマスタ!$B$5:$B$53,0),COLUMN()-COLUMN($Z81)),0),3.75)</f>
        <v>1.75</v>
      </c>
      <c r="AD81" s="65">
        <f>MIN(MAX(MIN(MAX(MIN(MAX(N$6+INDEX(エサマスタ!$C$5:$O$53,MATCH($D81,エサマスタ!$B$5:$B$53,0),COLUMN()-COLUMN($Z81)),0),3.75)+INDEX(エサマスタ!$C$5:$O$53,MATCH($E81,エサマスタ!$B$5:$B$53,0),COLUMN()-COLUMN($Z81)),0),3.75)+INDEX(エサマスタ!$C$5:$O$53,MATCH($F81,エサマスタ!$B$5:$B$53,0),COLUMN()-COLUMN($Z81)),0),3.75)</f>
        <v>0.75</v>
      </c>
      <c r="AE81" s="65">
        <f>MIN(MAX(MIN(MAX(MIN(MAX(O$6+INDEX(エサマスタ!$C$5:$O$53,MATCH($D81,エサマスタ!$B$5:$B$53,0),COLUMN()-COLUMN($Z81)),0),3.75)+INDEX(エサマスタ!$C$5:$O$53,MATCH($E81,エサマスタ!$B$5:$B$53,0),COLUMN()-COLUMN($Z81)),0),3.75)+INDEX(エサマスタ!$C$5:$O$53,MATCH($F81,エサマスタ!$B$5:$B$53,0),COLUMN()-COLUMN($Z81)),0),3.75)</f>
        <v>1.5</v>
      </c>
      <c r="AF81" s="65">
        <f>MIN(MAX(MIN(MAX(MIN(MAX(P$6+INDEX(エサマスタ!$C$5:$O$53,MATCH($D81,エサマスタ!$B$5:$B$53,0),COLUMN()-COLUMN($Z81)),0),3.75)+INDEX(エサマスタ!$C$5:$O$53,MATCH($E81,エサマスタ!$B$5:$B$53,0),COLUMN()-COLUMN($Z81)),0),3.75)+INDEX(エサマスタ!$C$5:$O$53,MATCH($F81,エサマスタ!$B$5:$B$53,0),COLUMN()-COLUMN($Z81)),0),3.75)</f>
        <v>1.75</v>
      </c>
      <c r="AG81" s="65">
        <f>MIN(MAX(MIN(MAX(MIN(MAX(Q$6+INDEX(エサマスタ!$C$5:$O$53,MATCH($D81,エサマスタ!$B$5:$B$53,0),COLUMN()-COLUMN($Z81)),0),3.75)+INDEX(エサマスタ!$C$5:$O$53,MATCH($E81,エサマスタ!$B$5:$B$53,0),COLUMN()-COLUMN($Z81)),0),3.75)+INDEX(エサマスタ!$C$5:$O$53,MATCH($F81,エサマスタ!$B$5:$B$53,0),COLUMN()-COLUMN($Z81)),0),3.75)</f>
        <v>0</v>
      </c>
      <c r="AH81" s="65">
        <f>MIN(MAX(MIN(MAX(MIN(MAX(R$6+INDEX(エサマスタ!$C$5:$O$53,MATCH($D81,エサマスタ!$B$5:$B$53,0),COLUMN()-COLUMN($Z81)),0),3.75)+INDEX(エサマスタ!$C$5:$O$53,MATCH($E81,エサマスタ!$B$5:$B$53,0),COLUMN()-COLUMN($Z81)),0),3.75)+INDEX(エサマスタ!$C$5:$O$53,MATCH($F81,エサマスタ!$B$5:$B$53,0),COLUMN()-COLUMN($Z81)),0),3.75)</f>
        <v>0</v>
      </c>
      <c r="AI81" s="76">
        <f>MIN(MAX(MIN(MAX(MIN(MAX(S$6+INDEX(エサマスタ!$C$5:$O$53,MATCH($D81,エサマスタ!$B$5:$B$53,0),COLUMN()-COLUMN($Z81)),0),1.875-MOD(S81,1))+INDEX(エサマスタ!$C$5:$O$53,MATCH($E81,エサマスタ!$B$5:$B$53,0),COLUMN()-COLUMN($Z81)),0),1.875-MOD(S81,1))+INDEX(エサマスタ!$C$5:$O$53,MATCH($F81,エサマスタ!$B$5:$B$53,0),COLUMN()-COLUMN($Z81)),0),1.875-MOD(S81,1))</f>
        <v>0.5</v>
      </c>
      <c r="AJ81" s="76">
        <f>MIN(MAX(MIN(MAX(MIN(MAX(T$6+INDEX(エサマスタ!$C$5:$O$53,MATCH($D81,エサマスタ!$B$5:$B$53,0),COLUMN()-COLUMN($Z81)),0),1.875-MOD(T81,1))+INDEX(エサマスタ!$C$5:$O$53,MATCH($E81,エサマスタ!$B$5:$B$53,0),COLUMN()-COLUMN($Z81)),0),1.875-MOD(T81,1))+INDEX(エサマスタ!$C$5:$O$53,MATCH($F81,エサマスタ!$B$5:$B$53,0),COLUMN()-COLUMN($Z81)),0),1.875-MOD(T81,1))</f>
        <v>0.5</v>
      </c>
      <c r="AK81" s="76">
        <f>MIN(MAX(MIN(MAX(MIN(MAX(U$6+INDEX(エサマスタ!$C$5:$O$53,MATCH($D81,エサマスタ!$B$5:$B$53,0),COLUMN()-COLUMN($Z81)),0),1.875-MOD(U81,1))+INDEX(エサマスタ!$C$5:$O$53,MATCH($E81,エサマスタ!$B$5:$B$53,0),COLUMN()-COLUMN($Z81)),0),1.875-MOD(U81,1))+INDEX(エサマスタ!$C$5:$O$53,MATCH($F81,エサマスタ!$B$5:$B$53,0),COLUMN()-COLUMN($Z81)),0),1.875-MOD(U81,1))</f>
        <v>0.75</v>
      </c>
      <c r="AL81" s="76">
        <f>MIN(MAX(MIN(MAX(MIN(MAX(V$6+INDEX(エサマスタ!$C$5:$O$53,MATCH($D81,エサマスタ!$B$5:$B$53,0),COLUMN()-COLUMN($Z81)),0),1.875-MOD(V81,1))+INDEX(エサマスタ!$C$5:$O$53,MATCH($E81,エサマスタ!$B$5:$B$53,0),COLUMN()-COLUMN($Z81)),0),1.875-MOD(V81,1))+INDEX(エサマスタ!$C$5:$O$53,MATCH($F81,エサマスタ!$B$5:$B$53,0),COLUMN()-COLUMN($Z81)),0),1.875-MOD(V81,1))</f>
        <v>0.75</v>
      </c>
      <c r="AM81" s="77">
        <f>MIN(MAX(MIN(MAX(MIN(MAX(W$6+IF(AND($F$1="リマスター",$D81="アルマジロキャベツ"),-1,1)*INDEX(エサマスタ!$C$5:$O$53,MATCH($D81,エサマスタ!$B$5:$B$53,0),COLUMN()-COLUMN($Z81)),0),1.875-MOD(W81,1))+IF(AND($F$1="リマスター",$E81="アルマジロキャベツ"),-1,1)*INDEX(エサマスタ!$C$5:$O$53,MATCH($E81,エサマスタ!$B$5:$B$53,0),COLUMN()-COLUMN($Z81)),0),1.875-MOD(W81,1))+IF(AND($F$1="リマスター",$F81="アルマジロキャベツ"),-1,1)*INDEX(エサマスタ!$C$5:$O$53,MATCH($F81,エサマスタ!$B$5:$B$53,0),COLUMN()-COLUMN($Z81)),0),1.875-MOD(W81,1))</f>
        <v>1</v>
      </c>
      <c r="AN81" s="15"/>
    </row>
    <row r="82" spans="1:40" x14ac:dyDescent="0.25">
      <c r="A82" s="15"/>
      <c r="B82" s="51" t="s">
        <v>172</v>
      </c>
      <c r="C82" s="54"/>
      <c r="D82" s="53" t="s">
        <v>92</v>
      </c>
      <c r="E82" s="53" t="s">
        <v>104</v>
      </c>
      <c r="F82" s="53" t="s">
        <v>104</v>
      </c>
      <c r="G82" s="50"/>
      <c r="H82" s="15"/>
      <c r="I82" s="15"/>
      <c r="J82" s="63" t="s">
        <v>172</v>
      </c>
      <c r="K82" s="64">
        <f t="shared" ref="K82:R82" si="133">K81+AA81</f>
        <v>220.75</v>
      </c>
      <c r="L82" s="65">
        <f t="shared" si="133"/>
        <v>17.5</v>
      </c>
      <c r="M82" s="65">
        <f t="shared" si="133"/>
        <v>113.5</v>
      </c>
      <c r="N82" s="65">
        <f t="shared" si="133"/>
        <v>72.5</v>
      </c>
      <c r="O82" s="65">
        <f t="shared" si="133"/>
        <v>103</v>
      </c>
      <c r="P82" s="65">
        <f t="shared" si="133"/>
        <v>113.5</v>
      </c>
      <c r="Q82" s="65">
        <f t="shared" si="133"/>
        <v>57</v>
      </c>
      <c r="R82" s="65">
        <f t="shared" si="133"/>
        <v>5</v>
      </c>
      <c r="S82" s="76">
        <f t="shared" ref="S82:W82" si="134">INT(S81)+MIN(S81-INT(S81)+AI81,1.875)</f>
        <v>41</v>
      </c>
      <c r="T82" s="76">
        <f t="shared" si="134"/>
        <v>33</v>
      </c>
      <c r="U82" s="76">
        <f t="shared" si="134"/>
        <v>50.5</v>
      </c>
      <c r="V82" s="76">
        <f t="shared" si="134"/>
        <v>50.5</v>
      </c>
      <c r="W82" s="77">
        <f t="shared" si="134"/>
        <v>46</v>
      </c>
      <c r="X82" s="15"/>
      <c r="Y82" s="15"/>
      <c r="Z82" s="63" t="s">
        <v>172</v>
      </c>
      <c r="AA82" s="64">
        <f>MIN(MAX(MIN(MAX(MIN(MAX(K$6+INDEX(エサマスタ!$C$5:$O$53,MATCH($D82,エサマスタ!$B$5:$B$53,0),COLUMN()-COLUMN($Z82)),0),3.75)+INDEX(エサマスタ!$C$5:$O$53,MATCH($E82,エサマスタ!$B$5:$B$53,0),COLUMN()-COLUMN($Z82)),0),3.75)+INDEX(エサマスタ!$C$5:$O$53,MATCH($F82,エサマスタ!$B$5:$B$53,0),COLUMN()-COLUMN($Z82)),0),3.75)</f>
        <v>1.5</v>
      </c>
      <c r="AB82" s="65">
        <f>MIN(MAX(MIN(MAX(MIN(MAX(L$6+INDEX(エサマスタ!$C$5:$O$53,MATCH($D82,エサマスタ!$B$5:$B$53,0),COLUMN()-COLUMN($Z82)),0),3.75)+INDEX(エサマスタ!$C$5:$O$53,MATCH($E82,エサマスタ!$B$5:$B$53,0),COLUMN()-COLUMN($Z82)),0),3.75)+INDEX(エサマスタ!$C$5:$O$53,MATCH($F82,エサマスタ!$B$5:$B$53,0),COLUMN()-COLUMN($Z82)),0),3.75)</f>
        <v>0.25</v>
      </c>
      <c r="AC82" s="65">
        <f>MIN(MAX(MIN(MAX(MIN(MAX(M$6+INDEX(エサマスタ!$C$5:$O$53,MATCH($D82,エサマスタ!$B$5:$B$53,0),COLUMN()-COLUMN($Z82)),0),3.75)+INDEX(エサマスタ!$C$5:$O$53,MATCH($E82,エサマスタ!$B$5:$B$53,0),COLUMN()-COLUMN($Z82)),0),3.75)+INDEX(エサマスタ!$C$5:$O$53,MATCH($F82,エサマスタ!$B$5:$B$53,0),COLUMN()-COLUMN($Z82)),0),3.75)</f>
        <v>1.75</v>
      </c>
      <c r="AD82" s="65">
        <f>MIN(MAX(MIN(MAX(MIN(MAX(N$6+INDEX(エサマスタ!$C$5:$O$53,MATCH($D82,エサマスタ!$B$5:$B$53,0),COLUMN()-COLUMN($Z82)),0),3.75)+INDEX(エサマスタ!$C$5:$O$53,MATCH($E82,エサマスタ!$B$5:$B$53,0),COLUMN()-COLUMN($Z82)),0),3.75)+INDEX(エサマスタ!$C$5:$O$53,MATCH($F82,エサマスタ!$B$5:$B$53,0),COLUMN()-COLUMN($Z82)),0),3.75)</f>
        <v>0.75</v>
      </c>
      <c r="AE82" s="65">
        <f>MIN(MAX(MIN(MAX(MIN(MAX(O$6+INDEX(エサマスタ!$C$5:$O$53,MATCH($D82,エサマスタ!$B$5:$B$53,0),COLUMN()-COLUMN($Z82)),0),3.75)+INDEX(エサマスタ!$C$5:$O$53,MATCH($E82,エサマスタ!$B$5:$B$53,0),COLUMN()-COLUMN($Z82)),0),3.75)+INDEX(エサマスタ!$C$5:$O$53,MATCH($F82,エサマスタ!$B$5:$B$53,0),COLUMN()-COLUMN($Z82)),0),3.75)</f>
        <v>1.5</v>
      </c>
      <c r="AF82" s="65">
        <f>MIN(MAX(MIN(MAX(MIN(MAX(P$6+INDEX(エサマスタ!$C$5:$O$53,MATCH($D82,エサマスタ!$B$5:$B$53,0),COLUMN()-COLUMN($Z82)),0),3.75)+INDEX(エサマスタ!$C$5:$O$53,MATCH($E82,エサマスタ!$B$5:$B$53,0),COLUMN()-COLUMN($Z82)),0),3.75)+INDEX(エサマスタ!$C$5:$O$53,MATCH($F82,エサマスタ!$B$5:$B$53,0),COLUMN()-COLUMN($Z82)),0),3.75)</f>
        <v>1.75</v>
      </c>
      <c r="AG82" s="65">
        <f>MIN(MAX(MIN(MAX(MIN(MAX(Q$6+INDEX(エサマスタ!$C$5:$O$53,MATCH($D82,エサマスタ!$B$5:$B$53,0),COLUMN()-COLUMN($Z82)),0),3.75)+INDEX(エサマスタ!$C$5:$O$53,MATCH($E82,エサマスタ!$B$5:$B$53,0),COLUMN()-COLUMN($Z82)),0),3.75)+INDEX(エサマスタ!$C$5:$O$53,MATCH($F82,エサマスタ!$B$5:$B$53,0),COLUMN()-COLUMN($Z82)),0),3.75)</f>
        <v>2</v>
      </c>
      <c r="AH82" s="65">
        <f>MIN(MAX(MIN(MAX(MIN(MAX(R$6+INDEX(エサマスタ!$C$5:$O$53,MATCH($D82,エサマスタ!$B$5:$B$53,0),COLUMN()-COLUMN($Z82)),0),3.75)+INDEX(エサマスタ!$C$5:$O$53,MATCH($E82,エサマスタ!$B$5:$B$53,0),COLUMN()-COLUMN($Z82)),0),3.75)+INDEX(エサマスタ!$C$5:$O$53,MATCH($F82,エサマスタ!$B$5:$B$53,0),COLUMN()-COLUMN($Z82)),0),3.75)</f>
        <v>0</v>
      </c>
      <c r="AI82" s="76">
        <f>MIN(MAX(MIN(MAX(MIN(MAX(S$6+INDEX(エサマスタ!$C$5:$O$53,MATCH($D82,エサマスタ!$B$5:$B$53,0),COLUMN()-COLUMN($Z82)),0),1.875-MOD(S82,1))+INDEX(エサマスタ!$C$5:$O$53,MATCH($E82,エサマスタ!$B$5:$B$53,0),COLUMN()-COLUMN($Z82)),0),1.875-MOD(S82,1))+INDEX(エサマスタ!$C$5:$O$53,MATCH($F82,エサマスタ!$B$5:$B$53,0),COLUMN()-COLUMN($Z82)),0),1.875-MOD(S82,1))</f>
        <v>0.5</v>
      </c>
      <c r="AJ82" s="76">
        <f>MIN(MAX(MIN(MAX(MIN(MAX(T$6+INDEX(エサマスタ!$C$5:$O$53,MATCH($D82,エサマスタ!$B$5:$B$53,0),COLUMN()-COLUMN($Z82)),0),1.875-MOD(T82,1))+INDEX(エサマスタ!$C$5:$O$53,MATCH($E82,エサマスタ!$B$5:$B$53,0),COLUMN()-COLUMN($Z82)),0),1.875-MOD(T82,1))+INDEX(エサマスタ!$C$5:$O$53,MATCH($F82,エサマスタ!$B$5:$B$53,0),COLUMN()-COLUMN($Z82)),0),1.875-MOD(T82,1))</f>
        <v>0.5</v>
      </c>
      <c r="AK82" s="76">
        <f>MIN(MAX(MIN(MAX(MIN(MAX(U$6+INDEX(エサマスタ!$C$5:$O$53,MATCH($D82,エサマスタ!$B$5:$B$53,0),COLUMN()-COLUMN($Z82)),0),1.875-MOD(U82,1))+INDEX(エサマスタ!$C$5:$O$53,MATCH($E82,エサマスタ!$B$5:$B$53,0),COLUMN()-COLUMN($Z82)),0),1.875-MOD(U82,1))+INDEX(エサマスタ!$C$5:$O$53,MATCH($F82,エサマスタ!$B$5:$B$53,0),COLUMN()-COLUMN($Z82)),0),1.875-MOD(U82,1))</f>
        <v>0.75</v>
      </c>
      <c r="AL82" s="76">
        <f>MIN(MAX(MIN(MAX(MIN(MAX(V$6+INDEX(エサマスタ!$C$5:$O$53,MATCH($D82,エサマスタ!$B$5:$B$53,0),COLUMN()-COLUMN($Z82)),0),1.875-MOD(V82,1))+INDEX(エサマスタ!$C$5:$O$53,MATCH($E82,エサマスタ!$B$5:$B$53,0),COLUMN()-COLUMN($Z82)),0),1.875-MOD(V82,1))+INDEX(エサマスタ!$C$5:$O$53,MATCH($F82,エサマスタ!$B$5:$B$53,0),COLUMN()-COLUMN($Z82)),0),1.875-MOD(V82,1))</f>
        <v>0.75</v>
      </c>
      <c r="AM82" s="77">
        <f>MIN(MAX(MIN(MAX(MIN(MAX(W$6+IF(AND($F$1="リマスター",$D82="アルマジロキャベツ"),-1,1)*INDEX(エサマスタ!$C$5:$O$53,MATCH($D82,エサマスタ!$B$5:$B$53,0),COLUMN()-COLUMN($Z82)),0),1.875-MOD(W82,1))+IF(AND($F$1="リマスター",$E82="アルマジロキャベツ"),-1,1)*INDEX(エサマスタ!$C$5:$O$53,MATCH($E82,エサマスタ!$B$5:$B$53,0),COLUMN()-COLUMN($Z82)),0),1.875-MOD(W82,1))+IF(AND($F$1="リマスター",$F82="アルマジロキャベツ"),-1,1)*INDEX(エサマスタ!$C$5:$O$53,MATCH($F82,エサマスタ!$B$5:$B$53,0),COLUMN()-COLUMN($Z82)),0),1.875-MOD(W82,1))</f>
        <v>0</v>
      </c>
      <c r="AN82" s="15"/>
    </row>
    <row r="83" spans="1:40" x14ac:dyDescent="0.25">
      <c r="A83" s="15"/>
      <c r="B83" s="51" t="s">
        <v>173</v>
      </c>
      <c r="C83" s="54"/>
      <c r="D83" s="53" t="s">
        <v>92</v>
      </c>
      <c r="E83" s="53" t="s">
        <v>97</v>
      </c>
      <c r="F83" s="53" t="s">
        <v>97</v>
      </c>
      <c r="G83" s="50"/>
      <c r="H83" s="15"/>
      <c r="I83" s="15"/>
      <c r="J83" s="63" t="s">
        <v>173</v>
      </c>
      <c r="K83" s="64">
        <f t="shared" ref="K83:R83" si="135">K82+AA82</f>
        <v>222.25</v>
      </c>
      <c r="L83" s="65">
        <f t="shared" si="135"/>
        <v>17.75</v>
      </c>
      <c r="M83" s="65">
        <f t="shared" si="135"/>
        <v>115.25</v>
      </c>
      <c r="N83" s="65">
        <f t="shared" si="135"/>
        <v>73.25</v>
      </c>
      <c r="O83" s="65">
        <f t="shared" si="135"/>
        <v>104.5</v>
      </c>
      <c r="P83" s="65">
        <f t="shared" si="135"/>
        <v>115.25</v>
      </c>
      <c r="Q83" s="65">
        <f t="shared" si="135"/>
        <v>59</v>
      </c>
      <c r="R83" s="65">
        <f t="shared" si="135"/>
        <v>5</v>
      </c>
      <c r="S83" s="76">
        <f t="shared" ref="S83:W83" si="136">INT(S82)+MIN(S82-INT(S82)+AI82,1.875)</f>
        <v>41.5</v>
      </c>
      <c r="T83" s="76">
        <f t="shared" si="136"/>
        <v>33.5</v>
      </c>
      <c r="U83" s="76">
        <f t="shared" si="136"/>
        <v>51.25</v>
      </c>
      <c r="V83" s="76">
        <f t="shared" si="136"/>
        <v>51.25</v>
      </c>
      <c r="W83" s="77">
        <f t="shared" si="136"/>
        <v>46</v>
      </c>
      <c r="X83" s="15"/>
      <c r="Y83" s="15"/>
      <c r="Z83" s="63" t="s">
        <v>173</v>
      </c>
      <c r="AA83" s="64">
        <f>MIN(MAX(MIN(MAX(MIN(MAX(K$6+INDEX(エサマスタ!$C$5:$O$53,MATCH($D83,エサマスタ!$B$5:$B$53,0),COLUMN()-COLUMN($Z83)),0),3.75)+INDEX(エサマスタ!$C$5:$O$53,MATCH($E83,エサマスタ!$B$5:$B$53,0),COLUMN()-COLUMN($Z83)),0),3.75)+INDEX(エサマスタ!$C$5:$O$53,MATCH($F83,エサマスタ!$B$5:$B$53,0),COLUMN()-COLUMN($Z83)),0),3.75)</f>
        <v>3.75</v>
      </c>
      <c r="AB83" s="65">
        <f>MIN(MAX(MIN(MAX(MIN(MAX(L$6+INDEX(エサマスタ!$C$5:$O$53,MATCH($D83,エサマスタ!$B$5:$B$53,0),COLUMN()-COLUMN($Z83)),0),3.75)+INDEX(エサマスタ!$C$5:$O$53,MATCH($E83,エサマスタ!$B$5:$B$53,0),COLUMN()-COLUMN($Z83)),0),3.75)+INDEX(エサマスタ!$C$5:$O$53,MATCH($F83,エサマスタ!$B$5:$B$53,0),COLUMN()-COLUMN($Z83)),0),3.75)</f>
        <v>0.25</v>
      </c>
      <c r="AC83" s="65">
        <f>MIN(MAX(MIN(MAX(MIN(MAX(M$6+INDEX(エサマスタ!$C$5:$O$53,MATCH($D83,エサマスタ!$B$5:$B$53,0),COLUMN()-COLUMN($Z83)),0),3.75)+INDEX(エサマスタ!$C$5:$O$53,MATCH($E83,エサマスタ!$B$5:$B$53,0),COLUMN()-COLUMN($Z83)),0),3.75)+INDEX(エサマスタ!$C$5:$O$53,MATCH($F83,エサマスタ!$B$5:$B$53,0),COLUMN()-COLUMN($Z83)),0),3.75)</f>
        <v>1.75</v>
      </c>
      <c r="AD83" s="65">
        <f>MIN(MAX(MIN(MAX(MIN(MAX(N$6+INDEX(エサマスタ!$C$5:$O$53,MATCH($D83,エサマスタ!$B$5:$B$53,0),COLUMN()-COLUMN($Z83)),0),3.75)+INDEX(エサマスタ!$C$5:$O$53,MATCH($E83,エサマスタ!$B$5:$B$53,0),COLUMN()-COLUMN($Z83)),0),3.75)+INDEX(エサマスタ!$C$5:$O$53,MATCH($F83,エサマスタ!$B$5:$B$53,0),COLUMN()-COLUMN($Z83)),0),3.75)</f>
        <v>0.75</v>
      </c>
      <c r="AE83" s="65">
        <f>MIN(MAX(MIN(MAX(MIN(MAX(O$6+INDEX(エサマスタ!$C$5:$O$53,MATCH($D83,エサマスタ!$B$5:$B$53,0),COLUMN()-COLUMN($Z83)),0),3.75)+INDEX(エサマスタ!$C$5:$O$53,MATCH($E83,エサマスタ!$B$5:$B$53,0),COLUMN()-COLUMN($Z83)),0),3.75)+INDEX(エサマスタ!$C$5:$O$53,MATCH($F83,エサマスタ!$B$5:$B$53,0),COLUMN()-COLUMN($Z83)),0),3.75)</f>
        <v>1.5</v>
      </c>
      <c r="AF83" s="65">
        <f>MIN(MAX(MIN(MAX(MIN(MAX(P$6+INDEX(エサマスタ!$C$5:$O$53,MATCH($D83,エサマスタ!$B$5:$B$53,0),COLUMN()-COLUMN($Z83)),0),3.75)+INDEX(エサマスタ!$C$5:$O$53,MATCH($E83,エサマスタ!$B$5:$B$53,0),COLUMN()-COLUMN($Z83)),0),3.75)+INDEX(エサマスタ!$C$5:$O$53,MATCH($F83,エサマスタ!$B$5:$B$53,0),COLUMN()-COLUMN($Z83)),0),3.75)</f>
        <v>1.75</v>
      </c>
      <c r="AG83" s="65">
        <f>MIN(MAX(MIN(MAX(MIN(MAX(Q$6+INDEX(エサマスタ!$C$5:$O$53,MATCH($D83,エサマスタ!$B$5:$B$53,0),COLUMN()-COLUMN($Z83)),0),3.75)+INDEX(エサマスタ!$C$5:$O$53,MATCH($E83,エサマスタ!$B$5:$B$53,0),COLUMN()-COLUMN($Z83)),0),3.75)+INDEX(エサマスタ!$C$5:$O$53,MATCH($F83,エサマスタ!$B$5:$B$53,0),COLUMN()-COLUMN($Z83)),0),3.75)</f>
        <v>0</v>
      </c>
      <c r="AH83" s="65">
        <f>MIN(MAX(MIN(MAX(MIN(MAX(R$6+INDEX(エサマスタ!$C$5:$O$53,MATCH($D83,エサマスタ!$B$5:$B$53,0),COLUMN()-COLUMN($Z83)),0),3.75)+INDEX(エサマスタ!$C$5:$O$53,MATCH($E83,エサマスタ!$B$5:$B$53,0),COLUMN()-COLUMN($Z83)),0),3.75)+INDEX(エサマスタ!$C$5:$O$53,MATCH($F83,エサマスタ!$B$5:$B$53,0),COLUMN()-COLUMN($Z83)),0),3.75)</f>
        <v>0</v>
      </c>
      <c r="AI83" s="76">
        <f>MIN(MAX(MIN(MAX(MIN(MAX(S$6+INDEX(エサマスタ!$C$5:$O$53,MATCH($D83,エサマスタ!$B$5:$B$53,0),COLUMN()-COLUMN($Z83)),0),1.875-MOD(S83,1))+INDEX(エサマスタ!$C$5:$O$53,MATCH($E83,エサマスタ!$B$5:$B$53,0),COLUMN()-COLUMN($Z83)),0),1.875-MOD(S83,1))+INDEX(エサマスタ!$C$5:$O$53,MATCH($F83,エサマスタ!$B$5:$B$53,0),COLUMN()-COLUMN($Z83)),0),1.875-MOD(S83,1))</f>
        <v>0.5</v>
      </c>
      <c r="AJ83" s="76">
        <f>MIN(MAX(MIN(MAX(MIN(MAX(T$6+INDEX(エサマスタ!$C$5:$O$53,MATCH($D83,エサマスタ!$B$5:$B$53,0),COLUMN()-COLUMN($Z83)),0),1.875-MOD(T83,1))+INDEX(エサマスタ!$C$5:$O$53,MATCH($E83,エサマスタ!$B$5:$B$53,0),COLUMN()-COLUMN($Z83)),0),1.875-MOD(T83,1))+INDEX(エサマスタ!$C$5:$O$53,MATCH($F83,エサマスタ!$B$5:$B$53,0),COLUMN()-COLUMN($Z83)),0),1.875-MOD(T83,1))</f>
        <v>0.5</v>
      </c>
      <c r="AK83" s="76">
        <f>MIN(MAX(MIN(MAX(MIN(MAX(U$6+INDEX(エサマスタ!$C$5:$O$53,MATCH($D83,エサマスタ!$B$5:$B$53,0),COLUMN()-COLUMN($Z83)),0),1.875-MOD(U83,1))+INDEX(エサマスタ!$C$5:$O$53,MATCH($E83,エサマスタ!$B$5:$B$53,0),COLUMN()-COLUMN($Z83)),0),1.875-MOD(U83,1))+INDEX(エサマスタ!$C$5:$O$53,MATCH($F83,エサマスタ!$B$5:$B$53,0),COLUMN()-COLUMN($Z83)),0),1.875-MOD(U83,1))</f>
        <v>0.75</v>
      </c>
      <c r="AL83" s="76">
        <f>MIN(MAX(MIN(MAX(MIN(MAX(V$6+INDEX(エサマスタ!$C$5:$O$53,MATCH($D83,エサマスタ!$B$5:$B$53,0),COLUMN()-COLUMN($Z83)),0),1.875-MOD(V83,1))+INDEX(エサマスタ!$C$5:$O$53,MATCH($E83,エサマスタ!$B$5:$B$53,0),COLUMN()-COLUMN($Z83)),0),1.875-MOD(V83,1))+INDEX(エサマスタ!$C$5:$O$53,MATCH($F83,エサマスタ!$B$5:$B$53,0),COLUMN()-COLUMN($Z83)),0),1.875-MOD(V83,1))</f>
        <v>0.75</v>
      </c>
      <c r="AM83" s="77">
        <f>MIN(MAX(MIN(MAX(MIN(MAX(W$6+IF(AND($F$1="リマスター",$D83="アルマジロキャベツ"),-1,1)*INDEX(エサマスタ!$C$5:$O$53,MATCH($D83,エサマスタ!$B$5:$B$53,0),COLUMN()-COLUMN($Z83)),0),1.875-MOD(W83,1))+IF(AND($F$1="リマスター",$E83="アルマジロキャベツ"),-1,1)*INDEX(エサマスタ!$C$5:$O$53,MATCH($E83,エサマスタ!$B$5:$B$53,0),COLUMN()-COLUMN($Z83)),0),1.875-MOD(W83,1))+IF(AND($F$1="リマスター",$F83="アルマジロキャベツ"),-1,1)*INDEX(エサマスタ!$C$5:$O$53,MATCH($F83,エサマスタ!$B$5:$B$53,0),COLUMN()-COLUMN($Z83)),0),1.875-MOD(W83,1))</f>
        <v>1</v>
      </c>
      <c r="AN83" s="15"/>
    </row>
    <row r="84" spans="1:40" x14ac:dyDescent="0.25">
      <c r="A84" s="15"/>
      <c r="B84" s="51" t="s">
        <v>174</v>
      </c>
      <c r="C84" s="54"/>
      <c r="D84" s="53" t="s">
        <v>92</v>
      </c>
      <c r="E84" s="53" t="s">
        <v>104</v>
      </c>
      <c r="F84" s="53" t="s">
        <v>104</v>
      </c>
      <c r="G84" s="50"/>
      <c r="H84" s="15"/>
      <c r="I84" s="15"/>
      <c r="J84" s="63" t="s">
        <v>174</v>
      </c>
      <c r="K84" s="64">
        <f t="shared" ref="K84:R84" si="137">K83+AA83</f>
        <v>226</v>
      </c>
      <c r="L84" s="65">
        <f t="shared" si="137"/>
        <v>18</v>
      </c>
      <c r="M84" s="65">
        <f t="shared" si="137"/>
        <v>117</v>
      </c>
      <c r="N84" s="65">
        <f t="shared" si="137"/>
        <v>74</v>
      </c>
      <c r="O84" s="65">
        <f t="shared" si="137"/>
        <v>106</v>
      </c>
      <c r="P84" s="65">
        <f t="shared" si="137"/>
        <v>117</v>
      </c>
      <c r="Q84" s="65">
        <f t="shared" si="137"/>
        <v>59</v>
      </c>
      <c r="R84" s="65">
        <f t="shared" si="137"/>
        <v>5</v>
      </c>
      <c r="S84" s="76">
        <f t="shared" ref="S84:W84" si="138">INT(S83)+MIN(S83-INT(S83)+AI83,1.875)</f>
        <v>42</v>
      </c>
      <c r="T84" s="76">
        <f t="shared" si="138"/>
        <v>34</v>
      </c>
      <c r="U84" s="76">
        <f t="shared" si="138"/>
        <v>52</v>
      </c>
      <c r="V84" s="76">
        <f t="shared" si="138"/>
        <v>52</v>
      </c>
      <c r="W84" s="77">
        <f t="shared" si="138"/>
        <v>47</v>
      </c>
      <c r="X84" s="15"/>
      <c r="Y84" s="15"/>
      <c r="Z84" s="63" t="s">
        <v>174</v>
      </c>
      <c r="AA84" s="64">
        <f>MIN(MAX(MIN(MAX(MIN(MAX(K$6+INDEX(エサマスタ!$C$5:$O$53,MATCH($D84,エサマスタ!$B$5:$B$53,0),COLUMN()-COLUMN($Z84)),0),3.75)+INDEX(エサマスタ!$C$5:$O$53,MATCH($E84,エサマスタ!$B$5:$B$53,0),COLUMN()-COLUMN($Z84)),0),3.75)+INDEX(エサマスタ!$C$5:$O$53,MATCH($F84,エサマスタ!$B$5:$B$53,0),COLUMN()-COLUMN($Z84)),0),3.75)</f>
        <v>1.5</v>
      </c>
      <c r="AB84" s="65">
        <f>MIN(MAX(MIN(MAX(MIN(MAX(L$6+INDEX(エサマスタ!$C$5:$O$53,MATCH($D84,エサマスタ!$B$5:$B$53,0),COLUMN()-COLUMN($Z84)),0),3.75)+INDEX(エサマスタ!$C$5:$O$53,MATCH($E84,エサマスタ!$B$5:$B$53,0),COLUMN()-COLUMN($Z84)),0),3.75)+INDEX(エサマスタ!$C$5:$O$53,MATCH($F84,エサマスタ!$B$5:$B$53,0),COLUMN()-COLUMN($Z84)),0),3.75)</f>
        <v>0.25</v>
      </c>
      <c r="AC84" s="65">
        <f>MIN(MAX(MIN(MAX(MIN(MAX(M$6+INDEX(エサマスタ!$C$5:$O$53,MATCH($D84,エサマスタ!$B$5:$B$53,0),COLUMN()-COLUMN($Z84)),0),3.75)+INDEX(エサマスタ!$C$5:$O$53,MATCH($E84,エサマスタ!$B$5:$B$53,0),COLUMN()-COLUMN($Z84)),0),3.75)+INDEX(エサマスタ!$C$5:$O$53,MATCH($F84,エサマスタ!$B$5:$B$53,0),COLUMN()-COLUMN($Z84)),0),3.75)</f>
        <v>1.75</v>
      </c>
      <c r="AD84" s="65">
        <f>MIN(MAX(MIN(MAX(MIN(MAX(N$6+INDEX(エサマスタ!$C$5:$O$53,MATCH($D84,エサマスタ!$B$5:$B$53,0),COLUMN()-COLUMN($Z84)),0),3.75)+INDEX(エサマスタ!$C$5:$O$53,MATCH($E84,エサマスタ!$B$5:$B$53,0),COLUMN()-COLUMN($Z84)),0),3.75)+INDEX(エサマスタ!$C$5:$O$53,MATCH($F84,エサマスタ!$B$5:$B$53,0),COLUMN()-COLUMN($Z84)),0),3.75)</f>
        <v>0.75</v>
      </c>
      <c r="AE84" s="65">
        <f>MIN(MAX(MIN(MAX(MIN(MAX(O$6+INDEX(エサマスタ!$C$5:$O$53,MATCH($D84,エサマスタ!$B$5:$B$53,0),COLUMN()-COLUMN($Z84)),0),3.75)+INDEX(エサマスタ!$C$5:$O$53,MATCH($E84,エサマスタ!$B$5:$B$53,0),COLUMN()-COLUMN($Z84)),0),3.75)+INDEX(エサマスタ!$C$5:$O$53,MATCH($F84,エサマスタ!$B$5:$B$53,0),COLUMN()-COLUMN($Z84)),0),3.75)</f>
        <v>1.5</v>
      </c>
      <c r="AF84" s="65">
        <f>MIN(MAX(MIN(MAX(MIN(MAX(P$6+INDEX(エサマスタ!$C$5:$O$53,MATCH($D84,エサマスタ!$B$5:$B$53,0),COLUMN()-COLUMN($Z84)),0),3.75)+INDEX(エサマスタ!$C$5:$O$53,MATCH($E84,エサマスタ!$B$5:$B$53,0),COLUMN()-COLUMN($Z84)),0),3.75)+INDEX(エサマスタ!$C$5:$O$53,MATCH($F84,エサマスタ!$B$5:$B$53,0),COLUMN()-COLUMN($Z84)),0),3.75)</f>
        <v>1.75</v>
      </c>
      <c r="AG84" s="65">
        <f>MIN(MAX(MIN(MAX(MIN(MAX(Q$6+INDEX(エサマスタ!$C$5:$O$53,MATCH($D84,エサマスタ!$B$5:$B$53,0),COLUMN()-COLUMN($Z84)),0),3.75)+INDEX(エサマスタ!$C$5:$O$53,MATCH($E84,エサマスタ!$B$5:$B$53,0),COLUMN()-COLUMN($Z84)),0),3.75)+INDEX(エサマスタ!$C$5:$O$53,MATCH($F84,エサマスタ!$B$5:$B$53,0),COLUMN()-COLUMN($Z84)),0),3.75)</f>
        <v>2</v>
      </c>
      <c r="AH84" s="65">
        <f>MIN(MAX(MIN(MAX(MIN(MAX(R$6+INDEX(エサマスタ!$C$5:$O$53,MATCH($D84,エサマスタ!$B$5:$B$53,0),COLUMN()-COLUMN($Z84)),0),3.75)+INDEX(エサマスタ!$C$5:$O$53,MATCH($E84,エサマスタ!$B$5:$B$53,0),COLUMN()-COLUMN($Z84)),0),3.75)+INDEX(エサマスタ!$C$5:$O$53,MATCH($F84,エサマスタ!$B$5:$B$53,0),COLUMN()-COLUMN($Z84)),0),3.75)</f>
        <v>0</v>
      </c>
      <c r="AI84" s="76">
        <f>MIN(MAX(MIN(MAX(MIN(MAX(S$6+INDEX(エサマスタ!$C$5:$O$53,MATCH($D84,エサマスタ!$B$5:$B$53,0),COLUMN()-COLUMN($Z84)),0),1.875-MOD(S84,1))+INDEX(エサマスタ!$C$5:$O$53,MATCH($E84,エサマスタ!$B$5:$B$53,0),COLUMN()-COLUMN($Z84)),0),1.875-MOD(S84,1))+INDEX(エサマスタ!$C$5:$O$53,MATCH($F84,エサマスタ!$B$5:$B$53,0),COLUMN()-COLUMN($Z84)),0),1.875-MOD(S84,1))</f>
        <v>0.5</v>
      </c>
      <c r="AJ84" s="76">
        <f>MIN(MAX(MIN(MAX(MIN(MAX(T$6+INDEX(エサマスタ!$C$5:$O$53,MATCH($D84,エサマスタ!$B$5:$B$53,0),COLUMN()-COLUMN($Z84)),0),1.875-MOD(T84,1))+INDEX(エサマスタ!$C$5:$O$53,MATCH($E84,エサマスタ!$B$5:$B$53,0),COLUMN()-COLUMN($Z84)),0),1.875-MOD(T84,1))+INDEX(エサマスタ!$C$5:$O$53,MATCH($F84,エサマスタ!$B$5:$B$53,0),COLUMN()-COLUMN($Z84)),0),1.875-MOD(T84,1))</f>
        <v>0.5</v>
      </c>
      <c r="AK84" s="76">
        <f>MIN(MAX(MIN(MAX(MIN(MAX(U$6+INDEX(エサマスタ!$C$5:$O$53,MATCH($D84,エサマスタ!$B$5:$B$53,0),COLUMN()-COLUMN($Z84)),0),1.875-MOD(U84,1))+INDEX(エサマスタ!$C$5:$O$53,MATCH($E84,エサマスタ!$B$5:$B$53,0),COLUMN()-COLUMN($Z84)),0),1.875-MOD(U84,1))+INDEX(エサマスタ!$C$5:$O$53,MATCH($F84,エサマスタ!$B$5:$B$53,0),COLUMN()-COLUMN($Z84)),0),1.875-MOD(U84,1))</f>
        <v>0.75</v>
      </c>
      <c r="AL84" s="76">
        <f>MIN(MAX(MIN(MAX(MIN(MAX(V$6+INDEX(エサマスタ!$C$5:$O$53,MATCH($D84,エサマスタ!$B$5:$B$53,0),COLUMN()-COLUMN($Z84)),0),1.875-MOD(V84,1))+INDEX(エサマスタ!$C$5:$O$53,MATCH($E84,エサマスタ!$B$5:$B$53,0),COLUMN()-COLUMN($Z84)),0),1.875-MOD(V84,1))+INDEX(エサマスタ!$C$5:$O$53,MATCH($F84,エサマスタ!$B$5:$B$53,0),COLUMN()-COLUMN($Z84)),0),1.875-MOD(V84,1))</f>
        <v>0.75</v>
      </c>
      <c r="AM84" s="77">
        <f>MIN(MAX(MIN(MAX(MIN(MAX(W$6+IF(AND($F$1="リマスター",$D84="アルマジロキャベツ"),-1,1)*INDEX(エサマスタ!$C$5:$O$53,MATCH($D84,エサマスタ!$B$5:$B$53,0),COLUMN()-COLUMN($Z84)),0),1.875-MOD(W84,1))+IF(AND($F$1="リマスター",$E84="アルマジロキャベツ"),-1,1)*INDEX(エサマスタ!$C$5:$O$53,MATCH($E84,エサマスタ!$B$5:$B$53,0),COLUMN()-COLUMN($Z84)),0),1.875-MOD(W84,1))+IF(AND($F$1="リマスター",$F84="アルマジロキャベツ"),-1,1)*INDEX(エサマスタ!$C$5:$O$53,MATCH($F84,エサマスタ!$B$5:$B$53,0),COLUMN()-COLUMN($Z84)),0),1.875-MOD(W84,1))</f>
        <v>0</v>
      </c>
      <c r="AN84" s="15"/>
    </row>
    <row r="85" spans="1:40" x14ac:dyDescent="0.25">
      <c r="A85" s="15"/>
      <c r="B85" s="51" t="s">
        <v>175</v>
      </c>
      <c r="C85" s="54"/>
      <c r="D85" s="53" t="s">
        <v>92</v>
      </c>
      <c r="E85" s="53" t="s">
        <v>97</v>
      </c>
      <c r="F85" s="53" t="s">
        <v>97</v>
      </c>
      <c r="G85" s="50"/>
      <c r="H85" s="15"/>
      <c r="I85" s="15"/>
      <c r="J85" s="63" t="s">
        <v>175</v>
      </c>
      <c r="K85" s="64">
        <f t="shared" ref="K85:R85" si="139">K84+AA84</f>
        <v>227.5</v>
      </c>
      <c r="L85" s="65">
        <f t="shared" si="139"/>
        <v>18.25</v>
      </c>
      <c r="M85" s="65">
        <f t="shared" si="139"/>
        <v>118.75</v>
      </c>
      <c r="N85" s="65">
        <f t="shared" si="139"/>
        <v>74.75</v>
      </c>
      <c r="O85" s="65">
        <f t="shared" si="139"/>
        <v>107.5</v>
      </c>
      <c r="P85" s="65">
        <f t="shared" si="139"/>
        <v>118.75</v>
      </c>
      <c r="Q85" s="65">
        <f t="shared" si="139"/>
        <v>61</v>
      </c>
      <c r="R85" s="65">
        <f t="shared" si="139"/>
        <v>5</v>
      </c>
      <c r="S85" s="76">
        <f t="shared" ref="S85:W85" si="140">INT(S84)+MIN(S84-INT(S84)+AI84,1.875)</f>
        <v>42.5</v>
      </c>
      <c r="T85" s="76">
        <f t="shared" si="140"/>
        <v>34.5</v>
      </c>
      <c r="U85" s="76">
        <f t="shared" si="140"/>
        <v>52.75</v>
      </c>
      <c r="V85" s="76">
        <f t="shared" si="140"/>
        <v>52.75</v>
      </c>
      <c r="W85" s="77">
        <f t="shared" si="140"/>
        <v>47</v>
      </c>
      <c r="X85" s="15"/>
      <c r="Y85" s="15"/>
      <c r="Z85" s="63" t="s">
        <v>175</v>
      </c>
      <c r="AA85" s="64">
        <f>MIN(MAX(MIN(MAX(MIN(MAX(K$6+INDEX(エサマスタ!$C$5:$O$53,MATCH($D85,エサマスタ!$B$5:$B$53,0),COLUMN()-COLUMN($Z85)),0),3.75)+INDEX(エサマスタ!$C$5:$O$53,MATCH($E85,エサマスタ!$B$5:$B$53,0),COLUMN()-COLUMN($Z85)),0),3.75)+INDEX(エサマスタ!$C$5:$O$53,MATCH($F85,エサマスタ!$B$5:$B$53,0),COLUMN()-COLUMN($Z85)),0),3.75)</f>
        <v>3.75</v>
      </c>
      <c r="AB85" s="65">
        <f>MIN(MAX(MIN(MAX(MIN(MAX(L$6+INDEX(エサマスタ!$C$5:$O$53,MATCH($D85,エサマスタ!$B$5:$B$53,0),COLUMN()-COLUMN($Z85)),0),3.75)+INDEX(エサマスタ!$C$5:$O$53,MATCH($E85,エサマスタ!$B$5:$B$53,0),COLUMN()-COLUMN($Z85)),0),3.75)+INDEX(エサマスタ!$C$5:$O$53,MATCH($F85,エサマスタ!$B$5:$B$53,0),COLUMN()-COLUMN($Z85)),0),3.75)</f>
        <v>0.25</v>
      </c>
      <c r="AC85" s="65">
        <f>MIN(MAX(MIN(MAX(MIN(MAX(M$6+INDEX(エサマスタ!$C$5:$O$53,MATCH($D85,エサマスタ!$B$5:$B$53,0),COLUMN()-COLUMN($Z85)),0),3.75)+INDEX(エサマスタ!$C$5:$O$53,MATCH($E85,エサマスタ!$B$5:$B$53,0),COLUMN()-COLUMN($Z85)),0),3.75)+INDEX(エサマスタ!$C$5:$O$53,MATCH($F85,エサマスタ!$B$5:$B$53,0),COLUMN()-COLUMN($Z85)),0),3.75)</f>
        <v>1.75</v>
      </c>
      <c r="AD85" s="65">
        <f>MIN(MAX(MIN(MAX(MIN(MAX(N$6+INDEX(エサマスタ!$C$5:$O$53,MATCH($D85,エサマスタ!$B$5:$B$53,0),COLUMN()-COLUMN($Z85)),0),3.75)+INDEX(エサマスタ!$C$5:$O$53,MATCH($E85,エサマスタ!$B$5:$B$53,0),COLUMN()-COLUMN($Z85)),0),3.75)+INDEX(エサマスタ!$C$5:$O$53,MATCH($F85,エサマスタ!$B$5:$B$53,0),COLUMN()-COLUMN($Z85)),0),3.75)</f>
        <v>0.75</v>
      </c>
      <c r="AE85" s="65">
        <f>MIN(MAX(MIN(MAX(MIN(MAX(O$6+INDEX(エサマスタ!$C$5:$O$53,MATCH($D85,エサマスタ!$B$5:$B$53,0),COLUMN()-COLUMN($Z85)),0),3.75)+INDEX(エサマスタ!$C$5:$O$53,MATCH($E85,エサマスタ!$B$5:$B$53,0),COLUMN()-COLUMN($Z85)),0),3.75)+INDEX(エサマスタ!$C$5:$O$53,MATCH($F85,エサマスタ!$B$5:$B$53,0),COLUMN()-COLUMN($Z85)),0),3.75)</f>
        <v>1.5</v>
      </c>
      <c r="AF85" s="65">
        <f>MIN(MAX(MIN(MAX(MIN(MAX(P$6+INDEX(エサマスタ!$C$5:$O$53,MATCH($D85,エサマスタ!$B$5:$B$53,0),COLUMN()-COLUMN($Z85)),0),3.75)+INDEX(エサマスタ!$C$5:$O$53,MATCH($E85,エサマスタ!$B$5:$B$53,0),COLUMN()-COLUMN($Z85)),0),3.75)+INDEX(エサマスタ!$C$5:$O$53,MATCH($F85,エサマスタ!$B$5:$B$53,0),COLUMN()-COLUMN($Z85)),0),3.75)</f>
        <v>1.75</v>
      </c>
      <c r="AG85" s="65">
        <f>MIN(MAX(MIN(MAX(MIN(MAX(Q$6+INDEX(エサマスタ!$C$5:$O$53,MATCH($D85,エサマスタ!$B$5:$B$53,0),COLUMN()-COLUMN($Z85)),0),3.75)+INDEX(エサマスタ!$C$5:$O$53,MATCH($E85,エサマスタ!$B$5:$B$53,0),COLUMN()-COLUMN($Z85)),0),3.75)+INDEX(エサマスタ!$C$5:$O$53,MATCH($F85,エサマスタ!$B$5:$B$53,0),COLUMN()-COLUMN($Z85)),0),3.75)</f>
        <v>0</v>
      </c>
      <c r="AH85" s="65">
        <f>MIN(MAX(MIN(MAX(MIN(MAX(R$6+INDEX(エサマスタ!$C$5:$O$53,MATCH($D85,エサマスタ!$B$5:$B$53,0),COLUMN()-COLUMN($Z85)),0),3.75)+INDEX(エサマスタ!$C$5:$O$53,MATCH($E85,エサマスタ!$B$5:$B$53,0),COLUMN()-COLUMN($Z85)),0),3.75)+INDEX(エサマスタ!$C$5:$O$53,MATCH($F85,エサマスタ!$B$5:$B$53,0),COLUMN()-COLUMN($Z85)),0),3.75)</f>
        <v>0</v>
      </c>
      <c r="AI85" s="76">
        <f>MIN(MAX(MIN(MAX(MIN(MAX(S$6+INDEX(エサマスタ!$C$5:$O$53,MATCH($D85,エサマスタ!$B$5:$B$53,0),COLUMN()-COLUMN($Z85)),0),1.875-MOD(S85,1))+INDEX(エサマスタ!$C$5:$O$53,MATCH($E85,エサマスタ!$B$5:$B$53,0),COLUMN()-COLUMN($Z85)),0),1.875-MOD(S85,1))+INDEX(エサマスタ!$C$5:$O$53,MATCH($F85,エサマスタ!$B$5:$B$53,0),COLUMN()-COLUMN($Z85)),0),1.875-MOD(S85,1))</f>
        <v>0.5</v>
      </c>
      <c r="AJ85" s="76">
        <f>MIN(MAX(MIN(MAX(MIN(MAX(T$6+INDEX(エサマスタ!$C$5:$O$53,MATCH($D85,エサマスタ!$B$5:$B$53,0),COLUMN()-COLUMN($Z85)),0),1.875-MOD(T85,1))+INDEX(エサマスタ!$C$5:$O$53,MATCH($E85,エサマスタ!$B$5:$B$53,0),COLUMN()-COLUMN($Z85)),0),1.875-MOD(T85,1))+INDEX(エサマスタ!$C$5:$O$53,MATCH($F85,エサマスタ!$B$5:$B$53,0),COLUMN()-COLUMN($Z85)),0),1.875-MOD(T85,1))</f>
        <v>0.5</v>
      </c>
      <c r="AK85" s="76">
        <f>MIN(MAX(MIN(MAX(MIN(MAX(U$6+INDEX(エサマスタ!$C$5:$O$53,MATCH($D85,エサマスタ!$B$5:$B$53,0),COLUMN()-COLUMN($Z85)),0),1.875-MOD(U85,1))+INDEX(エサマスタ!$C$5:$O$53,MATCH($E85,エサマスタ!$B$5:$B$53,0),COLUMN()-COLUMN($Z85)),0),1.875-MOD(U85,1))+INDEX(エサマスタ!$C$5:$O$53,MATCH($F85,エサマスタ!$B$5:$B$53,0),COLUMN()-COLUMN($Z85)),0),1.875-MOD(U85,1))</f>
        <v>0.75</v>
      </c>
      <c r="AL85" s="76">
        <f>MIN(MAX(MIN(MAX(MIN(MAX(V$6+INDEX(エサマスタ!$C$5:$O$53,MATCH($D85,エサマスタ!$B$5:$B$53,0),COLUMN()-COLUMN($Z85)),0),1.875-MOD(V85,1))+INDEX(エサマスタ!$C$5:$O$53,MATCH($E85,エサマスタ!$B$5:$B$53,0),COLUMN()-COLUMN($Z85)),0),1.875-MOD(V85,1))+INDEX(エサマスタ!$C$5:$O$53,MATCH($F85,エサマスタ!$B$5:$B$53,0),COLUMN()-COLUMN($Z85)),0),1.875-MOD(V85,1))</f>
        <v>0.75</v>
      </c>
      <c r="AM85" s="77">
        <f>MIN(MAX(MIN(MAX(MIN(MAX(W$6+IF(AND($F$1="リマスター",$D85="アルマジロキャベツ"),-1,1)*INDEX(エサマスタ!$C$5:$O$53,MATCH($D85,エサマスタ!$B$5:$B$53,0),COLUMN()-COLUMN($Z85)),0),1.875-MOD(W85,1))+IF(AND($F$1="リマスター",$E85="アルマジロキャベツ"),-1,1)*INDEX(エサマスタ!$C$5:$O$53,MATCH($E85,エサマスタ!$B$5:$B$53,0),COLUMN()-COLUMN($Z85)),0),1.875-MOD(W85,1))+IF(AND($F$1="リマスター",$F85="アルマジロキャベツ"),-1,1)*INDEX(エサマスタ!$C$5:$O$53,MATCH($F85,エサマスタ!$B$5:$B$53,0),COLUMN()-COLUMN($Z85)),0),1.875-MOD(W85,1))</f>
        <v>1</v>
      </c>
      <c r="AN85" s="15"/>
    </row>
    <row r="86" spans="1:40" x14ac:dyDescent="0.25">
      <c r="A86" s="15"/>
      <c r="B86" s="51" t="s">
        <v>176</v>
      </c>
      <c r="C86" s="54"/>
      <c r="D86" s="53" t="s">
        <v>92</v>
      </c>
      <c r="E86" s="53" t="s">
        <v>104</v>
      </c>
      <c r="F86" s="53" t="s">
        <v>104</v>
      </c>
      <c r="G86" s="50"/>
      <c r="H86" s="15"/>
      <c r="I86" s="15"/>
      <c r="J86" s="63" t="s">
        <v>176</v>
      </c>
      <c r="K86" s="64">
        <f t="shared" ref="K86:R86" si="141">K85+AA85</f>
        <v>231.25</v>
      </c>
      <c r="L86" s="65">
        <f t="shared" si="141"/>
        <v>18.5</v>
      </c>
      <c r="M86" s="65">
        <f t="shared" si="141"/>
        <v>120.5</v>
      </c>
      <c r="N86" s="65">
        <f t="shared" si="141"/>
        <v>75.5</v>
      </c>
      <c r="O86" s="65">
        <f t="shared" si="141"/>
        <v>109</v>
      </c>
      <c r="P86" s="65">
        <f t="shared" si="141"/>
        <v>120.5</v>
      </c>
      <c r="Q86" s="65">
        <f t="shared" si="141"/>
        <v>61</v>
      </c>
      <c r="R86" s="65">
        <f t="shared" si="141"/>
        <v>5</v>
      </c>
      <c r="S86" s="76">
        <f t="shared" ref="S86:W86" si="142">INT(S85)+MIN(S85-INT(S85)+AI85,1.875)</f>
        <v>43</v>
      </c>
      <c r="T86" s="76">
        <f t="shared" si="142"/>
        <v>35</v>
      </c>
      <c r="U86" s="76">
        <f t="shared" si="142"/>
        <v>53.5</v>
      </c>
      <c r="V86" s="76">
        <f t="shared" si="142"/>
        <v>53.5</v>
      </c>
      <c r="W86" s="77">
        <f t="shared" si="142"/>
        <v>48</v>
      </c>
      <c r="X86" s="15"/>
      <c r="Y86" s="15"/>
      <c r="Z86" s="63" t="s">
        <v>176</v>
      </c>
      <c r="AA86" s="64">
        <f>MIN(MAX(MIN(MAX(MIN(MAX(K$6+INDEX(エサマスタ!$C$5:$O$53,MATCH($D86,エサマスタ!$B$5:$B$53,0),COLUMN()-COLUMN($Z86)),0),3.75)+INDEX(エサマスタ!$C$5:$O$53,MATCH($E86,エサマスタ!$B$5:$B$53,0),COLUMN()-COLUMN($Z86)),0),3.75)+INDEX(エサマスタ!$C$5:$O$53,MATCH($F86,エサマスタ!$B$5:$B$53,0),COLUMN()-COLUMN($Z86)),0),3.75)</f>
        <v>1.5</v>
      </c>
      <c r="AB86" s="65">
        <f>MIN(MAX(MIN(MAX(MIN(MAX(L$6+INDEX(エサマスタ!$C$5:$O$53,MATCH($D86,エサマスタ!$B$5:$B$53,0),COLUMN()-COLUMN($Z86)),0),3.75)+INDEX(エサマスタ!$C$5:$O$53,MATCH($E86,エサマスタ!$B$5:$B$53,0),COLUMN()-COLUMN($Z86)),0),3.75)+INDEX(エサマスタ!$C$5:$O$53,MATCH($F86,エサマスタ!$B$5:$B$53,0),COLUMN()-COLUMN($Z86)),0),3.75)</f>
        <v>0.25</v>
      </c>
      <c r="AC86" s="65">
        <f>MIN(MAX(MIN(MAX(MIN(MAX(M$6+INDEX(エサマスタ!$C$5:$O$53,MATCH($D86,エサマスタ!$B$5:$B$53,0),COLUMN()-COLUMN($Z86)),0),3.75)+INDEX(エサマスタ!$C$5:$O$53,MATCH($E86,エサマスタ!$B$5:$B$53,0),COLUMN()-COLUMN($Z86)),0),3.75)+INDEX(エサマスタ!$C$5:$O$53,MATCH($F86,エサマスタ!$B$5:$B$53,0),COLUMN()-COLUMN($Z86)),0),3.75)</f>
        <v>1.75</v>
      </c>
      <c r="AD86" s="65">
        <f>MIN(MAX(MIN(MAX(MIN(MAX(N$6+INDEX(エサマスタ!$C$5:$O$53,MATCH($D86,エサマスタ!$B$5:$B$53,0),COLUMN()-COLUMN($Z86)),0),3.75)+INDEX(エサマスタ!$C$5:$O$53,MATCH($E86,エサマスタ!$B$5:$B$53,0),COLUMN()-COLUMN($Z86)),0),3.75)+INDEX(エサマスタ!$C$5:$O$53,MATCH($F86,エサマスタ!$B$5:$B$53,0),COLUMN()-COLUMN($Z86)),0),3.75)</f>
        <v>0.75</v>
      </c>
      <c r="AE86" s="65">
        <f>MIN(MAX(MIN(MAX(MIN(MAX(O$6+INDEX(エサマスタ!$C$5:$O$53,MATCH($D86,エサマスタ!$B$5:$B$53,0),COLUMN()-COLUMN($Z86)),0),3.75)+INDEX(エサマスタ!$C$5:$O$53,MATCH($E86,エサマスタ!$B$5:$B$53,0),COLUMN()-COLUMN($Z86)),0),3.75)+INDEX(エサマスタ!$C$5:$O$53,MATCH($F86,エサマスタ!$B$5:$B$53,0),COLUMN()-COLUMN($Z86)),0),3.75)</f>
        <v>1.5</v>
      </c>
      <c r="AF86" s="65">
        <f>MIN(MAX(MIN(MAX(MIN(MAX(P$6+INDEX(エサマスタ!$C$5:$O$53,MATCH($D86,エサマスタ!$B$5:$B$53,0),COLUMN()-COLUMN($Z86)),0),3.75)+INDEX(エサマスタ!$C$5:$O$53,MATCH($E86,エサマスタ!$B$5:$B$53,0),COLUMN()-COLUMN($Z86)),0),3.75)+INDEX(エサマスタ!$C$5:$O$53,MATCH($F86,エサマスタ!$B$5:$B$53,0),COLUMN()-COLUMN($Z86)),0),3.75)</f>
        <v>1.75</v>
      </c>
      <c r="AG86" s="65">
        <f>MIN(MAX(MIN(MAX(MIN(MAX(Q$6+INDEX(エサマスタ!$C$5:$O$53,MATCH($D86,エサマスタ!$B$5:$B$53,0),COLUMN()-COLUMN($Z86)),0),3.75)+INDEX(エサマスタ!$C$5:$O$53,MATCH($E86,エサマスタ!$B$5:$B$53,0),COLUMN()-COLUMN($Z86)),0),3.75)+INDEX(エサマスタ!$C$5:$O$53,MATCH($F86,エサマスタ!$B$5:$B$53,0),COLUMN()-COLUMN($Z86)),0),3.75)</f>
        <v>2</v>
      </c>
      <c r="AH86" s="65">
        <f>MIN(MAX(MIN(MAX(MIN(MAX(R$6+INDEX(エサマスタ!$C$5:$O$53,MATCH($D86,エサマスタ!$B$5:$B$53,0),COLUMN()-COLUMN($Z86)),0),3.75)+INDEX(エサマスタ!$C$5:$O$53,MATCH($E86,エサマスタ!$B$5:$B$53,0),COLUMN()-COLUMN($Z86)),0),3.75)+INDEX(エサマスタ!$C$5:$O$53,MATCH($F86,エサマスタ!$B$5:$B$53,0),COLUMN()-COLUMN($Z86)),0),3.75)</f>
        <v>0</v>
      </c>
      <c r="AI86" s="76">
        <f>MIN(MAX(MIN(MAX(MIN(MAX(S$6+INDEX(エサマスタ!$C$5:$O$53,MATCH($D86,エサマスタ!$B$5:$B$53,0),COLUMN()-COLUMN($Z86)),0),1.875-MOD(S86,1))+INDEX(エサマスタ!$C$5:$O$53,MATCH($E86,エサマスタ!$B$5:$B$53,0),COLUMN()-COLUMN($Z86)),0),1.875-MOD(S86,1))+INDEX(エサマスタ!$C$5:$O$53,MATCH($F86,エサマスタ!$B$5:$B$53,0),COLUMN()-COLUMN($Z86)),0),1.875-MOD(S86,1))</f>
        <v>0.5</v>
      </c>
      <c r="AJ86" s="76">
        <f>MIN(MAX(MIN(MAX(MIN(MAX(T$6+INDEX(エサマスタ!$C$5:$O$53,MATCH($D86,エサマスタ!$B$5:$B$53,0),COLUMN()-COLUMN($Z86)),0),1.875-MOD(T86,1))+INDEX(エサマスタ!$C$5:$O$53,MATCH($E86,エサマスタ!$B$5:$B$53,0),COLUMN()-COLUMN($Z86)),0),1.875-MOD(T86,1))+INDEX(エサマスタ!$C$5:$O$53,MATCH($F86,エサマスタ!$B$5:$B$53,0),COLUMN()-COLUMN($Z86)),0),1.875-MOD(T86,1))</f>
        <v>0.5</v>
      </c>
      <c r="AK86" s="76">
        <f>MIN(MAX(MIN(MAX(MIN(MAX(U$6+INDEX(エサマスタ!$C$5:$O$53,MATCH($D86,エサマスタ!$B$5:$B$53,0),COLUMN()-COLUMN($Z86)),0),1.875-MOD(U86,1))+INDEX(エサマスタ!$C$5:$O$53,MATCH($E86,エサマスタ!$B$5:$B$53,0),COLUMN()-COLUMN($Z86)),0),1.875-MOD(U86,1))+INDEX(エサマスタ!$C$5:$O$53,MATCH($F86,エサマスタ!$B$5:$B$53,0),COLUMN()-COLUMN($Z86)),0),1.875-MOD(U86,1))</f>
        <v>0.75</v>
      </c>
      <c r="AL86" s="76">
        <f>MIN(MAX(MIN(MAX(MIN(MAX(V$6+INDEX(エサマスタ!$C$5:$O$53,MATCH($D86,エサマスタ!$B$5:$B$53,0),COLUMN()-COLUMN($Z86)),0),1.875-MOD(V86,1))+INDEX(エサマスタ!$C$5:$O$53,MATCH($E86,エサマスタ!$B$5:$B$53,0),COLUMN()-COLUMN($Z86)),0),1.875-MOD(V86,1))+INDEX(エサマスタ!$C$5:$O$53,MATCH($F86,エサマスタ!$B$5:$B$53,0),COLUMN()-COLUMN($Z86)),0),1.875-MOD(V86,1))</f>
        <v>0.75</v>
      </c>
      <c r="AM86" s="77">
        <f>MIN(MAX(MIN(MAX(MIN(MAX(W$6+IF(AND($F$1="リマスター",$D86="アルマジロキャベツ"),-1,1)*INDEX(エサマスタ!$C$5:$O$53,MATCH($D86,エサマスタ!$B$5:$B$53,0),COLUMN()-COLUMN($Z86)),0),1.875-MOD(W86,1))+IF(AND($F$1="リマスター",$E86="アルマジロキャベツ"),-1,1)*INDEX(エサマスタ!$C$5:$O$53,MATCH($E86,エサマスタ!$B$5:$B$53,0),COLUMN()-COLUMN($Z86)),0),1.875-MOD(W86,1))+IF(AND($F$1="リマスター",$F86="アルマジロキャベツ"),-1,1)*INDEX(エサマスタ!$C$5:$O$53,MATCH($F86,エサマスタ!$B$5:$B$53,0),COLUMN()-COLUMN($Z86)),0),1.875-MOD(W86,1))</f>
        <v>0</v>
      </c>
      <c r="AN86" s="15"/>
    </row>
    <row r="87" spans="1:40" x14ac:dyDescent="0.25">
      <c r="A87" s="15"/>
      <c r="B87" s="51" t="s">
        <v>177</v>
      </c>
      <c r="C87" s="54"/>
      <c r="D87" s="53" t="s">
        <v>92</v>
      </c>
      <c r="E87" s="53" t="s">
        <v>97</v>
      </c>
      <c r="F87" s="53" t="s">
        <v>97</v>
      </c>
      <c r="G87" s="50"/>
      <c r="H87" s="15"/>
      <c r="I87" s="15"/>
      <c r="J87" s="63" t="s">
        <v>177</v>
      </c>
      <c r="K87" s="64">
        <f t="shared" ref="K87:R87" si="143">K86+AA86</f>
        <v>232.75</v>
      </c>
      <c r="L87" s="65">
        <f t="shared" si="143"/>
        <v>18.75</v>
      </c>
      <c r="M87" s="65">
        <f t="shared" si="143"/>
        <v>122.25</v>
      </c>
      <c r="N87" s="65">
        <f t="shared" si="143"/>
        <v>76.25</v>
      </c>
      <c r="O87" s="65">
        <f t="shared" si="143"/>
        <v>110.5</v>
      </c>
      <c r="P87" s="65">
        <f t="shared" si="143"/>
        <v>122.25</v>
      </c>
      <c r="Q87" s="65">
        <f t="shared" si="143"/>
        <v>63</v>
      </c>
      <c r="R87" s="65">
        <f t="shared" si="143"/>
        <v>5</v>
      </c>
      <c r="S87" s="76">
        <f t="shared" ref="S87:W87" si="144">INT(S86)+MIN(S86-INT(S86)+AI86,1.875)</f>
        <v>43.5</v>
      </c>
      <c r="T87" s="76">
        <f t="shared" si="144"/>
        <v>35.5</v>
      </c>
      <c r="U87" s="76">
        <f t="shared" si="144"/>
        <v>54.25</v>
      </c>
      <c r="V87" s="76">
        <f t="shared" si="144"/>
        <v>54.25</v>
      </c>
      <c r="W87" s="77">
        <f t="shared" si="144"/>
        <v>48</v>
      </c>
      <c r="X87" s="15"/>
      <c r="Y87" s="15"/>
      <c r="Z87" s="63" t="s">
        <v>177</v>
      </c>
      <c r="AA87" s="64">
        <f>MIN(MAX(MIN(MAX(MIN(MAX(K$6+INDEX(エサマスタ!$C$5:$O$53,MATCH($D87,エサマスタ!$B$5:$B$53,0),COLUMN()-COLUMN($Z87)),0),3.75)+INDEX(エサマスタ!$C$5:$O$53,MATCH($E87,エサマスタ!$B$5:$B$53,0),COLUMN()-COLUMN($Z87)),0),3.75)+INDEX(エサマスタ!$C$5:$O$53,MATCH($F87,エサマスタ!$B$5:$B$53,0),COLUMN()-COLUMN($Z87)),0),3.75)</f>
        <v>3.75</v>
      </c>
      <c r="AB87" s="65">
        <f>MIN(MAX(MIN(MAX(MIN(MAX(L$6+INDEX(エサマスタ!$C$5:$O$53,MATCH($D87,エサマスタ!$B$5:$B$53,0),COLUMN()-COLUMN($Z87)),0),3.75)+INDEX(エサマスタ!$C$5:$O$53,MATCH($E87,エサマスタ!$B$5:$B$53,0),COLUMN()-COLUMN($Z87)),0),3.75)+INDEX(エサマスタ!$C$5:$O$53,MATCH($F87,エサマスタ!$B$5:$B$53,0),COLUMN()-COLUMN($Z87)),0),3.75)</f>
        <v>0.25</v>
      </c>
      <c r="AC87" s="65">
        <f>MIN(MAX(MIN(MAX(MIN(MAX(M$6+INDEX(エサマスタ!$C$5:$O$53,MATCH($D87,エサマスタ!$B$5:$B$53,0),COLUMN()-COLUMN($Z87)),0),3.75)+INDEX(エサマスタ!$C$5:$O$53,MATCH($E87,エサマスタ!$B$5:$B$53,0),COLUMN()-COLUMN($Z87)),0),3.75)+INDEX(エサマスタ!$C$5:$O$53,MATCH($F87,エサマスタ!$B$5:$B$53,0),COLUMN()-COLUMN($Z87)),0),3.75)</f>
        <v>1.75</v>
      </c>
      <c r="AD87" s="65">
        <f>MIN(MAX(MIN(MAX(MIN(MAX(N$6+INDEX(エサマスタ!$C$5:$O$53,MATCH($D87,エサマスタ!$B$5:$B$53,0),COLUMN()-COLUMN($Z87)),0),3.75)+INDEX(エサマスタ!$C$5:$O$53,MATCH($E87,エサマスタ!$B$5:$B$53,0),COLUMN()-COLUMN($Z87)),0),3.75)+INDEX(エサマスタ!$C$5:$O$53,MATCH($F87,エサマスタ!$B$5:$B$53,0),COLUMN()-COLUMN($Z87)),0),3.75)</f>
        <v>0.75</v>
      </c>
      <c r="AE87" s="65">
        <f>MIN(MAX(MIN(MAX(MIN(MAX(O$6+INDEX(エサマスタ!$C$5:$O$53,MATCH($D87,エサマスタ!$B$5:$B$53,0),COLUMN()-COLUMN($Z87)),0),3.75)+INDEX(エサマスタ!$C$5:$O$53,MATCH($E87,エサマスタ!$B$5:$B$53,0),COLUMN()-COLUMN($Z87)),0),3.75)+INDEX(エサマスタ!$C$5:$O$53,MATCH($F87,エサマスタ!$B$5:$B$53,0),COLUMN()-COLUMN($Z87)),0),3.75)</f>
        <v>1.5</v>
      </c>
      <c r="AF87" s="65">
        <f>MIN(MAX(MIN(MAX(MIN(MAX(P$6+INDEX(エサマスタ!$C$5:$O$53,MATCH($D87,エサマスタ!$B$5:$B$53,0),COLUMN()-COLUMN($Z87)),0),3.75)+INDEX(エサマスタ!$C$5:$O$53,MATCH($E87,エサマスタ!$B$5:$B$53,0),COLUMN()-COLUMN($Z87)),0),3.75)+INDEX(エサマスタ!$C$5:$O$53,MATCH($F87,エサマスタ!$B$5:$B$53,0),COLUMN()-COLUMN($Z87)),0),3.75)</f>
        <v>1.75</v>
      </c>
      <c r="AG87" s="65">
        <f>MIN(MAX(MIN(MAX(MIN(MAX(Q$6+INDEX(エサマスタ!$C$5:$O$53,MATCH($D87,エサマスタ!$B$5:$B$53,0),COLUMN()-COLUMN($Z87)),0),3.75)+INDEX(エサマスタ!$C$5:$O$53,MATCH($E87,エサマスタ!$B$5:$B$53,0),COLUMN()-COLUMN($Z87)),0),3.75)+INDEX(エサマスタ!$C$5:$O$53,MATCH($F87,エサマスタ!$B$5:$B$53,0),COLUMN()-COLUMN($Z87)),0),3.75)</f>
        <v>0</v>
      </c>
      <c r="AH87" s="65">
        <f>MIN(MAX(MIN(MAX(MIN(MAX(R$6+INDEX(エサマスタ!$C$5:$O$53,MATCH($D87,エサマスタ!$B$5:$B$53,0),COLUMN()-COLUMN($Z87)),0),3.75)+INDEX(エサマスタ!$C$5:$O$53,MATCH($E87,エサマスタ!$B$5:$B$53,0),COLUMN()-COLUMN($Z87)),0),3.75)+INDEX(エサマスタ!$C$5:$O$53,MATCH($F87,エサマスタ!$B$5:$B$53,0),COLUMN()-COLUMN($Z87)),0),3.75)</f>
        <v>0</v>
      </c>
      <c r="AI87" s="76">
        <f>MIN(MAX(MIN(MAX(MIN(MAX(S$6+INDEX(エサマスタ!$C$5:$O$53,MATCH($D87,エサマスタ!$B$5:$B$53,0),COLUMN()-COLUMN($Z87)),0),1.875-MOD(S87,1))+INDEX(エサマスタ!$C$5:$O$53,MATCH($E87,エサマスタ!$B$5:$B$53,0),COLUMN()-COLUMN($Z87)),0),1.875-MOD(S87,1))+INDEX(エサマスタ!$C$5:$O$53,MATCH($F87,エサマスタ!$B$5:$B$53,0),COLUMN()-COLUMN($Z87)),0),1.875-MOD(S87,1))</f>
        <v>0.5</v>
      </c>
      <c r="AJ87" s="76">
        <f>MIN(MAX(MIN(MAX(MIN(MAX(T$6+INDEX(エサマスタ!$C$5:$O$53,MATCH($D87,エサマスタ!$B$5:$B$53,0),COLUMN()-COLUMN($Z87)),0),1.875-MOD(T87,1))+INDEX(エサマスタ!$C$5:$O$53,MATCH($E87,エサマスタ!$B$5:$B$53,0),COLUMN()-COLUMN($Z87)),0),1.875-MOD(T87,1))+INDEX(エサマスタ!$C$5:$O$53,MATCH($F87,エサマスタ!$B$5:$B$53,0),COLUMN()-COLUMN($Z87)),0),1.875-MOD(T87,1))</f>
        <v>0.5</v>
      </c>
      <c r="AK87" s="76">
        <f>MIN(MAX(MIN(MAX(MIN(MAX(U$6+INDEX(エサマスタ!$C$5:$O$53,MATCH($D87,エサマスタ!$B$5:$B$53,0),COLUMN()-COLUMN($Z87)),0),1.875-MOD(U87,1))+INDEX(エサマスタ!$C$5:$O$53,MATCH($E87,エサマスタ!$B$5:$B$53,0),COLUMN()-COLUMN($Z87)),0),1.875-MOD(U87,1))+INDEX(エサマスタ!$C$5:$O$53,MATCH($F87,エサマスタ!$B$5:$B$53,0),COLUMN()-COLUMN($Z87)),0),1.875-MOD(U87,1))</f>
        <v>0.75</v>
      </c>
      <c r="AL87" s="76">
        <f>MIN(MAX(MIN(MAX(MIN(MAX(V$6+INDEX(エサマスタ!$C$5:$O$53,MATCH($D87,エサマスタ!$B$5:$B$53,0),COLUMN()-COLUMN($Z87)),0),1.875-MOD(V87,1))+INDEX(エサマスタ!$C$5:$O$53,MATCH($E87,エサマスタ!$B$5:$B$53,0),COLUMN()-COLUMN($Z87)),0),1.875-MOD(V87,1))+INDEX(エサマスタ!$C$5:$O$53,MATCH($F87,エサマスタ!$B$5:$B$53,0),COLUMN()-COLUMN($Z87)),0),1.875-MOD(V87,1))</f>
        <v>0.75</v>
      </c>
      <c r="AM87" s="77">
        <f>MIN(MAX(MIN(MAX(MIN(MAX(W$6+IF(AND($F$1="リマスター",$D87="アルマジロキャベツ"),-1,1)*INDEX(エサマスタ!$C$5:$O$53,MATCH($D87,エサマスタ!$B$5:$B$53,0),COLUMN()-COLUMN($Z87)),0),1.875-MOD(W87,1))+IF(AND($F$1="リマスター",$E87="アルマジロキャベツ"),-1,1)*INDEX(エサマスタ!$C$5:$O$53,MATCH($E87,エサマスタ!$B$5:$B$53,0),COLUMN()-COLUMN($Z87)),0),1.875-MOD(W87,1))+IF(AND($F$1="リマスター",$F87="アルマジロキャベツ"),-1,1)*INDEX(エサマスタ!$C$5:$O$53,MATCH($F87,エサマスタ!$B$5:$B$53,0),COLUMN()-COLUMN($Z87)),0),1.875-MOD(W87,1))</f>
        <v>1</v>
      </c>
      <c r="AN87" s="15"/>
    </row>
    <row r="88" spans="1:40" x14ac:dyDescent="0.25">
      <c r="A88" s="15"/>
      <c r="B88" s="51" t="s">
        <v>178</v>
      </c>
      <c r="C88" s="54"/>
      <c r="D88" s="53" t="s">
        <v>92</v>
      </c>
      <c r="E88" s="53" t="s">
        <v>104</v>
      </c>
      <c r="F88" s="53" t="s">
        <v>104</v>
      </c>
      <c r="G88" s="50"/>
      <c r="H88" s="15"/>
      <c r="I88" s="15"/>
      <c r="J88" s="63" t="s">
        <v>178</v>
      </c>
      <c r="K88" s="64">
        <f t="shared" ref="K88:R88" si="145">K87+AA87</f>
        <v>236.5</v>
      </c>
      <c r="L88" s="65">
        <f t="shared" si="145"/>
        <v>19</v>
      </c>
      <c r="M88" s="65">
        <f t="shared" si="145"/>
        <v>124</v>
      </c>
      <c r="N88" s="65">
        <f t="shared" si="145"/>
        <v>77</v>
      </c>
      <c r="O88" s="65">
        <f t="shared" si="145"/>
        <v>112</v>
      </c>
      <c r="P88" s="65">
        <f t="shared" si="145"/>
        <v>124</v>
      </c>
      <c r="Q88" s="65">
        <f t="shared" si="145"/>
        <v>63</v>
      </c>
      <c r="R88" s="65">
        <f t="shared" si="145"/>
        <v>5</v>
      </c>
      <c r="S88" s="76">
        <f t="shared" ref="S88:W88" si="146">INT(S87)+MIN(S87-INT(S87)+AI87,1.875)</f>
        <v>44</v>
      </c>
      <c r="T88" s="76">
        <f t="shared" si="146"/>
        <v>36</v>
      </c>
      <c r="U88" s="76">
        <f t="shared" si="146"/>
        <v>55</v>
      </c>
      <c r="V88" s="76">
        <f t="shared" si="146"/>
        <v>55</v>
      </c>
      <c r="W88" s="77">
        <f t="shared" si="146"/>
        <v>49</v>
      </c>
      <c r="X88" s="15"/>
      <c r="Y88" s="15"/>
      <c r="Z88" s="63" t="s">
        <v>178</v>
      </c>
      <c r="AA88" s="64">
        <f>MIN(MAX(MIN(MAX(MIN(MAX(K$6+INDEX(エサマスタ!$C$5:$O$53,MATCH($D88,エサマスタ!$B$5:$B$53,0),COLUMN()-COLUMN($Z88)),0),3.75)+INDEX(エサマスタ!$C$5:$O$53,MATCH($E88,エサマスタ!$B$5:$B$53,0),COLUMN()-COLUMN($Z88)),0),3.75)+INDEX(エサマスタ!$C$5:$O$53,MATCH($F88,エサマスタ!$B$5:$B$53,0),COLUMN()-COLUMN($Z88)),0),3.75)</f>
        <v>1.5</v>
      </c>
      <c r="AB88" s="65">
        <f>MIN(MAX(MIN(MAX(MIN(MAX(L$6+INDEX(エサマスタ!$C$5:$O$53,MATCH($D88,エサマスタ!$B$5:$B$53,0),COLUMN()-COLUMN($Z88)),0),3.75)+INDEX(エサマスタ!$C$5:$O$53,MATCH($E88,エサマスタ!$B$5:$B$53,0),COLUMN()-COLUMN($Z88)),0),3.75)+INDEX(エサマスタ!$C$5:$O$53,MATCH($F88,エサマスタ!$B$5:$B$53,0),COLUMN()-COLUMN($Z88)),0),3.75)</f>
        <v>0.25</v>
      </c>
      <c r="AC88" s="65">
        <f>MIN(MAX(MIN(MAX(MIN(MAX(M$6+INDEX(エサマスタ!$C$5:$O$53,MATCH($D88,エサマスタ!$B$5:$B$53,0),COLUMN()-COLUMN($Z88)),0),3.75)+INDEX(エサマスタ!$C$5:$O$53,MATCH($E88,エサマスタ!$B$5:$B$53,0),COLUMN()-COLUMN($Z88)),0),3.75)+INDEX(エサマスタ!$C$5:$O$53,MATCH($F88,エサマスタ!$B$5:$B$53,0),COLUMN()-COLUMN($Z88)),0),3.75)</f>
        <v>1.75</v>
      </c>
      <c r="AD88" s="65">
        <f>MIN(MAX(MIN(MAX(MIN(MAX(N$6+INDEX(エサマスタ!$C$5:$O$53,MATCH($D88,エサマスタ!$B$5:$B$53,0),COLUMN()-COLUMN($Z88)),0),3.75)+INDEX(エサマスタ!$C$5:$O$53,MATCH($E88,エサマスタ!$B$5:$B$53,0),COLUMN()-COLUMN($Z88)),0),3.75)+INDEX(エサマスタ!$C$5:$O$53,MATCH($F88,エサマスタ!$B$5:$B$53,0),COLUMN()-COLUMN($Z88)),0),3.75)</f>
        <v>0.75</v>
      </c>
      <c r="AE88" s="65">
        <f>MIN(MAX(MIN(MAX(MIN(MAX(O$6+INDEX(エサマスタ!$C$5:$O$53,MATCH($D88,エサマスタ!$B$5:$B$53,0),COLUMN()-COLUMN($Z88)),0),3.75)+INDEX(エサマスタ!$C$5:$O$53,MATCH($E88,エサマスタ!$B$5:$B$53,0),COLUMN()-COLUMN($Z88)),0),3.75)+INDEX(エサマスタ!$C$5:$O$53,MATCH($F88,エサマスタ!$B$5:$B$53,0),COLUMN()-COLUMN($Z88)),0),3.75)</f>
        <v>1.5</v>
      </c>
      <c r="AF88" s="65">
        <f>MIN(MAX(MIN(MAX(MIN(MAX(P$6+INDEX(エサマスタ!$C$5:$O$53,MATCH($D88,エサマスタ!$B$5:$B$53,0),COLUMN()-COLUMN($Z88)),0),3.75)+INDEX(エサマスタ!$C$5:$O$53,MATCH($E88,エサマスタ!$B$5:$B$53,0),COLUMN()-COLUMN($Z88)),0),3.75)+INDEX(エサマスタ!$C$5:$O$53,MATCH($F88,エサマスタ!$B$5:$B$53,0),COLUMN()-COLUMN($Z88)),0),3.75)</f>
        <v>1.75</v>
      </c>
      <c r="AG88" s="65">
        <f>MIN(MAX(MIN(MAX(MIN(MAX(Q$6+INDEX(エサマスタ!$C$5:$O$53,MATCH($D88,エサマスタ!$B$5:$B$53,0),COLUMN()-COLUMN($Z88)),0),3.75)+INDEX(エサマスタ!$C$5:$O$53,MATCH($E88,エサマスタ!$B$5:$B$53,0),COLUMN()-COLUMN($Z88)),0),3.75)+INDEX(エサマスタ!$C$5:$O$53,MATCH($F88,エサマスタ!$B$5:$B$53,0),COLUMN()-COLUMN($Z88)),0),3.75)</f>
        <v>2</v>
      </c>
      <c r="AH88" s="65">
        <f>MIN(MAX(MIN(MAX(MIN(MAX(R$6+INDEX(エサマスタ!$C$5:$O$53,MATCH($D88,エサマスタ!$B$5:$B$53,0),COLUMN()-COLUMN($Z88)),0),3.75)+INDEX(エサマスタ!$C$5:$O$53,MATCH($E88,エサマスタ!$B$5:$B$53,0),COLUMN()-COLUMN($Z88)),0),3.75)+INDEX(エサマスタ!$C$5:$O$53,MATCH($F88,エサマスタ!$B$5:$B$53,0),COLUMN()-COLUMN($Z88)),0),3.75)</f>
        <v>0</v>
      </c>
      <c r="AI88" s="76">
        <f>MIN(MAX(MIN(MAX(MIN(MAX(S$6+INDEX(エサマスタ!$C$5:$O$53,MATCH($D88,エサマスタ!$B$5:$B$53,0),COLUMN()-COLUMN($Z88)),0),1.875-MOD(S88,1))+INDEX(エサマスタ!$C$5:$O$53,MATCH($E88,エサマスタ!$B$5:$B$53,0),COLUMN()-COLUMN($Z88)),0),1.875-MOD(S88,1))+INDEX(エサマスタ!$C$5:$O$53,MATCH($F88,エサマスタ!$B$5:$B$53,0),COLUMN()-COLUMN($Z88)),0),1.875-MOD(S88,1))</f>
        <v>0.5</v>
      </c>
      <c r="AJ88" s="76">
        <f>MIN(MAX(MIN(MAX(MIN(MAX(T$6+INDEX(エサマスタ!$C$5:$O$53,MATCH($D88,エサマスタ!$B$5:$B$53,0),COLUMN()-COLUMN($Z88)),0),1.875-MOD(T88,1))+INDEX(エサマスタ!$C$5:$O$53,MATCH($E88,エサマスタ!$B$5:$B$53,0),COLUMN()-COLUMN($Z88)),0),1.875-MOD(T88,1))+INDEX(エサマスタ!$C$5:$O$53,MATCH($F88,エサマスタ!$B$5:$B$53,0),COLUMN()-COLUMN($Z88)),0),1.875-MOD(T88,1))</f>
        <v>0.5</v>
      </c>
      <c r="AK88" s="76">
        <f>MIN(MAX(MIN(MAX(MIN(MAX(U$6+INDEX(エサマスタ!$C$5:$O$53,MATCH($D88,エサマスタ!$B$5:$B$53,0),COLUMN()-COLUMN($Z88)),0),1.875-MOD(U88,1))+INDEX(エサマスタ!$C$5:$O$53,MATCH($E88,エサマスタ!$B$5:$B$53,0),COLUMN()-COLUMN($Z88)),0),1.875-MOD(U88,1))+INDEX(エサマスタ!$C$5:$O$53,MATCH($F88,エサマスタ!$B$5:$B$53,0),COLUMN()-COLUMN($Z88)),0),1.875-MOD(U88,1))</f>
        <v>0.75</v>
      </c>
      <c r="AL88" s="76">
        <f>MIN(MAX(MIN(MAX(MIN(MAX(V$6+INDEX(エサマスタ!$C$5:$O$53,MATCH($D88,エサマスタ!$B$5:$B$53,0),COLUMN()-COLUMN($Z88)),0),1.875-MOD(V88,1))+INDEX(エサマスタ!$C$5:$O$53,MATCH($E88,エサマスタ!$B$5:$B$53,0),COLUMN()-COLUMN($Z88)),0),1.875-MOD(V88,1))+INDEX(エサマスタ!$C$5:$O$53,MATCH($F88,エサマスタ!$B$5:$B$53,0),COLUMN()-COLUMN($Z88)),0),1.875-MOD(V88,1))</f>
        <v>0.75</v>
      </c>
      <c r="AM88" s="77">
        <f>MIN(MAX(MIN(MAX(MIN(MAX(W$6+IF(AND($F$1="リマスター",$D88="アルマジロキャベツ"),-1,1)*INDEX(エサマスタ!$C$5:$O$53,MATCH($D88,エサマスタ!$B$5:$B$53,0),COLUMN()-COLUMN($Z88)),0),1.875-MOD(W88,1))+IF(AND($F$1="リマスター",$E88="アルマジロキャベツ"),-1,1)*INDEX(エサマスタ!$C$5:$O$53,MATCH($E88,エサマスタ!$B$5:$B$53,0),COLUMN()-COLUMN($Z88)),0),1.875-MOD(W88,1))+IF(AND($F$1="リマスター",$F88="アルマジロキャベツ"),-1,1)*INDEX(エサマスタ!$C$5:$O$53,MATCH($F88,エサマスタ!$B$5:$B$53,0),COLUMN()-COLUMN($Z88)),0),1.875-MOD(W88,1))</f>
        <v>0</v>
      </c>
      <c r="AN88" s="15"/>
    </row>
    <row r="89" spans="1:40" x14ac:dyDescent="0.25">
      <c r="A89" s="15"/>
      <c r="B89" s="51" t="s">
        <v>179</v>
      </c>
      <c r="C89" s="54"/>
      <c r="D89" s="53" t="s">
        <v>92</v>
      </c>
      <c r="E89" s="53" t="s">
        <v>97</v>
      </c>
      <c r="F89" s="53" t="s">
        <v>97</v>
      </c>
      <c r="G89" s="50"/>
      <c r="H89" s="15"/>
      <c r="I89" s="15"/>
      <c r="J89" s="63" t="s">
        <v>179</v>
      </c>
      <c r="K89" s="64">
        <f t="shared" ref="K89:R89" si="147">K88+AA88</f>
        <v>238</v>
      </c>
      <c r="L89" s="65">
        <f t="shared" si="147"/>
        <v>19.25</v>
      </c>
      <c r="M89" s="65">
        <f t="shared" si="147"/>
        <v>125.75</v>
      </c>
      <c r="N89" s="65">
        <f t="shared" si="147"/>
        <v>77.75</v>
      </c>
      <c r="O89" s="65">
        <f t="shared" si="147"/>
        <v>113.5</v>
      </c>
      <c r="P89" s="65">
        <f t="shared" si="147"/>
        <v>125.75</v>
      </c>
      <c r="Q89" s="65">
        <f t="shared" si="147"/>
        <v>65</v>
      </c>
      <c r="R89" s="65">
        <f t="shared" si="147"/>
        <v>5</v>
      </c>
      <c r="S89" s="76">
        <f t="shared" ref="S89:W89" si="148">INT(S88)+MIN(S88-INT(S88)+AI88,1.875)</f>
        <v>44.5</v>
      </c>
      <c r="T89" s="76">
        <f t="shared" si="148"/>
        <v>36.5</v>
      </c>
      <c r="U89" s="76">
        <f t="shared" si="148"/>
        <v>55.75</v>
      </c>
      <c r="V89" s="76">
        <f t="shared" si="148"/>
        <v>55.75</v>
      </c>
      <c r="W89" s="77">
        <f t="shared" si="148"/>
        <v>49</v>
      </c>
      <c r="X89" s="15"/>
      <c r="Y89" s="15"/>
      <c r="Z89" s="63" t="s">
        <v>179</v>
      </c>
      <c r="AA89" s="64">
        <f>MIN(MAX(MIN(MAX(MIN(MAX(K$6+INDEX(エサマスタ!$C$5:$O$53,MATCH($D89,エサマスタ!$B$5:$B$53,0),COLUMN()-COLUMN($Z89)),0),3.75)+INDEX(エサマスタ!$C$5:$O$53,MATCH($E89,エサマスタ!$B$5:$B$53,0),COLUMN()-COLUMN($Z89)),0),3.75)+INDEX(エサマスタ!$C$5:$O$53,MATCH($F89,エサマスタ!$B$5:$B$53,0),COLUMN()-COLUMN($Z89)),0),3.75)</f>
        <v>3.75</v>
      </c>
      <c r="AB89" s="65">
        <f>MIN(MAX(MIN(MAX(MIN(MAX(L$6+INDEX(エサマスタ!$C$5:$O$53,MATCH($D89,エサマスタ!$B$5:$B$53,0),COLUMN()-COLUMN($Z89)),0),3.75)+INDEX(エサマスタ!$C$5:$O$53,MATCH($E89,エサマスタ!$B$5:$B$53,0),COLUMN()-COLUMN($Z89)),0),3.75)+INDEX(エサマスタ!$C$5:$O$53,MATCH($F89,エサマスタ!$B$5:$B$53,0),COLUMN()-COLUMN($Z89)),0),3.75)</f>
        <v>0.25</v>
      </c>
      <c r="AC89" s="65">
        <f>MIN(MAX(MIN(MAX(MIN(MAX(M$6+INDEX(エサマスタ!$C$5:$O$53,MATCH($D89,エサマスタ!$B$5:$B$53,0),COLUMN()-COLUMN($Z89)),0),3.75)+INDEX(エサマスタ!$C$5:$O$53,MATCH($E89,エサマスタ!$B$5:$B$53,0),COLUMN()-COLUMN($Z89)),0),3.75)+INDEX(エサマスタ!$C$5:$O$53,MATCH($F89,エサマスタ!$B$5:$B$53,0),COLUMN()-COLUMN($Z89)),0),3.75)</f>
        <v>1.75</v>
      </c>
      <c r="AD89" s="65">
        <f>MIN(MAX(MIN(MAX(MIN(MAX(N$6+INDEX(エサマスタ!$C$5:$O$53,MATCH($D89,エサマスタ!$B$5:$B$53,0),COLUMN()-COLUMN($Z89)),0),3.75)+INDEX(エサマスタ!$C$5:$O$53,MATCH($E89,エサマスタ!$B$5:$B$53,0),COLUMN()-COLUMN($Z89)),0),3.75)+INDEX(エサマスタ!$C$5:$O$53,MATCH($F89,エサマスタ!$B$5:$B$53,0),COLUMN()-COLUMN($Z89)),0),3.75)</f>
        <v>0.75</v>
      </c>
      <c r="AE89" s="65">
        <f>MIN(MAX(MIN(MAX(MIN(MAX(O$6+INDEX(エサマスタ!$C$5:$O$53,MATCH($D89,エサマスタ!$B$5:$B$53,0),COLUMN()-COLUMN($Z89)),0),3.75)+INDEX(エサマスタ!$C$5:$O$53,MATCH($E89,エサマスタ!$B$5:$B$53,0),COLUMN()-COLUMN($Z89)),0),3.75)+INDEX(エサマスタ!$C$5:$O$53,MATCH($F89,エサマスタ!$B$5:$B$53,0),COLUMN()-COLUMN($Z89)),0),3.75)</f>
        <v>1.5</v>
      </c>
      <c r="AF89" s="65">
        <f>MIN(MAX(MIN(MAX(MIN(MAX(P$6+INDEX(エサマスタ!$C$5:$O$53,MATCH($D89,エサマスタ!$B$5:$B$53,0),COLUMN()-COLUMN($Z89)),0),3.75)+INDEX(エサマスタ!$C$5:$O$53,MATCH($E89,エサマスタ!$B$5:$B$53,0),COLUMN()-COLUMN($Z89)),0),3.75)+INDEX(エサマスタ!$C$5:$O$53,MATCH($F89,エサマスタ!$B$5:$B$53,0),COLUMN()-COLUMN($Z89)),0),3.75)</f>
        <v>1.75</v>
      </c>
      <c r="AG89" s="65">
        <f>MIN(MAX(MIN(MAX(MIN(MAX(Q$6+INDEX(エサマスタ!$C$5:$O$53,MATCH($D89,エサマスタ!$B$5:$B$53,0),COLUMN()-COLUMN($Z89)),0),3.75)+INDEX(エサマスタ!$C$5:$O$53,MATCH($E89,エサマスタ!$B$5:$B$53,0),COLUMN()-COLUMN($Z89)),0),3.75)+INDEX(エサマスタ!$C$5:$O$53,MATCH($F89,エサマスタ!$B$5:$B$53,0),COLUMN()-COLUMN($Z89)),0),3.75)</f>
        <v>0</v>
      </c>
      <c r="AH89" s="65">
        <f>MIN(MAX(MIN(MAX(MIN(MAX(R$6+INDEX(エサマスタ!$C$5:$O$53,MATCH($D89,エサマスタ!$B$5:$B$53,0),COLUMN()-COLUMN($Z89)),0),3.75)+INDEX(エサマスタ!$C$5:$O$53,MATCH($E89,エサマスタ!$B$5:$B$53,0),COLUMN()-COLUMN($Z89)),0),3.75)+INDEX(エサマスタ!$C$5:$O$53,MATCH($F89,エサマスタ!$B$5:$B$53,0),COLUMN()-COLUMN($Z89)),0),3.75)</f>
        <v>0</v>
      </c>
      <c r="AI89" s="76">
        <f>MIN(MAX(MIN(MAX(MIN(MAX(S$6+INDEX(エサマスタ!$C$5:$O$53,MATCH($D89,エサマスタ!$B$5:$B$53,0),COLUMN()-COLUMN($Z89)),0),1.875-MOD(S89,1))+INDEX(エサマスタ!$C$5:$O$53,MATCH($E89,エサマスタ!$B$5:$B$53,0),COLUMN()-COLUMN($Z89)),0),1.875-MOD(S89,1))+INDEX(エサマスタ!$C$5:$O$53,MATCH($F89,エサマスタ!$B$5:$B$53,0),COLUMN()-COLUMN($Z89)),0),1.875-MOD(S89,1))</f>
        <v>0.5</v>
      </c>
      <c r="AJ89" s="76">
        <f>MIN(MAX(MIN(MAX(MIN(MAX(T$6+INDEX(エサマスタ!$C$5:$O$53,MATCH($D89,エサマスタ!$B$5:$B$53,0),COLUMN()-COLUMN($Z89)),0),1.875-MOD(T89,1))+INDEX(エサマスタ!$C$5:$O$53,MATCH($E89,エサマスタ!$B$5:$B$53,0),COLUMN()-COLUMN($Z89)),0),1.875-MOD(T89,1))+INDEX(エサマスタ!$C$5:$O$53,MATCH($F89,エサマスタ!$B$5:$B$53,0),COLUMN()-COLUMN($Z89)),0),1.875-MOD(T89,1))</f>
        <v>0.5</v>
      </c>
      <c r="AK89" s="76">
        <f>MIN(MAX(MIN(MAX(MIN(MAX(U$6+INDEX(エサマスタ!$C$5:$O$53,MATCH($D89,エサマスタ!$B$5:$B$53,0),COLUMN()-COLUMN($Z89)),0),1.875-MOD(U89,1))+INDEX(エサマスタ!$C$5:$O$53,MATCH($E89,エサマスタ!$B$5:$B$53,0),COLUMN()-COLUMN($Z89)),0),1.875-MOD(U89,1))+INDEX(エサマスタ!$C$5:$O$53,MATCH($F89,エサマスタ!$B$5:$B$53,0),COLUMN()-COLUMN($Z89)),0),1.875-MOD(U89,1))</f>
        <v>0.75</v>
      </c>
      <c r="AL89" s="76">
        <f>MIN(MAX(MIN(MAX(MIN(MAX(V$6+INDEX(エサマスタ!$C$5:$O$53,MATCH($D89,エサマスタ!$B$5:$B$53,0),COLUMN()-COLUMN($Z89)),0),1.875-MOD(V89,1))+INDEX(エサマスタ!$C$5:$O$53,MATCH($E89,エサマスタ!$B$5:$B$53,0),COLUMN()-COLUMN($Z89)),0),1.875-MOD(V89,1))+INDEX(エサマスタ!$C$5:$O$53,MATCH($F89,エサマスタ!$B$5:$B$53,0),COLUMN()-COLUMN($Z89)),0),1.875-MOD(V89,1))</f>
        <v>0.75</v>
      </c>
      <c r="AM89" s="77">
        <f>MIN(MAX(MIN(MAX(MIN(MAX(W$6+IF(AND($F$1="リマスター",$D89="アルマジロキャベツ"),-1,1)*INDEX(エサマスタ!$C$5:$O$53,MATCH($D89,エサマスタ!$B$5:$B$53,0),COLUMN()-COLUMN($Z89)),0),1.875-MOD(W89,1))+IF(AND($F$1="リマスター",$E89="アルマジロキャベツ"),-1,1)*INDEX(エサマスタ!$C$5:$O$53,MATCH($E89,エサマスタ!$B$5:$B$53,0),COLUMN()-COLUMN($Z89)),0),1.875-MOD(W89,1))+IF(AND($F$1="リマスター",$F89="アルマジロキャベツ"),-1,1)*INDEX(エサマスタ!$C$5:$O$53,MATCH($F89,エサマスタ!$B$5:$B$53,0),COLUMN()-COLUMN($Z89)),0),1.875-MOD(W89,1))</f>
        <v>1</v>
      </c>
      <c r="AN89" s="15"/>
    </row>
    <row r="90" spans="1:40" x14ac:dyDescent="0.25">
      <c r="A90" s="15"/>
      <c r="B90" s="51" t="s">
        <v>180</v>
      </c>
      <c r="C90" s="54"/>
      <c r="D90" s="53" t="s">
        <v>92</v>
      </c>
      <c r="E90" s="53" t="s">
        <v>104</v>
      </c>
      <c r="F90" s="53" t="s">
        <v>104</v>
      </c>
      <c r="G90" s="50"/>
      <c r="H90" s="15"/>
      <c r="I90" s="15"/>
      <c r="J90" s="63" t="s">
        <v>180</v>
      </c>
      <c r="K90" s="64">
        <f t="shared" ref="K90:R90" si="149">K89+AA89</f>
        <v>241.75</v>
      </c>
      <c r="L90" s="65">
        <f t="shared" si="149"/>
        <v>19.5</v>
      </c>
      <c r="M90" s="65">
        <f t="shared" si="149"/>
        <v>127.5</v>
      </c>
      <c r="N90" s="65">
        <f t="shared" si="149"/>
        <v>78.5</v>
      </c>
      <c r="O90" s="65">
        <f t="shared" si="149"/>
        <v>115</v>
      </c>
      <c r="P90" s="65">
        <f t="shared" si="149"/>
        <v>127.5</v>
      </c>
      <c r="Q90" s="65">
        <f t="shared" si="149"/>
        <v>65</v>
      </c>
      <c r="R90" s="65">
        <f t="shared" si="149"/>
        <v>5</v>
      </c>
      <c r="S90" s="76">
        <f t="shared" ref="S90:W90" si="150">INT(S89)+MIN(S89-INT(S89)+AI89,1.875)</f>
        <v>45</v>
      </c>
      <c r="T90" s="76">
        <f t="shared" si="150"/>
        <v>37</v>
      </c>
      <c r="U90" s="76">
        <f t="shared" si="150"/>
        <v>56.5</v>
      </c>
      <c r="V90" s="76">
        <f t="shared" si="150"/>
        <v>56.5</v>
      </c>
      <c r="W90" s="77">
        <f t="shared" si="150"/>
        <v>50</v>
      </c>
      <c r="X90" s="15"/>
      <c r="Y90" s="15"/>
      <c r="Z90" s="63" t="s">
        <v>180</v>
      </c>
      <c r="AA90" s="64">
        <f>MIN(MAX(MIN(MAX(MIN(MAX(K$6+INDEX(エサマスタ!$C$5:$O$53,MATCH($D90,エサマスタ!$B$5:$B$53,0),COLUMN()-COLUMN($Z90)),0),3.75)+INDEX(エサマスタ!$C$5:$O$53,MATCH($E90,エサマスタ!$B$5:$B$53,0),COLUMN()-COLUMN($Z90)),0),3.75)+INDEX(エサマスタ!$C$5:$O$53,MATCH($F90,エサマスタ!$B$5:$B$53,0),COLUMN()-COLUMN($Z90)),0),3.75)</f>
        <v>1.5</v>
      </c>
      <c r="AB90" s="65">
        <f>MIN(MAX(MIN(MAX(MIN(MAX(L$6+INDEX(エサマスタ!$C$5:$O$53,MATCH($D90,エサマスタ!$B$5:$B$53,0),COLUMN()-COLUMN($Z90)),0),3.75)+INDEX(エサマスタ!$C$5:$O$53,MATCH($E90,エサマスタ!$B$5:$B$53,0),COLUMN()-COLUMN($Z90)),0),3.75)+INDEX(エサマスタ!$C$5:$O$53,MATCH($F90,エサマスタ!$B$5:$B$53,0),COLUMN()-COLUMN($Z90)),0),3.75)</f>
        <v>0.25</v>
      </c>
      <c r="AC90" s="65">
        <f>MIN(MAX(MIN(MAX(MIN(MAX(M$6+INDEX(エサマスタ!$C$5:$O$53,MATCH($D90,エサマスタ!$B$5:$B$53,0),COLUMN()-COLUMN($Z90)),0),3.75)+INDEX(エサマスタ!$C$5:$O$53,MATCH($E90,エサマスタ!$B$5:$B$53,0),COLUMN()-COLUMN($Z90)),0),3.75)+INDEX(エサマスタ!$C$5:$O$53,MATCH($F90,エサマスタ!$B$5:$B$53,0),COLUMN()-COLUMN($Z90)),0),3.75)</f>
        <v>1.75</v>
      </c>
      <c r="AD90" s="65">
        <f>MIN(MAX(MIN(MAX(MIN(MAX(N$6+INDEX(エサマスタ!$C$5:$O$53,MATCH($D90,エサマスタ!$B$5:$B$53,0),COLUMN()-COLUMN($Z90)),0),3.75)+INDEX(エサマスタ!$C$5:$O$53,MATCH($E90,エサマスタ!$B$5:$B$53,0),COLUMN()-COLUMN($Z90)),0),3.75)+INDEX(エサマスタ!$C$5:$O$53,MATCH($F90,エサマスタ!$B$5:$B$53,0),COLUMN()-COLUMN($Z90)),0),3.75)</f>
        <v>0.75</v>
      </c>
      <c r="AE90" s="65">
        <f>MIN(MAX(MIN(MAX(MIN(MAX(O$6+INDEX(エサマスタ!$C$5:$O$53,MATCH($D90,エサマスタ!$B$5:$B$53,0),COLUMN()-COLUMN($Z90)),0),3.75)+INDEX(エサマスタ!$C$5:$O$53,MATCH($E90,エサマスタ!$B$5:$B$53,0),COLUMN()-COLUMN($Z90)),0),3.75)+INDEX(エサマスタ!$C$5:$O$53,MATCH($F90,エサマスタ!$B$5:$B$53,0),COLUMN()-COLUMN($Z90)),0),3.75)</f>
        <v>1.5</v>
      </c>
      <c r="AF90" s="65">
        <f>MIN(MAX(MIN(MAX(MIN(MAX(P$6+INDEX(エサマスタ!$C$5:$O$53,MATCH($D90,エサマスタ!$B$5:$B$53,0),COLUMN()-COLUMN($Z90)),0),3.75)+INDEX(エサマスタ!$C$5:$O$53,MATCH($E90,エサマスタ!$B$5:$B$53,0),COLUMN()-COLUMN($Z90)),0),3.75)+INDEX(エサマスタ!$C$5:$O$53,MATCH($F90,エサマスタ!$B$5:$B$53,0),COLUMN()-COLUMN($Z90)),0),3.75)</f>
        <v>1.75</v>
      </c>
      <c r="AG90" s="65">
        <f>MIN(MAX(MIN(MAX(MIN(MAX(Q$6+INDEX(エサマスタ!$C$5:$O$53,MATCH($D90,エサマスタ!$B$5:$B$53,0),COLUMN()-COLUMN($Z90)),0),3.75)+INDEX(エサマスタ!$C$5:$O$53,MATCH($E90,エサマスタ!$B$5:$B$53,0),COLUMN()-COLUMN($Z90)),0),3.75)+INDEX(エサマスタ!$C$5:$O$53,MATCH($F90,エサマスタ!$B$5:$B$53,0),COLUMN()-COLUMN($Z90)),0),3.75)</f>
        <v>2</v>
      </c>
      <c r="AH90" s="65">
        <f>MIN(MAX(MIN(MAX(MIN(MAX(R$6+INDEX(エサマスタ!$C$5:$O$53,MATCH($D90,エサマスタ!$B$5:$B$53,0),COLUMN()-COLUMN($Z90)),0),3.75)+INDEX(エサマスタ!$C$5:$O$53,MATCH($E90,エサマスタ!$B$5:$B$53,0),COLUMN()-COLUMN($Z90)),0),3.75)+INDEX(エサマスタ!$C$5:$O$53,MATCH($F90,エサマスタ!$B$5:$B$53,0),COLUMN()-COLUMN($Z90)),0),3.75)</f>
        <v>0</v>
      </c>
      <c r="AI90" s="76">
        <f>MIN(MAX(MIN(MAX(MIN(MAX(S$6+INDEX(エサマスタ!$C$5:$O$53,MATCH($D90,エサマスタ!$B$5:$B$53,0),COLUMN()-COLUMN($Z90)),0),1.875-MOD(S90,1))+INDEX(エサマスタ!$C$5:$O$53,MATCH($E90,エサマスタ!$B$5:$B$53,0),COLUMN()-COLUMN($Z90)),0),1.875-MOD(S90,1))+INDEX(エサマスタ!$C$5:$O$53,MATCH($F90,エサマスタ!$B$5:$B$53,0),COLUMN()-COLUMN($Z90)),0),1.875-MOD(S90,1))</f>
        <v>0.5</v>
      </c>
      <c r="AJ90" s="76">
        <f>MIN(MAX(MIN(MAX(MIN(MAX(T$6+INDEX(エサマスタ!$C$5:$O$53,MATCH($D90,エサマスタ!$B$5:$B$53,0),COLUMN()-COLUMN($Z90)),0),1.875-MOD(T90,1))+INDEX(エサマスタ!$C$5:$O$53,MATCH($E90,エサマスタ!$B$5:$B$53,0),COLUMN()-COLUMN($Z90)),0),1.875-MOD(T90,1))+INDEX(エサマスタ!$C$5:$O$53,MATCH($F90,エサマスタ!$B$5:$B$53,0),COLUMN()-COLUMN($Z90)),0),1.875-MOD(T90,1))</f>
        <v>0.5</v>
      </c>
      <c r="AK90" s="76">
        <f>MIN(MAX(MIN(MAX(MIN(MAX(U$6+INDEX(エサマスタ!$C$5:$O$53,MATCH($D90,エサマスタ!$B$5:$B$53,0),COLUMN()-COLUMN($Z90)),0),1.875-MOD(U90,1))+INDEX(エサマスタ!$C$5:$O$53,MATCH($E90,エサマスタ!$B$5:$B$53,0),COLUMN()-COLUMN($Z90)),0),1.875-MOD(U90,1))+INDEX(エサマスタ!$C$5:$O$53,MATCH($F90,エサマスタ!$B$5:$B$53,0),COLUMN()-COLUMN($Z90)),0),1.875-MOD(U90,1))</f>
        <v>0.75</v>
      </c>
      <c r="AL90" s="76">
        <f>MIN(MAX(MIN(MAX(MIN(MAX(V$6+INDEX(エサマスタ!$C$5:$O$53,MATCH($D90,エサマスタ!$B$5:$B$53,0),COLUMN()-COLUMN($Z90)),0),1.875-MOD(V90,1))+INDEX(エサマスタ!$C$5:$O$53,MATCH($E90,エサマスタ!$B$5:$B$53,0),COLUMN()-COLUMN($Z90)),0),1.875-MOD(V90,1))+INDEX(エサマスタ!$C$5:$O$53,MATCH($F90,エサマスタ!$B$5:$B$53,0),COLUMN()-COLUMN($Z90)),0),1.875-MOD(V90,1))</f>
        <v>0.75</v>
      </c>
      <c r="AM90" s="77">
        <f>MIN(MAX(MIN(MAX(MIN(MAX(W$6+IF(AND($F$1="リマスター",$D90="アルマジロキャベツ"),-1,1)*INDEX(エサマスタ!$C$5:$O$53,MATCH($D90,エサマスタ!$B$5:$B$53,0),COLUMN()-COLUMN($Z90)),0),1.875-MOD(W90,1))+IF(AND($F$1="リマスター",$E90="アルマジロキャベツ"),-1,1)*INDEX(エサマスタ!$C$5:$O$53,MATCH($E90,エサマスタ!$B$5:$B$53,0),COLUMN()-COLUMN($Z90)),0),1.875-MOD(W90,1))+IF(AND($F$1="リマスター",$F90="アルマジロキャベツ"),-1,1)*INDEX(エサマスタ!$C$5:$O$53,MATCH($F90,エサマスタ!$B$5:$B$53,0),COLUMN()-COLUMN($Z90)),0),1.875-MOD(W90,1))</f>
        <v>0</v>
      </c>
      <c r="AN90" s="15"/>
    </row>
    <row r="91" spans="1:40" x14ac:dyDescent="0.25">
      <c r="A91" s="15"/>
      <c r="B91" s="51" t="s">
        <v>181</v>
      </c>
      <c r="C91" s="54"/>
      <c r="D91" s="53" t="s">
        <v>92</v>
      </c>
      <c r="E91" s="53" t="s">
        <v>97</v>
      </c>
      <c r="F91" s="53" t="s">
        <v>97</v>
      </c>
      <c r="G91" s="50"/>
      <c r="H91" s="15"/>
      <c r="I91" s="15"/>
      <c r="J91" s="63" t="s">
        <v>181</v>
      </c>
      <c r="K91" s="64">
        <f t="shared" ref="K91:R91" si="151">K90+AA90</f>
        <v>243.25</v>
      </c>
      <c r="L91" s="65">
        <f t="shared" si="151"/>
        <v>19.75</v>
      </c>
      <c r="M91" s="65">
        <f t="shared" si="151"/>
        <v>129.25</v>
      </c>
      <c r="N91" s="65">
        <f t="shared" si="151"/>
        <v>79.25</v>
      </c>
      <c r="O91" s="65">
        <f t="shared" si="151"/>
        <v>116.5</v>
      </c>
      <c r="P91" s="65">
        <f t="shared" si="151"/>
        <v>129.25</v>
      </c>
      <c r="Q91" s="65">
        <f t="shared" si="151"/>
        <v>67</v>
      </c>
      <c r="R91" s="65">
        <f t="shared" si="151"/>
        <v>5</v>
      </c>
      <c r="S91" s="76">
        <f t="shared" ref="S91:W91" si="152">INT(S90)+MIN(S90-INT(S90)+AI90,1.875)</f>
        <v>45.5</v>
      </c>
      <c r="T91" s="76">
        <f t="shared" si="152"/>
        <v>37.5</v>
      </c>
      <c r="U91" s="76">
        <f t="shared" si="152"/>
        <v>57.25</v>
      </c>
      <c r="V91" s="76">
        <f t="shared" si="152"/>
        <v>57.25</v>
      </c>
      <c r="W91" s="77">
        <f t="shared" si="152"/>
        <v>50</v>
      </c>
      <c r="X91" s="15"/>
      <c r="Y91" s="15"/>
      <c r="Z91" s="63" t="s">
        <v>181</v>
      </c>
      <c r="AA91" s="64">
        <f>MIN(MAX(MIN(MAX(MIN(MAX(K$6+INDEX(エサマスタ!$C$5:$O$53,MATCH($D91,エサマスタ!$B$5:$B$53,0),COLUMN()-COLUMN($Z91)),0),3.75)+INDEX(エサマスタ!$C$5:$O$53,MATCH($E91,エサマスタ!$B$5:$B$53,0),COLUMN()-COLUMN($Z91)),0),3.75)+INDEX(エサマスタ!$C$5:$O$53,MATCH($F91,エサマスタ!$B$5:$B$53,0),COLUMN()-COLUMN($Z91)),0),3.75)</f>
        <v>3.75</v>
      </c>
      <c r="AB91" s="65">
        <f>MIN(MAX(MIN(MAX(MIN(MAX(L$6+INDEX(エサマスタ!$C$5:$O$53,MATCH($D91,エサマスタ!$B$5:$B$53,0),COLUMN()-COLUMN($Z91)),0),3.75)+INDEX(エサマスタ!$C$5:$O$53,MATCH($E91,エサマスタ!$B$5:$B$53,0),COLUMN()-COLUMN($Z91)),0),3.75)+INDEX(エサマスタ!$C$5:$O$53,MATCH($F91,エサマスタ!$B$5:$B$53,0),COLUMN()-COLUMN($Z91)),0),3.75)</f>
        <v>0.25</v>
      </c>
      <c r="AC91" s="65">
        <f>MIN(MAX(MIN(MAX(MIN(MAX(M$6+INDEX(エサマスタ!$C$5:$O$53,MATCH($D91,エサマスタ!$B$5:$B$53,0),COLUMN()-COLUMN($Z91)),0),3.75)+INDEX(エサマスタ!$C$5:$O$53,MATCH($E91,エサマスタ!$B$5:$B$53,0),COLUMN()-COLUMN($Z91)),0),3.75)+INDEX(エサマスタ!$C$5:$O$53,MATCH($F91,エサマスタ!$B$5:$B$53,0),COLUMN()-COLUMN($Z91)),0),3.75)</f>
        <v>1.75</v>
      </c>
      <c r="AD91" s="65">
        <f>MIN(MAX(MIN(MAX(MIN(MAX(N$6+INDEX(エサマスタ!$C$5:$O$53,MATCH($D91,エサマスタ!$B$5:$B$53,0),COLUMN()-COLUMN($Z91)),0),3.75)+INDEX(エサマスタ!$C$5:$O$53,MATCH($E91,エサマスタ!$B$5:$B$53,0),COLUMN()-COLUMN($Z91)),0),3.75)+INDEX(エサマスタ!$C$5:$O$53,MATCH($F91,エサマスタ!$B$5:$B$53,0),COLUMN()-COLUMN($Z91)),0),3.75)</f>
        <v>0.75</v>
      </c>
      <c r="AE91" s="65">
        <f>MIN(MAX(MIN(MAX(MIN(MAX(O$6+INDEX(エサマスタ!$C$5:$O$53,MATCH($D91,エサマスタ!$B$5:$B$53,0),COLUMN()-COLUMN($Z91)),0),3.75)+INDEX(エサマスタ!$C$5:$O$53,MATCH($E91,エサマスタ!$B$5:$B$53,0),COLUMN()-COLUMN($Z91)),0),3.75)+INDEX(エサマスタ!$C$5:$O$53,MATCH($F91,エサマスタ!$B$5:$B$53,0),COLUMN()-COLUMN($Z91)),0),3.75)</f>
        <v>1.5</v>
      </c>
      <c r="AF91" s="65">
        <f>MIN(MAX(MIN(MAX(MIN(MAX(P$6+INDEX(エサマスタ!$C$5:$O$53,MATCH($D91,エサマスタ!$B$5:$B$53,0),COLUMN()-COLUMN($Z91)),0),3.75)+INDEX(エサマスタ!$C$5:$O$53,MATCH($E91,エサマスタ!$B$5:$B$53,0),COLUMN()-COLUMN($Z91)),0),3.75)+INDEX(エサマスタ!$C$5:$O$53,MATCH($F91,エサマスタ!$B$5:$B$53,0),COLUMN()-COLUMN($Z91)),0),3.75)</f>
        <v>1.75</v>
      </c>
      <c r="AG91" s="65">
        <f>MIN(MAX(MIN(MAX(MIN(MAX(Q$6+INDEX(エサマスタ!$C$5:$O$53,MATCH($D91,エサマスタ!$B$5:$B$53,0),COLUMN()-COLUMN($Z91)),0),3.75)+INDEX(エサマスタ!$C$5:$O$53,MATCH($E91,エサマスタ!$B$5:$B$53,0),COLUMN()-COLUMN($Z91)),0),3.75)+INDEX(エサマスタ!$C$5:$O$53,MATCH($F91,エサマスタ!$B$5:$B$53,0),COLUMN()-COLUMN($Z91)),0),3.75)</f>
        <v>0</v>
      </c>
      <c r="AH91" s="65">
        <f>MIN(MAX(MIN(MAX(MIN(MAX(R$6+INDEX(エサマスタ!$C$5:$O$53,MATCH($D91,エサマスタ!$B$5:$B$53,0),COLUMN()-COLUMN($Z91)),0),3.75)+INDEX(エサマスタ!$C$5:$O$53,MATCH($E91,エサマスタ!$B$5:$B$53,0),COLUMN()-COLUMN($Z91)),0),3.75)+INDEX(エサマスタ!$C$5:$O$53,MATCH($F91,エサマスタ!$B$5:$B$53,0),COLUMN()-COLUMN($Z91)),0),3.75)</f>
        <v>0</v>
      </c>
      <c r="AI91" s="76">
        <f>MIN(MAX(MIN(MAX(MIN(MAX(S$6+INDEX(エサマスタ!$C$5:$O$53,MATCH($D91,エサマスタ!$B$5:$B$53,0),COLUMN()-COLUMN($Z91)),0),1.875-MOD(S91,1))+INDEX(エサマスタ!$C$5:$O$53,MATCH($E91,エサマスタ!$B$5:$B$53,0),COLUMN()-COLUMN($Z91)),0),1.875-MOD(S91,1))+INDEX(エサマスタ!$C$5:$O$53,MATCH($F91,エサマスタ!$B$5:$B$53,0),COLUMN()-COLUMN($Z91)),0),1.875-MOD(S91,1))</f>
        <v>0.5</v>
      </c>
      <c r="AJ91" s="76">
        <f>MIN(MAX(MIN(MAX(MIN(MAX(T$6+INDEX(エサマスタ!$C$5:$O$53,MATCH($D91,エサマスタ!$B$5:$B$53,0),COLUMN()-COLUMN($Z91)),0),1.875-MOD(T91,1))+INDEX(エサマスタ!$C$5:$O$53,MATCH($E91,エサマスタ!$B$5:$B$53,0),COLUMN()-COLUMN($Z91)),0),1.875-MOD(T91,1))+INDEX(エサマスタ!$C$5:$O$53,MATCH($F91,エサマスタ!$B$5:$B$53,0),COLUMN()-COLUMN($Z91)),0),1.875-MOD(T91,1))</f>
        <v>0.5</v>
      </c>
      <c r="AK91" s="76">
        <f>MIN(MAX(MIN(MAX(MIN(MAX(U$6+INDEX(エサマスタ!$C$5:$O$53,MATCH($D91,エサマスタ!$B$5:$B$53,0),COLUMN()-COLUMN($Z91)),0),1.875-MOD(U91,1))+INDEX(エサマスタ!$C$5:$O$53,MATCH($E91,エサマスタ!$B$5:$B$53,0),COLUMN()-COLUMN($Z91)),0),1.875-MOD(U91,1))+INDEX(エサマスタ!$C$5:$O$53,MATCH($F91,エサマスタ!$B$5:$B$53,0),COLUMN()-COLUMN($Z91)),0),1.875-MOD(U91,1))</f>
        <v>0.75</v>
      </c>
      <c r="AL91" s="76">
        <f>MIN(MAX(MIN(MAX(MIN(MAX(V$6+INDEX(エサマスタ!$C$5:$O$53,MATCH($D91,エサマスタ!$B$5:$B$53,0),COLUMN()-COLUMN($Z91)),0),1.875-MOD(V91,1))+INDEX(エサマスタ!$C$5:$O$53,MATCH($E91,エサマスタ!$B$5:$B$53,0),COLUMN()-COLUMN($Z91)),0),1.875-MOD(V91,1))+INDEX(エサマスタ!$C$5:$O$53,MATCH($F91,エサマスタ!$B$5:$B$53,0),COLUMN()-COLUMN($Z91)),0),1.875-MOD(V91,1))</f>
        <v>0.75</v>
      </c>
      <c r="AM91" s="77">
        <f>MIN(MAX(MIN(MAX(MIN(MAX(W$6+IF(AND($F$1="リマスター",$D91="アルマジロキャベツ"),-1,1)*INDEX(エサマスタ!$C$5:$O$53,MATCH($D91,エサマスタ!$B$5:$B$53,0),COLUMN()-COLUMN($Z91)),0),1.875-MOD(W91,1))+IF(AND($F$1="リマスター",$E91="アルマジロキャベツ"),-1,1)*INDEX(エサマスタ!$C$5:$O$53,MATCH($E91,エサマスタ!$B$5:$B$53,0),COLUMN()-COLUMN($Z91)),0),1.875-MOD(W91,1))+IF(AND($F$1="リマスター",$F91="アルマジロキャベツ"),-1,1)*INDEX(エサマスタ!$C$5:$O$53,MATCH($F91,エサマスタ!$B$5:$B$53,0),COLUMN()-COLUMN($Z91)),0),1.875-MOD(W91,1))</f>
        <v>1</v>
      </c>
      <c r="AN91" s="15"/>
    </row>
    <row r="92" spans="1:40" x14ac:dyDescent="0.25">
      <c r="A92" s="15"/>
      <c r="B92" s="51" t="s">
        <v>182</v>
      </c>
      <c r="C92" s="54"/>
      <c r="D92" s="53" t="s">
        <v>92</v>
      </c>
      <c r="E92" s="53" t="s">
        <v>104</v>
      </c>
      <c r="F92" s="53" t="s">
        <v>104</v>
      </c>
      <c r="G92" s="50"/>
      <c r="H92" s="15"/>
      <c r="I92" s="15"/>
      <c r="J92" s="63" t="s">
        <v>182</v>
      </c>
      <c r="K92" s="64">
        <f t="shared" ref="K92:R92" si="153">K91+AA91</f>
        <v>247</v>
      </c>
      <c r="L92" s="65">
        <f t="shared" si="153"/>
        <v>20</v>
      </c>
      <c r="M92" s="65">
        <f t="shared" si="153"/>
        <v>131</v>
      </c>
      <c r="N92" s="65">
        <f t="shared" si="153"/>
        <v>80</v>
      </c>
      <c r="O92" s="65">
        <f t="shared" si="153"/>
        <v>118</v>
      </c>
      <c r="P92" s="65">
        <f t="shared" si="153"/>
        <v>131</v>
      </c>
      <c r="Q92" s="65">
        <f t="shared" si="153"/>
        <v>67</v>
      </c>
      <c r="R92" s="65">
        <f t="shared" si="153"/>
        <v>5</v>
      </c>
      <c r="S92" s="76">
        <f t="shared" ref="S92:W92" si="154">INT(S91)+MIN(S91-INT(S91)+AI91,1.875)</f>
        <v>46</v>
      </c>
      <c r="T92" s="76">
        <f t="shared" si="154"/>
        <v>38</v>
      </c>
      <c r="U92" s="76">
        <f t="shared" si="154"/>
        <v>58</v>
      </c>
      <c r="V92" s="76">
        <f t="shared" si="154"/>
        <v>58</v>
      </c>
      <c r="W92" s="77">
        <f t="shared" si="154"/>
        <v>51</v>
      </c>
      <c r="X92" s="15"/>
      <c r="Y92" s="15"/>
      <c r="Z92" s="63" t="s">
        <v>182</v>
      </c>
      <c r="AA92" s="64">
        <f>MIN(MAX(MIN(MAX(MIN(MAX(K$6+INDEX(エサマスタ!$C$5:$O$53,MATCH($D92,エサマスタ!$B$5:$B$53,0),COLUMN()-COLUMN($Z92)),0),3.75)+INDEX(エサマスタ!$C$5:$O$53,MATCH($E92,エサマスタ!$B$5:$B$53,0),COLUMN()-COLUMN($Z92)),0),3.75)+INDEX(エサマスタ!$C$5:$O$53,MATCH($F92,エサマスタ!$B$5:$B$53,0),COLUMN()-COLUMN($Z92)),0),3.75)</f>
        <v>1.5</v>
      </c>
      <c r="AB92" s="65">
        <f>MIN(MAX(MIN(MAX(MIN(MAX(L$6+INDEX(エサマスタ!$C$5:$O$53,MATCH($D92,エサマスタ!$B$5:$B$53,0),COLUMN()-COLUMN($Z92)),0),3.75)+INDEX(エサマスタ!$C$5:$O$53,MATCH($E92,エサマスタ!$B$5:$B$53,0),COLUMN()-COLUMN($Z92)),0),3.75)+INDEX(エサマスタ!$C$5:$O$53,MATCH($F92,エサマスタ!$B$5:$B$53,0),COLUMN()-COLUMN($Z92)),0),3.75)</f>
        <v>0.25</v>
      </c>
      <c r="AC92" s="65">
        <f>MIN(MAX(MIN(MAX(MIN(MAX(M$6+INDEX(エサマスタ!$C$5:$O$53,MATCH($D92,エサマスタ!$B$5:$B$53,0),COLUMN()-COLUMN($Z92)),0),3.75)+INDEX(エサマスタ!$C$5:$O$53,MATCH($E92,エサマスタ!$B$5:$B$53,0),COLUMN()-COLUMN($Z92)),0),3.75)+INDEX(エサマスタ!$C$5:$O$53,MATCH($F92,エサマスタ!$B$5:$B$53,0),COLUMN()-COLUMN($Z92)),0),3.75)</f>
        <v>1.75</v>
      </c>
      <c r="AD92" s="65">
        <f>MIN(MAX(MIN(MAX(MIN(MAX(N$6+INDEX(エサマスタ!$C$5:$O$53,MATCH($D92,エサマスタ!$B$5:$B$53,0),COLUMN()-COLUMN($Z92)),0),3.75)+INDEX(エサマスタ!$C$5:$O$53,MATCH($E92,エサマスタ!$B$5:$B$53,0),COLUMN()-COLUMN($Z92)),0),3.75)+INDEX(エサマスタ!$C$5:$O$53,MATCH($F92,エサマスタ!$B$5:$B$53,0),COLUMN()-COLUMN($Z92)),0),3.75)</f>
        <v>0.75</v>
      </c>
      <c r="AE92" s="65">
        <f>MIN(MAX(MIN(MAX(MIN(MAX(O$6+INDEX(エサマスタ!$C$5:$O$53,MATCH($D92,エサマスタ!$B$5:$B$53,0),COLUMN()-COLUMN($Z92)),0),3.75)+INDEX(エサマスタ!$C$5:$O$53,MATCH($E92,エサマスタ!$B$5:$B$53,0),COLUMN()-COLUMN($Z92)),0),3.75)+INDEX(エサマスタ!$C$5:$O$53,MATCH($F92,エサマスタ!$B$5:$B$53,0),COLUMN()-COLUMN($Z92)),0),3.75)</f>
        <v>1.5</v>
      </c>
      <c r="AF92" s="65">
        <f>MIN(MAX(MIN(MAX(MIN(MAX(P$6+INDEX(エサマスタ!$C$5:$O$53,MATCH($D92,エサマスタ!$B$5:$B$53,0),COLUMN()-COLUMN($Z92)),0),3.75)+INDEX(エサマスタ!$C$5:$O$53,MATCH($E92,エサマスタ!$B$5:$B$53,0),COLUMN()-COLUMN($Z92)),0),3.75)+INDEX(エサマスタ!$C$5:$O$53,MATCH($F92,エサマスタ!$B$5:$B$53,0),COLUMN()-COLUMN($Z92)),0),3.75)</f>
        <v>1.75</v>
      </c>
      <c r="AG92" s="65">
        <f>MIN(MAX(MIN(MAX(MIN(MAX(Q$6+INDEX(エサマスタ!$C$5:$O$53,MATCH($D92,エサマスタ!$B$5:$B$53,0),COLUMN()-COLUMN($Z92)),0),3.75)+INDEX(エサマスタ!$C$5:$O$53,MATCH($E92,エサマスタ!$B$5:$B$53,0),COLUMN()-COLUMN($Z92)),0),3.75)+INDEX(エサマスタ!$C$5:$O$53,MATCH($F92,エサマスタ!$B$5:$B$53,0),COLUMN()-COLUMN($Z92)),0),3.75)</f>
        <v>2</v>
      </c>
      <c r="AH92" s="65">
        <f>MIN(MAX(MIN(MAX(MIN(MAX(R$6+INDEX(エサマスタ!$C$5:$O$53,MATCH($D92,エサマスタ!$B$5:$B$53,0),COLUMN()-COLUMN($Z92)),0),3.75)+INDEX(エサマスタ!$C$5:$O$53,MATCH($E92,エサマスタ!$B$5:$B$53,0),COLUMN()-COLUMN($Z92)),0),3.75)+INDEX(エサマスタ!$C$5:$O$53,MATCH($F92,エサマスタ!$B$5:$B$53,0),COLUMN()-COLUMN($Z92)),0),3.75)</f>
        <v>0</v>
      </c>
      <c r="AI92" s="76">
        <f>MIN(MAX(MIN(MAX(MIN(MAX(S$6+INDEX(エサマスタ!$C$5:$O$53,MATCH($D92,エサマスタ!$B$5:$B$53,0),COLUMN()-COLUMN($Z92)),0),1.875-MOD(S92,1))+INDEX(エサマスタ!$C$5:$O$53,MATCH($E92,エサマスタ!$B$5:$B$53,0),COLUMN()-COLUMN($Z92)),0),1.875-MOD(S92,1))+INDEX(エサマスタ!$C$5:$O$53,MATCH($F92,エサマスタ!$B$5:$B$53,0),COLUMN()-COLUMN($Z92)),0),1.875-MOD(S92,1))</f>
        <v>0.5</v>
      </c>
      <c r="AJ92" s="76">
        <f>MIN(MAX(MIN(MAX(MIN(MAX(T$6+INDEX(エサマスタ!$C$5:$O$53,MATCH($D92,エサマスタ!$B$5:$B$53,0),COLUMN()-COLUMN($Z92)),0),1.875-MOD(T92,1))+INDEX(エサマスタ!$C$5:$O$53,MATCH($E92,エサマスタ!$B$5:$B$53,0),COLUMN()-COLUMN($Z92)),0),1.875-MOD(T92,1))+INDEX(エサマスタ!$C$5:$O$53,MATCH($F92,エサマスタ!$B$5:$B$53,0),COLUMN()-COLUMN($Z92)),0),1.875-MOD(T92,1))</f>
        <v>0.5</v>
      </c>
      <c r="AK92" s="76">
        <f>MIN(MAX(MIN(MAX(MIN(MAX(U$6+INDEX(エサマスタ!$C$5:$O$53,MATCH($D92,エサマスタ!$B$5:$B$53,0),COLUMN()-COLUMN($Z92)),0),1.875-MOD(U92,1))+INDEX(エサマスタ!$C$5:$O$53,MATCH($E92,エサマスタ!$B$5:$B$53,0),COLUMN()-COLUMN($Z92)),0),1.875-MOD(U92,1))+INDEX(エサマスタ!$C$5:$O$53,MATCH($F92,エサマスタ!$B$5:$B$53,0),COLUMN()-COLUMN($Z92)),0),1.875-MOD(U92,1))</f>
        <v>0.75</v>
      </c>
      <c r="AL92" s="76">
        <f>MIN(MAX(MIN(MAX(MIN(MAX(V$6+INDEX(エサマスタ!$C$5:$O$53,MATCH($D92,エサマスタ!$B$5:$B$53,0),COLUMN()-COLUMN($Z92)),0),1.875-MOD(V92,1))+INDEX(エサマスタ!$C$5:$O$53,MATCH($E92,エサマスタ!$B$5:$B$53,0),COLUMN()-COLUMN($Z92)),0),1.875-MOD(V92,1))+INDEX(エサマスタ!$C$5:$O$53,MATCH($F92,エサマスタ!$B$5:$B$53,0),COLUMN()-COLUMN($Z92)),0),1.875-MOD(V92,1))</f>
        <v>0.75</v>
      </c>
      <c r="AM92" s="77">
        <f>MIN(MAX(MIN(MAX(MIN(MAX(W$6+IF(AND($F$1="リマスター",$D92="アルマジロキャベツ"),-1,1)*INDEX(エサマスタ!$C$5:$O$53,MATCH($D92,エサマスタ!$B$5:$B$53,0),COLUMN()-COLUMN($Z92)),0),1.875-MOD(W92,1))+IF(AND($F$1="リマスター",$E92="アルマジロキャベツ"),-1,1)*INDEX(エサマスタ!$C$5:$O$53,MATCH($E92,エサマスタ!$B$5:$B$53,0),COLUMN()-COLUMN($Z92)),0),1.875-MOD(W92,1))+IF(AND($F$1="リマスター",$F92="アルマジロキャベツ"),-1,1)*INDEX(エサマスタ!$C$5:$O$53,MATCH($F92,エサマスタ!$B$5:$B$53,0),COLUMN()-COLUMN($Z92)),0),1.875-MOD(W92,1))</f>
        <v>0</v>
      </c>
      <c r="AN92" s="15"/>
    </row>
    <row r="93" spans="1:40" x14ac:dyDescent="0.25">
      <c r="A93" s="15"/>
      <c r="B93" s="51" t="s">
        <v>183</v>
      </c>
      <c r="C93" s="54"/>
      <c r="D93" s="53" t="s">
        <v>92</v>
      </c>
      <c r="E93" s="53" t="s">
        <v>97</v>
      </c>
      <c r="F93" s="53" t="s">
        <v>97</v>
      </c>
      <c r="G93" s="50"/>
      <c r="H93" s="15"/>
      <c r="I93" s="15"/>
      <c r="J93" s="63" t="s">
        <v>183</v>
      </c>
      <c r="K93" s="64">
        <f t="shared" ref="K93:R93" si="155">K92+AA92</f>
        <v>248.5</v>
      </c>
      <c r="L93" s="65">
        <f t="shared" si="155"/>
        <v>20.25</v>
      </c>
      <c r="M93" s="65">
        <f t="shared" si="155"/>
        <v>132.75</v>
      </c>
      <c r="N93" s="65">
        <f t="shared" si="155"/>
        <v>80.75</v>
      </c>
      <c r="O93" s="65">
        <f t="shared" si="155"/>
        <v>119.5</v>
      </c>
      <c r="P93" s="65">
        <f t="shared" si="155"/>
        <v>132.75</v>
      </c>
      <c r="Q93" s="65">
        <f t="shared" si="155"/>
        <v>69</v>
      </c>
      <c r="R93" s="65">
        <f t="shared" si="155"/>
        <v>5</v>
      </c>
      <c r="S93" s="76">
        <f t="shared" ref="S93:W93" si="156">INT(S92)+MIN(S92-INT(S92)+AI92,1.875)</f>
        <v>46.5</v>
      </c>
      <c r="T93" s="76">
        <f t="shared" si="156"/>
        <v>38.5</v>
      </c>
      <c r="U93" s="76">
        <f t="shared" si="156"/>
        <v>58.75</v>
      </c>
      <c r="V93" s="76">
        <f t="shared" si="156"/>
        <v>58.75</v>
      </c>
      <c r="W93" s="77">
        <f t="shared" si="156"/>
        <v>51</v>
      </c>
      <c r="X93" s="15"/>
      <c r="Y93" s="15"/>
      <c r="Z93" s="63" t="s">
        <v>183</v>
      </c>
      <c r="AA93" s="64">
        <f>MIN(MAX(MIN(MAX(MIN(MAX(K$6+INDEX(エサマスタ!$C$5:$O$53,MATCH($D93,エサマスタ!$B$5:$B$53,0),COLUMN()-COLUMN($Z93)),0),3.75)+INDEX(エサマスタ!$C$5:$O$53,MATCH($E93,エサマスタ!$B$5:$B$53,0),COLUMN()-COLUMN($Z93)),0),3.75)+INDEX(エサマスタ!$C$5:$O$53,MATCH($F93,エサマスタ!$B$5:$B$53,0),COLUMN()-COLUMN($Z93)),0),3.75)</f>
        <v>3.75</v>
      </c>
      <c r="AB93" s="65">
        <f>MIN(MAX(MIN(MAX(MIN(MAX(L$6+INDEX(エサマスタ!$C$5:$O$53,MATCH($D93,エサマスタ!$B$5:$B$53,0),COLUMN()-COLUMN($Z93)),0),3.75)+INDEX(エサマスタ!$C$5:$O$53,MATCH($E93,エサマスタ!$B$5:$B$53,0),COLUMN()-COLUMN($Z93)),0),3.75)+INDEX(エサマスタ!$C$5:$O$53,MATCH($F93,エサマスタ!$B$5:$B$53,0),COLUMN()-COLUMN($Z93)),0),3.75)</f>
        <v>0.25</v>
      </c>
      <c r="AC93" s="65">
        <f>MIN(MAX(MIN(MAX(MIN(MAX(M$6+INDEX(エサマスタ!$C$5:$O$53,MATCH($D93,エサマスタ!$B$5:$B$53,0),COLUMN()-COLUMN($Z93)),0),3.75)+INDEX(エサマスタ!$C$5:$O$53,MATCH($E93,エサマスタ!$B$5:$B$53,0),COLUMN()-COLUMN($Z93)),0),3.75)+INDEX(エサマスタ!$C$5:$O$53,MATCH($F93,エサマスタ!$B$5:$B$53,0),COLUMN()-COLUMN($Z93)),0),3.75)</f>
        <v>1.75</v>
      </c>
      <c r="AD93" s="65">
        <f>MIN(MAX(MIN(MAX(MIN(MAX(N$6+INDEX(エサマスタ!$C$5:$O$53,MATCH($D93,エサマスタ!$B$5:$B$53,0),COLUMN()-COLUMN($Z93)),0),3.75)+INDEX(エサマスタ!$C$5:$O$53,MATCH($E93,エサマスタ!$B$5:$B$53,0),COLUMN()-COLUMN($Z93)),0),3.75)+INDEX(エサマスタ!$C$5:$O$53,MATCH($F93,エサマスタ!$B$5:$B$53,0),COLUMN()-COLUMN($Z93)),0),3.75)</f>
        <v>0.75</v>
      </c>
      <c r="AE93" s="65">
        <f>MIN(MAX(MIN(MAX(MIN(MAX(O$6+INDEX(エサマスタ!$C$5:$O$53,MATCH($D93,エサマスタ!$B$5:$B$53,0),COLUMN()-COLUMN($Z93)),0),3.75)+INDEX(エサマスタ!$C$5:$O$53,MATCH($E93,エサマスタ!$B$5:$B$53,0),COLUMN()-COLUMN($Z93)),0),3.75)+INDEX(エサマスタ!$C$5:$O$53,MATCH($F93,エサマスタ!$B$5:$B$53,0),COLUMN()-COLUMN($Z93)),0),3.75)</f>
        <v>1.5</v>
      </c>
      <c r="AF93" s="65">
        <f>MIN(MAX(MIN(MAX(MIN(MAX(P$6+INDEX(エサマスタ!$C$5:$O$53,MATCH($D93,エサマスタ!$B$5:$B$53,0),COLUMN()-COLUMN($Z93)),0),3.75)+INDEX(エサマスタ!$C$5:$O$53,MATCH($E93,エサマスタ!$B$5:$B$53,0),COLUMN()-COLUMN($Z93)),0),3.75)+INDEX(エサマスタ!$C$5:$O$53,MATCH($F93,エサマスタ!$B$5:$B$53,0),COLUMN()-COLUMN($Z93)),0),3.75)</f>
        <v>1.75</v>
      </c>
      <c r="AG93" s="65">
        <f>MIN(MAX(MIN(MAX(MIN(MAX(Q$6+INDEX(エサマスタ!$C$5:$O$53,MATCH($D93,エサマスタ!$B$5:$B$53,0),COLUMN()-COLUMN($Z93)),0),3.75)+INDEX(エサマスタ!$C$5:$O$53,MATCH($E93,エサマスタ!$B$5:$B$53,0),COLUMN()-COLUMN($Z93)),0),3.75)+INDEX(エサマスタ!$C$5:$O$53,MATCH($F93,エサマスタ!$B$5:$B$53,0),COLUMN()-COLUMN($Z93)),0),3.75)</f>
        <v>0</v>
      </c>
      <c r="AH93" s="65">
        <f>MIN(MAX(MIN(MAX(MIN(MAX(R$6+INDEX(エサマスタ!$C$5:$O$53,MATCH($D93,エサマスタ!$B$5:$B$53,0),COLUMN()-COLUMN($Z93)),0),3.75)+INDEX(エサマスタ!$C$5:$O$53,MATCH($E93,エサマスタ!$B$5:$B$53,0),COLUMN()-COLUMN($Z93)),0),3.75)+INDEX(エサマスタ!$C$5:$O$53,MATCH($F93,エサマスタ!$B$5:$B$53,0),COLUMN()-COLUMN($Z93)),0),3.75)</f>
        <v>0</v>
      </c>
      <c r="AI93" s="76">
        <f>MIN(MAX(MIN(MAX(MIN(MAX(S$6+INDEX(エサマスタ!$C$5:$O$53,MATCH($D93,エサマスタ!$B$5:$B$53,0),COLUMN()-COLUMN($Z93)),0),1.875-MOD(S93,1))+INDEX(エサマスタ!$C$5:$O$53,MATCH($E93,エサマスタ!$B$5:$B$53,0),COLUMN()-COLUMN($Z93)),0),1.875-MOD(S93,1))+INDEX(エサマスタ!$C$5:$O$53,MATCH($F93,エサマスタ!$B$5:$B$53,0),COLUMN()-COLUMN($Z93)),0),1.875-MOD(S93,1))</f>
        <v>0.5</v>
      </c>
      <c r="AJ93" s="76">
        <f>MIN(MAX(MIN(MAX(MIN(MAX(T$6+INDEX(エサマスタ!$C$5:$O$53,MATCH($D93,エサマスタ!$B$5:$B$53,0),COLUMN()-COLUMN($Z93)),0),1.875-MOD(T93,1))+INDEX(エサマスタ!$C$5:$O$53,MATCH($E93,エサマスタ!$B$5:$B$53,0),COLUMN()-COLUMN($Z93)),0),1.875-MOD(T93,1))+INDEX(エサマスタ!$C$5:$O$53,MATCH($F93,エサマスタ!$B$5:$B$53,0),COLUMN()-COLUMN($Z93)),0),1.875-MOD(T93,1))</f>
        <v>0.5</v>
      </c>
      <c r="AK93" s="76">
        <f>MIN(MAX(MIN(MAX(MIN(MAX(U$6+INDEX(エサマスタ!$C$5:$O$53,MATCH($D93,エサマスタ!$B$5:$B$53,0),COLUMN()-COLUMN($Z93)),0),1.875-MOD(U93,1))+INDEX(エサマスタ!$C$5:$O$53,MATCH($E93,エサマスタ!$B$5:$B$53,0),COLUMN()-COLUMN($Z93)),0),1.875-MOD(U93,1))+INDEX(エサマスタ!$C$5:$O$53,MATCH($F93,エサマスタ!$B$5:$B$53,0),COLUMN()-COLUMN($Z93)),0),1.875-MOD(U93,1))</f>
        <v>0.75</v>
      </c>
      <c r="AL93" s="76">
        <f>MIN(MAX(MIN(MAX(MIN(MAX(V$6+INDEX(エサマスタ!$C$5:$O$53,MATCH($D93,エサマスタ!$B$5:$B$53,0),COLUMN()-COLUMN($Z93)),0),1.875-MOD(V93,1))+INDEX(エサマスタ!$C$5:$O$53,MATCH($E93,エサマスタ!$B$5:$B$53,0),COLUMN()-COLUMN($Z93)),0),1.875-MOD(V93,1))+INDEX(エサマスタ!$C$5:$O$53,MATCH($F93,エサマスタ!$B$5:$B$53,0),COLUMN()-COLUMN($Z93)),0),1.875-MOD(V93,1))</f>
        <v>0.75</v>
      </c>
      <c r="AM93" s="77">
        <f>MIN(MAX(MIN(MAX(MIN(MAX(W$6+IF(AND($F$1="リマスター",$D93="アルマジロキャベツ"),-1,1)*INDEX(エサマスタ!$C$5:$O$53,MATCH($D93,エサマスタ!$B$5:$B$53,0),COLUMN()-COLUMN($Z93)),0),1.875-MOD(W93,1))+IF(AND($F$1="リマスター",$E93="アルマジロキャベツ"),-1,1)*INDEX(エサマスタ!$C$5:$O$53,MATCH($E93,エサマスタ!$B$5:$B$53,0),COLUMN()-COLUMN($Z93)),0),1.875-MOD(W93,1))+IF(AND($F$1="リマスター",$F93="アルマジロキャベツ"),-1,1)*INDEX(エサマスタ!$C$5:$O$53,MATCH($F93,エサマスタ!$B$5:$B$53,0),COLUMN()-COLUMN($Z93)),0),1.875-MOD(W93,1))</f>
        <v>1</v>
      </c>
      <c r="AN93" s="15"/>
    </row>
    <row r="94" spans="1:40" x14ac:dyDescent="0.25">
      <c r="A94" s="15"/>
      <c r="B94" s="51" t="s">
        <v>184</v>
      </c>
      <c r="C94" s="54"/>
      <c r="D94" s="53" t="s">
        <v>92</v>
      </c>
      <c r="E94" s="53" t="s">
        <v>104</v>
      </c>
      <c r="F94" s="53" t="s">
        <v>104</v>
      </c>
      <c r="G94" s="50"/>
      <c r="H94" s="15"/>
      <c r="I94" s="15"/>
      <c r="J94" s="63" t="s">
        <v>184</v>
      </c>
      <c r="K94" s="64">
        <f t="shared" ref="K94:R94" si="157">K93+AA93</f>
        <v>252.25</v>
      </c>
      <c r="L94" s="65">
        <f t="shared" si="157"/>
        <v>20.5</v>
      </c>
      <c r="M94" s="65">
        <f t="shared" si="157"/>
        <v>134.5</v>
      </c>
      <c r="N94" s="65">
        <f t="shared" si="157"/>
        <v>81.5</v>
      </c>
      <c r="O94" s="65">
        <f t="shared" si="157"/>
        <v>121</v>
      </c>
      <c r="P94" s="65">
        <f t="shared" si="157"/>
        <v>134.5</v>
      </c>
      <c r="Q94" s="65">
        <f t="shared" si="157"/>
        <v>69</v>
      </c>
      <c r="R94" s="65">
        <f t="shared" si="157"/>
        <v>5</v>
      </c>
      <c r="S94" s="76">
        <f t="shared" ref="S94:W94" si="158">INT(S93)+MIN(S93-INT(S93)+AI93,1.875)</f>
        <v>47</v>
      </c>
      <c r="T94" s="76">
        <f t="shared" si="158"/>
        <v>39</v>
      </c>
      <c r="U94" s="76">
        <f t="shared" si="158"/>
        <v>59.5</v>
      </c>
      <c r="V94" s="76">
        <f t="shared" si="158"/>
        <v>59.5</v>
      </c>
      <c r="W94" s="77">
        <f t="shared" si="158"/>
        <v>52</v>
      </c>
      <c r="X94" s="15"/>
      <c r="Y94" s="15"/>
      <c r="Z94" s="63" t="s">
        <v>184</v>
      </c>
      <c r="AA94" s="64">
        <f>MIN(MAX(MIN(MAX(MIN(MAX(K$6+INDEX(エサマスタ!$C$5:$O$53,MATCH($D94,エサマスタ!$B$5:$B$53,0),COLUMN()-COLUMN($Z94)),0),3.75)+INDEX(エサマスタ!$C$5:$O$53,MATCH($E94,エサマスタ!$B$5:$B$53,0),COLUMN()-COLUMN($Z94)),0),3.75)+INDEX(エサマスタ!$C$5:$O$53,MATCH($F94,エサマスタ!$B$5:$B$53,0),COLUMN()-COLUMN($Z94)),0),3.75)</f>
        <v>1.5</v>
      </c>
      <c r="AB94" s="65">
        <f>MIN(MAX(MIN(MAX(MIN(MAX(L$6+INDEX(エサマスタ!$C$5:$O$53,MATCH($D94,エサマスタ!$B$5:$B$53,0),COLUMN()-COLUMN($Z94)),0),3.75)+INDEX(エサマスタ!$C$5:$O$53,MATCH($E94,エサマスタ!$B$5:$B$53,0),COLUMN()-COLUMN($Z94)),0),3.75)+INDEX(エサマスタ!$C$5:$O$53,MATCH($F94,エサマスタ!$B$5:$B$53,0),COLUMN()-COLUMN($Z94)),0),3.75)</f>
        <v>0.25</v>
      </c>
      <c r="AC94" s="65">
        <f>MIN(MAX(MIN(MAX(MIN(MAX(M$6+INDEX(エサマスタ!$C$5:$O$53,MATCH($D94,エサマスタ!$B$5:$B$53,0),COLUMN()-COLUMN($Z94)),0),3.75)+INDEX(エサマスタ!$C$5:$O$53,MATCH($E94,エサマスタ!$B$5:$B$53,0),COLUMN()-COLUMN($Z94)),0),3.75)+INDEX(エサマスタ!$C$5:$O$53,MATCH($F94,エサマスタ!$B$5:$B$53,0),COLUMN()-COLUMN($Z94)),0),3.75)</f>
        <v>1.75</v>
      </c>
      <c r="AD94" s="65">
        <f>MIN(MAX(MIN(MAX(MIN(MAX(N$6+INDEX(エサマスタ!$C$5:$O$53,MATCH($D94,エサマスタ!$B$5:$B$53,0),COLUMN()-COLUMN($Z94)),0),3.75)+INDEX(エサマスタ!$C$5:$O$53,MATCH($E94,エサマスタ!$B$5:$B$53,0),COLUMN()-COLUMN($Z94)),0),3.75)+INDEX(エサマスタ!$C$5:$O$53,MATCH($F94,エサマスタ!$B$5:$B$53,0),COLUMN()-COLUMN($Z94)),0),3.75)</f>
        <v>0.75</v>
      </c>
      <c r="AE94" s="65">
        <f>MIN(MAX(MIN(MAX(MIN(MAX(O$6+INDEX(エサマスタ!$C$5:$O$53,MATCH($D94,エサマスタ!$B$5:$B$53,0),COLUMN()-COLUMN($Z94)),0),3.75)+INDEX(エサマスタ!$C$5:$O$53,MATCH($E94,エサマスタ!$B$5:$B$53,0),COLUMN()-COLUMN($Z94)),0),3.75)+INDEX(エサマスタ!$C$5:$O$53,MATCH($F94,エサマスタ!$B$5:$B$53,0),COLUMN()-COLUMN($Z94)),0),3.75)</f>
        <v>1.5</v>
      </c>
      <c r="AF94" s="65">
        <f>MIN(MAX(MIN(MAX(MIN(MAX(P$6+INDEX(エサマスタ!$C$5:$O$53,MATCH($D94,エサマスタ!$B$5:$B$53,0),COLUMN()-COLUMN($Z94)),0),3.75)+INDEX(エサマスタ!$C$5:$O$53,MATCH($E94,エサマスタ!$B$5:$B$53,0),COLUMN()-COLUMN($Z94)),0),3.75)+INDEX(エサマスタ!$C$5:$O$53,MATCH($F94,エサマスタ!$B$5:$B$53,0),COLUMN()-COLUMN($Z94)),0),3.75)</f>
        <v>1.75</v>
      </c>
      <c r="AG94" s="65">
        <f>MIN(MAX(MIN(MAX(MIN(MAX(Q$6+INDEX(エサマスタ!$C$5:$O$53,MATCH($D94,エサマスタ!$B$5:$B$53,0),COLUMN()-COLUMN($Z94)),0),3.75)+INDEX(エサマスタ!$C$5:$O$53,MATCH($E94,エサマスタ!$B$5:$B$53,0),COLUMN()-COLUMN($Z94)),0),3.75)+INDEX(エサマスタ!$C$5:$O$53,MATCH($F94,エサマスタ!$B$5:$B$53,0),COLUMN()-COLUMN($Z94)),0),3.75)</f>
        <v>2</v>
      </c>
      <c r="AH94" s="65">
        <f>MIN(MAX(MIN(MAX(MIN(MAX(R$6+INDEX(エサマスタ!$C$5:$O$53,MATCH($D94,エサマスタ!$B$5:$B$53,0),COLUMN()-COLUMN($Z94)),0),3.75)+INDEX(エサマスタ!$C$5:$O$53,MATCH($E94,エサマスタ!$B$5:$B$53,0),COLUMN()-COLUMN($Z94)),0),3.75)+INDEX(エサマスタ!$C$5:$O$53,MATCH($F94,エサマスタ!$B$5:$B$53,0),COLUMN()-COLUMN($Z94)),0),3.75)</f>
        <v>0</v>
      </c>
      <c r="AI94" s="76">
        <f>MIN(MAX(MIN(MAX(MIN(MAX(S$6+INDEX(エサマスタ!$C$5:$O$53,MATCH($D94,エサマスタ!$B$5:$B$53,0),COLUMN()-COLUMN($Z94)),0),1.875-MOD(S94,1))+INDEX(エサマスタ!$C$5:$O$53,MATCH($E94,エサマスタ!$B$5:$B$53,0),COLUMN()-COLUMN($Z94)),0),1.875-MOD(S94,1))+INDEX(エサマスタ!$C$5:$O$53,MATCH($F94,エサマスタ!$B$5:$B$53,0),COLUMN()-COLUMN($Z94)),0),1.875-MOD(S94,1))</f>
        <v>0.5</v>
      </c>
      <c r="AJ94" s="76">
        <f>MIN(MAX(MIN(MAX(MIN(MAX(T$6+INDEX(エサマスタ!$C$5:$O$53,MATCH($D94,エサマスタ!$B$5:$B$53,0),COLUMN()-COLUMN($Z94)),0),1.875-MOD(T94,1))+INDEX(エサマスタ!$C$5:$O$53,MATCH($E94,エサマスタ!$B$5:$B$53,0),COLUMN()-COLUMN($Z94)),0),1.875-MOD(T94,1))+INDEX(エサマスタ!$C$5:$O$53,MATCH($F94,エサマスタ!$B$5:$B$53,0),COLUMN()-COLUMN($Z94)),0),1.875-MOD(T94,1))</f>
        <v>0.5</v>
      </c>
      <c r="AK94" s="76">
        <f>MIN(MAX(MIN(MAX(MIN(MAX(U$6+INDEX(エサマスタ!$C$5:$O$53,MATCH($D94,エサマスタ!$B$5:$B$53,0),COLUMN()-COLUMN($Z94)),0),1.875-MOD(U94,1))+INDEX(エサマスタ!$C$5:$O$53,MATCH($E94,エサマスタ!$B$5:$B$53,0),COLUMN()-COLUMN($Z94)),0),1.875-MOD(U94,1))+INDEX(エサマスタ!$C$5:$O$53,MATCH($F94,エサマスタ!$B$5:$B$53,0),COLUMN()-COLUMN($Z94)),0),1.875-MOD(U94,1))</f>
        <v>0.75</v>
      </c>
      <c r="AL94" s="76">
        <f>MIN(MAX(MIN(MAX(MIN(MAX(V$6+INDEX(エサマスタ!$C$5:$O$53,MATCH($D94,エサマスタ!$B$5:$B$53,0),COLUMN()-COLUMN($Z94)),0),1.875-MOD(V94,1))+INDEX(エサマスタ!$C$5:$O$53,MATCH($E94,エサマスタ!$B$5:$B$53,0),COLUMN()-COLUMN($Z94)),0),1.875-MOD(V94,1))+INDEX(エサマスタ!$C$5:$O$53,MATCH($F94,エサマスタ!$B$5:$B$53,0),COLUMN()-COLUMN($Z94)),0),1.875-MOD(V94,1))</f>
        <v>0.75</v>
      </c>
      <c r="AM94" s="77">
        <f>MIN(MAX(MIN(MAX(MIN(MAX(W$6+IF(AND($F$1="リマスター",$D94="アルマジロキャベツ"),-1,1)*INDEX(エサマスタ!$C$5:$O$53,MATCH($D94,エサマスタ!$B$5:$B$53,0),COLUMN()-COLUMN($Z94)),0),1.875-MOD(W94,1))+IF(AND($F$1="リマスター",$E94="アルマジロキャベツ"),-1,1)*INDEX(エサマスタ!$C$5:$O$53,MATCH($E94,エサマスタ!$B$5:$B$53,0),COLUMN()-COLUMN($Z94)),0),1.875-MOD(W94,1))+IF(AND($F$1="リマスター",$F94="アルマジロキャベツ"),-1,1)*INDEX(エサマスタ!$C$5:$O$53,MATCH($F94,エサマスタ!$B$5:$B$53,0),COLUMN()-COLUMN($Z94)),0),1.875-MOD(W94,1))</f>
        <v>0</v>
      </c>
      <c r="AN94" s="15"/>
    </row>
    <row r="95" spans="1:40" x14ac:dyDescent="0.25">
      <c r="A95" s="15"/>
      <c r="B95" s="51" t="s">
        <v>185</v>
      </c>
      <c r="C95" s="54"/>
      <c r="D95" s="53" t="s">
        <v>92</v>
      </c>
      <c r="E95" s="53" t="s">
        <v>97</v>
      </c>
      <c r="F95" s="53" t="s">
        <v>97</v>
      </c>
      <c r="G95" s="50"/>
      <c r="H95" s="15"/>
      <c r="I95" s="15"/>
      <c r="J95" s="63" t="s">
        <v>185</v>
      </c>
      <c r="K95" s="64">
        <f t="shared" ref="K95:R95" si="159">K94+AA94</f>
        <v>253.75</v>
      </c>
      <c r="L95" s="65">
        <f t="shared" si="159"/>
        <v>20.75</v>
      </c>
      <c r="M95" s="65">
        <f t="shared" si="159"/>
        <v>136.25</v>
      </c>
      <c r="N95" s="65">
        <f t="shared" si="159"/>
        <v>82.25</v>
      </c>
      <c r="O95" s="65">
        <f t="shared" si="159"/>
        <v>122.5</v>
      </c>
      <c r="P95" s="65">
        <f t="shared" si="159"/>
        <v>136.25</v>
      </c>
      <c r="Q95" s="65">
        <f t="shared" si="159"/>
        <v>71</v>
      </c>
      <c r="R95" s="65">
        <f t="shared" si="159"/>
        <v>5</v>
      </c>
      <c r="S95" s="76">
        <f t="shared" ref="S95:W95" si="160">INT(S94)+MIN(S94-INT(S94)+AI94,1.875)</f>
        <v>47.5</v>
      </c>
      <c r="T95" s="76">
        <f t="shared" si="160"/>
        <v>39.5</v>
      </c>
      <c r="U95" s="76">
        <f t="shared" si="160"/>
        <v>60.25</v>
      </c>
      <c r="V95" s="76">
        <f t="shared" si="160"/>
        <v>60.25</v>
      </c>
      <c r="W95" s="77">
        <f t="shared" si="160"/>
        <v>52</v>
      </c>
      <c r="X95" s="15"/>
      <c r="Y95" s="15"/>
      <c r="Z95" s="63" t="s">
        <v>185</v>
      </c>
      <c r="AA95" s="64">
        <f>MIN(MAX(MIN(MAX(MIN(MAX(K$6+INDEX(エサマスタ!$C$5:$O$53,MATCH($D95,エサマスタ!$B$5:$B$53,0),COLUMN()-COLUMN($Z95)),0),3.75)+INDEX(エサマスタ!$C$5:$O$53,MATCH($E95,エサマスタ!$B$5:$B$53,0),COLUMN()-COLUMN($Z95)),0),3.75)+INDEX(エサマスタ!$C$5:$O$53,MATCH($F95,エサマスタ!$B$5:$B$53,0),COLUMN()-COLUMN($Z95)),0),3.75)</f>
        <v>3.75</v>
      </c>
      <c r="AB95" s="65">
        <f>MIN(MAX(MIN(MAX(MIN(MAX(L$6+INDEX(エサマスタ!$C$5:$O$53,MATCH($D95,エサマスタ!$B$5:$B$53,0),COLUMN()-COLUMN($Z95)),0),3.75)+INDEX(エサマスタ!$C$5:$O$53,MATCH($E95,エサマスタ!$B$5:$B$53,0),COLUMN()-COLUMN($Z95)),0),3.75)+INDEX(エサマスタ!$C$5:$O$53,MATCH($F95,エサマスタ!$B$5:$B$53,0),COLUMN()-COLUMN($Z95)),0),3.75)</f>
        <v>0.25</v>
      </c>
      <c r="AC95" s="65">
        <f>MIN(MAX(MIN(MAX(MIN(MAX(M$6+INDEX(エサマスタ!$C$5:$O$53,MATCH($D95,エサマスタ!$B$5:$B$53,0),COLUMN()-COLUMN($Z95)),0),3.75)+INDEX(エサマスタ!$C$5:$O$53,MATCH($E95,エサマスタ!$B$5:$B$53,0),COLUMN()-COLUMN($Z95)),0),3.75)+INDEX(エサマスタ!$C$5:$O$53,MATCH($F95,エサマスタ!$B$5:$B$53,0),COLUMN()-COLUMN($Z95)),0),3.75)</f>
        <v>1.75</v>
      </c>
      <c r="AD95" s="65">
        <f>MIN(MAX(MIN(MAX(MIN(MAX(N$6+INDEX(エサマスタ!$C$5:$O$53,MATCH($D95,エサマスタ!$B$5:$B$53,0),COLUMN()-COLUMN($Z95)),0),3.75)+INDEX(エサマスタ!$C$5:$O$53,MATCH($E95,エサマスタ!$B$5:$B$53,0),COLUMN()-COLUMN($Z95)),0),3.75)+INDEX(エサマスタ!$C$5:$O$53,MATCH($F95,エサマスタ!$B$5:$B$53,0),COLUMN()-COLUMN($Z95)),0),3.75)</f>
        <v>0.75</v>
      </c>
      <c r="AE95" s="65">
        <f>MIN(MAX(MIN(MAX(MIN(MAX(O$6+INDEX(エサマスタ!$C$5:$O$53,MATCH($D95,エサマスタ!$B$5:$B$53,0),COLUMN()-COLUMN($Z95)),0),3.75)+INDEX(エサマスタ!$C$5:$O$53,MATCH($E95,エサマスタ!$B$5:$B$53,0),COLUMN()-COLUMN($Z95)),0),3.75)+INDEX(エサマスタ!$C$5:$O$53,MATCH($F95,エサマスタ!$B$5:$B$53,0),COLUMN()-COLUMN($Z95)),0),3.75)</f>
        <v>1.5</v>
      </c>
      <c r="AF95" s="65">
        <f>MIN(MAX(MIN(MAX(MIN(MAX(P$6+INDEX(エサマスタ!$C$5:$O$53,MATCH($D95,エサマスタ!$B$5:$B$53,0),COLUMN()-COLUMN($Z95)),0),3.75)+INDEX(エサマスタ!$C$5:$O$53,MATCH($E95,エサマスタ!$B$5:$B$53,0),COLUMN()-COLUMN($Z95)),0),3.75)+INDEX(エサマスタ!$C$5:$O$53,MATCH($F95,エサマスタ!$B$5:$B$53,0),COLUMN()-COLUMN($Z95)),0),3.75)</f>
        <v>1.75</v>
      </c>
      <c r="AG95" s="65">
        <f>MIN(MAX(MIN(MAX(MIN(MAX(Q$6+INDEX(エサマスタ!$C$5:$O$53,MATCH($D95,エサマスタ!$B$5:$B$53,0),COLUMN()-COLUMN($Z95)),0),3.75)+INDEX(エサマスタ!$C$5:$O$53,MATCH($E95,エサマスタ!$B$5:$B$53,0),COLUMN()-COLUMN($Z95)),0),3.75)+INDEX(エサマスタ!$C$5:$O$53,MATCH($F95,エサマスタ!$B$5:$B$53,0),COLUMN()-COLUMN($Z95)),0),3.75)</f>
        <v>0</v>
      </c>
      <c r="AH95" s="65">
        <f>MIN(MAX(MIN(MAX(MIN(MAX(R$6+INDEX(エサマスタ!$C$5:$O$53,MATCH($D95,エサマスタ!$B$5:$B$53,0),COLUMN()-COLUMN($Z95)),0),3.75)+INDEX(エサマスタ!$C$5:$O$53,MATCH($E95,エサマスタ!$B$5:$B$53,0),COLUMN()-COLUMN($Z95)),0),3.75)+INDEX(エサマスタ!$C$5:$O$53,MATCH($F95,エサマスタ!$B$5:$B$53,0),COLUMN()-COLUMN($Z95)),0),3.75)</f>
        <v>0</v>
      </c>
      <c r="AI95" s="76">
        <f>MIN(MAX(MIN(MAX(MIN(MAX(S$6+INDEX(エサマスタ!$C$5:$O$53,MATCH($D95,エサマスタ!$B$5:$B$53,0),COLUMN()-COLUMN($Z95)),0),1.875-MOD(S95,1))+INDEX(エサマスタ!$C$5:$O$53,MATCH($E95,エサマスタ!$B$5:$B$53,0),COLUMN()-COLUMN($Z95)),0),1.875-MOD(S95,1))+INDEX(エサマスタ!$C$5:$O$53,MATCH($F95,エサマスタ!$B$5:$B$53,0),COLUMN()-COLUMN($Z95)),0),1.875-MOD(S95,1))</f>
        <v>0.5</v>
      </c>
      <c r="AJ95" s="76">
        <f>MIN(MAX(MIN(MAX(MIN(MAX(T$6+INDEX(エサマスタ!$C$5:$O$53,MATCH($D95,エサマスタ!$B$5:$B$53,0),COLUMN()-COLUMN($Z95)),0),1.875-MOD(T95,1))+INDEX(エサマスタ!$C$5:$O$53,MATCH($E95,エサマスタ!$B$5:$B$53,0),COLUMN()-COLUMN($Z95)),0),1.875-MOD(T95,1))+INDEX(エサマスタ!$C$5:$O$53,MATCH($F95,エサマスタ!$B$5:$B$53,0),COLUMN()-COLUMN($Z95)),0),1.875-MOD(T95,1))</f>
        <v>0.5</v>
      </c>
      <c r="AK95" s="76">
        <f>MIN(MAX(MIN(MAX(MIN(MAX(U$6+INDEX(エサマスタ!$C$5:$O$53,MATCH($D95,エサマスタ!$B$5:$B$53,0),COLUMN()-COLUMN($Z95)),0),1.875-MOD(U95,1))+INDEX(エサマスタ!$C$5:$O$53,MATCH($E95,エサマスタ!$B$5:$B$53,0),COLUMN()-COLUMN($Z95)),0),1.875-MOD(U95,1))+INDEX(エサマスタ!$C$5:$O$53,MATCH($F95,エサマスタ!$B$5:$B$53,0),COLUMN()-COLUMN($Z95)),0),1.875-MOD(U95,1))</f>
        <v>0.75</v>
      </c>
      <c r="AL95" s="76">
        <f>MIN(MAX(MIN(MAX(MIN(MAX(V$6+INDEX(エサマスタ!$C$5:$O$53,MATCH($D95,エサマスタ!$B$5:$B$53,0),COLUMN()-COLUMN($Z95)),0),1.875-MOD(V95,1))+INDEX(エサマスタ!$C$5:$O$53,MATCH($E95,エサマスタ!$B$5:$B$53,0),COLUMN()-COLUMN($Z95)),0),1.875-MOD(V95,1))+INDEX(エサマスタ!$C$5:$O$53,MATCH($F95,エサマスタ!$B$5:$B$53,0),COLUMN()-COLUMN($Z95)),0),1.875-MOD(V95,1))</f>
        <v>0.75</v>
      </c>
      <c r="AM95" s="77">
        <f>MIN(MAX(MIN(MAX(MIN(MAX(W$6+IF(AND($F$1="リマスター",$D95="アルマジロキャベツ"),-1,1)*INDEX(エサマスタ!$C$5:$O$53,MATCH($D95,エサマスタ!$B$5:$B$53,0),COLUMN()-COLUMN($Z95)),0),1.875-MOD(W95,1))+IF(AND($F$1="リマスター",$E95="アルマジロキャベツ"),-1,1)*INDEX(エサマスタ!$C$5:$O$53,MATCH($E95,エサマスタ!$B$5:$B$53,0),COLUMN()-COLUMN($Z95)),0),1.875-MOD(W95,1))+IF(AND($F$1="リマスター",$F95="アルマジロキャベツ"),-1,1)*INDEX(エサマスタ!$C$5:$O$53,MATCH($F95,エサマスタ!$B$5:$B$53,0),COLUMN()-COLUMN($Z95)),0),1.875-MOD(W95,1))</f>
        <v>1</v>
      </c>
      <c r="AN95" s="15"/>
    </row>
    <row r="96" spans="1:40" x14ac:dyDescent="0.25">
      <c r="A96" s="15"/>
      <c r="B96" s="51" t="s">
        <v>186</v>
      </c>
      <c r="C96" s="54"/>
      <c r="D96" s="53" t="s">
        <v>92</v>
      </c>
      <c r="E96" s="53" t="s">
        <v>104</v>
      </c>
      <c r="F96" s="53" t="s">
        <v>104</v>
      </c>
      <c r="G96" s="50"/>
      <c r="H96" s="15"/>
      <c r="I96" s="15"/>
      <c r="J96" s="63" t="s">
        <v>186</v>
      </c>
      <c r="K96" s="64">
        <f t="shared" ref="K96:R96" si="161">K95+AA95</f>
        <v>257.5</v>
      </c>
      <c r="L96" s="65">
        <f t="shared" si="161"/>
        <v>21</v>
      </c>
      <c r="M96" s="65">
        <f t="shared" si="161"/>
        <v>138</v>
      </c>
      <c r="N96" s="65">
        <f t="shared" si="161"/>
        <v>83</v>
      </c>
      <c r="O96" s="65">
        <f t="shared" si="161"/>
        <v>124</v>
      </c>
      <c r="P96" s="65">
        <f t="shared" si="161"/>
        <v>138</v>
      </c>
      <c r="Q96" s="65">
        <f t="shared" si="161"/>
        <v>71</v>
      </c>
      <c r="R96" s="65">
        <f t="shared" si="161"/>
        <v>5</v>
      </c>
      <c r="S96" s="76">
        <f t="shared" ref="S96:W96" si="162">INT(S95)+MIN(S95-INT(S95)+AI95,1.875)</f>
        <v>48</v>
      </c>
      <c r="T96" s="76">
        <f t="shared" si="162"/>
        <v>40</v>
      </c>
      <c r="U96" s="76">
        <f t="shared" si="162"/>
        <v>61</v>
      </c>
      <c r="V96" s="76">
        <f t="shared" si="162"/>
        <v>61</v>
      </c>
      <c r="W96" s="77">
        <f t="shared" si="162"/>
        <v>53</v>
      </c>
      <c r="X96" s="15"/>
      <c r="Y96" s="15"/>
      <c r="Z96" s="63" t="s">
        <v>186</v>
      </c>
      <c r="AA96" s="64">
        <f>MIN(MAX(MIN(MAX(MIN(MAX(K$6+INDEX(エサマスタ!$C$5:$O$53,MATCH($D96,エサマスタ!$B$5:$B$53,0),COLUMN()-COLUMN($Z96)),0),3.75)+INDEX(エサマスタ!$C$5:$O$53,MATCH($E96,エサマスタ!$B$5:$B$53,0),COLUMN()-COLUMN($Z96)),0),3.75)+INDEX(エサマスタ!$C$5:$O$53,MATCH($F96,エサマスタ!$B$5:$B$53,0),COLUMN()-COLUMN($Z96)),0),3.75)</f>
        <v>1.5</v>
      </c>
      <c r="AB96" s="65">
        <f>MIN(MAX(MIN(MAX(MIN(MAX(L$6+INDEX(エサマスタ!$C$5:$O$53,MATCH($D96,エサマスタ!$B$5:$B$53,0),COLUMN()-COLUMN($Z96)),0),3.75)+INDEX(エサマスタ!$C$5:$O$53,MATCH($E96,エサマスタ!$B$5:$B$53,0),COLUMN()-COLUMN($Z96)),0),3.75)+INDEX(エサマスタ!$C$5:$O$53,MATCH($F96,エサマスタ!$B$5:$B$53,0),COLUMN()-COLUMN($Z96)),0),3.75)</f>
        <v>0.25</v>
      </c>
      <c r="AC96" s="65">
        <f>MIN(MAX(MIN(MAX(MIN(MAX(M$6+INDEX(エサマスタ!$C$5:$O$53,MATCH($D96,エサマスタ!$B$5:$B$53,0),COLUMN()-COLUMN($Z96)),0),3.75)+INDEX(エサマスタ!$C$5:$O$53,MATCH($E96,エサマスタ!$B$5:$B$53,0),COLUMN()-COLUMN($Z96)),0),3.75)+INDEX(エサマスタ!$C$5:$O$53,MATCH($F96,エサマスタ!$B$5:$B$53,0),COLUMN()-COLUMN($Z96)),0),3.75)</f>
        <v>1.75</v>
      </c>
      <c r="AD96" s="65">
        <f>MIN(MAX(MIN(MAX(MIN(MAX(N$6+INDEX(エサマスタ!$C$5:$O$53,MATCH($D96,エサマスタ!$B$5:$B$53,0),COLUMN()-COLUMN($Z96)),0),3.75)+INDEX(エサマスタ!$C$5:$O$53,MATCH($E96,エサマスタ!$B$5:$B$53,0),COLUMN()-COLUMN($Z96)),0),3.75)+INDEX(エサマスタ!$C$5:$O$53,MATCH($F96,エサマスタ!$B$5:$B$53,0),COLUMN()-COLUMN($Z96)),0),3.75)</f>
        <v>0.75</v>
      </c>
      <c r="AE96" s="65">
        <f>MIN(MAX(MIN(MAX(MIN(MAX(O$6+INDEX(エサマスタ!$C$5:$O$53,MATCH($D96,エサマスタ!$B$5:$B$53,0),COLUMN()-COLUMN($Z96)),0),3.75)+INDEX(エサマスタ!$C$5:$O$53,MATCH($E96,エサマスタ!$B$5:$B$53,0),COLUMN()-COLUMN($Z96)),0),3.75)+INDEX(エサマスタ!$C$5:$O$53,MATCH($F96,エサマスタ!$B$5:$B$53,0),COLUMN()-COLUMN($Z96)),0),3.75)</f>
        <v>1.5</v>
      </c>
      <c r="AF96" s="65">
        <f>MIN(MAX(MIN(MAX(MIN(MAX(P$6+INDEX(エサマスタ!$C$5:$O$53,MATCH($D96,エサマスタ!$B$5:$B$53,0),COLUMN()-COLUMN($Z96)),0),3.75)+INDEX(エサマスタ!$C$5:$O$53,MATCH($E96,エサマスタ!$B$5:$B$53,0),COLUMN()-COLUMN($Z96)),0),3.75)+INDEX(エサマスタ!$C$5:$O$53,MATCH($F96,エサマスタ!$B$5:$B$53,0),COLUMN()-COLUMN($Z96)),0),3.75)</f>
        <v>1.75</v>
      </c>
      <c r="AG96" s="65">
        <f>MIN(MAX(MIN(MAX(MIN(MAX(Q$6+INDEX(エサマスタ!$C$5:$O$53,MATCH($D96,エサマスタ!$B$5:$B$53,0),COLUMN()-COLUMN($Z96)),0),3.75)+INDEX(エサマスタ!$C$5:$O$53,MATCH($E96,エサマスタ!$B$5:$B$53,0),COLUMN()-COLUMN($Z96)),0),3.75)+INDEX(エサマスタ!$C$5:$O$53,MATCH($F96,エサマスタ!$B$5:$B$53,0),COLUMN()-COLUMN($Z96)),0),3.75)</f>
        <v>2</v>
      </c>
      <c r="AH96" s="65">
        <f>MIN(MAX(MIN(MAX(MIN(MAX(R$6+INDEX(エサマスタ!$C$5:$O$53,MATCH($D96,エサマスタ!$B$5:$B$53,0),COLUMN()-COLUMN($Z96)),0),3.75)+INDEX(エサマスタ!$C$5:$O$53,MATCH($E96,エサマスタ!$B$5:$B$53,0),COLUMN()-COLUMN($Z96)),0),3.75)+INDEX(エサマスタ!$C$5:$O$53,MATCH($F96,エサマスタ!$B$5:$B$53,0),COLUMN()-COLUMN($Z96)),0),3.75)</f>
        <v>0</v>
      </c>
      <c r="AI96" s="76">
        <f>MIN(MAX(MIN(MAX(MIN(MAX(S$6+INDEX(エサマスタ!$C$5:$O$53,MATCH($D96,エサマスタ!$B$5:$B$53,0),COLUMN()-COLUMN($Z96)),0),1.875-MOD(S96,1))+INDEX(エサマスタ!$C$5:$O$53,MATCH($E96,エサマスタ!$B$5:$B$53,0),COLUMN()-COLUMN($Z96)),0),1.875-MOD(S96,1))+INDEX(エサマスタ!$C$5:$O$53,MATCH($F96,エサマスタ!$B$5:$B$53,0),COLUMN()-COLUMN($Z96)),0),1.875-MOD(S96,1))</f>
        <v>0.5</v>
      </c>
      <c r="AJ96" s="76">
        <f>MIN(MAX(MIN(MAX(MIN(MAX(T$6+INDEX(エサマスタ!$C$5:$O$53,MATCH($D96,エサマスタ!$B$5:$B$53,0),COLUMN()-COLUMN($Z96)),0),1.875-MOD(T96,1))+INDEX(エサマスタ!$C$5:$O$53,MATCH($E96,エサマスタ!$B$5:$B$53,0),COLUMN()-COLUMN($Z96)),0),1.875-MOD(T96,1))+INDEX(エサマスタ!$C$5:$O$53,MATCH($F96,エサマスタ!$B$5:$B$53,0),COLUMN()-COLUMN($Z96)),0),1.875-MOD(T96,1))</f>
        <v>0.5</v>
      </c>
      <c r="AK96" s="76">
        <f>MIN(MAX(MIN(MAX(MIN(MAX(U$6+INDEX(エサマスタ!$C$5:$O$53,MATCH($D96,エサマスタ!$B$5:$B$53,0),COLUMN()-COLUMN($Z96)),0),1.875-MOD(U96,1))+INDEX(エサマスタ!$C$5:$O$53,MATCH($E96,エサマスタ!$B$5:$B$53,0),COLUMN()-COLUMN($Z96)),0),1.875-MOD(U96,1))+INDEX(エサマスタ!$C$5:$O$53,MATCH($F96,エサマスタ!$B$5:$B$53,0),COLUMN()-COLUMN($Z96)),0),1.875-MOD(U96,1))</f>
        <v>0.75</v>
      </c>
      <c r="AL96" s="76">
        <f>MIN(MAX(MIN(MAX(MIN(MAX(V$6+INDEX(エサマスタ!$C$5:$O$53,MATCH($D96,エサマスタ!$B$5:$B$53,0),COLUMN()-COLUMN($Z96)),0),1.875-MOD(V96,1))+INDEX(エサマスタ!$C$5:$O$53,MATCH($E96,エサマスタ!$B$5:$B$53,0),COLUMN()-COLUMN($Z96)),0),1.875-MOD(V96,1))+INDEX(エサマスタ!$C$5:$O$53,MATCH($F96,エサマスタ!$B$5:$B$53,0),COLUMN()-COLUMN($Z96)),0),1.875-MOD(V96,1))</f>
        <v>0.75</v>
      </c>
      <c r="AM96" s="77">
        <f>MIN(MAX(MIN(MAX(MIN(MAX(W$6+IF(AND($F$1="リマスター",$D96="アルマジロキャベツ"),-1,1)*INDEX(エサマスタ!$C$5:$O$53,MATCH($D96,エサマスタ!$B$5:$B$53,0),COLUMN()-COLUMN($Z96)),0),1.875-MOD(W96,1))+IF(AND($F$1="リマスター",$E96="アルマジロキャベツ"),-1,1)*INDEX(エサマスタ!$C$5:$O$53,MATCH($E96,エサマスタ!$B$5:$B$53,0),COLUMN()-COLUMN($Z96)),0),1.875-MOD(W96,1))+IF(AND($F$1="リマスター",$F96="アルマジロキャベツ"),-1,1)*INDEX(エサマスタ!$C$5:$O$53,MATCH($F96,エサマスタ!$B$5:$B$53,0),COLUMN()-COLUMN($Z96)),0),1.875-MOD(W96,1))</f>
        <v>0</v>
      </c>
      <c r="AN96" s="15"/>
    </row>
    <row r="97" spans="1:40" x14ac:dyDescent="0.25">
      <c r="A97" s="15"/>
      <c r="B97" s="51" t="s">
        <v>187</v>
      </c>
      <c r="C97" s="54"/>
      <c r="D97" s="53" t="s">
        <v>92</v>
      </c>
      <c r="E97" s="53" t="s">
        <v>97</v>
      </c>
      <c r="F97" s="53" t="s">
        <v>97</v>
      </c>
      <c r="G97" s="50"/>
      <c r="H97" s="15"/>
      <c r="I97" s="15"/>
      <c r="J97" s="63" t="s">
        <v>187</v>
      </c>
      <c r="K97" s="64">
        <f t="shared" ref="K97:R97" si="163">K96+AA96</f>
        <v>259</v>
      </c>
      <c r="L97" s="65">
        <f t="shared" si="163"/>
        <v>21.25</v>
      </c>
      <c r="M97" s="65">
        <f t="shared" si="163"/>
        <v>139.75</v>
      </c>
      <c r="N97" s="65">
        <f t="shared" si="163"/>
        <v>83.75</v>
      </c>
      <c r="O97" s="65">
        <f t="shared" si="163"/>
        <v>125.5</v>
      </c>
      <c r="P97" s="65">
        <f t="shared" si="163"/>
        <v>139.75</v>
      </c>
      <c r="Q97" s="65">
        <f t="shared" si="163"/>
        <v>73</v>
      </c>
      <c r="R97" s="65">
        <f t="shared" si="163"/>
        <v>5</v>
      </c>
      <c r="S97" s="76">
        <f t="shared" ref="S97:W97" si="164">INT(S96)+MIN(S96-INT(S96)+AI96,1.875)</f>
        <v>48.5</v>
      </c>
      <c r="T97" s="76">
        <f t="shared" si="164"/>
        <v>40.5</v>
      </c>
      <c r="U97" s="76">
        <f t="shared" si="164"/>
        <v>61.75</v>
      </c>
      <c r="V97" s="76">
        <f t="shared" si="164"/>
        <v>61.75</v>
      </c>
      <c r="W97" s="77">
        <f t="shared" si="164"/>
        <v>53</v>
      </c>
      <c r="X97" s="15"/>
      <c r="Y97" s="15"/>
      <c r="Z97" s="63" t="s">
        <v>187</v>
      </c>
      <c r="AA97" s="64">
        <f>MIN(MAX(MIN(MAX(MIN(MAX(K$6+INDEX(エサマスタ!$C$5:$O$53,MATCH($D97,エサマスタ!$B$5:$B$53,0),COLUMN()-COLUMN($Z97)),0),3.75)+INDEX(エサマスタ!$C$5:$O$53,MATCH($E97,エサマスタ!$B$5:$B$53,0),COLUMN()-COLUMN($Z97)),0),3.75)+INDEX(エサマスタ!$C$5:$O$53,MATCH($F97,エサマスタ!$B$5:$B$53,0),COLUMN()-COLUMN($Z97)),0),3.75)</f>
        <v>3.75</v>
      </c>
      <c r="AB97" s="65">
        <f>MIN(MAX(MIN(MAX(MIN(MAX(L$6+INDEX(エサマスタ!$C$5:$O$53,MATCH($D97,エサマスタ!$B$5:$B$53,0),COLUMN()-COLUMN($Z97)),0),3.75)+INDEX(エサマスタ!$C$5:$O$53,MATCH($E97,エサマスタ!$B$5:$B$53,0),COLUMN()-COLUMN($Z97)),0),3.75)+INDEX(エサマスタ!$C$5:$O$53,MATCH($F97,エサマスタ!$B$5:$B$53,0),COLUMN()-COLUMN($Z97)),0),3.75)</f>
        <v>0.25</v>
      </c>
      <c r="AC97" s="65">
        <f>MIN(MAX(MIN(MAX(MIN(MAX(M$6+INDEX(エサマスタ!$C$5:$O$53,MATCH($D97,エサマスタ!$B$5:$B$53,0),COLUMN()-COLUMN($Z97)),0),3.75)+INDEX(エサマスタ!$C$5:$O$53,MATCH($E97,エサマスタ!$B$5:$B$53,0),COLUMN()-COLUMN($Z97)),0),3.75)+INDEX(エサマスタ!$C$5:$O$53,MATCH($F97,エサマスタ!$B$5:$B$53,0),COLUMN()-COLUMN($Z97)),0),3.75)</f>
        <v>1.75</v>
      </c>
      <c r="AD97" s="65">
        <f>MIN(MAX(MIN(MAX(MIN(MAX(N$6+INDEX(エサマスタ!$C$5:$O$53,MATCH($D97,エサマスタ!$B$5:$B$53,0),COLUMN()-COLUMN($Z97)),0),3.75)+INDEX(エサマスタ!$C$5:$O$53,MATCH($E97,エサマスタ!$B$5:$B$53,0),COLUMN()-COLUMN($Z97)),0),3.75)+INDEX(エサマスタ!$C$5:$O$53,MATCH($F97,エサマスタ!$B$5:$B$53,0),COLUMN()-COLUMN($Z97)),0),3.75)</f>
        <v>0.75</v>
      </c>
      <c r="AE97" s="65">
        <f>MIN(MAX(MIN(MAX(MIN(MAX(O$6+INDEX(エサマスタ!$C$5:$O$53,MATCH($D97,エサマスタ!$B$5:$B$53,0),COLUMN()-COLUMN($Z97)),0),3.75)+INDEX(エサマスタ!$C$5:$O$53,MATCH($E97,エサマスタ!$B$5:$B$53,0),COLUMN()-COLUMN($Z97)),0),3.75)+INDEX(エサマスタ!$C$5:$O$53,MATCH($F97,エサマスタ!$B$5:$B$53,0),COLUMN()-COLUMN($Z97)),0),3.75)</f>
        <v>1.5</v>
      </c>
      <c r="AF97" s="65">
        <f>MIN(MAX(MIN(MAX(MIN(MAX(P$6+INDEX(エサマスタ!$C$5:$O$53,MATCH($D97,エサマスタ!$B$5:$B$53,0),COLUMN()-COLUMN($Z97)),0),3.75)+INDEX(エサマスタ!$C$5:$O$53,MATCH($E97,エサマスタ!$B$5:$B$53,0),COLUMN()-COLUMN($Z97)),0),3.75)+INDEX(エサマスタ!$C$5:$O$53,MATCH($F97,エサマスタ!$B$5:$B$53,0),COLUMN()-COLUMN($Z97)),0),3.75)</f>
        <v>1.75</v>
      </c>
      <c r="AG97" s="65">
        <f>MIN(MAX(MIN(MAX(MIN(MAX(Q$6+INDEX(エサマスタ!$C$5:$O$53,MATCH($D97,エサマスタ!$B$5:$B$53,0),COLUMN()-COLUMN($Z97)),0),3.75)+INDEX(エサマスタ!$C$5:$O$53,MATCH($E97,エサマスタ!$B$5:$B$53,0),COLUMN()-COLUMN($Z97)),0),3.75)+INDEX(エサマスタ!$C$5:$O$53,MATCH($F97,エサマスタ!$B$5:$B$53,0),COLUMN()-COLUMN($Z97)),0),3.75)</f>
        <v>0</v>
      </c>
      <c r="AH97" s="65">
        <f>MIN(MAX(MIN(MAX(MIN(MAX(R$6+INDEX(エサマスタ!$C$5:$O$53,MATCH($D97,エサマスタ!$B$5:$B$53,0),COLUMN()-COLUMN($Z97)),0),3.75)+INDEX(エサマスタ!$C$5:$O$53,MATCH($E97,エサマスタ!$B$5:$B$53,0),COLUMN()-COLUMN($Z97)),0),3.75)+INDEX(エサマスタ!$C$5:$O$53,MATCH($F97,エサマスタ!$B$5:$B$53,0),COLUMN()-COLUMN($Z97)),0),3.75)</f>
        <v>0</v>
      </c>
      <c r="AI97" s="76">
        <f>MIN(MAX(MIN(MAX(MIN(MAX(S$6+INDEX(エサマスタ!$C$5:$O$53,MATCH($D97,エサマスタ!$B$5:$B$53,0),COLUMN()-COLUMN($Z97)),0),1.875-MOD(S97,1))+INDEX(エサマスタ!$C$5:$O$53,MATCH($E97,エサマスタ!$B$5:$B$53,0),COLUMN()-COLUMN($Z97)),0),1.875-MOD(S97,1))+INDEX(エサマスタ!$C$5:$O$53,MATCH($F97,エサマスタ!$B$5:$B$53,0),COLUMN()-COLUMN($Z97)),0),1.875-MOD(S97,1))</f>
        <v>0.5</v>
      </c>
      <c r="AJ97" s="76">
        <f>MIN(MAX(MIN(MAX(MIN(MAX(T$6+INDEX(エサマスタ!$C$5:$O$53,MATCH($D97,エサマスタ!$B$5:$B$53,0),COLUMN()-COLUMN($Z97)),0),1.875-MOD(T97,1))+INDEX(エサマスタ!$C$5:$O$53,MATCH($E97,エサマスタ!$B$5:$B$53,0),COLUMN()-COLUMN($Z97)),0),1.875-MOD(T97,1))+INDEX(エサマスタ!$C$5:$O$53,MATCH($F97,エサマスタ!$B$5:$B$53,0),COLUMN()-COLUMN($Z97)),0),1.875-MOD(T97,1))</f>
        <v>0.5</v>
      </c>
      <c r="AK97" s="76">
        <f>MIN(MAX(MIN(MAX(MIN(MAX(U$6+INDEX(エサマスタ!$C$5:$O$53,MATCH($D97,エサマスタ!$B$5:$B$53,0),COLUMN()-COLUMN($Z97)),0),1.875-MOD(U97,1))+INDEX(エサマスタ!$C$5:$O$53,MATCH($E97,エサマスタ!$B$5:$B$53,0),COLUMN()-COLUMN($Z97)),0),1.875-MOD(U97,1))+INDEX(エサマスタ!$C$5:$O$53,MATCH($F97,エサマスタ!$B$5:$B$53,0),COLUMN()-COLUMN($Z97)),0),1.875-MOD(U97,1))</f>
        <v>0.75</v>
      </c>
      <c r="AL97" s="76">
        <f>MIN(MAX(MIN(MAX(MIN(MAX(V$6+INDEX(エサマスタ!$C$5:$O$53,MATCH($D97,エサマスタ!$B$5:$B$53,0),COLUMN()-COLUMN($Z97)),0),1.875-MOD(V97,1))+INDEX(エサマスタ!$C$5:$O$53,MATCH($E97,エサマスタ!$B$5:$B$53,0),COLUMN()-COLUMN($Z97)),0),1.875-MOD(V97,1))+INDEX(エサマスタ!$C$5:$O$53,MATCH($F97,エサマスタ!$B$5:$B$53,0),COLUMN()-COLUMN($Z97)),0),1.875-MOD(V97,1))</f>
        <v>0.75</v>
      </c>
      <c r="AM97" s="77">
        <f>MIN(MAX(MIN(MAX(MIN(MAX(W$6+IF(AND($F$1="リマスター",$D97="アルマジロキャベツ"),-1,1)*INDEX(エサマスタ!$C$5:$O$53,MATCH($D97,エサマスタ!$B$5:$B$53,0),COLUMN()-COLUMN($Z97)),0),1.875-MOD(W97,1))+IF(AND($F$1="リマスター",$E97="アルマジロキャベツ"),-1,1)*INDEX(エサマスタ!$C$5:$O$53,MATCH($E97,エサマスタ!$B$5:$B$53,0),COLUMN()-COLUMN($Z97)),0),1.875-MOD(W97,1))+IF(AND($F$1="リマスター",$F97="アルマジロキャベツ"),-1,1)*INDEX(エサマスタ!$C$5:$O$53,MATCH($F97,エサマスタ!$B$5:$B$53,0),COLUMN()-COLUMN($Z97)),0),1.875-MOD(W97,1))</f>
        <v>1</v>
      </c>
      <c r="AN97" s="15"/>
    </row>
    <row r="98" spans="1:40" x14ac:dyDescent="0.25">
      <c r="A98" s="15"/>
      <c r="B98" s="51" t="s">
        <v>188</v>
      </c>
      <c r="C98" s="54"/>
      <c r="D98" s="53" t="s">
        <v>92</v>
      </c>
      <c r="E98" s="53" t="s">
        <v>104</v>
      </c>
      <c r="F98" s="53" t="s">
        <v>104</v>
      </c>
      <c r="G98" s="50"/>
      <c r="H98" s="15"/>
      <c r="I98" s="15"/>
      <c r="J98" s="63" t="s">
        <v>188</v>
      </c>
      <c r="K98" s="64">
        <f t="shared" ref="K98:R98" si="165">K97+AA97</f>
        <v>262.75</v>
      </c>
      <c r="L98" s="65">
        <f t="shared" si="165"/>
        <v>21.5</v>
      </c>
      <c r="M98" s="65">
        <f t="shared" si="165"/>
        <v>141.5</v>
      </c>
      <c r="N98" s="65">
        <f t="shared" si="165"/>
        <v>84.5</v>
      </c>
      <c r="O98" s="65">
        <f t="shared" si="165"/>
        <v>127</v>
      </c>
      <c r="P98" s="65">
        <f t="shared" si="165"/>
        <v>141.5</v>
      </c>
      <c r="Q98" s="65">
        <f t="shared" si="165"/>
        <v>73</v>
      </c>
      <c r="R98" s="65">
        <f t="shared" si="165"/>
        <v>5</v>
      </c>
      <c r="S98" s="76">
        <f t="shared" ref="S98:W98" si="166">INT(S97)+MIN(S97-INT(S97)+AI97,1.875)</f>
        <v>49</v>
      </c>
      <c r="T98" s="76">
        <f t="shared" si="166"/>
        <v>41</v>
      </c>
      <c r="U98" s="76">
        <f t="shared" si="166"/>
        <v>62.5</v>
      </c>
      <c r="V98" s="76">
        <f t="shared" si="166"/>
        <v>62.5</v>
      </c>
      <c r="W98" s="77">
        <f t="shared" si="166"/>
        <v>54</v>
      </c>
      <c r="X98" s="15"/>
      <c r="Y98" s="15"/>
      <c r="Z98" s="63" t="s">
        <v>188</v>
      </c>
      <c r="AA98" s="64">
        <f>MIN(MAX(MIN(MAX(MIN(MAX(K$6+INDEX(エサマスタ!$C$5:$O$53,MATCH($D98,エサマスタ!$B$5:$B$53,0),COLUMN()-COLUMN($Z98)),0),3.75)+INDEX(エサマスタ!$C$5:$O$53,MATCH($E98,エサマスタ!$B$5:$B$53,0),COLUMN()-COLUMN($Z98)),0),3.75)+INDEX(エサマスタ!$C$5:$O$53,MATCH($F98,エサマスタ!$B$5:$B$53,0),COLUMN()-COLUMN($Z98)),0),3.75)</f>
        <v>1.5</v>
      </c>
      <c r="AB98" s="65">
        <f>MIN(MAX(MIN(MAX(MIN(MAX(L$6+INDEX(エサマスタ!$C$5:$O$53,MATCH($D98,エサマスタ!$B$5:$B$53,0),COLUMN()-COLUMN($Z98)),0),3.75)+INDEX(エサマスタ!$C$5:$O$53,MATCH($E98,エサマスタ!$B$5:$B$53,0),COLUMN()-COLUMN($Z98)),0),3.75)+INDEX(エサマスタ!$C$5:$O$53,MATCH($F98,エサマスタ!$B$5:$B$53,0),COLUMN()-COLUMN($Z98)),0),3.75)</f>
        <v>0.25</v>
      </c>
      <c r="AC98" s="65">
        <f>MIN(MAX(MIN(MAX(MIN(MAX(M$6+INDEX(エサマスタ!$C$5:$O$53,MATCH($D98,エサマスタ!$B$5:$B$53,0),COLUMN()-COLUMN($Z98)),0),3.75)+INDEX(エサマスタ!$C$5:$O$53,MATCH($E98,エサマスタ!$B$5:$B$53,0),COLUMN()-COLUMN($Z98)),0),3.75)+INDEX(エサマスタ!$C$5:$O$53,MATCH($F98,エサマスタ!$B$5:$B$53,0),COLUMN()-COLUMN($Z98)),0),3.75)</f>
        <v>1.75</v>
      </c>
      <c r="AD98" s="65">
        <f>MIN(MAX(MIN(MAX(MIN(MAX(N$6+INDEX(エサマスタ!$C$5:$O$53,MATCH($D98,エサマスタ!$B$5:$B$53,0),COLUMN()-COLUMN($Z98)),0),3.75)+INDEX(エサマスタ!$C$5:$O$53,MATCH($E98,エサマスタ!$B$5:$B$53,0),COLUMN()-COLUMN($Z98)),0),3.75)+INDEX(エサマスタ!$C$5:$O$53,MATCH($F98,エサマスタ!$B$5:$B$53,0),COLUMN()-COLUMN($Z98)),0),3.75)</f>
        <v>0.75</v>
      </c>
      <c r="AE98" s="65">
        <f>MIN(MAX(MIN(MAX(MIN(MAX(O$6+INDEX(エサマスタ!$C$5:$O$53,MATCH($D98,エサマスタ!$B$5:$B$53,0),COLUMN()-COLUMN($Z98)),0),3.75)+INDEX(エサマスタ!$C$5:$O$53,MATCH($E98,エサマスタ!$B$5:$B$53,0),COLUMN()-COLUMN($Z98)),0),3.75)+INDEX(エサマスタ!$C$5:$O$53,MATCH($F98,エサマスタ!$B$5:$B$53,0),COLUMN()-COLUMN($Z98)),0),3.75)</f>
        <v>1.5</v>
      </c>
      <c r="AF98" s="65">
        <f>MIN(MAX(MIN(MAX(MIN(MAX(P$6+INDEX(エサマスタ!$C$5:$O$53,MATCH($D98,エサマスタ!$B$5:$B$53,0),COLUMN()-COLUMN($Z98)),0),3.75)+INDEX(エサマスタ!$C$5:$O$53,MATCH($E98,エサマスタ!$B$5:$B$53,0),COLUMN()-COLUMN($Z98)),0),3.75)+INDEX(エサマスタ!$C$5:$O$53,MATCH($F98,エサマスタ!$B$5:$B$53,0),COLUMN()-COLUMN($Z98)),0),3.75)</f>
        <v>1.75</v>
      </c>
      <c r="AG98" s="65">
        <f>MIN(MAX(MIN(MAX(MIN(MAX(Q$6+INDEX(エサマスタ!$C$5:$O$53,MATCH($D98,エサマスタ!$B$5:$B$53,0),COLUMN()-COLUMN($Z98)),0),3.75)+INDEX(エサマスタ!$C$5:$O$53,MATCH($E98,エサマスタ!$B$5:$B$53,0),COLUMN()-COLUMN($Z98)),0),3.75)+INDEX(エサマスタ!$C$5:$O$53,MATCH($F98,エサマスタ!$B$5:$B$53,0),COLUMN()-COLUMN($Z98)),0),3.75)</f>
        <v>2</v>
      </c>
      <c r="AH98" s="65">
        <f>MIN(MAX(MIN(MAX(MIN(MAX(R$6+INDEX(エサマスタ!$C$5:$O$53,MATCH($D98,エサマスタ!$B$5:$B$53,0),COLUMN()-COLUMN($Z98)),0),3.75)+INDEX(エサマスタ!$C$5:$O$53,MATCH($E98,エサマスタ!$B$5:$B$53,0),COLUMN()-COLUMN($Z98)),0),3.75)+INDEX(エサマスタ!$C$5:$O$53,MATCH($F98,エサマスタ!$B$5:$B$53,0),COLUMN()-COLUMN($Z98)),0),3.75)</f>
        <v>0</v>
      </c>
      <c r="AI98" s="76">
        <f>MIN(MAX(MIN(MAX(MIN(MAX(S$6+INDEX(エサマスタ!$C$5:$O$53,MATCH($D98,エサマスタ!$B$5:$B$53,0),COLUMN()-COLUMN($Z98)),0),1.875-MOD(S98,1))+INDEX(エサマスタ!$C$5:$O$53,MATCH($E98,エサマスタ!$B$5:$B$53,0),COLUMN()-COLUMN($Z98)),0),1.875-MOD(S98,1))+INDEX(エサマスタ!$C$5:$O$53,MATCH($F98,エサマスタ!$B$5:$B$53,0),COLUMN()-COLUMN($Z98)),0),1.875-MOD(S98,1))</f>
        <v>0.5</v>
      </c>
      <c r="AJ98" s="76">
        <f>MIN(MAX(MIN(MAX(MIN(MAX(T$6+INDEX(エサマスタ!$C$5:$O$53,MATCH($D98,エサマスタ!$B$5:$B$53,0),COLUMN()-COLUMN($Z98)),0),1.875-MOD(T98,1))+INDEX(エサマスタ!$C$5:$O$53,MATCH($E98,エサマスタ!$B$5:$B$53,0),COLUMN()-COLUMN($Z98)),0),1.875-MOD(T98,1))+INDEX(エサマスタ!$C$5:$O$53,MATCH($F98,エサマスタ!$B$5:$B$53,0),COLUMN()-COLUMN($Z98)),0),1.875-MOD(T98,1))</f>
        <v>0.5</v>
      </c>
      <c r="AK98" s="76">
        <f>MIN(MAX(MIN(MAX(MIN(MAX(U$6+INDEX(エサマスタ!$C$5:$O$53,MATCH($D98,エサマスタ!$B$5:$B$53,0),COLUMN()-COLUMN($Z98)),0),1.875-MOD(U98,1))+INDEX(エサマスタ!$C$5:$O$53,MATCH($E98,エサマスタ!$B$5:$B$53,0),COLUMN()-COLUMN($Z98)),0),1.875-MOD(U98,1))+INDEX(エサマスタ!$C$5:$O$53,MATCH($F98,エサマスタ!$B$5:$B$53,0),COLUMN()-COLUMN($Z98)),0),1.875-MOD(U98,1))</f>
        <v>0.75</v>
      </c>
      <c r="AL98" s="76">
        <f>MIN(MAX(MIN(MAX(MIN(MAX(V$6+INDEX(エサマスタ!$C$5:$O$53,MATCH($D98,エサマスタ!$B$5:$B$53,0),COLUMN()-COLUMN($Z98)),0),1.875-MOD(V98,1))+INDEX(エサマスタ!$C$5:$O$53,MATCH($E98,エサマスタ!$B$5:$B$53,0),COLUMN()-COLUMN($Z98)),0),1.875-MOD(V98,1))+INDEX(エサマスタ!$C$5:$O$53,MATCH($F98,エサマスタ!$B$5:$B$53,0),COLUMN()-COLUMN($Z98)),0),1.875-MOD(V98,1))</f>
        <v>0.75</v>
      </c>
      <c r="AM98" s="77">
        <f>MIN(MAX(MIN(MAX(MIN(MAX(W$6+IF(AND($F$1="リマスター",$D98="アルマジロキャベツ"),-1,1)*INDEX(エサマスタ!$C$5:$O$53,MATCH($D98,エサマスタ!$B$5:$B$53,0),COLUMN()-COLUMN($Z98)),0),1.875-MOD(W98,1))+IF(AND($F$1="リマスター",$E98="アルマジロキャベツ"),-1,1)*INDEX(エサマスタ!$C$5:$O$53,MATCH($E98,エサマスタ!$B$5:$B$53,0),COLUMN()-COLUMN($Z98)),0),1.875-MOD(W98,1))+IF(AND($F$1="リマスター",$F98="アルマジロキャベツ"),-1,1)*INDEX(エサマスタ!$C$5:$O$53,MATCH($F98,エサマスタ!$B$5:$B$53,0),COLUMN()-COLUMN($Z98)),0),1.875-MOD(W98,1))</f>
        <v>0</v>
      </c>
      <c r="AN98" s="15"/>
    </row>
    <row r="99" spans="1:40" x14ac:dyDescent="0.25">
      <c r="A99" s="15"/>
      <c r="B99" s="51" t="s">
        <v>106</v>
      </c>
      <c r="C99" s="54"/>
      <c r="D99" s="53" t="s">
        <v>92</v>
      </c>
      <c r="E99" s="53" t="s">
        <v>97</v>
      </c>
      <c r="F99" s="53" t="s">
        <v>97</v>
      </c>
      <c r="G99" s="50"/>
      <c r="H99" s="15"/>
      <c r="I99" s="15"/>
      <c r="J99" s="63" t="s">
        <v>106</v>
      </c>
      <c r="K99" s="64">
        <f t="shared" ref="K99:R99" si="167">K98+AA98</f>
        <v>264.25</v>
      </c>
      <c r="L99" s="65">
        <f t="shared" si="167"/>
        <v>21.75</v>
      </c>
      <c r="M99" s="65">
        <f t="shared" si="167"/>
        <v>143.25</v>
      </c>
      <c r="N99" s="65">
        <f t="shared" si="167"/>
        <v>85.25</v>
      </c>
      <c r="O99" s="65">
        <f t="shared" si="167"/>
        <v>128.5</v>
      </c>
      <c r="P99" s="65">
        <f t="shared" si="167"/>
        <v>143.25</v>
      </c>
      <c r="Q99" s="65">
        <f t="shared" si="167"/>
        <v>75</v>
      </c>
      <c r="R99" s="65">
        <f t="shared" si="167"/>
        <v>5</v>
      </c>
      <c r="S99" s="76">
        <f t="shared" ref="S99:W99" si="168">INT(S98)+MIN(S98-INT(S98)+AI98,1.875)</f>
        <v>49.5</v>
      </c>
      <c r="T99" s="76">
        <f t="shared" si="168"/>
        <v>41.5</v>
      </c>
      <c r="U99" s="76">
        <f t="shared" si="168"/>
        <v>63.25</v>
      </c>
      <c r="V99" s="76">
        <f t="shared" si="168"/>
        <v>63.25</v>
      </c>
      <c r="W99" s="77">
        <f t="shared" si="168"/>
        <v>54</v>
      </c>
      <c r="X99" s="15"/>
      <c r="Y99" s="15"/>
      <c r="Z99" s="63" t="s">
        <v>106</v>
      </c>
      <c r="AA99" s="64">
        <f>MIN(MAX(MIN(MAX(MIN(MAX(K$6+INDEX(エサマスタ!$C$5:$O$53,MATCH($D99,エサマスタ!$B$5:$B$53,0),COLUMN()-COLUMN($Z99)),0),3.75)+INDEX(エサマスタ!$C$5:$O$53,MATCH($E99,エサマスタ!$B$5:$B$53,0),COLUMN()-COLUMN($Z99)),0),3.75)+INDEX(エサマスタ!$C$5:$O$53,MATCH($F99,エサマスタ!$B$5:$B$53,0),COLUMN()-COLUMN($Z99)),0),3.75)</f>
        <v>3.75</v>
      </c>
      <c r="AB99" s="65">
        <f>MIN(MAX(MIN(MAX(MIN(MAX(L$6+INDEX(エサマスタ!$C$5:$O$53,MATCH($D99,エサマスタ!$B$5:$B$53,0),COLUMN()-COLUMN($Z99)),0),3.75)+INDEX(エサマスタ!$C$5:$O$53,MATCH($E99,エサマスタ!$B$5:$B$53,0),COLUMN()-COLUMN($Z99)),0),3.75)+INDEX(エサマスタ!$C$5:$O$53,MATCH($F99,エサマスタ!$B$5:$B$53,0),COLUMN()-COLUMN($Z99)),0),3.75)</f>
        <v>0.25</v>
      </c>
      <c r="AC99" s="65">
        <f>MIN(MAX(MIN(MAX(MIN(MAX(M$6+INDEX(エサマスタ!$C$5:$O$53,MATCH($D99,エサマスタ!$B$5:$B$53,0),COLUMN()-COLUMN($Z99)),0),3.75)+INDEX(エサマスタ!$C$5:$O$53,MATCH($E99,エサマスタ!$B$5:$B$53,0),COLUMN()-COLUMN($Z99)),0),3.75)+INDEX(エサマスタ!$C$5:$O$53,MATCH($F99,エサマスタ!$B$5:$B$53,0),COLUMN()-COLUMN($Z99)),0),3.75)</f>
        <v>1.75</v>
      </c>
      <c r="AD99" s="65">
        <f>MIN(MAX(MIN(MAX(MIN(MAX(N$6+INDEX(エサマスタ!$C$5:$O$53,MATCH($D99,エサマスタ!$B$5:$B$53,0),COLUMN()-COLUMN($Z99)),0),3.75)+INDEX(エサマスタ!$C$5:$O$53,MATCH($E99,エサマスタ!$B$5:$B$53,0),COLUMN()-COLUMN($Z99)),0),3.75)+INDEX(エサマスタ!$C$5:$O$53,MATCH($F99,エサマスタ!$B$5:$B$53,0),COLUMN()-COLUMN($Z99)),0),3.75)</f>
        <v>0.75</v>
      </c>
      <c r="AE99" s="65">
        <f>MIN(MAX(MIN(MAX(MIN(MAX(O$6+INDEX(エサマスタ!$C$5:$O$53,MATCH($D99,エサマスタ!$B$5:$B$53,0),COLUMN()-COLUMN($Z99)),0),3.75)+INDEX(エサマスタ!$C$5:$O$53,MATCH($E99,エサマスタ!$B$5:$B$53,0),COLUMN()-COLUMN($Z99)),0),3.75)+INDEX(エサマスタ!$C$5:$O$53,MATCH($F99,エサマスタ!$B$5:$B$53,0),COLUMN()-COLUMN($Z99)),0),3.75)</f>
        <v>1.5</v>
      </c>
      <c r="AF99" s="65">
        <f>MIN(MAX(MIN(MAX(MIN(MAX(P$6+INDEX(エサマスタ!$C$5:$O$53,MATCH($D99,エサマスタ!$B$5:$B$53,0),COLUMN()-COLUMN($Z99)),0),3.75)+INDEX(エサマスタ!$C$5:$O$53,MATCH($E99,エサマスタ!$B$5:$B$53,0),COLUMN()-COLUMN($Z99)),0),3.75)+INDEX(エサマスタ!$C$5:$O$53,MATCH($F99,エサマスタ!$B$5:$B$53,0),COLUMN()-COLUMN($Z99)),0),3.75)</f>
        <v>1.75</v>
      </c>
      <c r="AG99" s="65">
        <f>MIN(MAX(MIN(MAX(MIN(MAX(Q$6+INDEX(エサマスタ!$C$5:$O$53,MATCH($D99,エサマスタ!$B$5:$B$53,0),COLUMN()-COLUMN($Z99)),0),3.75)+INDEX(エサマスタ!$C$5:$O$53,MATCH($E99,エサマスタ!$B$5:$B$53,0),COLUMN()-COLUMN($Z99)),0),3.75)+INDEX(エサマスタ!$C$5:$O$53,MATCH($F99,エサマスタ!$B$5:$B$53,0),COLUMN()-COLUMN($Z99)),0),3.75)</f>
        <v>0</v>
      </c>
      <c r="AH99" s="65">
        <f>MIN(MAX(MIN(MAX(MIN(MAX(R$6+INDEX(エサマスタ!$C$5:$O$53,MATCH($D99,エサマスタ!$B$5:$B$53,0),COLUMN()-COLUMN($Z99)),0),3.75)+INDEX(エサマスタ!$C$5:$O$53,MATCH($E99,エサマスタ!$B$5:$B$53,0),COLUMN()-COLUMN($Z99)),0),3.75)+INDEX(エサマスタ!$C$5:$O$53,MATCH($F99,エサマスタ!$B$5:$B$53,0),COLUMN()-COLUMN($Z99)),0),3.75)</f>
        <v>0</v>
      </c>
      <c r="AI99" s="76">
        <f>MIN(MAX(MIN(MAX(MIN(MAX(S$6+INDEX(エサマスタ!$C$5:$O$53,MATCH($D99,エサマスタ!$B$5:$B$53,0),COLUMN()-COLUMN($Z99)),0),1.875-MOD(S99,1))+INDEX(エサマスタ!$C$5:$O$53,MATCH($E99,エサマスタ!$B$5:$B$53,0),COLUMN()-COLUMN($Z99)),0),1.875-MOD(S99,1))+INDEX(エサマスタ!$C$5:$O$53,MATCH($F99,エサマスタ!$B$5:$B$53,0),COLUMN()-COLUMN($Z99)),0),1.875-MOD(S99,1))</f>
        <v>0.5</v>
      </c>
      <c r="AJ99" s="76">
        <f>MIN(MAX(MIN(MAX(MIN(MAX(T$6+INDEX(エサマスタ!$C$5:$O$53,MATCH($D99,エサマスタ!$B$5:$B$53,0),COLUMN()-COLUMN($Z99)),0),1.875-MOD(T99,1))+INDEX(エサマスタ!$C$5:$O$53,MATCH($E99,エサマスタ!$B$5:$B$53,0),COLUMN()-COLUMN($Z99)),0),1.875-MOD(T99,1))+INDEX(エサマスタ!$C$5:$O$53,MATCH($F99,エサマスタ!$B$5:$B$53,0),COLUMN()-COLUMN($Z99)),0),1.875-MOD(T99,1))</f>
        <v>0.5</v>
      </c>
      <c r="AK99" s="76">
        <f>MIN(MAX(MIN(MAX(MIN(MAX(U$6+INDEX(エサマスタ!$C$5:$O$53,MATCH($D99,エサマスタ!$B$5:$B$53,0),COLUMN()-COLUMN($Z99)),0),1.875-MOD(U99,1))+INDEX(エサマスタ!$C$5:$O$53,MATCH($E99,エサマスタ!$B$5:$B$53,0),COLUMN()-COLUMN($Z99)),0),1.875-MOD(U99,1))+INDEX(エサマスタ!$C$5:$O$53,MATCH($F99,エサマスタ!$B$5:$B$53,0),COLUMN()-COLUMN($Z99)),0),1.875-MOD(U99,1))</f>
        <v>0.75</v>
      </c>
      <c r="AL99" s="76">
        <f>MIN(MAX(MIN(MAX(MIN(MAX(V$6+INDEX(エサマスタ!$C$5:$O$53,MATCH($D99,エサマスタ!$B$5:$B$53,0),COLUMN()-COLUMN($Z99)),0),1.875-MOD(V99,1))+INDEX(エサマスタ!$C$5:$O$53,MATCH($E99,エサマスタ!$B$5:$B$53,0),COLUMN()-COLUMN($Z99)),0),1.875-MOD(V99,1))+INDEX(エサマスタ!$C$5:$O$53,MATCH($F99,エサマスタ!$B$5:$B$53,0),COLUMN()-COLUMN($Z99)),0),1.875-MOD(V99,1))</f>
        <v>0.75</v>
      </c>
      <c r="AM99" s="77">
        <f>MIN(MAX(MIN(MAX(MIN(MAX(W$6+IF(AND($F$1="リマスター",$D99="アルマジロキャベツ"),-1,1)*INDEX(エサマスタ!$C$5:$O$53,MATCH($D99,エサマスタ!$B$5:$B$53,0),COLUMN()-COLUMN($Z99)),0),1.875-MOD(W99,1))+IF(AND($F$1="リマスター",$E99="アルマジロキャベツ"),-1,1)*INDEX(エサマスタ!$C$5:$O$53,MATCH($E99,エサマスタ!$B$5:$B$53,0),COLUMN()-COLUMN($Z99)),0),1.875-MOD(W99,1))+IF(AND($F$1="リマスター",$F99="アルマジロキャベツ"),-1,1)*INDEX(エサマスタ!$C$5:$O$53,MATCH($F99,エサマスタ!$B$5:$B$53,0),COLUMN()-COLUMN($Z99)),0),1.875-MOD(W99,1))</f>
        <v>1</v>
      </c>
      <c r="AN99" s="15"/>
    </row>
    <row r="100" spans="1:40" x14ac:dyDescent="0.25">
      <c r="A100" s="15"/>
      <c r="B100" s="51" t="s">
        <v>189</v>
      </c>
      <c r="C100" s="54"/>
      <c r="D100" s="53" t="s">
        <v>97</v>
      </c>
      <c r="E100" s="53" t="s">
        <v>104</v>
      </c>
      <c r="F100" s="53" t="s">
        <v>104</v>
      </c>
      <c r="G100" s="50"/>
      <c r="H100" s="15"/>
      <c r="I100" s="15"/>
      <c r="J100" s="63" t="s">
        <v>189</v>
      </c>
      <c r="K100" s="64">
        <f t="shared" ref="K100:R100" si="169">K99+AA99</f>
        <v>268</v>
      </c>
      <c r="L100" s="65">
        <f t="shared" si="169"/>
        <v>22</v>
      </c>
      <c r="M100" s="65">
        <f t="shared" si="169"/>
        <v>145</v>
      </c>
      <c r="N100" s="65">
        <f t="shared" si="169"/>
        <v>86</v>
      </c>
      <c r="O100" s="65">
        <f t="shared" si="169"/>
        <v>130</v>
      </c>
      <c r="P100" s="65">
        <f t="shared" si="169"/>
        <v>145</v>
      </c>
      <c r="Q100" s="65">
        <f t="shared" si="169"/>
        <v>75</v>
      </c>
      <c r="R100" s="65">
        <f t="shared" si="169"/>
        <v>5</v>
      </c>
      <c r="S100" s="76">
        <f t="shared" ref="S100:W100" si="170">INT(S99)+MIN(S99-INT(S99)+AI99,1.875)</f>
        <v>50</v>
      </c>
      <c r="T100" s="76">
        <f t="shared" si="170"/>
        <v>42</v>
      </c>
      <c r="U100" s="76">
        <f t="shared" si="170"/>
        <v>64</v>
      </c>
      <c r="V100" s="76">
        <f t="shared" si="170"/>
        <v>64</v>
      </c>
      <c r="W100" s="77">
        <f t="shared" si="170"/>
        <v>55</v>
      </c>
      <c r="X100" s="15"/>
      <c r="Y100" s="15"/>
      <c r="Z100" s="63" t="s">
        <v>189</v>
      </c>
      <c r="AA100" s="64">
        <f>MIN(MAX(MIN(MAX(MIN(MAX(K$6+INDEX(エサマスタ!$C$5:$O$53,MATCH($D100,エサマスタ!$B$5:$B$53,0),COLUMN()-COLUMN($Z100)),0),3.75)+INDEX(エサマスタ!$C$5:$O$53,MATCH($E100,エサマスタ!$B$5:$B$53,0),COLUMN()-COLUMN($Z100)),0),3.75)+INDEX(エサマスタ!$C$5:$O$53,MATCH($F100,エサマスタ!$B$5:$B$53,0),COLUMN()-COLUMN($Z100)),0),3.75)</f>
        <v>3.5</v>
      </c>
      <c r="AB100" s="65">
        <f>MIN(MAX(MIN(MAX(MIN(MAX(L$6+INDEX(エサマスタ!$C$5:$O$53,MATCH($D100,エサマスタ!$B$5:$B$53,0),COLUMN()-COLUMN($Z100)),0),3.75)+INDEX(エサマスタ!$C$5:$O$53,MATCH($E100,エサマスタ!$B$5:$B$53,0),COLUMN()-COLUMN($Z100)),0),3.75)+INDEX(エサマスタ!$C$5:$O$53,MATCH($F100,エサマスタ!$B$5:$B$53,0),COLUMN()-COLUMN($Z100)),0),3.75)</f>
        <v>0.25</v>
      </c>
      <c r="AC100" s="65">
        <f>MIN(MAX(MIN(MAX(MIN(MAX(M$6+INDEX(エサマスタ!$C$5:$O$53,MATCH($D100,エサマスタ!$B$5:$B$53,0),COLUMN()-COLUMN($Z100)),0),3.75)+INDEX(エサマスタ!$C$5:$O$53,MATCH($E100,エサマスタ!$B$5:$B$53,0),COLUMN()-COLUMN($Z100)),0),3.75)+INDEX(エサマスタ!$C$5:$O$53,MATCH($F100,エサマスタ!$B$5:$B$53,0),COLUMN()-COLUMN($Z100)),0),3.75)</f>
        <v>0.75</v>
      </c>
      <c r="AD100" s="65">
        <f>MIN(MAX(MIN(MAX(MIN(MAX(N$6+INDEX(エサマスタ!$C$5:$O$53,MATCH($D100,エサマスタ!$B$5:$B$53,0),COLUMN()-COLUMN($Z100)),0),3.75)+INDEX(エサマスタ!$C$5:$O$53,MATCH($E100,エサマスタ!$B$5:$B$53,0),COLUMN()-COLUMN($Z100)),0),3.75)+INDEX(エサマスタ!$C$5:$O$53,MATCH($F100,エサマスタ!$B$5:$B$53,0),COLUMN()-COLUMN($Z100)),0),3.75)</f>
        <v>0.75</v>
      </c>
      <c r="AE100" s="65">
        <f>MIN(MAX(MIN(MAX(MIN(MAX(O$6+INDEX(エサマスタ!$C$5:$O$53,MATCH($D100,エサマスタ!$B$5:$B$53,0),COLUMN()-COLUMN($Z100)),0),3.75)+INDEX(エサマスタ!$C$5:$O$53,MATCH($E100,エサマスタ!$B$5:$B$53,0),COLUMN()-COLUMN($Z100)),0),3.75)+INDEX(エサマスタ!$C$5:$O$53,MATCH($F100,エサマスタ!$B$5:$B$53,0),COLUMN()-COLUMN($Z100)),0),3.75)</f>
        <v>1.5</v>
      </c>
      <c r="AF100" s="65">
        <f>MIN(MAX(MIN(MAX(MIN(MAX(P$6+INDEX(エサマスタ!$C$5:$O$53,MATCH($D100,エサマスタ!$B$5:$B$53,0),COLUMN()-COLUMN($Z100)),0),3.75)+INDEX(エサマスタ!$C$5:$O$53,MATCH($E100,エサマスタ!$B$5:$B$53,0),COLUMN()-COLUMN($Z100)),0),3.75)+INDEX(エサマスタ!$C$5:$O$53,MATCH($F100,エサマスタ!$B$5:$B$53,0),COLUMN()-COLUMN($Z100)),0),3.75)</f>
        <v>0.75</v>
      </c>
      <c r="AG100" s="65">
        <f>MIN(MAX(MIN(MAX(MIN(MAX(Q$6+INDEX(エサマスタ!$C$5:$O$53,MATCH($D100,エサマスタ!$B$5:$B$53,0),COLUMN()-COLUMN($Z100)),0),3.75)+INDEX(エサマスタ!$C$5:$O$53,MATCH($E100,エサマスタ!$B$5:$B$53,0),COLUMN()-COLUMN($Z100)),0),3.75)+INDEX(エサマスタ!$C$5:$O$53,MATCH($F100,エサマスタ!$B$5:$B$53,0),COLUMN()-COLUMN($Z100)),0),3.75)</f>
        <v>2.75</v>
      </c>
      <c r="AH100" s="65">
        <f>MIN(MAX(MIN(MAX(MIN(MAX(R$6+INDEX(エサマスタ!$C$5:$O$53,MATCH($D100,エサマスタ!$B$5:$B$53,0),COLUMN()-COLUMN($Z100)),0),3.75)+INDEX(エサマスタ!$C$5:$O$53,MATCH($E100,エサマスタ!$B$5:$B$53,0),COLUMN()-COLUMN($Z100)),0),3.75)+INDEX(エサマスタ!$C$5:$O$53,MATCH($F100,エサマスタ!$B$5:$B$53,0),COLUMN()-COLUMN($Z100)),0),3.75)</f>
        <v>0</v>
      </c>
      <c r="AI100" s="76">
        <f>MIN(MAX(MIN(MAX(MIN(MAX(S$6+INDEX(エサマスタ!$C$5:$O$53,MATCH($D100,エサマスタ!$B$5:$B$53,0),COLUMN()-COLUMN($Z100)),0),1.875-MOD(S100,1))+INDEX(エサマスタ!$C$5:$O$53,MATCH($E100,エサマスタ!$B$5:$B$53,0),COLUMN()-COLUMN($Z100)),0),1.875-MOD(S100,1))+INDEX(エサマスタ!$C$5:$O$53,MATCH($F100,エサマスタ!$B$5:$B$53,0),COLUMN()-COLUMN($Z100)),0),1.875-MOD(S100,1))</f>
        <v>0.5</v>
      </c>
      <c r="AJ100" s="76">
        <f>MIN(MAX(MIN(MAX(MIN(MAX(T$6+INDEX(エサマスタ!$C$5:$O$53,MATCH($D100,エサマスタ!$B$5:$B$53,0),COLUMN()-COLUMN($Z100)),0),1.875-MOD(T100,1))+INDEX(エサマスタ!$C$5:$O$53,MATCH($E100,エサマスタ!$B$5:$B$53,0),COLUMN()-COLUMN($Z100)),0),1.875-MOD(T100,1))+INDEX(エサマスタ!$C$5:$O$53,MATCH($F100,エサマスタ!$B$5:$B$53,0),COLUMN()-COLUMN($Z100)),0),1.875-MOD(T100,1))</f>
        <v>0</v>
      </c>
      <c r="AK100" s="76">
        <f>MIN(MAX(MIN(MAX(MIN(MAX(U$6+INDEX(エサマスタ!$C$5:$O$53,MATCH($D100,エサマスタ!$B$5:$B$53,0),COLUMN()-COLUMN($Z100)),0),1.875-MOD(U100,1))+INDEX(エサマスタ!$C$5:$O$53,MATCH($E100,エサマスタ!$B$5:$B$53,0),COLUMN()-COLUMN($Z100)),0),1.875-MOD(U100,1))+INDEX(エサマスタ!$C$5:$O$53,MATCH($F100,エサマスタ!$B$5:$B$53,0),COLUMN()-COLUMN($Z100)),0),1.875-MOD(U100,1))</f>
        <v>0.25</v>
      </c>
      <c r="AL100" s="76">
        <f>MIN(MAX(MIN(MAX(MIN(MAX(V$6+INDEX(エサマスタ!$C$5:$O$53,MATCH($D100,エサマスタ!$B$5:$B$53,0),COLUMN()-COLUMN($Z100)),0),1.875-MOD(V100,1))+INDEX(エサマスタ!$C$5:$O$53,MATCH($E100,エサマスタ!$B$5:$B$53,0),COLUMN()-COLUMN($Z100)),0),1.875-MOD(V100,1))+INDEX(エサマスタ!$C$5:$O$53,MATCH($F100,エサマスタ!$B$5:$B$53,0),COLUMN()-COLUMN($Z100)),0),1.875-MOD(V100,1))</f>
        <v>0.25</v>
      </c>
      <c r="AM100" s="77">
        <f>MIN(MAX(MIN(MAX(MIN(MAX(W$6+IF(AND($F$1="リマスター",$D100="アルマジロキャベツ"),-1,1)*INDEX(エサマスタ!$C$5:$O$53,MATCH($D100,エサマスタ!$B$5:$B$53,0),COLUMN()-COLUMN($Z100)),0),1.875-MOD(W100,1))+IF(AND($F$1="リマスター",$E100="アルマジロキャベツ"),-1,1)*INDEX(エサマスタ!$C$5:$O$53,MATCH($E100,エサマスタ!$B$5:$B$53,0),COLUMN()-COLUMN($Z100)),0),1.875-MOD(W100,1))+IF(AND($F$1="リマスター",$F100="アルマジロキャベツ"),-1,1)*INDEX(エサマスタ!$C$5:$O$53,MATCH($F100,エサマスタ!$B$5:$B$53,0),COLUMN()-COLUMN($Z100)),0),1.875-MOD(W100,1))</f>
        <v>1</v>
      </c>
      <c r="AN100" s="15"/>
    </row>
    <row r="101" spans="1:40" x14ac:dyDescent="0.25">
      <c r="A101" s="15"/>
      <c r="B101" s="51" t="s">
        <v>190</v>
      </c>
      <c r="C101" s="54"/>
      <c r="D101" s="53" t="s">
        <v>92</v>
      </c>
      <c r="E101" s="53" t="s">
        <v>97</v>
      </c>
      <c r="F101" s="53" t="s">
        <v>97</v>
      </c>
      <c r="G101" s="50"/>
      <c r="H101" s="15"/>
      <c r="I101" s="15"/>
      <c r="J101" s="63" t="s">
        <v>190</v>
      </c>
      <c r="K101" s="64">
        <f t="shared" ref="K101:R101" si="171">K100+AA100</f>
        <v>271.5</v>
      </c>
      <c r="L101" s="65">
        <f t="shared" si="171"/>
        <v>22.25</v>
      </c>
      <c r="M101" s="65">
        <f t="shared" si="171"/>
        <v>145.75</v>
      </c>
      <c r="N101" s="65">
        <f t="shared" si="171"/>
        <v>86.75</v>
      </c>
      <c r="O101" s="65">
        <f t="shared" si="171"/>
        <v>131.5</v>
      </c>
      <c r="P101" s="65">
        <f t="shared" si="171"/>
        <v>145.75</v>
      </c>
      <c r="Q101" s="65">
        <f t="shared" si="171"/>
        <v>77.75</v>
      </c>
      <c r="R101" s="65">
        <f t="shared" si="171"/>
        <v>5</v>
      </c>
      <c r="S101" s="76">
        <f t="shared" ref="S101:W101" si="172">INT(S100)+MIN(S100-INT(S100)+AI100,1.875)</f>
        <v>50.5</v>
      </c>
      <c r="T101" s="76">
        <f t="shared" si="172"/>
        <v>42</v>
      </c>
      <c r="U101" s="76">
        <f t="shared" si="172"/>
        <v>64.25</v>
      </c>
      <c r="V101" s="76">
        <f t="shared" si="172"/>
        <v>64.25</v>
      </c>
      <c r="W101" s="77">
        <f t="shared" si="172"/>
        <v>56</v>
      </c>
      <c r="X101" s="15"/>
      <c r="Y101" s="15"/>
      <c r="Z101" s="63" t="s">
        <v>190</v>
      </c>
      <c r="AA101" s="64">
        <f>MIN(MAX(MIN(MAX(MIN(MAX(K$6+INDEX(エサマスタ!$C$5:$O$53,MATCH($D101,エサマスタ!$B$5:$B$53,0),COLUMN()-COLUMN($Z101)),0),3.75)+INDEX(エサマスタ!$C$5:$O$53,MATCH($E101,エサマスタ!$B$5:$B$53,0),COLUMN()-COLUMN($Z101)),0),3.75)+INDEX(エサマスタ!$C$5:$O$53,MATCH($F101,エサマスタ!$B$5:$B$53,0),COLUMN()-COLUMN($Z101)),0),3.75)</f>
        <v>3.75</v>
      </c>
      <c r="AB101" s="65">
        <f>MIN(MAX(MIN(MAX(MIN(MAX(L$6+INDEX(エサマスタ!$C$5:$O$53,MATCH($D101,エサマスタ!$B$5:$B$53,0),COLUMN()-COLUMN($Z101)),0),3.75)+INDEX(エサマスタ!$C$5:$O$53,MATCH($E101,エサマスタ!$B$5:$B$53,0),COLUMN()-COLUMN($Z101)),0),3.75)+INDEX(エサマスタ!$C$5:$O$53,MATCH($F101,エサマスタ!$B$5:$B$53,0),COLUMN()-COLUMN($Z101)),0),3.75)</f>
        <v>0.25</v>
      </c>
      <c r="AC101" s="65">
        <f>MIN(MAX(MIN(MAX(MIN(MAX(M$6+INDEX(エサマスタ!$C$5:$O$53,MATCH($D101,エサマスタ!$B$5:$B$53,0),COLUMN()-COLUMN($Z101)),0),3.75)+INDEX(エサマスタ!$C$5:$O$53,MATCH($E101,エサマスタ!$B$5:$B$53,0),COLUMN()-COLUMN($Z101)),0),3.75)+INDEX(エサマスタ!$C$5:$O$53,MATCH($F101,エサマスタ!$B$5:$B$53,0),COLUMN()-COLUMN($Z101)),0),3.75)</f>
        <v>1.75</v>
      </c>
      <c r="AD101" s="65">
        <f>MIN(MAX(MIN(MAX(MIN(MAX(N$6+INDEX(エサマスタ!$C$5:$O$53,MATCH($D101,エサマスタ!$B$5:$B$53,0),COLUMN()-COLUMN($Z101)),0),3.75)+INDEX(エサマスタ!$C$5:$O$53,MATCH($E101,エサマスタ!$B$5:$B$53,0),COLUMN()-COLUMN($Z101)),0),3.75)+INDEX(エサマスタ!$C$5:$O$53,MATCH($F101,エサマスタ!$B$5:$B$53,0),COLUMN()-COLUMN($Z101)),0),3.75)</f>
        <v>0.75</v>
      </c>
      <c r="AE101" s="65">
        <f>MIN(MAX(MIN(MAX(MIN(MAX(O$6+INDEX(エサマスタ!$C$5:$O$53,MATCH($D101,エサマスタ!$B$5:$B$53,0),COLUMN()-COLUMN($Z101)),0),3.75)+INDEX(エサマスタ!$C$5:$O$53,MATCH($E101,エサマスタ!$B$5:$B$53,0),COLUMN()-COLUMN($Z101)),0),3.75)+INDEX(エサマスタ!$C$5:$O$53,MATCH($F101,エサマスタ!$B$5:$B$53,0),COLUMN()-COLUMN($Z101)),0),3.75)</f>
        <v>1.5</v>
      </c>
      <c r="AF101" s="65">
        <f>MIN(MAX(MIN(MAX(MIN(MAX(P$6+INDEX(エサマスタ!$C$5:$O$53,MATCH($D101,エサマスタ!$B$5:$B$53,0),COLUMN()-COLUMN($Z101)),0),3.75)+INDEX(エサマスタ!$C$5:$O$53,MATCH($E101,エサマスタ!$B$5:$B$53,0),COLUMN()-COLUMN($Z101)),0),3.75)+INDEX(エサマスタ!$C$5:$O$53,MATCH($F101,エサマスタ!$B$5:$B$53,0),COLUMN()-COLUMN($Z101)),0),3.75)</f>
        <v>1.75</v>
      </c>
      <c r="AG101" s="65">
        <f>MIN(MAX(MIN(MAX(MIN(MAX(Q$6+INDEX(エサマスタ!$C$5:$O$53,MATCH($D101,エサマスタ!$B$5:$B$53,0),COLUMN()-COLUMN($Z101)),0),3.75)+INDEX(エサマスタ!$C$5:$O$53,MATCH($E101,エサマスタ!$B$5:$B$53,0),COLUMN()-COLUMN($Z101)),0),3.75)+INDEX(エサマスタ!$C$5:$O$53,MATCH($F101,エサマスタ!$B$5:$B$53,0),COLUMN()-COLUMN($Z101)),0),3.75)</f>
        <v>0</v>
      </c>
      <c r="AH101" s="65">
        <f>MIN(MAX(MIN(MAX(MIN(MAX(R$6+INDEX(エサマスタ!$C$5:$O$53,MATCH($D101,エサマスタ!$B$5:$B$53,0),COLUMN()-COLUMN($Z101)),0),3.75)+INDEX(エサマスタ!$C$5:$O$53,MATCH($E101,エサマスタ!$B$5:$B$53,0),COLUMN()-COLUMN($Z101)),0),3.75)+INDEX(エサマスタ!$C$5:$O$53,MATCH($F101,エサマスタ!$B$5:$B$53,0),COLUMN()-COLUMN($Z101)),0),3.75)</f>
        <v>0</v>
      </c>
      <c r="AI101" s="76">
        <f>MIN(MAX(MIN(MAX(MIN(MAX(S$6+INDEX(エサマスタ!$C$5:$O$53,MATCH($D101,エサマスタ!$B$5:$B$53,0),COLUMN()-COLUMN($Z101)),0),1.875-MOD(S101,1))+INDEX(エサマスタ!$C$5:$O$53,MATCH($E101,エサマスタ!$B$5:$B$53,0),COLUMN()-COLUMN($Z101)),0),1.875-MOD(S101,1))+INDEX(エサマスタ!$C$5:$O$53,MATCH($F101,エサマスタ!$B$5:$B$53,0),COLUMN()-COLUMN($Z101)),0),1.875-MOD(S101,1))</f>
        <v>0.5</v>
      </c>
      <c r="AJ101" s="76">
        <f>MIN(MAX(MIN(MAX(MIN(MAX(T$6+INDEX(エサマスタ!$C$5:$O$53,MATCH($D101,エサマスタ!$B$5:$B$53,0),COLUMN()-COLUMN($Z101)),0),1.875-MOD(T101,1))+INDEX(エサマスタ!$C$5:$O$53,MATCH($E101,エサマスタ!$B$5:$B$53,0),COLUMN()-COLUMN($Z101)),0),1.875-MOD(T101,1))+INDEX(エサマスタ!$C$5:$O$53,MATCH($F101,エサマスタ!$B$5:$B$53,0),COLUMN()-COLUMN($Z101)),0),1.875-MOD(T101,1))</f>
        <v>0.5</v>
      </c>
      <c r="AK101" s="76">
        <f>MIN(MAX(MIN(MAX(MIN(MAX(U$6+INDEX(エサマスタ!$C$5:$O$53,MATCH($D101,エサマスタ!$B$5:$B$53,0),COLUMN()-COLUMN($Z101)),0),1.875-MOD(U101,1))+INDEX(エサマスタ!$C$5:$O$53,MATCH($E101,エサマスタ!$B$5:$B$53,0),COLUMN()-COLUMN($Z101)),0),1.875-MOD(U101,1))+INDEX(エサマスタ!$C$5:$O$53,MATCH($F101,エサマスタ!$B$5:$B$53,0),COLUMN()-COLUMN($Z101)),0),1.875-MOD(U101,1))</f>
        <v>0.75</v>
      </c>
      <c r="AL101" s="76">
        <f>MIN(MAX(MIN(MAX(MIN(MAX(V$6+INDEX(エサマスタ!$C$5:$O$53,MATCH($D101,エサマスタ!$B$5:$B$53,0),COLUMN()-COLUMN($Z101)),0),1.875-MOD(V101,1))+INDEX(エサマスタ!$C$5:$O$53,MATCH($E101,エサマスタ!$B$5:$B$53,0),COLUMN()-COLUMN($Z101)),0),1.875-MOD(V101,1))+INDEX(エサマスタ!$C$5:$O$53,MATCH($F101,エサマスタ!$B$5:$B$53,0),COLUMN()-COLUMN($Z101)),0),1.875-MOD(V101,1))</f>
        <v>0.75</v>
      </c>
      <c r="AM101" s="77">
        <f>MIN(MAX(MIN(MAX(MIN(MAX(W$6+IF(AND($F$1="リマスター",$D101="アルマジロキャベツ"),-1,1)*INDEX(エサマスタ!$C$5:$O$53,MATCH($D101,エサマスタ!$B$5:$B$53,0),COLUMN()-COLUMN($Z101)),0),1.875-MOD(W101,1))+IF(AND($F$1="リマスター",$E101="アルマジロキャベツ"),-1,1)*INDEX(エサマスタ!$C$5:$O$53,MATCH($E101,エサマスタ!$B$5:$B$53,0),COLUMN()-COLUMN($Z101)),0),1.875-MOD(W101,1))+IF(AND($F$1="リマスター",$F101="アルマジロキャベツ"),-1,1)*INDEX(エサマスタ!$C$5:$O$53,MATCH($F101,エサマスタ!$B$5:$B$53,0),COLUMN()-COLUMN($Z101)),0),1.875-MOD(W101,1))</f>
        <v>1</v>
      </c>
      <c r="AN101" s="15"/>
    </row>
    <row r="102" spans="1:40" x14ac:dyDescent="0.25">
      <c r="A102" s="15"/>
      <c r="B102" s="51" t="s">
        <v>191</v>
      </c>
      <c r="C102" s="54"/>
      <c r="D102" s="53" t="s">
        <v>97</v>
      </c>
      <c r="E102" s="53" t="s">
        <v>104</v>
      </c>
      <c r="F102" s="53" t="s">
        <v>104</v>
      </c>
      <c r="G102" s="50"/>
      <c r="H102" s="15"/>
      <c r="I102" s="15"/>
      <c r="J102" s="63" t="s">
        <v>191</v>
      </c>
      <c r="K102" s="64">
        <f t="shared" ref="K102:R102" si="173">K101+AA101</f>
        <v>275.25</v>
      </c>
      <c r="L102" s="65">
        <f t="shared" si="173"/>
        <v>22.5</v>
      </c>
      <c r="M102" s="65">
        <f t="shared" si="173"/>
        <v>147.5</v>
      </c>
      <c r="N102" s="65">
        <f t="shared" si="173"/>
        <v>87.5</v>
      </c>
      <c r="O102" s="65">
        <f t="shared" si="173"/>
        <v>133</v>
      </c>
      <c r="P102" s="65">
        <f t="shared" si="173"/>
        <v>147.5</v>
      </c>
      <c r="Q102" s="65">
        <f t="shared" si="173"/>
        <v>77.75</v>
      </c>
      <c r="R102" s="65">
        <f t="shared" si="173"/>
        <v>5</v>
      </c>
      <c r="S102" s="76">
        <f t="shared" ref="S102:W102" si="174">INT(S101)+MIN(S101-INT(S101)+AI101,1.875)</f>
        <v>51</v>
      </c>
      <c r="T102" s="76">
        <f t="shared" si="174"/>
        <v>42.5</v>
      </c>
      <c r="U102" s="76">
        <f t="shared" si="174"/>
        <v>65</v>
      </c>
      <c r="V102" s="76">
        <f t="shared" si="174"/>
        <v>65</v>
      </c>
      <c r="W102" s="77">
        <f t="shared" si="174"/>
        <v>57</v>
      </c>
      <c r="X102" s="15"/>
      <c r="Y102" s="15"/>
      <c r="Z102" s="63" t="s">
        <v>191</v>
      </c>
      <c r="AA102" s="64">
        <f>MIN(MAX(MIN(MAX(MIN(MAX(K$6+INDEX(エサマスタ!$C$5:$O$53,MATCH($D102,エサマスタ!$B$5:$B$53,0),COLUMN()-COLUMN($Z102)),0),3.75)+INDEX(エサマスタ!$C$5:$O$53,MATCH($E102,エサマスタ!$B$5:$B$53,0),COLUMN()-COLUMN($Z102)),0),3.75)+INDEX(エサマスタ!$C$5:$O$53,MATCH($F102,エサマスタ!$B$5:$B$53,0),COLUMN()-COLUMN($Z102)),0),3.75)</f>
        <v>3.5</v>
      </c>
      <c r="AB102" s="65">
        <f>MIN(MAX(MIN(MAX(MIN(MAX(L$6+INDEX(エサマスタ!$C$5:$O$53,MATCH($D102,エサマスタ!$B$5:$B$53,0),COLUMN()-COLUMN($Z102)),0),3.75)+INDEX(エサマスタ!$C$5:$O$53,MATCH($E102,エサマスタ!$B$5:$B$53,0),COLUMN()-COLUMN($Z102)),0),3.75)+INDEX(エサマスタ!$C$5:$O$53,MATCH($F102,エサマスタ!$B$5:$B$53,0),COLUMN()-COLUMN($Z102)),0),3.75)</f>
        <v>0.25</v>
      </c>
      <c r="AC102" s="65">
        <f>MIN(MAX(MIN(MAX(MIN(MAX(M$6+INDEX(エサマスタ!$C$5:$O$53,MATCH($D102,エサマスタ!$B$5:$B$53,0),COLUMN()-COLUMN($Z102)),0),3.75)+INDEX(エサマスタ!$C$5:$O$53,MATCH($E102,エサマスタ!$B$5:$B$53,0),COLUMN()-COLUMN($Z102)),0),3.75)+INDEX(エサマスタ!$C$5:$O$53,MATCH($F102,エサマスタ!$B$5:$B$53,0),COLUMN()-COLUMN($Z102)),0),3.75)</f>
        <v>0.75</v>
      </c>
      <c r="AD102" s="65">
        <f>MIN(MAX(MIN(MAX(MIN(MAX(N$6+INDEX(エサマスタ!$C$5:$O$53,MATCH($D102,エサマスタ!$B$5:$B$53,0),COLUMN()-COLUMN($Z102)),0),3.75)+INDEX(エサマスタ!$C$5:$O$53,MATCH($E102,エサマスタ!$B$5:$B$53,0),COLUMN()-COLUMN($Z102)),0),3.75)+INDEX(エサマスタ!$C$5:$O$53,MATCH($F102,エサマスタ!$B$5:$B$53,0),COLUMN()-COLUMN($Z102)),0),3.75)</f>
        <v>0.75</v>
      </c>
      <c r="AE102" s="65">
        <f>MIN(MAX(MIN(MAX(MIN(MAX(O$6+INDEX(エサマスタ!$C$5:$O$53,MATCH($D102,エサマスタ!$B$5:$B$53,0),COLUMN()-COLUMN($Z102)),0),3.75)+INDEX(エサマスタ!$C$5:$O$53,MATCH($E102,エサマスタ!$B$5:$B$53,0),COLUMN()-COLUMN($Z102)),0),3.75)+INDEX(エサマスタ!$C$5:$O$53,MATCH($F102,エサマスタ!$B$5:$B$53,0),COLUMN()-COLUMN($Z102)),0),3.75)</f>
        <v>1.5</v>
      </c>
      <c r="AF102" s="65">
        <f>MIN(MAX(MIN(MAX(MIN(MAX(P$6+INDEX(エサマスタ!$C$5:$O$53,MATCH($D102,エサマスタ!$B$5:$B$53,0),COLUMN()-COLUMN($Z102)),0),3.75)+INDEX(エサマスタ!$C$5:$O$53,MATCH($E102,エサマスタ!$B$5:$B$53,0),COLUMN()-COLUMN($Z102)),0),3.75)+INDEX(エサマスタ!$C$5:$O$53,MATCH($F102,エサマスタ!$B$5:$B$53,0),COLUMN()-COLUMN($Z102)),0),3.75)</f>
        <v>0.75</v>
      </c>
      <c r="AG102" s="65">
        <f>MIN(MAX(MIN(MAX(MIN(MAX(Q$6+INDEX(エサマスタ!$C$5:$O$53,MATCH($D102,エサマスタ!$B$5:$B$53,0),COLUMN()-COLUMN($Z102)),0),3.75)+INDEX(エサマスタ!$C$5:$O$53,MATCH($E102,エサマスタ!$B$5:$B$53,0),COLUMN()-COLUMN($Z102)),0),3.75)+INDEX(エサマスタ!$C$5:$O$53,MATCH($F102,エサマスタ!$B$5:$B$53,0),COLUMN()-COLUMN($Z102)),0),3.75)</f>
        <v>2.75</v>
      </c>
      <c r="AH102" s="65">
        <f>MIN(MAX(MIN(MAX(MIN(MAX(R$6+INDEX(エサマスタ!$C$5:$O$53,MATCH($D102,エサマスタ!$B$5:$B$53,0),COLUMN()-COLUMN($Z102)),0),3.75)+INDEX(エサマスタ!$C$5:$O$53,MATCH($E102,エサマスタ!$B$5:$B$53,0),COLUMN()-COLUMN($Z102)),0),3.75)+INDEX(エサマスタ!$C$5:$O$53,MATCH($F102,エサマスタ!$B$5:$B$53,0),COLUMN()-COLUMN($Z102)),0),3.75)</f>
        <v>0</v>
      </c>
      <c r="AI102" s="76">
        <f>MIN(MAX(MIN(MAX(MIN(MAX(S$6+INDEX(エサマスタ!$C$5:$O$53,MATCH($D102,エサマスタ!$B$5:$B$53,0),COLUMN()-COLUMN($Z102)),0),1.875-MOD(S102,1))+INDEX(エサマスタ!$C$5:$O$53,MATCH($E102,エサマスタ!$B$5:$B$53,0),COLUMN()-COLUMN($Z102)),0),1.875-MOD(S102,1))+INDEX(エサマスタ!$C$5:$O$53,MATCH($F102,エサマスタ!$B$5:$B$53,0),COLUMN()-COLUMN($Z102)),0),1.875-MOD(S102,1))</f>
        <v>0.5</v>
      </c>
      <c r="AJ102" s="76">
        <f>MIN(MAX(MIN(MAX(MIN(MAX(T$6+INDEX(エサマスタ!$C$5:$O$53,MATCH($D102,エサマスタ!$B$5:$B$53,0),COLUMN()-COLUMN($Z102)),0),1.875-MOD(T102,1))+INDEX(エサマスタ!$C$5:$O$53,MATCH($E102,エサマスタ!$B$5:$B$53,0),COLUMN()-COLUMN($Z102)),0),1.875-MOD(T102,1))+INDEX(エサマスタ!$C$5:$O$53,MATCH($F102,エサマスタ!$B$5:$B$53,0),COLUMN()-COLUMN($Z102)),0),1.875-MOD(T102,1))</f>
        <v>0</v>
      </c>
      <c r="AK102" s="76">
        <f>MIN(MAX(MIN(MAX(MIN(MAX(U$6+INDEX(エサマスタ!$C$5:$O$53,MATCH($D102,エサマスタ!$B$5:$B$53,0),COLUMN()-COLUMN($Z102)),0),1.875-MOD(U102,1))+INDEX(エサマスタ!$C$5:$O$53,MATCH($E102,エサマスタ!$B$5:$B$53,0),COLUMN()-COLUMN($Z102)),0),1.875-MOD(U102,1))+INDEX(エサマスタ!$C$5:$O$53,MATCH($F102,エサマスタ!$B$5:$B$53,0),COLUMN()-COLUMN($Z102)),0),1.875-MOD(U102,1))</f>
        <v>0.25</v>
      </c>
      <c r="AL102" s="76">
        <f>MIN(MAX(MIN(MAX(MIN(MAX(V$6+INDEX(エサマスタ!$C$5:$O$53,MATCH($D102,エサマスタ!$B$5:$B$53,0),COLUMN()-COLUMN($Z102)),0),1.875-MOD(V102,1))+INDEX(エサマスタ!$C$5:$O$53,MATCH($E102,エサマスタ!$B$5:$B$53,0),COLUMN()-COLUMN($Z102)),0),1.875-MOD(V102,1))+INDEX(エサマスタ!$C$5:$O$53,MATCH($F102,エサマスタ!$B$5:$B$53,0),COLUMN()-COLUMN($Z102)),0),1.875-MOD(V102,1))</f>
        <v>0.25</v>
      </c>
      <c r="AM102" s="77">
        <f>MIN(MAX(MIN(MAX(MIN(MAX(W$6+IF(AND($F$1="リマスター",$D102="アルマジロキャベツ"),-1,1)*INDEX(エサマスタ!$C$5:$O$53,MATCH($D102,エサマスタ!$B$5:$B$53,0),COLUMN()-COLUMN($Z102)),0),1.875-MOD(W102,1))+IF(AND($F$1="リマスター",$E102="アルマジロキャベツ"),-1,1)*INDEX(エサマスタ!$C$5:$O$53,MATCH($E102,エサマスタ!$B$5:$B$53,0),COLUMN()-COLUMN($Z102)),0),1.875-MOD(W102,1))+IF(AND($F$1="リマスター",$F102="アルマジロキャベツ"),-1,1)*INDEX(エサマスタ!$C$5:$O$53,MATCH($F102,エサマスタ!$B$5:$B$53,0),COLUMN()-COLUMN($Z102)),0),1.875-MOD(W102,1))</f>
        <v>1</v>
      </c>
      <c r="AN102" s="15"/>
    </row>
    <row r="103" spans="1:40" x14ac:dyDescent="0.25">
      <c r="A103" s="15"/>
      <c r="B103" s="51" t="s">
        <v>192</v>
      </c>
      <c r="C103" s="54"/>
      <c r="D103" s="53" t="s">
        <v>92</v>
      </c>
      <c r="E103" s="53" t="s">
        <v>97</v>
      </c>
      <c r="F103" s="53" t="s">
        <v>97</v>
      </c>
      <c r="G103" s="50"/>
      <c r="H103" s="15"/>
      <c r="I103" s="15"/>
      <c r="J103" s="63" t="s">
        <v>192</v>
      </c>
      <c r="K103" s="64">
        <f t="shared" ref="K103:R103" si="175">K102+AA102</f>
        <v>278.75</v>
      </c>
      <c r="L103" s="65">
        <f t="shared" si="175"/>
        <v>22.75</v>
      </c>
      <c r="M103" s="65">
        <f t="shared" si="175"/>
        <v>148.25</v>
      </c>
      <c r="N103" s="65">
        <f t="shared" si="175"/>
        <v>88.25</v>
      </c>
      <c r="O103" s="65">
        <f t="shared" si="175"/>
        <v>134.5</v>
      </c>
      <c r="P103" s="65">
        <f t="shared" si="175"/>
        <v>148.25</v>
      </c>
      <c r="Q103" s="65">
        <f t="shared" si="175"/>
        <v>80.5</v>
      </c>
      <c r="R103" s="65">
        <f t="shared" si="175"/>
        <v>5</v>
      </c>
      <c r="S103" s="76">
        <f t="shared" ref="S103:W103" si="176">INT(S102)+MIN(S102-INT(S102)+AI102,1.875)</f>
        <v>51.5</v>
      </c>
      <c r="T103" s="76">
        <f t="shared" si="176"/>
        <v>42.5</v>
      </c>
      <c r="U103" s="76">
        <f t="shared" si="176"/>
        <v>65.25</v>
      </c>
      <c r="V103" s="76">
        <f t="shared" si="176"/>
        <v>65.25</v>
      </c>
      <c r="W103" s="77">
        <f t="shared" si="176"/>
        <v>58</v>
      </c>
      <c r="X103" s="15"/>
      <c r="Y103" s="15"/>
      <c r="Z103" s="63" t="s">
        <v>192</v>
      </c>
      <c r="AA103" s="64">
        <f>MIN(MAX(MIN(MAX(MIN(MAX(K$6+INDEX(エサマスタ!$C$5:$O$53,MATCH($D103,エサマスタ!$B$5:$B$53,0),COLUMN()-COLUMN($Z103)),0),3.75)+INDEX(エサマスタ!$C$5:$O$53,MATCH($E103,エサマスタ!$B$5:$B$53,0),COLUMN()-COLUMN($Z103)),0),3.75)+INDEX(エサマスタ!$C$5:$O$53,MATCH($F103,エサマスタ!$B$5:$B$53,0),COLUMN()-COLUMN($Z103)),0),3.75)</f>
        <v>3.75</v>
      </c>
      <c r="AB103" s="65">
        <f>MIN(MAX(MIN(MAX(MIN(MAX(L$6+INDEX(エサマスタ!$C$5:$O$53,MATCH($D103,エサマスタ!$B$5:$B$53,0),COLUMN()-COLUMN($Z103)),0),3.75)+INDEX(エサマスタ!$C$5:$O$53,MATCH($E103,エサマスタ!$B$5:$B$53,0),COLUMN()-COLUMN($Z103)),0),3.75)+INDEX(エサマスタ!$C$5:$O$53,MATCH($F103,エサマスタ!$B$5:$B$53,0),COLUMN()-COLUMN($Z103)),0),3.75)</f>
        <v>0.25</v>
      </c>
      <c r="AC103" s="65">
        <f>MIN(MAX(MIN(MAX(MIN(MAX(M$6+INDEX(エサマスタ!$C$5:$O$53,MATCH($D103,エサマスタ!$B$5:$B$53,0),COLUMN()-COLUMN($Z103)),0),3.75)+INDEX(エサマスタ!$C$5:$O$53,MATCH($E103,エサマスタ!$B$5:$B$53,0),COLUMN()-COLUMN($Z103)),0),3.75)+INDEX(エサマスタ!$C$5:$O$53,MATCH($F103,エサマスタ!$B$5:$B$53,0),COLUMN()-COLUMN($Z103)),0),3.75)</f>
        <v>1.75</v>
      </c>
      <c r="AD103" s="65">
        <f>MIN(MAX(MIN(MAX(MIN(MAX(N$6+INDEX(エサマスタ!$C$5:$O$53,MATCH($D103,エサマスタ!$B$5:$B$53,0),COLUMN()-COLUMN($Z103)),0),3.75)+INDEX(エサマスタ!$C$5:$O$53,MATCH($E103,エサマスタ!$B$5:$B$53,0),COLUMN()-COLUMN($Z103)),0),3.75)+INDEX(エサマスタ!$C$5:$O$53,MATCH($F103,エサマスタ!$B$5:$B$53,0),COLUMN()-COLUMN($Z103)),0),3.75)</f>
        <v>0.75</v>
      </c>
      <c r="AE103" s="65">
        <f>MIN(MAX(MIN(MAX(MIN(MAX(O$6+INDEX(エサマスタ!$C$5:$O$53,MATCH($D103,エサマスタ!$B$5:$B$53,0),COLUMN()-COLUMN($Z103)),0),3.75)+INDEX(エサマスタ!$C$5:$O$53,MATCH($E103,エサマスタ!$B$5:$B$53,0),COLUMN()-COLUMN($Z103)),0),3.75)+INDEX(エサマスタ!$C$5:$O$53,MATCH($F103,エサマスタ!$B$5:$B$53,0),COLUMN()-COLUMN($Z103)),0),3.75)</f>
        <v>1.5</v>
      </c>
      <c r="AF103" s="65">
        <f>MIN(MAX(MIN(MAX(MIN(MAX(P$6+INDEX(エサマスタ!$C$5:$O$53,MATCH($D103,エサマスタ!$B$5:$B$53,0),COLUMN()-COLUMN($Z103)),0),3.75)+INDEX(エサマスタ!$C$5:$O$53,MATCH($E103,エサマスタ!$B$5:$B$53,0),COLUMN()-COLUMN($Z103)),0),3.75)+INDEX(エサマスタ!$C$5:$O$53,MATCH($F103,エサマスタ!$B$5:$B$53,0),COLUMN()-COLUMN($Z103)),0),3.75)</f>
        <v>1.75</v>
      </c>
      <c r="AG103" s="65">
        <f>MIN(MAX(MIN(MAX(MIN(MAX(Q$6+INDEX(エサマスタ!$C$5:$O$53,MATCH($D103,エサマスタ!$B$5:$B$53,0),COLUMN()-COLUMN($Z103)),0),3.75)+INDEX(エサマスタ!$C$5:$O$53,MATCH($E103,エサマスタ!$B$5:$B$53,0),COLUMN()-COLUMN($Z103)),0),3.75)+INDEX(エサマスタ!$C$5:$O$53,MATCH($F103,エサマスタ!$B$5:$B$53,0),COLUMN()-COLUMN($Z103)),0),3.75)</f>
        <v>0</v>
      </c>
      <c r="AH103" s="65">
        <f>MIN(MAX(MIN(MAX(MIN(MAX(R$6+INDEX(エサマスタ!$C$5:$O$53,MATCH($D103,エサマスタ!$B$5:$B$53,0),COLUMN()-COLUMN($Z103)),0),3.75)+INDEX(エサマスタ!$C$5:$O$53,MATCH($E103,エサマスタ!$B$5:$B$53,0),COLUMN()-COLUMN($Z103)),0),3.75)+INDEX(エサマスタ!$C$5:$O$53,MATCH($F103,エサマスタ!$B$5:$B$53,0),COLUMN()-COLUMN($Z103)),0),3.75)</f>
        <v>0</v>
      </c>
      <c r="AI103" s="76">
        <f>MIN(MAX(MIN(MAX(MIN(MAX(S$6+INDEX(エサマスタ!$C$5:$O$53,MATCH($D103,エサマスタ!$B$5:$B$53,0),COLUMN()-COLUMN($Z103)),0),1.875-MOD(S103,1))+INDEX(エサマスタ!$C$5:$O$53,MATCH($E103,エサマスタ!$B$5:$B$53,0),COLUMN()-COLUMN($Z103)),0),1.875-MOD(S103,1))+INDEX(エサマスタ!$C$5:$O$53,MATCH($F103,エサマスタ!$B$5:$B$53,0),COLUMN()-COLUMN($Z103)),0),1.875-MOD(S103,1))</f>
        <v>0.5</v>
      </c>
      <c r="AJ103" s="76">
        <f>MIN(MAX(MIN(MAX(MIN(MAX(T$6+INDEX(エサマスタ!$C$5:$O$53,MATCH($D103,エサマスタ!$B$5:$B$53,0),COLUMN()-COLUMN($Z103)),0),1.875-MOD(T103,1))+INDEX(エサマスタ!$C$5:$O$53,MATCH($E103,エサマスタ!$B$5:$B$53,0),COLUMN()-COLUMN($Z103)),0),1.875-MOD(T103,1))+INDEX(エサマスタ!$C$5:$O$53,MATCH($F103,エサマスタ!$B$5:$B$53,0),COLUMN()-COLUMN($Z103)),0),1.875-MOD(T103,1))</f>
        <v>0.5</v>
      </c>
      <c r="AK103" s="76">
        <f>MIN(MAX(MIN(MAX(MIN(MAX(U$6+INDEX(エサマスタ!$C$5:$O$53,MATCH($D103,エサマスタ!$B$5:$B$53,0),COLUMN()-COLUMN($Z103)),0),1.875-MOD(U103,1))+INDEX(エサマスタ!$C$5:$O$53,MATCH($E103,エサマスタ!$B$5:$B$53,0),COLUMN()-COLUMN($Z103)),0),1.875-MOD(U103,1))+INDEX(エサマスタ!$C$5:$O$53,MATCH($F103,エサマスタ!$B$5:$B$53,0),COLUMN()-COLUMN($Z103)),0),1.875-MOD(U103,1))</f>
        <v>0.75</v>
      </c>
      <c r="AL103" s="76">
        <f>MIN(MAX(MIN(MAX(MIN(MAX(V$6+INDEX(エサマスタ!$C$5:$O$53,MATCH($D103,エサマスタ!$B$5:$B$53,0),COLUMN()-COLUMN($Z103)),0),1.875-MOD(V103,1))+INDEX(エサマスタ!$C$5:$O$53,MATCH($E103,エサマスタ!$B$5:$B$53,0),COLUMN()-COLUMN($Z103)),0),1.875-MOD(V103,1))+INDEX(エサマスタ!$C$5:$O$53,MATCH($F103,エサマスタ!$B$5:$B$53,0),COLUMN()-COLUMN($Z103)),0),1.875-MOD(V103,1))</f>
        <v>0.75</v>
      </c>
      <c r="AM103" s="77">
        <f>MIN(MAX(MIN(MAX(MIN(MAX(W$6+IF(AND($F$1="リマスター",$D103="アルマジロキャベツ"),-1,1)*INDEX(エサマスタ!$C$5:$O$53,MATCH($D103,エサマスタ!$B$5:$B$53,0),COLUMN()-COLUMN($Z103)),0),1.875-MOD(W103,1))+IF(AND($F$1="リマスター",$E103="アルマジロキャベツ"),-1,1)*INDEX(エサマスタ!$C$5:$O$53,MATCH($E103,エサマスタ!$B$5:$B$53,0),COLUMN()-COLUMN($Z103)),0),1.875-MOD(W103,1))+IF(AND($F$1="リマスター",$F103="アルマジロキャベツ"),-1,1)*INDEX(エサマスタ!$C$5:$O$53,MATCH($F103,エサマスタ!$B$5:$B$53,0),COLUMN()-COLUMN($Z103)),0),1.875-MOD(W103,1))</f>
        <v>1</v>
      </c>
      <c r="AN103" s="15"/>
    </row>
    <row r="104" spans="1:40" x14ac:dyDescent="0.25">
      <c r="A104" s="15"/>
      <c r="B104" s="51" t="s">
        <v>193</v>
      </c>
      <c r="C104" s="54"/>
      <c r="D104" s="53" t="s">
        <v>97</v>
      </c>
      <c r="E104" s="53" t="s">
        <v>104</v>
      </c>
      <c r="F104" s="53" t="s">
        <v>104</v>
      </c>
      <c r="G104" s="50"/>
      <c r="H104" s="15"/>
      <c r="I104" s="15"/>
      <c r="J104" s="63" t="s">
        <v>193</v>
      </c>
      <c r="K104" s="64">
        <f t="shared" ref="K104:R104" si="177">K103+AA103</f>
        <v>282.5</v>
      </c>
      <c r="L104" s="65">
        <f t="shared" si="177"/>
        <v>23</v>
      </c>
      <c r="M104" s="65">
        <f t="shared" si="177"/>
        <v>150</v>
      </c>
      <c r="N104" s="65">
        <f t="shared" si="177"/>
        <v>89</v>
      </c>
      <c r="O104" s="65">
        <f t="shared" si="177"/>
        <v>136</v>
      </c>
      <c r="P104" s="65">
        <f t="shared" si="177"/>
        <v>150</v>
      </c>
      <c r="Q104" s="65">
        <f t="shared" si="177"/>
        <v>80.5</v>
      </c>
      <c r="R104" s="65">
        <f t="shared" si="177"/>
        <v>5</v>
      </c>
      <c r="S104" s="76">
        <f t="shared" ref="S104:W104" si="178">INT(S103)+MIN(S103-INT(S103)+AI103,1.875)</f>
        <v>52</v>
      </c>
      <c r="T104" s="76">
        <f t="shared" si="178"/>
        <v>43</v>
      </c>
      <c r="U104" s="76">
        <f t="shared" si="178"/>
        <v>66</v>
      </c>
      <c r="V104" s="76">
        <f t="shared" si="178"/>
        <v>66</v>
      </c>
      <c r="W104" s="77">
        <f t="shared" si="178"/>
        <v>59</v>
      </c>
      <c r="X104" s="15"/>
      <c r="Y104" s="15"/>
      <c r="Z104" s="63" t="s">
        <v>193</v>
      </c>
      <c r="AA104" s="64">
        <f>MIN(MAX(MIN(MAX(MIN(MAX(K$6+INDEX(エサマスタ!$C$5:$O$53,MATCH($D104,エサマスタ!$B$5:$B$53,0),COLUMN()-COLUMN($Z104)),0),3.75)+INDEX(エサマスタ!$C$5:$O$53,MATCH($E104,エサマスタ!$B$5:$B$53,0),COLUMN()-COLUMN($Z104)),0),3.75)+INDEX(エサマスタ!$C$5:$O$53,MATCH($F104,エサマスタ!$B$5:$B$53,0),COLUMN()-COLUMN($Z104)),0),3.75)</f>
        <v>3.5</v>
      </c>
      <c r="AB104" s="65">
        <f>MIN(MAX(MIN(MAX(MIN(MAX(L$6+INDEX(エサマスタ!$C$5:$O$53,MATCH($D104,エサマスタ!$B$5:$B$53,0),COLUMN()-COLUMN($Z104)),0),3.75)+INDEX(エサマスタ!$C$5:$O$53,MATCH($E104,エサマスタ!$B$5:$B$53,0),COLUMN()-COLUMN($Z104)),0),3.75)+INDEX(エサマスタ!$C$5:$O$53,MATCH($F104,エサマスタ!$B$5:$B$53,0),COLUMN()-COLUMN($Z104)),0),3.75)</f>
        <v>0.25</v>
      </c>
      <c r="AC104" s="65">
        <f>MIN(MAX(MIN(MAX(MIN(MAX(M$6+INDEX(エサマスタ!$C$5:$O$53,MATCH($D104,エサマスタ!$B$5:$B$53,0),COLUMN()-COLUMN($Z104)),0),3.75)+INDEX(エサマスタ!$C$5:$O$53,MATCH($E104,エサマスタ!$B$5:$B$53,0),COLUMN()-COLUMN($Z104)),0),3.75)+INDEX(エサマスタ!$C$5:$O$53,MATCH($F104,エサマスタ!$B$5:$B$53,0),COLUMN()-COLUMN($Z104)),0),3.75)</f>
        <v>0.75</v>
      </c>
      <c r="AD104" s="65">
        <f>MIN(MAX(MIN(MAX(MIN(MAX(N$6+INDEX(エサマスタ!$C$5:$O$53,MATCH($D104,エサマスタ!$B$5:$B$53,0),COLUMN()-COLUMN($Z104)),0),3.75)+INDEX(エサマスタ!$C$5:$O$53,MATCH($E104,エサマスタ!$B$5:$B$53,0),COLUMN()-COLUMN($Z104)),0),3.75)+INDEX(エサマスタ!$C$5:$O$53,MATCH($F104,エサマスタ!$B$5:$B$53,0),COLUMN()-COLUMN($Z104)),0),3.75)</f>
        <v>0.75</v>
      </c>
      <c r="AE104" s="65">
        <f>MIN(MAX(MIN(MAX(MIN(MAX(O$6+INDEX(エサマスタ!$C$5:$O$53,MATCH($D104,エサマスタ!$B$5:$B$53,0),COLUMN()-COLUMN($Z104)),0),3.75)+INDEX(エサマスタ!$C$5:$O$53,MATCH($E104,エサマスタ!$B$5:$B$53,0),COLUMN()-COLUMN($Z104)),0),3.75)+INDEX(エサマスタ!$C$5:$O$53,MATCH($F104,エサマスタ!$B$5:$B$53,0),COLUMN()-COLUMN($Z104)),0),3.75)</f>
        <v>1.5</v>
      </c>
      <c r="AF104" s="65">
        <f>MIN(MAX(MIN(MAX(MIN(MAX(P$6+INDEX(エサマスタ!$C$5:$O$53,MATCH($D104,エサマスタ!$B$5:$B$53,0),COLUMN()-COLUMN($Z104)),0),3.75)+INDEX(エサマスタ!$C$5:$O$53,MATCH($E104,エサマスタ!$B$5:$B$53,0),COLUMN()-COLUMN($Z104)),0),3.75)+INDEX(エサマスタ!$C$5:$O$53,MATCH($F104,エサマスタ!$B$5:$B$53,0),COLUMN()-COLUMN($Z104)),0),3.75)</f>
        <v>0.75</v>
      </c>
      <c r="AG104" s="65">
        <f>MIN(MAX(MIN(MAX(MIN(MAX(Q$6+INDEX(エサマスタ!$C$5:$O$53,MATCH($D104,エサマスタ!$B$5:$B$53,0),COLUMN()-COLUMN($Z104)),0),3.75)+INDEX(エサマスタ!$C$5:$O$53,MATCH($E104,エサマスタ!$B$5:$B$53,0),COLUMN()-COLUMN($Z104)),0),3.75)+INDEX(エサマスタ!$C$5:$O$53,MATCH($F104,エサマスタ!$B$5:$B$53,0),COLUMN()-COLUMN($Z104)),0),3.75)</f>
        <v>2.75</v>
      </c>
      <c r="AH104" s="65">
        <f>MIN(MAX(MIN(MAX(MIN(MAX(R$6+INDEX(エサマスタ!$C$5:$O$53,MATCH($D104,エサマスタ!$B$5:$B$53,0),COLUMN()-COLUMN($Z104)),0),3.75)+INDEX(エサマスタ!$C$5:$O$53,MATCH($E104,エサマスタ!$B$5:$B$53,0),COLUMN()-COLUMN($Z104)),0),3.75)+INDEX(エサマスタ!$C$5:$O$53,MATCH($F104,エサマスタ!$B$5:$B$53,0),COLUMN()-COLUMN($Z104)),0),3.75)</f>
        <v>0</v>
      </c>
      <c r="AI104" s="76">
        <f>MIN(MAX(MIN(MAX(MIN(MAX(S$6+INDEX(エサマスタ!$C$5:$O$53,MATCH($D104,エサマスタ!$B$5:$B$53,0),COLUMN()-COLUMN($Z104)),0),1.875-MOD(S104,1))+INDEX(エサマスタ!$C$5:$O$53,MATCH($E104,エサマスタ!$B$5:$B$53,0),COLUMN()-COLUMN($Z104)),0),1.875-MOD(S104,1))+INDEX(エサマスタ!$C$5:$O$53,MATCH($F104,エサマスタ!$B$5:$B$53,0),COLUMN()-COLUMN($Z104)),0),1.875-MOD(S104,1))</f>
        <v>0.5</v>
      </c>
      <c r="AJ104" s="76">
        <f>MIN(MAX(MIN(MAX(MIN(MAX(T$6+INDEX(エサマスタ!$C$5:$O$53,MATCH($D104,エサマスタ!$B$5:$B$53,0),COLUMN()-COLUMN($Z104)),0),1.875-MOD(T104,1))+INDEX(エサマスタ!$C$5:$O$53,MATCH($E104,エサマスタ!$B$5:$B$53,0),COLUMN()-COLUMN($Z104)),0),1.875-MOD(T104,1))+INDEX(エサマスタ!$C$5:$O$53,MATCH($F104,エサマスタ!$B$5:$B$53,0),COLUMN()-COLUMN($Z104)),0),1.875-MOD(T104,1))</f>
        <v>0</v>
      </c>
      <c r="AK104" s="76">
        <f>MIN(MAX(MIN(MAX(MIN(MAX(U$6+INDEX(エサマスタ!$C$5:$O$53,MATCH($D104,エサマスタ!$B$5:$B$53,0),COLUMN()-COLUMN($Z104)),0),1.875-MOD(U104,1))+INDEX(エサマスタ!$C$5:$O$53,MATCH($E104,エサマスタ!$B$5:$B$53,0),COLUMN()-COLUMN($Z104)),0),1.875-MOD(U104,1))+INDEX(エサマスタ!$C$5:$O$53,MATCH($F104,エサマスタ!$B$5:$B$53,0),COLUMN()-COLUMN($Z104)),0),1.875-MOD(U104,1))</f>
        <v>0.25</v>
      </c>
      <c r="AL104" s="76">
        <f>MIN(MAX(MIN(MAX(MIN(MAX(V$6+INDEX(エサマスタ!$C$5:$O$53,MATCH($D104,エサマスタ!$B$5:$B$53,0),COLUMN()-COLUMN($Z104)),0),1.875-MOD(V104,1))+INDEX(エサマスタ!$C$5:$O$53,MATCH($E104,エサマスタ!$B$5:$B$53,0),COLUMN()-COLUMN($Z104)),0),1.875-MOD(V104,1))+INDEX(エサマスタ!$C$5:$O$53,MATCH($F104,エサマスタ!$B$5:$B$53,0),COLUMN()-COLUMN($Z104)),0),1.875-MOD(V104,1))</f>
        <v>0.25</v>
      </c>
      <c r="AM104" s="77">
        <f>MIN(MAX(MIN(MAX(MIN(MAX(W$6+IF(AND($F$1="リマスター",$D104="アルマジロキャベツ"),-1,1)*INDEX(エサマスタ!$C$5:$O$53,MATCH($D104,エサマスタ!$B$5:$B$53,0),COLUMN()-COLUMN($Z104)),0),1.875-MOD(W104,1))+IF(AND($F$1="リマスター",$E104="アルマジロキャベツ"),-1,1)*INDEX(エサマスタ!$C$5:$O$53,MATCH($E104,エサマスタ!$B$5:$B$53,0),COLUMN()-COLUMN($Z104)),0),1.875-MOD(W104,1))+IF(AND($F$1="リマスター",$F104="アルマジロキャベツ"),-1,1)*INDEX(エサマスタ!$C$5:$O$53,MATCH($F104,エサマスタ!$B$5:$B$53,0),COLUMN()-COLUMN($Z104)),0),1.875-MOD(W104,1))</f>
        <v>1</v>
      </c>
      <c r="AN104" s="15"/>
    </row>
    <row r="105" spans="1:40" x14ac:dyDescent="0.25">
      <c r="A105" s="15"/>
      <c r="B105" s="51" t="s">
        <v>194</v>
      </c>
      <c r="C105" s="54"/>
      <c r="D105" s="53" t="s">
        <v>92</v>
      </c>
      <c r="E105" s="53" t="s">
        <v>97</v>
      </c>
      <c r="F105" s="53" t="s">
        <v>97</v>
      </c>
      <c r="G105" s="50"/>
      <c r="H105" s="15"/>
      <c r="I105" s="15"/>
      <c r="J105" s="63" t="s">
        <v>194</v>
      </c>
      <c r="K105" s="64">
        <f t="shared" ref="K105:R105" si="179">K104+AA104</f>
        <v>286</v>
      </c>
      <c r="L105" s="65">
        <f t="shared" si="179"/>
        <v>23.25</v>
      </c>
      <c r="M105" s="65">
        <f t="shared" si="179"/>
        <v>150.75</v>
      </c>
      <c r="N105" s="65">
        <f t="shared" si="179"/>
        <v>89.75</v>
      </c>
      <c r="O105" s="65">
        <f t="shared" si="179"/>
        <v>137.5</v>
      </c>
      <c r="P105" s="65">
        <f t="shared" si="179"/>
        <v>150.75</v>
      </c>
      <c r="Q105" s="65">
        <f t="shared" si="179"/>
        <v>83.25</v>
      </c>
      <c r="R105" s="65">
        <f t="shared" si="179"/>
        <v>5</v>
      </c>
      <c r="S105" s="76">
        <f t="shared" ref="S105:W105" si="180">INT(S104)+MIN(S104-INT(S104)+AI104,1.875)</f>
        <v>52.5</v>
      </c>
      <c r="T105" s="76">
        <f t="shared" si="180"/>
        <v>43</v>
      </c>
      <c r="U105" s="76">
        <f t="shared" si="180"/>
        <v>66.25</v>
      </c>
      <c r="V105" s="76">
        <f t="shared" si="180"/>
        <v>66.25</v>
      </c>
      <c r="W105" s="77">
        <f t="shared" si="180"/>
        <v>60</v>
      </c>
      <c r="X105" s="15"/>
      <c r="Y105" s="15"/>
      <c r="Z105" s="63" t="s">
        <v>194</v>
      </c>
      <c r="AA105" s="64">
        <f>MIN(MAX(MIN(MAX(MIN(MAX(K$6+INDEX(エサマスタ!$C$5:$O$53,MATCH($D105,エサマスタ!$B$5:$B$53,0),COLUMN()-COLUMN($Z105)),0),3.75)+INDEX(エサマスタ!$C$5:$O$53,MATCH($E105,エサマスタ!$B$5:$B$53,0),COLUMN()-COLUMN($Z105)),0),3.75)+INDEX(エサマスタ!$C$5:$O$53,MATCH($F105,エサマスタ!$B$5:$B$53,0),COLUMN()-COLUMN($Z105)),0),3.75)</f>
        <v>3.75</v>
      </c>
      <c r="AB105" s="65">
        <f>MIN(MAX(MIN(MAX(MIN(MAX(L$6+INDEX(エサマスタ!$C$5:$O$53,MATCH($D105,エサマスタ!$B$5:$B$53,0),COLUMN()-COLUMN($Z105)),0),3.75)+INDEX(エサマスタ!$C$5:$O$53,MATCH($E105,エサマスタ!$B$5:$B$53,0),COLUMN()-COLUMN($Z105)),0),3.75)+INDEX(エサマスタ!$C$5:$O$53,MATCH($F105,エサマスタ!$B$5:$B$53,0),COLUMN()-COLUMN($Z105)),0),3.75)</f>
        <v>0.25</v>
      </c>
      <c r="AC105" s="65">
        <f>MIN(MAX(MIN(MAX(MIN(MAX(M$6+INDEX(エサマスタ!$C$5:$O$53,MATCH($D105,エサマスタ!$B$5:$B$53,0),COLUMN()-COLUMN($Z105)),0),3.75)+INDEX(エサマスタ!$C$5:$O$53,MATCH($E105,エサマスタ!$B$5:$B$53,0),COLUMN()-COLUMN($Z105)),0),3.75)+INDEX(エサマスタ!$C$5:$O$53,MATCH($F105,エサマスタ!$B$5:$B$53,0),COLUMN()-COLUMN($Z105)),0),3.75)</f>
        <v>1.75</v>
      </c>
      <c r="AD105" s="65">
        <f>MIN(MAX(MIN(MAX(MIN(MAX(N$6+INDEX(エサマスタ!$C$5:$O$53,MATCH($D105,エサマスタ!$B$5:$B$53,0),COLUMN()-COLUMN($Z105)),0),3.75)+INDEX(エサマスタ!$C$5:$O$53,MATCH($E105,エサマスタ!$B$5:$B$53,0),COLUMN()-COLUMN($Z105)),0),3.75)+INDEX(エサマスタ!$C$5:$O$53,MATCH($F105,エサマスタ!$B$5:$B$53,0),COLUMN()-COLUMN($Z105)),0),3.75)</f>
        <v>0.75</v>
      </c>
      <c r="AE105" s="65">
        <f>MIN(MAX(MIN(MAX(MIN(MAX(O$6+INDEX(エサマスタ!$C$5:$O$53,MATCH($D105,エサマスタ!$B$5:$B$53,0),COLUMN()-COLUMN($Z105)),0),3.75)+INDEX(エサマスタ!$C$5:$O$53,MATCH($E105,エサマスタ!$B$5:$B$53,0),COLUMN()-COLUMN($Z105)),0),3.75)+INDEX(エサマスタ!$C$5:$O$53,MATCH($F105,エサマスタ!$B$5:$B$53,0),COLUMN()-COLUMN($Z105)),0),3.75)</f>
        <v>1.5</v>
      </c>
      <c r="AF105" s="65">
        <f>MIN(MAX(MIN(MAX(MIN(MAX(P$6+INDEX(エサマスタ!$C$5:$O$53,MATCH($D105,エサマスタ!$B$5:$B$53,0),COLUMN()-COLUMN($Z105)),0),3.75)+INDEX(エサマスタ!$C$5:$O$53,MATCH($E105,エサマスタ!$B$5:$B$53,0),COLUMN()-COLUMN($Z105)),0),3.75)+INDEX(エサマスタ!$C$5:$O$53,MATCH($F105,エサマスタ!$B$5:$B$53,0),COLUMN()-COLUMN($Z105)),0),3.75)</f>
        <v>1.75</v>
      </c>
      <c r="AG105" s="65">
        <f>MIN(MAX(MIN(MAX(MIN(MAX(Q$6+INDEX(エサマスタ!$C$5:$O$53,MATCH($D105,エサマスタ!$B$5:$B$53,0),COLUMN()-COLUMN($Z105)),0),3.75)+INDEX(エサマスタ!$C$5:$O$53,MATCH($E105,エサマスタ!$B$5:$B$53,0),COLUMN()-COLUMN($Z105)),0),3.75)+INDEX(エサマスタ!$C$5:$O$53,MATCH($F105,エサマスタ!$B$5:$B$53,0),COLUMN()-COLUMN($Z105)),0),3.75)</f>
        <v>0</v>
      </c>
      <c r="AH105" s="65">
        <f>MIN(MAX(MIN(MAX(MIN(MAX(R$6+INDEX(エサマスタ!$C$5:$O$53,MATCH($D105,エサマスタ!$B$5:$B$53,0),COLUMN()-COLUMN($Z105)),0),3.75)+INDEX(エサマスタ!$C$5:$O$53,MATCH($E105,エサマスタ!$B$5:$B$53,0),COLUMN()-COLUMN($Z105)),0),3.75)+INDEX(エサマスタ!$C$5:$O$53,MATCH($F105,エサマスタ!$B$5:$B$53,0),COLUMN()-COLUMN($Z105)),0),3.75)</f>
        <v>0</v>
      </c>
      <c r="AI105" s="76">
        <f>MIN(MAX(MIN(MAX(MIN(MAX(S$6+INDEX(エサマスタ!$C$5:$O$53,MATCH($D105,エサマスタ!$B$5:$B$53,0),COLUMN()-COLUMN($Z105)),0),1.875-MOD(S105,1))+INDEX(エサマスタ!$C$5:$O$53,MATCH($E105,エサマスタ!$B$5:$B$53,0),COLUMN()-COLUMN($Z105)),0),1.875-MOD(S105,1))+INDEX(エサマスタ!$C$5:$O$53,MATCH($F105,エサマスタ!$B$5:$B$53,0),COLUMN()-COLUMN($Z105)),0),1.875-MOD(S105,1))</f>
        <v>0.5</v>
      </c>
      <c r="AJ105" s="76">
        <f>MIN(MAX(MIN(MAX(MIN(MAX(T$6+INDEX(エサマスタ!$C$5:$O$53,MATCH($D105,エサマスタ!$B$5:$B$53,0),COLUMN()-COLUMN($Z105)),0),1.875-MOD(T105,1))+INDEX(エサマスタ!$C$5:$O$53,MATCH($E105,エサマスタ!$B$5:$B$53,0),COLUMN()-COLUMN($Z105)),0),1.875-MOD(T105,1))+INDEX(エサマスタ!$C$5:$O$53,MATCH($F105,エサマスタ!$B$5:$B$53,0),COLUMN()-COLUMN($Z105)),0),1.875-MOD(T105,1))</f>
        <v>0.5</v>
      </c>
      <c r="AK105" s="76">
        <f>MIN(MAX(MIN(MAX(MIN(MAX(U$6+INDEX(エサマスタ!$C$5:$O$53,MATCH($D105,エサマスタ!$B$5:$B$53,0),COLUMN()-COLUMN($Z105)),0),1.875-MOD(U105,1))+INDEX(エサマスタ!$C$5:$O$53,MATCH($E105,エサマスタ!$B$5:$B$53,0),COLUMN()-COLUMN($Z105)),0),1.875-MOD(U105,1))+INDEX(エサマスタ!$C$5:$O$53,MATCH($F105,エサマスタ!$B$5:$B$53,0),COLUMN()-COLUMN($Z105)),0),1.875-MOD(U105,1))</f>
        <v>0.75</v>
      </c>
      <c r="AL105" s="76">
        <f>MIN(MAX(MIN(MAX(MIN(MAX(V$6+INDEX(エサマスタ!$C$5:$O$53,MATCH($D105,エサマスタ!$B$5:$B$53,0),COLUMN()-COLUMN($Z105)),0),1.875-MOD(V105,1))+INDEX(エサマスタ!$C$5:$O$53,MATCH($E105,エサマスタ!$B$5:$B$53,0),COLUMN()-COLUMN($Z105)),0),1.875-MOD(V105,1))+INDEX(エサマスタ!$C$5:$O$53,MATCH($F105,エサマスタ!$B$5:$B$53,0),COLUMN()-COLUMN($Z105)),0),1.875-MOD(V105,1))</f>
        <v>0.75</v>
      </c>
      <c r="AM105" s="77">
        <f>MIN(MAX(MIN(MAX(MIN(MAX(W$6+IF(AND($F$1="リマスター",$D105="アルマジロキャベツ"),-1,1)*INDEX(エサマスタ!$C$5:$O$53,MATCH($D105,エサマスタ!$B$5:$B$53,0),COLUMN()-COLUMN($Z105)),0),1.875-MOD(W105,1))+IF(AND($F$1="リマスター",$E105="アルマジロキャベツ"),-1,1)*INDEX(エサマスタ!$C$5:$O$53,MATCH($E105,エサマスタ!$B$5:$B$53,0),COLUMN()-COLUMN($Z105)),0),1.875-MOD(W105,1))+IF(AND($F$1="リマスター",$F105="アルマジロキャベツ"),-1,1)*INDEX(エサマスタ!$C$5:$O$53,MATCH($F105,エサマスタ!$B$5:$B$53,0),COLUMN()-COLUMN($Z105)),0),1.875-MOD(W105,1))</f>
        <v>1</v>
      </c>
      <c r="AN105" s="15"/>
    </row>
    <row r="106" spans="1:40" x14ac:dyDescent="0.25">
      <c r="A106" s="15"/>
      <c r="B106" s="51" t="s">
        <v>195</v>
      </c>
      <c r="C106" s="54"/>
      <c r="D106" s="53" t="s">
        <v>97</v>
      </c>
      <c r="E106" s="53" t="s">
        <v>104</v>
      </c>
      <c r="F106" s="53" t="s">
        <v>104</v>
      </c>
      <c r="G106" s="50"/>
      <c r="H106" s="15"/>
      <c r="I106" s="15"/>
      <c r="J106" s="63" t="s">
        <v>195</v>
      </c>
      <c r="K106" s="64">
        <f t="shared" ref="K106:R106" si="181">K105+AA105</f>
        <v>289.75</v>
      </c>
      <c r="L106" s="65">
        <f t="shared" si="181"/>
        <v>23.5</v>
      </c>
      <c r="M106" s="65">
        <f t="shared" si="181"/>
        <v>152.5</v>
      </c>
      <c r="N106" s="65">
        <f t="shared" si="181"/>
        <v>90.5</v>
      </c>
      <c r="O106" s="65">
        <f t="shared" si="181"/>
        <v>139</v>
      </c>
      <c r="P106" s="65">
        <f t="shared" si="181"/>
        <v>152.5</v>
      </c>
      <c r="Q106" s="65">
        <f t="shared" si="181"/>
        <v>83.25</v>
      </c>
      <c r="R106" s="65">
        <f t="shared" si="181"/>
        <v>5</v>
      </c>
      <c r="S106" s="76">
        <f t="shared" ref="S106:W106" si="182">INT(S105)+MIN(S105-INT(S105)+AI105,1.875)</f>
        <v>53</v>
      </c>
      <c r="T106" s="76">
        <f t="shared" si="182"/>
        <v>43.5</v>
      </c>
      <c r="U106" s="76">
        <f t="shared" si="182"/>
        <v>67</v>
      </c>
      <c r="V106" s="76">
        <f t="shared" si="182"/>
        <v>67</v>
      </c>
      <c r="W106" s="77">
        <f t="shared" si="182"/>
        <v>61</v>
      </c>
      <c r="X106" s="15"/>
      <c r="Y106" s="15"/>
      <c r="Z106" s="63" t="s">
        <v>195</v>
      </c>
      <c r="AA106" s="64">
        <f>MIN(MAX(MIN(MAX(MIN(MAX(K$6+INDEX(エサマスタ!$C$5:$O$53,MATCH($D106,エサマスタ!$B$5:$B$53,0),COLUMN()-COLUMN($Z106)),0),3.75)+INDEX(エサマスタ!$C$5:$O$53,MATCH($E106,エサマスタ!$B$5:$B$53,0),COLUMN()-COLUMN($Z106)),0),3.75)+INDEX(エサマスタ!$C$5:$O$53,MATCH($F106,エサマスタ!$B$5:$B$53,0),COLUMN()-COLUMN($Z106)),0),3.75)</f>
        <v>3.5</v>
      </c>
      <c r="AB106" s="65">
        <f>MIN(MAX(MIN(MAX(MIN(MAX(L$6+INDEX(エサマスタ!$C$5:$O$53,MATCH($D106,エサマスタ!$B$5:$B$53,0),COLUMN()-COLUMN($Z106)),0),3.75)+INDEX(エサマスタ!$C$5:$O$53,MATCH($E106,エサマスタ!$B$5:$B$53,0),COLUMN()-COLUMN($Z106)),0),3.75)+INDEX(エサマスタ!$C$5:$O$53,MATCH($F106,エサマスタ!$B$5:$B$53,0),COLUMN()-COLUMN($Z106)),0),3.75)</f>
        <v>0.25</v>
      </c>
      <c r="AC106" s="65">
        <f>MIN(MAX(MIN(MAX(MIN(MAX(M$6+INDEX(エサマスタ!$C$5:$O$53,MATCH($D106,エサマスタ!$B$5:$B$53,0),COLUMN()-COLUMN($Z106)),0),3.75)+INDEX(エサマスタ!$C$5:$O$53,MATCH($E106,エサマスタ!$B$5:$B$53,0),COLUMN()-COLUMN($Z106)),0),3.75)+INDEX(エサマスタ!$C$5:$O$53,MATCH($F106,エサマスタ!$B$5:$B$53,0),COLUMN()-COLUMN($Z106)),0),3.75)</f>
        <v>0.75</v>
      </c>
      <c r="AD106" s="65">
        <f>MIN(MAX(MIN(MAX(MIN(MAX(N$6+INDEX(エサマスタ!$C$5:$O$53,MATCH($D106,エサマスタ!$B$5:$B$53,0),COLUMN()-COLUMN($Z106)),0),3.75)+INDEX(エサマスタ!$C$5:$O$53,MATCH($E106,エサマスタ!$B$5:$B$53,0),COLUMN()-COLUMN($Z106)),0),3.75)+INDEX(エサマスタ!$C$5:$O$53,MATCH($F106,エサマスタ!$B$5:$B$53,0),COLUMN()-COLUMN($Z106)),0),3.75)</f>
        <v>0.75</v>
      </c>
      <c r="AE106" s="65">
        <f>MIN(MAX(MIN(MAX(MIN(MAX(O$6+INDEX(エサマスタ!$C$5:$O$53,MATCH($D106,エサマスタ!$B$5:$B$53,0),COLUMN()-COLUMN($Z106)),0),3.75)+INDEX(エサマスタ!$C$5:$O$53,MATCH($E106,エサマスタ!$B$5:$B$53,0),COLUMN()-COLUMN($Z106)),0),3.75)+INDEX(エサマスタ!$C$5:$O$53,MATCH($F106,エサマスタ!$B$5:$B$53,0),COLUMN()-COLUMN($Z106)),0),3.75)</f>
        <v>1.5</v>
      </c>
      <c r="AF106" s="65">
        <f>MIN(MAX(MIN(MAX(MIN(MAX(P$6+INDEX(エサマスタ!$C$5:$O$53,MATCH($D106,エサマスタ!$B$5:$B$53,0),COLUMN()-COLUMN($Z106)),0),3.75)+INDEX(エサマスタ!$C$5:$O$53,MATCH($E106,エサマスタ!$B$5:$B$53,0),COLUMN()-COLUMN($Z106)),0),3.75)+INDEX(エサマスタ!$C$5:$O$53,MATCH($F106,エサマスタ!$B$5:$B$53,0),COLUMN()-COLUMN($Z106)),0),3.75)</f>
        <v>0.75</v>
      </c>
      <c r="AG106" s="65">
        <f>MIN(MAX(MIN(MAX(MIN(MAX(Q$6+INDEX(エサマスタ!$C$5:$O$53,MATCH($D106,エサマスタ!$B$5:$B$53,0),COLUMN()-COLUMN($Z106)),0),3.75)+INDEX(エサマスタ!$C$5:$O$53,MATCH($E106,エサマスタ!$B$5:$B$53,0),COLUMN()-COLUMN($Z106)),0),3.75)+INDEX(エサマスタ!$C$5:$O$53,MATCH($F106,エサマスタ!$B$5:$B$53,0),COLUMN()-COLUMN($Z106)),0),3.75)</f>
        <v>2.75</v>
      </c>
      <c r="AH106" s="65">
        <f>MIN(MAX(MIN(MAX(MIN(MAX(R$6+INDEX(エサマスタ!$C$5:$O$53,MATCH($D106,エサマスタ!$B$5:$B$53,0),COLUMN()-COLUMN($Z106)),0),3.75)+INDEX(エサマスタ!$C$5:$O$53,MATCH($E106,エサマスタ!$B$5:$B$53,0),COLUMN()-COLUMN($Z106)),0),3.75)+INDEX(エサマスタ!$C$5:$O$53,MATCH($F106,エサマスタ!$B$5:$B$53,0),COLUMN()-COLUMN($Z106)),0),3.75)</f>
        <v>0</v>
      </c>
      <c r="AI106" s="76">
        <f>MIN(MAX(MIN(MAX(MIN(MAX(S$6+INDEX(エサマスタ!$C$5:$O$53,MATCH($D106,エサマスタ!$B$5:$B$53,0),COLUMN()-COLUMN($Z106)),0),1.875-MOD(S106,1))+INDEX(エサマスタ!$C$5:$O$53,MATCH($E106,エサマスタ!$B$5:$B$53,0),COLUMN()-COLUMN($Z106)),0),1.875-MOD(S106,1))+INDEX(エサマスタ!$C$5:$O$53,MATCH($F106,エサマスタ!$B$5:$B$53,0),COLUMN()-COLUMN($Z106)),0),1.875-MOD(S106,1))</f>
        <v>0.5</v>
      </c>
      <c r="AJ106" s="76">
        <f>MIN(MAX(MIN(MAX(MIN(MAX(T$6+INDEX(エサマスタ!$C$5:$O$53,MATCH($D106,エサマスタ!$B$5:$B$53,0),COLUMN()-COLUMN($Z106)),0),1.875-MOD(T106,1))+INDEX(エサマスタ!$C$5:$O$53,MATCH($E106,エサマスタ!$B$5:$B$53,0),COLUMN()-COLUMN($Z106)),0),1.875-MOD(T106,1))+INDEX(エサマスタ!$C$5:$O$53,MATCH($F106,エサマスタ!$B$5:$B$53,0),COLUMN()-COLUMN($Z106)),0),1.875-MOD(T106,1))</f>
        <v>0</v>
      </c>
      <c r="AK106" s="76">
        <f>MIN(MAX(MIN(MAX(MIN(MAX(U$6+INDEX(エサマスタ!$C$5:$O$53,MATCH($D106,エサマスタ!$B$5:$B$53,0),COLUMN()-COLUMN($Z106)),0),1.875-MOD(U106,1))+INDEX(エサマスタ!$C$5:$O$53,MATCH($E106,エサマスタ!$B$5:$B$53,0),COLUMN()-COLUMN($Z106)),0),1.875-MOD(U106,1))+INDEX(エサマスタ!$C$5:$O$53,MATCH($F106,エサマスタ!$B$5:$B$53,0),COLUMN()-COLUMN($Z106)),0),1.875-MOD(U106,1))</f>
        <v>0.25</v>
      </c>
      <c r="AL106" s="76">
        <f>MIN(MAX(MIN(MAX(MIN(MAX(V$6+INDEX(エサマスタ!$C$5:$O$53,MATCH($D106,エサマスタ!$B$5:$B$53,0),COLUMN()-COLUMN($Z106)),0),1.875-MOD(V106,1))+INDEX(エサマスタ!$C$5:$O$53,MATCH($E106,エサマスタ!$B$5:$B$53,0),COLUMN()-COLUMN($Z106)),0),1.875-MOD(V106,1))+INDEX(エサマスタ!$C$5:$O$53,MATCH($F106,エサマスタ!$B$5:$B$53,0),COLUMN()-COLUMN($Z106)),0),1.875-MOD(V106,1))</f>
        <v>0.25</v>
      </c>
      <c r="AM106" s="77">
        <f>MIN(MAX(MIN(MAX(MIN(MAX(W$6+IF(AND($F$1="リマスター",$D106="アルマジロキャベツ"),-1,1)*INDEX(エサマスタ!$C$5:$O$53,MATCH($D106,エサマスタ!$B$5:$B$53,0),COLUMN()-COLUMN($Z106)),0),1.875-MOD(W106,1))+IF(AND($F$1="リマスター",$E106="アルマジロキャベツ"),-1,1)*INDEX(エサマスタ!$C$5:$O$53,MATCH($E106,エサマスタ!$B$5:$B$53,0),COLUMN()-COLUMN($Z106)),0),1.875-MOD(W106,1))+IF(AND($F$1="リマスター",$F106="アルマジロキャベツ"),-1,1)*INDEX(エサマスタ!$C$5:$O$53,MATCH($F106,エサマスタ!$B$5:$B$53,0),COLUMN()-COLUMN($Z106)),0),1.875-MOD(W106,1))</f>
        <v>1</v>
      </c>
      <c r="AN106" s="15"/>
    </row>
    <row r="107" spans="1:40" x14ac:dyDescent="0.25">
      <c r="A107" s="15"/>
      <c r="B107" s="51" t="s">
        <v>196</v>
      </c>
      <c r="C107" s="54"/>
      <c r="D107" s="53" t="s">
        <v>92</v>
      </c>
      <c r="E107" s="53" t="s">
        <v>97</v>
      </c>
      <c r="F107" s="53" t="s">
        <v>97</v>
      </c>
      <c r="G107" s="50"/>
      <c r="H107" s="15"/>
      <c r="I107" s="15"/>
      <c r="J107" s="63" t="s">
        <v>196</v>
      </c>
      <c r="K107" s="64">
        <f t="shared" ref="K107:R107" si="183">K106+AA106</f>
        <v>293.25</v>
      </c>
      <c r="L107" s="65">
        <f t="shared" si="183"/>
        <v>23.75</v>
      </c>
      <c r="M107" s="65">
        <f t="shared" si="183"/>
        <v>153.25</v>
      </c>
      <c r="N107" s="65">
        <f t="shared" si="183"/>
        <v>91.25</v>
      </c>
      <c r="O107" s="65">
        <f t="shared" si="183"/>
        <v>140.5</v>
      </c>
      <c r="P107" s="65">
        <f t="shared" si="183"/>
        <v>153.25</v>
      </c>
      <c r="Q107" s="65">
        <f t="shared" si="183"/>
        <v>86</v>
      </c>
      <c r="R107" s="65">
        <f t="shared" si="183"/>
        <v>5</v>
      </c>
      <c r="S107" s="76">
        <f t="shared" ref="S107:W107" si="184">INT(S106)+MIN(S106-INT(S106)+AI106,1.875)</f>
        <v>53.5</v>
      </c>
      <c r="T107" s="76">
        <f t="shared" si="184"/>
        <v>43.5</v>
      </c>
      <c r="U107" s="76">
        <f t="shared" si="184"/>
        <v>67.25</v>
      </c>
      <c r="V107" s="76">
        <f t="shared" si="184"/>
        <v>67.25</v>
      </c>
      <c r="W107" s="77">
        <f t="shared" si="184"/>
        <v>62</v>
      </c>
      <c r="X107" s="15"/>
      <c r="Y107" s="15"/>
      <c r="Z107" s="63" t="s">
        <v>196</v>
      </c>
      <c r="AA107" s="64">
        <f>MIN(MAX(MIN(MAX(MIN(MAX(K$6+INDEX(エサマスタ!$C$5:$O$53,MATCH($D107,エサマスタ!$B$5:$B$53,0),COLUMN()-COLUMN($Z107)),0),3.75)+INDEX(エサマスタ!$C$5:$O$53,MATCH($E107,エサマスタ!$B$5:$B$53,0),COLUMN()-COLUMN($Z107)),0),3.75)+INDEX(エサマスタ!$C$5:$O$53,MATCH($F107,エサマスタ!$B$5:$B$53,0),COLUMN()-COLUMN($Z107)),0),3.75)</f>
        <v>3.75</v>
      </c>
      <c r="AB107" s="65">
        <f>MIN(MAX(MIN(MAX(MIN(MAX(L$6+INDEX(エサマスタ!$C$5:$O$53,MATCH($D107,エサマスタ!$B$5:$B$53,0),COLUMN()-COLUMN($Z107)),0),3.75)+INDEX(エサマスタ!$C$5:$O$53,MATCH($E107,エサマスタ!$B$5:$B$53,0),COLUMN()-COLUMN($Z107)),0),3.75)+INDEX(エサマスタ!$C$5:$O$53,MATCH($F107,エサマスタ!$B$5:$B$53,0),COLUMN()-COLUMN($Z107)),0),3.75)</f>
        <v>0.25</v>
      </c>
      <c r="AC107" s="65">
        <f>MIN(MAX(MIN(MAX(MIN(MAX(M$6+INDEX(エサマスタ!$C$5:$O$53,MATCH($D107,エサマスタ!$B$5:$B$53,0),COLUMN()-COLUMN($Z107)),0),3.75)+INDEX(エサマスタ!$C$5:$O$53,MATCH($E107,エサマスタ!$B$5:$B$53,0),COLUMN()-COLUMN($Z107)),0),3.75)+INDEX(エサマスタ!$C$5:$O$53,MATCH($F107,エサマスタ!$B$5:$B$53,0),COLUMN()-COLUMN($Z107)),0),3.75)</f>
        <v>1.75</v>
      </c>
      <c r="AD107" s="65">
        <f>MIN(MAX(MIN(MAX(MIN(MAX(N$6+INDEX(エサマスタ!$C$5:$O$53,MATCH($D107,エサマスタ!$B$5:$B$53,0),COLUMN()-COLUMN($Z107)),0),3.75)+INDEX(エサマスタ!$C$5:$O$53,MATCH($E107,エサマスタ!$B$5:$B$53,0),COLUMN()-COLUMN($Z107)),0),3.75)+INDEX(エサマスタ!$C$5:$O$53,MATCH($F107,エサマスタ!$B$5:$B$53,0),COLUMN()-COLUMN($Z107)),0),3.75)</f>
        <v>0.75</v>
      </c>
      <c r="AE107" s="65">
        <f>MIN(MAX(MIN(MAX(MIN(MAX(O$6+INDEX(エサマスタ!$C$5:$O$53,MATCH($D107,エサマスタ!$B$5:$B$53,0),COLUMN()-COLUMN($Z107)),0),3.75)+INDEX(エサマスタ!$C$5:$O$53,MATCH($E107,エサマスタ!$B$5:$B$53,0),COLUMN()-COLUMN($Z107)),0),3.75)+INDEX(エサマスタ!$C$5:$O$53,MATCH($F107,エサマスタ!$B$5:$B$53,0),COLUMN()-COLUMN($Z107)),0),3.75)</f>
        <v>1.5</v>
      </c>
      <c r="AF107" s="65">
        <f>MIN(MAX(MIN(MAX(MIN(MAX(P$6+INDEX(エサマスタ!$C$5:$O$53,MATCH($D107,エサマスタ!$B$5:$B$53,0),COLUMN()-COLUMN($Z107)),0),3.75)+INDEX(エサマスタ!$C$5:$O$53,MATCH($E107,エサマスタ!$B$5:$B$53,0),COLUMN()-COLUMN($Z107)),0),3.75)+INDEX(エサマスタ!$C$5:$O$53,MATCH($F107,エサマスタ!$B$5:$B$53,0),COLUMN()-COLUMN($Z107)),0),3.75)</f>
        <v>1.75</v>
      </c>
      <c r="AG107" s="65">
        <f>MIN(MAX(MIN(MAX(MIN(MAX(Q$6+INDEX(エサマスタ!$C$5:$O$53,MATCH($D107,エサマスタ!$B$5:$B$53,0),COLUMN()-COLUMN($Z107)),0),3.75)+INDEX(エサマスタ!$C$5:$O$53,MATCH($E107,エサマスタ!$B$5:$B$53,0),COLUMN()-COLUMN($Z107)),0),3.75)+INDEX(エサマスタ!$C$5:$O$53,MATCH($F107,エサマスタ!$B$5:$B$53,0),COLUMN()-COLUMN($Z107)),0),3.75)</f>
        <v>0</v>
      </c>
      <c r="AH107" s="65">
        <f>MIN(MAX(MIN(MAX(MIN(MAX(R$6+INDEX(エサマスタ!$C$5:$O$53,MATCH($D107,エサマスタ!$B$5:$B$53,0),COLUMN()-COLUMN($Z107)),0),3.75)+INDEX(エサマスタ!$C$5:$O$53,MATCH($E107,エサマスタ!$B$5:$B$53,0),COLUMN()-COLUMN($Z107)),0),3.75)+INDEX(エサマスタ!$C$5:$O$53,MATCH($F107,エサマスタ!$B$5:$B$53,0),COLUMN()-COLUMN($Z107)),0),3.75)</f>
        <v>0</v>
      </c>
      <c r="AI107" s="76">
        <f>MIN(MAX(MIN(MAX(MIN(MAX(S$6+INDEX(エサマスタ!$C$5:$O$53,MATCH($D107,エサマスタ!$B$5:$B$53,0),COLUMN()-COLUMN($Z107)),0),1.875-MOD(S107,1))+INDEX(エサマスタ!$C$5:$O$53,MATCH($E107,エサマスタ!$B$5:$B$53,0),COLUMN()-COLUMN($Z107)),0),1.875-MOD(S107,1))+INDEX(エサマスタ!$C$5:$O$53,MATCH($F107,エサマスタ!$B$5:$B$53,0),COLUMN()-COLUMN($Z107)),0),1.875-MOD(S107,1))</f>
        <v>0.5</v>
      </c>
      <c r="AJ107" s="76">
        <f>MIN(MAX(MIN(MAX(MIN(MAX(T$6+INDEX(エサマスタ!$C$5:$O$53,MATCH($D107,エサマスタ!$B$5:$B$53,0),COLUMN()-COLUMN($Z107)),0),1.875-MOD(T107,1))+INDEX(エサマスタ!$C$5:$O$53,MATCH($E107,エサマスタ!$B$5:$B$53,0),COLUMN()-COLUMN($Z107)),0),1.875-MOD(T107,1))+INDEX(エサマスタ!$C$5:$O$53,MATCH($F107,エサマスタ!$B$5:$B$53,0),COLUMN()-COLUMN($Z107)),0),1.875-MOD(T107,1))</f>
        <v>0.5</v>
      </c>
      <c r="AK107" s="76">
        <f>MIN(MAX(MIN(MAX(MIN(MAX(U$6+INDEX(エサマスタ!$C$5:$O$53,MATCH($D107,エサマスタ!$B$5:$B$53,0),COLUMN()-COLUMN($Z107)),0),1.875-MOD(U107,1))+INDEX(エサマスタ!$C$5:$O$53,MATCH($E107,エサマスタ!$B$5:$B$53,0),COLUMN()-COLUMN($Z107)),0),1.875-MOD(U107,1))+INDEX(エサマスタ!$C$5:$O$53,MATCH($F107,エサマスタ!$B$5:$B$53,0),COLUMN()-COLUMN($Z107)),0),1.875-MOD(U107,1))</f>
        <v>0.75</v>
      </c>
      <c r="AL107" s="76">
        <f>MIN(MAX(MIN(MAX(MIN(MAX(V$6+INDEX(エサマスタ!$C$5:$O$53,MATCH($D107,エサマスタ!$B$5:$B$53,0),COLUMN()-COLUMN($Z107)),0),1.875-MOD(V107,1))+INDEX(エサマスタ!$C$5:$O$53,MATCH($E107,エサマスタ!$B$5:$B$53,0),COLUMN()-COLUMN($Z107)),0),1.875-MOD(V107,1))+INDEX(エサマスタ!$C$5:$O$53,MATCH($F107,エサマスタ!$B$5:$B$53,0),COLUMN()-COLUMN($Z107)),0),1.875-MOD(V107,1))</f>
        <v>0.75</v>
      </c>
      <c r="AM107" s="77">
        <f>MIN(MAX(MIN(MAX(MIN(MAX(W$6+IF(AND($F$1="リマスター",$D107="アルマジロキャベツ"),-1,1)*INDEX(エサマスタ!$C$5:$O$53,MATCH($D107,エサマスタ!$B$5:$B$53,0),COLUMN()-COLUMN($Z107)),0),1.875-MOD(W107,1))+IF(AND($F$1="リマスター",$E107="アルマジロキャベツ"),-1,1)*INDEX(エサマスタ!$C$5:$O$53,MATCH($E107,エサマスタ!$B$5:$B$53,0),COLUMN()-COLUMN($Z107)),0),1.875-MOD(W107,1))+IF(AND($F$1="リマスター",$F107="アルマジロキャベツ"),-1,1)*INDEX(エサマスタ!$C$5:$O$53,MATCH($F107,エサマスタ!$B$5:$B$53,0),COLUMN()-COLUMN($Z107)),0),1.875-MOD(W107,1))</f>
        <v>1</v>
      </c>
      <c r="AN107" s="15"/>
    </row>
    <row r="108" spans="1:40" x14ac:dyDescent="0.25">
      <c r="A108" s="15"/>
      <c r="B108" s="51" t="s">
        <v>197</v>
      </c>
      <c r="C108" s="54"/>
      <c r="D108" s="53" t="s">
        <v>97</v>
      </c>
      <c r="E108" s="53" t="s">
        <v>104</v>
      </c>
      <c r="F108" s="53" t="s">
        <v>104</v>
      </c>
      <c r="G108" s="50"/>
      <c r="H108" s="15"/>
      <c r="I108" s="15"/>
      <c r="J108" s="63" t="s">
        <v>197</v>
      </c>
      <c r="K108" s="64">
        <f t="shared" ref="K108:R108" si="185">K107+AA107</f>
        <v>297</v>
      </c>
      <c r="L108" s="65">
        <f t="shared" si="185"/>
        <v>24</v>
      </c>
      <c r="M108" s="65">
        <f t="shared" si="185"/>
        <v>155</v>
      </c>
      <c r="N108" s="65">
        <f t="shared" si="185"/>
        <v>92</v>
      </c>
      <c r="O108" s="65">
        <f t="shared" si="185"/>
        <v>142</v>
      </c>
      <c r="P108" s="65">
        <f t="shared" si="185"/>
        <v>155</v>
      </c>
      <c r="Q108" s="65">
        <f t="shared" si="185"/>
        <v>86</v>
      </c>
      <c r="R108" s="65">
        <f t="shared" si="185"/>
        <v>5</v>
      </c>
      <c r="S108" s="76">
        <f t="shared" ref="S108:W108" si="186">INT(S107)+MIN(S107-INT(S107)+AI107,1.875)</f>
        <v>54</v>
      </c>
      <c r="T108" s="76">
        <f t="shared" si="186"/>
        <v>44</v>
      </c>
      <c r="U108" s="76">
        <f t="shared" si="186"/>
        <v>68</v>
      </c>
      <c r="V108" s="76">
        <f t="shared" si="186"/>
        <v>68</v>
      </c>
      <c r="W108" s="77">
        <f t="shared" si="186"/>
        <v>63</v>
      </c>
      <c r="X108" s="15"/>
      <c r="Y108" s="15"/>
      <c r="Z108" s="63" t="s">
        <v>197</v>
      </c>
      <c r="AA108" s="64">
        <f>MIN(MAX(MIN(MAX(MIN(MAX(K$6+INDEX(エサマスタ!$C$5:$O$53,MATCH($D108,エサマスタ!$B$5:$B$53,0),COLUMN()-COLUMN($Z108)),0),3.75)+INDEX(エサマスタ!$C$5:$O$53,MATCH($E108,エサマスタ!$B$5:$B$53,0),COLUMN()-COLUMN($Z108)),0),3.75)+INDEX(エサマスタ!$C$5:$O$53,MATCH($F108,エサマスタ!$B$5:$B$53,0),COLUMN()-COLUMN($Z108)),0),3.75)</f>
        <v>3.5</v>
      </c>
      <c r="AB108" s="65">
        <f>MIN(MAX(MIN(MAX(MIN(MAX(L$6+INDEX(エサマスタ!$C$5:$O$53,MATCH($D108,エサマスタ!$B$5:$B$53,0),COLUMN()-COLUMN($Z108)),0),3.75)+INDEX(エサマスタ!$C$5:$O$53,MATCH($E108,エサマスタ!$B$5:$B$53,0),COLUMN()-COLUMN($Z108)),0),3.75)+INDEX(エサマスタ!$C$5:$O$53,MATCH($F108,エサマスタ!$B$5:$B$53,0),COLUMN()-COLUMN($Z108)),0),3.75)</f>
        <v>0.25</v>
      </c>
      <c r="AC108" s="65">
        <f>MIN(MAX(MIN(MAX(MIN(MAX(M$6+INDEX(エサマスタ!$C$5:$O$53,MATCH($D108,エサマスタ!$B$5:$B$53,0),COLUMN()-COLUMN($Z108)),0),3.75)+INDEX(エサマスタ!$C$5:$O$53,MATCH($E108,エサマスタ!$B$5:$B$53,0),COLUMN()-COLUMN($Z108)),0),3.75)+INDEX(エサマスタ!$C$5:$O$53,MATCH($F108,エサマスタ!$B$5:$B$53,0),COLUMN()-COLUMN($Z108)),0),3.75)</f>
        <v>0.75</v>
      </c>
      <c r="AD108" s="65">
        <f>MIN(MAX(MIN(MAX(MIN(MAX(N$6+INDEX(エサマスタ!$C$5:$O$53,MATCH($D108,エサマスタ!$B$5:$B$53,0),COLUMN()-COLUMN($Z108)),0),3.75)+INDEX(エサマスタ!$C$5:$O$53,MATCH($E108,エサマスタ!$B$5:$B$53,0),COLUMN()-COLUMN($Z108)),0),3.75)+INDEX(エサマスタ!$C$5:$O$53,MATCH($F108,エサマスタ!$B$5:$B$53,0),COLUMN()-COLUMN($Z108)),0),3.75)</f>
        <v>0.75</v>
      </c>
      <c r="AE108" s="65">
        <f>MIN(MAX(MIN(MAX(MIN(MAX(O$6+INDEX(エサマスタ!$C$5:$O$53,MATCH($D108,エサマスタ!$B$5:$B$53,0),COLUMN()-COLUMN($Z108)),0),3.75)+INDEX(エサマスタ!$C$5:$O$53,MATCH($E108,エサマスタ!$B$5:$B$53,0),COLUMN()-COLUMN($Z108)),0),3.75)+INDEX(エサマスタ!$C$5:$O$53,MATCH($F108,エサマスタ!$B$5:$B$53,0),COLUMN()-COLUMN($Z108)),0),3.75)</f>
        <v>1.5</v>
      </c>
      <c r="AF108" s="65">
        <f>MIN(MAX(MIN(MAX(MIN(MAX(P$6+INDEX(エサマスタ!$C$5:$O$53,MATCH($D108,エサマスタ!$B$5:$B$53,0),COLUMN()-COLUMN($Z108)),0),3.75)+INDEX(エサマスタ!$C$5:$O$53,MATCH($E108,エサマスタ!$B$5:$B$53,0),COLUMN()-COLUMN($Z108)),0),3.75)+INDEX(エサマスタ!$C$5:$O$53,MATCH($F108,エサマスタ!$B$5:$B$53,0),COLUMN()-COLUMN($Z108)),0),3.75)</f>
        <v>0.75</v>
      </c>
      <c r="AG108" s="65">
        <f>MIN(MAX(MIN(MAX(MIN(MAX(Q$6+INDEX(エサマスタ!$C$5:$O$53,MATCH($D108,エサマスタ!$B$5:$B$53,0),COLUMN()-COLUMN($Z108)),0),3.75)+INDEX(エサマスタ!$C$5:$O$53,MATCH($E108,エサマスタ!$B$5:$B$53,0),COLUMN()-COLUMN($Z108)),0),3.75)+INDEX(エサマスタ!$C$5:$O$53,MATCH($F108,エサマスタ!$B$5:$B$53,0),COLUMN()-COLUMN($Z108)),0),3.75)</f>
        <v>2.75</v>
      </c>
      <c r="AH108" s="65">
        <f>MIN(MAX(MIN(MAX(MIN(MAX(R$6+INDEX(エサマスタ!$C$5:$O$53,MATCH($D108,エサマスタ!$B$5:$B$53,0),COLUMN()-COLUMN($Z108)),0),3.75)+INDEX(エサマスタ!$C$5:$O$53,MATCH($E108,エサマスタ!$B$5:$B$53,0),COLUMN()-COLUMN($Z108)),0),3.75)+INDEX(エサマスタ!$C$5:$O$53,MATCH($F108,エサマスタ!$B$5:$B$53,0),COLUMN()-COLUMN($Z108)),0),3.75)</f>
        <v>0</v>
      </c>
      <c r="AI108" s="76">
        <f>MIN(MAX(MIN(MAX(MIN(MAX(S$6+INDEX(エサマスタ!$C$5:$O$53,MATCH($D108,エサマスタ!$B$5:$B$53,0),COLUMN()-COLUMN($Z108)),0),1.875-MOD(S108,1))+INDEX(エサマスタ!$C$5:$O$53,MATCH($E108,エサマスタ!$B$5:$B$53,0),COLUMN()-COLUMN($Z108)),0),1.875-MOD(S108,1))+INDEX(エサマスタ!$C$5:$O$53,MATCH($F108,エサマスタ!$B$5:$B$53,0),COLUMN()-COLUMN($Z108)),0),1.875-MOD(S108,1))</f>
        <v>0.5</v>
      </c>
      <c r="AJ108" s="76">
        <f>MIN(MAX(MIN(MAX(MIN(MAX(T$6+INDEX(エサマスタ!$C$5:$O$53,MATCH($D108,エサマスタ!$B$5:$B$53,0),COLUMN()-COLUMN($Z108)),0),1.875-MOD(T108,1))+INDEX(エサマスタ!$C$5:$O$53,MATCH($E108,エサマスタ!$B$5:$B$53,0),COLUMN()-COLUMN($Z108)),0),1.875-MOD(T108,1))+INDEX(エサマスタ!$C$5:$O$53,MATCH($F108,エサマスタ!$B$5:$B$53,0),COLUMN()-COLUMN($Z108)),0),1.875-MOD(T108,1))</f>
        <v>0</v>
      </c>
      <c r="AK108" s="76">
        <f>MIN(MAX(MIN(MAX(MIN(MAX(U$6+INDEX(エサマスタ!$C$5:$O$53,MATCH($D108,エサマスタ!$B$5:$B$53,0),COLUMN()-COLUMN($Z108)),0),1.875-MOD(U108,1))+INDEX(エサマスタ!$C$5:$O$53,MATCH($E108,エサマスタ!$B$5:$B$53,0),COLUMN()-COLUMN($Z108)),0),1.875-MOD(U108,1))+INDEX(エサマスタ!$C$5:$O$53,MATCH($F108,エサマスタ!$B$5:$B$53,0),COLUMN()-COLUMN($Z108)),0),1.875-MOD(U108,1))</f>
        <v>0.25</v>
      </c>
      <c r="AL108" s="76">
        <f>MIN(MAX(MIN(MAX(MIN(MAX(V$6+INDEX(エサマスタ!$C$5:$O$53,MATCH($D108,エサマスタ!$B$5:$B$53,0),COLUMN()-COLUMN($Z108)),0),1.875-MOD(V108,1))+INDEX(エサマスタ!$C$5:$O$53,MATCH($E108,エサマスタ!$B$5:$B$53,0),COLUMN()-COLUMN($Z108)),0),1.875-MOD(V108,1))+INDEX(エサマスタ!$C$5:$O$53,MATCH($F108,エサマスタ!$B$5:$B$53,0),COLUMN()-COLUMN($Z108)),0),1.875-MOD(V108,1))</f>
        <v>0.25</v>
      </c>
      <c r="AM108" s="77">
        <f>MIN(MAX(MIN(MAX(MIN(MAX(W$6+IF(AND($F$1="リマスター",$D108="アルマジロキャベツ"),-1,1)*INDEX(エサマスタ!$C$5:$O$53,MATCH($D108,エサマスタ!$B$5:$B$53,0),COLUMN()-COLUMN($Z108)),0),1.875-MOD(W108,1))+IF(AND($F$1="リマスター",$E108="アルマジロキャベツ"),-1,1)*INDEX(エサマスタ!$C$5:$O$53,MATCH($E108,エサマスタ!$B$5:$B$53,0),COLUMN()-COLUMN($Z108)),0),1.875-MOD(W108,1))+IF(AND($F$1="リマスター",$F108="アルマジロキャベツ"),-1,1)*INDEX(エサマスタ!$C$5:$O$53,MATCH($F108,エサマスタ!$B$5:$B$53,0),COLUMN()-COLUMN($Z108)),0),1.875-MOD(W108,1))</f>
        <v>1</v>
      </c>
      <c r="AN108" s="15"/>
    </row>
    <row r="109" spans="1:40" x14ac:dyDescent="0.25">
      <c r="A109" s="15"/>
      <c r="B109" s="51" t="s">
        <v>198</v>
      </c>
      <c r="C109" s="54"/>
      <c r="D109" s="53" t="s">
        <v>92</v>
      </c>
      <c r="E109" s="53" t="s">
        <v>97</v>
      </c>
      <c r="F109" s="53" t="s">
        <v>97</v>
      </c>
      <c r="G109" s="50"/>
      <c r="H109" s="15"/>
      <c r="I109" s="15"/>
      <c r="J109" s="63" t="s">
        <v>198</v>
      </c>
      <c r="K109" s="64">
        <f t="shared" ref="K109:R109" si="187">K108+AA108</f>
        <v>300.5</v>
      </c>
      <c r="L109" s="65">
        <f t="shared" si="187"/>
        <v>24.25</v>
      </c>
      <c r="M109" s="65">
        <f t="shared" si="187"/>
        <v>155.75</v>
      </c>
      <c r="N109" s="65">
        <f t="shared" si="187"/>
        <v>92.75</v>
      </c>
      <c r="O109" s="65">
        <f t="shared" si="187"/>
        <v>143.5</v>
      </c>
      <c r="P109" s="65">
        <f t="shared" si="187"/>
        <v>155.75</v>
      </c>
      <c r="Q109" s="65">
        <f t="shared" si="187"/>
        <v>88.75</v>
      </c>
      <c r="R109" s="65">
        <f t="shared" si="187"/>
        <v>5</v>
      </c>
      <c r="S109" s="76">
        <f t="shared" ref="S109:W109" si="188">INT(S108)+MIN(S108-INT(S108)+AI108,1.875)</f>
        <v>54.5</v>
      </c>
      <c r="T109" s="76">
        <f t="shared" si="188"/>
        <v>44</v>
      </c>
      <c r="U109" s="76">
        <f t="shared" si="188"/>
        <v>68.25</v>
      </c>
      <c r="V109" s="76">
        <f t="shared" si="188"/>
        <v>68.25</v>
      </c>
      <c r="W109" s="77">
        <f t="shared" si="188"/>
        <v>64</v>
      </c>
      <c r="X109" s="15"/>
      <c r="Y109" s="15"/>
      <c r="Z109" s="63" t="s">
        <v>198</v>
      </c>
      <c r="AA109" s="64">
        <f>MIN(MAX(MIN(MAX(MIN(MAX(K$6+INDEX(エサマスタ!$C$5:$O$53,MATCH($D109,エサマスタ!$B$5:$B$53,0),COLUMN()-COLUMN($Z109)),0),3.75)+INDEX(エサマスタ!$C$5:$O$53,MATCH($E109,エサマスタ!$B$5:$B$53,0),COLUMN()-COLUMN($Z109)),0),3.75)+INDEX(エサマスタ!$C$5:$O$53,MATCH($F109,エサマスタ!$B$5:$B$53,0),COLUMN()-COLUMN($Z109)),0),3.75)</f>
        <v>3.75</v>
      </c>
      <c r="AB109" s="65">
        <f>MIN(MAX(MIN(MAX(MIN(MAX(L$6+INDEX(エサマスタ!$C$5:$O$53,MATCH($D109,エサマスタ!$B$5:$B$53,0),COLUMN()-COLUMN($Z109)),0),3.75)+INDEX(エサマスタ!$C$5:$O$53,MATCH($E109,エサマスタ!$B$5:$B$53,0),COLUMN()-COLUMN($Z109)),0),3.75)+INDEX(エサマスタ!$C$5:$O$53,MATCH($F109,エサマスタ!$B$5:$B$53,0),COLUMN()-COLUMN($Z109)),0),3.75)</f>
        <v>0.25</v>
      </c>
      <c r="AC109" s="65">
        <f>MIN(MAX(MIN(MAX(MIN(MAX(M$6+INDEX(エサマスタ!$C$5:$O$53,MATCH($D109,エサマスタ!$B$5:$B$53,0),COLUMN()-COLUMN($Z109)),0),3.75)+INDEX(エサマスタ!$C$5:$O$53,MATCH($E109,エサマスタ!$B$5:$B$53,0),COLUMN()-COLUMN($Z109)),0),3.75)+INDEX(エサマスタ!$C$5:$O$53,MATCH($F109,エサマスタ!$B$5:$B$53,0),COLUMN()-COLUMN($Z109)),0),3.75)</f>
        <v>1.75</v>
      </c>
      <c r="AD109" s="65">
        <f>MIN(MAX(MIN(MAX(MIN(MAX(N$6+INDEX(エサマスタ!$C$5:$O$53,MATCH($D109,エサマスタ!$B$5:$B$53,0),COLUMN()-COLUMN($Z109)),0),3.75)+INDEX(エサマスタ!$C$5:$O$53,MATCH($E109,エサマスタ!$B$5:$B$53,0),COLUMN()-COLUMN($Z109)),0),3.75)+INDEX(エサマスタ!$C$5:$O$53,MATCH($F109,エサマスタ!$B$5:$B$53,0),COLUMN()-COLUMN($Z109)),0),3.75)</f>
        <v>0.75</v>
      </c>
      <c r="AE109" s="65">
        <f>MIN(MAX(MIN(MAX(MIN(MAX(O$6+INDEX(エサマスタ!$C$5:$O$53,MATCH($D109,エサマスタ!$B$5:$B$53,0),COLUMN()-COLUMN($Z109)),0),3.75)+INDEX(エサマスタ!$C$5:$O$53,MATCH($E109,エサマスタ!$B$5:$B$53,0),COLUMN()-COLUMN($Z109)),0),3.75)+INDEX(エサマスタ!$C$5:$O$53,MATCH($F109,エサマスタ!$B$5:$B$53,0),COLUMN()-COLUMN($Z109)),0),3.75)</f>
        <v>1.5</v>
      </c>
      <c r="AF109" s="65">
        <f>MIN(MAX(MIN(MAX(MIN(MAX(P$6+INDEX(エサマスタ!$C$5:$O$53,MATCH($D109,エサマスタ!$B$5:$B$53,0),COLUMN()-COLUMN($Z109)),0),3.75)+INDEX(エサマスタ!$C$5:$O$53,MATCH($E109,エサマスタ!$B$5:$B$53,0),COLUMN()-COLUMN($Z109)),0),3.75)+INDEX(エサマスタ!$C$5:$O$53,MATCH($F109,エサマスタ!$B$5:$B$53,0),COLUMN()-COLUMN($Z109)),0),3.75)</f>
        <v>1.75</v>
      </c>
      <c r="AG109" s="65">
        <f>MIN(MAX(MIN(MAX(MIN(MAX(Q$6+INDEX(エサマスタ!$C$5:$O$53,MATCH($D109,エサマスタ!$B$5:$B$53,0),COLUMN()-COLUMN($Z109)),0),3.75)+INDEX(エサマスタ!$C$5:$O$53,MATCH($E109,エサマスタ!$B$5:$B$53,0),COLUMN()-COLUMN($Z109)),0),3.75)+INDEX(エサマスタ!$C$5:$O$53,MATCH($F109,エサマスタ!$B$5:$B$53,0),COLUMN()-COLUMN($Z109)),0),3.75)</f>
        <v>0</v>
      </c>
      <c r="AH109" s="65">
        <f>MIN(MAX(MIN(MAX(MIN(MAX(R$6+INDEX(エサマスタ!$C$5:$O$53,MATCH($D109,エサマスタ!$B$5:$B$53,0),COLUMN()-COLUMN($Z109)),0),3.75)+INDEX(エサマスタ!$C$5:$O$53,MATCH($E109,エサマスタ!$B$5:$B$53,0),COLUMN()-COLUMN($Z109)),0),3.75)+INDEX(エサマスタ!$C$5:$O$53,MATCH($F109,エサマスタ!$B$5:$B$53,0),COLUMN()-COLUMN($Z109)),0),3.75)</f>
        <v>0</v>
      </c>
      <c r="AI109" s="76">
        <f>MIN(MAX(MIN(MAX(MIN(MAX(S$6+INDEX(エサマスタ!$C$5:$O$53,MATCH($D109,エサマスタ!$B$5:$B$53,0),COLUMN()-COLUMN($Z109)),0),1.875-MOD(S109,1))+INDEX(エサマスタ!$C$5:$O$53,MATCH($E109,エサマスタ!$B$5:$B$53,0),COLUMN()-COLUMN($Z109)),0),1.875-MOD(S109,1))+INDEX(エサマスタ!$C$5:$O$53,MATCH($F109,エサマスタ!$B$5:$B$53,0),COLUMN()-COLUMN($Z109)),0),1.875-MOD(S109,1))</f>
        <v>0.5</v>
      </c>
      <c r="AJ109" s="76">
        <f>MIN(MAX(MIN(MAX(MIN(MAX(T$6+INDEX(エサマスタ!$C$5:$O$53,MATCH($D109,エサマスタ!$B$5:$B$53,0),COLUMN()-COLUMN($Z109)),0),1.875-MOD(T109,1))+INDEX(エサマスタ!$C$5:$O$53,MATCH($E109,エサマスタ!$B$5:$B$53,0),COLUMN()-COLUMN($Z109)),0),1.875-MOD(T109,1))+INDEX(エサマスタ!$C$5:$O$53,MATCH($F109,エサマスタ!$B$5:$B$53,0),COLUMN()-COLUMN($Z109)),0),1.875-MOD(T109,1))</f>
        <v>0.5</v>
      </c>
      <c r="AK109" s="76">
        <f>MIN(MAX(MIN(MAX(MIN(MAX(U$6+INDEX(エサマスタ!$C$5:$O$53,MATCH($D109,エサマスタ!$B$5:$B$53,0),COLUMN()-COLUMN($Z109)),0),1.875-MOD(U109,1))+INDEX(エサマスタ!$C$5:$O$53,MATCH($E109,エサマスタ!$B$5:$B$53,0),COLUMN()-COLUMN($Z109)),0),1.875-MOD(U109,1))+INDEX(エサマスタ!$C$5:$O$53,MATCH($F109,エサマスタ!$B$5:$B$53,0),COLUMN()-COLUMN($Z109)),0),1.875-MOD(U109,1))</f>
        <v>0.75</v>
      </c>
      <c r="AL109" s="76">
        <f>MIN(MAX(MIN(MAX(MIN(MAX(V$6+INDEX(エサマスタ!$C$5:$O$53,MATCH($D109,エサマスタ!$B$5:$B$53,0),COLUMN()-COLUMN($Z109)),0),1.875-MOD(V109,1))+INDEX(エサマスタ!$C$5:$O$53,MATCH($E109,エサマスタ!$B$5:$B$53,0),COLUMN()-COLUMN($Z109)),0),1.875-MOD(V109,1))+INDEX(エサマスタ!$C$5:$O$53,MATCH($F109,エサマスタ!$B$5:$B$53,0),COLUMN()-COLUMN($Z109)),0),1.875-MOD(V109,1))</f>
        <v>0.75</v>
      </c>
      <c r="AM109" s="77">
        <f>MIN(MAX(MIN(MAX(MIN(MAX(W$6+IF(AND($F$1="リマスター",$D109="アルマジロキャベツ"),-1,1)*INDEX(エサマスタ!$C$5:$O$53,MATCH($D109,エサマスタ!$B$5:$B$53,0),COLUMN()-COLUMN($Z109)),0),1.875-MOD(W109,1))+IF(AND($F$1="リマスター",$E109="アルマジロキャベツ"),-1,1)*INDEX(エサマスタ!$C$5:$O$53,MATCH($E109,エサマスタ!$B$5:$B$53,0),COLUMN()-COLUMN($Z109)),0),1.875-MOD(W109,1))+IF(AND($F$1="リマスター",$F109="アルマジロキャベツ"),-1,1)*INDEX(エサマスタ!$C$5:$O$53,MATCH($F109,エサマスタ!$B$5:$B$53,0),COLUMN()-COLUMN($Z109)),0),1.875-MOD(W109,1))</f>
        <v>1</v>
      </c>
      <c r="AN109" s="15"/>
    </row>
    <row r="110" spans="1:40" x14ac:dyDescent="0.25">
      <c r="A110" s="15"/>
      <c r="B110" s="51" t="s">
        <v>199</v>
      </c>
      <c r="C110" s="54"/>
      <c r="D110" s="53" t="s">
        <v>97</v>
      </c>
      <c r="E110" s="53" t="s">
        <v>104</v>
      </c>
      <c r="F110" s="53" t="s">
        <v>104</v>
      </c>
      <c r="G110" s="50"/>
      <c r="H110" s="15"/>
      <c r="I110" s="15"/>
      <c r="J110" s="63" t="s">
        <v>199</v>
      </c>
      <c r="K110" s="64">
        <f t="shared" ref="K110:R110" si="189">K109+AA109</f>
        <v>304.25</v>
      </c>
      <c r="L110" s="65">
        <f t="shared" si="189"/>
        <v>24.5</v>
      </c>
      <c r="M110" s="65">
        <f t="shared" si="189"/>
        <v>157.5</v>
      </c>
      <c r="N110" s="65">
        <f t="shared" si="189"/>
        <v>93.5</v>
      </c>
      <c r="O110" s="65">
        <f t="shared" si="189"/>
        <v>145</v>
      </c>
      <c r="P110" s="65">
        <f t="shared" si="189"/>
        <v>157.5</v>
      </c>
      <c r="Q110" s="65">
        <f t="shared" si="189"/>
        <v>88.75</v>
      </c>
      <c r="R110" s="65">
        <f t="shared" si="189"/>
        <v>5</v>
      </c>
      <c r="S110" s="76">
        <f t="shared" ref="S110:W110" si="190">INT(S109)+MIN(S109-INT(S109)+AI109,1.875)</f>
        <v>55</v>
      </c>
      <c r="T110" s="76">
        <f t="shared" si="190"/>
        <v>44.5</v>
      </c>
      <c r="U110" s="76">
        <f t="shared" si="190"/>
        <v>69</v>
      </c>
      <c r="V110" s="76">
        <f t="shared" si="190"/>
        <v>69</v>
      </c>
      <c r="W110" s="77">
        <f t="shared" si="190"/>
        <v>65</v>
      </c>
      <c r="X110" s="15"/>
      <c r="Y110" s="15"/>
      <c r="Z110" s="63" t="s">
        <v>199</v>
      </c>
      <c r="AA110" s="64">
        <f>MIN(MAX(MIN(MAX(MIN(MAX(K$6+INDEX(エサマスタ!$C$5:$O$53,MATCH($D110,エサマスタ!$B$5:$B$53,0),COLUMN()-COLUMN($Z110)),0),3.75)+INDEX(エサマスタ!$C$5:$O$53,MATCH($E110,エサマスタ!$B$5:$B$53,0),COLUMN()-COLUMN($Z110)),0),3.75)+INDEX(エサマスタ!$C$5:$O$53,MATCH($F110,エサマスタ!$B$5:$B$53,0),COLUMN()-COLUMN($Z110)),0),3.75)</f>
        <v>3.5</v>
      </c>
      <c r="AB110" s="65">
        <f>MIN(MAX(MIN(MAX(MIN(MAX(L$6+INDEX(エサマスタ!$C$5:$O$53,MATCH($D110,エサマスタ!$B$5:$B$53,0),COLUMN()-COLUMN($Z110)),0),3.75)+INDEX(エサマスタ!$C$5:$O$53,MATCH($E110,エサマスタ!$B$5:$B$53,0),COLUMN()-COLUMN($Z110)),0),3.75)+INDEX(エサマスタ!$C$5:$O$53,MATCH($F110,エサマスタ!$B$5:$B$53,0),COLUMN()-COLUMN($Z110)),0),3.75)</f>
        <v>0.25</v>
      </c>
      <c r="AC110" s="65">
        <f>MIN(MAX(MIN(MAX(MIN(MAX(M$6+INDEX(エサマスタ!$C$5:$O$53,MATCH($D110,エサマスタ!$B$5:$B$53,0),COLUMN()-COLUMN($Z110)),0),3.75)+INDEX(エサマスタ!$C$5:$O$53,MATCH($E110,エサマスタ!$B$5:$B$53,0),COLUMN()-COLUMN($Z110)),0),3.75)+INDEX(エサマスタ!$C$5:$O$53,MATCH($F110,エサマスタ!$B$5:$B$53,0),COLUMN()-COLUMN($Z110)),0),3.75)</f>
        <v>0.75</v>
      </c>
      <c r="AD110" s="65">
        <f>MIN(MAX(MIN(MAX(MIN(MAX(N$6+INDEX(エサマスタ!$C$5:$O$53,MATCH($D110,エサマスタ!$B$5:$B$53,0),COLUMN()-COLUMN($Z110)),0),3.75)+INDEX(エサマスタ!$C$5:$O$53,MATCH($E110,エサマスタ!$B$5:$B$53,0),COLUMN()-COLUMN($Z110)),0),3.75)+INDEX(エサマスタ!$C$5:$O$53,MATCH($F110,エサマスタ!$B$5:$B$53,0),COLUMN()-COLUMN($Z110)),0),3.75)</f>
        <v>0.75</v>
      </c>
      <c r="AE110" s="65">
        <f>MIN(MAX(MIN(MAX(MIN(MAX(O$6+INDEX(エサマスタ!$C$5:$O$53,MATCH($D110,エサマスタ!$B$5:$B$53,0),COLUMN()-COLUMN($Z110)),0),3.75)+INDEX(エサマスタ!$C$5:$O$53,MATCH($E110,エサマスタ!$B$5:$B$53,0),COLUMN()-COLUMN($Z110)),0),3.75)+INDEX(エサマスタ!$C$5:$O$53,MATCH($F110,エサマスタ!$B$5:$B$53,0),COLUMN()-COLUMN($Z110)),0),3.75)</f>
        <v>1.5</v>
      </c>
      <c r="AF110" s="65">
        <f>MIN(MAX(MIN(MAX(MIN(MAX(P$6+INDEX(エサマスタ!$C$5:$O$53,MATCH($D110,エサマスタ!$B$5:$B$53,0),COLUMN()-COLUMN($Z110)),0),3.75)+INDEX(エサマスタ!$C$5:$O$53,MATCH($E110,エサマスタ!$B$5:$B$53,0),COLUMN()-COLUMN($Z110)),0),3.75)+INDEX(エサマスタ!$C$5:$O$53,MATCH($F110,エサマスタ!$B$5:$B$53,0),COLUMN()-COLUMN($Z110)),0),3.75)</f>
        <v>0.75</v>
      </c>
      <c r="AG110" s="65">
        <f>MIN(MAX(MIN(MAX(MIN(MAX(Q$6+INDEX(エサマスタ!$C$5:$O$53,MATCH($D110,エサマスタ!$B$5:$B$53,0),COLUMN()-COLUMN($Z110)),0),3.75)+INDEX(エサマスタ!$C$5:$O$53,MATCH($E110,エサマスタ!$B$5:$B$53,0),COLUMN()-COLUMN($Z110)),0),3.75)+INDEX(エサマスタ!$C$5:$O$53,MATCH($F110,エサマスタ!$B$5:$B$53,0),COLUMN()-COLUMN($Z110)),0),3.75)</f>
        <v>2.75</v>
      </c>
      <c r="AH110" s="65">
        <f>MIN(MAX(MIN(MAX(MIN(MAX(R$6+INDEX(エサマスタ!$C$5:$O$53,MATCH($D110,エサマスタ!$B$5:$B$53,0),COLUMN()-COLUMN($Z110)),0),3.75)+INDEX(エサマスタ!$C$5:$O$53,MATCH($E110,エサマスタ!$B$5:$B$53,0),COLUMN()-COLUMN($Z110)),0),3.75)+INDEX(エサマスタ!$C$5:$O$53,MATCH($F110,エサマスタ!$B$5:$B$53,0),COLUMN()-COLUMN($Z110)),0),3.75)</f>
        <v>0</v>
      </c>
      <c r="AI110" s="76">
        <f>MIN(MAX(MIN(MAX(MIN(MAX(S$6+INDEX(エサマスタ!$C$5:$O$53,MATCH($D110,エサマスタ!$B$5:$B$53,0),COLUMN()-COLUMN($Z110)),0),1.875-MOD(S110,1))+INDEX(エサマスタ!$C$5:$O$53,MATCH($E110,エサマスタ!$B$5:$B$53,0),COLUMN()-COLUMN($Z110)),0),1.875-MOD(S110,1))+INDEX(エサマスタ!$C$5:$O$53,MATCH($F110,エサマスタ!$B$5:$B$53,0),COLUMN()-COLUMN($Z110)),0),1.875-MOD(S110,1))</f>
        <v>0.5</v>
      </c>
      <c r="AJ110" s="76">
        <f>MIN(MAX(MIN(MAX(MIN(MAX(T$6+INDEX(エサマスタ!$C$5:$O$53,MATCH($D110,エサマスタ!$B$5:$B$53,0),COLUMN()-COLUMN($Z110)),0),1.875-MOD(T110,1))+INDEX(エサマスタ!$C$5:$O$53,MATCH($E110,エサマスタ!$B$5:$B$53,0),COLUMN()-COLUMN($Z110)),0),1.875-MOD(T110,1))+INDEX(エサマスタ!$C$5:$O$53,MATCH($F110,エサマスタ!$B$5:$B$53,0),COLUMN()-COLUMN($Z110)),0),1.875-MOD(T110,1))</f>
        <v>0</v>
      </c>
      <c r="AK110" s="76">
        <f>MIN(MAX(MIN(MAX(MIN(MAX(U$6+INDEX(エサマスタ!$C$5:$O$53,MATCH($D110,エサマスタ!$B$5:$B$53,0),COLUMN()-COLUMN($Z110)),0),1.875-MOD(U110,1))+INDEX(エサマスタ!$C$5:$O$53,MATCH($E110,エサマスタ!$B$5:$B$53,0),COLUMN()-COLUMN($Z110)),0),1.875-MOD(U110,1))+INDEX(エサマスタ!$C$5:$O$53,MATCH($F110,エサマスタ!$B$5:$B$53,0),COLUMN()-COLUMN($Z110)),0),1.875-MOD(U110,1))</f>
        <v>0.25</v>
      </c>
      <c r="AL110" s="76">
        <f>MIN(MAX(MIN(MAX(MIN(MAX(V$6+INDEX(エサマスタ!$C$5:$O$53,MATCH($D110,エサマスタ!$B$5:$B$53,0),COLUMN()-COLUMN($Z110)),0),1.875-MOD(V110,1))+INDEX(エサマスタ!$C$5:$O$53,MATCH($E110,エサマスタ!$B$5:$B$53,0),COLUMN()-COLUMN($Z110)),0),1.875-MOD(V110,1))+INDEX(エサマスタ!$C$5:$O$53,MATCH($F110,エサマスタ!$B$5:$B$53,0),COLUMN()-COLUMN($Z110)),0),1.875-MOD(V110,1))</f>
        <v>0.25</v>
      </c>
      <c r="AM110" s="77">
        <f>MIN(MAX(MIN(MAX(MIN(MAX(W$6+IF(AND($F$1="リマスター",$D110="アルマジロキャベツ"),-1,1)*INDEX(エサマスタ!$C$5:$O$53,MATCH($D110,エサマスタ!$B$5:$B$53,0),COLUMN()-COLUMN($Z110)),0),1.875-MOD(W110,1))+IF(AND($F$1="リマスター",$E110="アルマジロキャベツ"),-1,1)*INDEX(エサマスタ!$C$5:$O$53,MATCH($E110,エサマスタ!$B$5:$B$53,0),COLUMN()-COLUMN($Z110)),0),1.875-MOD(W110,1))+IF(AND($F$1="リマスター",$F110="アルマジロキャベツ"),-1,1)*INDEX(エサマスタ!$C$5:$O$53,MATCH($F110,エサマスタ!$B$5:$B$53,0),COLUMN()-COLUMN($Z110)),0),1.875-MOD(W110,1))</f>
        <v>1</v>
      </c>
      <c r="AN110" s="15"/>
    </row>
    <row r="111" spans="1:40" x14ac:dyDescent="0.25">
      <c r="A111" s="15"/>
      <c r="B111" s="51" t="s">
        <v>200</v>
      </c>
      <c r="C111" s="54"/>
      <c r="D111" s="53" t="s">
        <v>92</v>
      </c>
      <c r="E111" s="53" t="s">
        <v>97</v>
      </c>
      <c r="F111" s="53" t="s">
        <v>97</v>
      </c>
      <c r="G111" s="50"/>
      <c r="H111" s="15"/>
      <c r="I111" s="15"/>
      <c r="J111" s="63" t="s">
        <v>200</v>
      </c>
      <c r="K111" s="64">
        <f t="shared" ref="K111:R111" si="191">K110+AA110</f>
        <v>307.75</v>
      </c>
      <c r="L111" s="65">
        <f t="shared" si="191"/>
        <v>24.75</v>
      </c>
      <c r="M111" s="65">
        <f t="shared" si="191"/>
        <v>158.25</v>
      </c>
      <c r="N111" s="65">
        <f t="shared" si="191"/>
        <v>94.25</v>
      </c>
      <c r="O111" s="65">
        <f t="shared" si="191"/>
        <v>146.5</v>
      </c>
      <c r="P111" s="65">
        <f t="shared" si="191"/>
        <v>158.25</v>
      </c>
      <c r="Q111" s="65">
        <f t="shared" si="191"/>
        <v>91.5</v>
      </c>
      <c r="R111" s="65">
        <f t="shared" si="191"/>
        <v>5</v>
      </c>
      <c r="S111" s="76">
        <f t="shared" ref="S111:W111" si="192">INT(S110)+MIN(S110-INT(S110)+AI110,1.875)</f>
        <v>55.5</v>
      </c>
      <c r="T111" s="76">
        <f t="shared" si="192"/>
        <v>44.5</v>
      </c>
      <c r="U111" s="76">
        <f t="shared" si="192"/>
        <v>69.25</v>
      </c>
      <c r="V111" s="76">
        <f t="shared" si="192"/>
        <v>69.25</v>
      </c>
      <c r="W111" s="77">
        <f t="shared" si="192"/>
        <v>66</v>
      </c>
      <c r="X111" s="15"/>
      <c r="Y111" s="15"/>
      <c r="Z111" s="63" t="s">
        <v>200</v>
      </c>
      <c r="AA111" s="64">
        <f>MIN(MAX(MIN(MAX(MIN(MAX(K$6+INDEX(エサマスタ!$C$5:$O$53,MATCH($D111,エサマスタ!$B$5:$B$53,0),COLUMN()-COLUMN($Z111)),0),3.75)+INDEX(エサマスタ!$C$5:$O$53,MATCH($E111,エサマスタ!$B$5:$B$53,0),COLUMN()-COLUMN($Z111)),0),3.75)+INDEX(エサマスタ!$C$5:$O$53,MATCH($F111,エサマスタ!$B$5:$B$53,0),COLUMN()-COLUMN($Z111)),0),3.75)</f>
        <v>3.75</v>
      </c>
      <c r="AB111" s="65">
        <f>MIN(MAX(MIN(MAX(MIN(MAX(L$6+INDEX(エサマスタ!$C$5:$O$53,MATCH($D111,エサマスタ!$B$5:$B$53,0),COLUMN()-COLUMN($Z111)),0),3.75)+INDEX(エサマスタ!$C$5:$O$53,MATCH($E111,エサマスタ!$B$5:$B$53,0),COLUMN()-COLUMN($Z111)),0),3.75)+INDEX(エサマスタ!$C$5:$O$53,MATCH($F111,エサマスタ!$B$5:$B$53,0),COLUMN()-COLUMN($Z111)),0),3.75)</f>
        <v>0.25</v>
      </c>
      <c r="AC111" s="65">
        <f>MIN(MAX(MIN(MAX(MIN(MAX(M$6+INDEX(エサマスタ!$C$5:$O$53,MATCH($D111,エサマスタ!$B$5:$B$53,0),COLUMN()-COLUMN($Z111)),0),3.75)+INDEX(エサマスタ!$C$5:$O$53,MATCH($E111,エサマスタ!$B$5:$B$53,0),COLUMN()-COLUMN($Z111)),0),3.75)+INDEX(エサマスタ!$C$5:$O$53,MATCH($F111,エサマスタ!$B$5:$B$53,0),COLUMN()-COLUMN($Z111)),0),3.75)</f>
        <v>1.75</v>
      </c>
      <c r="AD111" s="65">
        <f>MIN(MAX(MIN(MAX(MIN(MAX(N$6+INDEX(エサマスタ!$C$5:$O$53,MATCH($D111,エサマスタ!$B$5:$B$53,0),COLUMN()-COLUMN($Z111)),0),3.75)+INDEX(エサマスタ!$C$5:$O$53,MATCH($E111,エサマスタ!$B$5:$B$53,0),COLUMN()-COLUMN($Z111)),0),3.75)+INDEX(エサマスタ!$C$5:$O$53,MATCH($F111,エサマスタ!$B$5:$B$53,0),COLUMN()-COLUMN($Z111)),0),3.75)</f>
        <v>0.75</v>
      </c>
      <c r="AE111" s="65">
        <f>MIN(MAX(MIN(MAX(MIN(MAX(O$6+INDEX(エサマスタ!$C$5:$O$53,MATCH($D111,エサマスタ!$B$5:$B$53,0),COLUMN()-COLUMN($Z111)),0),3.75)+INDEX(エサマスタ!$C$5:$O$53,MATCH($E111,エサマスタ!$B$5:$B$53,0),COLUMN()-COLUMN($Z111)),0),3.75)+INDEX(エサマスタ!$C$5:$O$53,MATCH($F111,エサマスタ!$B$5:$B$53,0),COLUMN()-COLUMN($Z111)),0),3.75)</f>
        <v>1.5</v>
      </c>
      <c r="AF111" s="65">
        <f>MIN(MAX(MIN(MAX(MIN(MAX(P$6+INDEX(エサマスタ!$C$5:$O$53,MATCH($D111,エサマスタ!$B$5:$B$53,0),COLUMN()-COLUMN($Z111)),0),3.75)+INDEX(エサマスタ!$C$5:$O$53,MATCH($E111,エサマスタ!$B$5:$B$53,0),COLUMN()-COLUMN($Z111)),0),3.75)+INDEX(エサマスタ!$C$5:$O$53,MATCH($F111,エサマスタ!$B$5:$B$53,0),COLUMN()-COLUMN($Z111)),0),3.75)</f>
        <v>1.75</v>
      </c>
      <c r="AG111" s="65">
        <f>MIN(MAX(MIN(MAX(MIN(MAX(Q$6+INDEX(エサマスタ!$C$5:$O$53,MATCH($D111,エサマスタ!$B$5:$B$53,0),COLUMN()-COLUMN($Z111)),0),3.75)+INDEX(エサマスタ!$C$5:$O$53,MATCH($E111,エサマスタ!$B$5:$B$53,0),COLUMN()-COLUMN($Z111)),0),3.75)+INDEX(エサマスタ!$C$5:$O$53,MATCH($F111,エサマスタ!$B$5:$B$53,0),COLUMN()-COLUMN($Z111)),0),3.75)</f>
        <v>0</v>
      </c>
      <c r="AH111" s="65">
        <f>MIN(MAX(MIN(MAX(MIN(MAX(R$6+INDEX(エサマスタ!$C$5:$O$53,MATCH($D111,エサマスタ!$B$5:$B$53,0),COLUMN()-COLUMN($Z111)),0),3.75)+INDEX(エサマスタ!$C$5:$O$53,MATCH($E111,エサマスタ!$B$5:$B$53,0),COLUMN()-COLUMN($Z111)),0),3.75)+INDEX(エサマスタ!$C$5:$O$53,MATCH($F111,エサマスタ!$B$5:$B$53,0),COLUMN()-COLUMN($Z111)),0),3.75)</f>
        <v>0</v>
      </c>
      <c r="AI111" s="76">
        <f>MIN(MAX(MIN(MAX(MIN(MAX(S$6+INDEX(エサマスタ!$C$5:$O$53,MATCH($D111,エサマスタ!$B$5:$B$53,0),COLUMN()-COLUMN($Z111)),0),1.875-MOD(S111,1))+INDEX(エサマスタ!$C$5:$O$53,MATCH($E111,エサマスタ!$B$5:$B$53,0),COLUMN()-COLUMN($Z111)),0),1.875-MOD(S111,1))+INDEX(エサマスタ!$C$5:$O$53,MATCH($F111,エサマスタ!$B$5:$B$53,0),COLUMN()-COLUMN($Z111)),0),1.875-MOD(S111,1))</f>
        <v>0.5</v>
      </c>
      <c r="AJ111" s="76">
        <f>MIN(MAX(MIN(MAX(MIN(MAX(T$6+INDEX(エサマスタ!$C$5:$O$53,MATCH($D111,エサマスタ!$B$5:$B$53,0),COLUMN()-COLUMN($Z111)),0),1.875-MOD(T111,1))+INDEX(エサマスタ!$C$5:$O$53,MATCH($E111,エサマスタ!$B$5:$B$53,0),COLUMN()-COLUMN($Z111)),0),1.875-MOD(T111,1))+INDEX(エサマスタ!$C$5:$O$53,MATCH($F111,エサマスタ!$B$5:$B$53,0),COLUMN()-COLUMN($Z111)),0),1.875-MOD(T111,1))</f>
        <v>0.5</v>
      </c>
      <c r="AK111" s="76">
        <f>MIN(MAX(MIN(MAX(MIN(MAX(U$6+INDEX(エサマスタ!$C$5:$O$53,MATCH($D111,エサマスタ!$B$5:$B$53,0),COLUMN()-COLUMN($Z111)),0),1.875-MOD(U111,1))+INDEX(エサマスタ!$C$5:$O$53,MATCH($E111,エサマスタ!$B$5:$B$53,0),COLUMN()-COLUMN($Z111)),0),1.875-MOD(U111,1))+INDEX(エサマスタ!$C$5:$O$53,MATCH($F111,エサマスタ!$B$5:$B$53,0),COLUMN()-COLUMN($Z111)),0),1.875-MOD(U111,1))</f>
        <v>0.75</v>
      </c>
      <c r="AL111" s="76">
        <f>MIN(MAX(MIN(MAX(MIN(MAX(V$6+INDEX(エサマスタ!$C$5:$O$53,MATCH($D111,エサマスタ!$B$5:$B$53,0),COLUMN()-COLUMN($Z111)),0),1.875-MOD(V111,1))+INDEX(エサマスタ!$C$5:$O$53,MATCH($E111,エサマスタ!$B$5:$B$53,0),COLUMN()-COLUMN($Z111)),0),1.875-MOD(V111,1))+INDEX(エサマスタ!$C$5:$O$53,MATCH($F111,エサマスタ!$B$5:$B$53,0),COLUMN()-COLUMN($Z111)),0),1.875-MOD(V111,1))</f>
        <v>0.75</v>
      </c>
      <c r="AM111" s="77">
        <f>MIN(MAX(MIN(MAX(MIN(MAX(W$6+IF(AND($F$1="リマスター",$D111="アルマジロキャベツ"),-1,1)*INDEX(エサマスタ!$C$5:$O$53,MATCH($D111,エサマスタ!$B$5:$B$53,0),COLUMN()-COLUMN($Z111)),0),1.875-MOD(W111,1))+IF(AND($F$1="リマスター",$E111="アルマジロキャベツ"),-1,1)*INDEX(エサマスタ!$C$5:$O$53,MATCH($E111,エサマスタ!$B$5:$B$53,0),COLUMN()-COLUMN($Z111)),0),1.875-MOD(W111,1))+IF(AND($F$1="リマスター",$F111="アルマジロキャベツ"),-1,1)*INDEX(エサマスタ!$C$5:$O$53,MATCH($F111,エサマスタ!$B$5:$B$53,0),COLUMN()-COLUMN($Z111)),0),1.875-MOD(W111,1))</f>
        <v>1</v>
      </c>
      <c r="AN111" s="15"/>
    </row>
    <row r="112" spans="1:40" x14ac:dyDescent="0.25">
      <c r="A112" s="15"/>
      <c r="B112" s="51" t="s">
        <v>201</v>
      </c>
      <c r="C112" s="54"/>
      <c r="D112" s="53" t="s">
        <v>97</v>
      </c>
      <c r="E112" s="53" t="s">
        <v>104</v>
      </c>
      <c r="F112" s="53" t="s">
        <v>104</v>
      </c>
      <c r="G112" s="50"/>
      <c r="H112" s="15"/>
      <c r="I112" s="15"/>
      <c r="J112" s="63" t="s">
        <v>201</v>
      </c>
      <c r="K112" s="64">
        <f t="shared" ref="K112:R112" si="193">K111+AA111</f>
        <v>311.5</v>
      </c>
      <c r="L112" s="65">
        <f t="shared" si="193"/>
        <v>25</v>
      </c>
      <c r="M112" s="65">
        <f t="shared" si="193"/>
        <v>160</v>
      </c>
      <c r="N112" s="65">
        <f t="shared" si="193"/>
        <v>95</v>
      </c>
      <c r="O112" s="65">
        <f t="shared" si="193"/>
        <v>148</v>
      </c>
      <c r="P112" s="65">
        <f t="shared" si="193"/>
        <v>160</v>
      </c>
      <c r="Q112" s="65">
        <f t="shared" si="193"/>
        <v>91.5</v>
      </c>
      <c r="R112" s="65">
        <f t="shared" si="193"/>
        <v>5</v>
      </c>
      <c r="S112" s="76">
        <f t="shared" ref="S112:W112" si="194">INT(S111)+MIN(S111-INT(S111)+AI111,1.875)</f>
        <v>56</v>
      </c>
      <c r="T112" s="76">
        <f t="shared" si="194"/>
        <v>45</v>
      </c>
      <c r="U112" s="76">
        <f t="shared" si="194"/>
        <v>70</v>
      </c>
      <c r="V112" s="76">
        <f t="shared" si="194"/>
        <v>70</v>
      </c>
      <c r="W112" s="77">
        <f t="shared" si="194"/>
        <v>67</v>
      </c>
      <c r="X112" s="15"/>
      <c r="Y112" s="15"/>
      <c r="Z112" s="63" t="s">
        <v>201</v>
      </c>
      <c r="AA112" s="64">
        <f>MIN(MAX(MIN(MAX(MIN(MAX(K$6+INDEX(エサマスタ!$C$5:$O$53,MATCH($D112,エサマスタ!$B$5:$B$53,0),COLUMN()-COLUMN($Z112)),0),3.75)+INDEX(エサマスタ!$C$5:$O$53,MATCH($E112,エサマスタ!$B$5:$B$53,0),COLUMN()-COLUMN($Z112)),0),3.75)+INDEX(エサマスタ!$C$5:$O$53,MATCH($F112,エサマスタ!$B$5:$B$53,0),COLUMN()-COLUMN($Z112)),0),3.75)</f>
        <v>3.5</v>
      </c>
      <c r="AB112" s="65">
        <f>MIN(MAX(MIN(MAX(MIN(MAX(L$6+INDEX(エサマスタ!$C$5:$O$53,MATCH($D112,エサマスタ!$B$5:$B$53,0),COLUMN()-COLUMN($Z112)),0),3.75)+INDEX(エサマスタ!$C$5:$O$53,MATCH($E112,エサマスタ!$B$5:$B$53,0),COLUMN()-COLUMN($Z112)),0),3.75)+INDEX(エサマスタ!$C$5:$O$53,MATCH($F112,エサマスタ!$B$5:$B$53,0),COLUMN()-COLUMN($Z112)),0),3.75)</f>
        <v>0.25</v>
      </c>
      <c r="AC112" s="65">
        <f>MIN(MAX(MIN(MAX(MIN(MAX(M$6+INDEX(エサマスタ!$C$5:$O$53,MATCH($D112,エサマスタ!$B$5:$B$53,0),COLUMN()-COLUMN($Z112)),0),3.75)+INDEX(エサマスタ!$C$5:$O$53,MATCH($E112,エサマスタ!$B$5:$B$53,0),COLUMN()-COLUMN($Z112)),0),3.75)+INDEX(エサマスタ!$C$5:$O$53,MATCH($F112,エサマスタ!$B$5:$B$53,0),COLUMN()-COLUMN($Z112)),0),3.75)</f>
        <v>0.75</v>
      </c>
      <c r="AD112" s="65">
        <f>MIN(MAX(MIN(MAX(MIN(MAX(N$6+INDEX(エサマスタ!$C$5:$O$53,MATCH($D112,エサマスタ!$B$5:$B$53,0),COLUMN()-COLUMN($Z112)),0),3.75)+INDEX(エサマスタ!$C$5:$O$53,MATCH($E112,エサマスタ!$B$5:$B$53,0),COLUMN()-COLUMN($Z112)),0),3.75)+INDEX(エサマスタ!$C$5:$O$53,MATCH($F112,エサマスタ!$B$5:$B$53,0),COLUMN()-COLUMN($Z112)),0),3.75)</f>
        <v>0.75</v>
      </c>
      <c r="AE112" s="65">
        <f>MIN(MAX(MIN(MAX(MIN(MAX(O$6+INDEX(エサマスタ!$C$5:$O$53,MATCH($D112,エサマスタ!$B$5:$B$53,0),COLUMN()-COLUMN($Z112)),0),3.75)+INDEX(エサマスタ!$C$5:$O$53,MATCH($E112,エサマスタ!$B$5:$B$53,0),COLUMN()-COLUMN($Z112)),0),3.75)+INDEX(エサマスタ!$C$5:$O$53,MATCH($F112,エサマスタ!$B$5:$B$53,0),COLUMN()-COLUMN($Z112)),0),3.75)</f>
        <v>1.5</v>
      </c>
      <c r="AF112" s="65">
        <f>MIN(MAX(MIN(MAX(MIN(MAX(P$6+INDEX(エサマスタ!$C$5:$O$53,MATCH($D112,エサマスタ!$B$5:$B$53,0),COLUMN()-COLUMN($Z112)),0),3.75)+INDEX(エサマスタ!$C$5:$O$53,MATCH($E112,エサマスタ!$B$5:$B$53,0),COLUMN()-COLUMN($Z112)),0),3.75)+INDEX(エサマスタ!$C$5:$O$53,MATCH($F112,エサマスタ!$B$5:$B$53,0),COLUMN()-COLUMN($Z112)),0),3.75)</f>
        <v>0.75</v>
      </c>
      <c r="AG112" s="65">
        <f>MIN(MAX(MIN(MAX(MIN(MAX(Q$6+INDEX(エサマスタ!$C$5:$O$53,MATCH($D112,エサマスタ!$B$5:$B$53,0),COLUMN()-COLUMN($Z112)),0),3.75)+INDEX(エサマスタ!$C$5:$O$53,MATCH($E112,エサマスタ!$B$5:$B$53,0),COLUMN()-COLUMN($Z112)),0),3.75)+INDEX(エサマスタ!$C$5:$O$53,MATCH($F112,エサマスタ!$B$5:$B$53,0),COLUMN()-COLUMN($Z112)),0),3.75)</f>
        <v>2.75</v>
      </c>
      <c r="AH112" s="65">
        <f>MIN(MAX(MIN(MAX(MIN(MAX(R$6+INDEX(エサマスタ!$C$5:$O$53,MATCH($D112,エサマスタ!$B$5:$B$53,0),COLUMN()-COLUMN($Z112)),0),3.75)+INDEX(エサマスタ!$C$5:$O$53,MATCH($E112,エサマスタ!$B$5:$B$53,0),COLUMN()-COLUMN($Z112)),0),3.75)+INDEX(エサマスタ!$C$5:$O$53,MATCH($F112,エサマスタ!$B$5:$B$53,0),COLUMN()-COLUMN($Z112)),0),3.75)</f>
        <v>0</v>
      </c>
      <c r="AI112" s="76">
        <f>MIN(MAX(MIN(MAX(MIN(MAX(S$6+INDEX(エサマスタ!$C$5:$O$53,MATCH($D112,エサマスタ!$B$5:$B$53,0),COLUMN()-COLUMN($Z112)),0),1.875-MOD(S112,1))+INDEX(エサマスタ!$C$5:$O$53,MATCH($E112,エサマスタ!$B$5:$B$53,0),COLUMN()-COLUMN($Z112)),0),1.875-MOD(S112,1))+INDEX(エサマスタ!$C$5:$O$53,MATCH($F112,エサマスタ!$B$5:$B$53,0),COLUMN()-COLUMN($Z112)),0),1.875-MOD(S112,1))</f>
        <v>0.5</v>
      </c>
      <c r="AJ112" s="76">
        <f>MIN(MAX(MIN(MAX(MIN(MAX(T$6+INDEX(エサマスタ!$C$5:$O$53,MATCH($D112,エサマスタ!$B$5:$B$53,0),COLUMN()-COLUMN($Z112)),0),1.875-MOD(T112,1))+INDEX(エサマスタ!$C$5:$O$53,MATCH($E112,エサマスタ!$B$5:$B$53,0),COLUMN()-COLUMN($Z112)),0),1.875-MOD(T112,1))+INDEX(エサマスタ!$C$5:$O$53,MATCH($F112,エサマスタ!$B$5:$B$53,0),COLUMN()-COLUMN($Z112)),0),1.875-MOD(T112,1))</f>
        <v>0</v>
      </c>
      <c r="AK112" s="76">
        <f>MIN(MAX(MIN(MAX(MIN(MAX(U$6+INDEX(エサマスタ!$C$5:$O$53,MATCH($D112,エサマスタ!$B$5:$B$53,0),COLUMN()-COLUMN($Z112)),0),1.875-MOD(U112,1))+INDEX(エサマスタ!$C$5:$O$53,MATCH($E112,エサマスタ!$B$5:$B$53,0),COLUMN()-COLUMN($Z112)),0),1.875-MOD(U112,1))+INDEX(エサマスタ!$C$5:$O$53,MATCH($F112,エサマスタ!$B$5:$B$53,0),COLUMN()-COLUMN($Z112)),0),1.875-MOD(U112,1))</f>
        <v>0.25</v>
      </c>
      <c r="AL112" s="76">
        <f>MIN(MAX(MIN(MAX(MIN(MAX(V$6+INDEX(エサマスタ!$C$5:$O$53,MATCH($D112,エサマスタ!$B$5:$B$53,0),COLUMN()-COLUMN($Z112)),0),1.875-MOD(V112,1))+INDEX(エサマスタ!$C$5:$O$53,MATCH($E112,エサマスタ!$B$5:$B$53,0),COLUMN()-COLUMN($Z112)),0),1.875-MOD(V112,1))+INDEX(エサマスタ!$C$5:$O$53,MATCH($F112,エサマスタ!$B$5:$B$53,0),COLUMN()-COLUMN($Z112)),0),1.875-MOD(V112,1))</f>
        <v>0.25</v>
      </c>
      <c r="AM112" s="77">
        <f>MIN(MAX(MIN(MAX(MIN(MAX(W$6+IF(AND($F$1="リマスター",$D112="アルマジロキャベツ"),-1,1)*INDEX(エサマスタ!$C$5:$O$53,MATCH($D112,エサマスタ!$B$5:$B$53,0),COLUMN()-COLUMN($Z112)),0),1.875-MOD(W112,1))+IF(AND($F$1="リマスター",$E112="アルマジロキャベツ"),-1,1)*INDEX(エサマスタ!$C$5:$O$53,MATCH($E112,エサマスタ!$B$5:$B$53,0),COLUMN()-COLUMN($Z112)),0),1.875-MOD(W112,1))+IF(AND($F$1="リマスター",$F112="アルマジロキャベツ"),-1,1)*INDEX(エサマスタ!$C$5:$O$53,MATCH($F112,エサマスタ!$B$5:$B$53,0),COLUMN()-COLUMN($Z112)),0),1.875-MOD(W112,1))</f>
        <v>1</v>
      </c>
      <c r="AN112" s="15"/>
    </row>
    <row r="113" spans="1:40" x14ac:dyDescent="0.25">
      <c r="A113" s="15"/>
      <c r="B113" s="51" t="s">
        <v>202</v>
      </c>
      <c r="C113" s="54"/>
      <c r="D113" s="53" t="s">
        <v>92</v>
      </c>
      <c r="E113" s="53" t="s">
        <v>97</v>
      </c>
      <c r="F113" s="53" t="s">
        <v>97</v>
      </c>
      <c r="G113" s="50"/>
      <c r="H113" s="15"/>
      <c r="I113" s="15"/>
      <c r="J113" s="63" t="s">
        <v>202</v>
      </c>
      <c r="K113" s="64">
        <f t="shared" ref="K113:R113" si="195">K112+AA112</f>
        <v>315</v>
      </c>
      <c r="L113" s="65">
        <f t="shared" si="195"/>
        <v>25.25</v>
      </c>
      <c r="M113" s="65">
        <f t="shared" si="195"/>
        <v>160.75</v>
      </c>
      <c r="N113" s="65">
        <f t="shared" si="195"/>
        <v>95.75</v>
      </c>
      <c r="O113" s="65">
        <f t="shared" si="195"/>
        <v>149.5</v>
      </c>
      <c r="P113" s="65">
        <f t="shared" si="195"/>
        <v>160.75</v>
      </c>
      <c r="Q113" s="65">
        <f t="shared" si="195"/>
        <v>94.25</v>
      </c>
      <c r="R113" s="65">
        <f t="shared" si="195"/>
        <v>5</v>
      </c>
      <c r="S113" s="76">
        <f t="shared" ref="S113:W113" si="196">INT(S112)+MIN(S112-INT(S112)+AI112,1.875)</f>
        <v>56.5</v>
      </c>
      <c r="T113" s="76">
        <f t="shared" si="196"/>
        <v>45</v>
      </c>
      <c r="U113" s="76">
        <f t="shared" si="196"/>
        <v>70.25</v>
      </c>
      <c r="V113" s="76">
        <f t="shared" si="196"/>
        <v>70.25</v>
      </c>
      <c r="W113" s="77">
        <f t="shared" si="196"/>
        <v>68</v>
      </c>
      <c r="X113" s="15"/>
      <c r="Y113" s="15"/>
      <c r="Z113" s="63" t="s">
        <v>202</v>
      </c>
      <c r="AA113" s="64">
        <f>MIN(MAX(MIN(MAX(MIN(MAX(K$6+INDEX(エサマスタ!$C$5:$O$53,MATCH($D113,エサマスタ!$B$5:$B$53,0),COLUMN()-COLUMN($Z113)),0),3.75)+INDEX(エサマスタ!$C$5:$O$53,MATCH($E113,エサマスタ!$B$5:$B$53,0),COLUMN()-COLUMN($Z113)),0),3.75)+INDEX(エサマスタ!$C$5:$O$53,MATCH($F113,エサマスタ!$B$5:$B$53,0),COLUMN()-COLUMN($Z113)),0),3.75)</f>
        <v>3.75</v>
      </c>
      <c r="AB113" s="65">
        <f>MIN(MAX(MIN(MAX(MIN(MAX(L$6+INDEX(エサマスタ!$C$5:$O$53,MATCH($D113,エサマスタ!$B$5:$B$53,0),COLUMN()-COLUMN($Z113)),0),3.75)+INDEX(エサマスタ!$C$5:$O$53,MATCH($E113,エサマスタ!$B$5:$B$53,0),COLUMN()-COLUMN($Z113)),0),3.75)+INDEX(エサマスタ!$C$5:$O$53,MATCH($F113,エサマスタ!$B$5:$B$53,0),COLUMN()-COLUMN($Z113)),0),3.75)</f>
        <v>0.25</v>
      </c>
      <c r="AC113" s="65">
        <f>MIN(MAX(MIN(MAX(MIN(MAX(M$6+INDEX(エサマスタ!$C$5:$O$53,MATCH($D113,エサマスタ!$B$5:$B$53,0),COLUMN()-COLUMN($Z113)),0),3.75)+INDEX(エサマスタ!$C$5:$O$53,MATCH($E113,エサマスタ!$B$5:$B$53,0),COLUMN()-COLUMN($Z113)),0),3.75)+INDEX(エサマスタ!$C$5:$O$53,MATCH($F113,エサマスタ!$B$5:$B$53,0),COLUMN()-COLUMN($Z113)),0),3.75)</f>
        <v>1.75</v>
      </c>
      <c r="AD113" s="65">
        <f>MIN(MAX(MIN(MAX(MIN(MAX(N$6+INDEX(エサマスタ!$C$5:$O$53,MATCH($D113,エサマスタ!$B$5:$B$53,0),COLUMN()-COLUMN($Z113)),0),3.75)+INDEX(エサマスタ!$C$5:$O$53,MATCH($E113,エサマスタ!$B$5:$B$53,0),COLUMN()-COLUMN($Z113)),0),3.75)+INDEX(エサマスタ!$C$5:$O$53,MATCH($F113,エサマスタ!$B$5:$B$53,0),COLUMN()-COLUMN($Z113)),0),3.75)</f>
        <v>0.75</v>
      </c>
      <c r="AE113" s="65">
        <f>MIN(MAX(MIN(MAX(MIN(MAX(O$6+INDEX(エサマスタ!$C$5:$O$53,MATCH($D113,エサマスタ!$B$5:$B$53,0),COLUMN()-COLUMN($Z113)),0),3.75)+INDEX(エサマスタ!$C$5:$O$53,MATCH($E113,エサマスタ!$B$5:$B$53,0),COLUMN()-COLUMN($Z113)),0),3.75)+INDEX(エサマスタ!$C$5:$O$53,MATCH($F113,エサマスタ!$B$5:$B$53,0),COLUMN()-COLUMN($Z113)),0),3.75)</f>
        <v>1.5</v>
      </c>
      <c r="AF113" s="65">
        <f>MIN(MAX(MIN(MAX(MIN(MAX(P$6+INDEX(エサマスタ!$C$5:$O$53,MATCH($D113,エサマスタ!$B$5:$B$53,0),COLUMN()-COLUMN($Z113)),0),3.75)+INDEX(エサマスタ!$C$5:$O$53,MATCH($E113,エサマスタ!$B$5:$B$53,0),COLUMN()-COLUMN($Z113)),0),3.75)+INDEX(エサマスタ!$C$5:$O$53,MATCH($F113,エサマスタ!$B$5:$B$53,0),COLUMN()-COLUMN($Z113)),0),3.75)</f>
        <v>1.75</v>
      </c>
      <c r="AG113" s="65">
        <f>MIN(MAX(MIN(MAX(MIN(MAX(Q$6+INDEX(エサマスタ!$C$5:$O$53,MATCH($D113,エサマスタ!$B$5:$B$53,0),COLUMN()-COLUMN($Z113)),0),3.75)+INDEX(エサマスタ!$C$5:$O$53,MATCH($E113,エサマスタ!$B$5:$B$53,0),COLUMN()-COLUMN($Z113)),0),3.75)+INDEX(エサマスタ!$C$5:$O$53,MATCH($F113,エサマスタ!$B$5:$B$53,0),COLUMN()-COLUMN($Z113)),0),3.75)</f>
        <v>0</v>
      </c>
      <c r="AH113" s="65">
        <f>MIN(MAX(MIN(MAX(MIN(MAX(R$6+INDEX(エサマスタ!$C$5:$O$53,MATCH($D113,エサマスタ!$B$5:$B$53,0),COLUMN()-COLUMN($Z113)),0),3.75)+INDEX(エサマスタ!$C$5:$O$53,MATCH($E113,エサマスタ!$B$5:$B$53,0),COLUMN()-COLUMN($Z113)),0),3.75)+INDEX(エサマスタ!$C$5:$O$53,MATCH($F113,エサマスタ!$B$5:$B$53,0),COLUMN()-COLUMN($Z113)),0),3.75)</f>
        <v>0</v>
      </c>
      <c r="AI113" s="76">
        <f>MIN(MAX(MIN(MAX(MIN(MAX(S$6+INDEX(エサマスタ!$C$5:$O$53,MATCH($D113,エサマスタ!$B$5:$B$53,0),COLUMN()-COLUMN($Z113)),0),1.875-MOD(S113,1))+INDEX(エサマスタ!$C$5:$O$53,MATCH($E113,エサマスタ!$B$5:$B$53,0),COLUMN()-COLUMN($Z113)),0),1.875-MOD(S113,1))+INDEX(エサマスタ!$C$5:$O$53,MATCH($F113,エサマスタ!$B$5:$B$53,0),COLUMN()-COLUMN($Z113)),0),1.875-MOD(S113,1))</f>
        <v>0.5</v>
      </c>
      <c r="AJ113" s="76">
        <f>MIN(MAX(MIN(MAX(MIN(MAX(T$6+INDEX(エサマスタ!$C$5:$O$53,MATCH($D113,エサマスタ!$B$5:$B$53,0),COLUMN()-COLUMN($Z113)),0),1.875-MOD(T113,1))+INDEX(エサマスタ!$C$5:$O$53,MATCH($E113,エサマスタ!$B$5:$B$53,0),COLUMN()-COLUMN($Z113)),0),1.875-MOD(T113,1))+INDEX(エサマスタ!$C$5:$O$53,MATCH($F113,エサマスタ!$B$5:$B$53,0),COLUMN()-COLUMN($Z113)),0),1.875-MOD(T113,1))</f>
        <v>0.5</v>
      </c>
      <c r="AK113" s="76">
        <f>MIN(MAX(MIN(MAX(MIN(MAX(U$6+INDEX(エサマスタ!$C$5:$O$53,MATCH($D113,エサマスタ!$B$5:$B$53,0),COLUMN()-COLUMN($Z113)),0),1.875-MOD(U113,1))+INDEX(エサマスタ!$C$5:$O$53,MATCH($E113,エサマスタ!$B$5:$B$53,0),COLUMN()-COLUMN($Z113)),0),1.875-MOD(U113,1))+INDEX(エサマスタ!$C$5:$O$53,MATCH($F113,エサマスタ!$B$5:$B$53,0),COLUMN()-COLUMN($Z113)),0),1.875-MOD(U113,1))</f>
        <v>0.75</v>
      </c>
      <c r="AL113" s="76">
        <f>MIN(MAX(MIN(MAX(MIN(MAX(V$6+INDEX(エサマスタ!$C$5:$O$53,MATCH($D113,エサマスタ!$B$5:$B$53,0),COLUMN()-COLUMN($Z113)),0),1.875-MOD(V113,1))+INDEX(エサマスタ!$C$5:$O$53,MATCH($E113,エサマスタ!$B$5:$B$53,0),COLUMN()-COLUMN($Z113)),0),1.875-MOD(V113,1))+INDEX(エサマスタ!$C$5:$O$53,MATCH($F113,エサマスタ!$B$5:$B$53,0),COLUMN()-COLUMN($Z113)),0),1.875-MOD(V113,1))</f>
        <v>0.75</v>
      </c>
      <c r="AM113" s="77">
        <f>MIN(MAX(MIN(MAX(MIN(MAX(W$6+IF(AND($F$1="リマスター",$D113="アルマジロキャベツ"),-1,1)*INDEX(エサマスタ!$C$5:$O$53,MATCH($D113,エサマスタ!$B$5:$B$53,0),COLUMN()-COLUMN($Z113)),0),1.875-MOD(W113,1))+IF(AND($F$1="リマスター",$E113="アルマジロキャベツ"),-1,1)*INDEX(エサマスタ!$C$5:$O$53,MATCH($E113,エサマスタ!$B$5:$B$53,0),COLUMN()-COLUMN($Z113)),0),1.875-MOD(W113,1))+IF(AND($F$1="リマスター",$F113="アルマジロキャベツ"),-1,1)*INDEX(エサマスタ!$C$5:$O$53,MATCH($F113,エサマスタ!$B$5:$B$53,0),COLUMN()-COLUMN($Z113)),0),1.875-MOD(W113,1))</f>
        <v>1</v>
      </c>
      <c r="AN113" s="15"/>
    </row>
    <row r="114" spans="1:40" x14ac:dyDescent="0.25">
      <c r="A114" s="15"/>
      <c r="B114" s="51" t="s">
        <v>203</v>
      </c>
      <c r="C114" s="54"/>
      <c r="D114" s="53" t="s">
        <v>97</v>
      </c>
      <c r="E114" s="53" t="s">
        <v>104</v>
      </c>
      <c r="F114" s="53" t="s">
        <v>104</v>
      </c>
      <c r="G114" s="50"/>
      <c r="H114" s="15"/>
      <c r="I114" s="15"/>
      <c r="J114" s="63" t="s">
        <v>203</v>
      </c>
      <c r="K114" s="64">
        <f t="shared" ref="K114:R114" si="197">K113+AA113</f>
        <v>318.75</v>
      </c>
      <c r="L114" s="65">
        <f t="shared" si="197"/>
        <v>25.5</v>
      </c>
      <c r="M114" s="65">
        <f t="shared" si="197"/>
        <v>162.5</v>
      </c>
      <c r="N114" s="65">
        <f t="shared" si="197"/>
        <v>96.5</v>
      </c>
      <c r="O114" s="65">
        <f t="shared" si="197"/>
        <v>151</v>
      </c>
      <c r="P114" s="65">
        <f t="shared" si="197"/>
        <v>162.5</v>
      </c>
      <c r="Q114" s="65">
        <f t="shared" si="197"/>
        <v>94.25</v>
      </c>
      <c r="R114" s="65">
        <f t="shared" si="197"/>
        <v>5</v>
      </c>
      <c r="S114" s="76">
        <f t="shared" ref="S114:W114" si="198">INT(S113)+MIN(S113-INT(S113)+AI113,1.875)</f>
        <v>57</v>
      </c>
      <c r="T114" s="76">
        <f t="shared" si="198"/>
        <v>45.5</v>
      </c>
      <c r="U114" s="76">
        <f t="shared" si="198"/>
        <v>71</v>
      </c>
      <c r="V114" s="76">
        <f t="shared" si="198"/>
        <v>71</v>
      </c>
      <c r="W114" s="77">
        <f t="shared" si="198"/>
        <v>69</v>
      </c>
      <c r="X114" s="15"/>
      <c r="Y114" s="15"/>
      <c r="Z114" s="63" t="s">
        <v>203</v>
      </c>
      <c r="AA114" s="64">
        <f>MIN(MAX(MIN(MAX(MIN(MAX(K$6+INDEX(エサマスタ!$C$5:$O$53,MATCH($D114,エサマスタ!$B$5:$B$53,0),COLUMN()-COLUMN($Z114)),0),3.75)+INDEX(エサマスタ!$C$5:$O$53,MATCH($E114,エサマスタ!$B$5:$B$53,0),COLUMN()-COLUMN($Z114)),0),3.75)+INDEX(エサマスタ!$C$5:$O$53,MATCH($F114,エサマスタ!$B$5:$B$53,0),COLUMN()-COLUMN($Z114)),0),3.75)</f>
        <v>3.5</v>
      </c>
      <c r="AB114" s="65">
        <f>MIN(MAX(MIN(MAX(MIN(MAX(L$6+INDEX(エサマスタ!$C$5:$O$53,MATCH($D114,エサマスタ!$B$5:$B$53,0),COLUMN()-COLUMN($Z114)),0),3.75)+INDEX(エサマスタ!$C$5:$O$53,MATCH($E114,エサマスタ!$B$5:$B$53,0),COLUMN()-COLUMN($Z114)),0),3.75)+INDEX(エサマスタ!$C$5:$O$53,MATCH($F114,エサマスタ!$B$5:$B$53,0),COLUMN()-COLUMN($Z114)),0),3.75)</f>
        <v>0.25</v>
      </c>
      <c r="AC114" s="65">
        <f>MIN(MAX(MIN(MAX(MIN(MAX(M$6+INDEX(エサマスタ!$C$5:$O$53,MATCH($D114,エサマスタ!$B$5:$B$53,0),COLUMN()-COLUMN($Z114)),0),3.75)+INDEX(エサマスタ!$C$5:$O$53,MATCH($E114,エサマスタ!$B$5:$B$53,0),COLUMN()-COLUMN($Z114)),0),3.75)+INDEX(エサマスタ!$C$5:$O$53,MATCH($F114,エサマスタ!$B$5:$B$53,0),COLUMN()-COLUMN($Z114)),0),3.75)</f>
        <v>0.75</v>
      </c>
      <c r="AD114" s="65">
        <f>MIN(MAX(MIN(MAX(MIN(MAX(N$6+INDEX(エサマスタ!$C$5:$O$53,MATCH($D114,エサマスタ!$B$5:$B$53,0),COLUMN()-COLUMN($Z114)),0),3.75)+INDEX(エサマスタ!$C$5:$O$53,MATCH($E114,エサマスタ!$B$5:$B$53,0),COLUMN()-COLUMN($Z114)),0),3.75)+INDEX(エサマスタ!$C$5:$O$53,MATCH($F114,エサマスタ!$B$5:$B$53,0),COLUMN()-COLUMN($Z114)),0),3.75)</f>
        <v>0.75</v>
      </c>
      <c r="AE114" s="65">
        <f>MIN(MAX(MIN(MAX(MIN(MAX(O$6+INDEX(エサマスタ!$C$5:$O$53,MATCH($D114,エサマスタ!$B$5:$B$53,0),COLUMN()-COLUMN($Z114)),0),3.75)+INDEX(エサマスタ!$C$5:$O$53,MATCH($E114,エサマスタ!$B$5:$B$53,0),COLUMN()-COLUMN($Z114)),0),3.75)+INDEX(エサマスタ!$C$5:$O$53,MATCH($F114,エサマスタ!$B$5:$B$53,0),COLUMN()-COLUMN($Z114)),0),3.75)</f>
        <v>1.5</v>
      </c>
      <c r="AF114" s="65">
        <f>MIN(MAX(MIN(MAX(MIN(MAX(P$6+INDEX(エサマスタ!$C$5:$O$53,MATCH($D114,エサマスタ!$B$5:$B$53,0),COLUMN()-COLUMN($Z114)),0),3.75)+INDEX(エサマスタ!$C$5:$O$53,MATCH($E114,エサマスタ!$B$5:$B$53,0),COLUMN()-COLUMN($Z114)),0),3.75)+INDEX(エサマスタ!$C$5:$O$53,MATCH($F114,エサマスタ!$B$5:$B$53,0),COLUMN()-COLUMN($Z114)),0),3.75)</f>
        <v>0.75</v>
      </c>
      <c r="AG114" s="65">
        <f>MIN(MAX(MIN(MAX(MIN(MAX(Q$6+INDEX(エサマスタ!$C$5:$O$53,MATCH($D114,エサマスタ!$B$5:$B$53,0),COLUMN()-COLUMN($Z114)),0),3.75)+INDEX(エサマスタ!$C$5:$O$53,MATCH($E114,エサマスタ!$B$5:$B$53,0),COLUMN()-COLUMN($Z114)),0),3.75)+INDEX(エサマスタ!$C$5:$O$53,MATCH($F114,エサマスタ!$B$5:$B$53,0),COLUMN()-COLUMN($Z114)),0),3.75)</f>
        <v>2.75</v>
      </c>
      <c r="AH114" s="65">
        <f>MIN(MAX(MIN(MAX(MIN(MAX(R$6+INDEX(エサマスタ!$C$5:$O$53,MATCH($D114,エサマスタ!$B$5:$B$53,0),COLUMN()-COLUMN($Z114)),0),3.75)+INDEX(エサマスタ!$C$5:$O$53,MATCH($E114,エサマスタ!$B$5:$B$53,0),COLUMN()-COLUMN($Z114)),0),3.75)+INDEX(エサマスタ!$C$5:$O$53,MATCH($F114,エサマスタ!$B$5:$B$53,0),COLUMN()-COLUMN($Z114)),0),3.75)</f>
        <v>0</v>
      </c>
      <c r="AI114" s="76">
        <f>MIN(MAX(MIN(MAX(MIN(MAX(S$6+INDEX(エサマスタ!$C$5:$O$53,MATCH($D114,エサマスタ!$B$5:$B$53,0),COLUMN()-COLUMN($Z114)),0),1.875-MOD(S114,1))+INDEX(エサマスタ!$C$5:$O$53,MATCH($E114,エサマスタ!$B$5:$B$53,0),COLUMN()-COLUMN($Z114)),0),1.875-MOD(S114,1))+INDEX(エサマスタ!$C$5:$O$53,MATCH($F114,エサマスタ!$B$5:$B$53,0),COLUMN()-COLUMN($Z114)),0),1.875-MOD(S114,1))</f>
        <v>0.5</v>
      </c>
      <c r="AJ114" s="76">
        <f>MIN(MAX(MIN(MAX(MIN(MAX(T$6+INDEX(エサマスタ!$C$5:$O$53,MATCH($D114,エサマスタ!$B$5:$B$53,0),COLUMN()-COLUMN($Z114)),0),1.875-MOD(T114,1))+INDEX(エサマスタ!$C$5:$O$53,MATCH($E114,エサマスタ!$B$5:$B$53,0),COLUMN()-COLUMN($Z114)),0),1.875-MOD(T114,1))+INDEX(エサマスタ!$C$5:$O$53,MATCH($F114,エサマスタ!$B$5:$B$53,0),COLUMN()-COLUMN($Z114)),0),1.875-MOD(T114,1))</f>
        <v>0</v>
      </c>
      <c r="AK114" s="76">
        <f>MIN(MAX(MIN(MAX(MIN(MAX(U$6+INDEX(エサマスタ!$C$5:$O$53,MATCH($D114,エサマスタ!$B$5:$B$53,0),COLUMN()-COLUMN($Z114)),0),1.875-MOD(U114,1))+INDEX(エサマスタ!$C$5:$O$53,MATCH($E114,エサマスタ!$B$5:$B$53,0),COLUMN()-COLUMN($Z114)),0),1.875-MOD(U114,1))+INDEX(エサマスタ!$C$5:$O$53,MATCH($F114,エサマスタ!$B$5:$B$53,0),COLUMN()-COLUMN($Z114)),0),1.875-MOD(U114,1))</f>
        <v>0.25</v>
      </c>
      <c r="AL114" s="76">
        <f>MIN(MAX(MIN(MAX(MIN(MAX(V$6+INDEX(エサマスタ!$C$5:$O$53,MATCH($D114,エサマスタ!$B$5:$B$53,0),COLUMN()-COLUMN($Z114)),0),1.875-MOD(V114,1))+INDEX(エサマスタ!$C$5:$O$53,MATCH($E114,エサマスタ!$B$5:$B$53,0),COLUMN()-COLUMN($Z114)),0),1.875-MOD(V114,1))+INDEX(エサマスタ!$C$5:$O$53,MATCH($F114,エサマスタ!$B$5:$B$53,0),COLUMN()-COLUMN($Z114)),0),1.875-MOD(V114,1))</f>
        <v>0.25</v>
      </c>
      <c r="AM114" s="77">
        <f>MIN(MAX(MIN(MAX(MIN(MAX(W$6+IF(AND($F$1="リマスター",$D114="アルマジロキャベツ"),-1,1)*INDEX(エサマスタ!$C$5:$O$53,MATCH($D114,エサマスタ!$B$5:$B$53,0),COLUMN()-COLUMN($Z114)),0),1.875-MOD(W114,1))+IF(AND($F$1="リマスター",$E114="アルマジロキャベツ"),-1,1)*INDEX(エサマスタ!$C$5:$O$53,MATCH($E114,エサマスタ!$B$5:$B$53,0),COLUMN()-COLUMN($Z114)),0),1.875-MOD(W114,1))+IF(AND($F$1="リマスター",$F114="アルマジロキャベツ"),-1,1)*INDEX(エサマスタ!$C$5:$O$53,MATCH($F114,エサマスタ!$B$5:$B$53,0),COLUMN()-COLUMN($Z114)),0),1.875-MOD(W114,1))</f>
        <v>1</v>
      </c>
      <c r="AN114" s="15"/>
    </row>
    <row r="115" spans="1:40" x14ac:dyDescent="0.25">
      <c r="A115" s="15"/>
      <c r="B115" s="51" t="s">
        <v>204</v>
      </c>
      <c r="C115" s="54"/>
      <c r="D115" s="53" t="s">
        <v>92</v>
      </c>
      <c r="E115" s="53" t="s">
        <v>97</v>
      </c>
      <c r="F115" s="53" t="s">
        <v>97</v>
      </c>
      <c r="G115" s="50"/>
      <c r="H115" s="15"/>
      <c r="I115" s="15"/>
      <c r="J115" s="63" t="s">
        <v>204</v>
      </c>
      <c r="K115" s="64">
        <f t="shared" ref="K115:R115" si="199">K114+AA114</f>
        <v>322.25</v>
      </c>
      <c r="L115" s="65">
        <f t="shared" si="199"/>
        <v>25.75</v>
      </c>
      <c r="M115" s="65">
        <f t="shared" si="199"/>
        <v>163.25</v>
      </c>
      <c r="N115" s="65">
        <f t="shared" si="199"/>
        <v>97.25</v>
      </c>
      <c r="O115" s="65">
        <f t="shared" si="199"/>
        <v>152.5</v>
      </c>
      <c r="P115" s="65">
        <f t="shared" si="199"/>
        <v>163.25</v>
      </c>
      <c r="Q115" s="65">
        <f t="shared" si="199"/>
        <v>97</v>
      </c>
      <c r="R115" s="65">
        <f t="shared" si="199"/>
        <v>5</v>
      </c>
      <c r="S115" s="76">
        <f t="shared" ref="S115:W115" si="200">INT(S114)+MIN(S114-INT(S114)+AI114,1.875)</f>
        <v>57.5</v>
      </c>
      <c r="T115" s="76">
        <f t="shared" si="200"/>
        <v>45.5</v>
      </c>
      <c r="U115" s="76">
        <f t="shared" si="200"/>
        <v>71.25</v>
      </c>
      <c r="V115" s="76">
        <f t="shared" si="200"/>
        <v>71.25</v>
      </c>
      <c r="W115" s="77">
        <f t="shared" si="200"/>
        <v>70</v>
      </c>
      <c r="X115" s="15"/>
      <c r="Y115" s="15"/>
      <c r="Z115" s="63" t="s">
        <v>204</v>
      </c>
      <c r="AA115" s="64">
        <f>MIN(MAX(MIN(MAX(MIN(MAX(K$6+INDEX(エサマスタ!$C$5:$O$53,MATCH($D115,エサマスタ!$B$5:$B$53,0),COLUMN()-COLUMN($Z115)),0),3.75)+INDEX(エサマスタ!$C$5:$O$53,MATCH($E115,エサマスタ!$B$5:$B$53,0),COLUMN()-COLUMN($Z115)),0),3.75)+INDEX(エサマスタ!$C$5:$O$53,MATCH($F115,エサマスタ!$B$5:$B$53,0),COLUMN()-COLUMN($Z115)),0),3.75)</f>
        <v>3.75</v>
      </c>
      <c r="AB115" s="65">
        <f>MIN(MAX(MIN(MAX(MIN(MAX(L$6+INDEX(エサマスタ!$C$5:$O$53,MATCH($D115,エサマスタ!$B$5:$B$53,0),COLUMN()-COLUMN($Z115)),0),3.75)+INDEX(エサマスタ!$C$5:$O$53,MATCH($E115,エサマスタ!$B$5:$B$53,0),COLUMN()-COLUMN($Z115)),0),3.75)+INDEX(エサマスタ!$C$5:$O$53,MATCH($F115,エサマスタ!$B$5:$B$53,0),COLUMN()-COLUMN($Z115)),0),3.75)</f>
        <v>0.25</v>
      </c>
      <c r="AC115" s="65">
        <f>MIN(MAX(MIN(MAX(MIN(MAX(M$6+INDEX(エサマスタ!$C$5:$O$53,MATCH($D115,エサマスタ!$B$5:$B$53,0),COLUMN()-COLUMN($Z115)),0),3.75)+INDEX(エサマスタ!$C$5:$O$53,MATCH($E115,エサマスタ!$B$5:$B$53,0),COLUMN()-COLUMN($Z115)),0),3.75)+INDEX(エサマスタ!$C$5:$O$53,MATCH($F115,エサマスタ!$B$5:$B$53,0),COLUMN()-COLUMN($Z115)),0),3.75)</f>
        <v>1.75</v>
      </c>
      <c r="AD115" s="65">
        <f>MIN(MAX(MIN(MAX(MIN(MAX(N$6+INDEX(エサマスタ!$C$5:$O$53,MATCH($D115,エサマスタ!$B$5:$B$53,0),COLUMN()-COLUMN($Z115)),0),3.75)+INDEX(エサマスタ!$C$5:$O$53,MATCH($E115,エサマスタ!$B$5:$B$53,0),COLUMN()-COLUMN($Z115)),0),3.75)+INDEX(エサマスタ!$C$5:$O$53,MATCH($F115,エサマスタ!$B$5:$B$53,0),COLUMN()-COLUMN($Z115)),0),3.75)</f>
        <v>0.75</v>
      </c>
      <c r="AE115" s="65">
        <f>MIN(MAX(MIN(MAX(MIN(MAX(O$6+INDEX(エサマスタ!$C$5:$O$53,MATCH($D115,エサマスタ!$B$5:$B$53,0),COLUMN()-COLUMN($Z115)),0),3.75)+INDEX(エサマスタ!$C$5:$O$53,MATCH($E115,エサマスタ!$B$5:$B$53,0),COLUMN()-COLUMN($Z115)),0),3.75)+INDEX(エサマスタ!$C$5:$O$53,MATCH($F115,エサマスタ!$B$5:$B$53,0),COLUMN()-COLUMN($Z115)),0),3.75)</f>
        <v>1.5</v>
      </c>
      <c r="AF115" s="65">
        <f>MIN(MAX(MIN(MAX(MIN(MAX(P$6+INDEX(エサマスタ!$C$5:$O$53,MATCH($D115,エサマスタ!$B$5:$B$53,0),COLUMN()-COLUMN($Z115)),0),3.75)+INDEX(エサマスタ!$C$5:$O$53,MATCH($E115,エサマスタ!$B$5:$B$53,0),COLUMN()-COLUMN($Z115)),0),3.75)+INDEX(エサマスタ!$C$5:$O$53,MATCH($F115,エサマスタ!$B$5:$B$53,0),COLUMN()-COLUMN($Z115)),0),3.75)</f>
        <v>1.75</v>
      </c>
      <c r="AG115" s="65">
        <f>MIN(MAX(MIN(MAX(MIN(MAX(Q$6+INDEX(エサマスタ!$C$5:$O$53,MATCH($D115,エサマスタ!$B$5:$B$53,0),COLUMN()-COLUMN($Z115)),0),3.75)+INDEX(エサマスタ!$C$5:$O$53,MATCH($E115,エサマスタ!$B$5:$B$53,0),COLUMN()-COLUMN($Z115)),0),3.75)+INDEX(エサマスタ!$C$5:$O$53,MATCH($F115,エサマスタ!$B$5:$B$53,0),COLUMN()-COLUMN($Z115)),0),3.75)</f>
        <v>0</v>
      </c>
      <c r="AH115" s="65">
        <f>MIN(MAX(MIN(MAX(MIN(MAX(R$6+INDEX(エサマスタ!$C$5:$O$53,MATCH($D115,エサマスタ!$B$5:$B$53,0),COLUMN()-COLUMN($Z115)),0),3.75)+INDEX(エサマスタ!$C$5:$O$53,MATCH($E115,エサマスタ!$B$5:$B$53,0),COLUMN()-COLUMN($Z115)),0),3.75)+INDEX(エサマスタ!$C$5:$O$53,MATCH($F115,エサマスタ!$B$5:$B$53,0),COLUMN()-COLUMN($Z115)),0),3.75)</f>
        <v>0</v>
      </c>
      <c r="AI115" s="76">
        <f>MIN(MAX(MIN(MAX(MIN(MAX(S$6+INDEX(エサマスタ!$C$5:$O$53,MATCH($D115,エサマスタ!$B$5:$B$53,0),COLUMN()-COLUMN($Z115)),0),1.875-MOD(S115,1))+INDEX(エサマスタ!$C$5:$O$53,MATCH($E115,エサマスタ!$B$5:$B$53,0),COLUMN()-COLUMN($Z115)),0),1.875-MOD(S115,1))+INDEX(エサマスタ!$C$5:$O$53,MATCH($F115,エサマスタ!$B$5:$B$53,0),COLUMN()-COLUMN($Z115)),0),1.875-MOD(S115,1))</f>
        <v>0.5</v>
      </c>
      <c r="AJ115" s="76">
        <f>MIN(MAX(MIN(MAX(MIN(MAX(T$6+INDEX(エサマスタ!$C$5:$O$53,MATCH($D115,エサマスタ!$B$5:$B$53,0),COLUMN()-COLUMN($Z115)),0),1.875-MOD(T115,1))+INDEX(エサマスタ!$C$5:$O$53,MATCH($E115,エサマスタ!$B$5:$B$53,0),COLUMN()-COLUMN($Z115)),0),1.875-MOD(T115,1))+INDEX(エサマスタ!$C$5:$O$53,MATCH($F115,エサマスタ!$B$5:$B$53,0),COLUMN()-COLUMN($Z115)),0),1.875-MOD(T115,1))</f>
        <v>0.5</v>
      </c>
      <c r="AK115" s="76">
        <f>MIN(MAX(MIN(MAX(MIN(MAX(U$6+INDEX(エサマスタ!$C$5:$O$53,MATCH($D115,エサマスタ!$B$5:$B$53,0),COLUMN()-COLUMN($Z115)),0),1.875-MOD(U115,1))+INDEX(エサマスタ!$C$5:$O$53,MATCH($E115,エサマスタ!$B$5:$B$53,0),COLUMN()-COLUMN($Z115)),0),1.875-MOD(U115,1))+INDEX(エサマスタ!$C$5:$O$53,MATCH($F115,エサマスタ!$B$5:$B$53,0),COLUMN()-COLUMN($Z115)),0),1.875-MOD(U115,1))</f>
        <v>0.75</v>
      </c>
      <c r="AL115" s="76">
        <f>MIN(MAX(MIN(MAX(MIN(MAX(V$6+INDEX(エサマスタ!$C$5:$O$53,MATCH($D115,エサマスタ!$B$5:$B$53,0),COLUMN()-COLUMN($Z115)),0),1.875-MOD(V115,1))+INDEX(エサマスタ!$C$5:$O$53,MATCH($E115,エサマスタ!$B$5:$B$53,0),COLUMN()-COLUMN($Z115)),0),1.875-MOD(V115,1))+INDEX(エサマスタ!$C$5:$O$53,MATCH($F115,エサマスタ!$B$5:$B$53,0),COLUMN()-COLUMN($Z115)),0),1.875-MOD(V115,1))</f>
        <v>0.75</v>
      </c>
      <c r="AM115" s="77">
        <f>MIN(MAX(MIN(MAX(MIN(MAX(W$6+IF(AND($F$1="リマスター",$D115="アルマジロキャベツ"),-1,1)*INDEX(エサマスタ!$C$5:$O$53,MATCH($D115,エサマスタ!$B$5:$B$53,0),COLUMN()-COLUMN($Z115)),0),1.875-MOD(W115,1))+IF(AND($F$1="リマスター",$E115="アルマジロキャベツ"),-1,1)*INDEX(エサマスタ!$C$5:$O$53,MATCH($E115,エサマスタ!$B$5:$B$53,0),COLUMN()-COLUMN($Z115)),0),1.875-MOD(W115,1))+IF(AND($F$1="リマスター",$F115="アルマジロキャベツ"),-1,1)*INDEX(エサマスタ!$C$5:$O$53,MATCH($F115,エサマスタ!$B$5:$B$53,0),COLUMN()-COLUMN($Z115)),0),1.875-MOD(W115,1))</f>
        <v>1</v>
      </c>
      <c r="AN115" s="15"/>
    </row>
    <row r="116" spans="1:40" x14ac:dyDescent="0.25">
      <c r="A116" s="15"/>
      <c r="B116" s="51" t="s">
        <v>205</v>
      </c>
      <c r="C116" s="54"/>
      <c r="D116" s="53" t="s">
        <v>97</v>
      </c>
      <c r="E116" s="53" t="s">
        <v>104</v>
      </c>
      <c r="F116" s="53" t="s">
        <v>104</v>
      </c>
      <c r="G116" s="50"/>
      <c r="H116" s="15"/>
      <c r="I116" s="15"/>
      <c r="J116" s="63" t="s">
        <v>205</v>
      </c>
      <c r="K116" s="64">
        <f t="shared" ref="K116:R116" si="201">K115+AA115</f>
        <v>326</v>
      </c>
      <c r="L116" s="65">
        <f t="shared" si="201"/>
        <v>26</v>
      </c>
      <c r="M116" s="65">
        <f t="shared" si="201"/>
        <v>165</v>
      </c>
      <c r="N116" s="65">
        <f t="shared" si="201"/>
        <v>98</v>
      </c>
      <c r="O116" s="65">
        <f t="shared" si="201"/>
        <v>154</v>
      </c>
      <c r="P116" s="65">
        <f t="shared" si="201"/>
        <v>165</v>
      </c>
      <c r="Q116" s="65">
        <f t="shared" si="201"/>
        <v>97</v>
      </c>
      <c r="R116" s="65">
        <f t="shared" si="201"/>
        <v>5</v>
      </c>
      <c r="S116" s="76">
        <f t="shared" ref="S116:W116" si="202">INT(S115)+MIN(S115-INT(S115)+AI115,1.875)</f>
        <v>58</v>
      </c>
      <c r="T116" s="76">
        <f t="shared" si="202"/>
        <v>46</v>
      </c>
      <c r="U116" s="76">
        <f t="shared" si="202"/>
        <v>72</v>
      </c>
      <c r="V116" s="76">
        <f t="shared" si="202"/>
        <v>72</v>
      </c>
      <c r="W116" s="77">
        <f t="shared" si="202"/>
        <v>71</v>
      </c>
      <c r="X116" s="15"/>
      <c r="Y116" s="15"/>
      <c r="Z116" s="63" t="s">
        <v>205</v>
      </c>
      <c r="AA116" s="64">
        <f>MIN(MAX(MIN(MAX(MIN(MAX(K$6+INDEX(エサマスタ!$C$5:$O$53,MATCH($D116,エサマスタ!$B$5:$B$53,0),COLUMN()-COLUMN($Z116)),0),3.75)+INDEX(エサマスタ!$C$5:$O$53,MATCH($E116,エサマスタ!$B$5:$B$53,0),COLUMN()-COLUMN($Z116)),0),3.75)+INDEX(エサマスタ!$C$5:$O$53,MATCH($F116,エサマスタ!$B$5:$B$53,0),COLUMN()-COLUMN($Z116)),0),3.75)</f>
        <v>3.5</v>
      </c>
      <c r="AB116" s="65">
        <f>MIN(MAX(MIN(MAX(MIN(MAX(L$6+INDEX(エサマスタ!$C$5:$O$53,MATCH($D116,エサマスタ!$B$5:$B$53,0),COLUMN()-COLUMN($Z116)),0),3.75)+INDEX(エサマスタ!$C$5:$O$53,MATCH($E116,エサマスタ!$B$5:$B$53,0),COLUMN()-COLUMN($Z116)),0),3.75)+INDEX(エサマスタ!$C$5:$O$53,MATCH($F116,エサマスタ!$B$5:$B$53,0),COLUMN()-COLUMN($Z116)),0),3.75)</f>
        <v>0.25</v>
      </c>
      <c r="AC116" s="65">
        <f>MIN(MAX(MIN(MAX(MIN(MAX(M$6+INDEX(エサマスタ!$C$5:$O$53,MATCH($D116,エサマスタ!$B$5:$B$53,0),COLUMN()-COLUMN($Z116)),0),3.75)+INDEX(エサマスタ!$C$5:$O$53,MATCH($E116,エサマスタ!$B$5:$B$53,0),COLUMN()-COLUMN($Z116)),0),3.75)+INDEX(エサマスタ!$C$5:$O$53,MATCH($F116,エサマスタ!$B$5:$B$53,0),COLUMN()-COLUMN($Z116)),0),3.75)</f>
        <v>0.75</v>
      </c>
      <c r="AD116" s="65">
        <f>MIN(MAX(MIN(MAX(MIN(MAX(N$6+INDEX(エサマスタ!$C$5:$O$53,MATCH($D116,エサマスタ!$B$5:$B$53,0),COLUMN()-COLUMN($Z116)),0),3.75)+INDEX(エサマスタ!$C$5:$O$53,MATCH($E116,エサマスタ!$B$5:$B$53,0),COLUMN()-COLUMN($Z116)),0),3.75)+INDEX(エサマスタ!$C$5:$O$53,MATCH($F116,エサマスタ!$B$5:$B$53,0),COLUMN()-COLUMN($Z116)),0),3.75)</f>
        <v>0.75</v>
      </c>
      <c r="AE116" s="65">
        <f>MIN(MAX(MIN(MAX(MIN(MAX(O$6+INDEX(エサマスタ!$C$5:$O$53,MATCH($D116,エサマスタ!$B$5:$B$53,0),COLUMN()-COLUMN($Z116)),0),3.75)+INDEX(エサマスタ!$C$5:$O$53,MATCH($E116,エサマスタ!$B$5:$B$53,0),COLUMN()-COLUMN($Z116)),0),3.75)+INDEX(エサマスタ!$C$5:$O$53,MATCH($F116,エサマスタ!$B$5:$B$53,0),COLUMN()-COLUMN($Z116)),0),3.75)</f>
        <v>1.5</v>
      </c>
      <c r="AF116" s="65">
        <f>MIN(MAX(MIN(MAX(MIN(MAX(P$6+INDEX(エサマスタ!$C$5:$O$53,MATCH($D116,エサマスタ!$B$5:$B$53,0),COLUMN()-COLUMN($Z116)),0),3.75)+INDEX(エサマスタ!$C$5:$O$53,MATCH($E116,エサマスタ!$B$5:$B$53,0),COLUMN()-COLUMN($Z116)),0),3.75)+INDEX(エサマスタ!$C$5:$O$53,MATCH($F116,エサマスタ!$B$5:$B$53,0),COLUMN()-COLUMN($Z116)),0),3.75)</f>
        <v>0.75</v>
      </c>
      <c r="AG116" s="65">
        <f>MIN(MAX(MIN(MAX(MIN(MAX(Q$6+INDEX(エサマスタ!$C$5:$O$53,MATCH($D116,エサマスタ!$B$5:$B$53,0),COLUMN()-COLUMN($Z116)),0),3.75)+INDEX(エサマスタ!$C$5:$O$53,MATCH($E116,エサマスタ!$B$5:$B$53,0),COLUMN()-COLUMN($Z116)),0),3.75)+INDEX(エサマスタ!$C$5:$O$53,MATCH($F116,エサマスタ!$B$5:$B$53,0),COLUMN()-COLUMN($Z116)),0),3.75)</f>
        <v>2.75</v>
      </c>
      <c r="AH116" s="65">
        <f>MIN(MAX(MIN(MAX(MIN(MAX(R$6+INDEX(エサマスタ!$C$5:$O$53,MATCH($D116,エサマスタ!$B$5:$B$53,0),COLUMN()-COLUMN($Z116)),0),3.75)+INDEX(エサマスタ!$C$5:$O$53,MATCH($E116,エサマスタ!$B$5:$B$53,0),COLUMN()-COLUMN($Z116)),0),3.75)+INDEX(エサマスタ!$C$5:$O$53,MATCH($F116,エサマスタ!$B$5:$B$53,0),COLUMN()-COLUMN($Z116)),0),3.75)</f>
        <v>0</v>
      </c>
      <c r="AI116" s="76">
        <f>MIN(MAX(MIN(MAX(MIN(MAX(S$6+INDEX(エサマスタ!$C$5:$O$53,MATCH($D116,エサマスタ!$B$5:$B$53,0),COLUMN()-COLUMN($Z116)),0),1.875-MOD(S116,1))+INDEX(エサマスタ!$C$5:$O$53,MATCH($E116,エサマスタ!$B$5:$B$53,0),COLUMN()-COLUMN($Z116)),0),1.875-MOD(S116,1))+INDEX(エサマスタ!$C$5:$O$53,MATCH($F116,エサマスタ!$B$5:$B$53,0),COLUMN()-COLUMN($Z116)),0),1.875-MOD(S116,1))</f>
        <v>0.5</v>
      </c>
      <c r="AJ116" s="76">
        <f>MIN(MAX(MIN(MAX(MIN(MAX(T$6+INDEX(エサマスタ!$C$5:$O$53,MATCH($D116,エサマスタ!$B$5:$B$53,0),COLUMN()-COLUMN($Z116)),0),1.875-MOD(T116,1))+INDEX(エサマスタ!$C$5:$O$53,MATCH($E116,エサマスタ!$B$5:$B$53,0),COLUMN()-COLUMN($Z116)),0),1.875-MOD(T116,1))+INDEX(エサマスタ!$C$5:$O$53,MATCH($F116,エサマスタ!$B$5:$B$53,0),COLUMN()-COLUMN($Z116)),0),1.875-MOD(T116,1))</f>
        <v>0</v>
      </c>
      <c r="AK116" s="76">
        <f>MIN(MAX(MIN(MAX(MIN(MAX(U$6+INDEX(エサマスタ!$C$5:$O$53,MATCH($D116,エサマスタ!$B$5:$B$53,0),COLUMN()-COLUMN($Z116)),0),1.875-MOD(U116,1))+INDEX(エサマスタ!$C$5:$O$53,MATCH($E116,エサマスタ!$B$5:$B$53,0),COLUMN()-COLUMN($Z116)),0),1.875-MOD(U116,1))+INDEX(エサマスタ!$C$5:$O$53,MATCH($F116,エサマスタ!$B$5:$B$53,0),COLUMN()-COLUMN($Z116)),0),1.875-MOD(U116,1))</f>
        <v>0.25</v>
      </c>
      <c r="AL116" s="76">
        <f>MIN(MAX(MIN(MAX(MIN(MAX(V$6+INDEX(エサマスタ!$C$5:$O$53,MATCH($D116,エサマスタ!$B$5:$B$53,0),COLUMN()-COLUMN($Z116)),0),1.875-MOD(V116,1))+INDEX(エサマスタ!$C$5:$O$53,MATCH($E116,エサマスタ!$B$5:$B$53,0),COLUMN()-COLUMN($Z116)),0),1.875-MOD(V116,1))+INDEX(エサマスタ!$C$5:$O$53,MATCH($F116,エサマスタ!$B$5:$B$53,0),COLUMN()-COLUMN($Z116)),0),1.875-MOD(V116,1))</f>
        <v>0.25</v>
      </c>
      <c r="AM116" s="77">
        <f>MIN(MAX(MIN(MAX(MIN(MAX(W$6+IF(AND($F$1="リマスター",$D116="アルマジロキャベツ"),-1,1)*INDEX(エサマスタ!$C$5:$O$53,MATCH($D116,エサマスタ!$B$5:$B$53,0),COLUMN()-COLUMN($Z116)),0),1.875-MOD(W116,1))+IF(AND($F$1="リマスター",$E116="アルマジロキャベツ"),-1,1)*INDEX(エサマスタ!$C$5:$O$53,MATCH($E116,エサマスタ!$B$5:$B$53,0),COLUMN()-COLUMN($Z116)),0),1.875-MOD(W116,1))+IF(AND($F$1="リマスター",$F116="アルマジロキャベツ"),-1,1)*INDEX(エサマスタ!$C$5:$O$53,MATCH($F116,エサマスタ!$B$5:$B$53,0),COLUMN()-COLUMN($Z116)),0),1.875-MOD(W116,1))</f>
        <v>1</v>
      </c>
      <c r="AN116" s="15"/>
    </row>
    <row r="117" spans="1:40" x14ac:dyDescent="0.25">
      <c r="A117" s="15"/>
      <c r="B117" s="51" t="s">
        <v>206</v>
      </c>
      <c r="C117" s="54"/>
      <c r="D117" s="53" t="s">
        <v>92</v>
      </c>
      <c r="E117" s="53" t="s">
        <v>97</v>
      </c>
      <c r="F117" s="53" t="s">
        <v>97</v>
      </c>
      <c r="G117" s="50"/>
      <c r="H117" s="15"/>
      <c r="I117" s="15"/>
      <c r="J117" s="63" t="s">
        <v>206</v>
      </c>
      <c r="K117" s="64">
        <f t="shared" ref="K117:R117" si="203">K116+AA116</f>
        <v>329.5</v>
      </c>
      <c r="L117" s="65">
        <f t="shared" si="203"/>
        <v>26.25</v>
      </c>
      <c r="M117" s="65">
        <f t="shared" si="203"/>
        <v>165.75</v>
      </c>
      <c r="N117" s="65">
        <f t="shared" si="203"/>
        <v>98.75</v>
      </c>
      <c r="O117" s="65">
        <f t="shared" si="203"/>
        <v>155.5</v>
      </c>
      <c r="P117" s="65">
        <f t="shared" si="203"/>
        <v>165.75</v>
      </c>
      <c r="Q117" s="65">
        <f t="shared" si="203"/>
        <v>99.75</v>
      </c>
      <c r="R117" s="65">
        <f t="shared" si="203"/>
        <v>5</v>
      </c>
      <c r="S117" s="76">
        <f t="shared" ref="S117:W117" si="204">INT(S116)+MIN(S116-INT(S116)+AI116,1.875)</f>
        <v>58.5</v>
      </c>
      <c r="T117" s="76">
        <f t="shared" si="204"/>
        <v>46</v>
      </c>
      <c r="U117" s="76">
        <f t="shared" si="204"/>
        <v>72.25</v>
      </c>
      <c r="V117" s="76">
        <f t="shared" si="204"/>
        <v>72.25</v>
      </c>
      <c r="W117" s="77">
        <f t="shared" si="204"/>
        <v>72</v>
      </c>
      <c r="X117" s="15"/>
      <c r="Y117" s="15"/>
      <c r="Z117" s="63" t="s">
        <v>206</v>
      </c>
      <c r="AA117" s="64">
        <f>MIN(MAX(MIN(MAX(MIN(MAX(K$6+INDEX(エサマスタ!$C$5:$O$53,MATCH($D117,エサマスタ!$B$5:$B$53,0),COLUMN()-COLUMN($Z117)),0),3.75)+INDEX(エサマスタ!$C$5:$O$53,MATCH($E117,エサマスタ!$B$5:$B$53,0),COLUMN()-COLUMN($Z117)),0),3.75)+INDEX(エサマスタ!$C$5:$O$53,MATCH($F117,エサマスタ!$B$5:$B$53,0),COLUMN()-COLUMN($Z117)),0),3.75)</f>
        <v>3.75</v>
      </c>
      <c r="AB117" s="65">
        <f>MIN(MAX(MIN(MAX(MIN(MAX(L$6+INDEX(エサマスタ!$C$5:$O$53,MATCH($D117,エサマスタ!$B$5:$B$53,0),COLUMN()-COLUMN($Z117)),0),3.75)+INDEX(エサマスタ!$C$5:$O$53,MATCH($E117,エサマスタ!$B$5:$B$53,0),COLUMN()-COLUMN($Z117)),0),3.75)+INDEX(エサマスタ!$C$5:$O$53,MATCH($F117,エサマスタ!$B$5:$B$53,0),COLUMN()-COLUMN($Z117)),0),3.75)</f>
        <v>0.25</v>
      </c>
      <c r="AC117" s="65">
        <f>MIN(MAX(MIN(MAX(MIN(MAX(M$6+INDEX(エサマスタ!$C$5:$O$53,MATCH($D117,エサマスタ!$B$5:$B$53,0),COLUMN()-COLUMN($Z117)),0),3.75)+INDEX(エサマスタ!$C$5:$O$53,MATCH($E117,エサマスタ!$B$5:$B$53,0),COLUMN()-COLUMN($Z117)),0),3.75)+INDEX(エサマスタ!$C$5:$O$53,MATCH($F117,エサマスタ!$B$5:$B$53,0),COLUMN()-COLUMN($Z117)),0),3.75)</f>
        <v>1.75</v>
      </c>
      <c r="AD117" s="65">
        <f>MIN(MAX(MIN(MAX(MIN(MAX(N$6+INDEX(エサマスタ!$C$5:$O$53,MATCH($D117,エサマスタ!$B$5:$B$53,0),COLUMN()-COLUMN($Z117)),0),3.75)+INDEX(エサマスタ!$C$5:$O$53,MATCH($E117,エサマスタ!$B$5:$B$53,0),COLUMN()-COLUMN($Z117)),0),3.75)+INDEX(エサマスタ!$C$5:$O$53,MATCH($F117,エサマスタ!$B$5:$B$53,0),COLUMN()-COLUMN($Z117)),0),3.75)</f>
        <v>0.75</v>
      </c>
      <c r="AE117" s="65">
        <f>MIN(MAX(MIN(MAX(MIN(MAX(O$6+INDEX(エサマスタ!$C$5:$O$53,MATCH($D117,エサマスタ!$B$5:$B$53,0),COLUMN()-COLUMN($Z117)),0),3.75)+INDEX(エサマスタ!$C$5:$O$53,MATCH($E117,エサマスタ!$B$5:$B$53,0),COLUMN()-COLUMN($Z117)),0),3.75)+INDEX(エサマスタ!$C$5:$O$53,MATCH($F117,エサマスタ!$B$5:$B$53,0),COLUMN()-COLUMN($Z117)),0),3.75)</f>
        <v>1.5</v>
      </c>
      <c r="AF117" s="65">
        <f>MIN(MAX(MIN(MAX(MIN(MAX(P$6+INDEX(エサマスタ!$C$5:$O$53,MATCH($D117,エサマスタ!$B$5:$B$53,0),COLUMN()-COLUMN($Z117)),0),3.75)+INDEX(エサマスタ!$C$5:$O$53,MATCH($E117,エサマスタ!$B$5:$B$53,0),COLUMN()-COLUMN($Z117)),0),3.75)+INDEX(エサマスタ!$C$5:$O$53,MATCH($F117,エサマスタ!$B$5:$B$53,0),COLUMN()-COLUMN($Z117)),0),3.75)</f>
        <v>1.75</v>
      </c>
      <c r="AG117" s="65">
        <f>MIN(MAX(MIN(MAX(MIN(MAX(Q$6+INDEX(エサマスタ!$C$5:$O$53,MATCH($D117,エサマスタ!$B$5:$B$53,0),COLUMN()-COLUMN($Z117)),0),3.75)+INDEX(エサマスタ!$C$5:$O$53,MATCH($E117,エサマスタ!$B$5:$B$53,0),COLUMN()-COLUMN($Z117)),0),3.75)+INDEX(エサマスタ!$C$5:$O$53,MATCH($F117,エサマスタ!$B$5:$B$53,0),COLUMN()-COLUMN($Z117)),0),3.75)</f>
        <v>0</v>
      </c>
      <c r="AH117" s="65">
        <f>MIN(MAX(MIN(MAX(MIN(MAX(R$6+INDEX(エサマスタ!$C$5:$O$53,MATCH($D117,エサマスタ!$B$5:$B$53,0),COLUMN()-COLUMN($Z117)),0),3.75)+INDEX(エサマスタ!$C$5:$O$53,MATCH($E117,エサマスタ!$B$5:$B$53,0),COLUMN()-COLUMN($Z117)),0),3.75)+INDEX(エサマスタ!$C$5:$O$53,MATCH($F117,エサマスタ!$B$5:$B$53,0),COLUMN()-COLUMN($Z117)),0),3.75)</f>
        <v>0</v>
      </c>
      <c r="AI117" s="76">
        <f>MIN(MAX(MIN(MAX(MIN(MAX(S$6+INDEX(エサマスタ!$C$5:$O$53,MATCH($D117,エサマスタ!$B$5:$B$53,0),COLUMN()-COLUMN($Z117)),0),1.875-MOD(S117,1))+INDEX(エサマスタ!$C$5:$O$53,MATCH($E117,エサマスタ!$B$5:$B$53,0),COLUMN()-COLUMN($Z117)),0),1.875-MOD(S117,1))+INDEX(エサマスタ!$C$5:$O$53,MATCH($F117,エサマスタ!$B$5:$B$53,0),COLUMN()-COLUMN($Z117)),0),1.875-MOD(S117,1))</f>
        <v>0.5</v>
      </c>
      <c r="AJ117" s="76">
        <f>MIN(MAX(MIN(MAX(MIN(MAX(T$6+INDEX(エサマスタ!$C$5:$O$53,MATCH($D117,エサマスタ!$B$5:$B$53,0),COLUMN()-COLUMN($Z117)),0),1.875-MOD(T117,1))+INDEX(エサマスタ!$C$5:$O$53,MATCH($E117,エサマスタ!$B$5:$B$53,0),COLUMN()-COLUMN($Z117)),0),1.875-MOD(T117,1))+INDEX(エサマスタ!$C$5:$O$53,MATCH($F117,エサマスタ!$B$5:$B$53,0),COLUMN()-COLUMN($Z117)),0),1.875-MOD(T117,1))</f>
        <v>0.5</v>
      </c>
      <c r="AK117" s="76">
        <f>MIN(MAX(MIN(MAX(MIN(MAX(U$6+INDEX(エサマスタ!$C$5:$O$53,MATCH($D117,エサマスタ!$B$5:$B$53,0),COLUMN()-COLUMN($Z117)),0),1.875-MOD(U117,1))+INDEX(エサマスタ!$C$5:$O$53,MATCH($E117,エサマスタ!$B$5:$B$53,0),COLUMN()-COLUMN($Z117)),0),1.875-MOD(U117,1))+INDEX(エサマスタ!$C$5:$O$53,MATCH($F117,エサマスタ!$B$5:$B$53,0),COLUMN()-COLUMN($Z117)),0),1.875-MOD(U117,1))</f>
        <v>0.75</v>
      </c>
      <c r="AL117" s="76">
        <f>MIN(MAX(MIN(MAX(MIN(MAX(V$6+INDEX(エサマスタ!$C$5:$O$53,MATCH($D117,エサマスタ!$B$5:$B$53,0),COLUMN()-COLUMN($Z117)),0),1.875-MOD(V117,1))+INDEX(エサマスタ!$C$5:$O$53,MATCH($E117,エサマスタ!$B$5:$B$53,0),COLUMN()-COLUMN($Z117)),0),1.875-MOD(V117,1))+INDEX(エサマスタ!$C$5:$O$53,MATCH($F117,エサマスタ!$B$5:$B$53,0),COLUMN()-COLUMN($Z117)),0),1.875-MOD(V117,1))</f>
        <v>0.75</v>
      </c>
      <c r="AM117" s="77">
        <f>MIN(MAX(MIN(MAX(MIN(MAX(W$6+IF(AND($F$1="リマスター",$D117="アルマジロキャベツ"),-1,1)*INDEX(エサマスタ!$C$5:$O$53,MATCH($D117,エサマスタ!$B$5:$B$53,0),COLUMN()-COLUMN($Z117)),0),1.875-MOD(W117,1))+IF(AND($F$1="リマスター",$E117="アルマジロキャベツ"),-1,1)*INDEX(エサマスタ!$C$5:$O$53,MATCH($E117,エサマスタ!$B$5:$B$53,0),COLUMN()-COLUMN($Z117)),0),1.875-MOD(W117,1))+IF(AND($F$1="リマスター",$F117="アルマジロキャベツ"),-1,1)*INDEX(エサマスタ!$C$5:$O$53,MATCH($F117,エサマスタ!$B$5:$B$53,0),COLUMN()-COLUMN($Z117)),0),1.875-MOD(W117,1))</f>
        <v>1</v>
      </c>
      <c r="AN117" s="15"/>
    </row>
    <row r="118" spans="1:40" x14ac:dyDescent="0.25">
      <c r="A118" s="15"/>
      <c r="B118" s="90" t="s">
        <v>94</v>
      </c>
      <c r="C118" s="91"/>
      <c r="D118" s="92" t="s">
        <v>207</v>
      </c>
      <c r="E118" s="92" t="s">
        <v>207</v>
      </c>
      <c r="F118" s="92" t="s">
        <v>207</v>
      </c>
      <c r="G118" s="93"/>
      <c r="H118" s="15"/>
      <c r="I118" s="15"/>
      <c r="J118" s="66" t="s">
        <v>94</v>
      </c>
      <c r="K118" s="67">
        <f t="shared" ref="K118:R118" si="205">K117+AA117</f>
        <v>333.25</v>
      </c>
      <c r="L118" s="68">
        <f t="shared" si="205"/>
        <v>26.5</v>
      </c>
      <c r="M118" s="68">
        <f t="shared" si="205"/>
        <v>167.5</v>
      </c>
      <c r="N118" s="68">
        <f t="shared" si="205"/>
        <v>99.5</v>
      </c>
      <c r="O118" s="68">
        <f t="shared" si="205"/>
        <v>157</v>
      </c>
      <c r="P118" s="68">
        <f t="shared" si="205"/>
        <v>167.5</v>
      </c>
      <c r="Q118" s="68">
        <f t="shared" si="205"/>
        <v>99.75</v>
      </c>
      <c r="R118" s="68">
        <f t="shared" si="205"/>
        <v>5</v>
      </c>
      <c r="S118" s="78">
        <f t="shared" ref="S118:W118" si="206">INT(S117)+MIN(S117-INT(S117)+AI117,1.875)</f>
        <v>59</v>
      </c>
      <c r="T118" s="78">
        <f t="shared" si="206"/>
        <v>46.5</v>
      </c>
      <c r="U118" s="78">
        <f t="shared" si="206"/>
        <v>73</v>
      </c>
      <c r="V118" s="78">
        <f t="shared" si="206"/>
        <v>73</v>
      </c>
      <c r="W118" s="79">
        <f t="shared" si="206"/>
        <v>73</v>
      </c>
      <c r="X118" s="15"/>
      <c r="Y118" s="15"/>
      <c r="Z118" s="66" t="s">
        <v>94</v>
      </c>
      <c r="AA118" s="67"/>
      <c r="AB118" s="68"/>
      <c r="AC118" s="68"/>
      <c r="AD118" s="68"/>
      <c r="AE118" s="68"/>
      <c r="AF118" s="68"/>
      <c r="AG118" s="68"/>
      <c r="AH118" s="68"/>
      <c r="AI118" s="78"/>
      <c r="AJ118" s="78"/>
      <c r="AK118" s="78"/>
      <c r="AL118" s="78"/>
      <c r="AM118" s="79"/>
      <c r="AN118" s="15"/>
    </row>
    <row r="119" spans="1:40" x14ac:dyDescent="0.25">
      <c r="A119" s="15"/>
      <c r="B119" s="15"/>
      <c r="D119" s="15"/>
      <c r="E119" s="15"/>
      <c r="F119" s="15"/>
      <c r="G119" s="2"/>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row>
  </sheetData>
  <sheetProtection sheet="1" objects="1"/>
  <mergeCells count="7">
    <mergeCell ref="B3:B4"/>
    <mergeCell ref="C3:G4"/>
    <mergeCell ref="K3:W3"/>
    <mergeCell ref="K9:W9"/>
    <mergeCell ref="D17:F17"/>
    <mergeCell ref="K17:W17"/>
    <mergeCell ref="AA17:AM17"/>
  </mergeCells>
  <phoneticPr fontId="7"/>
  <dataValidations count="4">
    <dataValidation type="list" allowBlank="1" showInputMessage="1" showErrorMessage="1" sqref="D20:F117 B7:B15 E7:E15" xr:uid="{00000000-0002-0000-0100-000000000000}">
      <formula1>$AR$9:$AR$56</formula1>
    </dataValidation>
    <dataValidation type="list" allowBlank="1" showInputMessage="1" showErrorMessage="1" sqref="D118:F118" xr:uid="{00000000-0002-0000-0100-000001000000}">
      <formula1>#REF!</formula1>
    </dataValidation>
    <dataValidation type="list" allowBlank="1" showInputMessage="1" showErrorMessage="1" sqref="C3:G4" xr:uid="{00000000-0002-0000-0100-000002000000}">
      <formula1>$AQ$9:$AQ$71</formula1>
    </dataValidation>
    <dataValidation type="list" allowBlank="1" showInputMessage="1" showErrorMessage="1" sqref="F1" xr:uid="{D4A678E6-3704-4CEC-8204-0E1FE7276978}">
      <formula1>$AS$9:$AS$10</formula1>
    </dataValidation>
  </dataValidations>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119"/>
  <sheetViews>
    <sheetView zoomScale="85" zoomScaleNormal="85" workbookViewId="0">
      <selection activeCell="C3" sqref="C3:G4"/>
    </sheetView>
  </sheetViews>
  <sheetFormatPr defaultColWidth="9" defaultRowHeight="15.75" outlineLevelCol="1" x14ac:dyDescent="0.15"/>
  <cols>
    <col min="1" max="1" width="2.25" style="12" customWidth="1"/>
    <col min="2" max="2" width="17.5" style="12" customWidth="1"/>
    <col min="3" max="3" width="0.375" style="12" customWidth="1"/>
    <col min="4" max="6" width="17.5" style="12" customWidth="1"/>
    <col min="7" max="7" width="0.375" style="12" customWidth="1"/>
    <col min="8" max="8" width="3.25" style="12" customWidth="1"/>
    <col min="9" max="9" width="3.25" style="12" customWidth="1" outlineLevel="1"/>
    <col min="10" max="10" width="7" style="12" customWidth="1" outlineLevel="1"/>
    <col min="11" max="23" width="8" style="12" customWidth="1" outlineLevel="1"/>
    <col min="24" max="24" width="3.25" style="12" customWidth="1"/>
    <col min="25" max="25" width="3.25" style="12" customWidth="1" outlineLevel="1"/>
    <col min="26" max="26" width="8" style="12" customWidth="1" outlineLevel="1"/>
    <col min="27" max="35" width="8" style="13" customWidth="1" outlineLevel="1"/>
    <col min="36" max="39" width="8" style="14" customWidth="1" outlineLevel="1"/>
    <col min="40" max="40" width="6" style="14" customWidth="1"/>
    <col min="41" max="41" width="9" style="1" customWidth="1"/>
    <col min="42" max="42" width="9" style="1" hidden="1" customWidth="1"/>
    <col min="43" max="45" width="9" style="12" hidden="1" customWidth="1"/>
    <col min="46" max="46" width="0" style="12" hidden="1" customWidth="1"/>
    <col min="47" max="263" width="9" style="12"/>
    <col min="264" max="264" width="12.5" style="12" customWidth="1"/>
    <col min="265" max="272" width="6.5" style="12" customWidth="1"/>
    <col min="273" max="273" width="3.25" style="12" customWidth="1"/>
    <col min="274" max="277" width="7.5" style="12" customWidth="1"/>
    <col min="278" max="281" width="9" style="12"/>
    <col min="282" max="289" width="5.125" style="12" customWidth="1"/>
    <col min="290" max="290" width="3.25" style="12" customWidth="1"/>
    <col min="291" max="294" width="6" style="12" customWidth="1"/>
    <col min="295" max="519" width="9" style="12"/>
    <col min="520" max="520" width="12.5" style="12" customWidth="1"/>
    <col min="521" max="528" width="6.5" style="12" customWidth="1"/>
    <col min="529" max="529" width="3.25" style="12" customWidth="1"/>
    <col min="530" max="533" width="7.5" style="12" customWidth="1"/>
    <col min="534" max="537" width="9" style="12"/>
    <col min="538" max="545" width="5.125" style="12" customWidth="1"/>
    <col min="546" max="546" width="3.25" style="12" customWidth="1"/>
    <col min="547" max="550" width="6" style="12" customWidth="1"/>
    <col min="551" max="775" width="9" style="12"/>
    <col min="776" max="776" width="12.5" style="12" customWidth="1"/>
    <col min="777" max="784" width="6.5" style="12" customWidth="1"/>
    <col min="785" max="785" width="3.25" style="12" customWidth="1"/>
    <col min="786" max="789" width="7.5" style="12" customWidth="1"/>
    <col min="790" max="793" width="9" style="12"/>
    <col min="794" max="801" width="5.125" style="12" customWidth="1"/>
    <col min="802" max="802" width="3.25" style="12" customWidth="1"/>
    <col min="803" max="806" width="6" style="12" customWidth="1"/>
    <col min="807" max="1031" width="9" style="12"/>
    <col min="1032" max="1032" width="12.5" style="12" customWidth="1"/>
    <col min="1033" max="1040" width="6.5" style="12" customWidth="1"/>
    <col min="1041" max="1041" width="3.25" style="12" customWidth="1"/>
    <col min="1042" max="1045" width="7.5" style="12" customWidth="1"/>
    <col min="1046" max="1049" width="9" style="12"/>
    <col min="1050" max="1057" width="5.125" style="12" customWidth="1"/>
    <col min="1058" max="1058" width="3.25" style="12" customWidth="1"/>
    <col min="1059" max="1062" width="6" style="12" customWidth="1"/>
    <col min="1063" max="1287" width="9" style="12"/>
    <col min="1288" max="1288" width="12.5" style="12" customWidth="1"/>
    <col min="1289" max="1296" width="6.5" style="12" customWidth="1"/>
    <col min="1297" max="1297" width="3.25" style="12" customWidth="1"/>
    <col min="1298" max="1301" width="7.5" style="12" customWidth="1"/>
    <col min="1302" max="1305" width="9" style="12"/>
    <col min="1306" max="1313" width="5.125" style="12" customWidth="1"/>
    <col min="1314" max="1314" width="3.25" style="12" customWidth="1"/>
    <col min="1315" max="1318" width="6" style="12" customWidth="1"/>
    <col min="1319" max="1543" width="9" style="12"/>
    <col min="1544" max="1544" width="12.5" style="12" customWidth="1"/>
    <col min="1545" max="1552" width="6.5" style="12" customWidth="1"/>
    <col min="1553" max="1553" width="3.25" style="12" customWidth="1"/>
    <col min="1554" max="1557" width="7.5" style="12" customWidth="1"/>
    <col min="1558" max="1561" width="9" style="12"/>
    <col min="1562" max="1569" width="5.125" style="12" customWidth="1"/>
    <col min="1570" max="1570" width="3.25" style="12" customWidth="1"/>
    <col min="1571" max="1574" width="6" style="12" customWidth="1"/>
    <col min="1575" max="1799" width="9" style="12"/>
    <col min="1800" max="1800" width="12.5" style="12" customWidth="1"/>
    <col min="1801" max="1808" width="6.5" style="12" customWidth="1"/>
    <col min="1809" max="1809" width="3.25" style="12" customWidth="1"/>
    <col min="1810" max="1813" width="7.5" style="12" customWidth="1"/>
    <col min="1814" max="1817" width="9" style="12"/>
    <col min="1818" max="1825" width="5.125" style="12" customWidth="1"/>
    <col min="1826" max="1826" width="3.25" style="12" customWidth="1"/>
    <col min="1827" max="1830" width="6" style="12" customWidth="1"/>
    <col min="1831" max="2055" width="9" style="12"/>
    <col min="2056" max="2056" width="12.5" style="12" customWidth="1"/>
    <col min="2057" max="2064" width="6.5" style="12" customWidth="1"/>
    <col min="2065" max="2065" width="3.25" style="12" customWidth="1"/>
    <col min="2066" max="2069" width="7.5" style="12" customWidth="1"/>
    <col min="2070" max="2073" width="9" style="12"/>
    <col min="2074" max="2081" width="5.125" style="12" customWidth="1"/>
    <col min="2082" max="2082" width="3.25" style="12" customWidth="1"/>
    <col min="2083" max="2086" width="6" style="12" customWidth="1"/>
    <col min="2087" max="2311" width="9" style="12"/>
    <col min="2312" max="2312" width="12.5" style="12" customWidth="1"/>
    <col min="2313" max="2320" width="6.5" style="12" customWidth="1"/>
    <col min="2321" max="2321" width="3.25" style="12" customWidth="1"/>
    <col min="2322" max="2325" width="7.5" style="12" customWidth="1"/>
    <col min="2326" max="2329" width="9" style="12"/>
    <col min="2330" max="2337" width="5.125" style="12" customWidth="1"/>
    <col min="2338" max="2338" width="3.25" style="12" customWidth="1"/>
    <col min="2339" max="2342" width="6" style="12" customWidth="1"/>
    <col min="2343" max="2567" width="9" style="12"/>
    <col min="2568" max="2568" width="12.5" style="12" customWidth="1"/>
    <col min="2569" max="2576" width="6.5" style="12" customWidth="1"/>
    <col min="2577" max="2577" width="3.25" style="12" customWidth="1"/>
    <col min="2578" max="2581" width="7.5" style="12" customWidth="1"/>
    <col min="2582" max="2585" width="9" style="12"/>
    <col min="2586" max="2593" width="5.125" style="12" customWidth="1"/>
    <col min="2594" max="2594" width="3.25" style="12" customWidth="1"/>
    <col min="2595" max="2598" width="6" style="12" customWidth="1"/>
    <col min="2599" max="2823" width="9" style="12"/>
    <col min="2824" max="2824" width="12.5" style="12" customWidth="1"/>
    <col min="2825" max="2832" width="6.5" style="12" customWidth="1"/>
    <col min="2833" max="2833" width="3.25" style="12" customWidth="1"/>
    <col min="2834" max="2837" width="7.5" style="12" customWidth="1"/>
    <col min="2838" max="2841" width="9" style="12"/>
    <col min="2842" max="2849" width="5.125" style="12" customWidth="1"/>
    <col min="2850" max="2850" width="3.25" style="12" customWidth="1"/>
    <col min="2851" max="2854" width="6" style="12" customWidth="1"/>
    <col min="2855" max="3079" width="9" style="12"/>
    <col min="3080" max="3080" width="12.5" style="12" customWidth="1"/>
    <col min="3081" max="3088" width="6.5" style="12" customWidth="1"/>
    <col min="3089" max="3089" width="3.25" style="12" customWidth="1"/>
    <col min="3090" max="3093" width="7.5" style="12" customWidth="1"/>
    <col min="3094" max="3097" width="9" style="12"/>
    <col min="3098" max="3105" width="5.125" style="12" customWidth="1"/>
    <col min="3106" max="3106" width="3.25" style="12" customWidth="1"/>
    <col min="3107" max="3110" width="6" style="12" customWidth="1"/>
    <col min="3111" max="3335" width="9" style="12"/>
    <col min="3336" max="3336" width="12.5" style="12" customWidth="1"/>
    <col min="3337" max="3344" width="6.5" style="12" customWidth="1"/>
    <col min="3345" max="3345" width="3.25" style="12" customWidth="1"/>
    <col min="3346" max="3349" width="7.5" style="12" customWidth="1"/>
    <col min="3350" max="3353" width="9" style="12"/>
    <col min="3354" max="3361" width="5.125" style="12" customWidth="1"/>
    <col min="3362" max="3362" width="3.25" style="12" customWidth="1"/>
    <col min="3363" max="3366" width="6" style="12" customWidth="1"/>
    <col min="3367" max="3591" width="9" style="12"/>
    <col min="3592" max="3592" width="12.5" style="12" customWidth="1"/>
    <col min="3593" max="3600" width="6.5" style="12" customWidth="1"/>
    <col min="3601" max="3601" width="3.25" style="12" customWidth="1"/>
    <col min="3602" max="3605" width="7.5" style="12" customWidth="1"/>
    <col min="3606" max="3609" width="9" style="12"/>
    <col min="3610" max="3617" width="5.125" style="12" customWidth="1"/>
    <col min="3618" max="3618" width="3.25" style="12" customWidth="1"/>
    <col min="3619" max="3622" width="6" style="12" customWidth="1"/>
    <col min="3623" max="3847" width="9" style="12"/>
    <col min="3848" max="3848" width="12.5" style="12" customWidth="1"/>
    <col min="3849" max="3856" width="6.5" style="12" customWidth="1"/>
    <col min="3857" max="3857" width="3.25" style="12" customWidth="1"/>
    <col min="3858" max="3861" width="7.5" style="12" customWidth="1"/>
    <col min="3862" max="3865" width="9" style="12"/>
    <col min="3866" max="3873" width="5.125" style="12" customWidth="1"/>
    <col min="3874" max="3874" width="3.25" style="12" customWidth="1"/>
    <col min="3875" max="3878" width="6" style="12" customWidth="1"/>
    <col min="3879" max="4103" width="9" style="12"/>
    <col min="4104" max="4104" width="12.5" style="12" customWidth="1"/>
    <col min="4105" max="4112" width="6.5" style="12" customWidth="1"/>
    <col min="4113" max="4113" width="3.25" style="12" customWidth="1"/>
    <col min="4114" max="4117" width="7.5" style="12" customWidth="1"/>
    <col min="4118" max="4121" width="9" style="12"/>
    <col min="4122" max="4129" width="5.125" style="12" customWidth="1"/>
    <col min="4130" max="4130" width="3.25" style="12" customWidth="1"/>
    <col min="4131" max="4134" width="6" style="12" customWidth="1"/>
    <col min="4135" max="4359" width="9" style="12"/>
    <col min="4360" max="4360" width="12.5" style="12" customWidth="1"/>
    <col min="4361" max="4368" width="6.5" style="12" customWidth="1"/>
    <col min="4369" max="4369" width="3.25" style="12" customWidth="1"/>
    <col min="4370" max="4373" width="7.5" style="12" customWidth="1"/>
    <col min="4374" max="4377" width="9" style="12"/>
    <col min="4378" max="4385" width="5.125" style="12" customWidth="1"/>
    <col min="4386" max="4386" width="3.25" style="12" customWidth="1"/>
    <col min="4387" max="4390" width="6" style="12" customWidth="1"/>
    <col min="4391" max="4615" width="9" style="12"/>
    <col min="4616" max="4616" width="12.5" style="12" customWidth="1"/>
    <col min="4617" max="4624" width="6.5" style="12" customWidth="1"/>
    <col min="4625" max="4625" width="3.25" style="12" customWidth="1"/>
    <col min="4626" max="4629" width="7.5" style="12" customWidth="1"/>
    <col min="4630" max="4633" width="9" style="12"/>
    <col min="4634" max="4641" width="5.125" style="12" customWidth="1"/>
    <col min="4642" max="4642" width="3.25" style="12" customWidth="1"/>
    <col min="4643" max="4646" width="6" style="12" customWidth="1"/>
    <col min="4647" max="4871" width="9" style="12"/>
    <col min="4872" max="4872" width="12.5" style="12" customWidth="1"/>
    <col min="4873" max="4880" width="6.5" style="12" customWidth="1"/>
    <col min="4881" max="4881" width="3.25" style="12" customWidth="1"/>
    <col min="4882" max="4885" width="7.5" style="12" customWidth="1"/>
    <col min="4886" max="4889" width="9" style="12"/>
    <col min="4890" max="4897" width="5.125" style="12" customWidth="1"/>
    <col min="4898" max="4898" width="3.25" style="12" customWidth="1"/>
    <col min="4899" max="4902" width="6" style="12" customWidth="1"/>
    <col min="4903" max="5127" width="9" style="12"/>
    <col min="5128" max="5128" width="12.5" style="12" customWidth="1"/>
    <col min="5129" max="5136" width="6.5" style="12" customWidth="1"/>
    <col min="5137" max="5137" width="3.25" style="12" customWidth="1"/>
    <col min="5138" max="5141" width="7.5" style="12" customWidth="1"/>
    <col min="5142" max="5145" width="9" style="12"/>
    <col min="5146" max="5153" width="5.125" style="12" customWidth="1"/>
    <col min="5154" max="5154" width="3.25" style="12" customWidth="1"/>
    <col min="5155" max="5158" width="6" style="12" customWidth="1"/>
    <col min="5159" max="5383" width="9" style="12"/>
    <col min="5384" max="5384" width="12.5" style="12" customWidth="1"/>
    <col min="5385" max="5392" width="6.5" style="12" customWidth="1"/>
    <col min="5393" max="5393" width="3.25" style="12" customWidth="1"/>
    <col min="5394" max="5397" width="7.5" style="12" customWidth="1"/>
    <col min="5398" max="5401" width="9" style="12"/>
    <col min="5402" max="5409" width="5.125" style="12" customWidth="1"/>
    <col min="5410" max="5410" width="3.25" style="12" customWidth="1"/>
    <col min="5411" max="5414" width="6" style="12" customWidth="1"/>
    <col min="5415" max="5639" width="9" style="12"/>
    <col min="5640" max="5640" width="12.5" style="12" customWidth="1"/>
    <col min="5641" max="5648" width="6.5" style="12" customWidth="1"/>
    <col min="5649" max="5649" width="3.25" style="12" customWidth="1"/>
    <col min="5650" max="5653" width="7.5" style="12" customWidth="1"/>
    <col min="5654" max="5657" width="9" style="12"/>
    <col min="5658" max="5665" width="5.125" style="12" customWidth="1"/>
    <col min="5666" max="5666" width="3.25" style="12" customWidth="1"/>
    <col min="5667" max="5670" width="6" style="12" customWidth="1"/>
    <col min="5671" max="5895" width="9" style="12"/>
    <col min="5896" max="5896" width="12.5" style="12" customWidth="1"/>
    <col min="5897" max="5904" width="6.5" style="12" customWidth="1"/>
    <col min="5905" max="5905" width="3.25" style="12" customWidth="1"/>
    <col min="5906" max="5909" width="7.5" style="12" customWidth="1"/>
    <col min="5910" max="5913" width="9" style="12"/>
    <col min="5914" max="5921" width="5.125" style="12" customWidth="1"/>
    <col min="5922" max="5922" width="3.25" style="12" customWidth="1"/>
    <col min="5923" max="5926" width="6" style="12" customWidth="1"/>
    <col min="5927" max="6151" width="9" style="12"/>
    <col min="6152" max="6152" width="12.5" style="12" customWidth="1"/>
    <col min="6153" max="6160" width="6.5" style="12" customWidth="1"/>
    <col min="6161" max="6161" width="3.25" style="12" customWidth="1"/>
    <col min="6162" max="6165" width="7.5" style="12" customWidth="1"/>
    <col min="6166" max="6169" width="9" style="12"/>
    <col min="6170" max="6177" width="5.125" style="12" customWidth="1"/>
    <col min="6178" max="6178" width="3.25" style="12" customWidth="1"/>
    <col min="6179" max="6182" width="6" style="12" customWidth="1"/>
    <col min="6183" max="6407" width="9" style="12"/>
    <col min="6408" max="6408" width="12.5" style="12" customWidth="1"/>
    <col min="6409" max="6416" width="6.5" style="12" customWidth="1"/>
    <col min="6417" max="6417" width="3.25" style="12" customWidth="1"/>
    <col min="6418" max="6421" width="7.5" style="12" customWidth="1"/>
    <col min="6422" max="6425" width="9" style="12"/>
    <col min="6426" max="6433" width="5.125" style="12" customWidth="1"/>
    <col min="6434" max="6434" width="3.25" style="12" customWidth="1"/>
    <col min="6435" max="6438" width="6" style="12" customWidth="1"/>
    <col min="6439" max="6663" width="9" style="12"/>
    <col min="6664" max="6664" width="12.5" style="12" customWidth="1"/>
    <col min="6665" max="6672" width="6.5" style="12" customWidth="1"/>
    <col min="6673" max="6673" width="3.25" style="12" customWidth="1"/>
    <col min="6674" max="6677" width="7.5" style="12" customWidth="1"/>
    <col min="6678" max="6681" width="9" style="12"/>
    <col min="6682" max="6689" width="5.125" style="12" customWidth="1"/>
    <col min="6690" max="6690" width="3.25" style="12" customWidth="1"/>
    <col min="6691" max="6694" width="6" style="12" customWidth="1"/>
    <col min="6695" max="6919" width="9" style="12"/>
    <col min="6920" max="6920" width="12.5" style="12" customWidth="1"/>
    <col min="6921" max="6928" width="6.5" style="12" customWidth="1"/>
    <col min="6929" max="6929" width="3.25" style="12" customWidth="1"/>
    <col min="6930" max="6933" width="7.5" style="12" customWidth="1"/>
    <col min="6934" max="6937" width="9" style="12"/>
    <col min="6938" max="6945" width="5.125" style="12" customWidth="1"/>
    <col min="6946" max="6946" width="3.25" style="12" customWidth="1"/>
    <col min="6947" max="6950" width="6" style="12" customWidth="1"/>
    <col min="6951" max="7175" width="9" style="12"/>
    <col min="7176" max="7176" width="12.5" style="12" customWidth="1"/>
    <col min="7177" max="7184" width="6.5" style="12" customWidth="1"/>
    <col min="7185" max="7185" width="3.25" style="12" customWidth="1"/>
    <col min="7186" max="7189" width="7.5" style="12" customWidth="1"/>
    <col min="7190" max="7193" width="9" style="12"/>
    <col min="7194" max="7201" width="5.125" style="12" customWidth="1"/>
    <col min="7202" max="7202" width="3.25" style="12" customWidth="1"/>
    <col min="7203" max="7206" width="6" style="12" customWidth="1"/>
    <col min="7207" max="7431" width="9" style="12"/>
    <col min="7432" max="7432" width="12.5" style="12" customWidth="1"/>
    <col min="7433" max="7440" width="6.5" style="12" customWidth="1"/>
    <col min="7441" max="7441" width="3.25" style="12" customWidth="1"/>
    <col min="7442" max="7445" width="7.5" style="12" customWidth="1"/>
    <col min="7446" max="7449" width="9" style="12"/>
    <col min="7450" max="7457" width="5.125" style="12" customWidth="1"/>
    <col min="7458" max="7458" width="3.25" style="12" customWidth="1"/>
    <col min="7459" max="7462" width="6" style="12" customWidth="1"/>
    <col min="7463" max="7687" width="9" style="12"/>
    <col min="7688" max="7688" width="12.5" style="12" customWidth="1"/>
    <col min="7689" max="7696" width="6.5" style="12" customWidth="1"/>
    <col min="7697" max="7697" width="3.25" style="12" customWidth="1"/>
    <col min="7698" max="7701" width="7.5" style="12" customWidth="1"/>
    <col min="7702" max="7705" width="9" style="12"/>
    <col min="7706" max="7713" width="5.125" style="12" customWidth="1"/>
    <col min="7714" max="7714" width="3.25" style="12" customWidth="1"/>
    <col min="7715" max="7718" width="6" style="12" customWidth="1"/>
    <col min="7719" max="7943" width="9" style="12"/>
    <col min="7944" max="7944" width="12.5" style="12" customWidth="1"/>
    <col min="7945" max="7952" width="6.5" style="12" customWidth="1"/>
    <col min="7953" max="7953" width="3.25" style="12" customWidth="1"/>
    <col min="7954" max="7957" width="7.5" style="12" customWidth="1"/>
    <col min="7958" max="7961" width="9" style="12"/>
    <col min="7962" max="7969" width="5.125" style="12" customWidth="1"/>
    <col min="7970" max="7970" width="3.25" style="12" customWidth="1"/>
    <col min="7971" max="7974" width="6" style="12" customWidth="1"/>
    <col min="7975" max="8199" width="9" style="12"/>
    <col min="8200" max="8200" width="12.5" style="12" customWidth="1"/>
    <col min="8201" max="8208" width="6.5" style="12" customWidth="1"/>
    <col min="8209" max="8209" width="3.25" style="12" customWidth="1"/>
    <col min="8210" max="8213" width="7.5" style="12" customWidth="1"/>
    <col min="8214" max="8217" width="9" style="12"/>
    <col min="8218" max="8225" width="5.125" style="12" customWidth="1"/>
    <col min="8226" max="8226" width="3.25" style="12" customWidth="1"/>
    <col min="8227" max="8230" width="6" style="12" customWidth="1"/>
    <col min="8231" max="8455" width="9" style="12"/>
    <col min="8456" max="8456" width="12.5" style="12" customWidth="1"/>
    <col min="8457" max="8464" width="6.5" style="12" customWidth="1"/>
    <col min="8465" max="8465" width="3.25" style="12" customWidth="1"/>
    <col min="8466" max="8469" width="7.5" style="12" customWidth="1"/>
    <col min="8470" max="8473" width="9" style="12"/>
    <col min="8474" max="8481" width="5.125" style="12" customWidth="1"/>
    <col min="8482" max="8482" width="3.25" style="12" customWidth="1"/>
    <col min="8483" max="8486" width="6" style="12" customWidth="1"/>
    <col min="8487" max="8711" width="9" style="12"/>
    <col min="8712" max="8712" width="12.5" style="12" customWidth="1"/>
    <col min="8713" max="8720" width="6.5" style="12" customWidth="1"/>
    <col min="8721" max="8721" width="3.25" style="12" customWidth="1"/>
    <col min="8722" max="8725" width="7.5" style="12" customWidth="1"/>
    <col min="8726" max="8729" width="9" style="12"/>
    <col min="8730" max="8737" width="5.125" style="12" customWidth="1"/>
    <col min="8738" max="8738" width="3.25" style="12" customWidth="1"/>
    <col min="8739" max="8742" width="6" style="12" customWidth="1"/>
    <col min="8743" max="8967" width="9" style="12"/>
    <col min="8968" max="8968" width="12.5" style="12" customWidth="1"/>
    <col min="8969" max="8976" width="6.5" style="12" customWidth="1"/>
    <col min="8977" max="8977" width="3.25" style="12" customWidth="1"/>
    <col min="8978" max="8981" width="7.5" style="12" customWidth="1"/>
    <col min="8982" max="8985" width="9" style="12"/>
    <col min="8986" max="8993" width="5.125" style="12" customWidth="1"/>
    <col min="8994" max="8994" width="3.25" style="12" customWidth="1"/>
    <col min="8995" max="8998" width="6" style="12" customWidth="1"/>
    <col min="8999" max="9223" width="9" style="12"/>
    <col min="9224" max="9224" width="12.5" style="12" customWidth="1"/>
    <col min="9225" max="9232" width="6.5" style="12" customWidth="1"/>
    <col min="9233" max="9233" width="3.25" style="12" customWidth="1"/>
    <col min="9234" max="9237" width="7.5" style="12" customWidth="1"/>
    <col min="9238" max="9241" width="9" style="12"/>
    <col min="9242" max="9249" width="5.125" style="12" customWidth="1"/>
    <col min="9250" max="9250" width="3.25" style="12" customWidth="1"/>
    <col min="9251" max="9254" width="6" style="12" customWidth="1"/>
    <col min="9255" max="9479" width="9" style="12"/>
    <col min="9480" max="9480" width="12.5" style="12" customWidth="1"/>
    <col min="9481" max="9488" width="6.5" style="12" customWidth="1"/>
    <col min="9489" max="9489" width="3.25" style="12" customWidth="1"/>
    <col min="9490" max="9493" width="7.5" style="12" customWidth="1"/>
    <col min="9494" max="9497" width="9" style="12"/>
    <col min="9498" max="9505" width="5.125" style="12" customWidth="1"/>
    <col min="9506" max="9506" width="3.25" style="12" customWidth="1"/>
    <col min="9507" max="9510" width="6" style="12" customWidth="1"/>
    <col min="9511" max="9735" width="9" style="12"/>
    <col min="9736" max="9736" width="12.5" style="12" customWidth="1"/>
    <col min="9737" max="9744" width="6.5" style="12" customWidth="1"/>
    <col min="9745" max="9745" width="3.25" style="12" customWidth="1"/>
    <col min="9746" max="9749" width="7.5" style="12" customWidth="1"/>
    <col min="9750" max="9753" width="9" style="12"/>
    <col min="9754" max="9761" width="5.125" style="12" customWidth="1"/>
    <col min="9762" max="9762" width="3.25" style="12" customWidth="1"/>
    <col min="9763" max="9766" width="6" style="12" customWidth="1"/>
    <col min="9767" max="9991" width="9" style="12"/>
    <col min="9992" max="9992" width="12.5" style="12" customWidth="1"/>
    <col min="9993" max="10000" width="6.5" style="12" customWidth="1"/>
    <col min="10001" max="10001" width="3.25" style="12" customWidth="1"/>
    <col min="10002" max="10005" width="7.5" style="12" customWidth="1"/>
    <col min="10006" max="10009" width="9" style="12"/>
    <col min="10010" max="10017" width="5.125" style="12" customWidth="1"/>
    <col min="10018" max="10018" width="3.25" style="12" customWidth="1"/>
    <col min="10019" max="10022" width="6" style="12" customWidth="1"/>
    <col min="10023" max="10247" width="9" style="12"/>
    <col min="10248" max="10248" width="12.5" style="12" customWidth="1"/>
    <col min="10249" max="10256" width="6.5" style="12" customWidth="1"/>
    <col min="10257" max="10257" width="3.25" style="12" customWidth="1"/>
    <col min="10258" max="10261" width="7.5" style="12" customWidth="1"/>
    <col min="10262" max="10265" width="9" style="12"/>
    <col min="10266" max="10273" width="5.125" style="12" customWidth="1"/>
    <col min="10274" max="10274" width="3.25" style="12" customWidth="1"/>
    <col min="10275" max="10278" width="6" style="12" customWidth="1"/>
    <col min="10279" max="10503" width="9" style="12"/>
    <col min="10504" max="10504" width="12.5" style="12" customWidth="1"/>
    <col min="10505" max="10512" width="6.5" style="12" customWidth="1"/>
    <col min="10513" max="10513" width="3.25" style="12" customWidth="1"/>
    <col min="10514" max="10517" width="7.5" style="12" customWidth="1"/>
    <col min="10518" max="10521" width="9" style="12"/>
    <col min="10522" max="10529" width="5.125" style="12" customWidth="1"/>
    <col min="10530" max="10530" width="3.25" style="12" customWidth="1"/>
    <col min="10531" max="10534" width="6" style="12" customWidth="1"/>
    <col min="10535" max="10759" width="9" style="12"/>
    <col min="10760" max="10760" width="12.5" style="12" customWidth="1"/>
    <col min="10761" max="10768" width="6.5" style="12" customWidth="1"/>
    <col min="10769" max="10769" width="3.25" style="12" customWidth="1"/>
    <col min="10770" max="10773" width="7.5" style="12" customWidth="1"/>
    <col min="10774" max="10777" width="9" style="12"/>
    <col min="10778" max="10785" width="5.125" style="12" customWidth="1"/>
    <col min="10786" max="10786" width="3.25" style="12" customWidth="1"/>
    <col min="10787" max="10790" width="6" style="12" customWidth="1"/>
    <col min="10791" max="11015" width="9" style="12"/>
    <col min="11016" max="11016" width="12.5" style="12" customWidth="1"/>
    <col min="11017" max="11024" width="6.5" style="12" customWidth="1"/>
    <col min="11025" max="11025" width="3.25" style="12" customWidth="1"/>
    <col min="11026" max="11029" width="7.5" style="12" customWidth="1"/>
    <col min="11030" max="11033" width="9" style="12"/>
    <col min="11034" max="11041" width="5.125" style="12" customWidth="1"/>
    <col min="11042" max="11042" width="3.25" style="12" customWidth="1"/>
    <col min="11043" max="11046" width="6" style="12" customWidth="1"/>
    <col min="11047" max="11271" width="9" style="12"/>
    <col min="11272" max="11272" width="12.5" style="12" customWidth="1"/>
    <col min="11273" max="11280" width="6.5" style="12" customWidth="1"/>
    <col min="11281" max="11281" width="3.25" style="12" customWidth="1"/>
    <col min="11282" max="11285" width="7.5" style="12" customWidth="1"/>
    <col min="11286" max="11289" width="9" style="12"/>
    <col min="11290" max="11297" width="5.125" style="12" customWidth="1"/>
    <col min="11298" max="11298" width="3.25" style="12" customWidth="1"/>
    <col min="11299" max="11302" width="6" style="12" customWidth="1"/>
    <col min="11303" max="11527" width="9" style="12"/>
    <col min="11528" max="11528" width="12.5" style="12" customWidth="1"/>
    <col min="11529" max="11536" width="6.5" style="12" customWidth="1"/>
    <col min="11537" max="11537" width="3.25" style="12" customWidth="1"/>
    <col min="11538" max="11541" width="7.5" style="12" customWidth="1"/>
    <col min="11542" max="11545" width="9" style="12"/>
    <col min="11546" max="11553" width="5.125" style="12" customWidth="1"/>
    <col min="11554" max="11554" width="3.25" style="12" customWidth="1"/>
    <col min="11555" max="11558" width="6" style="12" customWidth="1"/>
    <col min="11559" max="11783" width="9" style="12"/>
    <col min="11784" max="11784" width="12.5" style="12" customWidth="1"/>
    <col min="11785" max="11792" width="6.5" style="12" customWidth="1"/>
    <col min="11793" max="11793" width="3.25" style="12" customWidth="1"/>
    <col min="11794" max="11797" width="7.5" style="12" customWidth="1"/>
    <col min="11798" max="11801" width="9" style="12"/>
    <col min="11802" max="11809" width="5.125" style="12" customWidth="1"/>
    <col min="11810" max="11810" width="3.25" style="12" customWidth="1"/>
    <col min="11811" max="11814" width="6" style="12" customWidth="1"/>
    <col min="11815" max="12039" width="9" style="12"/>
    <col min="12040" max="12040" width="12.5" style="12" customWidth="1"/>
    <col min="12041" max="12048" width="6.5" style="12" customWidth="1"/>
    <col min="12049" max="12049" width="3.25" style="12" customWidth="1"/>
    <col min="12050" max="12053" width="7.5" style="12" customWidth="1"/>
    <col min="12054" max="12057" width="9" style="12"/>
    <col min="12058" max="12065" width="5.125" style="12" customWidth="1"/>
    <col min="12066" max="12066" width="3.25" style="12" customWidth="1"/>
    <col min="12067" max="12070" width="6" style="12" customWidth="1"/>
    <col min="12071" max="12295" width="9" style="12"/>
    <col min="12296" max="12296" width="12.5" style="12" customWidth="1"/>
    <col min="12297" max="12304" width="6.5" style="12" customWidth="1"/>
    <col min="12305" max="12305" width="3.25" style="12" customWidth="1"/>
    <col min="12306" max="12309" width="7.5" style="12" customWidth="1"/>
    <col min="12310" max="12313" width="9" style="12"/>
    <col min="12314" max="12321" width="5.125" style="12" customWidth="1"/>
    <col min="12322" max="12322" width="3.25" style="12" customWidth="1"/>
    <col min="12323" max="12326" width="6" style="12" customWidth="1"/>
    <col min="12327" max="12551" width="9" style="12"/>
    <col min="12552" max="12552" width="12.5" style="12" customWidth="1"/>
    <col min="12553" max="12560" width="6.5" style="12" customWidth="1"/>
    <col min="12561" max="12561" width="3.25" style="12" customWidth="1"/>
    <col min="12562" max="12565" width="7.5" style="12" customWidth="1"/>
    <col min="12566" max="12569" width="9" style="12"/>
    <col min="12570" max="12577" width="5.125" style="12" customWidth="1"/>
    <col min="12578" max="12578" width="3.25" style="12" customWidth="1"/>
    <col min="12579" max="12582" width="6" style="12" customWidth="1"/>
    <col min="12583" max="12807" width="9" style="12"/>
    <col min="12808" max="12808" width="12.5" style="12" customWidth="1"/>
    <col min="12809" max="12816" width="6.5" style="12" customWidth="1"/>
    <col min="12817" max="12817" width="3.25" style="12" customWidth="1"/>
    <col min="12818" max="12821" width="7.5" style="12" customWidth="1"/>
    <col min="12822" max="12825" width="9" style="12"/>
    <col min="12826" max="12833" width="5.125" style="12" customWidth="1"/>
    <col min="12834" max="12834" width="3.25" style="12" customWidth="1"/>
    <col min="12835" max="12838" width="6" style="12" customWidth="1"/>
    <col min="12839" max="13063" width="9" style="12"/>
    <col min="13064" max="13064" width="12.5" style="12" customWidth="1"/>
    <col min="13065" max="13072" width="6.5" style="12" customWidth="1"/>
    <col min="13073" max="13073" width="3.25" style="12" customWidth="1"/>
    <col min="13074" max="13077" width="7.5" style="12" customWidth="1"/>
    <col min="13078" max="13081" width="9" style="12"/>
    <col min="13082" max="13089" width="5.125" style="12" customWidth="1"/>
    <col min="13090" max="13090" width="3.25" style="12" customWidth="1"/>
    <col min="13091" max="13094" width="6" style="12" customWidth="1"/>
    <col min="13095" max="13319" width="9" style="12"/>
    <col min="13320" max="13320" width="12.5" style="12" customWidth="1"/>
    <col min="13321" max="13328" width="6.5" style="12" customWidth="1"/>
    <col min="13329" max="13329" width="3.25" style="12" customWidth="1"/>
    <col min="13330" max="13333" width="7.5" style="12" customWidth="1"/>
    <col min="13334" max="13337" width="9" style="12"/>
    <col min="13338" max="13345" width="5.125" style="12" customWidth="1"/>
    <col min="13346" max="13346" width="3.25" style="12" customWidth="1"/>
    <col min="13347" max="13350" width="6" style="12" customWidth="1"/>
    <col min="13351" max="13575" width="9" style="12"/>
    <col min="13576" max="13576" width="12.5" style="12" customWidth="1"/>
    <col min="13577" max="13584" width="6.5" style="12" customWidth="1"/>
    <col min="13585" max="13585" width="3.25" style="12" customWidth="1"/>
    <col min="13586" max="13589" width="7.5" style="12" customWidth="1"/>
    <col min="13590" max="13593" width="9" style="12"/>
    <col min="13594" max="13601" width="5.125" style="12" customWidth="1"/>
    <col min="13602" max="13602" width="3.25" style="12" customWidth="1"/>
    <col min="13603" max="13606" width="6" style="12" customWidth="1"/>
    <col min="13607" max="13831" width="9" style="12"/>
    <col min="13832" max="13832" width="12.5" style="12" customWidth="1"/>
    <col min="13833" max="13840" width="6.5" style="12" customWidth="1"/>
    <col min="13841" max="13841" width="3.25" style="12" customWidth="1"/>
    <col min="13842" max="13845" width="7.5" style="12" customWidth="1"/>
    <col min="13846" max="13849" width="9" style="12"/>
    <col min="13850" max="13857" width="5.125" style="12" customWidth="1"/>
    <col min="13858" max="13858" width="3.25" style="12" customWidth="1"/>
    <col min="13859" max="13862" width="6" style="12" customWidth="1"/>
    <col min="13863" max="14087" width="9" style="12"/>
    <col min="14088" max="14088" width="12.5" style="12" customWidth="1"/>
    <col min="14089" max="14096" width="6.5" style="12" customWidth="1"/>
    <col min="14097" max="14097" width="3.25" style="12" customWidth="1"/>
    <col min="14098" max="14101" width="7.5" style="12" customWidth="1"/>
    <col min="14102" max="14105" width="9" style="12"/>
    <col min="14106" max="14113" width="5.125" style="12" customWidth="1"/>
    <col min="14114" max="14114" width="3.25" style="12" customWidth="1"/>
    <col min="14115" max="14118" width="6" style="12" customWidth="1"/>
    <col min="14119" max="14343" width="9" style="12"/>
    <col min="14344" max="14344" width="12.5" style="12" customWidth="1"/>
    <col min="14345" max="14352" width="6.5" style="12" customWidth="1"/>
    <col min="14353" max="14353" width="3.25" style="12" customWidth="1"/>
    <col min="14354" max="14357" width="7.5" style="12" customWidth="1"/>
    <col min="14358" max="14361" width="9" style="12"/>
    <col min="14362" max="14369" width="5.125" style="12" customWidth="1"/>
    <col min="14370" max="14370" width="3.25" style="12" customWidth="1"/>
    <col min="14371" max="14374" width="6" style="12" customWidth="1"/>
    <col min="14375" max="14599" width="9" style="12"/>
    <col min="14600" max="14600" width="12.5" style="12" customWidth="1"/>
    <col min="14601" max="14608" width="6.5" style="12" customWidth="1"/>
    <col min="14609" max="14609" width="3.25" style="12" customWidth="1"/>
    <col min="14610" max="14613" width="7.5" style="12" customWidth="1"/>
    <col min="14614" max="14617" width="9" style="12"/>
    <col min="14618" max="14625" width="5.125" style="12" customWidth="1"/>
    <col min="14626" max="14626" width="3.25" style="12" customWidth="1"/>
    <col min="14627" max="14630" width="6" style="12" customWidth="1"/>
    <col min="14631" max="14855" width="9" style="12"/>
    <col min="14856" max="14856" width="12.5" style="12" customWidth="1"/>
    <col min="14857" max="14864" width="6.5" style="12" customWidth="1"/>
    <col min="14865" max="14865" width="3.25" style="12" customWidth="1"/>
    <col min="14866" max="14869" width="7.5" style="12" customWidth="1"/>
    <col min="14870" max="14873" width="9" style="12"/>
    <col min="14874" max="14881" width="5.125" style="12" customWidth="1"/>
    <col min="14882" max="14882" width="3.25" style="12" customWidth="1"/>
    <col min="14883" max="14886" width="6" style="12" customWidth="1"/>
    <col min="14887" max="15111" width="9" style="12"/>
    <col min="15112" max="15112" width="12.5" style="12" customWidth="1"/>
    <col min="15113" max="15120" width="6.5" style="12" customWidth="1"/>
    <col min="15121" max="15121" width="3.25" style="12" customWidth="1"/>
    <col min="15122" max="15125" width="7.5" style="12" customWidth="1"/>
    <col min="15126" max="15129" width="9" style="12"/>
    <col min="15130" max="15137" width="5.125" style="12" customWidth="1"/>
    <col min="15138" max="15138" width="3.25" style="12" customWidth="1"/>
    <col min="15139" max="15142" width="6" style="12" customWidth="1"/>
    <col min="15143" max="15367" width="9" style="12"/>
    <col min="15368" max="15368" width="12.5" style="12" customWidth="1"/>
    <col min="15369" max="15376" width="6.5" style="12" customWidth="1"/>
    <col min="15377" max="15377" width="3.25" style="12" customWidth="1"/>
    <col min="15378" max="15381" width="7.5" style="12" customWidth="1"/>
    <col min="15382" max="15385" width="9" style="12"/>
    <col min="15386" max="15393" width="5.125" style="12" customWidth="1"/>
    <col min="15394" max="15394" width="3.25" style="12" customWidth="1"/>
    <col min="15395" max="15398" width="6" style="12" customWidth="1"/>
    <col min="15399" max="15623" width="9" style="12"/>
    <col min="15624" max="15624" width="12.5" style="12" customWidth="1"/>
    <col min="15625" max="15632" width="6.5" style="12" customWidth="1"/>
    <col min="15633" max="15633" width="3.25" style="12" customWidth="1"/>
    <col min="15634" max="15637" width="7.5" style="12" customWidth="1"/>
    <col min="15638" max="15641" width="9" style="12"/>
    <col min="15642" max="15649" width="5.125" style="12" customWidth="1"/>
    <col min="15650" max="15650" width="3.25" style="12" customWidth="1"/>
    <col min="15651" max="15654" width="6" style="12" customWidth="1"/>
    <col min="15655" max="15879" width="9" style="12"/>
    <col min="15880" max="15880" width="12.5" style="12" customWidth="1"/>
    <col min="15881" max="15888" width="6.5" style="12" customWidth="1"/>
    <col min="15889" max="15889" width="3.25" style="12" customWidth="1"/>
    <col min="15890" max="15893" width="7.5" style="12" customWidth="1"/>
    <col min="15894" max="15897" width="9" style="12"/>
    <col min="15898" max="15905" width="5.125" style="12" customWidth="1"/>
    <col min="15906" max="15906" width="3.25" style="12" customWidth="1"/>
    <col min="15907" max="15910" width="6" style="12" customWidth="1"/>
    <col min="15911" max="16135" width="9" style="12"/>
    <col min="16136" max="16136" width="12.5" style="12" customWidth="1"/>
    <col min="16137" max="16144" width="6.5" style="12" customWidth="1"/>
    <col min="16145" max="16145" width="3.25" style="12" customWidth="1"/>
    <col min="16146" max="16149" width="7.5" style="12" customWidth="1"/>
    <col min="16150" max="16153" width="9" style="12"/>
    <col min="16154" max="16161" width="5.125" style="12" customWidth="1"/>
    <col min="16162" max="16162" width="3.25" style="12" customWidth="1"/>
    <col min="16163" max="16166" width="6" style="12" customWidth="1"/>
    <col min="16167" max="16384" width="9" style="12"/>
  </cols>
  <sheetData>
    <row r="1" spans="1:45" x14ac:dyDescent="0.15">
      <c r="A1" s="15" t="s">
        <v>0</v>
      </c>
      <c r="B1" s="15"/>
      <c r="C1" s="15"/>
      <c r="D1" s="15"/>
      <c r="E1" s="15"/>
      <c r="F1" s="132" t="s">
        <v>332</v>
      </c>
      <c r="G1" s="15"/>
      <c r="H1" s="15"/>
      <c r="I1" s="15"/>
      <c r="J1" s="55"/>
      <c r="K1" s="55"/>
      <c r="L1" s="55"/>
      <c r="M1" s="55"/>
      <c r="N1" s="55"/>
      <c r="O1" s="15"/>
      <c r="P1" s="15"/>
      <c r="Q1" s="55"/>
      <c r="R1" s="55"/>
      <c r="S1" s="55"/>
      <c r="T1" s="55"/>
      <c r="U1" s="55"/>
      <c r="V1" s="55"/>
      <c r="W1" s="15"/>
      <c r="X1" s="55"/>
      <c r="Y1" s="55"/>
      <c r="Z1" s="55"/>
      <c r="AA1" s="15"/>
      <c r="AB1" s="15"/>
      <c r="AC1" s="15"/>
      <c r="AD1" s="15"/>
      <c r="AE1" s="15"/>
      <c r="AF1" s="15"/>
      <c r="AG1" s="15"/>
      <c r="AH1" s="15"/>
      <c r="AI1" s="15"/>
      <c r="AJ1" s="15"/>
      <c r="AK1" s="15"/>
      <c r="AL1" s="15"/>
      <c r="AM1" s="15"/>
      <c r="AN1" s="15"/>
    </row>
    <row r="2" spans="1:45" x14ac:dyDescent="0.15">
      <c r="A2" s="15"/>
      <c r="B2" s="15"/>
      <c r="C2" s="15"/>
      <c r="D2" s="15"/>
      <c r="E2" s="15"/>
      <c r="F2" s="15"/>
      <c r="G2" s="15"/>
      <c r="H2" s="15"/>
      <c r="I2" s="15"/>
      <c r="J2" s="15"/>
      <c r="K2" s="15"/>
      <c r="L2" s="15"/>
      <c r="M2" s="15"/>
      <c r="N2" s="15"/>
      <c r="O2" s="15"/>
      <c r="P2" s="15"/>
      <c r="Q2" s="15"/>
      <c r="R2" s="15"/>
      <c r="S2" s="15"/>
      <c r="T2" s="15"/>
      <c r="U2" s="15"/>
      <c r="V2" s="15"/>
      <c r="W2" s="15"/>
      <c r="X2" s="15"/>
      <c r="Y2" s="55"/>
      <c r="Z2" s="55"/>
      <c r="AA2" s="15"/>
      <c r="AB2" s="15"/>
      <c r="AC2" s="15"/>
      <c r="AD2" s="15"/>
      <c r="AE2" s="15"/>
      <c r="AF2" s="15"/>
      <c r="AG2" s="15"/>
      <c r="AH2" s="15"/>
      <c r="AI2" s="15"/>
      <c r="AJ2" s="15"/>
      <c r="AK2" s="15"/>
      <c r="AL2" s="15"/>
      <c r="AM2" s="15"/>
      <c r="AN2" s="15"/>
    </row>
    <row r="3" spans="1:45" x14ac:dyDescent="0.15">
      <c r="A3" s="15"/>
      <c r="B3" s="122" t="s">
        <v>72</v>
      </c>
      <c r="C3" s="124" t="s">
        <v>208</v>
      </c>
      <c r="D3" s="124"/>
      <c r="E3" s="124"/>
      <c r="F3" s="124"/>
      <c r="G3" s="124"/>
      <c r="H3" s="15"/>
      <c r="I3" s="15"/>
      <c r="J3" s="56"/>
      <c r="K3" s="118" t="s">
        <v>74</v>
      </c>
      <c r="L3" s="119"/>
      <c r="M3" s="119"/>
      <c r="N3" s="119"/>
      <c r="O3" s="119"/>
      <c r="P3" s="119"/>
      <c r="Q3" s="119"/>
      <c r="R3" s="119"/>
      <c r="S3" s="119"/>
      <c r="T3" s="119"/>
      <c r="U3" s="119"/>
      <c r="V3" s="119"/>
      <c r="W3" s="120"/>
      <c r="X3" s="15"/>
      <c r="Y3" s="55"/>
      <c r="Z3" s="55"/>
      <c r="AA3" s="15"/>
      <c r="AB3" s="15"/>
      <c r="AC3" s="15"/>
      <c r="AD3" s="15"/>
      <c r="AE3" s="15"/>
      <c r="AF3" s="15"/>
      <c r="AG3" s="15"/>
      <c r="AH3" s="15"/>
      <c r="AI3" s="15"/>
      <c r="AJ3" s="15"/>
      <c r="AK3" s="15"/>
      <c r="AL3" s="15"/>
      <c r="AM3" s="15"/>
      <c r="AN3" s="15"/>
    </row>
    <row r="4" spans="1:45" x14ac:dyDescent="0.15">
      <c r="A4" s="15"/>
      <c r="B4" s="123"/>
      <c r="C4" s="125"/>
      <c r="D4" s="125"/>
      <c r="E4" s="125"/>
      <c r="F4" s="125"/>
      <c r="G4" s="125"/>
      <c r="H4" s="15"/>
      <c r="I4" s="15"/>
      <c r="J4" s="57" t="s">
        <v>209</v>
      </c>
      <c r="K4" s="58" t="s">
        <v>75</v>
      </c>
      <c r="L4" s="59" t="s">
        <v>76</v>
      </c>
      <c r="M4" s="59" t="s">
        <v>77</v>
      </c>
      <c r="N4" s="59" t="s">
        <v>78</v>
      </c>
      <c r="O4" s="59" t="s">
        <v>79</v>
      </c>
      <c r="P4" s="59" t="s">
        <v>80</v>
      </c>
      <c r="Q4" s="59" t="s">
        <v>81</v>
      </c>
      <c r="R4" s="59" t="s">
        <v>82</v>
      </c>
      <c r="S4" s="59" t="s">
        <v>83</v>
      </c>
      <c r="T4" s="72" t="s">
        <v>84</v>
      </c>
      <c r="U4" s="72" t="s">
        <v>85</v>
      </c>
      <c r="V4" s="72" t="s">
        <v>86</v>
      </c>
      <c r="W4" s="73" t="s">
        <v>87</v>
      </c>
      <c r="X4" s="15"/>
      <c r="Y4" s="55"/>
      <c r="Z4" s="55"/>
      <c r="AA4" s="15"/>
      <c r="AB4" s="15"/>
      <c r="AC4" s="15"/>
      <c r="AD4" s="15"/>
      <c r="AE4" s="15"/>
      <c r="AF4" s="15"/>
      <c r="AG4" s="15"/>
      <c r="AH4" s="15"/>
      <c r="AI4" s="15"/>
      <c r="AJ4" s="15"/>
      <c r="AK4" s="15"/>
      <c r="AL4" s="15"/>
      <c r="AM4" s="15"/>
      <c r="AN4" s="15"/>
    </row>
    <row r="5" spans="1:45" x14ac:dyDescent="0.15">
      <c r="A5" s="15"/>
      <c r="B5" s="15"/>
      <c r="C5" s="15"/>
      <c r="D5" s="15"/>
      <c r="E5" s="15"/>
      <c r="F5" s="15"/>
      <c r="G5" s="15"/>
      <c r="H5" s="15"/>
      <c r="I5" s="15"/>
      <c r="J5" s="60" t="s">
        <v>88</v>
      </c>
      <c r="K5" s="61">
        <f>INDEX(初期値マスタ!$C$5:$O$68,MATCH($C$3,初期値マスタ!$B$5:$B$68,0),COLUMN()-COLUMN($J$5))</f>
        <v>8</v>
      </c>
      <c r="L5" s="62">
        <f>INDEX(初期値マスタ!$C$5:$O$68,MATCH($C$3,初期値マスタ!$B$5:$B$68,0),COLUMN()-COLUMN($J$5))</f>
        <v>10</v>
      </c>
      <c r="M5" s="62">
        <f>INDEX(初期値マスタ!$C$5:$O$68,MATCH($C$3,初期値マスタ!$B$5:$B$68,0),COLUMN()-COLUMN($J$5))</f>
        <v>10</v>
      </c>
      <c r="N5" s="62">
        <f>INDEX(初期値マスタ!$C$5:$O$68,MATCH($C$3,初期値マスタ!$B$5:$B$68,0),COLUMN()-COLUMN($J$5))</f>
        <v>10</v>
      </c>
      <c r="O5" s="62">
        <f>INDEX(初期値マスタ!$C$5:$O$68,MATCH($C$3,初期値マスタ!$B$5:$B$68,0),COLUMN()-COLUMN($J$5))</f>
        <v>10</v>
      </c>
      <c r="P5" s="62">
        <f>INDEX(初期値マスタ!$C$5:$O$68,MATCH($C$3,初期値マスタ!$B$5:$B$68,0),COLUMN()-COLUMN($J$5))</f>
        <v>10</v>
      </c>
      <c r="Q5" s="62">
        <f>INDEX(初期値マスタ!$C$5:$O$68,MATCH($C$3,初期値マスタ!$B$5:$B$68,0),COLUMN()-COLUMN($J$5))</f>
        <v>10</v>
      </c>
      <c r="R5" s="62">
        <f>INDEX(初期値マスタ!$C$5:$O$68,MATCH($C$3,初期値マスタ!$B$5:$B$68,0),COLUMN()-COLUMN($J$5))</f>
        <v>5</v>
      </c>
      <c r="S5" s="74">
        <f>INDEX(初期値マスタ!$C$5:$O$68,MATCH($C$3,初期値マスタ!$B$5:$B$68,0),COLUMN()-COLUMN($J$5))</f>
        <v>13</v>
      </c>
      <c r="T5" s="74">
        <f>INDEX(初期値マスタ!$C$5:$O$68,MATCH($C$3,初期値マスタ!$B$5:$B$68,0),COLUMN()-COLUMN($J$5))</f>
        <v>3</v>
      </c>
      <c r="U5" s="74">
        <f>INDEX(初期値マスタ!$C$5:$O$68,MATCH($C$3,初期値マスタ!$B$5:$B$68,0),COLUMN()-COLUMN($J$5))</f>
        <v>3</v>
      </c>
      <c r="V5" s="74">
        <f>INDEX(初期値マスタ!$C$5:$O$68,MATCH($C$3,初期値マスタ!$B$5:$B$68,0),COLUMN()-COLUMN($J$5))</f>
        <v>2</v>
      </c>
      <c r="W5" s="75">
        <f>INDEX(初期値マスタ!$C$5:$O$68,MATCH($C$3,初期値マスタ!$B$5:$B$68,0),COLUMN()-COLUMN($J$5))</f>
        <v>3</v>
      </c>
      <c r="X5" s="15"/>
      <c r="Y5" s="55"/>
      <c r="Z5" s="15"/>
      <c r="AA5" s="15"/>
      <c r="AB5" s="15"/>
      <c r="AC5" s="15"/>
      <c r="AD5" s="15"/>
      <c r="AE5" s="15"/>
      <c r="AF5" s="15"/>
      <c r="AG5" s="15"/>
      <c r="AH5" s="15"/>
      <c r="AI5" s="15"/>
      <c r="AJ5" s="15"/>
      <c r="AK5" s="15"/>
      <c r="AL5" s="15"/>
      <c r="AM5" s="15"/>
      <c r="AN5" s="15"/>
    </row>
    <row r="6" spans="1:45" x14ac:dyDescent="0.25">
      <c r="A6" s="15"/>
      <c r="B6" s="16" t="s">
        <v>89</v>
      </c>
      <c r="C6" s="17"/>
      <c r="D6" s="18" t="s">
        <v>90</v>
      </c>
      <c r="E6" s="19" t="s">
        <v>89</v>
      </c>
      <c r="F6" s="20" t="s">
        <v>90</v>
      </c>
      <c r="G6" s="21"/>
      <c r="H6" s="15"/>
      <c r="I6" s="15"/>
      <c r="J6" s="63" t="s">
        <v>91</v>
      </c>
      <c r="K6" s="64">
        <f>INDEX(成長値マスタ!$C$5:$O$68,MATCH($C$3,成長値マスタ!$B$5:$B$68,0),COLUMN()-COLUMN($J$5))</f>
        <v>1.25</v>
      </c>
      <c r="L6" s="65">
        <f>INDEX(成長値マスタ!$C$5:$O$68,MATCH($C$3,成長値マスタ!$B$5:$B$68,0),COLUMN()-COLUMN($J$5))</f>
        <v>1.5</v>
      </c>
      <c r="M6" s="65">
        <f>INDEX(成長値マスタ!$C$5:$O$68,MATCH($C$3,成長値マスタ!$B$5:$B$68,0),COLUMN()-COLUMN($J$5))</f>
        <v>1.5</v>
      </c>
      <c r="N6" s="65">
        <f>INDEX(成長値マスタ!$C$5:$O$68,MATCH($C$3,成長値マスタ!$B$5:$B$68,0),COLUMN()-COLUMN($J$5))</f>
        <v>1.5</v>
      </c>
      <c r="O6" s="65">
        <f>INDEX(成長値マスタ!$C$5:$O$68,MATCH($C$3,成長値マスタ!$B$5:$B$68,0),COLUMN()-COLUMN($J$5))</f>
        <v>1.5</v>
      </c>
      <c r="P6" s="65">
        <f>INDEX(成長値マスタ!$C$5:$O$68,MATCH($C$3,成長値マスタ!$B$5:$B$68,0),COLUMN()-COLUMN($J$5))</f>
        <v>1.5</v>
      </c>
      <c r="Q6" s="65">
        <f>INDEX(成長値マスタ!$C$5:$O$68,MATCH($C$3,成長値マスタ!$B$5:$B$68,0),COLUMN()-COLUMN($J$5))</f>
        <v>1.5</v>
      </c>
      <c r="R6" s="65">
        <f>INDEX(成長値マスタ!$C$5:$O$68,MATCH($C$3,成長値マスタ!$B$5:$B$68,0),COLUMN()-COLUMN($J$5))</f>
        <v>0</v>
      </c>
      <c r="S6" s="76">
        <f>INDEX(成長値マスタ!$C$5:$O$68,MATCH($C$3,成長値マスタ!$B$5:$B$68,0),COLUMN()-COLUMN($J$5))</f>
        <v>0.625</v>
      </c>
      <c r="T6" s="76">
        <f>INDEX(成長値マスタ!$C$5:$O$68,MATCH($C$3,成長値マスタ!$B$5:$B$68,0),COLUMN()-COLUMN($J$5))</f>
        <v>0.5</v>
      </c>
      <c r="U6" s="76">
        <f>INDEX(成長値マスタ!$C$5:$O$68,MATCH($C$3,成長値マスタ!$B$5:$B$68,0),COLUMN()-COLUMN($J$5))</f>
        <v>0.5</v>
      </c>
      <c r="V6" s="76">
        <f>INDEX(成長値マスタ!$C$5:$O$68,MATCH($C$3,成長値マスタ!$B$5:$B$68,0),COLUMN()-COLUMN($J$5))</f>
        <v>0.375</v>
      </c>
      <c r="W6" s="77">
        <f>INDEX(成長値マスタ!$C$5:$O$68,MATCH($C$3,成長値マスタ!$B$5:$B$68,0),COLUMN()-COLUMN($J$5))</f>
        <v>0.5</v>
      </c>
      <c r="X6" s="15"/>
      <c r="Y6" s="15"/>
      <c r="Z6" s="15"/>
      <c r="AA6" s="15"/>
      <c r="AB6" s="15"/>
      <c r="AC6" s="15"/>
      <c r="AD6" s="15"/>
      <c r="AE6" s="15"/>
      <c r="AF6" s="15"/>
      <c r="AG6" s="15"/>
      <c r="AH6" s="15"/>
      <c r="AI6" s="15"/>
      <c r="AJ6" s="15"/>
      <c r="AK6" s="15"/>
      <c r="AL6" s="15"/>
      <c r="AM6" s="15"/>
      <c r="AN6" s="15"/>
    </row>
    <row r="7" spans="1:45" x14ac:dyDescent="0.15">
      <c r="A7" s="15"/>
      <c r="B7" s="22" t="s">
        <v>92</v>
      </c>
      <c r="C7" s="23"/>
      <c r="D7" s="24">
        <f t="shared" ref="D7:D15" si="0">IF(ISBLANK(B7)," ",COUNTIF($D$20:$F$118,B7))</f>
        <v>88</v>
      </c>
      <c r="E7" s="25" t="s">
        <v>93</v>
      </c>
      <c r="F7" s="26">
        <f t="shared" ref="F7:F15" si="1">IF(ISBLANK(E7)," ",COUNTIF($D$20:$F$118,E7))</f>
        <v>0</v>
      </c>
      <c r="G7" s="27"/>
      <c r="H7" s="15"/>
      <c r="I7" s="15"/>
      <c r="J7" s="66" t="s">
        <v>94</v>
      </c>
      <c r="K7" s="67">
        <f t="shared" ref="K7:W7" si="2">K5+K6*98</f>
        <v>130.5</v>
      </c>
      <c r="L7" s="68">
        <f t="shared" si="2"/>
        <v>157</v>
      </c>
      <c r="M7" s="68">
        <f t="shared" si="2"/>
        <v>157</v>
      </c>
      <c r="N7" s="68">
        <f t="shared" si="2"/>
        <v>157</v>
      </c>
      <c r="O7" s="68">
        <f t="shared" si="2"/>
        <v>157</v>
      </c>
      <c r="P7" s="68">
        <f t="shared" si="2"/>
        <v>157</v>
      </c>
      <c r="Q7" s="68">
        <f t="shared" si="2"/>
        <v>157</v>
      </c>
      <c r="R7" s="68">
        <f t="shared" si="2"/>
        <v>5</v>
      </c>
      <c r="S7" s="78">
        <f t="shared" si="2"/>
        <v>74.25</v>
      </c>
      <c r="T7" s="78">
        <f t="shared" si="2"/>
        <v>52</v>
      </c>
      <c r="U7" s="78">
        <f t="shared" si="2"/>
        <v>52</v>
      </c>
      <c r="V7" s="78">
        <f t="shared" si="2"/>
        <v>38.75</v>
      </c>
      <c r="W7" s="79">
        <f t="shared" si="2"/>
        <v>52</v>
      </c>
      <c r="X7" s="15"/>
      <c r="Y7" s="15"/>
      <c r="Z7" s="15"/>
      <c r="AA7" s="15"/>
      <c r="AB7" s="15"/>
      <c r="AC7" s="15"/>
      <c r="AD7" s="15"/>
      <c r="AE7" s="15"/>
      <c r="AF7" s="15"/>
      <c r="AG7" s="15"/>
      <c r="AH7" s="15"/>
      <c r="AI7" s="15"/>
      <c r="AJ7" s="15"/>
      <c r="AK7" s="15"/>
      <c r="AL7" s="15"/>
      <c r="AM7" s="15"/>
      <c r="AN7" s="15"/>
    </row>
    <row r="8" spans="1:45" x14ac:dyDescent="0.15">
      <c r="A8" s="15"/>
      <c r="B8" s="28" t="s">
        <v>95</v>
      </c>
      <c r="C8" s="23"/>
      <c r="D8" s="29">
        <f t="shared" si="0"/>
        <v>30</v>
      </c>
      <c r="E8" s="30" t="s">
        <v>96</v>
      </c>
      <c r="F8" s="31">
        <f t="shared" si="1"/>
        <v>0</v>
      </c>
      <c r="G8" s="32"/>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row>
    <row r="9" spans="1:45" x14ac:dyDescent="0.15">
      <c r="A9" s="15"/>
      <c r="B9" s="28" t="s">
        <v>97</v>
      </c>
      <c r="C9" s="23"/>
      <c r="D9" s="29">
        <f t="shared" si="0"/>
        <v>176</v>
      </c>
      <c r="E9" s="30"/>
      <c r="F9" s="31" t="str">
        <f t="shared" si="1"/>
        <v xml:space="preserve"> </v>
      </c>
      <c r="G9" s="32"/>
      <c r="H9" s="15"/>
      <c r="I9" s="15"/>
      <c r="J9" s="56"/>
      <c r="K9" s="118" t="s">
        <v>98</v>
      </c>
      <c r="L9" s="119"/>
      <c r="M9" s="119"/>
      <c r="N9" s="119"/>
      <c r="O9" s="119"/>
      <c r="P9" s="119"/>
      <c r="Q9" s="119"/>
      <c r="R9" s="119"/>
      <c r="S9" s="119"/>
      <c r="T9" s="119"/>
      <c r="U9" s="119"/>
      <c r="V9" s="119"/>
      <c r="W9" s="120"/>
      <c r="X9" s="15"/>
      <c r="Y9" s="15"/>
      <c r="Z9" s="15"/>
      <c r="AA9" s="15"/>
      <c r="AB9" s="15"/>
      <c r="AC9" s="15"/>
      <c r="AD9" s="15"/>
      <c r="AE9" s="15"/>
      <c r="AF9" s="15"/>
      <c r="AG9" s="15"/>
      <c r="AH9" s="15"/>
      <c r="AI9" s="15"/>
      <c r="AJ9" s="15"/>
      <c r="AK9" s="15"/>
      <c r="AL9" s="15"/>
      <c r="AM9" s="15"/>
      <c r="AN9" s="15"/>
      <c r="AQ9" s="12" t="str">
        <f>初期値マスタ!B5</f>
        <v>ラビ</v>
      </c>
      <c r="AR9" s="1" t="str">
        <f>エサマスタ!B5</f>
        <v>なし</v>
      </c>
      <c r="AS9" s="133" t="s">
        <v>331</v>
      </c>
    </row>
    <row r="10" spans="1:45" x14ac:dyDescent="0.15">
      <c r="A10" s="15"/>
      <c r="B10" s="28" t="s">
        <v>99</v>
      </c>
      <c r="C10" s="33"/>
      <c r="D10" s="29">
        <f t="shared" si="0"/>
        <v>0</v>
      </c>
      <c r="E10" s="30"/>
      <c r="F10" s="31" t="str">
        <f t="shared" si="1"/>
        <v xml:space="preserve"> </v>
      </c>
      <c r="G10" s="34"/>
      <c r="H10" s="15"/>
      <c r="I10" s="15"/>
      <c r="J10" s="57"/>
      <c r="K10" s="58" t="s">
        <v>75</v>
      </c>
      <c r="L10" s="59" t="s">
        <v>76</v>
      </c>
      <c r="M10" s="59" t="s">
        <v>77</v>
      </c>
      <c r="N10" s="59" t="s">
        <v>78</v>
      </c>
      <c r="O10" s="59" t="s">
        <v>79</v>
      </c>
      <c r="P10" s="59" t="s">
        <v>80</v>
      </c>
      <c r="Q10" s="59" t="s">
        <v>81</v>
      </c>
      <c r="R10" s="59" t="s">
        <v>82</v>
      </c>
      <c r="S10" s="59" t="s">
        <v>83</v>
      </c>
      <c r="T10" s="72" t="s">
        <v>84</v>
      </c>
      <c r="U10" s="72" t="s">
        <v>85</v>
      </c>
      <c r="V10" s="72" t="s">
        <v>86</v>
      </c>
      <c r="W10" s="73" t="s">
        <v>87</v>
      </c>
      <c r="X10" s="15"/>
      <c r="Y10" s="15"/>
      <c r="Z10" s="15"/>
      <c r="AA10" s="15"/>
      <c r="AB10" s="15"/>
      <c r="AC10" s="15"/>
      <c r="AD10" s="15"/>
      <c r="AE10" s="15"/>
      <c r="AF10" s="15"/>
      <c r="AG10" s="15"/>
      <c r="AH10" s="15"/>
      <c r="AI10" s="15"/>
      <c r="AJ10" s="15"/>
      <c r="AK10" s="15"/>
      <c r="AL10" s="15"/>
      <c r="AM10" s="15"/>
      <c r="AN10" s="15"/>
      <c r="AO10" s="12"/>
      <c r="AP10" s="12"/>
      <c r="AQ10" s="12" t="str">
        <f>初期値マスタ!B6</f>
        <v>モールベア</v>
      </c>
      <c r="AR10" s="1" t="str">
        <f>エサマスタ!B6</f>
        <v>すずぶどう</v>
      </c>
      <c r="AS10" s="133" t="s">
        <v>333</v>
      </c>
    </row>
    <row r="11" spans="1:45" x14ac:dyDescent="0.15">
      <c r="A11" s="15"/>
      <c r="B11" s="28" t="s">
        <v>100</v>
      </c>
      <c r="C11" s="23"/>
      <c r="D11" s="29">
        <f t="shared" si="0"/>
        <v>0</v>
      </c>
      <c r="E11" s="30"/>
      <c r="F11" s="31" t="str">
        <f t="shared" si="1"/>
        <v xml:space="preserve"> </v>
      </c>
      <c r="G11" s="32"/>
      <c r="H11" s="15"/>
      <c r="I11" s="15"/>
      <c r="J11" s="69" t="s">
        <v>101</v>
      </c>
      <c r="K11" s="61">
        <f t="shared" ref="K11:W11" si="3">K39</f>
        <v>77.25</v>
      </c>
      <c r="L11" s="62">
        <f t="shared" si="3"/>
        <v>38.5</v>
      </c>
      <c r="M11" s="62">
        <f t="shared" si="3"/>
        <v>61.5</v>
      </c>
      <c r="N11" s="62">
        <f t="shared" si="3"/>
        <v>33.5</v>
      </c>
      <c r="O11" s="62">
        <f t="shared" si="3"/>
        <v>38.5</v>
      </c>
      <c r="P11" s="62">
        <f t="shared" si="3"/>
        <v>50.5</v>
      </c>
      <c r="Q11" s="62">
        <f t="shared" si="3"/>
        <v>27.5</v>
      </c>
      <c r="R11" s="62">
        <f t="shared" si="3"/>
        <v>5</v>
      </c>
      <c r="S11" s="74">
        <f t="shared" si="3"/>
        <v>24.875</v>
      </c>
      <c r="T11" s="74">
        <f t="shared" si="3"/>
        <v>21</v>
      </c>
      <c r="U11" s="74">
        <f t="shared" si="3"/>
        <v>21</v>
      </c>
      <c r="V11" s="74">
        <f t="shared" si="3"/>
        <v>20.25</v>
      </c>
      <c r="W11" s="75">
        <f t="shared" si="3"/>
        <v>21</v>
      </c>
      <c r="X11" s="15"/>
      <c r="Y11" s="15"/>
      <c r="Z11" s="15"/>
      <c r="AA11" s="15"/>
      <c r="AB11" s="15"/>
      <c r="AC11" s="15"/>
      <c r="AD11" s="15"/>
      <c r="AE11" s="15"/>
      <c r="AF11" s="15"/>
      <c r="AG11" s="15"/>
      <c r="AH11" s="15"/>
      <c r="AI11" s="15"/>
      <c r="AJ11" s="15"/>
      <c r="AK11" s="15"/>
      <c r="AL11" s="15"/>
      <c r="AM11" s="15"/>
      <c r="AN11" s="15"/>
      <c r="AO11" s="12"/>
      <c r="AP11" s="12"/>
      <c r="AQ11" s="12" t="str">
        <f>初期値マスタ!B7</f>
        <v>ティディ</v>
      </c>
      <c r="AR11" s="1" t="str">
        <f>エサマスタ!B7</f>
        <v>さいころいちご</v>
      </c>
    </row>
    <row r="12" spans="1:45" x14ac:dyDescent="0.15">
      <c r="A12" s="15"/>
      <c r="B12" s="28" t="s">
        <v>102</v>
      </c>
      <c r="C12" s="23"/>
      <c r="D12" s="29">
        <f t="shared" si="0"/>
        <v>0</v>
      </c>
      <c r="E12" s="30"/>
      <c r="F12" s="31" t="str">
        <f t="shared" si="1"/>
        <v xml:space="preserve"> </v>
      </c>
      <c r="G12" s="32"/>
      <c r="H12" s="15"/>
      <c r="I12" s="15"/>
      <c r="J12" s="63" t="s">
        <v>103</v>
      </c>
      <c r="K12" s="64">
        <f t="shared" ref="K12:W12" si="4">K59</f>
        <v>150.25</v>
      </c>
      <c r="L12" s="65">
        <f t="shared" si="4"/>
        <v>68.5</v>
      </c>
      <c r="M12" s="65">
        <f t="shared" si="4"/>
        <v>115.5</v>
      </c>
      <c r="N12" s="65">
        <f t="shared" si="4"/>
        <v>58.5</v>
      </c>
      <c r="O12" s="65">
        <f t="shared" si="4"/>
        <v>68.5</v>
      </c>
      <c r="P12" s="65">
        <f t="shared" si="4"/>
        <v>93.5</v>
      </c>
      <c r="Q12" s="65">
        <f t="shared" si="4"/>
        <v>45.5</v>
      </c>
      <c r="R12" s="65">
        <f t="shared" si="4"/>
        <v>5</v>
      </c>
      <c r="S12" s="76">
        <f t="shared" si="4"/>
        <v>37.375</v>
      </c>
      <c r="T12" s="76">
        <f t="shared" si="4"/>
        <v>40</v>
      </c>
      <c r="U12" s="76">
        <f t="shared" si="4"/>
        <v>40</v>
      </c>
      <c r="V12" s="76">
        <f t="shared" si="4"/>
        <v>39.375</v>
      </c>
      <c r="W12" s="77">
        <f t="shared" si="4"/>
        <v>40</v>
      </c>
      <c r="X12" s="15"/>
      <c r="Y12" s="15"/>
      <c r="Z12" s="15"/>
      <c r="AA12" s="15"/>
      <c r="AB12" s="15"/>
      <c r="AC12" s="15"/>
      <c r="AD12" s="15"/>
      <c r="AE12" s="15"/>
      <c r="AF12" s="15"/>
      <c r="AG12" s="15"/>
      <c r="AH12" s="15"/>
      <c r="AI12" s="15"/>
      <c r="AJ12" s="15"/>
      <c r="AK12" s="15"/>
      <c r="AL12" s="15"/>
      <c r="AM12" s="15"/>
      <c r="AN12" s="15"/>
      <c r="AO12" s="12"/>
      <c r="AP12" s="12"/>
      <c r="AQ12" s="12" t="str">
        <f>初期値マスタ!B8</f>
        <v>バウンドウルフ</v>
      </c>
      <c r="AR12" s="1" t="str">
        <f>エサマスタ!B8</f>
        <v>エレファントマンゴー</v>
      </c>
    </row>
    <row r="13" spans="1:45" s="1" customFormat="1" x14ac:dyDescent="0.15">
      <c r="A13" s="15"/>
      <c r="B13" s="28" t="s">
        <v>104</v>
      </c>
      <c r="C13" s="35"/>
      <c r="D13" s="29">
        <f t="shared" si="0"/>
        <v>0</v>
      </c>
      <c r="E13" s="30"/>
      <c r="F13" s="31" t="str">
        <f t="shared" si="1"/>
        <v xml:space="preserve"> </v>
      </c>
      <c r="G13" s="36"/>
      <c r="H13" s="15"/>
      <c r="I13" s="15"/>
      <c r="J13" s="63" t="s">
        <v>105</v>
      </c>
      <c r="K13" s="64">
        <f t="shared" ref="K13:W13" si="5">K79</f>
        <v>223.25</v>
      </c>
      <c r="L13" s="65">
        <f t="shared" si="5"/>
        <v>98.5</v>
      </c>
      <c r="M13" s="65">
        <f t="shared" si="5"/>
        <v>169.5</v>
      </c>
      <c r="N13" s="65">
        <f t="shared" si="5"/>
        <v>83.5</v>
      </c>
      <c r="O13" s="65">
        <f t="shared" si="5"/>
        <v>98.5</v>
      </c>
      <c r="P13" s="65">
        <f t="shared" si="5"/>
        <v>136.5</v>
      </c>
      <c r="Q13" s="65">
        <f t="shared" si="5"/>
        <v>63.5</v>
      </c>
      <c r="R13" s="65">
        <f t="shared" si="5"/>
        <v>5</v>
      </c>
      <c r="S13" s="76">
        <f t="shared" si="5"/>
        <v>49.875</v>
      </c>
      <c r="T13" s="76">
        <f t="shared" si="5"/>
        <v>59</v>
      </c>
      <c r="U13" s="76">
        <f t="shared" si="5"/>
        <v>59</v>
      </c>
      <c r="V13" s="76">
        <f t="shared" si="5"/>
        <v>58.5</v>
      </c>
      <c r="W13" s="77">
        <f t="shared" si="5"/>
        <v>59</v>
      </c>
      <c r="X13" s="15"/>
      <c r="Y13" s="15"/>
      <c r="Z13" s="15"/>
      <c r="AA13" s="15"/>
      <c r="AB13" s="15"/>
      <c r="AC13" s="15"/>
      <c r="AD13" s="15"/>
      <c r="AE13" s="15"/>
      <c r="AF13" s="15"/>
      <c r="AG13" s="15"/>
      <c r="AH13" s="15"/>
      <c r="AI13" s="15"/>
      <c r="AJ13" s="15"/>
      <c r="AK13" s="15"/>
      <c r="AL13" s="15"/>
      <c r="AM13" s="15"/>
      <c r="AN13" s="15"/>
      <c r="AQ13" s="12" t="str">
        <f>初期値マスタ!B9</f>
        <v>グレートオックス</v>
      </c>
      <c r="AR13" s="1" t="str">
        <f>エサマスタ!B9</f>
        <v>シューズビワ</v>
      </c>
    </row>
    <row r="14" spans="1:45" x14ac:dyDescent="0.15">
      <c r="A14" s="15"/>
      <c r="B14" s="28"/>
      <c r="C14" s="23"/>
      <c r="D14" s="29" t="str">
        <f t="shared" si="0"/>
        <v xml:space="preserve"> </v>
      </c>
      <c r="E14" s="30"/>
      <c r="F14" s="31" t="str">
        <f t="shared" si="1"/>
        <v xml:space="preserve"> </v>
      </c>
      <c r="G14" s="32"/>
      <c r="H14" s="15"/>
      <c r="I14" s="15"/>
      <c r="J14" s="63" t="s">
        <v>106</v>
      </c>
      <c r="K14" s="64">
        <f t="shared" ref="K14:W14" si="6">K99</f>
        <v>296.25</v>
      </c>
      <c r="L14" s="65">
        <f t="shared" si="6"/>
        <v>128.5</v>
      </c>
      <c r="M14" s="65">
        <f t="shared" si="6"/>
        <v>223.5</v>
      </c>
      <c r="N14" s="65">
        <f t="shared" si="6"/>
        <v>108.5</v>
      </c>
      <c r="O14" s="65">
        <f t="shared" si="6"/>
        <v>128.5</v>
      </c>
      <c r="P14" s="65">
        <f t="shared" si="6"/>
        <v>179.5</v>
      </c>
      <c r="Q14" s="65">
        <f t="shared" si="6"/>
        <v>81.5</v>
      </c>
      <c r="R14" s="65">
        <f t="shared" si="6"/>
        <v>5</v>
      </c>
      <c r="S14" s="76">
        <f t="shared" si="6"/>
        <v>62.375</v>
      </c>
      <c r="T14" s="76">
        <f t="shared" si="6"/>
        <v>78</v>
      </c>
      <c r="U14" s="76">
        <f t="shared" si="6"/>
        <v>78</v>
      </c>
      <c r="V14" s="76">
        <f t="shared" si="6"/>
        <v>78</v>
      </c>
      <c r="W14" s="77">
        <f t="shared" si="6"/>
        <v>78</v>
      </c>
      <c r="X14" s="15"/>
      <c r="Y14" s="15"/>
      <c r="Z14" s="15"/>
      <c r="AA14" s="15"/>
      <c r="AB14" s="15"/>
      <c r="AC14" s="15"/>
      <c r="AD14" s="15"/>
      <c r="AE14" s="15"/>
      <c r="AF14" s="15"/>
      <c r="AG14" s="15"/>
      <c r="AH14" s="15"/>
      <c r="AI14" s="15"/>
      <c r="AJ14" s="15"/>
      <c r="AK14" s="15"/>
      <c r="AL14" s="15"/>
      <c r="AM14" s="15"/>
      <c r="AN14" s="15"/>
      <c r="AO14" s="12"/>
      <c r="AP14" s="12"/>
      <c r="AQ14" s="12" t="str">
        <f>初期値マスタ!B10</f>
        <v>バドフラワー</v>
      </c>
      <c r="AR14" s="1" t="str">
        <f>エサマスタ!B10</f>
        <v>ハイヒールペア</v>
      </c>
    </row>
    <row r="15" spans="1:45" x14ac:dyDescent="0.15">
      <c r="A15" s="15"/>
      <c r="B15" s="37"/>
      <c r="C15" s="38"/>
      <c r="D15" s="39" t="str">
        <f t="shared" si="0"/>
        <v xml:space="preserve"> </v>
      </c>
      <c r="E15" s="40"/>
      <c r="F15" s="41" t="str">
        <f t="shared" si="1"/>
        <v xml:space="preserve"> </v>
      </c>
      <c r="G15" s="42"/>
      <c r="H15" s="15"/>
      <c r="I15" s="15"/>
      <c r="J15" s="66" t="s">
        <v>94</v>
      </c>
      <c r="K15" s="67">
        <f t="shared" ref="K15:W15" si="7">K118</f>
        <v>365.5</v>
      </c>
      <c r="L15" s="68">
        <f t="shared" si="7"/>
        <v>157</v>
      </c>
      <c r="M15" s="68">
        <f t="shared" si="7"/>
        <v>275</v>
      </c>
      <c r="N15" s="68">
        <f t="shared" si="7"/>
        <v>132</v>
      </c>
      <c r="O15" s="68">
        <f t="shared" si="7"/>
        <v>157</v>
      </c>
      <c r="P15" s="68">
        <f t="shared" si="7"/>
        <v>220</v>
      </c>
      <c r="Q15" s="68">
        <f t="shared" si="7"/>
        <v>99</v>
      </c>
      <c r="R15" s="68">
        <f t="shared" si="7"/>
        <v>5</v>
      </c>
      <c r="S15" s="78">
        <f t="shared" si="7"/>
        <v>74.25</v>
      </c>
      <c r="T15" s="78">
        <f t="shared" si="7"/>
        <v>96</v>
      </c>
      <c r="U15" s="78">
        <f t="shared" si="7"/>
        <v>96</v>
      </c>
      <c r="V15" s="78">
        <f t="shared" si="7"/>
        <v>96.25</v>
      </c>
      <c r="W15" s="79">
        <f t="shared" si="7"/>
        <v>96</v>
      </c>
      <c r="X15" s="15"/>
      <c r="Y15" s="15"/>
      <c r="Z15" s="15"/>
      <c r="AA15" s="15"/>
      <c r="AB15" s="15"/>
      <c r="AC15" s="15"/>
      <c r="AD15" s="15"/>
      <c r="AE15" s="15"/>
      <c r="AF15" s="15"/>
      <c r="AG15" s="15"/>
      <c r="AH15" s="15"/>
      <c r="AI15" s="15"/>
      <c r="AJ15" s="15"/>
      <c r="AK15" s="15"/>
      <c r="AL15" s="15"/>
      <c r="AM15" s="15"/>
      <c r="AN15" s="15"/>
      <c r="AO15" s="12"/>
      <c r="AP15" s="12"/>
      <c r="AQ15" s="12" t="str">
        <f>初期値マスタ!B11</f>
        <v>マイコニド</v>
      </c>
      <c r="AR15" s="1" t="str">
        <f>エサマスタ!B11</f>
        <v>イルカキューリ</v>
      </c>
    </row>
    <row r="16" spans="1:45" x14ac:dyDescent="0.15">
      <c r="A16" s="15"/>
      <c r="B16" s="15"/>
      <c r="D16" s="15"/>
      <c r="E16" s="15"/>
      <c r="F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2"/>
      <c r="AP16" s="12"/>
      <c r="AQ16" s="12" t="str">
        <f>初期値マスタ!B12</f>
        <v>マンドレイク</v>
      </c>
      <c r="AR16" s="1" t="str">
        <f>エサマスタ!B12</f>
        <v>イカレモン</v>
      </c>
    </row>
    <row r="17" spans="1:44" x14ac:dyDescent="0.15">
      <c r="A17" s="15"/>
      <c r="B17" s="43"/>
      <c r="C17" s="17"/>
      <c r="D17" s="121" t="s">
        <v>107</v>
      </c>
      <c r="E17" s="119"/>
      <c r="F17" s="119"/>
      <c r="G17" s="44"/>
      <c r="H17" s="15"/>
      <c r="I17" s="15"/>
      <c r="J17" s="56"/>
      <c r="K17" s="118" t="s">
        <v>108</v>
      </c>
      <c r="L17" s="119"/>
      <c r="M17" s="119"/>
      <c r="N17" s="119"/>
      <c r="O17" s="119"/>
      <c r="P17" s="119"/>
      <c r="Q17" s="119"/>
      <c r="R17" s="119"/>
      <c r="S17" s="119"/>
      <c r="T17" s="119"/>
      <c r="U17" s="119"/>
      <c r="V17" s="119"/>
      <c r="W17" s="120"/>
      <c r="X17" s="15"/>
      <c r="Y17" s="15"/>
      <c r="Z17" s="56"/>
      <c r="AA17" s="118" t="s">
        <v>109</v>
      </c>
      <c r="AB17" s="119"/>
      <c r="AC17" s="119"/>
      <c r="AD17" s="119"/>
      <c r="AE17" s="119"/>
      <c r="AF17" s="119"/>
      <c r="AG17" s="119"/>
      <c r="AH17" s="119"/>
      <c r="AI17" s="119"/>
      <c r="AJ17" s="119"/>
      <c r="AK17" s="119"/>
      <c r="AL17" s="119"/>
      <c r="AM17" s="120"/>
      <c r="AN17" s="15"/>
      <c r="AO17" s="12"/>
      <c r="AP17" s="12"/>
      <c r="AQ17" s="12" t="str">
        <f>初期値マスタ!B14</f>
        <v>ウッドマックス</v>
      </c>
      <c r="AR17" s="1" t="str">
        <f>エサマスタ!B14</f>
        <v>ドッグピーチ</v>
      </c>
    </row>
    <row r="18" spans="1:44" x14ac:dyDescent="0.15">
      <c r="A18" s="15"/>
      <c r="B18" s="45"/>
      <c r="C18" s="46"/>
      <c r="D18" s="4" t="s">
        <v>110</v>
      </c>
      <c r="E18" s="4" t="s">
        <v>111</v>
      </c>
      <c r="F18" s="47" t="s">
        <v>112</v>
      </c>
      <c r="G18" s="32"/>
      <c r="H18" s="15"/>
      <c r="I18" s="15"/>
      <c r="J18" s="70"/>
      <c r="K18" s="71" t="s">
        <v>75</v>
      </c>
      <c r="L18" s="5" t="s">
        <v>76</v>
      </c>
      <c r="M18" s="5" t="s">
        <v>77</v>
      </c>
      <c r="N18" s="5" t="s">
        <v>78</v>
      </c>
      <c r="O18" s="5" t="s">
        <v>79</v>
      </c>
      <c r="P18" s="5" t="s">
        <v>80</v>
      </c>
      <c r="Q18" s="5" t="s">
        <v>81</v>
      </c>
      <c r="R18" s="5" t="s">
        <v>82</v>
      </c>
      <c r="S18" s="5" t="s">
        <v>83</v>
      </c>
      <c r="T18" s="9" t="s">
        <v>84</v>
      </c>
      <c r="U18" s="9" t="s">
        <v>85</v>
      </c>
      <c r="V18" s="9" t="s">
        <v>86</v>
      </c>
      <c r="W18" s="80" t="s">
        <v>87</v>
      </c>
      <c r="X18" s="15"/>
      <c r="Y18" s="15"/>
      <c r="Z18" s="70"/>
      <c r="AA18" s="71" t="s">
        <v>75</v>
      </c>
      <c r="AB18" s="5" t="s">
        <v>76</v>
      </c>
      <c r="AC18" s="5" t="s">
        <v>77</v>
      </c>
      <c r="AD18" s="5" t="s">
        <v>78</v>
      </c>
      <c r="AE18" s="5" t="s">
        <v>79</v>
      </c>
      <c r="AF18" s="5" t="s">
        <v>80</v>
      </c>
      <c r="AG18" s="5" t="s">
        <v>81</v>
      </c>
      <c r="AH18" s="5" t="s">
        <v>82</v>
      </c>
      <c r="AI18" s="5" t="s">
        <v>83</v>
      </c>
      <c r="AJ18" s="9" t="s">
        <v>84</v>
      </c>
      <c r="AK18" s="9" t="s">
        <v>85</v>
      </c>
      <c r="AL18" s="9" t="s">
        <v>86</v>
      </c>
      <c r="AM18" s="80" t="s">
        <v>87</v>
      </c>
      <c r="AN18" s="15"/>
      <c r="AO18" s="12"/>
      <c r="AP18" s="12"/>
      <c r="AQ18" s="12" t="str">
        <f>初期値マスタ!B15</f>
        <v>アサシンバグ</v>
      </c>
      <c r="AR18" s="1" t="str">
        <f>エサマスタ!B15</f>
        <v>キャットアプリコット</v>
      </c>
    </row>
    <row r="19" spans="1:44" ht="1.5" customHeight="1" x14ac:dyDescent="0.25">
      <c r="B19" s="48"/>
      <c r="C19" s="49"/>
      <c r="D19" s="49"/>
      <c r="E19" s="49"/>
      <c r="F19" s="49"/>
      <c r="G19" s="50"/>
      <c r="J19" s="48"/>
      <c r="K19" s="49"/>
      <c r="L19" s="49"/>
      <c r="M19" s="49"/>
      <c r="N19" s="49"/>
      <c r="O19" s="49"/>
      <c r="P19" s="49"/>
      <c r="Q19" s="49"/>
      <c r="R19" s="81"/>
      <c r="S19" s="6"/>
      <c r="T19" s="82"/>
      <c r="U19" s="49"/>
      <c r="V19" s="49"/>
      <c r="W19" s="83"/>
      <c r="Z19" s="48"/>
      <c r="AA19" s="84"/>
      <c r="AB19" s="84"/>
      <c r="AC19" s="84"/>
      <c r="AD19" s="84"/>
      <c r="AE19" s="84"/>
      <c r="AF19" s="84"/>
      <c r="AG19" s="84"/>
      <c r="AH19" s="85"/>
      <c r="AI19" s="86"/>
      <c r="AJ19" s="87"/>
      <c r="AK19" s="88"/>
      <c r="AL19" s="88"/>
      <c r="AM19" s="89"/>
      <c r="AQ19" s="12" t="str">
        <f>初期値マスタ!B16</f>
        <v>ラスター</v>
      </c>
      <c r="AR19" s="1" t="str">
        <f>エサマスタ!B16</f>
        <v>サンタリンゴ</v>
      </c>
    </row>
    <row r="20" spans="1:44" x14ac:dyDescent="0.15">
      <c r="A20" s="15"/>
      <c r="B20" s="51" t="s">
        <v>113</v>
      </c>
      <c r="C20" s="52"/>
      <c r="D20" s="53" t="s">
        <v>95</v>
      </c>
      <c r="E20" s="53" t="s">
        <v>95</v>
      </c>
      <c r="F20" s="53" t="s">
        <v>97</v>
      </c>
      <c r="G20" s="32"/>
      <c r="H20" s="15"/>
      <c r="I20" s="15"/>
      <c r="J20" s="63" t="s">
        <v>113</v>
      </c>
      <c r="K20" s="64">
        <f t="shared" ref="K20:W20" si="8">K5</f>
        <v>8</v>
      </c>
      <c r="L20" s="65">
        <f t="shared" si="8"/>
        <v>10</v>
      </c>
      <c r="M20" s="65">
        <f t="shared" si="8"/>
        <v>10</v>
      </c>
      <c r="N20" s="65">
        <f t="shared" si="8"/>
        <v>10</v>
      </c>
      <c r="O20" s="65">
        <f t="shared" si="8"/>
        <v>10</v>
      </c>
      <c r="P20" s="65">
        <f t="shared" si="8"/>
        <v>10</v>
      </c>
      <c r="Q20" s="65">
        <f t="shared" si="8"/>
        <v>10</v>
      </c>
      <c r="R20" s="65">
        <f t="shared" si="8"/>
        <v>5</v>
      </c>
      <c r="S20" s="76">
        <f t="shared" si="8"/>
        <v>13</v>
      </c>
      <c r="T20" s="76">
        <f t="shared" si="8"/>
        <v>3</v>
      </c>
      <c r="U20" s="76">
        <f t="shared" si="8"/>
        <v>3</v>
      </c>
      <c r="V20" s="76">
        <f t="shared" si="8"/>
        <v>2</v>
      </c>
      <c r="W20" s="77">
        <f t="shared" si="8"/>
        <v>3</v>
      </c>
      <c r="X20" s="15"/>
      <c r="Y20" s="15"/>
      <c r="Z20" s="63" t="s">
        <v>113</v>
      </c>
      <c r="AA20" s="64">
        <f>MIN(MAX(MIN(MAX(MIN(MAX(K$6+INDEX(エサマスタ!$C$5:$O$53,MATCH($D20,エサマスタ!$B$5:$B$53,0),COLUMN()-COLUMN($Z20)),0),3.75)+INDEX(エサマスタ!$C$5:$O$53,MATCH($E20,エサマスタ!$B$5:$B$53,0),COLUMN()-COLUMN($Z20)),0),3.75)+INDEX(エサマスタ!$C$5:$O$53,MATCH($F20,エサマスタ!$B$5:$B$53,0),COLUMN()-COLUMN($Z20)),0),3.75)</f>
        <v>3.25</v>
      </c>
      <c r="AB20" s="65">
        <f>MIN(MAX(MIN(MAX(MIN(MAX(L$6+INDEX(エサマスタ!$C$5:$O$53,MATCH($D20,エサマスタ!$B$5:$B$53,0),COLUMN()-COLUMN($Z20)),0),3.75)+INDEX(エサマスタ!$C$5:$O$53,MATCH($E20,エサマスタ!$B$5:$B$53,0),COLUMN()-COLUMN($Z20)),0),3.75)+INDEX(エサマスタ!$C$5:$O$53,MATCH($F20,エサマスタ!$B$5:$B$53,0),COLUMN()-COLUMN($Z20)),0),3.75)</f>
        <v>1.5</v>
      </c>
      <c r="AC20" s="65">
        <f>MIN(MAX(MIN(MAX(MIN(MAX(M$6+INDEX(エサマスタ!$C$5:$O$53,MATCH($D20,エサマスタ!$B$5:$B$53,0),COLUMN()-COLUMN($Z20)),0),3.75)+INDEX(エサマスタ!$C$5:$O$53,MATCH($E20,エサマスタ!$B$5:$B$53,0),COLUMN()-COLUMN($Z20)),0),3.75)+INDEX(エサマスタ!$C$5:$O$53,MATCH($F20,エサマスタ!$B$5:$B$53,0),COLUMN()-COLUMN($Z20)),0),3.75)</f>
        <v>3.5</v>
      </c>
      <c r="AD20" s="65">
        <f>MIN(MAX(MIN(MAX(MIN(MAX(N$6+INDEX(エサマスタ!$C$5:$O$53,MATCH($D20,エサマスタ!$B$5:$B$53,0),COLUMN()-COLUMN($Z20)),0),3.75)+INDEX(エサマスタ!$C$5:$O$53,MATCH($E20,エサマスタ!$B$5:$B$53,0),COLUMN()-COLUMN($Z20)),0),3.75)+INDEX(エサマスタ!$C$5:$O$53,MATCH($F20,エサマスタ!$B$5:$B$53,0),COLUMN()-COLUMN($Z20)),0),3.75)</f>
        <v>0</v>
      </c>
      <c r="AE20" s="65">
        <f>MIN(MAX(MIN(MAX(MIN(MAX(O$6+INDEX(エサマスタ!$C$5:$O$53,MATCH($D20,エサマスタ!$B$5:$B$53,0),COLUMN()-COLUMN($Z20)),0),3.75)+INDEX(エサマスタ!$C$5:$O$53,MATCH($E20,エサマスタ!$B$5:$B$53,0),COLUMN()-COLUMN($Z20)),0),3.75)+INDEX(エサマスタ!$C$5:$O$53,MATCH($F20,エサマスタ!$B$5:$B$53,0),COLUMN()-COLUMN($Z20)),0),3.75)</f>
        <v>1.5</v>
      </c>
      <c r="AF20" s="65">
        <f>MIN(MAX(MIN(MAX(MIN(MAX(P$6+INDEX(エサマスタ!$C$5:$O$53,MATCH($D20,エサマスタ!$B$5:$B$53,0),COLUMN()-COLUMN($Z20)),0),3.75)+INDEX(エサマスタ!$C$5:$O$53,MATCH($E20,エサマスタ!$B$5:$B$53,0),COLUMN()-COLUMN($Z20)),0),3.75)+INDEX(エサマスタ!$C$5:$O$53,MATCH($F20,エサマスタ!$B$5:$B$53,0),COLUMN()-COLUMN($Z20)),0),3.75)</f>
        <v>0</v>
      </c>
      <c r="AG20" s="65">
        <f>MIN(MAX(MIN(MAX(MIN(MAX(Q$6+INDEX(エサマスタ!$C$5:$O$53,MATCH($D20,エサマスタ!$B$5:$B$53,0),COLUMN()-COLUMN($Z20)),0),3.75)+INDEX(エサマスタ!$C$5:$O$53,MATCH($E20,エサマスタ!$B$5:$B$53,0),COLUMN()-COLUMN($Z20)),0),3.75)+INDEX(エサマスタ!$C$5:$O$53,MATCH($F20,エサマスタ!$B$5:$B$53,0),COLUMN()-COLUMN($Z20)),0),3.75)</f>
        <v>3.5</v>
      </c>
      <c r="AH20" s="65">
        <f>MIN(MAX(MIN(MAX(MIN(MAX(R$6+INDEX(エサマスタ!$C$5:$O$53,MATCH($D20,エサマスタ!$B$5:$B$53,0),COLUMN()-COLUMN($Z20)),0),3.75)+INDEX(エサマスタ!$C$5:$O$53,MATCH($E20,エサマスタ!$B$5:$B$53,0),COLUMN()-COLUMN($Z20)),0),3.75)+INDEX(エサマスタ!$C$5:$O$53,MATCH($F20,エサマスタ!$B$5:$B$53,0),COLUMN()-COLUMN($Z20)),0),3.75)</f>
        <v>0</v>
      </c>
      <c r="AI20" s="76">
        <f>MIN(MAX(MIN(MAX(MIN(MAX(S$6+INDEX(エサマスタ!$C$5:$O$53,MATCH($D20,エサマスタ!$B$5:$B$53,0),COLUMN()-COLUMN($Z20)),0),1.875-MOD(S20,1))+INDEX(エサマスタ!$C$5:$O$53,MATCH($E20,エサマスタ!$B$5:$B$53,0),COLUMN()-COLUMN($Z20)),0),1.875-MOD(S20,1))+INDEX(エサマスタ!$C$5:$O$53,MATCH($F20,エサマスタ!$B$5:$B$53,0),COLUMN()-COLUMN($Z20)),0),1.875-MOD(S20,1))</f>
        <v>0.625</v>
      </c>
      <c r="AJ20" s="76">
        <f>MIN(MAX(MIN(MAX(MIN(MAX(T$6+INDEX(エサマスタ!$C$5:$O$53,MATCH($D20,エサマスタ!$B$5:$B$53,0),COLUMN()-COLUMN($Z20)),0),1.875-MOD(T20,1))+INDEX(エサマスタ!$C$5:$O$53,MATCH($E20,エサマスタ!$B$5:$B$53,0),COLUMN()-COLUMN($Z20)),0),1.875-MOD(T20,1))+INDEX(エサマスタ!$C$5:$O$53,MATCH($F20,エサマスタ!$B$5:$B$53,0),COLUMN()-COLUMN($Z20)),0),1.875-MOD(T20,1))</f>
        <v>0.5</v>
      </c>
      <c r="AK20" s="76">
        <f>MIN(MAX(MIN(MAX(MIN(MAX(U$6+INDEX(エサマスタ!$C$5:$O$53,MATCH($D20,エサマスタ!$B$5:$B$53,0),COLUMN()-COLUMN($Z20)),0),1.875-MOD(U20,1))+INDEX(エサマスタ!$C$5:$O$53,MATCH($E20,エサマスタ!$B$5:$B$53,0),COLUMN()-COLUMN($Z20)),0),1.875-MOD(U20,1))+INDEX(エサマスタ!$C$5:$O$53,MATCH($F20,エサマスタ!$B$5:$B$53,0),COLUMN()-COLUMN($Z20)),0),1.875-MOD(U20,1))</f>
        <v>0.5</v>
      </c>
      <c r="AL20" s="76">
        <f>MIN(MAX(MIN(MAX(MIN(MAX(V$6+INDEX(エサマスタ!$C$5:$O$53,MATCH($D20,エサマスタ!$B$5:$B$53,0),COLUMN()-COLUMN($Z20)),0),1.875-MOD(V20,1))+INDEX(エサマスタ!$C$5:$O$53,MATCH($E20,エサマスタ!$B$5:$B$53,0),COLUMN()-COLUMN($Z20)),0),1.875-MOD(V20,1))+INDEX(エサマスタ!$C$5:$O$53,MATCH($F20,エサマスタ!$B$5:$B$53,0),COLUMN()-COLUMN($Z20)),0),1.875-MOD(V20,1))</f>
        <v>1.375</v>
      </c>
      <c r="AM20" s="77">
        <f>MIN(MAX(MIN(MAX(MIN(MAX(W$6+IF(AND($F$1="リマスター",$D20="アルマジロキャベツ"),-1,1)*INDEX(エサマスタ!$C$5:$O$53,MATCH($D20,エサマスタ!$B$5:$B$53,0),COLUMN()-COLUMN($Z20)),0),1.875-MOD(W20,1))+IF(AND($F$1="リマスター",$E20="アルマジロキャベツ"),-1,1)*INDEX(エサマスタ!$C$5:$O$53,MATCH($E20,エサマスタ!$B$5:$B$53,0),COLUMN()-COLUMN($Z20)),0),1.875-MOD(W20,1))+IF(AND($F$1="リマスター",$F20="アルマジロキャベツ"),-1,1)*INDEX(エサマスタ!$C$5:$O$53,MATCH($F20,エサマスタ!$B$5:$B$53,0),COLUMN()-COLUMN($Z20)),0),1.875-MOD(W20,1))</f>
        <v>1</v>
      </c>
      <c r="AN20" s="15"/>
      <c r="AO20" s="12"/>
      <c r="AP20" s="12"/>
      <c r="AQ20" s="12" t="str">
        <f>初期値マスタ!B17</f>
        <v>メガクロウラー</v>
      </c>
      <c r="AR20" s="1" t="str">
        <f>エサマスタ!B17</f>
        <v>クジラトマト</v>
      </c>
    </row>
    <row r="21" spans="1:44" x14ac:dyDescent="0.15">
      <c r="A21" s="15"/>
      <c r="B21" s="51" t="s">
        <v>114</v>
      </c>
      <c r="C21" s="54"/>
      <c r="D21" s="53" t="s">
        <v>92</v>
      </c>
      <c r="E21" s="53" t="s">
        <v>97</v>
      </c>
      <c r="F21" s="53" t="s">
        <v>97</v>
      </c>
      <c r="G21" s="32"/>
      <c r="H21" s="15"/>
      <c r="I21" s="15"/>
      <c r="J21" s="63" t="s">
        <v>114</v>
      </c>
      <c r="K21" s="64">
        <f t="shared" ref="K21:R21" si="9">K20+AA20</f>
        <v>11.25</v>
      </c>
      <c r="L21" s="65">
        <f t="shared" si="9"/>
        <v>11.5</v>
      </c>
      <c r="M21" s="65">
        <f t="shared" si="9"/>
        <v>13.5</v>
      </c>
      <c r="N21" s="65">
        <f t="shared" si="9"/>
        <v>10</v>
      </c>
      <c r="O21" s="65">
        <f t="shared" si="9"/>
        <v>11.5</v>
      </c>
      <c r="P21" s="65">
        <f t="shared" si="9"/>
        <v>10</v>
      </c>
      <c r="Q21" s="65">
        <f t="shared" si="9"/>
        <v>13.5</v>
      </c>
      <c r="R21" s="65">
        <f t="shared" si="9"/>
        <v>5</v>
      </c>
      <c r="S21" s="76">
        <f t="shared" ref="S21:W21" si="10">INT(S20)+MIN(S20-INT(S20)+AI20,1.875)</f>
        <v>13.625</v>
      </c>
      <c r="T21" s="76">
        <f t="shared" si="10"/>
        <v>3.5</v>
      </c>
      <c r="U21" s="76">
        <f t="shared" si="10"/>
        <v>3.5</v>
      </c>
      <c r="V21" s="76">
        <f t="shared" si="10"/>
        <v>3.375</v>
      </c>
      <c r="W21" s="77">
        <f t="shared" si="10"/>
        <v>4</v>
      </c>
      <c r="X21" s="15"/>
      <c r="Y21" s="15"/>
      <c r="Z21" s="63" t="s">
        <v>114</v>
      </c>
      <c r="AA21" s="64">
        <f>MIN(MAX(MIN(MAX(MIN(MAX(K$6+INDEX(エサマスタ!$C$5:$O$53,MATCH($D21,エサマスタ!$B$5:$B$53,0),COLUMN()-COLUMN($Z21)),0),3.75)+INDEX(エサマスタ!$C$5:$O$53,MATCH($E21,エサマスタ!$B$5:$B$53,0),COLUMN()-COLUMN($Z21)),0),3.75)+INDEX(エサマスタ!$C$5:$O$53,MATCH($F21,エサマスタ!$B$5:$B$53,0),COLUMN()-COLUMN($Z21)),0),3.75)</f>
        <v>3.75</v>
      </c>
      <c r="AB21" s="65">
        <f>MIN(MAX(MIN(MAX(MIN(MAX(L$6+INDEX(エサマスタ!$C$5:$O$53,MATCH($D21,エサマスタ!$B$5:$B$53,0),COLUMN()-COLUMN($Z21)),0),3.75)+INDEX(エサマスタ!$C$5:$O$53,MATCH($E21,エサマスタ!$B$5:$B$53,0),COLUMN()-COLUMN($Z21)),0),3.75)+INDEX(エサマスタ!$C$5:$O$53,MATCH($F21,エサマスタ!$B$5:$B$53,0),COLUMN()-COLUMN($Z21)),0),3.75)</f>
        <v>1.5</v>
      </c>
      <c r="AC21" s="65">
        <f>MIN(MAX(MIN(MAX(MIN(MAX(M$6+INDEX(エサマスタ!$C$5:$O$53,MATCH($D21,エサマスタ!$B$5:$B$53,0),COLUMN()-COLUMN($Z21)),0),3.75)+INDEX(エサマスタ!$C$5:$O$53,MATCH($E21,エサマスタ!$B$5:$B$53,0),COLUMN()-COLUMN($Z21)),0),3.75)+INDEX(エサマスタ!$C$5:$O$53,MATCH($F21,エサマスタ!$B$5:$B$53,0),COLUMN()-COLUMN($Z21)),0),3.75)</f>
        <v>2.5</v>
      </c>
      <c r="AD21" s="65">
        <f>MIN(MAX(MIN(MAX(MIN(MAX(N$6+INDEX(エサマスタ!$C$5:$O$53,MATCH($D21,エサマスタ!$B$5:$B$53,0),COLUMN()-COLUMN($Z21)),0),3.75)+INDEX(エサマスタ!$C$5:$O$53,MATCH($E21,エサマスタ!$B$5:$B$53,0),COLUMN()-COLUMN($Z21)),0),3.75)+INDEX(エサマスタ!$C$5:$O$53,MATCH($F21,エサマスタ!$B$5:$B$53,0),COLUMN()-COLUMN($Z21)),0),3.75)</f>
        <v>1.5</v>
      </c>
      <c r="AE21" s="65">
        <f>MIN(MAX(MIN(MAX(MIN(MAX(O$6+INDEX(エサマスタ!$C$5:$O$53,MATCH($D21,エサマスタ!$B$5:$B$53,0),COLUMN()-COLUMN($Z21)),0),3.75)+INDEX(エサマスタ!$C$5:$O$53,MATCH($E21,エサマスタ!$B$5:$B$53,0),COLUMN()-COLUMN($Z21)),0),3.75)+INDEX(エサマスタ!$C$5:$O$53,MATCH($F21,エサマスタ!$B$5:$B$53,0),COLUMN()-COLUMN($Z21)),0),3.75)</f>
        <v>1.5</v>
      </c>
      <c r="AF21" s="65">
        <f>MIN(MAX(MIN(MAX(MIN(MAX(P$6+INDEX(エサマスタ!$C$5:$O$53,MATCH($D21,エサマスタ!$B$5:$B$53,0),COLUMN()-COLUMN($Z21)),0),3.75)+INDEX(エサマスタ!$C$5:$O$53,MATCH($E21,エサマスタ!$B$5:$B$53,0),COLUMN()-COLUMN($Z21)),0),3.75)+INDEX(エサマスタ!$C$5:$O$53,MATCH($F21,エサマスタ!$B$5:$B$53,0),COLUMN()-COLUMN($Z21)),0),3.75)</f>
        <v>2.5</v>
      </c>
      <c r="AG21" s="65">
        <f>MIN(MAX(MIN(MAX(MIN(MAX(Q$6+INDEX(エサマスタ!$C$5:$O$53,MATCH($D21,エサマスタ!$B$5:$B$53,0),COLUMN()-COLUMN($Z21)),0),3.75)+INDEX(エサマスタ!$C$5:$O$53,MATCH($E21,エサマスタ!$B$5:$B$53,0),COLUMN()-COLUMN($Z21)),0),3.75)+INDEX(エサマスタ!$C$5:$O$53,MATCH($F21,エサマスタ!$B$5:$B$53,0),COLUMN()-COLUMN($Z21)),0),3.75)</f>
        <v>0.5</v>
      </c>
      <c r="AH21" s="65">
        <f>MIN(MAX(MIN(MAX(MIN(MAX(R$6+INDEX(エサマスタ!$C$5:$O$53,MATCH($D21,エサマスタ!$B$5:$B$53,0),COLUMN()-COLUMN($Z21)),0),3.75)+INDEX(エサマスタ!$C$5:$O$53,MATCH($E21,エサマスタ!$B$5:$B$53,0),COLUMN()-COLUMN($Z21)),0),3.75)+INDEX(エサマスタ!$C$5:$O$53,MATCH($F21,エサマスタ!$B$5:$B$53,0),COLUMN()-COLUMN($Z21)),0),3.75)</f>
        <v>0</v>
      </c>
      <c r="AI21" s="76">
        <f>MIN(MAX(MIN(MAX(MIN(MAX(S$6+INDEX(エサマスタ!$C$5:$O$53,MATCH($D21,エサマスタ!$B$5:$B$53,0),COLUMN()-COLUMN($Z21)),0),1.875-MOD(S21,1))+INDEX(エサマスタ!$C$5:$O$53,MATCH($E21,エサマスタ!$B$5:$B$53,0),COLUMN()-COLUMN($Z21)),0),1.875-MOD(S21,1))+INDEX(エサマスタ!$C$5:$O$53,MATCH($F21,エサマスタ!$B$5:$B$53,0),COLUMN()-COLUMN($Z21)),0),1.875-MOD(S21,1))</f>
        <v>0.625</v>
      </c>
      <c r="AJ21" s="76">
        <f>MIN(MAX(MIN(MAX(MIN(MAX(T$6+INDEX(エサマスタ!$C$5:$O$53,MATCH($D21,エサマスタ!$B$5:$B$53,0),COLUMN()-COLUMN($Z21)),0),1.875-MOD(T21,1))+INDEX(エサマスタ!$C$5:$O$53,MATCH($E21,エサマスタ!$B$5:$B$53,0),COLUMN()-COLUMN($Z21)),0),1.875-MOD(T21,1))+INDEX(エサマスタ!$C$5:$O$53,MATCH($F21,エサマスタ!$B$5:$B$53,0),COLUMN()-COLUMN($Z21)),0),1.875-MOD(T21,1))</f>
        <v>1</v>
      </c>
      <c r="AK21" s="76">
        <f>MIN(MAX(MIN(MAX(MIN(MAX(U$6+INDEX(エサマスタ!$C$5:$O$53,MATCH($D21,エサマスタ!$B$5:$B$53,0),COLUMN()-COLUMN($Z21)),0),1.875-MOD(U21,1))+INDEX(エサマスタ!$C$5:$O$53,MATCH($E21,エサマスタ!$B$5:$B$53,0),COLUMN()-COLUMN($Z21)),0),1.875-MOD(U21,1))+INDEX(エサマスタ!$C$5:$O$53,MATCH($F21,エサマスタ!$B$5:$B$53,0),COLUMN()-COLUMN($Z21)),0),1.875-MOD(U21,1))</f>
        <v>1</v>
      </c>
      <c r="AL21" s="76">
        <f>MIN(MAX(MIN(MAX(MIN(MAX(V$6+INDEX(エサマスタ!$C$5:$O$53,MATCH($D21,エサマスタ!$B$5:$B$53,0),COLUMN()-COLUMN($Z21)),0),1.875-MOD(V21,1))+INDEX(エサマスタ!$C$5:$O$53,MATCH($E21,エサマスタ!$B$5:$B$53,0),COLUMN()-COLUMN($Z21)),0),1.875-MOD(V21,1))+INDEX(エサマスタ!$C$5:$O$53,MATCH($F21,エサマスタ!$B$5:$B$53,0),COLUMN()-COLUMN($Z21)),0),1.875-MOD(V21,1))</f>
        <v>0.875</v>
      </c>
      <c r="AM21" s="77">
        <f>MIN(MAX(MIN(MAX(MIN(MAX(W$6+IF(AND($F$1="リマスター",$D21="アルマジロキャベツ"),-1,1)*INDEX(エサマスタ!$C$5:$O$53,MATCH($D21,エサマスタ!$B$5:$B$53,0),COLUMN()-COLUMN($Z21)),0),1.875-MOD(W21,1))+IF(AND($F$1="リマスター",$E21="アルマジロキャベツ"),-1,1)*INDEX(エサマスタ!$C$5:$O$53,MATCH($E21,エサマスタ!$B$5:$B$53,0),COLUMN()-COLUMN($Z21)),0),1.875-MOD(W21,1))+IF(AND($F$1="リマスター",$F21="アルマジロキャベツ"),-1,1)*INDEX(エサマスタ!$C$5:$O$53,MATCH($F21,エサマスタ!$B$5:$B$53,0),COLUMN()-COLUMN($Z21)),0),1.875-MOD(W21,1))</f>
        <v>1</v>
      </c>
      <c r="AN21" s="15"/>
      <c r="AO21" s="12"/>
      <c r="AP21" s="12"/>
      <c r="AQ21" s="12" t="str">
        <f>初期値マスタ!B18</f>
        <v>デススコーピオ</v>
      </c>
      <c r="AR21" s="1" t="str">
        <f>エサマスタ!B18</f>
        <v>時計パイン</v>
      </c>
    </row>
    <row r="22" spans="1:44" x14ac:dyDescent="0.15">
      <c r="A22" s="15"/>
      <c r="B22" s="51" t="s">
        <v>115</v>
      </c>
      <c r="C22" s="54"/>
      <c r="D22" s="53" t="s">
        <v>92</v>
      </c>
      <c r="E22" s="53" t="s">
        <v>97</v>
      </c>
      <c r="F22" s="53" t="s">
        <v>97</v>
      </c>
      <c r="G22" s="32"/>
      <c r="H22" s="15"/>
      <c r="I22" s="15"/>
      <c r="J22" s="63" t="s">
        <v>115</v>
      </c>
      <c r="K22" s="64">
        <f t="shared" ref="K22:R22" si="11">K21+AA21</f>
        <v>15</v>
      </c>
      <c r="L22" s="65">
        <f t="shared" si="11"/>
        <v>13</v>
      </c>
      <c r="M22" s="65">
        <f t="shared" si="11"/>
        <v>16</v>
      </c>
      <c r="N22" s="65">
        <f t="shared" si="11"/>
        <v>11.5</v>
      </c>
      <c r="O22" s="65">
        <f t="shared" si="11"/>
        <v>13</v>
      </c>
      <c r="P22" s="65">
        <f t="shared" si="11"/>
        <v>12.5</v>
      </c>
      <c r="Q22" s="65">
        <f t="shared" si="11"/>
        <v>14</v>
      </c>
      <c r="R22" s="65">
        <f t="shared" si="11"/>
        <v>5</v>
      </c>
      <c r="S22" s="76">
        <f t="shared" ref="S22:W22" si="12">INT(S21)+MIN(S21-INT(S21)+AI21,1.875)</f>
        <v>14.25</v>
      </c>
      <c r="T22" s="76">
        <f t="shared" si="12"/>
        <v>4.5</v>
      </c>
      <c r="U22" s="76">
        <f t="shared" si="12"/>
        <v>4.5</v>
      </c>
      <c r="V22" s="76">
        <f t="shared" si="12"/>
        <v>4.25</v>
      </c>
      <c r="W22" s="77">
        <f t="shared" si="12"/>
        <v>5</v>
      </c>
      <c r="X22" s="15"/>
      <c r="Y22" s="15"/>
      <c r="Z22" s="63" t="s">
        <v>115</v>
      </c>
      <c r="AA22" s="64">
        <f>MIN(MAX(MIN(MAX(MIN(MAX(K$6+INDEX(エサマスタ!$C$5:$O$53,MATCH($D22,エサマスタ!$B$5:$B$53,0),COLUMN()-COLUMN($Z22)),0),3.75)+INDEX(エサマスタ!$C$5:$O$53,MATCH($E22,エサマスタ!$B$5:$B$53,0),COLUMN()-COLUMN($Z22)),0),3.75)+INDEX(エサマスタ!$C$5:$O$53,MATCH($F22,エサマスタ!$B$5:$B$53,0),COLUMN()-COLUMN($Z22)),0),3.75)</f>
        <v>3.75</v>
      </c>
      <c r="AB22" s="65">
        <f>MIN(MAX(MIN(MAX(MIN(MAX(L$6+INDEX(エサマスタ!$C$5:$O$53,MATCH($D22,エサマスタ!$B$5:$B$53,0),COLUMN()-COLUMN($Z22)),0),3.75)+INDEX(エサマスタ!$C$5:$O$53,MATCH($E22,エサマスタ!$B$5:$B$53,0),COLUMN()-COLUMN($Z22)),0),3.75)+INDEX(エサマスタ!$C$5:$O$53,MATCH($F22,エサマスタ!$B$5:$B$53,0),COLUMN()-COLUMN($Z22)),0),3.75)</f>
        <v>1.5</v>
      </c>
      <c r="AC22" s="65">
        <f>MIN(MAX(MIN(MAX(MIN(MAX(M$6+INDEX(エサマスタ!$C$5:$O$53,MATCH($D22,エサマスタ!$B$5:$B$53,0),COLUMN()-COLUMN($Z22)),0),3.75)+INDEX(エサマスタ!$C$5:$O$53,MATCH($E22,エサマスタ!$B$5:$B$53,0),COLUMN()-COLUMN($Z22)),0),3.75)+INDEX(エサマスタ!$C$5:$O$53,MATCH($F22,エサマスタ!$B$5:$B$53,0),COLUMN()-COLUMN($Z22)),0),3.75)</f>
        <v>2.5</v>
      </c>
      <c r="AD22" s="65">
        <f>MIN(MAX(MIN(MAX(MIN(MAX(N$6+INDEX(エサマスタ!$C$5:$O$53,MATCH($D22,エサマスタ!$B$5:$B$53,0),COLUMN()-COLUMN($Z22)),0),3.75)+INDEX(エサマスタ!$C$5:$O$53,MATCH($E22,エサマスタ!$B$5:$B$53,0),COLUMN()-COLUMN($Z22)),0),3.75)+INDEX(エサマスタ!$C$5:$O$53,MATCH($F22,エサマスタ!$B$5:$B$53,0),COLUMN()-COLUMN($Z22)),0),3.75)</f>
        <v>1.5</v>
      </c>
      <c r="AE22" s="65">
        <f>MIN(MAX(MIN(MAX(MIN(MAX(O$6+INDEX(エサマスタ!$C$5:$O$53,MATCH($D22,エサマスタ!$B$5:$B$53,0),COLUMN()-COLUMN($Z22)),0),3.75)+INDEX(エサマスタ!$C$5:$O$53,MATCH($E22,エサマスタ!$B$5:$B$53,0),COLUMN()-COLUMN($Z22)),0),3.75)+INDEX(エサマスタ!$C$5:$O$53,MATCH($F22,エサマスタ!$B$5:$B$53,0),COLUMN()-COLUMN($Z22)),0),3.75)</f>
        <v>1.5</v>
      </c>
      <c r="AF22" s="65">
        <f>MIN(MAX(MIN(MAX(MIN(MAX(P$6+INDEX(エサマスタ!$C$5:$O$53,MATCH($D22,エサマスタ!$B$5:$B$53,0),COLUMN()-COLUMN($Z22)),0),3.75)+INDEX(エサマスタ!$C$5:$O$53,MATCH($E22,エサマスタ!$B$5:$B$53,0),COLUMN()-COLUMN($Z22)),0),3.75)+INDEX(エサマスタ!$C$5:$O$53,MATCH($F22,エサマスタ!$B$5:$B$53,0),COLUMN()-COLUMN($Z22)),0),3.75)</f>
        <v>2.5</v>
      </c>
      <c r="AG22" s="65">
        <f>MIN(MAX(MIN(MAX(MIN(MAX(Q$6+INDEX(エサマスタ!$C$5:$O$53,MATCH($D22,エサマスタ!$B$5:$B$53,0),COLUMN()-COLUMN($Z22)),0),3.75)+INDEX(エサマスタ!$C$5:$O$53,MATCH($E22,エサマスタ!$B$5:$B$53,0),COLUMN()-COLUMN($Z22)),0),3.75)+INDEX(エサマスタ!$C$5:$O$53,MATCH($F22,エサマスタ!$B$5:$B$53,0),COLUMN()-COLUMN($Z22)),0),3.75)</f>
        <v>0.5</v>
      </c>
      <c r="AH22" s="65">
        <f>MIN(MAX(MIN(MAX(MIN(MAX(R$6+INDEX(エサマスタ!$C$5:$O$53,MATCH($D22,エサマスタ!$B$5:$B$53,0),COLUMN()-COLUMN($Z22)),0),3.75)+INDEX(エサマスタ!$C$5:$O$53,MATCH($E22,エサマスタ!$B$5:$B$53,0),COLUMN()-COLUMN($Z22)),0),3.75)+INDEX(エサマスタ!$C$5:$O$53,MATCH($F22,エサマスタ!$B$5:$B$53,0),COLUMN()-COLUMN($Z22)),0),3.75)</f>
        <v>0</v>
      </c>
      <c r="AI22" s="76">
        <f>MIN(MAX(MIN(MAX(MIN(MAX(S$6+INDEX(エサマスタ!$C$5:$O$53,MATCH($D22,エサマスタ!$B$5:$B$53,0),COLUMN()-COLUMN($Z22)),0),1.875-MOD(S22,1))+INDEX(エサマスタ!$C$5:$O$53,MATCH($E22,エサマスタ!$B$5:$B$53,0),COLUMN()-COLUMN($Z22)),0),1.875-MOD(S22,1))+INDEX(エサマスタ!$C$5:$O$53,MATCH($F22,エサマスタ!$B$5:$B$53,0),COLUMN()-COLUMN($Z22)),0),1.875-MOD(S22,1))</f>
        <v>0.625</v>
      </c>
      <c r="AJ22" s="76">
        <f>MIN(MAX(MIN(MAX(MIN(MAX(T$6+INDEX(エサマスタ!$C$5:$O$53,MATCH($D22,エサマスタ!$B$5:$B$53,0),COLUMN()-COLUMN($Z22)),0),1.875-MOD(T22,1))+INDEX(エサマスタ!$C$5:$O$53,MATCH($E22,エサマスタ!$B$5:$B$53,0),COLUMN()-COLUMN($Z22)),0),1.875-MOD(T22,1))+INDEX(エサマスタ!$C$5:$O$53,MATCH($F22,エサマスタ!$B$5:$B$53,0),COLUMN()-COLUMN($Z22)),0),1.875-MOD(T22,1))</f>
        <v>1</v>
      </c>
      <c r="AK22" s="76">
        <f>MIN(MAX(MIN(MAX(MIN(MAX(U$6+INDEX(エサマスタ!$C$5:$O$53,MATCH($D22,エサマスタ!$B$5:$B$53,0),COLUMN()-COLUMN($Z22)),0),1.875-MOD(U22,1))+INDEX(エサマスタ!$C$5:$O$53,MATCH($E22,エサマスタ!$B$5:$B$53,0),COLUMN()-COLUMN($Z22)),0),1.875-MOD(U22,1))+INDEX(エサマスタ!$C$5:$O$53,MATCH($F22,エサマスタ!$B$5:$B$53,0),COLUMN()-COLUMN($Z22)),0),1.875-MOD(U22,1))</f>
        <v>1</v>
      </c>
      <c r="AL22" s="76">
        <f>MIN(MAX(MIN(MAX(MIN(MAX(V$6+INDEX(エサマスタ!$C$5:$O$53,MATCH($D22,エサマスタ!$B$5:$B$53,0),COLUMN()-COLUMN($Z22)),0),1.875-MOD(V22,1))+INDEX(エサマスタ!$C$5:$O$53,MATCH($E22,エサマスタ!$B$5:$B$53,0),COLUMN()-COLUMN($Z22)),0),1.875-MOD(V22,1))+INDEX(エサマスタ!$C$5:$O$53,MATCH($F22,エサマスタ!$B$5:$B$53,0),COLUMN()-COLUMN($Z22)),0),1.875-MOD(V22,1))</f>
        <v>0.875</v>
      </c>
      <c r="AM22" s="77">
        <f>MIN(MAX(MIN(MAX(MIN(MAX(W$6+IF(AND($F$1="リマスター",$D22="アルマジロキャベツ"),-1,1)*INDEX(エサマスタ!$C$5:$O$53,MATCH($D22,エサマスタ!$B$5:$B$53,0),COLUMN()-COLUMN($Z22)),0),1.875-MOD(W22,1))+IF(AND($F$1="リマスター",$E22="アルマジロキャベツ"),-1,1)*INDEX(エサマスタ!$C$5:$O$53,MATCH($E22,エサマスタ!$B$5:$B$53,0),COLUMN()-COLUMN($Z22)),0),1.875-MOD(W22,1))+IF(AND($F$1="リマスター",$F22="アルマジロキャベツ"),-1,1)*INDEX(エサマスタ!$C$5:$O$53,MATCH($F22,エサマスタ!$B$5:$B$53,0),COLUMN()-COLUMN($Z22)),0),1.875-MOD(W22,1))</f>
        <v>1</v>
      </c>
      <c r="AN22" s="15"/>
      <c r="AO22" s="12"/>
      <c r="AP22" s="12"/>
      <c r="AQ22" s="12" t="str">
        <f>初期値マスタ!B19</f>
        <v>グルームモス</v>
      </c>
      <c r="AR22" s="1" t="str">
        <f>エサマスタ!B19</f>
        <v>フィッシュフルーツ</v>
      </c>
    </row>
    <row r="23" spans="1:44" x14ac:dyDescent="0.15">
      <c r="A23" s="15"/>
      <c r="B23" s="51" t="s">
        <v>116</v>
      </c>
      <c r="C23" s="54"/>
      <c r="D23" s="53" t="s">
        <v>92</v>
      </c>
      <c r="E23" s="53" t="s">
        <v>97</v>
      </c>
      <c r="F23" s="53" t="s">
        <v>97</v>
      </c>
      <c r="G23" s="32"/>
      <c r="H23" s="15"/>
      <c r="I23" s="15"/>
      <c r="J23" s="63" t="s">
        <v>116</v>
      </c>
      <c r="K23" s="64">
        <f t="shared" ref="K23:R23" si="13">K22+AA22</f>
        <v>18.75</v>
      </c>
      <c r="L23" s="65">
        <f t="shared" si="13"/>
        <v>14.5</v>
      </c>
      <c r="M23" s="65">
        <f t="shared" si="13"/>
        <v>18.5</v>
      </c>
      <c r="N23" s="65">
        <f t="shared" si="13"/>
        <v>13</v>
      </c>
      <c r="O23" s="65">
        <f t="shared" si="13"/>
        <v>14.5</v>
      </c>
      <c r="P23" s="65">
        <f t="shared" si="13"/>
        <v>15</v>
      </c>
      <c r="Q23" s="65">
        <f t="shared" si="13"/>
        <v>14.5</v>
      </c>
      <c r="R23" s="65">
        <f t="shared" si="13"/>
        <v>5</v>
      </c>
      <c r="S23" s="76">
        <f t="shared" ref="S23:W23" si="14">INT(S22)+MIN(S22-INT(S22)+AI22,1.875)</f>
        <v>14.875</v>
      </c>
      <c r="T23" s="76">
        <f t="shared" si="14"/>
        <v>5.5</v>
      </c>
      <c r="U23" s="76">
        <f t="shared" si="14"/>
        <v>5.5</v>
      </c>
      <c r="V23" s="76">
        <f t="shared" si="14"/>
        <v>5.125</v>
      </c>
      <c r="W23" s="77">
        <f t="shared" si="14"/>
        <v>6</v>
      </c>
      <c r="X23" s="15"/>
      <c r="Y23" s="15"/>
      <c r="Z23" s="63" t="s">
        <v>116</v>
      </c>
      <c r="AA23" s="64">
        <f>MIN(MAX(MIN(MAX(MIN(MAX(K$6+INDEX(エサマスタ!$C$5:$O$53,MATCH($D23,エサマスタ!$B$5:$B$53,0),COLUMN()-COLUMN($Z23)),0),3.75)+INDEX(エサマスタ!$C$5:$O$53,MATCH($E23,エサマスタ!$B$5:$B$53,0),COLUMN()-COLUMN($Z23)),0),3.75)+INDEX(エサマスタ!$C$5:$O$53,MATCH($F23,エサマスタ!$B$5:$B$53,0),COLUMN()-COLUMN($Z23)),0),3.75)</f>
        <v>3.75</v>
      </c>
      <c r="AB23" s="65">
        <f>MIN(MAX(MIN(MAX(MIN(MAX(L$6+INDEX(エサマスタ!$C$5:$O$53,MATCH($D23,エサマスタ!$B$5:$B$53,0),COLUMN()-COLUMN($Z23)),0),3.75)+INDEX(エサマスタ!$C$5:$O$53,MATCH($E23,エサマスタ!$B$5:$B$53,0),COLUMN()-COLUMN($Z23)),0),3.75)+INDEX(エサマスタ!$C$5:$O$53,MATCH($F23,エサマスタ!$B$5:$B$53,0),COLUMN()-COLUMN($Z23)),0),3.75)</f>
        <v>1.5</v>
      </c>
      <c r="AC23" s="65">
        <f>MIN(MAX(MIN(MAX(MIN(MAX(M$6+INDEX(エサマスタ!$C$5:$O$53,MATCH($D23,エサマスタ!$B$5:$B$53,0),COLUMN()-COLUMN($Z23)),0),3.75)+INDEX(エサマスタ!$C$5:$O$53,MATCH($E23,エサマスタ!$B$5:$B$53,0),COLUMN()-COLUMN($Z23)),0),3.75)+INDEX(エサマスタ!$C$5:$O$53,MATCH($F23,エサマスタ!$B$5:$B$53,0),COLUMN()-COLUMN($Z23)),0),3.75)</f>
        <v>2.5</v>
      </c>
      <c r="AD23" s="65">
        <f>MIN(MAX(MIN(MAX(MIN(MAX(N$6+INDEX(エサマスタ!$C$5:$O$53,MATCH($D23,エサマスタ!$B$5:$B$53,0),COLUMN()-COLUMN($Z23)),0),3.75)+INDEX(エサマスタ!$C$5:$O$53,MATCH($E23,エサマスタ!$B$5:$B$53,0),COLUMN()-COLUMN($Z23)),0),3.75)+INDEX(エサマスタ!$C$5:$O$53,MATCH($F23,エサマスタ!$B$5:$B$53,0),COLUMN()-COLUMN($Z23)),0),3.75)</f>
        <v>1.5</v>
      </c>
      <c r="AE23" s="65">
        <f>MIN(MAX(MIN(MAX(MIN(MAX(O$6+INDEX(エサマスタ!$C$5:$O$53,MATCH($D23,エサマスタ!$B$5:$B$53,0),COLUMN()-COLUMN($Z23)),0),3.75)+INDEX(エサマスタ!$C$5:$O$53,MATCH($E23,エサマスタ!$B$5:$B$53,0),COLUMN()-COLUMN($Z23)),0),3.75)+INDEX(エサマスタ!$C$5:$O$53,MATCH($F23,エサマスタ!$B$5:$B$53,0),COLUMN()-COLUMN($Z23)),0),3.75)</f>
        <v>1.5</v>
      </c>
      <c r="AF23" s="65">
        <f>MIN(MAX(MIN(MAX(MIN(MAX(P$6+INDEX(エサマスタ!$C$5:$O$53,MATCH($D23,エサマスタ!$B$5:$B$53,0),COLUMN()-COLUMN($Z23)),0),3.75)+INDEX(エサマスタ!$C$5:$O$53,MATCH($E23,エサマスタ!$B$5:$B$53,0),COLUMN()-COLUMN($Z23)),0),3.75)+INDEX(エサマスタ!$C$5:$O$53,MATCH($F23,エサマスタ!$B$5:$B$53,0),COLUMN()-COLUMN($Z23)),0),3.75)</f>
        <v>2.5</v>
      </c>
      <c r="AG23" s="65">
        <f>MIN(MAX(MIN(MAX(MIN(MAX(Q$6+INDEX(エサマスタ!$C$5:$O$53,MATCH($D23,エサマスタ!$B$5:$B$53,0),COLUMN()-COLUMN($Z23)),0),3.75)+INDEX(エサマスタ!$C$5:$O$53,MATCH($E23,エサマスタ!$B$5:$B$53,0),COLUMN()-COLUMN($Z23)),0),3.75)+INDEX(エサマスタ!$C$5:$O$53,MATCH($F23,エサマスタ!$B$5:$B$53,0),COLUMN()-COLUMN($Z23)),0),3.75)</f>
        <v>0.5</v>
      </c>
      <c r="AH23" s="65">
        <f>MIN(MAX(MIN(MAX(MIN(MAX(R$6+INDEX(エサマスタ!$C$5:$O$53,MATCH($D23,エサマスタ!$B$5:$B$53,0),COLUMN()-COLUMN($Z23)),0),3.75)+INDEX(エサマスタ!$C$5:$O$53,MATCH($E23,エサマスタ!$B$5:$B$53,0),COLUMN()-COLUMN($Z23)),0),3.75)+INDEX(エサマスタ!$C$5:$O$53,MATCH($F23,エサマスタ!$B$5:$B$53,0),COLUMN()-COLUMN($Z23)),0),3.75)</f>
        <v>0</v>
      </c>
      <c r="AI23" s="76">
        <f>MIN(MAX(MIN(MAX(MIN(MAX(S$6+INDEX(エサマスタ!$C$5:$O$53,MATCH($D23,エサマスタ!$B$5:$B$53,0),COLUMN()-COLUMN($Z23)),0),1.875-MOD(S23,1))+INDEX(エサマスタ!$C$5:$O$53,MATCH($E23,エサマスタ!$B$5:$B$53,0),COLUMN()-COLUMN($Z23)),0),1.875-MOD(S23,1))+INDEX(エサマスタ!$C$5:$O$53,MATCH($F23,エサマスタ!$B$5:$B$53,0),COLUMN()-COLUMN($Z23)),0),1.875-MOD(S23,1))</f>
        <v>0.625</v>
      </c>
      <c r="AJ23" s="76">
        <f>MIN(MAX(MIN(MAX(MIN(MAX(T$6+INDEX(エサマスタ!$C$5:$O$53,MATCH($D23,エサマスタ!$B$5:$B$53,0),COLUMN()-COLUMN($Z23)),0),1.875-MOD(T23,1))+INDEX(エサマスタ!$C$5:$O$53,MATCH($E23,エサマスタ!$B$5:$B$53,0),COLUMN()-COLUMN($Z23)),0),1.875-MOD(T23,1))+INDEX(エサマスタ!$C$5:$O$53,MATCH($F23,エサマスタ!$B$5:$B$53,0),COLUMN()-COLUMN($Z23)),0),1.875-MOD(T23,1))</f>
        <v>1</v>
      </c>
      <c r="AK23" s="76">
        <f>MIN(MAX(MIN(MAX(MIN(MAX(U$6+INDEX(エサマスタ!$C$5:$O$53,MATCH($D23,エサマスタ!$B$5:$B$53,0),COLUMN()-COLUMN($Z23)),0),1.875-MOD(U23,1))+INDEX(エサマスタ!$C$5:$O$53,MATCH($E23,エサマスタ!$B$5:$B$53,0),COLUMN()-COLUMN($Z23)),0),1.875-MOD(U23,1))+INDEX(エサマスタ!$C$5:$O$53,MATCH($F23,エサマスタ!$B$5:$B$53,0),COLUMN()-COLUMN($Z23)),0),1.875-MOD(U23,1))</f>
        <v>1</v>
      </c>
      <c r="AL23" s="76">
        <f>MIN(MAX(MIN(MAX(MIN(MAX(V$6+INDEX(エサマスタ!$C$5:$O$53,MATCH($D23,エサマスタ!$B$5:$B$53,0),COLUMN()-COLUMN($Z23)),0),1.875-MOD(V23,1))+INDEX(エサマスタ!$C$5:$O$53,MATCH($E23,エサマスタ!$B$5:$B$53,0),COLUMN()-COLUMN($Z23)),0),1.875-MOD(V23,1))+INDEX(エサマスタ!$C$5:$O$53,MATCH($F23,エサマスタ!$B$5:$B$53,0),COLUMN()-COLUMN($Z23)),0),1.875-MOD(V23,1))</f>
        <v>0.875</v>
      </c>
      <c r="AM23" s="77">
        <f>MIN(MAX(MIN(MAX(MIN(MAX(W$6+IF(AND($F$1="リマスター",$D23="アルマジロキャベツ"),-1,1)*INDEX(エサマスタ!$C$5:$O$53,MATCH($D23,エサマスタ!$B$5:$B$53,0),COLUMN()-COLUMN($Z23)),0),1.875-MOD(W23,1))+IF(AND($F$1="リマスター",$E23="アルマジロキャベツ"),-1,1)*INDEX(エサマスタ!$C$5:$O$53,MATCH($E23,エサマスタ!$B$5:$B$53,0),COLUMN()-COLUMN($Z23)),0),1.875-MOD(W23,1))+IF(AND($F$1="リマスター",$F23="アルマジロキャベツ"),-1,1)*INDEX(エサマスタ!$C$5:$O$53,MATCH($F23,エサマスタ!$B$5:$B$53,0),COLUMN()-COLUMN($Z23)),0),1.875-MOD(W23,1))</f>
        <v>1</v>
      </c>
      <c r="AN23" s="15"/>
      <c r="AO23" s="12"/>
      <c r="AP23" s="12"/>
      <c r="AQ23" s="12" t="str">
        <f>初期値マスタ!B20</f>
        <v>ぱっくんおたま</v>
      </c>
      <c r="AR23" s="1" t="str">
        <f>エサマスタ!B20</f>
        <v>ウリぼうスイカ</v>
      </c>
    </row>
    <row r="24" spans="1:44" x14ac:dyDescent="0.15">
      <c r="A24" s="15"/>
      <c r="B24" s="51" t="s">
        <v>117</v>
      </c>
      <c r="C24" s="54"/>
      <c r="D24" s="53" t="s">
        <v>92</v>
      </c>
      <c r="E24" s="53" t="s">
        <v>97</v>
      </c>
      <c r="F24" s="53" t="s">
        <v>97</v>
      </c>
      <c r="G24" s="32"/>
      <c r="H24" s="15"/>
      <c r="I24" s="15"/>
      <c r="J24" s="63" t="s">
        <v>117</v>
      </c>
      <c r="K24" s="64">
        <f t="shared" ref="K24:R24" si="15">K23+AA23</f>
        <v>22.5</v>
      </c>
      <c r="L24" s="65">
        <f t="shared" si="15"/>
        <v>16</v>
      </c>
      <c r="M24" s="65">
        <f t="shared" si="15"/>
        <v>21</v>
      </c>
      <c r="N24" s="65">
        <f t="shared" si="15"/>
        <v>14.5</v>
      </c>
      <c r="O24" s="65">
        <f t="shared" si="15"/>
        <v>16</v>
      </c>
      <c r="P24" s="65">
        <f t="shared" si="15"/>
        <v>17.5</v>
      </c>
      <c r="Q24" s="65">
        <f t="shared" si="15"/>
        <v>15</v>
      </c>
      <c r="R24" s="65">
        <f t="shared" si="15"/>
        <v>5</v>
      </c>
      <c r="S24" s="76">
        <f t="shared" ref="S24:W24" si="16">INT(S23)+MIN(S23-INT(S23)+AI23,1.875)</f>
        <v>15.5</v>
      </c>
      <c r="T24" s="76">
        <f t="shared" si="16"/>
        <v>6.5</v>
      </c>
      <c r="U24" s="76">
        <f t="shared" si="16"/>
        <v>6.5</v>
      </c>
      <c r="V24" s="76">
        <f t="shared" si="16"/>
        <v>6</v>
      </c>
      <c r="W24" s="77">
        <f t="shared" si="16"/>
        <v>7</v>
      </c>
      <c r="X24" s="15"/>
      <c r="Y24" s="15"/>
      <c r="Z24" s="63" t="s">
        <v>117</v>
      </c>
      <c r="AA24" s="64">
        <f>MIN(MAX(MIN(MAX(MIN(MAX(K$6+INDEX(エサマスタ!$C$5:$O$53,MATCH($D24,エサマスタ!$B$5:$B$53,0),COLUMN()-COLUMN($Z24)),0),3.75)+INDEX(エサマスタ!$C$5:$O$53,MATCH($E24,エサマスタ!$B$5:$B$53,0),COLUMN()-COLUMN($Z24)),0),3.75)+INDEX(エサマスタ!$C$5:$O$53,MATCH($F24,エサマスタ!$B$5:$B$53,0),COLUMN()-COLUMN($Z24)),0),3.75)</f>
        <v>3.75</v>
      </c>
      <c r="AB24" s="65">
        <f>MIN(MAX(MIN(MAX(MIN(MAX(L$6+INDEX(エサマスタ!$C$5:$O$53,MATCH($D24,エサマスタ!$B$5:$B$53,0),COLUMN()-COLUMN($Z24)),0),3.75)+INDEX(エサマスタ!$C$5:$O$53,MATCH($E24,エサマスタ!$B$5:$B$53,0),COLUMN()-COLUMN($Z24)),0),3.75)+INDEX(エサマスタ!$C$5:$O$53,MATCH($F24,エサマスタ!$B$5:$B$53,0),COLUMN()-COLUMN($Z24)),0),3.75)</f>
        <v>1.5</v>
      </c>
      <c r="AC24" s="65">
        <f>MIN(MAX(MIN(MAX(MIN(MAX(M$6+INDEX(エサマスタ!$C$5:$O$53,MATCH($D24,エサマスタ!$B$5:$B$53,0),COLUMN()-COLUMN($Z24)),0),3.75)+INDEX(エサマスタ!$C$5:$O$53,MATCH($E24,エサマスタ!$B$5:$B$53,0),COLUMN()-COLUMN($Z24)),0),3.75)+INDEX(エサマスタ!$C$5:$O$53,MATCH($F24,エサマスタ!$B$5:$B$53,0),COLUMN()-COLUMN($Z24)),0),3.75)</f>
        <v>2.5</v>
      </c>
      <c r="AD24" s="65">
        <f>MIN(MAX(MIN(MAX(MIN(MAX(N$6+INDEX(エサマスタ!$C$5:$O$53,MATCH($D24,エサマスタ!$B$5:$B$53,0),COLUMN()-COLUMN($Z24)),0),3.75)+INDEX(エサマスタ!$C$5:$O$53,MATCH($E24,エサマスタ!$B$5:$B$53,0),COLUMN()-COLUMN($Z24)),0),3.75)+INDEX(エサマスタ!$C$5:$O$53,MATCH($F24,エサマスタ!$B$5:$B$53,0),COLUMN()-COLUMN($Z24)),0),3.75)</f>
        <v>1.5</v>
      </c>
      <c r="AE24" s="65">
        <f>MIN(MAX(MIN(MAX(MIN(MAX(O$6+INDEX(エサマスタ!$C$5:$O$53,MATCH($D24,エサマスタ!$B$5:$B$53,0),COLUMN()-COLUMN($Z24)),0),3.75)+INDEX(エサマスタ!$C$5:$O$53,MATCH($E24,エサマスタ!$B$5:$B$53,0),COLUMN()-COLUMN($Z24)),0),3.75)+INDEX(エサマスタ!$C$5:$O$53,MATCH($F24,エサマスタ!$B$5:$B$53,0),COLUMN()-COLUMN($Z24)),0),3.75)</f>
        <v>1.5</v>
      </c>
      <c r="AF24" s="65">
        <f>MIN(MAX(MIN(MAX(MIN(MAX(P$6+INDEX(エサマスタ!$C$5:$O$53,MATCH($D24,エサマスタ!$B$5:$B$53,0),COLUMN()-COLUMN($Z24)),0),3.75)+INDEX(エサマスタ!$C$5:$O$53,MATCH($E24,エサマスタ!$B$5:$B$53,0),COLUMN()-COLUMN($Z24)),0),3.75)+INDEX(エサマスタ!$C$5:$O$53,MATCH($F24,エサマスタ!$B$5:$B$53,0),COLUMN()-COLUMN($Z24)),0),3.75)</f>
        <v>2.5</v>
      </c>
      <c r="AG24" s="65">
        <f>MIN(MAX(MIN(MAX(MIN(MAX(Q$6+INDEX(エサマスタ!$C$5:$O$53,MATCH($D24,エサマスタ!$B$5:$B$53,0),COLUMN()-COLUMN($Z24)),0),3.75)+INDEX(エサマスタ!$C$5:$O$53,MATCH($E24,エサマスタ!$B$5:$B$53,0),COLUMN()-COLUMN($Z24)),0),3.75)+INDEX(エサマスタ!$C$5:$O$53,MATCH($F24,エサマスタ!$B$5:$B$53,0),COLUMN()-COLUMN($Z24)),0),3.75)</f>
        <v>0.5</v>
      </c>
      <c r="AH24" s="65">
        <f>MIN(MAX(MIN(MAX(MIN(MAX(R$6+INDEX(エサマスタ!$C$5:$O$53,MATCH($D24,エサマスタ!$B$5:$B$53,0),COLUMN()-COLUMN($Z24)),0),3.75)+INDEX(エサマスタ!$C$5:$O$53,MATCH($E24,エサマスタ!$B$5:$B$53,0),COLUMN()-COLUMN($Z24)),0),3.75)+INDEX(エサマスタ!$C$5:$O$53,MATCH($F24,エサマスタ!$B$5:$B$53,0),COLUMN()-COLUMN($Z24)),0),3.75)</f>
        <v>0</v>
      </c>
      <c r="AI24" s="76">
        <f>MIN(MAX(MIN(MAX(MIN(MAX(S$6+INDEX(エサマスタ!$C$5:$O$53,MATCH($D24,エサマスタ!$B$5:$B$53,0),COLUMN()-COLUMN($Z24)),0),1.875-MOD(S24,1))+INDEX(エサマスタ!$C$5:$O$53,MATCH($E24,エサマスタ!$B$5:$B$53,0),COLUMN()-COLUMN($Z24)),0),1.875-MOD(S24,1))+INDEX(エサマスタ!$C$5:$O$53,MATCH($F24,エサマスタ!$B$5:$B$53,0),COLUMN()-COLUMN($Z24)),0),1.875-MOD(S24,1))</f>
        <v>0.625</v>
      </c>
      <c r="AJ24" s="76">
        <f>MIN(MAX(MIN(MAX(MIN(MAX(T$6+INDEX(エサマスタ!$C$5:$O$53,MATCH($D24,エサマスタ!$B$5:$B$53,0),COLUMN()-COLUMN($Z24)),0),1.875-MOD(T24,1))+INDEX(エサマスタ!$C$5:$O$53,MATCH($E24,エサマスタ!$B$5:$B$53,0),COLUMN()-COLUMN($Z24)),0),1.875-MOD(T24,1))+INDEX(エサマスタ!$C$5:$O$53,MATCH($F24,エサマスタ!$B$5:$B$53,0),COLUMN()-COLUMN($Z24)),0),1.875-MOD(T24,1))</f>
        <v>1</v>
      </c>
      <c r="AK24" s="76">
        <f>MIN(MAX(MIN(MAX(MIN(MAX(U$6+INDEX(エサマスタ!$C$5:$O$53,MATCH($D24,エサマスタ!$B$5:$B$53,0),COLUMN()-COLUMN($Z24)),0),1.875-MOD(U24,1))+INDEX(エサマスタ!$C$5:$O$53,MATCH($E24,エサマスタ!$B$5:$B$53,0),COLUMN()-COLUMN($Z24)),0),1.875-MOD(U24,1))+INDEX(エサマスタ!$C$5:$O$53,MATCH($F24,エサマスタ!$B$5:$B$53,0),COLUMN()-COLUMN($Z24)),0),1.875-MOD(U24,1))</f>
        <v>1</v>
      </c>
      <c r="AL24" s="76">
        <f>MIN(MAX(MIN(MAX(MIN(MAX(V$6+INDEX(エサマスタ!$C$5:$O$53,MATCH($D24,エサマスタ!$B$5:$B$53,0),COLUMN()-COLUMN($Z24)),0),1.875-MOD(V24,1))+INDEX(エサマスタ!$C$5:$O$53,MATCH($E24,エサマスタ!$B$5:$B$53,0),COLUMN()-COLUMN($Z24)),0),1.875-MOD(V24,1))+INDEX(エサマスタ!$C$5:$O$53,MATCH($F24,エサマスタ!$B$5:$B$53,0),COLUMN()-COLUMN($Z24)),0),1.875-MOD(V24,1))</f>
        <v>0.875</v>
      </c>
      <c r="AM24" s="77">
        <f>MIN(MAX(MIN(MAX(MIN(MAX(W$6+IF(AND($F$1="リマスター",$D24="アルマジロキャベツ"),-1,1)*INDEX(エサマスタ!$C$5:$O$53,MATCH($D24,エサマスタ!$B$5:$B$53,0),COLUMN()-COLUMN($Z24)),0),1.875-MOD(W24,1))+IF(AND($F$1="リマスター",$E24="アルマジロキャベツ"),-1,1)*INDEX(エサマスタ!$C$5:$O$53,MATCH($E24,エサマスタ!$B$5:$B$53,0),COLUMN()-COLUMN($Z24)),0),1.875-MOD(W24,1))+IF(AND($F$1="リマスター",$F24="アルマジロキャベツ"),-1,1)*INDEX(エサマスタ!$C$5:$O$53,MATCH($F24,エサマスタ!$B$5:$B$53,0),COLUMN()-COLUMN($Z24)),0),1.875-MOD(W24,1))</f>
        <v>1</v>
      </c>
      <c r="AN24" s="15"/>
      <c r="AO24" s="12"/>
      <c r="AP24" s="12"/>
      <c r="AQ24" s="12" t="str">
        <f>初期値マスタ!B21</f>
        <v>ぱっくんトカゲ</v>
      </c>
      <c r="AR24" s="1" t="str">
        <f>エサマスタ!B21</f>
        <v>サイメロン</v>
      </c>
    </row>
    <row r="25" spans="1:44" x14ac:dyDescent="0.15">
      <c r="A25" s="15"/>
      <c r="B25" s="51" t="s">
        <v>118</v>
      </c>
      <c r="C25" s="54"/>
      <c r="D25" s="53" t="s">
        <v>92</v>
      </c>
      <c r="E25" s="53" t="s">
        <v>95</v>
      </c>
      <c r="F25" s="53" t="s">
        <v>97</v>
      </c>
      <c r="G25" s="32"/>
      <c r="H25" s="15"/>
      <c r="I25" s="15"/>
      <c r="J25" s="63" t="s">
        <v>118</v>
      </c>
      <c r="K25" s="64">
        <f t="shared" ref="K25:R25" si="17">K24+AA24</f>
        <v>26.25</v>
      </c>
      <c r="L25" s="65">
        <f t="shared" si="17"/>
        <v>17.5</v>
      </c>
      <c r="M25" s="65">
        <f t="shared" si="17"/>
        <v>23.5</v>
      </c>
      <c r="N25" s="65">
        <f t="shared" si="17"/>
        <v>16</v>
      </c>
      <c r="O25" s="65">
        <f t="shared" si="17"/>
        <v>17.5</v>
      </c>
      <c r="P25" s="65">
        <f t="shared" si="17"/>
        <v>20</v>
      </c>
      <c r="Q25" s="65">
        <f t="shared" si="17"/>
        <v>15.5</v>
      </c>
      <c r="R25" s="65">
        <f t="shared" si="17"/>
        <v>5</v>
      </c>
      <c r="S25" s="76">
        <f t="shared" ref="S25:W25" si="18">INT(S24)+MIN(S24-INT(S24)+AI24,1.875)</f>
        <v>16.125</v>
      </c>
      <c r="T25" s="76">
        <f t="shared" si="18"/>
        <v>7.5</v>
      </c>
      <c r="U25" s="76">
        <f t="shared" si="18"/>
        <v>7.5</v>
      </c>
      <c r="V25" s="76">
        <f t="shared" si="18"/>
        <v>6.875</v>
      </c>
      <c r="W25" s="77">
        <f t="shared" si="18"/>
        <v>8</v>
      </c>
      <c r="X25" s="15"/>
      <c r="Y25" s="15"/>
      <c r="Z25" s="63" t="s">
        <v>118</v>
      </c>
      <c r="AA25" s="64">
        <f>MIN(MAX(MIN(MAX(MIN(MAX(K$6+INDEX(エサマスタ!$C$5:$O$53,MATCH($D25,エサマスタ!$B$5:$B$53,0),COLUMN()-COLUMN($Z25)),0),3.75)+INDEX(エサマスタ!$C$5:$O$53,MATCH($E25,エサマスタ!$B$5:$B$53,0),COLUMN()-COLUMN($Z25)),0),3.75)+INDEX(エサマスタ!$C$5:$O$53,MATCH($F25,エサマスタ!$B$5:$B$53,0),COLUMN()-COLUMN($Z25)),0),3.75)</f>
        <v>3.25</v>
      </c>
      <c r="AB25" s="65">
        <f>MIN(MAX(MIN(MAX(MIN(MAX(L$6+INDEX(エサマスタ!$C$5:$O$53,MATCH($D25,エサマスタ!$B$5:$B$53,0),COLUMN()-COLUMN($Z25)),0),3.75)+INDEX(エサマスタ!$C$5:$O$53,MATCH($E25,エサマスタ!$B$5:$B$53,0),COLUMN()-COLUMN($Z25)),0),3.75)+INDEX(エサマスタ!$C$5:$O$53,MATCH($F25,エサマスタ!$B$5:$B$53,0),COLUMN()-COLUMN($Z25)),0),3.75)</f>
        <v>1.5</v>
      </c>
      <c r="AC25" s="65">
        <f>MIN(MAX(MIN(MAX(MIN(MAX(M$6+INDEX(エサマスタ!$C$5:$O$53,MATCH($D25,エサマスタ!$B$5:$B$53,0),COLUMN()-COLUMN($Z25)),0),3.75)+INDEX(エサマスタ!$C$5:$O$53,MATCH($E25,エサマスタ!$B$5:$B$53,0),COLUMN()-COLUMN($Z25)),0),3.75)+INDEX(エサマスタ!$C$5:$O$53,MATCH($F25,エサマスタ!$B$5:$B$53,0),COLUMN()-COLUMN($Z25)),0),3.75)</f>
        <v>3.5</v>
      </c>
      <c r="AD25" s="65">
        <f>MIN(MAX(MIN(MAX(MIN(MAX(N$6+INDEX(エサマスタ!$C$5:$O$53,MATCH($D25,エサマスタ!$B$5:$B$53,0),COLUMN()-COLUMN($Z25)),0),3.75)+INDEX(エサマスタ!$C$5:$O$53,MATCH($E25,エサマスタ!$B$5:$B$53,0),COLUMN()-COLUMN($Z25)),0),3.75)+INDEX(エサマスタ!$C$5:$O$53,MATCH($F25,エサマスタ!$B$5:$B$53,0),COLUMN()-COLUMN($Z25)),0),3.75)</f>
        <v>0.5</v>
      </c>
      <c r="AE25" s="65">
        <f>MIN(MAX(MIN(MAX(MIN(MAX(O$6+INDEX(エサマスタ!$C$5:$O$53,MATCH($D25,エサマスタ!$B$5:$B$53,0),COLUMN()-COLUMN($Z25)),0),3.75)+INDEX(エサマスタ!$C$5:$O$53,MATCH($E25,エサマスタ!$B$5:$B$53,0),COLUMN()-COLUMN($Z25)),0),3.75)+INDEX(エサマスタ!$C$5:$O$53,MATCH($F25,エサマスタ!$B$5:$B$53,0),COLUMN()-COLUMN($Z25)),0),3.75)</f>
        <v>1.5</v>
      </c>
      <c r="AF25" s="65">
        <f>MIN(MAX(MIN(MAX(MIN(MAX(P$6+INDEX(エサマスタ!$C$5:$O$53,MATCH($D25,エサマスタ!$B$5:$B$53,0),COLUMN()-COLUMN($Z25)),0),3.75)+INDEX(エサマスタ!$C$5:$O$53,MATCH($E25,エサマスタ!$B$5:$B$53,0),COLUMN()-COLUMN($Z25)),0),3.75)+INDEX(エサマスタ!$C$5:$O$53,MATCH($F25,エサマスタ!$B$5:$B$53,0),COLUMN()-COLUMN($Z25)),0),3.75)</f>
        <v>1.5</v>
      </c>
      <c r="AG25" s="65">
        <f>MIN(MAX(MIN(MAX(MIN(MAX(Q$6+INDEX(エサマスタ!$C$5:$O$53,MATCH($D25,エサマスタ!$B$5:$B$53,0),COLUMN()-COLUMN($Z25)),0),3.75)+INDEX(エサマスタ!$C$5:$O$53,MATCH($E25,エサマスタ!$B$5:$B$53,0),COLUMN()-COLUMN($Z25)),0),3.75)+INDEX(エサマスタ!$C$5:$O$53,MATCH($F25,エサマスタ!$B$5:$B$53,0),COLUMN()-COLUMN($Z25)),0),3.75)</f>
        <v>1.5</v>
      </c>
      <c r="AH25" s="65">
        <f>MIN(MAX(MIN(MAX(MIN(MAX(R$6+INDEX(エサマスタ!$C$5:$O$53,MATCH($D25,エサマスタ!$B$5:$B$53,0),COLUMN()-COLUMN($Z25)),0),3.75)+INDEX(エサマスタ!$C$5:$O$53,MATCH($E25,エサマスタ!$B$5:$B$53,0),COLUMN()-COLUMN($Z25)),0),3.75)+INDEX(エサマスタ!$C$5:$O$53,MATCH($F25,エサマスタ!$B$5:$B$53,0),COLUMN()-COLUMN($Z25)),0),3.75)</f>
        <v>0</v>
      </c>
      <c r="AI25" s="76">
        <f>MIN(MAX(MIN(MAX(MIN(MAX(S$6+INDEX(エサマスタ!$C$5:$O$53,MATCH($D25,エサマスタ!$B$5:$B$53,0),COLUMN()-COLUMN($Z25)),0),1.875-MOD(S25,1))+INDEX(エサマスタ!$C$5:$O$53,MATCH($E25,エサマスタ!$B$5:$B$53,0),COLUMN()-COLUMN($Z25)),0),1.875-MOD(S25,1))+INDEX(エサマスタ!$C$5:$O$53,MATCH($F25,エサマスタ!$B$5:$B$53,0),COLUMN()-COLUMN($Z25)),0),1.875-MOD(S25,1))</f>
        <v>0.625</v>
      </c>
      <c r="AJ25" s="76">
        <f>MIN(MAX(MIN(MAX(MIN(MAX(T$6+INDEX(エサマスタ!$C$5:$O$53,MATCH($D25,エサマスタ!$B$5:$B$53,0),COLUMN()-COLUMN($Z25)),0),1.875-MOD(T25,1))+INDEX(エサマスタ!$C$5:$O$53,MATCH($E25,エサマスタ!$B$5:$B$53,0),COLUMN()-COLUMN($Z25)),0),1.875-MOD(T25,1))+INDEX(エサマスタ!$C$5:$O$53,MATCH($F25,エサマスタ!$B$5:$B$53,0),COLUMN()-COLUMN($Z25)),0),1.875-MOD(T25,1))</f>
        <v>1</v>
      </c>
      <c r="AK25" s="76">
        <f>MIN(MAX(MIN(MAX(MIN(MAX(U$6+INDEX(エサマスタ!$C$5:$O$53,MATCH($D25,エサマスタ!$B$5:$B$53,0),COLUMN()-COLUMN($Z25)),0),1.875-MOD(U25,1))+INDEX(エサマスタ!$C$5:$O$53,MATCH($E25,エサマスタ!$B$5:$B$53,0),COLUMN()-COLUMN($Z25)),0),1.875-MOD(U25,1))+INDEX(エサマスタ!$C$5:$O$53,MATCH($F25,エサマスタ!$B$5:$B$53,0),COLUMN()-COLUMN($Z25)),0),1.875-MOD(U25,1))</f>
        <v>1</v>
      </c>
      <c r="AL25" s="76">
        <f>MIN(MAX(MIN(MAX(MIN(MAX(V$6+INDEX(エサマスタ!$C$5:$O$53,MATCH($D25,エサマスタ!$B$5:$B$53,0),COLUMN()-COLUMN($Z25)),0),1.875-MOD(V25,1))+INDEX(エサマスタ!$C$5:$O$53,MATCH($E25,エサマスタ!$B$5:$B$53,0),COLUMN()-COLUMN($Z25)),0),1.875-MOD(V25,1))+INDEX(エサマスタ!$C$5:$O$53,MATCH($F25,エサマスタ!$B$5:$B$53,0),COLUMN()-COLUMN($Z25)),0),1.875-MOD(V25,1))</f>
        <v>1</v>
      </c>
      <c r="AM25" s="77">
        <f>MIN(MAX(MIN(MAX(MIN(MAX(W$6+IF(AND($F$1="リマスター",$D25="アルマジロキャベツ"),-1,1)*INDEX(エサマスタ!$C$5:$O$53,MATCH($D25,エサマスタ!$B$5:$B$53,0),COLUMN()-COLUMN($Z25)),0),1.875-MOD(W25,1))+IF(AND($F$1="リマスター",$E25="アルマジロキャベツ"),-1,1)*INDEX(エサマスタ!$C$5:$O$53,MATCH($E25,エサマスタ!$B$5:$B$53,0),COLUMN()-COLUMN($Z25)),0),1.875-MOD(W25,1))+IF(AND($F$1="リマスター",$F25="アルマジロキャベツ"),-1,1)*INDEX(エサマスタ!$C$5:$O$53,MATCH($F25,エサマスタ!$B$5:$B$53,0),COLUMN()-COLUMN($Z25)),0),1.875-MOD(W25,1))</f>
        <v>0.5</v>
      </c>
      <c r="AN25" s="15"/>
      <c r="AO25" s="12"/>
      <c r="AP25" s="12"/>
      <c r="AQ25" s="12" t="str">
        <f>初期値マスタ!B22</f>
        <v>グレートボア</v>
      </c>
      <c r="AR25" s="1" t="str">
        <f>エサマスタ!B22</f>
        <v>シャチナス</v>
      </c>
    </row>
    <row r="26" spans="1:44" x14ac:dyDescent="0.15">
      <c r="A26" s="15"/>
      <c r="B26" s="51" t="s">
        <v>119</v>
      </c>
      <c r="C26" s="54"/>
      <c r="D26" s="53" t="s">
        <v>92</v>
      </c>
      <c r="E26" s="53" t="s">
        <v>97</v>
      </c>
      <c r="F26" s="53" t="s">
        <v>97</v>
      </c>
      <c r="G26" s="32"/>
      <c r="H26" s="15"/>
      <c r="I26" s="15"/>
      <c r="J26" s="63" t="s">
        <v>119</v>
      </c>
      <c r="K26" s="64">
        <f t="shared" ref="K26:R26" si="19">K25+AA25</f>
        <v>29.5</v>
      </c>
      <c r="L26" s="65">
        <f t="shared" si="19"/>
        <v>19</v>
      </c>
      <c r="M26" s="65">
        <f t="shared" si="19"/>
        <v>27</v>
      </c>
      <c r="N26" s="65">
        <f t="shared" si="19"/>
        <v>16.5</v>
      </c>
      <c r="O26" s="65">
        <f t="shared" si="19"/>
        <v>19</v>
      </c>
      <c r="P26" s="65">
        <f t="shared" si="19"/>
        <v>21.5</v>
      </c>
      <c r="Q26" s="65">
        <f t="shared" si="19"/>
        <v>17</v>
      </c>
      <c r="R26" s="65">
        <f t="shared" si="19"/>
        <v>5</v>
      </c>
      <c r="S26" s="76">
        <f t="shared" ref="S26:W26" si="20">INT(S25)+MIN(S25-INT(S25)+AI25,1.875)</f>
        <v>16.75</v>
      </c>
      <c r="T26" s="76">
        <f t="shared" si="20"/>
        <v>8.5</v>
      </c>
      <c r="U26" s="76">
        <f t="shared" si="20"/>
        <v>8.5</v>
      </c>
      <c r="V26" s="76">
        <f t="shared" si="20"/>
        <v>7.875</v>
      </c>
      <c r="W26" s="77">
        <f t="shared" si="20"/>
        <v>8.5</v>
      </c>
      <c r="X26" s="15"/>
      <c r="Y26" s="15"/>
      <c r="Z26" s="63" t="s">
        <v>119</v>
      </c>
      <c r="AA26" s="64">
        <f>MIN(MAX(MIN(MAX(MIN(MAX(K$6+INDEX(エサマスタ!$C$5:$O$53,MATCH($D26,エサマスタ!$B$5:$B$53,0),COLUMN()-COLUMN($Z26)),0),3.75)+INDEX(エサマスタ!$C$5:$O$53,MATCH($E26,エサマスタ!$B$5:$B$53,0),COLUMN()-COLUMN($Z26)),0),3.75)+INDEX(エサマスタ!$C$5:$O$53,MATCH($F26,エサマスタ!$B$5:$B$53,0),COLUMN()-COLUMN($Z26)),0),3.75)</f>
        <v>3.75</v>
      </c>
      <c r="AB26" s="65">
        <f>MIN(MAX(MIN(MAX(MIN(MAX(L$6+INDEX(エサマスタ!$C$5:$O$53,MATCH($D26,エサマスタ!$B$5:$B$53,0),COLUMN()-COLUMN($Z26)),0),3.75)+INDEX(エサマスタ!$C$5:$O$53,MATCH($E26,エサマスタ!$B$5:$B$53,0),COLUMN()-COLUMN($Z26)),0),3.75)+INDEX(エサマスタ!$C$5:$O$53,MATCH($F26,エサマスタ!$B$5:$B$53,0),COLUMN()-COLUMN($Z26)),0),3.75)</f>
        <v>1.5</v>
      </c>
      <c r="AC26" s="65">
        <f>MIN(MAX(MIN(MAX(MIN(MAX(M$6+INDEX(エサマスタ!$C$5:$O$53,MATCH($D26,エサマスタ!$B$5:$B$53,0),COLUMN()-COLUMN($Z26)),0),3.75)+INDEX(エサマスタ!$C$5:$O$53,MATCH($E26,エサマスタ!$B$5:$B$53,0),COLUMN()-COLUMN($Z26)),0),3.75)+INDEX(エサマスタ!$C$5:$O$53,MATCH($F26,エサマスタ!$B$5:$B$53,0),COLUMN()-COLUMN($Z26)),0),3.75)</f>
        <v>2.5</v>
      </c>
      <c r="AD26" s="65">
        <f>MIN(MAX(MIN(MAX(MIN(MAX(N$6+INDEX(エサマスタ!$C$5:$O$53,MATCH($D26,エサマスタ!$B$5:$B$53,0),COLUMN()-COLUMN($Z26)),0),3.75)+INDEX(エサマスタ!$C$5:$O$53,MATCH($E26,エサマスタ!$B$5:$B$53,0),COLUMN()-COLUMN($Z26)),0),3.75)+INDEX(エサマスタ!$C$5:$O$53,MATCH($F26,エサマスタ!$B$5:$B$53,0),COLUMN()-COLUMN($Z26)),0),3.75)</f>
        <v>1.5</v>
      </c>
      <c r="AE26" s="65">
        <f>MIN(MAX(MIN(MAX(MIN(MAX(O$6+INDEX(エサマスタ!$C$5:$O$53,MATCH($D26,エサマスタ!$B$5:$B$53,0),COLUMN()-COLUMN($Z26)),0),3.75)+INDEX(エサマスタ!$C$5:$O$53,MATCH($E26,エサマスタ!$B$5:$B$53,0),COLUMN()-COLUMN($Z26)),0),3.75)+INDEX(エサマスタ!$C$5:$O$53,MATCH($F26,エサマスタ!$B$5:$B$53,0),COLUMN()-COLUMN($Z26)),0),3.75)</f>
        <v>1.5</v>
      </c>
      <c r="AF26" s="65">
        <f>MIN(MAX(MIN(MAX(MIN(MAX(P$6+INDEX(エサマスタ!$C$5:$O$53,MATCH($D26,エサマスタ!$B$5:$B$53,0),COLUMN()-COLUMN($Z26)),0),3.75)+INDEX(エサマスタ!$C$5:$O$53,MATCH($E26,エサマスタ!$B$5:$B$53,0),COLUMN()-COLUMN($Z26)),0),3.75)+INDEX(エサマスタ!$C$5:$O$53,MATCH($F26,エサマスタ!$B$5:$B$53,0),COLUMN()-COLUMN($Z26)),0),3.75)</f>
        <v>2.5</v>
      </c>
      <c r="AG26" s="65">
        <f>MIN(MAX(MIN(MAX(MIN(MAX(Q$6+INDEX(エサマスタ!$C$5:$O$53,MATCH($D26,エサマスタ!$B$5:$B$53,0),COLUMN()-COLUMN($Z26)),0),3.75)+INDEX(エサマスタ!$C$5:$O$53,MATCH($E26,エサマスタ!$B$5:$B$53,0),COLUMN()-COLUMN($Z26)),0),3.75)+INDEX(エサマスタ!$C$5:$O$53,MATCH($F26,エサマスタ!$B$5:$B$53,0),COLUMN()-COLUMN($Z26)),0),3.75)</f>
        <v>0.5</v>
      </c>
      <c r="AH26" s="65">
        <f>MIN(MAX(MIN(MAX(MIN(MAX(R$6+INDEX(エサマスタ!$C$5:$O$53,MATCH($D26,エサマスタ!$B$5:$B$53,0),COLUMN()-COLUMN($Z26)),0),3.75)+INDEX(エサマスタ!$C$5:$O$53,MATCH($E26,エサマスタ!$B$5:$B$53,0),COLUMN()-COLUMN($Z26)),0),3.75)+INDEX(エサマスタ!$C$5:$O$53,MATCH($F26,エサマスタ!$B$5:$B$53,0),COLUMN()-COLUMN($Z26)),0),3.75)</f>
        <v>0</v>
      </c>
      <c r="AI26" s="76">
        <f>MIN(MAX(MIN(MAX(MIN(MAX(S$6+INDEX(エサマスタ!$C$5:$O$53,MATCH($D26,エサマスタ!$B$5:$B$53,0),COLUMN()-COLUMN($Z26)),0),1.875-MOD(S26,1))+INDEX(エサマスタ!$C$5:$O$53,MATCH($E26,エサマスタ!$B$5:$B$53,0),COLUMN()-COLUMN($Z26)),0),1.875-MOD(S26,1))+INDEX(エサマスタ!$C$5:$O$53,MATCH($F26,エサマスタ!$B$5:$B$53,0),COLUMN()-COLUMN($Z26)),0),1.875-MOD(S26,1))</f>
        <v>0.625</v>
      </c>
      <c r="AJ26" s="76">
        <f>MIN(MAX(MIN(MAX(MIN(MAX(T$6+INDEX(エサマスタ!$C$5:$O$53,MATCH($D26,エサマスタ!$B$5:$B$53,0),COLUMN()-COLUMN($Z26)),0),1.875-MOD(T26,1))+INDEX(エサマスタ!$C$5:$O$53,MATCH($E26,エサマスタ!$B$5:$B$53,0),COLUMN()-COLUMN($Z26)),0),1.875-MOD(T26,1))+INDEX(エサマスタ!$C$5:$O$53,MATCH($F26,エサマスタ!$B$5:$B$53,0),COLUMN()-COLUMN($Z26)),0),1.875-MOD(T26,1))</f>
        <v>1</v>
      </c>
      <c r="AK26" s="76">
        <f>MIN(MAX(MIN(MAX(MIN(MAX(U$6+INDEX(エサマスタ!$C$5:$O$53,MATCH($D26,エサマスタ!$B$5:$B$53,0),COLUMN()-COLUMN($Z26)),0),1.875-MOD(U26,1))+INDEX(エサマスタ!$C$5:$O$53,MATCH($E26,エサマスタ!$B$5:$B$53,0),COLUMN()-COLUMN($Z26)),0),1.875-MOD(U26,1))+INDEX(エサマスタ!$C$5:$O$53,MATCH($F26,エサマスタ!$B$5:$B$53,0),COLUMN()-COLUMN($Z26)),0),1.875-MOD(U26,1))</f>
        <v>1</v>
      </c>
      <c r="AL26" s="76">
        <f>MIN(MAX(MIN(MAX(MIN(MAX(V$6+INDEX(エサマスタ!$C$5:$O$53,MATCH($D26,エサマスタ!$B$5:$B$53,0),COLUMN()-COLUMN($Z26)),0),1.875-MOD(V26,1))+INDEX(エサマスタ!$C$5:$O$53,MATCH($E26,エサマスタ!$B$5:$B$53,0),COLUMN()-COLUMN($Z26)),0),1.875-MOD(V26,1))+INDEX(エサマスタ!$C$5:$O$53,MATCH($F26,エサマスタ!$B$5:$B$53,0),COLUMN()-COLUMN($Z26)),0),1.875-MOD(V26,1))</f>
        <v>0.875</v>
      </c>
      <c r="AM26" s="77">
        <f>MIN(MAX(MIN(MAX(MIN(MAX(W$6+IF(AND($F$1="リマスター",$D26="アルマジロキャベツ"),-1,1)*INDEX(エサマスタ!$C$5:$O$53,MATCH($D26,エサマスタ!$B$5:$B$53,0),COLUMN()-COLUMN($Z26)),0),1.875-MOD(W26,1))+IF(AND($F$1="リマスター",$E26="アルマジロキャベツ"),-1,1)*INDEX(エサマスタ!$C$5:$O$53,MATCH($E26,エサマスタ!$B$5:$B$53,0),COLUMN()-COLUMN($Z26)),0),1.875-MOD(W26,1))+IF(AND($F$1="リマスター",$F26="アルマジロキャベツ"),-1,1)*INDEX(エサマスタ!$C$5:$O$53,MATCH($F26,エサマスタ!$B$5:$B$53,0),COLUMN()-COLUMN($Z26)),0),1.875-MOD(W26,1))</f>
        <v>1</v>
      </c>
      <c r="AN26" s="15"/>
      <c r="AO26" s="12"/>
      <c r="AP26" s="12"/>
      <c r="AQ26" s="12" t="str">
        <f>初期値マスタ!B23</f>
        <v>バシリスク</v>
      </c>
      <c r="AR26" s="1" t="str">
        <f>エサマスタ!B23</f>
        <v>クラウンガーリック</v>
      </c>
    </row>
    <row r="27" spans="1:44" x14ac:dyDescent="0.15">
      <c r="A27" s="15"/>
      <c r="B27" s="51" t="s">
        <v>120</v>
      </c>
      <c r="C27" s="54"/>
      <c r="D27" s="53" t="s">
        <v>92</v>
      </c>
      <c r="E27" s="53" t="s">
        <v>97</v>
      </c>
      <c r="F27" s="53" t="s">
        <v>97</v>
      </c>
      <c r="G27" s="32"/>
      <c r="H27" s="15"/>
      <c r="I27" s="15"/>
      <c r="J27" s="63" t="s">
        <v>120</v>
      </c>
      <c r="K27" s="64">
        <f t="shared" ref="K27:R27" si="21">K26+AA26</f>
        <v>33.25</v>
      </c>
      <c r="L27" s="65">
        <f t="shared" si="21"/>
        <v>20.5</v>
      </c>
      <c r="M27" s="65">
        <f t="shared" si="21"/>
        <v>29.5</v>
      </c>
      <c r="N27" s="65">
        <f t="shared" si="21"/>
        <v>18</v>
      </c>
      <c r="O27" s="65">
        <f t="shared" si="21"/>
        <v>20.5</v>
      </c>
      <c r="P27" s="65">
        <f t="shared" si="21"/>
        <v>24</v>
      </c>
      <c r="Q27" s="65">
        <f t="shared" si="21"/>
        <v>17.5</v>
      </c>
      <c r="R27" s="65">
        <f t="shared" si="21"/>
        <v>5</v>
      </c>
      <c r="S27" s="76">
        <f t="shared" ref="S27:W27" si="22">INT(S26)+MIN(S26-INT(S26)+AI26,1.875)</f>
        <v>17.375</v>
      </c>
      <c r="T27" s="76">
        <f t="shared" si="22"/>
        <v>9.5</v>
      </c>
      <c r="U27" s="76">
        <f t="shared" si="22"/>
        <v>9.5</v>
      </c>
      <c r="V27" s="76">
        <f t="shared" si="22"/>
        <v>8.75</v>
      </c>
      <c r="W27" s="77">
        <f t="shared" si="22"/>
        <v>9.5</v>
      </c>
      <c r="X27" s="15"/>
      <c r="Y27" s="15"/>
      <c r="Z27" s="63" t="s">
        <v>120</v>
      </c>
      <c r="AA27" s="64">
        <f>MIN(MAX(MIN(MAX(MIN(MAX(K$6+INDEX(エサマスタ!$C$5:$O$53,MATCH($D27,エサマスタ!$B$5:$B$53,0),COLUMN()-COLUMN($Z27)),0),3.75)+INDEX(エサマスタ!$C$5:$O$53,MATCH($E27,エサマスタ!$B$5:$B$53,0),COLUMN()-COLUMN($Z27)),0),3.75)+INDEX(エサマスタ!$C$5:$O$53,MATCH($F27,エサマスタ!$B$5:$B$53,0),COLUMN()-COLUMN($Z27)),0),3.75)</f>
        <v>3.75</v>
      </c>
      <c r="AB27" s="65">
        <f>MIN(MAX(MIN(MAX(MIN(MAX(L$6+INDEX(エサマスタ!$C$5:$O$53,MATCH($D27,エサマスタ!$B$5:$B$53,0),COLUMN()-COLUMN($Z27)),0),3.75)+INDEX(エサマスタ!$C$5:$O$53,MATCH($E27,エサマスタ!$B$5:$B$53,0),COLUMN()-COLUMN($Z27)),0),3.75)+INDEX(エサマスタ!$C$5:$O$53,MATCH($F27,エサマスタ!$B$5:$B$53,0),COLUMN()-COLUMN($Z27)),0),3.75)</f>
        <v>1.5</v>
      </c>
      <c r="AC27" s="65">
        <f>MIN(MAX(MIN(MAX(MIN(MAX(M$6+INDEX(エサマスタ!$C$5:$O$53,MATCH($D27,エサマスタ!$B$5:$B$53,0),COLUMN()-COLUMN($Z27)),0),3.75)+INDEX(エサマスタ!$C$5:$O$53,MATCH($E27,エサマスタ!$B$5:$B$53,0),COLUMN()-COLUMN($Z27)),0),3.75)+INDEX(エサマスタ!$C$5:$O$53,MATCH($F27,エサマスタ!$B$5:$B$53,0),COLUMN()-COLUMN($Z27)),0),3.75)</f>
        <v>2.5</v>
      </c>
      <c r="AD27" s="65">
        <f>MIN(MAX(MIN(MAX(MIN(MAX(N$6+INDEX(エサマスタ!$C$5:$O$53,MATCH($D27,エサマスタ!$B$5:$B$53,0),COLUMN()-COLUMN($Z27)),0),3.75)+INDEX(エサマスタ!$C$5:$O$53,MATCH($E27,エサマスタ!$B$5:$B$53,0),COLUMN()-COLUMN($Z27)),0),3.75)+INDEX(エサマスタ!$C$5:$O$53,MATCH($F27,エサマスタ!$B$5:$B$53,0),COLUMN()-COLUMN($Z27)),0),3.75)</f>
        <v>1.5</v>
      </c>
      <c r="AE27" s="65">
        <f>MIN(MAX(MIN(MAX(MIN(MAX(O$6+INDEX(エサマスタ!$C$5:$O$53,MATCH($D27,エサマスタ!$B$5:$B$53,0),COLUMN()-COLUMN($Z27)),0),3.75)+INDEX(エサマスタ!$C$5:$O$53,MATCH($E27,エサマスタ!$B$5:$B$53,0),COLUMN()-COLUMN($Z27)),0),3.75)+INDEX(エサマスタ!$C$5:$O$53,MATCH($F27,エサマスタ!$B$5:$B$53,0),COLUMN()-COLUMN($Z27)),0),3.75)</f>
        <v>1.5</v>
      </c>
      <c r="AF27" s="65">
        <f>MIN(MAX(MIN(MAX(MIN(MAX(P$6+INDEX(エサマスタ!$C$5:$O$53,MATCH($D27,エサマスタ!$B$5:$B$53,0),COLUMN()-COLUMN($Z27)),0),3.75)+INDEX(エサマスタ!$C$5:$O$53,MATCH($E27,エサマスタ!$B$5:$B$53,0),COLUMN()-COLUMN($Z27)),0),3.75)+INDEX(エサマスタ!$C$5:$O$53,MATCH($F27,エサマスタ!$B$5:$B$53,0),COLUMN()-COLUMN($Z27)),0),3.75)</f>
        <v>2.5</v>
      </c>
      <c r="AG27" s="65">
        <f>MIN(MAX(MIN(MAX(MIN(MAX(Q$6+INDEX(エサマスタ!$C$5:$O$53,MATCH($D27,エサマスタ!$B$5:$B$53,0),COLUMN()-COLUMN($Z27)),0),3.75)+INDEX(エサマスタ!$C$5:$O$53,MATCH($E27,エサマスタ!$B$5:$B$53,0),COLUMN()-COLUMN($Z27)),0),3.75)+INDEX(エサマスタ!$C$5:$O$53,MATCH($F27,エサマスタ!$B$5:$B$53,0),COLUMN()-COLUMN($Z27)),0),3.75)</f>
        <v>0.5</v>
      </c>
      <c r="AH27" s="65">
        <f>MIN(MAX(MIN(MAX(MIN(MAX(R$6+INDEX(エサマスタ!$C$5:$O$53,MATCH($D27,エサマスタ!$B$5:$B$53,0),COLUMN()-COLUMN($Z27)),0),3.75)+INDEX(エサマスタ!$C$5:$O$53,MATCH($E27,エサマスタ!$B$5:$B$53,0),COLUMN()-COLUMN($Z27)),0),3.75)+INDEX(エサマスタ!$C$5:$O$53,MATCH($F27,エサマスタ!$B$5:$B$53,0),COLUMN()-COLUMN($Z27)),0),3.75)</f>
        <v>0</v>
      </c>
      <c r="AI27" s="76">
        <f>MIN(MAX(MIN(MAX(MIN(MAX(S$6+INDEX(エサマスタ!$C$5:$O$53,MATCH($D27,エサマスタ!$B$5:$B$53,0),COLUMN()-COLUMN($Z27)),0),1.875-MOD(S27,1))+INDEX(エサマスタ!$C$5:$O$53,MATCH($E27,エサマスタ!$B$5:$B$53,0),COLUMN()-COLUMN($Z27)),0),1.875-MOD(S27,1))+INDEX(エサマスタ!$C$5:$O$53,MATCH($F27,エサマスタ!$B$5:$B$53,0),COLUMN()-COLUMN($Z27)),0),1.875-MOD(S27,1))</f>
        <v>0.625</v>
      </c>
      <c r="AJ27" s="76">
        <f>MIN(MAX(MIN(MAX(MIN(MAX(T$6+INDEX(エサマスタ!$C$5:$O$53,MATCH($D27,エサマスタ!$B$5:$B$53,0),COLUMN()-COLUMN($Z27)),0),1.875-MOD(T27,1))+INDEX(エサマスタ!$C$5:$O$53,MATCH($E27,エサマスタ!$B$5:$B$53,0),COLUMN()-COLUMN($Z27)),0),1.875-MOD(T27,1))+INDEX(エサマスタ!$C$5:$O$53,MATCH($F27,エサマスタ!$B$5:$B$53,0),COLUMN()-COLUMN($Z27)),0),1.875-MOD(T27,1))</f>
        <v>1</v>
      </c>
      <c r="AK27" s="76">
        <f>MIN(MAX(MIN(MAX(MIN(MAX(U$6+INDEX(エサマスタ!$C$5:$O$53,MATCH($D27,エサマスタ!$B$5:$B$53,0),COLUMN()-COLUMN($Z27)),0),1.875-MOD(U27,1))+INDEX(エサマスタ!$C$5:$O$53,MATCH($E27,エサマスタ!$B$5:$B$53,0),COLUMN()-COLUMN($Z27)),0),1.875-MOD(U27,1))+INDEX(エサマスタ!$C$5:$O$53,MATCH($F27,エサマスタ!$B$5:$B$53,0),COLUMN()-COLUMN($Z27)),0),1.875-MOD(U27,1))</f>
        <v>1</v>
      </c>
      <c r="AL27" s="76">
        <f>MIN(MAX(MIN(MAX(MIN(MAX(V$6+INDEX(エサマスタ!$C$5:$O$53,MATCH($D27,エサマスタ!$B$5:$B$53,0),COLUMN()-COLUMN($Z27)),0),1.875-MOD(V27,1))+INDEX(エサマスタ!$C$5:$O$53,MATCH($E27,エサマスタ!$B$5:$B$53,0),COLUMN()-COLUMN($Z27)),0),1.875-MOD(V27,1))+INDEX(エサマスタ!$C$5:$O$53,MATCH($F27,エサマスタ!$B$5:$B$53,0),COLUMN()-COLUMN($Z27)),0),1.875-MOD(V27,1))</f>
        <v>0.875</v>
      </c>
      <c r="AM27" s="77">
        <f>MIN(MAX(MIN(MAX(MIN(MAX(W$6+IF(AND($F$1="リマスター",$D27="アルマジロキャベツ"),-1,1)*INDEX(エサマスタ!$C$5:$O$53,MATCH($D27,エサマスタ!$B$5:$B$53,0),COLUMN()-COLUMN($Z27)),0),1.875-MOD(W27,1))+IF(AND($F$1="リマスター",$E27="アルマジロキャベツ"),-1,1)*INDEX(エサマスタ!$C$5:$O$53,MATCH($E27,エサマスタ!$B$5:$B$53,0),COLUMN()-COLUMN($Z27)),0),1.875-MOD(W27,1))+IF(AND($F$1="リマスター",$F27="アルマジロキャベツ"),-1,1)*INDEX(エサマスタ!$C$5:$O$53,MATCH($F27,エサマスタ!$B$5:$B$53,0),COLUMN()-COLUMN($Z27)),0),1.875-MOD(W27,1))</f>
        <v>1</v>
      </c>
      <c r="AN27" s="15"/>
      <c r="AO27" s="12"/>
      <c r="AP27" s="12"/>
      <c r="AQ27" s="12" t="str">
        <f>初期値マスタ!B24</f>
        <v>ティラノス</v>
      </c>
      <c r="AR27" s="1" t="str">
        <f>エサマスタ!B24</f>
        <v>ハニーオニオン</v>
      </c>
    </row>
    <row r="28" spans="1:44" x14ac:dyDescent="0.15">
      <c r="A28" s="15"/>
      <c r="B28" s="51" t="s">
        <v>121</v>
      </c>
      <c r="C28" s="54"/>
      <c r="D28" s="53" t="s">
        <v>92</v>
      </c>
      <c r="E28" s="53" t="s">
        <v>97</v>
      </c>
      <c r="F28" s="53" t="s">
        <v>97</v>
      </c>
      <c r="G28" s="32"/>
      <c r="H28" s="15"/>
      <c r="I28" s="15"/>
      <c r="J28" s="63" t="s">
        <v>121</v>
      </c>
      <c r="K28" s="64">
        <f t="shared" ref="K28:R28" si="23">K27+AA27</f>
        <v>37</v>
      </c>
      <c r="L28" s="65">
        <f t="shared" si="23"/>
        <v>22</v>
      </c>
      <c r="M28" s="65">
        <f t="shared" si="23"/>
        <v>32</v>
      </c>
      <c r="N28" s="65">
        <f t="shared" si="23"/>
        <v>19.5</v>
      </c>
      <c r="O28" s="65">
        <f t="shared" si="23"/>
        <v>22</v>
      </c>
      <c r="P28" s="65">
        <f t="shared" si="23"/>
        <v>26.5</v>
      </c>
      <c r="Q28" s="65">
        <f t="shared" si="23"/>
        <v>18</v>
      </c>
      <c r="R28" s="65">
        <f t="shared" si="23"/>
        <v>5</v>
      </c>
      <c r="S28" s="76">
        <f t="shared" ref="S28:W28" si="24">INT(S27)+MIN(S27-INT(S27)+AI27,1.875)</f>
        <v>18</v>
      </c>
      <c r="T28" s="76">
        <f t="shared" si="24"/>
        <v>10.5</v>
      </c>
      <c r="U28" s="76">
        <f t="shared" si="24"/>
        <v>10.5</v>
      </c>
      <c r="V28" s="76">
        <f t="shared" si="24"/>
        <v>9.625</v>
      </c>
      <c r="W28" s="77">
        <f t="shared" si="24"/>
        <v>10.5</v>
      </c>
      <c r="X28" s="15"/>
      <c r="Y28" s="15"/>
      <c r="Z28" s="63" t="s">
        <v>121</v>
      </c>
      <c r="AA28" s="64">
        <f>MIN(MAX(MIN(MAX(MIN(MAX(K$6+INDEX(エサマスタ!$C$5:$O$53,MATCH($D28,エサマスタ!$B$5:$B$53,0),COLUMN()-COLUMN($Z28)),0),3.75)+INDEX(エサマスタ!$C$5:$O$53,MATCH($E28,エサマスタ!$B$5:$B$53,0),COLUMN()-COLUMN($Z28)),0),3.75)+INDEX(エサマスタ!$C$5:$O$53,MATCH($F28,エサマスタ!$B$5:$B$53,0),COLUMN()-COLUMN($Z28)),0),3.75)</f>
        <v>3.75</v>
      </c>
      <c r="AB28" s="65">
        <f>MIN(MAX(MIN(MAX(MIN(MAX(L$6+INDEX(エサマスタ!$C$5:$O$53,MATCH($D28,エサマスタ!$B$5:$B$53,0),COLUMN()-COLUMN($Z28)),0),3.75)+INDEX(エサマスタ!$C$5:$O$53,MATCH($E28,エサマスタ!$B$5:$B$53,0),COLUMN()-COLUMN($Z28)),0),3.75)+INDEX(エサマスタ!$C$5:$O$53,MATCH($F28,エサマスタ!$B$5:$B$53,0),COLUMN()-COLUMN($Z28)),0),3.75)</f>
        <v>1.5</v>
      </c>
      <c r="AC28" s="65">
        <f>MIN(MAX(MIN(MAX(MIN(MAX(M$6+INDEX(エサマスタ!$C$5:$O$53,MATCH($D28,エサマスタ!$B$5:$B$53,0),COLUMN()-COLUMN($Z28)),0),3.75)+INDEX(エサマスタ!$C$5:$O$53,MATCH($E28,エサマスタ!$B$5:$B$53,0),COLUMN()-COLUMN($Z28)),0),3.75)+INDEX(エサマスタ!$C$5:$O$53,MATCH($F28,エサマスタ!$B$5:$B$53,0),COLUMN()-COLUMN($Z28)),0),3.75)</f>
        <v>2.5</v>
      </c>
      <c r="AD28" s="65">
        <f>MIN(MAX(MIN(MAX(MIN(MAX(N$6+INDEX(エサマスタ!$C$5:$O$53,MATCH($D28,エサマスタ!$B$5:$B$53,0),COLUMN()-COLUMN($Z28)),0),3.75)+INDEX(エサマスタ!$C$5:$O$53,MATCH($E28,エサマスタ!$B$5:$B$53,0),COLUMN()-COLUMN($Z28)),0),3.75)+INDEX(エサマスタ!$C$5:$O$53,MATCH($F28,エサマスタ!$B$5:$B$53,0),COLUMN()-COLUMN($Z28)),0),3.75)</f>
        <v>1.5</v>
      </c>
      <c r="AE28" s="65">
        <f>MIN(MAX(MIN(MAX(MIN(MAX(O$6+INDEX(エサマスタ!$C$5:$O$53,MATCH($D28,エサマスタ!$B$5:$B$53,0),COLUMN()-COLUMN($Z28)),0),3.75)+INDEX(エサマスタ!$C$5:$O$53,MATCH($E28,エサマスタ!$B$5:$B$53,0),COLUMN()-COLUMN($Z28)),0),3.75)+INDEX(エサマスタ!$C$5:$O$53,MATCH($F28,エサマスタ!$B$5:$B$53,0),COLUMN()-COLUMN($Z28)),0),3.75)</f>
        <v>1.5</v>
      </c>
      <c r="AF28" s="65">
        <f>MIN(MAX(MIN(MAX(MIN(MAX(P$6+INDEX(エサマスタ!$C$5:$O$53,MATCH($D28,エサマスタ!$B$5:$B$53,0),COLUMN()-COLUMN($Z28)),0),3.75)+INDEX(エサマスタ!$C$5:$O$53,MATCH($E28,エサマスタ!$B$5:$B$53,0),COLUMN()-COLUMN($Z28)),0),3.75)+INDEX(エサマスタ!$C$5:$O$53,MATCH($F28,エサマスタ!$B$5:$B$53,0),COLUMN()-COLUMN($Z28)),0),3.75)</f>
        <v>2.5</v>
      </c>
      <c r="AG28" s="65">
        <f>MIN(MAX(MIN(MAX(MIN(MAX(Q$6+INDEX(エサマスタ!$C$5:$O$53,MATCH($D28,エサマスタ!$B$5:$B$53,0),COLUMN()-COLUMN($Z28)),0),3.75)+INDEX(エサマスタ!$C$5:$O$53,MATCH($E28,エサマスタ!$B$5:$B$53,0),COLUMN()-COLUMN($Z28)),0),3.75)+INDEX(エサマスタ!$C$5:$O$53,MATCH($F28,エサマスタ!$B$5:$B$53,0),COLUMN()-COLUMN($Z28)),0),3.75)</f>
        <v>0.5</v>
      </c>
      <c r="AH28" s="65">
        <f>MIN(MAX(MIN(MAX(MIN(MAX(R$6+INDEX(エサマスタ!$C$5:$O$53,MATCH($D28,エサマスタ!$B$5:$B$53,0),COLUMN()-COLUMN($Z28)),0),3.75)+INDEX(エサマスタ!$C$5:$O$53,MATCH($E28,エサマスタ!$B$5:$B$53,0),COLUMN()-COLUMN($Z28)),0),3.75)+INDEX(エサマスタ!$C$5:$O$53,MATCH($F28,エサマスタ!$B$5:$B$53,0),COLUMN()-COLUMN($Z28)),0),3.75)</f>
        <v>0</v>
      </c>
      <c r="AI28" s="76">
        <f>MIN(MAX(MIN(MAX(MIN(MAX(S$6+INDEX(エサマスタ!$C$5:$O$53,MATCH($D28,エサマスタ!$B$5:$B$53,0),COLUMN()-COLUMN($Z28)),0),1.875-MOD(S28,1))+INDEX(エサマスタ!$C$5:$O$53,MATCH($E28,エサマスタ!$B$5:$B$53,0),COLUMN()-COLUMN($Z28)),0),1.875-MOD(S28,1))+INDEX(エサマスタ!$C$5:$O$53,MATCH($F28,エサマスタ!$B$5:$B$53,0),COLUMN()-COLUMN($Z28)),0),1.875-MOD(S28,1))</f>
        <v>0.625</v>
      </c>
      <c r="AJ28" s="76">
        <f>MIN(MAX(MIN(MAX(MIN(MAX(T$6+INDEX(エサマスタ!$C$5:$O$53,MATCH($D28,エサマスタ!$B$5:$B$53,0),COLUMN()-COLUMN($Z28)),0),1.875-MOD(T28,1))+INDEX(エサマスタ!$C$5:$O$53,MATCH($E28,エサマスタ!$B$5:$B$53,0),COLUMN()-COLUMN($Z28)),0),1.875-MOD(T28,1))+INDEX(エサマスタ!$C$5:$O$53,MATCH($F28,エサマスタ!$B$5:$B$53,0),COLUMN()-COLUMN($Z28)),0),1.875-MOD(T28,1))</f>
        <v>1</v>
      </c>
      <c r="AK28" s="76">
        <f>MIN(MAX(MIN(MAX(MIN(MAX(U$6+INDEX(エサマスタ!$C$5:$O$53,MATCH($D28,エサマスタ!$B$5:$B$53,0),COLUMN()-COLUMN($Z28)),0),1.875-MOD(U28,1))+INDEX(エサマスタ!$C$5:$O$53,MATCH($E28,エサマスタ!$B$5:$B$53,0),COLUMN()-COLUMN($Z28)),0),1.875-MOD(U28,1))+INDEX(エサマスタ!$C$5:$O$53,MATCH($F28,エサマスタ!$B$5:$B$53,0),COLUMN()-COLUMN($Z28)),0),1.875-MOD(U28,1))</f>
        <v>1</v>
      </c>
      <c r="AL28" s="76">
        <f>MIN(MAX(MIN(MAX(MIN(MAX(V$6+INDEX(エサマスタ!$C$5:$O$53,MATCH($D28,エサマスタ!$B$5:$B$53,0),COLUMN()-COLUMN($Z28)),0),1.875-MOD(V28,1))+INDEX(エサマスタ!$C$5:$O$53,MATCH($E28,エサマスタ!$B$5:$B$53,0),COLUMN()-COLUMN($Z28)),0),1.875-MOD(V28,1))+INDEX(エサマスタ!$C$5:$O$53,MATCH($F28,エサマスタ!$B$5:$B$53,0),COLUMN()-COLUMN($Z28)),0),1.875-MOD(V28,1))</f>
        <v>0.875</v>
      </c>
      <c r="AM28" s="77">
        <f>MIN(MAX(MIN(MAX(MIN(MAX(W$6+IF(AND($F$1="リマスター",$D28="アルマジロキャベツ"),-1,1)*INDEX(エサマスタ!$C$5:$O$53,MATCH($D28,エサマスタ!$B$5:$B$53,0),COLUMN()-COLUMN($Z28)),0),1.875-MOD(W28,1))+IF(AND($F$1="リマスター",$E28="アルマジロキャベツ"),-1,1)*INDEX(エサマスタ!$C$5:$O$53,MATCH($E28,エサマスタ!$B$5:$B$53,0),COLUMN()-COLUMN($Z28)),0),1.875-MOD(W28,1))+IF(AND($F$1="リマスター",$F28="アルマジロキャベツ"),-1,1)*INDEX(エサマスタ!$C$5:$O$53,MATCH($F28,エサマスタ!$B$5:$B$53,0),COLUMN()-COLUMN($Z28)),0),1.875-MOD(W28,1))</f>
        <v>1</v>
      </c>
      <c r="AN28" s="15"/>
      <c r="AO28" s="12"/>
      <c r="AP28" s="12"/>
      <c r="AQ28" s="12" t="str">
        <f>初期値マスタ!B25</f>
        <v>ガルフィッシュ</v>
      </c>
      <c r="AR28" s="1" t="str">
        <f>エサマスタ!B25</f>
        <v>スイートモアイ</v>
      </c>
    </row>
    <row r="29" spans="1:44" x14ac:dyDescent="0.15">
      <c r="A29" s="15"/>
      <c r="B29" s="51" t="s">
        <v>122</v>
      </c>
      <c r="C29" s="54"/>
      <c r="D29" s="53" t="s">
        <v>92</v>
      </c>
      <c r="E29" s="53" t="s">
        <v>97</v>
      </c>
      <c r="F29" s="53" t="s">
        <v>97</v>
      </c>
      <c r="G29" s="32"/>
      <c r="H29" s="15"/>
      <c r="I29" s="15"/>
      <c r="J29" s="63" t="s">
        <v>122</v>
      </c>
      <c r="K29" s="64">
        <f t="shared" ref="K29:R29" si="25">K28+AA28</f>
        <v>40.75</v>
      </c>
      <c r="L29" s="65">
        <f t="shared" si="25"/>
        <v>23.5</v>
      </c>
      <c r="M29" s="65">
        <f t="shared" si="25"/>
        <v>34.5</v>
      </c>
      <c r="N29" s="65">
        <f t="shared" si="25"/>
        <v>21</v>
      </c>
      <c r="O29" s="65">
        <f t="shared" si="25"/>
        <v>23.5</v>
      </c>
      <c r="P29" s="65">
        <f t="shared" si="25"/>
        <v>29</v>
      </c>
      <c r="Q29" s="65">
        <f t="shared" si="25"/>
        <v>18.5</v>
      </c>
      <c r="R29" s="65">
        <f t="shared" si="25"/>
        <v>5</v>
      </c>
      <c r="S29" s="76">
        <f t="shared" ref="S29:W29" si="26">INT(S28)+MIN(S28-INT(S28)+AI28,1.875)</f>
        <v>18.625</v>
      </c>
      <c r="T29" s="76">
        <f t="shared" si="26"/>
        <v>11.5</v>
      </c>
      <c r="U29" s="76">
        <f t="shared" si="26"/>
        <v>11.5</v>
      </c>
      <c r="V29" s="76">
        <f t="shared" si="26"/>
        <v>10.5</v>
      </c>
      <c r="W29" s="77">
        <f t="shared" si="26"/>
        <v>11.5</v>
      </c>
      <c r="X29" s="15"/>
      <c r="Y29" s="15"/>
      <c r="Z29" s="63" t="s">
        <v>122</v>
      </c>
      <c r="AA29" s="64">
        <f>MIN(MAX(MIN(MAX(MIN(MAX(K$6+INDEX(エサマスタ!$C$5:$O$53,MATCH($D29,エサマスタ!$B$5:$B$53,0),COLUMN()-COLUMN($Z29)),0),3.75)+INDEX(エサマスタ!$C$5:$O$53,MATCH($E29,エサマスタ!$B$5:$B$53,0),COLUMN()-COLUMN($Z29)),0),3.75)+INDEX(エサマスタ!$C$5:$O$53,MATCH($F29,エサマスタ!$B$5:$B$53,0),COLUMN()-COLUMN($Z29)),0),3.75)</f>
        <v>3.75</v>
      </c>
      <c r="AB29" s="65">
        <f>MIN(MAX(MIN(MAX(MIN(MAX(L$6+INDEX(エサマスタ!$C$5:$O$53,MATCH($D29,エサマスタ!$B$5:$B$53,0),COLUMN()-COLUMN($Z29)),0),3.75)+INDEX(エサマスタ!$C$5:$O$53,MATCH($E29,エサマスタ!$B$5:$B$53,0),COLUMN()-COLUMN($Z29)),0),3.75)+INDEX(エサマスタ!$C$5:$O$53,MATCH($F29,エサマスタ!$B$5:$B$53,0),COLUMN()-COLUMN($Z29)),0),3.75)</f>
        <v>1.5</v>
      </c>
      <c r="AC29" s="65">
        <f>MIN(MAX(MIN(MAX(MIN(MAX(M$6+INDEX(エサマスタ!$C$5:$O$53,MATCH($D29,エサマスタ!$B$5:$B$53,0),COLUMN()-COLUMN($Z29)),0),3.75)+INDEX(エサマスタ!$C$5:$O$53,MATCH($E29,エサマスタ!$B$5:$B$53,0),COLUMN()-COLUMN($Z29)),0),3.75)+INDEX(エサマスタ!$C$5:$O$53,MATCH($F29,エサマスタ!$B$5:$B$53,0),COLUMN()-COLUMN($Z29)),0),3.75)</f>
        <v>2.5</v>
      </c>
      <c r="AD29" s="65">
        <f>MIN(MAX(MIN(MAX(MIN(MAX(N$6+INDEX(エサマスタ!$C$5:$O$53,MATCH($D29,エサマスタ!$B$5:$B$53,0),COLUMN()-COLUMN($Z29)),0),3.75)+INDEX(エサマスタ!$C$5:$O$53,MATCH($E29,エサマスタ!$B$5:$B$53,0),COLUMN()-COLUMN($Z29)),0),3.75)+INDEX(エサマスタ!$C$5:$O$53,MATCH($F29,エサマスタ!$B$5:$B$53,0),COLUMN()-COLUMN($Z29)),0),3.75)</f>
        <v>1.5</v>
      </c>
      <c r="AE29" s="65">
        <f>MIN(MAX(MIN(MAX(MIN(MAX(O$6+INDEX(エサマスタ!$C$5:$O$53,MATCH($D29,エサマスタ!$B$5:$B$53,0),COLUMN()-COLUMN($Z29)),0),3.75)+INDEX(エサマスタ!$C$5:$O$53,MATCH($E29,エサマスタ!$B$5:$B$53,0),COLUMN()-COLUMN($Z29)),0),3.75)+INDEX(エサマスタ!$C$5:$O$53,MATCH($F29,エサマスタ!$B$5:$B$53,0),COLUMN()-COLUMN($Z29)),0),3.75)</f>
        <v>1.5</v>
      </c>
      <c r="AF29" s="65">
        <f>MIN(MAX(MIN(MAX(MIN(MAX(P$6+INDEX(エサマスタ!$C$5:$O$53,MATCH($D29,エサマスタ!$B$5:$B$53,0),COLUMN()-COLUMN($Z29)),0),3.75)+INDEX(エサマスタ!$C$5:$O$53,MATCH($E29,エサマスタ!$B$5:$B$53,0),COLUMN()-COLUMN($Z29)),0),3.75)+INDEX(エサマスタ!$C$5:$O$53,MATCH($F29,エサマスタ!$B$5:$B$53,0),COLUMN()-COLUMN($Z29)),0),3.75)</f>
        <v>2.5</v>
      </c>
      <c r="AG29" s="65">
        <f>MIN(MAX(MIN(MAX(MIN(MAX(Q$6+INDEX(エサマスタ!$C$5:$O$53,MATCH($D29,エサマスタ!$B$5:$B$53,0),COLUMN()-COLUMN($Z29)),0),3.75)+INDEX(エサマスタ!$C$5:$O$53,MATCH($E29,エサマスタ!$B$5:$B$53,0),COLUMN()-COLUMN($Z29)),0),3.75)+INDEX(エサマスタ!$C$5:$O$53,MATCH($F29,エサマスタ!$B$5:$B$53,0),COLUMN()-COLUMN($Z29)),0),3.75)</f>
        <v>0.5</v>
      </c>
      <c r="AH29" s="65">
        <f>MIN(MAX(MIN(MAX(MIN(MAX(R$6+INDEX(エサマスタ!$C$5:$O$53,MATCH($D29,エサマスタ!$B$5:$B$53,0),COLUMN()-COLUMN($Z29)),0),3.75)+INDEX(エサマスタ!$C$5:$O$53,MATCH($E29,エサマスタ!$B$5:$B$53,0),COLUMN()-COLUMN($Z29)),0),3.75)+INDEX(エサマスタ!$C$5:$O$53,MATCH($F29,エサマスタ!$B$5:$B$53,0),COLUMN()-COLUMN($Z29)),0),3.75)</f>
        <v>0</v>
      </c>
      <c r="AI29" s="76">
        <f>MIN(MAX(MIN(MAX(MIN(MAX(S$6+INDEX(エサマスタ!$C$5:$O$53,MATCH($D29,エサマスタ!$B$5:$B$53,0),COLUMN()-COLUMN($Z29)),0),1.875-MOD(S29,1))+INDEX(エサマスタ!$C$5:$O$53,MATCH($E29,エサマスタ!$B$5:$B$53,0),COLUMN()-COLUMN($Z29)),0),1.875-MOD(S29,1))+INDEX(エサマスタ!$C$5:$O$53,MATCH($F29,エサマスタ!$B$5:$B$53,0),COLUMN()-COLUMN($Z29)),0),1.875-MOD(S29,1))</f>
        <v>0.625</v>
      </c>
      <c r="AJ29" s="76">
        <f>MIN(MAX(MIN(MAX(MIN(MAX(T$6+INDEX(エサマスタ!$C$5:$O$53,MATCH($D29,エサマスタ!$B$5:$B$53,0),COLUMN()-COLUMN($Z29)),0),1.875-MOD(T29,1))+INDEX(エサマスタ!$C$5:$O$53,MATCH($E29,エサマスタ!$B$5:$B$53,0),COLUMN()-COLUMN($Z29)),0),1.875-MOD(T29,1))+INDEX(エサマスタ!$C$5:$O$53,MATCH($F29,エサマスタ!$B$5:$B$53,0),COLUMN()-COLUMN($Z29)),0),1.875-MOD(T29,1))</f>
        <v>1</v>
      </c>
      <c r="AK29" s="76">
        <f>MIN(MAX(MIN(MAX(MIN(MAX(U$6+INDEX(エサマスタ!$C$5:$O$53,MATCH($D29,エサマスタ!$B$5:$B$53,0),COLUMN()-COLUMN($Z29)),0),1.875-MOD(U29,1))+INDEX(エサマスタ!$C$5:$O$53,MATCH($E29,エサマスタ!$B$5:$B$53,0),COLUMN()-COLUMN($Z29)),0),1.875-MOD(U29,1))+INDEX(エサマスタ!$C$5:$O$53,MATCH($F29,エサマスタ!$B$5:$B$53,0),COLUMN()-COLUMN($Z29)),0),1.875-MOD(U29,1))</f>
        <v>1</v>
      </c>
      <c r="AL29" s="76">
        <f>MIN(MAX(MIN(MAX(MIN(MAX(V$6+INDEX(エサマスタ!$C$5:$O$53,MATCH($D29,エサマスタ!$B$5:$B$53,0),COLUMN()-COLUMN($Z29)),0),1.875-MOD(V29,1))+INDEX(エサマスタ!$C$5:$O$53,MATCH($E29,エサマスタ!$B$5:$B$53,0),COLUMN()-COLUMN($Z29)),0),1.875-MOD(V29,1))+INDEX(エサマスタ!$C$5:$O$53,MATCH($F29,エサマスタ!$B$5:$B$53,0),COLUMN()-COLUMN($Z29)),0),1.875-MOD(V29,1))</f>
        <v>0.875</v>
      </c>
      <c r="AM29" s="77">
        <f>MIN(MAX(MIN(MAX(MIN(MAX(W$6+IF(AND($F$1="リマスター",$D29="アルマジロキャベツ"),-1,1)*INDEX(エサマスタ!$C$5:$O$53,MATCH($D29,エサマスタ!$B$5:$B$53,0),COLUMN()-COLUMN($Z29)),0),1.875-MOD(W29,1))+IF(AND($F$1="リマスター",$E29="アルマジロキャベツ"),-1,1)*INDEX(エサマスタ!$C$5:$O$53,MATCH($E29,エサマスタ!$B$5:$B$53,0),COLUMN()-COLUMN($Z29)),0),1.875-MOD(W29,1))+IF(AND($F$1="リマスター",$F29="アルマジロキャベツ"),-1,1)*INDEX(エサマスタ!$C$5:$O$53,MATCH($F29,エサマスタ!$B$5:$B$53,0),COLUMN()-COLUMN($Z29)),0),1.875-MOD(W29,1))</f>
        <v>1</v>
      </c>
      <c r="AN29" s="15"/>
      <c r="AO29" s="12"/>
      <c r="AP29" s="12"/>
      <c r="AQ29" s="12" t="str">
        <f>初期値マスタ!B26</f>
        <v>デスクラブ</v>
      </c>
      <c r="AR29" s="1" t="str">
        <f>エサマスタ!B26</f>
        <v>ツノガイニンジン</v>
      </c>
    </row>
    <row r="30" spans="1:44" x14ac:dyDescent="0.15">
      <c r="A30" s="15"/>
      <c r="B30" s="51" t="s">
        <v>123</v>
      </c>
      <c r="C30" s="54"/>
      <c r="D30" s="53" t="s">
        <v>95</v>
      </c>
      <c r="E30" s="53" t="s">
        <v>95</v>
      </c>
      <c r="F30" s="53" t="s">
        <v>97</v>
      </c>
      <c r="G30" s="32"/>
      <c r="H30" s="15"/>
      <c r="I30" s="15"/>
      <c r="J30" s="63" t="s">
        <v>123</v>
      </c>
      <c r="K30" s="64">
        <f t="shared" ref="K30:R30" si="27">K29+AA29</f>
        <v>44.5</v>
      </c>
      <c r="L30" s="65">
        <f t="shared" si="27"/>
        <v>25</v>
      </c>
      <c r="M30" s="65">
        <f t="shared" si="27"/>
        <v>37</v>
      </c>
      <c r="N30" s="65">
        <f t="shared" si="27"/>
        <v>22.5</v>
      </c>
      <c r="O30" s="65">
        <f t="shared" si="27"/>
        <v>25</v>
      </c>
      <c r="P30" s="65">
        <f t="shared" si="27"/>
        <v>31.5</v>
      </c>
      <c r="Q30" s="65">
        <f t="shared" si="27"/>
        <v>19</v>
      </c>
      <c r="R30" s="65">
        <f t="shared" si="27"/>
        <v>5</v>
      </c>
      <c r="S30" s="76">
        <f t="shared" ref="S30:W30" si="28">INT(S29)+MIN(S29-INT(S29)+AI29,1.875)</f>
        <v>19.25</v>
      </c>
      <c r="T30" s="76">
        <f t="shared" si="28"/>
        <v>12.5</v>
      </c>
      <c r="U30" s="76">
        <f t="shared" si="28"/>
        <v>12.5</v>
      </c>
      <c r="V30" s="76">
        <f t="shared" si="28"/>
        <v>11.375</v>
      </c>
      <c r="W30" s="77">
        <f t="shared" si="28"/>
        <v>12.5</v>
      </c>
      <c r="X30" s="15"/>
      <c r="Y30" s="15"/>
      <c r="Z30" s="63" t="s">
        <v>123</v>
      </c>
      <c r="AA30" s="64">
        <f>MIN(MAX(MIN(MAX(MIN(MAX(K$6+INDEX(エサマスタ!$C$5:$O$53,MATCH($D30,エサマスタ!$B$5:$B$53,0),COLUMN()-COLUMN($Z30)),0),3.75)+INDEX(エサマスタ!$C$5:$O$53,MATCH($E30,エサマスタ!$B$5:$B$53,0),COLUMN()-COLUMN($Z30)),0),3.75)+INDEX(エサマスタ!$C$5:$O$53,MATCH($F30,エサマスタ!$B$5:$B$53,0),COLUMN()-COLUMN($Z30)),0),3.75)</f>
        <v>3.25</v>
      </c>
      <c r="AB30" s="65">
        <f>MIN(MAX(MIN(MAX(MIN(MAX(L$6+INDEX(エサマスタ!$C$5:$O$53,MATCH($D30,エサマスタ!$B$5:$B$53,0),COLUMN()-COLUMN($Z30)),0),3.75)+INDEX(エサマスタ!$C$5:$O$53,MATCH($E30,エサマスタ!$B$5:$B$53,0),COLUMN()-COLUMN($Z30)),0),3.75)+INDEX(エサマスタ!$C$5:$O$53,MATCH($F30,エサマスタ!$B$5:$B$53,0),COLUMN()-COLUMN($Z30)),0),3.75)</f>
        <v>1.5</v>
      </c>
      <c r="AC30" s="65">
        <f>MIN(MAX(MIN(MAX(MIN(MAX(M$6+INDEX(エサマスタ!$C$5:$O$53,MATCH($D30,エサマスタ!$B$5:$B$53,0),COLUMN()-COLUMN($Z30)),0),3.75)+INDEX(エサマスタ!$C$5:$O$53,MATCH($E30,エサマスタ!$B$5:$B$53,0),COLUMN()-COLUMN($Z30)),0),3.75)+INDEX(エサマスタ!$C$5:$O$53,MATCH($F30,エサマスタ!$B$5:$B$53,0),COLUMN()-COLUMN($Z30)),0),3.75)</f>
        <v>3.5</v>
      </c>
      <c r="AD30" s="65">
        <f>MIN(MAX(MIN(MAX(MIN(MAX(N$6+INDEX(エサマスタ!$C$5:$O$53,MATCH($D30,エサマスタ!$B$5:$B$53,0),COLUMN()-COLUMN($Z30)),0),3.75)+INDEX(エサマスタ!$C$5:$O$53,MATCH($E30,エサマスタ!$B$5:$B$53,0),COLUMN()-COLUMN($Z30)),0),3.75)+INDEX(エサマスタ!$C$5:$O$53,MATCH($F30,エサマスタ!$B$5:$B$53,0),COLUMN()-COLUMN($Z30)),0),3.75)</f>
        <v>0</v>
      </c>
      <c r="AE30" s="65">
        <f>MIN(MAX(MIN(MAX(MIN(MAX(O$6+INDEX(エサマスタ!$C$5:$O$53,MATCH($D30,エサマスタ!$B$5:$B$53,0),COLUMN()-COLUMN($Z30)),0),3.75)+INDEX(エサマスタ!$C$5:$O$53,MATCH($E30,エサマスタ!$B$5:$B$53,0),COLUMN()-COLUMN($Z30)),0),3.75)+INDEX(エサマスタ!$C$5:$O$53,MATCH($F30,エサマスタ!$B$5:$B$53,0),COLUMN()-COLUMN($Z30)),0),3.75)</f>
        <v>1.5</v>
      </c>
      <c r="AF30" s="65">
        <f>MIN(MAX(MIN(MAX(MIN(MAX(P$6+INDEX(エサマスタ!$C$5:$O$53,MATCH($D30,エサマスタ!$B$5:$B$53,0),COLUMN()-COLUMN($Z30)),0),3.75)+INDEX(エサマスタ!$C$5:$O$53,MATCH($E30,エサマスタ!$B$5:$B$53,0),COLUMN()-COLUMN($Z30)),0),3.75)+INDEX(エサマスタ!$C$5:$O$53,MATCH($F30,エサマスタ!$B$5:$B$53,0),COLUMN()-COLUMN($Z30)),0),3.75)</f>
        <v>0</v>
      </c>
      <c r="AG30" s="65">
        <f>MIN(MAX(MIN(MAX(MIN(MAX(Q$6+INDEX(エサマスタ!$C$5:$O$53,MATCH($D30,エサマスタ!$B$5:$B$53,0),COLUMN()-COLUMN($Z30)),0),3.75)+INDEX(エサマスタ!$C$5:$O$53,MATCH($E30,エサマスタ!$B$5:$B$53,0),COLUMN()-COLUMN($Z30)),0),3.75)+INDEX(エサマスタ!$C$5:$O$53,MATCH($F30,エサマスタ!$B$5:$B$53,0),COLUMN()-COLUMN($Z30)),0),3.75)</f>
        <v>3.5</v>
      </c>
      <c r="AH30" s="65">
        <f>MIN(MAX(MIN(MAX(MIN(MAX(R$6+INDEX(エサマスタ!$C$5:$O$53,MATCH($D30,エサマスタ!$B$5:$B$53,0),COLUMN()-COLUMN($Z30)),0),3.75)+INDEX(エサマスタ!$C$5:$O$53,MATCH($E30,エサマスタ!$B$5:$B$53,0),COLUMN()-COLUMN($Z30)),0),3.75)+INDEX(エサマスタ!$C$5:$O$53,MATCH($F30,エサマスタ!$B$5:$B$53,0),COLUMN()-COLUMN($Z30)),0),3.75)</f>
        <v>0</v>
      </c>
      <c r="AI30" s="76">
        <f>MIN(MAX(MIN(MAX(MIN(MAX(S$6+INDEX(エサマスタ!$C$5:$O$53,MATCH($D30,エサマスタ!$B$5:$B$53,0),COLUMN()-COLUMN($Z30)),0),1.875-MOD(S30,1))+INDEX(エサマスタ!$C$5:$O$53,MATCH($E30,エサマスタ!$B$5:$B$53,0),COLUMN()-COLUMN($Z30)),0),1.875-MOD(S30,1))+INDEX(エサマスタ!$C$5:$O$53,MATCH($F30,エサマスタ!$B$5:$B$53,0),COLUMN()-COLUMN($Z30)),0),1.875-MOD(S30,1))</f>
        <v>0.625</v>
      </c>
      <c r="AJ30" s="76">
        <f>MIN(MAX(MIN(MAX(MIN(MAX(T$6+INDEX(エサマスタ!$C$5:$O$53,MATCH($D30,エサマスタ!$B$5:$B$53,0),COLUMN()-COLUMN($Z30)),0),1.875-MOD(T30,1))+INDEX(エサマスタ!$C$5:$O$53,MATCH($E30,エサマスタ!$B$5:$B$53,0),COLUMN()-COLUMN($Z30)),0),1.875-MOD(T30,1))+INDEX(エサマスタ!$C$5:$O$53,MATCH($F30,エサマスタ!$B$5:$B$53,0),COLUMN()-COLUMN($Z30)),0),1.875-MOD(T30,1))</f>
        <v>0.5</v>
      </c>
      <c r="AK30" s="76">
        <f>MIN(MAX(MIN(MAX(MIN(MAX(U$6+INDEX(エサマスタ!$C$5:$O$53,MATCH($D30,エサマスタ!$B$5:$B$53,0),COLUMN()-COLUMN($Z30)),0),1.875-MOD(U30,1))+INDEX(エサマスタ!$C$5:$O$53,MATCH($E30,エサマスタ!$B$5:$B$53,0),COLUMN()-COLUMN($Z30)),0),1.875-MOD(U30,1))+INDEX(エサマスタ!$C$5:$O$53,MATCH($F30,エサマスタ!$B$5:$B$53,0),COLUMN()-COLUMN($Z30)),0),1.875-MOD(U30,1))</f>
        <v>0.5</v>
      </c>
      <c r="AL30" s="76">
        <f>MIN(MAX(MIN(MAX(MIN(MAX(V$6+INDEX(エサマスタ!$C$5:$O$53,MATCH($D30,エサマスタ!$B$5:$B$53,0),COLUMN()-COLUMN($Z30)),0),1.875-MOD(V30,1))+INDEX(エサマスタ!$C$5:$O$53,MATCH($E30,エサマスタ!$B$5:$B$53,0),COLUMN()-COLUMN($Z30)),0),1.875-MOD(V30,1))+INDEX(エサマスタ!$C$5:$O$53,MATCH($F30,エサマスタ!$B$5:$B$53,0),COLUMN()-COLUMN($Z30)),0),1.875-MOD(V30,1))</f>
        <v>1.375</v>
      </c>
      <c r="AM30" s="77">
        <f>MIN(MAX(MIN(MAX(MIN(MAX(W$6+IF(AND($F$1="リマスター",$D30="アルマジロキャベツ"),-1,1)*INDEX(エサマスタ!$C$5:$O$53,MATCH($D30,エサマスタ!$B$5:$B$53,0),COLUMN()-COLUMN($Z30)),0),1.875-MOD(W30,1))+IF(AND($F$1="リマスター",$E30="アルマジロキャベツ"),-1,1)*INDEX(エサマスタ!$C$5:$O$53,MATCH($E30,エサマスタ!$B$5:$B$53,0),COLUMN()-COLUMN($Z30)),0),1.875-MOD(W30,1))+IF(AND($F$1="リマスター",$F30="アルマジロキャベツ"),-1,1)*INDEX(エサマスタ!$C$5:$O$53,MATCH($F30,エサマスタ!$B$5:$B$53,0),COLUMN()-COLUMN($Z30)),0),1.875-MOD(W30,1))</f>
        <v>1</v>
      </c>
      <c r="AN30" s="15"/>
      <c r="AO30" s="12"/>
      <c r="AP30" s="12"/>
      <c r="AQ30" s="12" t="str">
        <f>初期値マスタ!B27</f>
        <v>シージャック</v>
      </c>
      <c r="AR30" s="1" t="str">
        <f>エサマスタ!B27</f>
        <v>マキガイカブ</v>
      </c>
    </row>
    <row r="31" spans="1:44" x14ac:dyDescent="0.15">
      <c r="A31" s="15"/>
      <c r="B31" s="51" t="s">
        <v>124</v>
      </c>
      <c r="C31" s="54"/>
      <c r="D31" s="53" t="s">
        <v>92</v>
      </c>
      <c r="E31" s="53" t="s">
        <v>97</v>
      </c>
      <c r="F31" s="53" t="s">
        <v>97</v>
      </c>
      <c r="G31" s="32"/>
      <c r="H31" s="15"/>
      <c r="I31" s="15"/>
      <c r="J31" s="63" t="s">
        <v>124</v>
      </c>
      <c r="K31" s="64">
        <f t="shared" ref="K31:R31" si="29">K30+AA30</f>
        <v>47.75</v>
      </c>
      <c r="L31" s="65">
        <f t="shared" si="29"/>
        <v>26.5</v>
      </c>
      <c r="M31" s="65">
        <f t="shared" si="29"/>
        <v>40.5</v>
      </c>
      <c r="N31" s="65">
        <f t="shared" si="29"/>
        <v>22.5</v>
      </c>
      <c r="O31" s="65">
        <f t="shared" si="29"/>
        <v>26.5</v>
      </c>
      <c r="P31" s="65">
        <f t="shared" si="29"/>
        <v>31.5</v>
      </c>
      <c r="Q31" s="65">
        <f t="shared" si="29"/>
        <v>22.5</v>
      </c>
      <c r="R31" s="65">
        <f t="shared" si="29"/>
        <v>5</v>
      </c>
      <c r="S31" s="76">
        <f t="shared" ref="S31:W31" si="30">INT(S30)+MIN(S30-INT(S30)+AI30,1.875)</f>
        <v>19.875</v>
      </c>
      <c r="T31" s="76">
        <f t="shared" si="30"/>
        <v>13</v>
      </c>
      <c r="U31" s="76">
        <f t="shared" si="30"/>
        <v>13</v>
      </c>
      <c r="V31" s="76">
        <f t="shared" si="30"/>
        <v>12.75</v>
      </c>
      <c r="W31" s="77">
        <f t="shared" si="30"/>
        <v>13.5</v>
      </c>
      <c r="X31" s="15"/>
      <c r="Y31" s="15"/>
      <c r="Z31" s="63" t="s">
        <v>124</v>
      </c>
      <c r="AA31" s="64">
        <f>MIN(MAX(MIN(MAX(MIN(MAX(K$6+INDEX(エサマスタ!$C$5:$O$53,MATCH($D31,エサマスタ!$B$5:$B$53,0),COLUMN()-COLUMN($Z31)),0),3.75)+INDEX(エサマスタ!$C$5:$O$53,MATCH($E31,エサマスタ!$B$5:$B$53,0),COLUMN()-COLUMN($Z31)),0),3.75)+INDEX(エサマスタ!$C$5:$O$53,MATCH($F31,エサマスタ!$B$5:$B$53,0),COLUMN()-COLUMN($Z31)),0),3.75)</f>
        <v>3.75</v>
      </c>
      <c r="AB31" s="65">
        <f>MIN(MAX(MIN(MAX(MIN(MAX(L$6+INDEX(エサマスタ!$C$5:$O$53,MATCH($D31,エサマスタ!$B$5:$B$53,0),COLUMN()-COLUMN($Z31)),0),3.75)+INDEX(エサマスタ!$C$5:$O$53,MATCH($E31,エサマスタ!$B$5:$B$53,0),COLUMN()-COLUMN($Z31)),0),3.75)+INDEX(エサマスタ!$C$5:$O$53,MATCH($F31,エサマスタ!$B$5:$B$53,0),COLUMN()-COLUMN($Z31)),0),3.75)</f>
        <v>1.5</v>
      </c>
      <c r="AC31" s="65">
        <f>MIN(MAX(MIN(MAX(MIN(MAX(M$6+INDEX(エサマスタ!$C$5:$O$53,MATCH($D31,エサマスタ!$B$5:$B$53,0),COLUMN()-COLUMN($Z31)),0),3.75)+INDEX(エサマスタ!$C$5:$O$53,MATCH($E31,エサマスタ!$B$5:$B$53,0),COLUMN()-COLUMN($Z31)),0),3.75)+INDEX(エサマスタ!$C$5:$O$53,MATCH($F31,エサマスタ!$B$5:$B$53,0),COLUMN()-COLUMN($Z31)),0),3.75)</f>
        <v>2.5</v>
      </c>
      <c r="AD31" s="65">
        <f>MIN(MAX(MIN(MAX(MIN(MAX(N$6+INDEX(エサマスタ!$C$5:$O$53,MATCH($D31,エサマスタ!$B$5:$B$53,0),COLUMN()-COLUMN($Z31)),0),3.75)+INDEX(エサマスタ!$C$5:$O$53,MATCH($E31,エサマスタ!$B$5:$B$53,0),COLUMN()-COLUMN($Z31)),0),3.75)+INDEX(エサマスタ!$C$5:$O$53,MATCH($F31,エサマスタ!$B$5:$B$53,0),COLUMN()-COLUMN($Z31)),0),3.75)</f>
        <v>1.5</v>
      </c>
      <c r="AE31" s="65">
        <f>MIN(MAX(MIN(MAX(MIN(MAX(O$6+INDEX(エサマスタ!$C$5:$O$53,MATCH($D31,エサマスタ!$B$5:$B$53,0),COLUMN()-COLUMN($Z31)),0),3.75)+INDEX(エサマスタ!$C$5:$O$53,MATCH($E31,エサマスタ!$B$5:$B$53,0),COLUMN()-COLUMN($Z31)),0),3.75)+INDEX(エサマスタ!$C$5:$O$53,MATCH($F31,エサマスタ!$B$5:$B$53,0),COLUMN()-COLUMN($Z31)),0),3.75)</f>
        <v>1.5</v>
      </c>
      <c r="AF31" s="65">
        <f>MIN(MAX(MIN(MAX(MIN(MAX(P$6+INDEX(エサマスタ!$C$5:$O$53,MATCH($D31,エサマスタ!$B$5:$B$53,0),COLUMN()-COLUMN($Z31)),0),3.75)+INDEX(エサマスタ!$C$5:$O$53,MATCH($E31,エサマスタ!$B$5:$B$53,0),COLUMN()-COLUMN($Z31)),0),3.75)+INDEX(エサマスタ!$C$5:$O$53,MATCH($F31,エサマスタ!$B$5:$B$53,0),COLUMN()-COLUMN($Z31)),0),3.75)</f>
        <v>2.5</v>
      </c>
      <c r="AG31" s="65">
        <f>MIN(MAX(MIN(MAX(MIN(MAX(Q$6+INDEX(エサマスタ!$C$5:$O$53,MATCH($D31,エサマスタ!$B$5:$B$53,0),COLUMN()-COLUMN($Z31)),0),3.75)+INDEX(エサマスタ!$C$5:$O$53,MATCH($E31,エサマスタ!$B$5:$B$53,0),COLUMN()-COLUMN($Z31)),0),3.75)+INDEX(エサマスタ!$C$5:$O$53,MATCH($F31,エサマスタ!$B$5:$B$53,0),COLUMN()-COLUMN($Z31)),0),3.75)</f>
        <v>0.5</v>
      </c>
      <c r="AH31" s="65">
        <f>MIN(MAX(MIN(MAX(MIN(MAX(R$6+INDEX(エサマスタ!$C$5:$O$53,MATCH($D31,エサマスタ!$B$5:$B$53,0),COLUMN()-COLUMN($Z31)),0),3.75)+INDEX(エサマスタ!$C$5:$O$53,MATCH($E31,エサマスタ!$B$5:$B$53,0),COLUMN()-COLUMN($Z31)),0),3.75)+INDEX(エサマスタ!$C$5:$O$53,MATCH($F31,エサマスタ!$B$5:$B$53,0),COLUMN()-COLUMN($Z31)),0),3.75)</f>
        <v>0</v>
      </c>
      <c r="AI31" s="76">
        <f>MIN(MAX(MIN(MAX(MIN(MAX(S$6+INDEX(エサマスタ!$C$5:$O$53,MATCH($D31,エサマスタ!$B$5:$B$53,0),COLUMN()-COLUMN($Z31)),0),1.875-MOD(S31,1))+INDEX(エサマスタ!$C$5:$O$53,MATCH($E31,エサマスタ!$B$5:$B$53,0),COLUMN()-COLUMN($Z31)),0),1.875-MOD(S31,1))+INDEX(エサマスタ!$C$5:$O$53,MATCH($F31,エサマスタ!$B$5:$B$53,0),COLUMN()-COLUMN($Z31)),0),1.875-MOD(S31,1))</f>
        <v>0.625</v>
      </c>
      <c r="AJ31" s="76">
        <f>MIN(MAX(MIN(MAX(MIN(MAX(T$6+INDEX(エサマスタ!$C$5:$O$53,MATCH($D31,エサマスタ!$B$5:$B$53,0),COLUMN()-COLUMN($Z31)),0),1.875-MOD(T31,1))+INDEX(エサマスタ!$C$5:$O$53,MATCH($E31,エサマスタ!$B$5:$B$53,0),COLUMN()-COLUMN($Z31)),0),1.875-MOD(T31,1))+INDEX(エサマスタ!$C$5:$O$53,MATCH($F31,エサマスタ!$B$5:$B$53,0),COLUMN()-COLUMN($Z31)),0),1.875-MOD(T31,1))</f>
        <v>1</v>
      </c>
      <c r="AK31" s="76">
        <f>MIN(MAX(MIN(MAX(MIN(MAX(U$6+INDEX(エサマスタ!$C$5:$O$53,MATCH($D31,エサマスタ!$B$5:$B$53,0),COLUMN()-COLUMN($Z31)),0),1.875-MOD(U31,1))+INDEX(エサマスタ!$C$5:$O$53,MATCH($E31,エサマスタ!$B$5:$B$53,0),COLUMN()-COLUMN($Z31)),0),1.875-MOD(U31,1))+INDEX(エサマスタ!$C$5:$O$53,MATCH($F31,エサマスタ!$B$5:$B$53,0),COLUMN()-COLUMN($Z31)),0),1.875-MOD(U31,1))</f>
        <v>1</v>
      </c>
      <c r="AL31" s="76">
        <f>MIN(MAX(MIN(MAX(MIN(MAX(V$6+INDEX(エサマスタ!$C$5:$O$53,MATCH($D31,エサマスタ!$B$5:$B$53,0),COLUMN()-COLUMN($Z31)),0),1.875-MOD(V31,1))+INDEX(エサマスタ!$C$5:$O$53,MATCH($E31,エサマスタ!$B$5:$B$53,0),COLUMN()-COLUMN($Z31)),0),1.875-MOD(V31,1))+INDEX(エサマスタ!$C$5:$O$53,MATCH($F31,エサマスタ!$B$5:$B$53,0),COLUMN()-COLUMN($Z31)),0),1.875-MOD(V31,1))</f>
        <v>0.875</v>
      </c>
      <c r="AM31" s="77">
        <f>MIN(MAX(MIN(MAX(MIN(MAX(W$6+IF(AND($F$1="リマスター",$D31="アルマジロキャベツ"),-1,1)*INDEX(エサマスタ!$C$5:$O$53,MATCH($D31,エサマスタ!$B$5:$B$53,0),COLUMN()-COLUMN($Z31)),0),1.875-MOD(W31,1))+IF(AND($F$1="リマスター",$E31="アルマジロキャベツ"),-1,1)*INDEX(エサマスタ!$C$5:$O$53,MATCH($E31,エサマスタ!$B$5:$B$53,0),COLUMN()-COLUMN($Z31)),0),1.875-MOD(W31,1))+IF(AND($F$1="リマスター",$F31="アルマジロキャベツ"),-1,1)*INDEX(エサマスタ!$C$5:$O$53,MATCH($F31,エサマスタ!$B$5:$B$53,0),COLUMN()-COLUMN($Z31)),0),1.875-MOD(W31,1))</f>
        <v>1</v>
      </c>
      <c r="AN31" s="15"/>
      <c r="AO31" s="12"/>
      <c r="AP31" s="12"/>
      <c r="AQ31" s="12" t="str">
        <f>初期値マスタ!B28</f>
        <v>シードラゴン</v>
      </c>
      <c r="AR31" s="1" t="str">
        <f>エサマスタ!B28</f>
        <v>ひまわりとうもろこし</v>
      </c>
    </row>
    <row r="32" spans="1:44" x14ac:dyDescent="0.15">
      <c r="A32" s="15"/>
      <c r="B32" s="51" t="s">
        <v>125</v>
      </c>
      <c r="C32" s="54"/>
      <c r="D32" s="53" t="s">
        <v>92</v>
      </c>
      <c r="E32" s="53" t="s">
        <v>97</v>
      </c>
      <c r="F32" s="53" t="s">
        <v>97</v>
      </c>
      <c r="G32" s="32"/>
      <c r="H32" s="15"/>
      <c r="I32" s="15"/>
      <c r="J32" s="63" t="s">
        <v>125</v>
      </c>
      <c r="K32" s="64">
        <f t="shared" ref="K32:R32" si="31">K31+AA31</f>
        <v>51.5</v>
      </c>
      <c r="L32" s="65">
        <f t="shared" si="31"/>
        <v>28</v>
      </c>
      <c r="M32" s="65">
        <f t="shared" si="31"/>
        <v>43</v>
      </c>
      <c r="N32" s="65">
        <f t="shared" si="31"/>
        <v>24</v>
      </c>
      <c r="O32" s="65">
        <f t="shared" si="31"/>
        <v>28</v>
      </c>
      <c r="P32" s="65">
        <f t="shared" si="31"/>
        <v>34</v>
      </c>
      <c r="Q32" s="65">
        <f t="shared" si="31"/>
        <v>23</v>
      </c>
      <c r="R32" s="65">
        <f t="shared" si="31"/>
        <v>5</v>
      </c>
      <c r="S32" s="76">
        <f t="shared" ref="S32:W32" si="32">INT(S31)+MIN(S31-INT(S31)+AI31,1.875)</f>
        <v>20.5</v>
      </c>
      <c r="T32" s="76">
        <f t="shared" si="32"/>
        <v>14</v>
      </c>
      <c r="U32" s="76">
        <f t="shared" si="32"/>
        <v>14</v>
      </c>
      <c r="V32" s="76">
        <f t="shared" si="32"/>
        <v>13.625</v>
      </c>
      <c r="W32" s="77">
        <f t="shared" si="32"/>
        <v>14.5</v>
      </c>
      <c r="X32" s="15"/>
      <c r="Y32" s="15"/>
      <c r="Z32" s="63" t="s">
        <v>125</v>
      </c>
      <c r="AA32" s="64">
        <f>MIN(MAX(MIN(MAX(MIN(MAX(K$6+INDEX(エサマスタ!$C$5:$O$53,MATCH($D32,エサマスタ!$B$5:$B$53,0),COLUMN()-COLUMN($Z32)),0),3.75)+INDEX(エサマスタ!$C$5:$O$53,MATCH($E32,エサマスタ!$B$5:$B$53,0),COLUMN()-COLUMN($Z32)),0),3.75)+INDEX(エサマスタ!$C$5:$O$53,MATCH($F32,エサマスタ!$B$5:$B$53,0),COLUMN()-COLUMN($Z32)),0),3.75)</f>
        <v>3.75</v>
      </c>
      <c r="AB32" s="65">
        <f>MIN(MAX(MIN(MAX(MIN(MAX(L$6+INDEX(エサマスタ!$C$5:$O$53,MATCH($D32,エサマスタ!$B$5:$B$53,0),COLUMN()-COLUMN($Z32)),0),3.75)+INDEX(エサマスタ!$C$5:$O$53,MATCH($E32,エサマスタ!$B$5:$B$53,0),COLUMN()-COLUMN($Z32)),0),3.75)+INDEX(エサマスタ!$C$5:$O$53,MATCH($F32,エサマスタ!$B$5:$B$53,0),COLUMN()-COLUMN($Z32)),0),3.75)</f>
        <v>1.5</v>
      </c>
      <c r="AC32" s="65">
        <f>MIN(MAX(MIN(MAX(MIN(MAX(M$6+INDEX(エサマスタ!$C$5:$O$53,MATCH($D32,エサマスタ!$B$5:$B$53,0),COLUMN()-COLUMN($Z32)),0),3.75)+INDEX(エサマスタ!$C$5:$O$53,MATCH($E32,エサマスタ!$B$5:$B$53,0),COLUMN()-COLUMN($Z32)),0),3.75)+INDEX(エサマスタ!$C$5:$O$53,MATCH($F32,エサマスタ!$B$5:$B$53,0),COLUMN()-COLUMN($Z32)),0),3.75)</f>
        <v>2.5</v>
      </c>
      <c r="AD32" s="65">
        <f>MIN(MAX(MIN(MAX(MIN(MAX(N$6+INDEX(エサマスタ!$C$5:$O$53,MATCH($D32,エサマスタ!$B$5:$B$53,0),COLUMN()-COLUMN($Z32)),0),3.75)+INDEX(エサマスタ!$C$5:$O$53,MATCH($E32,エサマスタ!$B$5:$B$53,0),COLUMN()-COLUMN($Z32)),0),3.75)+INDEX(エサマスタ!$C$5:$O$53,MATCH($F32,エサマスタ!$B$5:$B$53,0),COLUMN()-COLUMN($Z32)),0),3.75)</f>
        <v>1.5</v>
      </c>
      <c r="AE32" s="65">
        <f>MIN(MAX(MIN(MAX(MIN(MAX(O$6+INDEX(エサマスタ!$C$5:$O$53,MATCH($D32,エサマスタ!$B$5:$B$53,0),COLUMN()-COLUMN($Z32)),0),3.75)+INDEX(エサマスタ!$C$5:$O$53,MATCH($E32,エサマスタ!$B$5:$B$53,0),COLUMN()-COLUMN($Z32)),0),3.75)+INDEX(エサマスタ!$C$5:$O$53,MATCH($F32,エサマスタ!$B$5:$B$53,0),COLUMN()-COLUMN($Z32)),0),3.75)</f>
        <v>1.5</v>
      </c>
      <c r="AF32" s="65">
        <f>MIN(MAX(MIN(MAX(MIN(MAX(P$6+INDEX(エサマスタ!$C$5:$O$53,MATCH($D32,エサマスタ!$B$5:$B$53,0),COLUMN()-COLUMN($Z32)),0),3.75)+INDEX(エサマスタ!$C$5:$O$53,MATCH($E32,エサマスタ!$B$5:$B$53,0),COLUMN()-COLUMN($Z32)),0),3.75)+INDEX(エサマスタ!$C$5:$O$53,MATCH($F32,エサマスタ!$B$5:$B$53,0),COLUMN()-COLUMN($Z32)),0),3.75)</f>
        <v>2.5</v>
      </c>
      <c r="AG32" s="65">
        <f>MIN(MAX(MIN(MAX(MIN(MAX(Q$6+INDEX(エサマスタ!$C$5:$O$53,MATCH($D32,エサマスタ!$B$5:$B$53,0),COLUMN()-COLUMN($Z32)),0),3.75)+INDEX(エサマスタ!$C$5:$O$53,MATCH($E32,エサマスタ!$B$5:$B$53,0),COLUMN()-COLUMN($Z32)),0),3.75)+INDEX(エサマスタ!$C$5:$O$53,MATCH($F32,エサマスタ!$B$5:$B$53,0),COLUMN()-COLUMN($Z32)),0),3.75)</f>
        <v>0.5</v>
      </c>
      <c r="AH32" s="65">
        <f>MIN(MAX(MIN(MAX(MIN(MAX(R$6+INDEX(エサマスタ!$C$5:$O$53,MATCH($D32,エサマスタ!$B$5:$B$53,0),COLUMN()-COLUMN($Z32)),0),3.75)+INDEX(エサマスタ!$C$5:$O$53,MATCH($E32,エサマスタ!$B$5:$B$53,0),COLUMN()-COLUMN($Z32)),0),3.75)+INDEX(エサマスタ!$C$5:$O$53,MATCH($F32,エサマスタ!$B$5:$B$53,0),COLUMN()-COLUMN($Z32)),0),3.75)</f>
        <v>0</v>
      </c>
      <c r="AI32" s="76">
        <f>MIN(MAX(MIN(MAX(MIN(MAX(S$6+INDEX(エサマスタ!$C$5:$O$53,MATCH($D32,エサマスタ!$B$5:$B$53,0),COLUMN()-COLUMN($Z32)),0),1.875-MOD(S32,1))+INDEX(エサマスタ!$C$5:$O$53,MATCH($E32,エサマスタ!$B$5:$B$53,0),COLUMN()-COLUMN($Z32)),0),1.875-MOD(S32,1))+INDEX(エサマスタ!$C$5:$O$53,MATCH($F32,エサマスタ!$B$5:$B$53,0),COLUMN()-COLUMN($Z32)),0),1.875-MOD(S32,1))</f>
        <v>0.625</v>
      </c>
      <c r="AJ32" s="76">
        <f>MIN(MAX(MIN(MAX(MIN(MAX(T$6+INDEX(エサマスタ!$C$5:$O$53,MATCH($D32,エサマスタ!$B$5:$B$53,0),COLUMN()-COLUMN($Z32)),0),1.875-MOD(T32,1))+INDEX(エサマスタ!$C$5:$O$53,MATCH($E32,エサマスタ!$B$5:$B$53,0),COLUMN()-COLUMN($Z32)),0),1.875-MOD(T32,1))+INDEX(エサマスタ!$C$5:$O$53,MATCH($F32,エサマスタ!$B$5:$B$53,0),COLUMN()-COLUMN($Z32)),0),1.875-MOD(T32,1))</f>
        <v>1</v>
      </c>
      <c r="AK32" s="76">
        <f>MIN(MAX(MIN(MAX(MIN(MAX(U$6+INDEX(エサマスタ!$C$5:$O$53,MATCH($D32,エサマスタ!$B$5:$B$53,0),COLUMN()-COLUMN($Z32)),0),1.875-MOD(U32,1))+INDEX(エサマスタ!$C$5:$O$53,MATCH($E32,エサマスタ!$B$5:$B$53,0),COLUMN()-COLUMN($Z32)),0),1.875-MOD(U32,1))+INDEX(エサマスタ!$C$5:$O$53,MATCH($F32,エサマスタ!$B$5:$B$53,0),COLUMN()-COLUMN($Z32)),0),1.875-MOD(U32,1))</f>
        <v>1</v>
      </c>
      <c r="AL32" s="76">
        <f>MIN(MAX(MIN(MAX(MIN(MAX(V$6+INDEX(エサマスタ!$C$5:$O$53,MATCH($D32,エサマスタ!$B$5:$B$53,0),COLUMN()-COLUMN($Z32)),0),1.875-MOD(V32,1))+INDEX(エサマスタ!$C$5:$O$53,MATCH($E32,エサマスタ!$B$5:$B$53,0),COLUMN()-COLUMN($Z32)),0),1.875-MOD(V32,1))+INDEX(エサマスタ!$C$5:$O$53,MATCH($F32,エサマスタ!$B$5:$B$53,0),COLUMN()-COLUMN($Z32)),0),1.875-MOD(V32,1))</f>
        <v>0.875</v>
      </c>
      <c r="AM32" s="77">
        <f>MIN(MAX(MIN(MAX(MIN(MAX(W$6+IF(AND($F$1="リマスター",$D32="アルマジロキャベツ"),-1,1)*INDEX(エサマスタ!$C$5:$O$53,MATCH($D32,エサマスタ!$B$5:$B$53,0),COLUMN()-COLUMN($Z32)),0),1.875-MOD(W32,1))+IF(AND($F$1="リマスター",$E32="アルマジロキャベツ"),-1,1)*INDEX(エサマスタ!$C$5:$O$53,MATCH($E32,エサマスタ!$B$5:$B$53,0),COLUMN()-COLUMN($Z32)),0),1.875-MOD(W32,1))+IF(AND($F$1="リマスター",$F32="アルマジロキャベツ"),-1,1)*INDEX(エサマスタ!$C$5:$O$53,MATCH($F32,エサマスタ!$B$5:$B$53,0),COLUMN()-COLUMN($Z32)),0),1.875-MOD(W32,1))</f>
        <v>1</v>
      </c>
      <c r="AN32" s="15"/>
      <c r="AO32" s="12"/>
      <c r="AP32" s="12"/>
      <c r="AQ32" s="12" t="str">
        <f>初期値マスタ!B29</f>
        <v>ラドーン</v>
      </c>
      <c r="AR32" s="1" t="str">
        <f>エサマスタ!B29</f>
        <v>アルマジロキャベツ</v>
      </c>
    </row>
    <row r="33" spans="1:44" x14ac:dyDescent="0.15">
      <c r="A33" s="15"/>
      <c r="B33" s="51" t="s">
        <v>126</v>
      </c>
      <c r="C33" s="54"/>
      <c r="D33" s="53" t="s">
        <v>92</v>
      </c>
      <c r="E33" s="53" t="s">
        <v>97</v>
      </c>
      <c r="F33" s="53" t="s">
        <v>97</v>
      </c>
      <c r="G33" s="32"/>
      <c r="H33" s="15"/>
      <c r="I33" s="15"/>
      <c r="J33" s="63" t="s">
        <v>126</v>
      </c>
      <c r="K33" s="64">
        <f t="shared" ref="K33:R33" si="33">K32+AA32</f>
        <v>55.25</v>
      </c>
      <c r="L33" s="65">
        <f t="shared" si="33"/>
        <v>29.5</v>
      </c>
      <c r="M33" s="65">
        <f t="shared" si="33"/>
        <v>45.5</v>
      </c>
      <c r="N33" s="65">
        <f t="shared" si="33"/>
        <v>25.5</v>
      </c>
      <c r="O33" s="65">
        <f t="shared" si="33"/>
        <v>29.5</v>
      </c>
      <c r="P33" s="65">
        <f t="shared" si="33"/>
        <v>36.5</v>
      </c>
      <c r="Q33" s="65">
        <f t="shared" si="33"/>
        <v>23.5</v>
      </c>
      <c r="R33" s="65">
        <f t="shared" si="33"/>
        <v>5</v>
      </c>
      <c r="S33" s="76">
        <f t="shared" ref="S33:W33" si="34">INT(S32)+MIN(S32-INT(S32)+AI32,1.875)</f>
        <v>21.125</v>
      </c>
      <c r="T33" s="76">
        <f t="shared" si="34"/>
        <v>15</v>
      </c>
      <c r="U33" s="76">
        <f t="shared" si="34"/>
        <v>15</v>
      </c>
      <c r="V33" s="76">
        <f t="shared" si="34"/>
        <v>14.5</v>
      </c>
      <c r="W33" s="77">
        <f t="shared" si="34"/>
        <v>15.5</v>
      </c>
      <c r="X33" s="15"/>
      <c r="Y33" s="15"/>
      <c r="Z33" s="63" t="s">
        <v>126</v>
      </c>
      <c r="AA33" s="64">
        <f>MIN(MAX(MIN(MAX(MIN(MAX(K$6+INDEX(エサマスタ!$C$5:$O$53,MATCH($D33,エサマスタ!$B$5:$B$53,0),COLUMN()-COLUMN($Z33)),0),3.75)+INDEX(エサマスタ!$C$5:$O$53,MATCH($E33,エサマスタ!$B$5:$B$53,0),COLUMN()-COLUMN($Z33)),0),3.75)+INDEX(エサマスタ!$C$5:$O$53,MATCH($F33,エサマスタ!$B$5:$B$53,0),COLUMN()-COLUMN($Z33)),0),3.75)</f>
        <v>3.75</v>
      </c>
      <c r="AB33" s="65">
        <f>MIN(MAX(MIN(MAX(MIN(MAX(L$6+INDEX(エサマスタ!$C$5:$O$53,MATCH($D33,エサマスタ!$B$5:$B$53,0),COLUMN()-COLUMN($Z33)),0),3.75)+INDEX(エサマスタ!$C$5:$O$53,MATCH($E33,エサマスタ!$B$5:$B$53,0),COLUMN()-COLUMN($Z33)),0),3.75)+INDEX(エサマスタ!$C$5:$O$53,MATCH($F33,エサマスタ!$B$5:$B$53,0),COLUMN()-COLUMN($Z33)),0),3.75)</f>
        <v>1.5</v>
      </c>
      <c r="AC33" s="65">
        <f>MIN(MAX(MIN(MAX(MIN(MAX(M$6+INDEX(エサマスタ!$C$5:$O$53,MATCH($D33,エサマスタ!$B$5:$B$53,0),COLUMN()-COLUMN($Z33)),0),3.75)+INDEX(エサマスタ!$C$5:$O$53,MATCH($E33,エサマスタ!$B$5:$B$53,0),COLUMN()-COLUMN($Z33)),0),3.75)+INDEX(エサマスタ!$C$5:$O$53,MATCH($F33,エサマスタ!$B$5:$B$53,0),COLUMN()-COLUMN($Z33)),0),3.75)</f>
        <v>2.5</v>
      </c>
      <c r="AD33" s="65">
        <f>MIN(MAX(MIN(MAX(MIN(MAX(N$6+INDEX(エサマスタ!$C$5:$O$53,MATCH($D33,エサマスタ!$B$5:$B$53,0),COLUMN()-COLUMN($Z33)),0),3.75)+INDEX(エサマスタ!$C$5:$O$53,MATCH($E33,エサマスタ!$B$5:$B$53,0),COLUMN()-COLUMN($Z33)),0),3.75)+INDEX(エサマスタ!$C$5:$O$53,MATCH($F33,エサマスタ!$B$5:$B$53,0),COLUMN()-COLUMN($Z33)),0),3.75)</f>
        <v>1.5</v>
      </c>
      <c r="AE33" s="65">
        <f>MIN(MAX(MIN(MAX(MIN(MAX(O$6+INDEX(エサマスタ!$C$5:$O$53,MATCH($D33,エサマスタ!$B$5:$B$53,0),COLUMN()-COLUMN($Z33)),0),3.75)+INDEX(エサマスタ!$C$5:$O$53,MATCH($E33,エサマスタ!$B$5:$B$53,0),COLUMN()-COLUMN($Z33)),0),3.75)+INDEX(エサマスタ!$C$5:$O$53,MATCH($F33,エサマスタ!$B$5:$B$53,0),COLUMN()-COLUMN($Z33)),0),3.75)</f>
        <v>1.5</v>
      </c>
      <c r="AF33" s="65">
        <f>MIN(MAX(MIN(MAX(MIN(MAX(P$6+INDEX(エサマスタ!$C$5:$O$53,MATCH($D33,エサマスタ!$B$5:$B$53,0),COLUMN()-COLUMN($Z33)),0),3.75)+INDEX(エサマスタ!$C$5:$O$53,MATCH($E33,エサマスタ!$B$5:$B$53,0),COLUMN()-COLUMN($Z33)),0),3.75)+INDEX(エサマスタ!$C$5:$O$53,MATCH($F33,エサマスタ!$B$5:$B$53,0),COLUMN()-COLUMN($Z33)),0),3.75)</f>
        <v>2.5</v>
      </c>
      <c r="AG33" s="65">
        <f>MIN(MAX(MIN(MAX(MIN(MAX(Q$6+INDEX(エサマスタ!$C$5:$O$53,MATCH($D33,エサマスタ!$B$5:$B$53,0),COLUMN()-COLUMN($Z33)),0),3.75)+INDEX(エサマスタ!$C$5:$O$53,MATCH($E33,エサマスタ!$B$5:$B$53,0),COLUMN()-COLUMN($Z33)),0),3.75)+INDEX(エサマスタ!$C$5:$O$53,MATCH($F33,エサマスタ!$B$5:$B$53,0),COLUMN()-COLUMN($Z33)),0),3.75)</f>
        <v>0.5</v>
      </c>
      <c r="AH33" s="65">
        <f>MIN(MAX(MIN(MAX(MIN(MAX(R$6+INDEX(エサマスタ!$C$5:$O$53,MATCH($D33,エサマスタ!$B$5:$B$53,0),COLUMN()-COLUMN($Z33)),0),3.75)+INDEX(エサマスタ!$C$5:$O$53,MATCH($E33,エサマスタ!$B$5:$B$53,0),COLUMN()-COLUMN($Z33)),0),3.75)+INDEX(エサマスタ!$C$5:$O$53,MATCH($F33,エサマスタ!$B$5:$B$53,0),COLUMN()-COLUMN($Z33)),0),3.75)</f>
        <v>0</v>
      </c>
      <c r="AI33" s="76">
        <f>MIN(MAX(MIN(MAX(MIN(MAX(S$6+INDEX(エサマスタ!$C$5:$O$53,MATCH($D33,エサマスタ!$B$5:$B$53,0),COLUMN()-COLUMN($Z33)),0),1.875-MOD(S33,1))+INDEX(エサマスタ!$C$5:$O$53,MATCH($E33,エサマスタ!$B$5:$B$53,0),COLUMN()-COLUMN($Z33)),0),1.875-MOD(S33,1))+INDEX(エサマスタ!$C$5:$O$53,MATCH($F33,エサマスタ!$B$5:$B$53,0),COLUMN()-COLUMN($Z33)),0),1.875-MOD(S33,1))</f>
        <v>0.625</v>
      </c>
      <c r="AJ33" s="76">
        <f>MIN(MAX(MIN(MAX(MIN(MAX(T$6+INDEX(エサマスタ!$C$5:$O$53,MATCH($D33,エサマスタ!$B$5:$B$53,0),COLUMN()-COLUMN($Z33)),0),1.875-MOD(T33,1))+INDEX(エサマスタ!$C$5:$O$53,MATCH($E33,エサマスタ!$B$5:$B$53,0),COLUMN()-COLUMN($Z33)),0),1.875-MOD(T33,1))+INDEX(エサマスタ!$C$5:$O$53,MATCH($F33,エサマスタ!$B$5:$B$53,0),COLUMN()-COLUMN($Z33)),0),1.875-MOD(T33,1))</f>
        <v>1</v>
      </c>
      <c r="AK33" s="76">
        <f>MIN(MAX(MIN(MAX(MIN(MAX(U$6+INDEX(エサマスタ!$C$5:$O$53,MATCH($D33,エサマスタ!$B$5:$B$53,0),COLUMN()-COLUMN($Z33)),0),1.875-MOD(U33,1))+INDEX(エサマスタ!$C$5:$O$53,MATCH($E33,エサマスタ!$B$5:$B$53,0),COLUMN()-COLUMN($Z33)),0),1.875-MOD(U33,1))+INDEX(エサマスタ!$C$5:$O$53,MATCH($F33,エサマスタ!$B$5:$B$53,0),COLUMN()-COLUMN($Z33)),0),1.875-MOD(U33,1))</f>
        <v>1</v>
      </c>
      <c r="AL33" s="76">
        <f>MIN(MAX(MIN(MAX(MIN(MAX(V$6+INDEX(エサマスタ!$C$5:$O$53,MATCH($D33,エサマスタ!$B$5:$B$53,0),COLUMN()-COLUMN($Z33)),0),1.875-MOD(V33,1))+INDEX(エサマスタ!$C$5:$O$53,MATCH($E33,エサマスタ!$B$5:$B$53,0),COLUMN()-COLUMN($Z33)),0),1.875-MOD(V33,1))+INDEX(エサマスタ!$C$5:$O$53,MATCH($F33,エサマスタ!$B$5:$B$53,0),COLUMN()-COLUMN($Z33)),0),1.875-MOD(V33,1))</f>
        <v>0.875</v>
      </c>
      <c r="AM33" s="77">
        <f>MIN(MAX(MIN(MAX(MIN(MAX(W$6+IF(AND($F$1="リマスター",$D33="アルマジロキャベツ"),-1,1)*INDEX(エサマスタ!$C$5:$O$53,MATCH($D33,エサマスタ!$B$5:$B$53,0),COLUMN()-COLUMN($Z33)),0),1.875-MOD(W33,1))+IF(AND($F$1="リマスター",$E33="アルマジロキャベツ"),-1,1)*INDEX(エサマスタ!$C$5:$O$53,MATCH($E33,エサマスタ!$B$5:$B$53,0),COLUMN()-COLUMN($Z33)),0),1.875-MOD(W33,1))+IF(AND($F$1="リマスター",$F33="アルマジロキャベツ"),-1,1)*INDEX(エサマスタ!$C$5:$O$53,MATCH($F33,エサマスタ!$B$5:$B$53,0),COLUMN()-COLUMN($Z33)),0),1.875-MOD(W33,1))</f>
        <v>1</v>
      </c>
      <c r="AN33" s="15"/>
      <c r="AO33" s="12"/>
      <c r="AP33" s="12"/>
      <c r="AQ33" s="12" t="str">
        <f>初期値マスタ!B30</f>
        <v>ニードルバード</v>
      </c>
      <c r="AR33" s="1" t="str">
        <f>エサマスタ!B30</f>
        <v>ハリネズミレタス</v>
      </c>
    </row>
    <row r="34" spans="1:44" x14ac:dyDescent="0.15">
      <c r="A34" s="15"/>
      <c r="B34" s="51" t="s">
        <v>127</v>
      </c>
      <c r="C34" s="54"/>
      <c r="D34" s="53" t="s">
        <v>92</v>
      </c>
      <c r="E34" s="53" t="s">
        <v>97</v>
      </c>
      <c r="F34" s="53" t="s">
        <v>97</v>
      </c>
      <c r="G34" s="32"/>
      <c r="H34" s="15"/>
      <c r="I34" s="15"/>
      <c r="J34" s="63" t="s">
        <v>127</v>
      </c>
      <c r="K34" s="64">
        <f t="shared" ref="K34:R34" si="35">K33+AA33</f>
        <v>59</v>
      </c>
      <c r="L34" s="65">
        <f t="shared" si="35"/>
        <v>31</v>
      </c>
      <c r="M34" s="65">
        <f t="shared" si="35"/>
        <v>48</v>
      </c>
      <c r="N34" s="65">
        <f t="shared" si="35"/>
        <v>27</v>
      </c>
      <c r="O34" s="65">
        <f t="shared" si="35"/>
        <v>31</v>
      </c>
      <c r="P34" s="65">
        <f t="shared" si="35"/>
        <v>39</v>
      </c>
      <c r="Q34" s="65">
        <f t="shared" si="35"/>
        <v>24</v>
      </c>
      <c r="R34" s="65">
        <f t="shared" si="35"/>
        <v>5</v>
      </c>
      <c r="S34" s="76">
        <f t="shared" ref="S34:W34" si="36">INT(S33)+MIN(S33-INT(S33)+AI33,1.875)</f>
        <v>21.75</v>
      </c>
      <c r="T34" s="76">
        <f t="shared" si="36"/>
        <v>16</v>
      </c>
      <c r="U34" s="76">
        <f t="shared" si="36"/>
        <v>16</v>
      </c>
      <c r="V34" s="76">
        <f t="shared" si="36"/>
        <v>15.375</v>
      </c>
      <c r="W34" s="77">
        <f t="shared" si="36"/>
        <v>16.5</v>
      </c>
      <c r="X34" s="15"/>
      <c r="Y34" s="15"/>
      <c r="Z34" s="63" t="s">
        <v>127</v>
      </c>
      <c r="AA34" s="64">
        <f>MIN(MAX(MIN(MAX(MIN(MAX(K$6+INDEX(エサマスタ!$C$5:$O$53,MATCH($D34,エサマスタ!$B$5:$B$53,0),COLUMN()-COLUMN($Z34)),0),3.75)+INDEX(エサマスタ!$C$5:$O$53,MATCH($E34,エサマスタ!$B$5:$B$53,0),COLUMN()-COLUMN($Z34)),0),3.75)+INDEX(エサマスタ!$C$5:$O$53,MATCH($F34,エサマスタ!$B$5:$B$53,0),COLUMN()-COLUMN($Z34)),0),3.75)</f>
        <v>3.75</v>
      </c>
      <c r="AB34" s="65">
        <f>MIN(MAX(MIN(MAX(MIN(MAX(L$6+INDEX(エサマスタ!$C$5:$O$53,MATCH($D34,エサマスタ!$B$5:$B$53,0),COLUMN()-COLUMN($Z34)),0),3.75)+INDEX(エサマスタ!$C$5:$O$53,MATCH($E34,エサマスタ!$B$5:$B$53,0),COLUMN()-COLUMN($Z34)),0),3.75)+INDEX(エサマスタ!$C$5:$O$53,MATCH($F34,エサマスタ!$B$5:$B$53,0),COLUMN()-COLUMN($Z34)),0),3.75)</f>
        <v>1.5</v>
      </c>
      <c r="AC34" s="65">
        <f>MIN(MAX(MIN(MAX(MIN(MAX(M$6+INDEX(エサマスタ!$C$5:$O$53,MATCH($D34,エサマスタ!$B$5:$B$53,0),COLUMN()-COLUMN($Z34)),0),3.75)+INDEX(エサマスタ!$C$5:$O$53,MATCH($E34,エサマスタ!$B$5:$B$53,0),COLUMN()-COLUMN($Z34)),0),3.75)+INDEX(エサマスタ!$C$5:$O$53,MATCH($F34,エサマスタ!$B$5:$B$53,0),COLUMN()-COLUMN($Z34)),0),3.75)</f>
        <v>2.5</v>
      </c>
      <c r="AD34" s="65">
        <f>MIN(MAX(MIN(MAX(MIN(MAX(N$6+INDEX(エサマスタ!$C$5:$O$53,MATCH($D34,エサマスタ!$B$5:$B$53,0),COLUMN()-COLUMN($Z34)),0),3.75)+INDEX(エサマスタ!$C$5:$O$53,MATCH($E34,エサマスタ!$B$5:$B$53,0),COLUMN()-COLUMN($Z34)),0),3.75)+INDEX(エサマスタ!$C$5:$O$53,MATCH($F34,エサマスタ!$B$5:$B$53,0),COLUMN()-COLUMN($Z34)),0),3.75)</f>
        <v>1.5</v>
      </c>
      <c r="AE34" s="65">
        <f>MIN(MAX(MIN(MAX(MIN(MAX(O$6+INDEX(エサマスタ!$C$5:$O$53,MATCH($D34,エサマスタ!$B$5:$B$53,0),COLUMN()-COLUMN($Z34)),0),3.75)+INDEX(エサマスタ!$C$5:$O$53,MATCH($E34,エサマスタ!$B$5:$B$53,0),COLUMN()-COLUMN($Z34)),0),3.75)+INDEX(エサマスタ!$C$5:$O$53,MATCH($F34,エサマスタ!$B$5:$B$53,0),COLUMN()-COLUMN($Z34)),0),3.75)</f>
        <v>1.5</v>
      </c>
      <c r="AF34" s="65">
        <f>MIN(MAX(MIN(MAX(MIN(MAX(P$6+INDEX(エサマスタ!$C$5:$O$53,MATCH($D34,エサマスタ!$B$5:$B$53,0),COLUMN()-COLUMN($Z34)),0),3.75)+INDEX(エサマスタ!$C$5:$O$53,MATCH($E34,エサマスタ!$B$5:$B$53,0),COLUMN()-COLUMN($Z34)),0),3.75)+INDEX(エサマスタ!$C$5:$O$53,MATCH($F34,エサマスタ!$B$5:$B$53,0),COLUMN()-COLUMN($Z34)),0),3.75)</f>
        <v>2.5</v>
      </c>
      <c r="AG34" s="65">
        <f>MIN(MAX(MIN(MAX(MIN(MAX(Q$6+INDEX(エサマスタ!$C$5:$O$53,MATCH($D34,エサマスタ!$B$5:$B$53,0),COLUMN()-COLUMN($Z34)),0),3.75)+INDEX(エサマスタ!$C$5:$O$53,MATCH($E34,エサマスタ!$B$5:$B$53,0),COLUMN()-COLUMN($Z34)),0),3.75)+INDEX(エサマスタ!$C$5:$O$53,MATCH($F34,エサマスタ!$B$5:$B$53,0),COLUMN()-COLUMN($Z34)),0),3.75)</f>
        <v>0.5</v>
      </c>
      <c r="AH34" s="65">
        <f>MIN(MAX(MIN(MAX(MIN(MAX(R$6+INDEX(エサマスタ!$C$5:$O$53,MATCH($D34,エサマスタ!$B$5:$B$53,0),COLUMN()-COLUMN($Z34)),0),3.75)+INDEX(エサマスタ!$C$5:$O$53,MATCH($E34,エサマスタ!$B$5:$B$53,0),COLUMN()-COLUMN($Z34)),0),3.75)+INDEX(エサマスタ!$C$5:$O$53,MATCH($F34,エサマスタ!$B$5:$B$53,0),COLUMN()-COLUMN($Z34)),0),3.75)</f>
        <v>0</v>
      </c>
      <c r="AI34" s="76">
        <f>MIN(MAX(MIN(MAX(MIN(MAX(S$6+INDEX(エサマスタ!$C$5:$O$53,MATCH($D34,エサマスタ!$B$5:$B$53,0),COLUMN()-COLUMN($Z34)),0),1.875-MOD(S34,1))+INDEX(エサマスタ!$C$5:$O$53,MATCH($E34,エサマスタ!$B$5:$B$53,0),COLUMN()-COLUMN($Z34)),0),1.875-MOD(S34,1))+INDEX(エサマスタ!$C$5:$O$53,MATCH($F34,エサマスタ!$B$5:$B$53,0),COLUMN()-COLUMN($Z34)),0),1.875-MOD(S34,1))</f>
        <v>0.625</v>
      </c>
      <c r="AJ34" s="76">
        <f>MIN(MAX(MIN(MAX(MIN(MAX(T$6+INDEX(エサマスタ!$C$5:$O$53,MATCH($D34,エサマスタ!$B$5:$B$53,0),COLUMN()-COLUMN($Z34)),0),1.875-MOD(T34,1))+INDEX(エサマスタ!$C$5:$O$53,MATCH($E34,エサマスタ!$B$5:$B$53,0),COLUMN()-COLUMN($Z34)),0),1.875-MOD(T34,1))+INDEX(エサマスタ!$C$5:$O$53,MATCH($F34,エサマスタ!$B$5:$B$53,0),COLUMN()-COLUMN($Z34)),0),1.875-MOD(T34,1))</f>
        <v>1</v>
      </c>
      <c r="AK34" s="76">
        <f>MIN(MAX(MIN(MAX(MIN(MAX(U$6+INDEX(エサマスタ!$C$5:$O$53,MATCH($D34,エサマスタ!$B$5:$B$53,0),COLUMN()-COLUMN($Z34)),0),1.875-MOD(U34,1))+INDEX(エサマスタ!$C$5:$O$53,MATCH($E34,エサマスタ!$B$5:$B$53,0),COLUMN()-COLUMN($Z34)),0),1.875-MOD(U34,1))+INDEX(エサマスタ!$C$5:$O$53,MATCH($F34,エサマスタ!$B$5:$B$53,0),COLUMN()-COLUMN($Z34)),0),1.875-MOD(U34,1))</f>
        <v>1</v>
      </c>
      <c r="AL34" s="76">
        <f>MIN(MAX(MIN(MAX(MIN(MAX(V$6+INDEX(エサマスタ!$C$5:$O$53,MATCH($D34,エサマスタ!$B$5:$B$53,0),COLUMN()-COLUMN($Z34)),0),1.875-MOD(V34,1))+INDEX(エサマスタ!$C$5:$O$53,MATCH($E34,エサマスタ!$B$5:$B$53,0),COLUMN()-COLUMN($Z34)),0),1.875-MOD(V34,1))+INDEX(エサマスタ!$C$5:$O$53,MATCH($F34,エサマスタ!$B$5:$B$53,0),COLUMN()-COLUMN($Z34)),0),1.875-MOD(V34,1))</f>
        <v>0.875</v>
      </c>
      <c r="AM34" s="77">
        <f>MIN(MAX(MIN(MAX(MIN(MAX(W$6+IF(AND($F$1="リマスター",$D34="アルマジロキャベツ"),-1,1)*INDEX(エサマスタ!$C$5:$O$53,MATCH($D34,エサマスタ!$B$5:$B$53,0),COLUMN()-COLUMN($Z34)),0),1.875-MOD(W34,1))+IF(AND($F$1="リマスター",$E34="アルマジロキャベツ"),-1,1)*INDEX(エサマスタ!$C$5:$O$53,MATCH($E34,エサマスタ!$B$5:$B$53,0),COLUMN()-COLUMN($Z34)),0),1.875-MOD(W34,1))+IF(AND($F$1="リマスター",$F34="アルマジロキャベツ"),-1,1)*INDEX(エサマスタ!$C$5:$O$53,MATCH($F34,エサマスタ!$B$5:$B$53,0),COLUMN()-COLUMN($Z34)),0),1.875-MOD(W34,1))</f>
        <v>1</v>
      </c>
      <c r="AN34" s="15"/>
      <c r="AO34" s="12"/>
      <c r="AP34" s="12"/>
      <c r="AQ34" s="12" t="str">
        <f>初期値マスタ!B31</f>
        <v>バットム</v>
      </c>
      <c r="AR34" s="1" t="str">
        <f>エサマスタ!B31</f>
        <v>ビーダマンベリー</v>
      </c>
    </row>
    <row r="35" spans="1:44" x14ac:dyDescent="0.15">
      <c r="A35" s="15"/>
      <c r="B35" s="51" t="s">
        <v>128</v>
      </c>
      <c r="C35" s="54"/>
      <c r="D35" s="53" t="s">
        <v>92</v>
      </c>
      <c r="E35" s="53" t="s">
        <v>95</v>
      </c>
      <c r="F35" s="53" t="s">
        <v>97</v>
      </c>
      <c r="G35" s="32"/>
      <c r="H35" s="15"/>
      <c r="I35" s="15"/>
      <c r="J35" s="63" t="s">
        <v>128</v>
      </c>
      <c r="K35" s="64">
        <f t="shared" ref="K35:R35" si="37">K34+AA34</f>
        <v>62.75</v>
      </c>
      <c r="L35" s="65">
        <f t="shared" si="37"/>
        <v>32.5</v>
      </c>
      <c r="M35" s="65">
        <f t="shared" si="37"/>
        <v>50.5</v>
      </c>
      <c r="N35" s="65">
        <f t="shared" si="37"/>
        <v>28.5</v>
      </c>
      <c r="O35" s="65">
        <f t="shared" si="37"/>
        <v>32.5</v>
      </c>
      <c r="P35" s="65">
        <f t="shared" si="37"/>
        <v>41.5</v>
      </c>
      <c r="Q35" s="65">
        <f t="shared" si="37"/>
        <v>24.5</v>
      </c>
      <c r="R35" s="65">
        <f t="shared" si="37"/>
        <v>5</v>
      </c>
      <c r="S35" s="76">
        <f t="shared" ref="S35:W35" si="38">INT(S34)+MIN(S34-INT(S34)+AI34,1.875)</f>
        <v>22.375</v>
      </c>
      <c r="T35" s="76">
        <f t="shared" si="38"/>
        <v>17</v>
      </c>
      <c r="U35" s="76">
        <f t="shared" si="38"/>
        <v>17</v>
      </c>
      <c r="V35" s="76">
        <f t="shared" si="38"/>
        <v>16.25</v>
      </c>
      <c r="W35" s="77">
        <f t="shared" si="38"/>
        <v>17.5</v>
      </c>
      <c r="X35" s="15"/>
      <c r="Y35" s="15"/>
      <c r="Z35" s="63" t="s">
        <v>128</v>
      </c>
      <c r="AA35" s="64">
        <f>MIN(MAX(MIN(MAX(MIN(MAX(K$6+INDEX(エサマスタ!$C$5:$O$53,MATCH($D35,エサマスタ!$B$5:$B$53,0),COLUMN()-COLUMN($Z35)),0),3.75)+INDEX(エサマスタ!$C$5:$O$53,MATCH($E35,エサマスタ!$B$5:$B$53,0),COLUMN()-COLUMN($Z35)),0),3.75)+INDEX(エサマスタ!$C$5:$O$53,MATCH($F35,エサマスタ!$B$5:$B$53,0),COLUMN()-COLUMN($Z35)),0),3.75)</f>
        <v>3.25</v>
      </c>
      <c r="AB35" s="65">
        <f>MIN(MAX(MIN(MAX(MIN(MAX(L$6+INDEX(エサマスタ!$C$5:$O$53,MATCH($D35,エサマスタ!$B$5:$B$53,0),COLUMN()-COLUMN($Z35)),0),3.75)+INDEX(エサマスタ!$C$5:$O$53,MATCH($E35,エサマスタ!$B$5:$B$53,0),COLUMN()-COLUMN($Z35)),0),3.75)+INDEX(エサマスタ!$C$5:$O$53,MATCH($F35,エサマスタ!$B$5:$B$53,0),COLUMN()-COLUMN($Z35)),0),3.75)</f>
        <v>1.5</v>
      </c>
      <c r="AC35" s="65">
        <f>MIN(MAX(MIN(MAX(MIN(MAX(M$6+INDEX(エサマスタ!$C$5:$O$53,MATCH($D35,エサマスタ!$B$5:$B$53,0),COLUMN()-COLUMN($Z35)),0),3.75)+INDEX(エサマスタ!$C$5:$O$53,MATCH($E35,エサマスタ!$B$5:$B$53,0),COLUMN()-COLUMN($Z35)),0),3.75)+INDEX(エサマスタ!$C$5:$O$53,MATCH($F35,エサマスタ!$B$5:$B$53,0),COLUMN()-COLUMN($Z35)),0),3.75)</f>
        <v>3.5</v>
      </c>
      <c r="AD35" s="65">
        <f>MIN(MAX(MIN(MAX(MIN(MAX(N$6+INDEX(エサマスタ!$C$5:$O$53,MATCH($D35,エサマスタ!$B$5:$B$53,0),COLUMN()-COLUMN($Z35)),0),3.75)+INDEX(エサマスタ!$C$5:$O$53,MATCH($E35,エサマスタ!$B$5:$B$53,0),COLUMN()-COLUMN($Z35)),0),3.75)+INDEX(エサマスタ!$C$5:$O$53,MATCH($F35,エサマスタ!$B$5:$B$53,0),COLUMN()-COLUMN($Z35)),0),3.75)</f>
        <v>0.5</v>
      </c>
      <c r="AE35" s="65">
        <f>MIN(MAX(MIN(MAX(MIN(MAX(O$6+INDEX(エサマスタ!$C$5:$O$53,MATCH($D35,エサマスタ!$B$5:$B$53,0),COLUMN()-COLUMN($Z35)),0),3.75)+INDEX(エサマスタ!$C$5:$O$53,MATCH($E35,エサマスタ!$B$5:$B$53,0),COLUMN()-COLUMN($Z35)),0),3.75)+INDEX(エサマスタ!$C$5:$O$53,MATCH($F35,エサマスタ!$B$5:$B$53,0),COLUMN()-COLUMN($Z35)),0),3.75)</f>
        <v>1.5</v>
      </c>
      <c r="AF35" s="65">
        <f>MIN(MAX(MIN(MAX(MIN(MAX(P$6+INDEX(エサマスタ!$C$5:$O$53,MATCH($D35,エサマスタ!$B$5:$B$53,0),COLUMN()-COLUMN($Z35)),0),3.75)+INDEX(エサマスタ!$C$5:$O$53,MATCH($E35,エサマスタ!$B$5:$B$53,0),COLUMN()-COLUMN($Z35)),0),3.75)+INDEX(エサマスタ!$C$5:$O$53,MATCH($F35,エサマスタ!$B$5:$B$53,0),COLUMN()-COLUMN($Z35)),0),3.75)</f>
        <v>1.5</v>
      </c>
      <c r="AG35" s="65">
        <f>MIN(MAX(MIN(MAX(MIN(MAX(Q$6+INDEX(エサマスタ!$C$5:$O$53,MATCH($D35,エサマスタ!$B$5:$B$53,0),COLUMN()-COLUMN($Z35)),0),3.75)+INDEX(エサマスタ!$C$5:$O$53,MATCH($E35,エサマスタ!$B$5:$B$53,0),COLUMN()-COLUMN($Z35)),0),3.75)+INDEX(エサマスタ!$C$5:$O$53,MATCH($F35,エサマスタ!$B$5:$B$53,0),COLUMN()-COLUMN($Z35)),0),3.75)</f>
        <v>1.5</v>
      </c>
      <c r="AH35" s="65">
        <f>MIN(MAX(MIN(MAX(MIN(MAX(R$6+INDEX(エサマスタ!$C$5:$O$53,MATCH($D35,エサマスタ!$B$5:$B$53,0),COLUMN()-COLUMN($Z35)),0),3.75)+INDEX(エサマスタ!$C$5:$O$53,MATCH($E35,エサマスタ!$B$5:$B$53,0),COLUMN()-COLUMN($Z35)),0),3.75)+INDEX(エサマスタ!$C$5:$O$53,MATCH($F35,エサマスタ!$B$5:$B$53,0),COLUMN()-COLUMN($Z35)),0),3.75)</f>
        <v>0</v>
      </c>
      <c r="AI35" s="76">
        <f>MIN(MAX(MIN(MAX(MIN(MAX(S$6+INDEX(エサマスタ!$C$5:$O$53,MATCH($D35,エサマスタ!$B$5:$B$53,0),COLUMN()-COLUMN($Z35)),0),1.875-MOD(S35,1))+INDEX(エサマスタ!$C$5:$O$53,MATCH($E35,エサマスタ!$B$5:$B$53,0),COLUMN()-COLUMN($Z35)),0),1.875-MOD(S35,1))+INDEX(エサマスタ!$C$5:$O$53,MATCH($F35,エサマスタ!$B$5:$B$53,0),COLUMN()-COLUMN($Z35)),0),1.875-MOD(S35,1))</f>
        <v>0.625</v>
      </c>
      <c r="AJ35" s="76">
        <f>MIN(MAX(MIN(MAX(MIN(MAX(T$6+INDEX(エサマスタ!$C$5:$O$53,MATCH($D35,エサマスタ!$B$5:$B$53,0),COLUMN()-COLUMN($Z35)),0),1.875-MOD(T35,1))+INDEX(エサマスタ!$C$5:$O$53,MATCH($E35,エサマスタ!$B$5:$B$53,0),COLUMN()-COLUMN($Z35)),0),1.875-MOD(T35,1))+INDEX(エサマスタ!$C$5:$O$53,MATCH($F35,エサマスタ!$B$5:$B$53,0),COLUMN()-COLUMN($Z35)),0),1.875-MOD(T35,1))</f>
        <v>1</v>
      </c>
      <c r="AK35" s="76">
        <f>MIN(MAX(MIN(MAX(MIN(MAX(U$6+INDEX(エサマスタ!$C$5:$O$53,MATCH($D35,エサマスタ!$B$5:$B$53,0),COLUMN()-COLUMN($Z35)),0),1.875-MOD(U35,1))+INDEX(エサマスタ!$C$5:$O$53,MATCH($E35,エサマスタ!$B$5:$B$53,0),COLUMN()-COLUMN($Z35)),0),1.875-MOD(U35,1))+INDEX(エサマスタ!$C$5:$O$53,MATCH($F35,エサマスタ!$B$5:$B$53,0),COLUMN()-COLUMN($Z35)),0),1.875-MOD(U35,1))</f>
        <v>1</v>
      </c>
      <c r="AL35" s="76">
        <f>MIN(MAX(MIN(MAX(MIN(MAX(V$6+INDEX(エサマスタ!$C$5:$O$53,MATCH($D35,エサマスタ!$B$5:$B$53,0),COLUMN()-COLUMN($Z35)),0),1.875-MOD(V35,1))+INDEX(エサマスタ!$C$5:$O$53,MATCH($E35,エサマスタ!$B$5:$B$53,0),COLUMN()-COLUMN($Z35)),0),1.875-MOD(V35,1))+INDEX(エサマスタ!$C$5:$O$53,MATCH($F35,エサマスタ!$B$5:$B$53,0),COLUMN()-COLUMN($Z35)),0),1.875-MOD(V35,1))</f>
        <v>1.375</v>
      </c>
      <c r="AM35" s="77">
        <f>MIN(MAX(MIN(MAX(MIN(MAX(W$6+IF(AND($F$1="リマスター",$D35="アルマジロキャベツ"),-1,1)*INDEX(エサマスタ!$C$5:$O$53,MATCH($D35,エサマスタ!$B$5:$B$53,0),COLUMN()-COLUMN($Z35)),0),1.875-MOD(W35,1))+IF(AND($F$1="リマスター",$E35="アルマジロキャベツ"),-1,1)*INDEX(エサマスタ!$C$5:$O$53,MATCH($E35,エサマスタ!$B$5:$B$53,0),COLUMN()-COLUMN($Z35)),0),1.875-MOD(W35,1))+IF(AND($F$1="リマスター",$F35="アルマジロキャベツ"),-1,1)*INDEX(エサマスタ!$C$5:$O$53,MATCH($F35,エサマスタ!$B$5:$B$53,0),COLUMN()-COLUMN($Z35)),0),1.875-MOD(W35,1))</f>
        <v>0.5</v>
      </c>
      <c r="AN35" s="15"/>
      <c r="AO35" s="12"/>
      <c r="AP35" s="12"/>
      <c r="AQ35" s="12" t="str">
        <f>初期値マスタ!B32</f>
        <v>コカトリス</v>
      </c>
      <c r="AR35" s="1" t="str">
        <f>エサマスタ!B32</f>
        <v>マスクイモ</v>
      </c>
    </row>
    <row r="36" spans="1:44" x14ac:dyDescent="0.15">
      <c r="A36" s="15"/>
      <c r="B36" s="51" t="s">
        <v>129</v>
      </c>
      <c r="C36" s="54"/>
      <c r="D36" s="53" t="s">
        <v>92</v>
      </c>
      <c r="E36" s="53" t="s">
        <v>97</v>
      </c>
      <c r="F36" s="53" t="s">
        <v>97</v>
      </c>
      <c r="G36" s="32"/>
      <c r="H36" s="15"/>
      <c r="I36" s="15"/>
      <c r="J36" s="63" t="s">
        <v>129</v>
      </c>
      <c r="K36" s="64">
        <f t="shared" ref="K36:R36" si="39">K35+AA35</f>
        <v>66</v>
      </c>
      <c r="L36" s="65">
        <f t="shared" si="39"/>
        <v>34</v>
      </c>
      <c r="M36" s="65">
        <f t="shared" si="39"/>
        <v>54</v>
      </c>
      <c r="N36" s="65">
        <f t="shared" si="39"/>
        <v>29</v>
      </c>
      <c r="O36" s="65">
        <f t="shared" si="39"/>
        <v>34</v>
      </c>
      <c r="P36" s="65">
        <f t="shared" si="39"/>
        <v>43</v>
      </c>
      <c r="Q36" s="65">
        <f t="shared" si="39"/>
        <v>26</v>
      </c>
      <c r="R36" s="65">
        <f t="shared" si="39"/>
        <v>5</v>
      </c>
      <c r="S36" s="76">
        <f t="shared" ref="S36:W36" si="40">INT(S35)+MIN(S35-INT(S35)+AI35,1.875)</f>
        <v>23</v>
      </c>
      <c r="T36" s="76">
        <f t="shared" si="40"/>
        <v>18</v>
      </c>
      <c r="U36" s="76">
        <f t="shared" si="40"/>
        <v>18</v>
      </c>
      <c r="V36" s="76">
        <f t="shared" si="40"/>
        <v>17.625</v>
      </c>
      <c r="W36" s="77">
        <f t="shared" si="40"/>
        <v>18</v>
      </c>
      <c r="X36" s="15"/>
      <c r="Y36" s="15"/>
      <c r="Z36" s="63" t="s">
        <v>129</v>
      </c>
      <c r="AA36" s="64">
        <f>MIN(MAX(MIN(MAX(MIN(MAX(K$6+INDEX(エサマスタ!$C$5:$O$53,MATCH($D36,エサマスタ!$B$5:$B$53,0),COLUMN()-COLUMN($Z36)),0),3.75)+INDEX(エサマスタ!$C$5:$O$53,MATCH($E36,エサマスタ!$B$5:$B$53,0),COLUMN()-COLUMN($Z36)),0),3.75)+INDEX(エサマスタ!$C$5:$O$53,MATCH($F36,エサマスタ!$B$5:$B$53,0),COLUMN()-COLUMN($Z36)),0),3.75)</f>
        <v>3.75</v>
      </c>
      <c r="AB36" s="65">
        <f>MIN(MAX(MIN(MAX(MIN(MAX(L$6+INDEX(エサマスタ!$C$5:$O$53,MATCH($D36,エサマスタ!$B$5:$B$53,0),COLUMN()-COLUMN($Z36)),0),3.75)+INDEX(エサマスタ!$C$5:$O$53,MATCH($E36,エサマスタ!$B$5:$B$53,0),COLUMN()-COLUMN($Z36)),0),3.75)+INDEX(エサマスタ!$C$5:$O$53,MATCH($F36,エサマスタ!$B$5:$B$53,0),COLUMN()-COLUMN($Z36)),0),3.75)</f>
        <v>1.5</v>
      </c>
      <c r="AC36" s="65">
        <f>MIN(MAX(MIN(MAX(MIN(MAX(M$6+INDEX(エサマスタ!$C$5:$O$53,MATCH($D36,エサマスタ!$B$5:$B$53,0),COLUMN()-COLUMN($Z36)),0),3.75)+INDEX(エサマスタ!$C$5:$O$53,MATCH($E36,エサマスタ!$B$5:$B$53,0),COLUMN()-COLUMN($Z36)),0),3.75)+INDEX(エサマスタ!$C$5:$O$53,MATCH($F36,エサマスタ!$B$5:$B$53,0),COLUMN()-COLUMN($Z36)),0),3.75)</f>
        <v>2.5</v>
      </c>
      <c r="AD36" s="65">
        <f>MIN(MAX(MIN(MAX(MIN(MAX(N$6+INDEX(エサマスタ!$C$5:$O$53,MATCH($D36,エサマスタ!$B$5:$B$53,0),COLUMN()-COLUMN($Z36)),0),3.75)+INDEX(エサマスタ!$C$5:$O$53,MATCH($E36,エサマスタ!$B$5:$B$53,0),COLUMN()-COLUMN($Z36)),0),3.75)+INDEX(エサマスタ!$C$5:$O$53,MATCH($F36,エサマスタ!$B$5:$B$53,0),COLUMN()-COLUMN($Z36)),0),3.75)</f>
        <v>1.5</v>
      </c>
      <c r="AE36" s="65">
        <f>MIN(MAX(MIN(MAX(MIN(MAX(O$6+INDEX(エサマスタ!$C$5:$O$53,MATCH($D36,エサマスタ!$B$5:$B$53,0),COLUMN()-COLUMN($Z36)),0),3.75)+INDEX(エサマスタ!$C$5:$O$53,MATCH($E36,エサマスタ!$B$5:$B$53,0),COLUMN()-COLUMN($Z36)),0),3.75)+INDEX(エサマスタ!$C$5:$O$53,MATCH($F36,エサマスタ!$B$5:$B$53,0),COLUMN()-COLUMN($Z36)),0),3.75)</f>
        <v>1.5</v>
      </c>
      <c r="AF36" s="65">
        <f>MIN(MAX(MIN(MAX(MIN(MAX(P$6+INDEX(エサマスタ!$C$5:$O$53,MATCH($D36,エサマスタ!$B$5:$B$53,0),COLUMN()-COLUMN($Z36)),0),3.75)+INDEX(エサマスタ!$C$5:$O$53,MATCH($E36,エサマスタ!$B$5:$B$53,0),COLUMN()-COLUMN($Z36)),0),3.75)+INDEX(エサマスタ!$C$5:$O$53,MATCH($F36,エサマスタ!$B$5:$B$53,0),COLUMN()-COLUMN($Z36)),0),3.75)</f>
        <v>2.5</v>
      </c>
      <c r="AG36" s="65">
        <f>MIN(MAX(MIN(MAX(MIN(MAX(Q$6+INDEX(エサマスタ!$C$5:$O$53,MATCH($D36,エサマスタ!$B$5:$B$53,0),COLUMN()-COLUMN($Z36)),0),3.75)+INDEX(エサマスタ!$C$5:$O$53,MATCH($E36,エサマスタ!$B$5:$B$53,0),COLUMN()-COLUMN($Z36)),0),3.75)+INDEX(エサマスタ!$C$5:$O$53,MATCH($F36,エサマスタ!$B$5:$B$53,0),COLUMN()-COLUMN($Z36)),0),3.75)</f>
        <v>0.5</v>
      </c>
      <c r="AH36" s="65">
        <f>MIN(MAX(MIN(MAX(MIN(MAX(R$6+INDEX(エサマスタ!$C$5:$O$53,MATCH($D36,エサマスタ!$B$5:$B$53,0),COLUMN()-COLUMN($Z36)),0),3.75)+INDEX(エサマスタ!$C$5:$O$53,MATCH($E36,エサマスタ!$B$5:$B$53,0),COLUMN()-COLUMN($Z36)),0),3.75)+INDEX(エサマスタ!$C$5:$O$53,MATCH($F36,エサマスタ!$B$5:$B$53,0),COLUMN()-COLUMN($Z36)),0),3.75)</f>
        <v>0</v>
      </c>
      <c r="AI36" s="76">
        <f>MIN(MAX(MIN(MAX(MIN(MAX(S$6+INDEX(エサマスタ!$C$5:$O$53,MATCH($D36,エサマスタ!$B$5:$B$53,0),COLUMN()-COLUMN($Z36)),0),1.875-MOD(S36,1))+INDEX(エサマスタ!$C$5:$O$53,MATCH($E36,エサマスタ!$B$5:$B$53,0),COLUMN()-COLUMN($Z36)),0),1.875-MOD(S36,1))+INDEX(エサマスタ!$C$5:$O$53,MATCH($F36,エサマスタ!$B$5:$B$53,0),COLUMN()-COLUMN($Z36)),0),1.875-MOD(S36,1))</f>
        <v>0.625</v>
      </c>
      <c r="AJ36" s="76">
        <f>MIN(MAX(MIN(MAX(MIN(MAX(T$6+INDEX(エサマスタ!$C$5:$O$53,MATCH($D36,エサマスタ!$B$5:$B$53,0),COLUMN()-COLUMN($Z36)),0),1.875-MOD(T36,1))+INDEX(エサマスタ!$C$5:$O$53,MATCH($E36,エサマスタ!$B$5:$B$53,0),COLUMN()-COLUMN($Z36)),0),1.875-MOD(T36,1))+INDEX(エサマスタ!$C$5:$O$53,MATCH($F36,エサマスタ!$B$5:$B$53,0),COLUMN()-COLUMN($Z36)),0),1.875-MOD(T36,1))</f>
        <v>1</v>
      </c>
      <c r="AK36" s="76">
        <f>MIN(MAX(MIN(MAX(MIN(MAX(U$6+INDEX(エサマスタ!$C$5:$O$53,MATCH($D36,エサマスタ!$B$5:$B$53,0),COLUMN()-COLUMN($Z36)),0),1.875-MOD(U36,1))+INDEX(エサマスタ!$C$5:$O$53,MATCH($E36,エサマスタ!$B$5:$B$53,0),COLUMN()-COLUMN($Z36)),0),1.875-MOD(U36,1))+INDEX(エサマスタ!$C$5:$O$53,MATCH($F36,エサマスタ!$B$5:$B$53,0),COLUMN()-COLUMN($Z36)),0),1.875-MOD(U36,1))</f>
        <v>1</v>
      </c>
      <c r="AL36" s="76">
        <f>MIN(MAX(MIN(MAX(MIN(MAX(V$6+INDEX(エサマスタ!$C$5:$O$53,MATCH($D36,エサマスタ!$B$5:$B$53,0),COLUMN()-COLUMN($Z36)),0),1.875-MOD(V36,1))+INDEX(エサマスタ!$C$5:$O$53,MATCH($E36,エサマスタ!$B$5:$B$53,0),COLUMN()-COLUMN($Z36)),0),1.875-MOD(V36,1))+INDEX(エサマスタ!$C$5:$O$53,MATCH($F36,エサマスタ!$B$5:$B$53,0),COLUMN()-COLUMN($Z36)),0),1.875-MOD(V36,1))</f>
        <v>0.875</v>
      </c>
      <c r="AM36" s="77">
        <f>MIN(MAX(MIN(MAX(MIN(MAX(W$6+IF(AND($F$1="リマスター",$D36="アルマジロキャベツ"),-1,1)*INDEX(エサマスタ!$C$5:$O$53,MATCH($D36,エサマスタ!$B$5:$B$53,0),COLUMN()-COLUMN($Z36)),0),1.875-MOD(W36,1))+IF(AND($F$1="リマスター",$E36="アルマジロキャベツ"),-1,1)*INDEX(エサマスタ!$C$5:$O$53,MATCH($E36,エサマスタ!$B$5:$B$53,0),COLUMN()-COLUMN($Z36)),0),1.875-MOD(W36,1))+IF(AND($F$1="リマスター",$F36="アルマジロキャベツ"),-1,1)*INDEX(エサマスタ!$C$5:$O$53,MATCH($F36,エサマスタ!$B$5:$B$53,0),COLUMN()-COLUMN($Z36)),0),1.875-MOD(W36,1))</f>
        <v>1</v>
      </c>
      <c r="AN36" s="15"/>
      <c r="AO36" s="12"/>
      <c r="AP36" s="12"/>
      <c r="AQ36" s="12" t="str">
        <f>初期値マスタ!B33</f>
        <v>チョコボ</v>
      </c>
      <c r="AR36" s="1" t="str">
        <f>エサマスタ!B33</f>
        <v>ユリグリンピース</v>
      </c>
    </row>
    <row r="37" spans="1:44" x14ac:dyDescent="0.15">
      <c r="A37" s="15"/>
      <c r="B37" s="51" t="s">
        <v>130</v>
      </c>
      <c r="C37" s="54"/>
      <c r="D37" s="53" t="s">
        <v>92</v>
      </c>
      <c r="E37" s="53" t="s">
        <v>97</v>
      </c>
      <c r="F37" s="53" t="s">
        <v>97</v>
      </c>
      <c r="G37" s="32"/>
      <c r="H37" s="15"/>
      <c r="I37" s="15"/>
      <c r="J37" s="63" t="s">
        <v>130</v>
      </c>
      <c r="K37" s="64">
        <f t="shared" ref="K37:R37" si="41">K36+AA36</f>
        <v>69.75</v>
      </c>
      <c r="L37" s="65">
        <f t="shared" si="41"/>
        <v>35.5</v>
      </c>
      <c r="M37" s="65">
        <f t="shared" si="41"/>
        <v>56.5</v>
      </c>
      <c r="N37" s="65">
        <f t="shared" si="41"/>
        <v>30.5</v>
      </c>
      <c r="O37" s="65">
        <f t="shared" si="41"/>
        <v>35.5</v>
      </c>
      <c r="P37" s="65">
        <f t="shared" si="41"/>
        <v>45.5</v>
      </c>
      <c r="Q37" s="65">
        <f t="shared" si="41"/>
        <v>26.5</v>
      </c>
      <c r="R37" s="65">
        <f t="shared" si="41"/>
        <v>5</v>
      </c>
      <c r="S37" s="76">
        <f t="shared" ref="S37:W37" si="42">INT(S36)+MIN(S36-INT(S36)+AI36,1.875)</f>
        <v>23.625</v>
      </c>
      <c r="T37" s="76">
        <f t="shared" si="42"/>
        <v>19</v>
      </c>
      <c r="U37" s="76">
        <f t="shared" si="42"/>
        <v>19</v>
      </c>
      <c r="V37" s="76">
        <f t="shared" si="42"/>
        <v>18.5</v>
      </c>
      <c r="W37" s="77">
        <f t="shared" si="42"/>
        <v>19</v>
      </c>
      <c r="X37" s="15"/>
      <c r="Y37" s="15"/>
      <c r="Z37" s="63" t="s">
        <v>130</v>
      </c>
      <c r="AA37" s="64">
        <f>MIN(MAX(MIN(MAX(MIN(MAX(K$6+INDEX(エサマスタ!$C$5:$O$53,MATCH($D37,エサマスタ!$B$5:$B$53,0),COLUMN()-COLUMN($Z37)),0),3.75)+INDEX(エサマスタ!$C$5:$O$53,MATCH($E37,エサマスタ!$B$5:$B$53,0),COLUMN()-COLUMN($Z37)),0),3.75)+INDEX(エサマスタ!$C$5:$O$53,MATCH($F37,エサマスタ!$B$5:$B$53,0),COLUMN()-COLUMN($Z37)),0),3.75)</f>
        <v>3.75</v>
      </c>
      <c r="AB37" s="65">
        <f>MIN(MAX(MIN(MAX(MIN(MAX(L$6+INDEX(エサマスタ!$C$5:$O$53,MATCH($D37,エサマスタ!$B$5:$B$53,0),COLUMN()-COLUMN($Z37)),0),3.75)+INDEX(エサマスタ!$C$5:$O$53,MATCH($E37,エサマスタ!$B$5:$B$53,0),COLUMN()-COLUMN($Z37)),0),3.75)+INDEX(エサマスタ!$C$5:$O$53,MATCH($F37,エサマスタ!$B$5:$B$53,0),COLUMN()-COLUMN($Z37)),0),3.75)</f>
        <v>1.5</v>
      </c>
      <c r="AC37" s="65">
        <f>MIN(MAX(MIN(MAX(MIN(MAX(M$6+INDEX(エサマスタ!$C$5:$O$53,MATCH($D37,エサマスタ!$B$5:$B$53,0),COLUMN()-COLUMN($Z37)),0),3.75)+INDEX(エサマスタ!$C$5:$O$53,MATCH($E37,エサマスタ!$B$5:$B$53,0),COLUMN()-COLUMN($Z37)),0),3.75)+INDEX(エサマスタ!$C$5:$O$53,MATCH($F37,エサマスタ!$B$5:$B$53,0),COLUMN()-COLUMN($Z37)),0),3.75)</f>
        <v>2.5</v>
      </c>
      <c r="AD37" s="65">
        <f>MIN(MAX(MIN(MAX(MIN(MAX(N$6+INDEX(エサマスタ!$C$5:$O$53,MATCH($D37,エサマスタ!$B$5:$B$53,0),COLUMN()-COLUMN($Z37)),0),3.75)+INDEX(エサマスタ!$C$5:$O$53,MATCH($E37,エサマスタ!$B$5:$B$53,0),COLUMN()-COLUMN($Z37)),0),3.75)+INDEX(エサマスタ!$C$5:$O$53,MATCH($F37,エサマスタ!$B$5:$B$53,0),COLUMN()-COLUMN($Z37)),0),3.75)</f>
        <v>1.5</v>
      </c>
      <c r="AE37" s="65">
        <f>MIN(MAX(MIN(MAX(MIN(MAX(O$6+INDEX(エサマスタ!$C$5:$O$53,MATCH($D37,エサマスタ!$B$5:$B$53,0),COLUMN()-COLUMN($Z37)),0),3.75)+INDEX(エサマスタ!$C$5:$O$53,MATCH($E37,エサマスタ!$B$5:$B$53,0),COLUMN()-COLUMN($Z37)),0),3.75)+INDEX(エサマスタ!$C$5:$O$53,MATCH($F37,エサマスタ!$B$5:$B$53,0),COLUMN()-COLUMN($Z37)),0),3.75)</f>
        <v>1.5</v>
      </c>
      <c r="AF37" s="65">
        <f>MIN(MAX(MIN(MAX(MIN(MAX(P$6+INDEX(エサマスタ!$C$5:$O$53,MATCH($D37,エサマスタ!$B$5:$B$53,0),COLUMN()-COLUMN($Z37)),0),3.75)+INDEX(エサマスタ!$C$5:$O$53,MATCH($E37,エサマスタ!$B$5:$B$53,0),COLUMN()-COLUMN($Z37)),0),3.75)+INDEX(エサマスタ!$C$5:$O$53,MATCH($F37,エサマスタ!$B$5:$B$53,0),COLUMN()-COLUMN($Z37)),0),3.75)</f>
        <v>2.5</v>
      </c>
      <c r="AG37" s="65">
        <f>MIN(MAX(MIN(MAX(MIN(MAX(Q$6+INDEX(エサマスタ!$C$5:$O$53,MATCH($D37,エサマスタ!$B$5:$B$53,0),COLUMN()-COLUMN($Z37)),0),3.75)+INDEX(エサマスタ!$C$5:$O$53,MATCH($E37,エサマスタ!$B$5:$B$53,0),COLUMN()-COLUMN($Z37)),0),3.75)+INDEX(エサマスタ!$C$5:$O$53,MATCH($F37,エサマスタ!$B$5:$B$53,0),COLUMN()-COLUMN($Z37)),0),3.75)</f>
        <v>0.5</v>
      </c>
      <c r="AH37" s="65">
        <f>MIN(MAX(MIN(MAX(MIN(MAX(R$6+INDEX(エサマスタ!$C$5:$O$53,MATCH($D37,エサマスタ!$B$5:$B$53,0),COLUMN()-COLUMN($Z37)),0),3.75)+INDEX(エサマスタ!$C$5:$O$53,MATCH($E37,エサマスタ!$B$5:$B$53,0),COLUMN()-COLUMN($Z37)),0),3.75)+INDEX(エサマスタ!$C$5:$O$53,MATCH($F37,エサマスタ!$B$5:$B$53,0),COLUMN()-COLUMN($Z37)),0),3.75)</f>
        <v>0</v>
      </c>
      <c r="AI37" s="76">
        <f>MIN(MAX(MIN(MAX(MIN(MAX(S$6+INDEX(エサマスタ!$C$5:$O$53,MATCH($D37,エサマスタ!$B$5:$B$53,0),COLUMN()-COLUMN($Z37)),0),1.875-MOD(S37,1))+INDEX(エサマスタ!$C$5:$O$53,MATCH($E37,エサマスタ!$B$5:$B$53,0),COLUMN()-COLUMN($Z37)),0),1.875-MOD(S37,1))+INDEX(エサマスタ!$C$5:$O$53,MATCH($F37,エサマスタ!$B$5:$B$53,0),COLUMN()-COLUMN($Z37)),0),1.875-MOD(S37,1))</f>
        <v>0.625</v>
      </c>
      <c r="AJ37" s="76">
        <f>MIN(MAX(MIN(MAX(MIN(MAX(T$6+INDEX(エサマスタ!$C$5:$O$53,MATCH($D37,エサマスタ!$B$5:$B$53,0),COLUMN()-COLUMN($Z37)),0),1.875-MOD(T37,1))+INDEX(エサマスタ!$C$5:$O$53,MATCH($E37,エサマスタ!$B$5:$B$53,0),COLUMN()-COLUMN($Z37)),0),1.875-MOD(T37,1))+INDEX(エサマスタ!$C$5:$O$53,MATCH($F37,エサマスタ!$B$5:$B$53,0),COLUMN()-COLUMN($Z37)),0),1.875-MOD(T37,1))</f>
        <v>1</v>
      </c>
      <c r="AK37" s="76">
        <f>MIN(MAX(MIN(MAX(MIN(MAX(U$6+INDEX(エサマスタ!$C$5:$O$53,MATCH($D37,エサマスタ!$B$5:$B$53,0),COLUMN()-COLUMN($Z37)),0),1.875-MOD(U37,1))+INDEX(エサマスタ!$C$5:$O$53,MATCH($E37,エサマスタ!$B$5:$B$53,0),COLUMN()-COLUMN($Z37)),0),1.875-MOD(U37,1))+INDEX(エサマスタ!$C$5:$O$53,MATCH($F37,エサマスタ!$B$5:$B$53,0),COLUMN()-COLUMN($Z37)),0),1.875-MOD(U37,1))</f>
        <v>1</v>
      </c>
      <c r="AL37" s="76">
        <f>MIN(MAX(MIN(MAX(MIN(MAX(V$6+INDEX(エサマスタ!$C$5:$O$53,MATCH($D37,エサマスタ!$B$5:$B$53,0),COLUMN()-COLUMN($Z37)),0),1.875-MOD(V37,1))+INDEX(エサマスタ!$C$5:$O$53,MATCH($E37,エサマスタ!$B$5:$B$53,0),COLUMN()-COLUMN($Z37)),0),1.875-MOD(V37,1))+INDEX(エサマスタ!$C$5:$O$53,MATCH($F37,エサマスタ!$B$5:$B$53,0),COLUMN()-COLUMN($Z37)),0),1.875-MOD(V37,1))</f>
        <v>0.875</v>
      </c>
      <c r="AM37" s="77">
        <f>MIN(MAX(MIN(MAX(MIN(MAX(W$6+IF(AND($F$1="リマスター",$D37="アルマジロキャベツ"),-1,1)*INDEX(エサマスタ!$C$5:$O$53,MATCH($D37,エサマスタ!$B$5:$B$53,0),COLUMN()-COLUMN($Z37)),0),1.875-MOD(W37,1))+IF(AND($F$1="リマスター",$E37="アルマジロキャベツ"),-1,1)*INDEX(エサマスタ!$C$5:$O$53,MATCH($E37,エサマスタ!$B$5:$B$53,0),COLUMN()-COLUMN($Z37)),0),1.875-MOD(W37,1))+IF(AND($F$1="リマスター",$F37="アルマジロキャベツ"),-1,1)*INDEX(エサマスタ!$C$5:$O$53,MATCH($F37,エサマスタ!$B$5:$B$53,0),COLUMN()-COLUMN($Z37)),0),1.875-MOD(W37,1))</f>
        <v>1</v>
      </c>
      <c r="AN37" s="15"/>
      <c r="AO37" s="12"/>
      <c r="AP37" s="12"/>
      <c r="AQ37" s="12" t="str">
        <f>初期値マスタ!B34</f>
        <v>プチガルーダ</v>
      </c>
      <c r="AR37" s="1" t="str">
        <f>エサマスタ!B34</f>
        <v>ロケットパパイヤ</v>
      </c>
    </row>
    <row r="38" spans="1:44" x14ac:dyDescent="0.15">
      <c r="A38" s="15"/>
      <c r="B38" s="51" t="s">
        <v>131</v>
      </c>
      <c r="C38" s="54"/>
      <c r="D38" s="53" t="s">
        <v>92</v>
      </c>
      <c r="E38" s="53" t="s">
        <v>97</v>
      </c>
      <c r="F38" s="53" t="s">
        <v>97</v>
      </c>
      <c r="G38" s="32"/>
      <c r="H38" s="15"/>
      <c r="I38" s="15"/>
      <c r="J38" s="63" t="s">
        <v>131</v>
      </c>
      <c r="K38" s="64">
        <f t="shared" ref="K38:R38" si="43">K37+AA37</f>
        <v>73.5</v>
      </c>
      <c r="L38" s="65">
        <f t="shared" si="43"/>
        <v>37</v>
      </c>
      <c r="M38" s="65">
        <f t="shared" si="43"/>
        <v>59</v>
      </c>
      <c r="N38" s="65">
        <f t="shared" si="43"/>
        <v>32</v>
      </c>
      <c r="O38" s="65">
        <f t="shared" si="43"/>
        <v>37</v>
      </c>
      <c r="P38" s="65">
        <f t="shared" si="43"/>
        <v>48</v>
      </c>
      <c r="Q38" s="65">
        <f t="shared" si="43"/>
        <v>27</v>
      </c>
      <c r="R38" s="65">
        <f t="shared" si="43"/>
        <v>5</v>
      </c>
      <c r="S38" s="76">
        <f t="shared" ref="S38:W38" si="44">INT(S37)+MIN(S37-INT(S37)+AI37,1.875)</f>
        <v>24.25</v>
      </c>
      <c r="T38" s="76">
        <f t="shared" si="44"/>
        <v>20</v>
      </c>
      <c r="U38" s="76">
        <f t="shared" si="44"/>
        <v>20</v>
      </c>
      <c r="V38" s="76">
        <f t="shared" si="44"/>
        <v>19.375</v>
      </c>
      <c r="W38" s="77">
        <f t="shared" si="44"/>
        <v>20</v>
      </c>
      <c r="X38" s="15"/>
      <c r="Y38" s="15"/>
      <c r="Z38" s="63" t="s">
        <v>131</v>
      </c>
      <c r="AA38" s="64">
        <f>MIN(MAX(MIN(MAX(MIN(MAX(K$6+INDEX(エサマスタ!$C$5:$O$53,MATCH($D38,エサマスタ!$B$5:$B$53,0),COLUMN()-COLUMN($Z38)),0),3.75)+INDEX(エサマスタ!$C$5:$O$53,MATCH($E38,エサマスタ!$B$5:$B$53,0),COLUMN()-COLUMN($Z38)),0),3.75)+INDEX(エサマスタ!$C$5:$O$53,MATCH($F38,エサマスタ!$B$5:$B$53,0),COLUMN()-COLUMN($Z38)),0),3.75)</f>
        <v>3.75</v>
      </c>
      <c r="AB38" s="65">
        <f>MIN(MAX(MIN(MAX(MIN(MAX(L$6+INDEX(エサマスタ!$C$5:$O$53,MATCH($D38,エサマスタ!$B$5:$B$53,0),COLUMN()-COLUMN($Z38)),0),3.75)+INDEX(エサマスタ!$C$5:$O$53,MATCH($E38,エサマスタ!$B$5:$B$53,0),COLUMN()-COLUMN($Z38)),0),3.75)+INDEX(エサマスタ!$C$5:$O$53,MATCH($F38,エサマスタ!$B$5:$B$53,0),COLUMN()-COLUMN($Z38)),0),3.75)</f>
        <v>1.5</v>
      </c>
      <c r="AC38" s="65">
        <f>MIN(MAX(MIN(MAX(MIN(MAX(M$6+INDEX(エサマスタ!$C$5:$O$53,MATCH($D38,エサマスタ!$B$5:$B$53,0),COLUMN()-COLUMN($Z38)),0),3.75)+INDEX(エサマスタ!$C$5:$O$53,MATCH($E38,エサマスタ!$B$5:$B$53,0),COLUMN()-COLUMN($Z38)),0),3.75)+INDEX(エサマスタ!$C$5:$O$53,MATCH($F38,エサマスタ!$B$5:$B$53,0),COLUMN()-COLUMN($Z38)),0),3.75)</f>
        <v>2.5</v>
      </c>
      <c r="AD38" s="65">
        <f>MIN(MAX(MIN(MAX(MIN(MAX(N$6+INDEX(エサマスタ!$C$5:$O$53,MATCH($D38,エサマスタ!$B$5:$B$53,0),COLUMN()-COLUMN($Z38)),0),3.75)+INDEX(エサマスタ!$C$5:$O$53,MATCH($E38,エサマスタ!$B$5:$B$53,0),COLUMN()-COLUMN($Z38)),0),3.75)+INDEX(エサマスタ!$C$5:$O$53,MATCH($F38,エサマスタ!$B$5:$B$53,0),COLUMN()-COLUMN($Z38)),0),3.75)</f>
        <v>1.5</v>
      </c>
      <c r="AE38" s="65">
        <f>MIN(MAX(MIN(MAX(MIN(MAX(O$6+INDEX(エサマスタ!$C$5:$O$53,MATCH($D38,エサマスタ!$B$5:$B$53,0),COLUMN()-COLUMN($Z38)),0),3.75)+INDEX(エサマスタ!$C$5:$O$53,MATCH($E38,エサマスタ!$B$5:$B$53,0),COLUMN()-COLUMN($Z38)),0),3.75)+INDEX(エサマスタ!$C$5:$O$53,MATCH($F38,エサマスタ!$B$5:$B$53,0),COLUMN()-COLUMN($Z38)),0),3.75)</f>
        <v>1.5</v>
      </c>
      <c r="AF38" s="65">
        <f>MIN(MAX(MIN(MAX(MIN(MAX(P$6+INDEX(エサマスタ!$C$5:$O$53,MATCH($D38,エサマスタ!$B$5:$B$53,0),COLUMN()-COLUMN($Z38)),0),3.75)+INDEX(エサマスタ!$C$5:$O$53,MATCH($E38,エサマスタ!$B$5:$B$53,0),COLUMN()-COLUMN($Z38)),0),3.75)+INDEX(エサマスタ!$C$5:$O$53,MATCH($F38,エサマスタ!$B$5:$B$53,0),COLUMN()-COLUMN($Z38)),0),3.75)</f>
        <v>2.5</v>
      </c>
      <c r="AG38" s="65">
        <f>MIN(MAX(MIN(MAX(MIN(MAX(Q$6+INDEX(エサマスタ!$C$5:$O$53,MATCH($D38,エサマスタ!$B$5:$B$53,0),COLUMN()-COLUMN($Z38)),0),3.75)+INDEX(エサマスタ!$C$5:$O$53,MATCH($E38,エサマスタ!$B$5:$B$53,0),COLUMN()-COLUMN($Z38)),0),3.75)+INDEX(エサマスタ!$C$5:$O$53,MATCH($F38,エサマスタ!$B$5:$B$53,0),COLUMN()-COLUMN($Z38)),0),3.75)</f>
        <v>0.5</v>
      </c>
      <c r="AH38" s="65">
        <f>MIN(MAX(MIN(MAX(MIN(MAX(R$6+INDEX(エサマスタ!$C$5:$O$53,MATCH($D38,エサマスタ!$B$5:$B$53,0),COLUMN()-COLUMN($Z38)),0),3.75)+INDEX(エサマスタ!$C$5:$O$53,MATCH($E38,エサマスタ!$B$5:$B$53,0),COLUMN()-COLUMN($Z38)),0),3.75)+INDEX(エサマスタ!$C$5:$O$53,MATCH($F38,エサマスタ!$B$5:$B$53,0),COLUMN()-COLUMN($Z38)),0),3.75)</f>
        <v>0</v>
      </c>
      <c r="AI38" s="76">
        <f>MIN(MAX(MIN(MAX(MIN(MAX(S$6+INDEX(エサマスタ!$C$5:$O$53,MATCH($D38,エサマスタ!$B$5:$B$53,0),COLUMN()-COLUMN($Z38)),0),1.875-MOD(S38,1))+INDEX(エサマスタ!$C$5:$O$53,MATCH($E38,エサマスタ!$B$5:$B$53,0),COLUMN()-COLUMN($Z38)),0),1.875-MOD(S38,1))+INDEX(エサマスタ!$C$5:$O$53,MATCH($F38,エサマスタ!$B$5:$B$53,0),COLUMN()-COLUMN($Z38)),0),1.875-MOD(S38,1))</f>
        <v>0.625</v>
      </c>
      <c r="AJ38" s="76">
        <f>MIN(MAX(MIN(MAX(MIN(MAX(T$6+INDEX(エサマスタ!$C$5:$O$53,MATCH($D38,エサマスタ!$B$5:$B$53,0),COLUMN()-COLUMN($Z38)),0),1.875-MOD(T38,1))+INDEX(エサマスタ!$C$5:$O$53,MATCH($E38,エサマスタ!$B$5:$B$53,0),COLUMN()-COLUMN($Z38)),0),1.875-MOD(T38,1))+INDEX(エサマスタ!$C$5:$O$53,MATCH($F38,エサマスタ!$B$5:$B$53,0),COLUMN()-COLUMN($Z38)),0),1.875-MOD(T38,1))</f>
        <v>1</v>
      </c>
      <c r="AK38" s="76">
        <f>MIN(MAX(MIN(MAX(MIN(MAX(U$6+INDEX(エサマスタ!$C$5:$O$53,MATCH($D38,エサマスタ!$B$5:$B$53,0),COLUMN()-COLUMN($Z38)),0),1.875-MOD(U38,1))+INDEX(エサマスタ!$C$5:$O$53,MATCH($E38,エサマスタ!$B$5:$B$53,0),COLUMN()-COLUMN($Z38)),0),1.875-MOD(U38,1))+INDEX(エサマスタ!$C$5:$O$53,MATCH($F38,エサマスタ!$B$5:$B$53,0),COLUMN()-COLUMN($Z38)),0),1.875-MOD(U38,1))</f>
        <v>1</v>
      </c>
      <c r="AL38" s="76">
        <f>MIN(MAX(MIN(MAX(MIN(MAX(V$6+INDEX(エサマスタ!$C$5:$O$53,MATCH($D38,エサマスタ!$B$5:$B$53,0),COLUMN()-COLUMN($Z38)),0),1.875-MOD(V38,1))+INDEX(エサマスタ!$C$5:$O$53,MATCH($E38,エサマスタ!$B$5:$B$53,0),COLUMN()-COLUMN($Z38)),0),1.875-MOD(V38,1))+INDEX(エサマスタ!$C$5:$O$53,MATCH($F38,エサマスタ!$B$5:$B$53,0),COLUMN()-COLUMN($Z38)),0),1.875-MOD(V38,1))</f>
        <v>0.875</v>
      </c>
      <c r="AM38" s="77">
        <f>MIN(MAX(MIN(MAX(MIN(MAX(W$6+IF(AND($F$1="リマスター",$D38="アルマジロキャベツ"),-1,1)*INDEX(エサマスタ!$C$5:$O$53,MATCH($D38,エサマスタ!$B$5:$B$53,0),COLUMN()-COLUMN($Z38)),0),1.875-MOD(W38,1))+IF(AND($F$1="リマスター",$E38="アルマジロキャベツ"),-1,1)*INDEX(エサマスタ!$C$5:$O$53,MATCH($E38,エサマスタ!$B$5:$B$53,0),COLUMN()-COLUMN($Z38)),0),1.875-MOD(W38,1))+IF(AND($F$1="リマスター",$F38="アルマジロキャベツ"),-1,1)*INDEX(エサマスタ!$C$5:$O$53,MATCH($F38,エサマスタ!$B$5:$B$53,0),COLUMN()-COLUMN($Z38)),0),1.875-MOD(W38,1))</f>
        <v>1</v>
      </c>
      <c r="AN38" s="15"/>
      <c r="AO38" s="12"/>
      <c r="AP38" s="12"/>
      <c r="AQ38" s="12" t="str">
        <f>初期値マスタ!B35</f>
        <v>シャドウゼロ</v>
      </c>
      <c r="AR38" s="1" t="str">
        <f>エサマスタ!B35</f>
        <v>タコオレンジ</v>
      </c>
    </row>
    <row r="39" spans="1:44" x14ac:dyDescent="0.15">
      <c r="A39" s="15"/>
      <c r="B39" s="51" t="s">
        <v>101</v>
      </c>
      <c r="C39" s="54"/>
      <c r="D39" s="53" t="s">
        <v>92</v>
      </c>
      <c r="E39" s="53" t="s">
        <v>97</v>
      </c>
      <c r="F39" s="53" t="s">
        <v>97</v>
      </c>
      <c r="G39" s="32"/>
      <c r="H39" s="15"/>
      <c r="I39" s="15"/>
      <c r="J39" s="63" t="s">
        <v>101</v>
      </c>
      <c r="K39" s="64">
        <f t="shared" ref="K39:R39" si="45">K38+AA38</f>
        <v>77.25</v>
      </c>
      <c r="L39" s="65">
        <f t="shared" si="45"/>
        <v>38.5</v>
      </c>
      <c r="M39" s="65">
        <f t="shared" si="45"/>
        <v>61.5</v>
      </c>
      <c r="N39" s="65">
        <f t="shared" si="45"/>
        <v>33.5</v>
      </c>
      <c r="O39" s="65">
        <f t="shared" si="45"/>
        <v>38.5</v>
      </c>
      <c r="P39" s="65">
        <f t="shared" si="45"/>
        <v>50.5</v>
      </c>
      <c r="Q39" s="65">
        <f t="shared" si="45"/>
        <v>27.5</v>
      </c>
      <c r="R39" s="65">
        <f t="shared" si="45"/>
        <v>5</v>
      </c>
      <c r="S39" s="76">
        <f t="shared" ref="S39:W39" si="46">INT(S38)+MIN(S38-INT(S38)+AI38,1.875)</f>
        <v>24.875</v>
      </c>
      <c r="T39" s="76">
        <f t="shared" si="46"/>
        <v>21</v>
      </c>
      <c r="U39" s="76">
        <f t="shared" si="46"/>
        <v>21</v>
      </c>
      <c r="V39" s="76">
        <f t="shared" si="46"/>
        <v>20.25</v>
      </c>
      <c r="W39" s="77">
        <f t="shared" si="46"/>
        <v>21</v>
      </c>
      <c r="X39" s="15"/>
      <c r="Y39" s="15"/>
      <c r="Z39" s="63" t="s">
        <v>101</v>
      </c>
      <c r="AA39" s="64">
        <f>MIN(MAX(MIN(MAX(MIN(MAX(K$6+INDEX(エサマスタ!$C$5:$O$53,MATCH($D39,エサマスタ!$B$5:$B$53,0),COLUMN()-COLUMN($Z39)),0),3.75)+INDEX(エサマスタ!$C$5:$O$53,MATCH($E39,エサマスタ!$B$5:$B$53,0),COLUMN()-COLUMN($Z39)),0),3.75)+INDEX(エサマスタ!$C$5:$O$53,MATCH($F39,エサマスタ!$B$5:$B$53,0),COLUMN()-COLUMN($Z39)),0),3.75)</f>
        <v>3.75</v>
      </c>
      <c r="AB39" s="65">
        <f>MIN(MAX(MIN(MAX(MIN(MAX(L$6+INDEX(エサマスタ!$C$5:$O$53,MATCH($D39,エサマスタ!$B$5:$B$53,0),COLUMN()-COLUMN($Z39)),0),3.75)+INDEX(エサマスタ!$C$5:$O$53,MATCH($E39,エサマスタ!$B$5:$B$53,0),COLUMN()-COLUMN($Z39)),0),3.75)+INDEX(エサマスタ!$C$5:$O$53,MATCH($F39,エサマスタ!$B$5:$B$53,0),COLUMN()-COLUMN($Z39)),0),3.75)</f>
        <v>1.5</v>
      </c>
      <c r="AC39" s="65">
        <f>MIN(MAX(MIN(MAX(MIN(MAX(M$6+INDEX(エサマスタ!$C$5:$O$53,MATCH($D39,エサマスタ!$B$5:$B$53,0),COLUMN()-COLUMN($Z39)),0),3.75)+INDEX(エサマスタ!$C$5:$O$53,MATCH($E39,エサマスタ!$B$5:$B$53,0),COLUMN()-COLUMN($Z39)),0),3.75)+INDEX(エサマスタ!$C$5:$O$53,MATCH($F39,エサマスタ!$B$5:$B$53,0),COLUMN()-COLUMN($Z39)),0),3.75)</f>
        <v>2.5</v>
      </c>
      <c r="AD39" s="65">
        <f>MIN(MAX(MIN(MAX(MIN(MAX(N$6+INDEX(エサマスタ!$C$5:$O$53,MATCH($D39,エサマスタ!$B$5:$B$53,0),COLUMN()-COLUMN($Z39)),0),3.75)+INDEX(エサマスタ!$C$5:$O$53,MATCH($E39,エサマスタ!$B$5:$B$53,0),COLUMN()-COLUMN($Z39)),0),3.75)+INDEX(エサマスタ!$C$5:$O$53,MATCH($F39,エサマスタ!$B$5:$B$53,0),COLUMN()-COLUMN($Z39)),0),3.75)</f>
        <v>1.5</v>
      </c>
      <c r="AE39" s="65">
        <f>MIN(MAX(MIN(MAX(MIN(MAX(O$6+INDEX(エサマスタ!$C$5:$O$53,MATCH($D39,エサマスタ!$B$5:$B$53,0),COLUMN()-COLUMN($Z39)),0),3.75)+INDEX(エサマスタ!$C$5:$O$53,MATCH($E39,エサマスタ!$B$5:$B$53,0),COLUMN()-COLUMN($Z39)),0),3.75)+INDEX(エサマスタ!$C$5:$O$53,MATCH($F39,エサマスタ!$B$5:$B$53,0),COLUMN()-COLUMN($Z39)),0),3.75)</f>
        <v>1.5</v>
      </c>
      <c r="AF39" s="65">
        <f>MIN(MAX(MIN(MAX(MIN(MAX(P$6+INDEX(エサマスタ!$C$5:$O$53,MATCH($D39,エサマスタ!$B$5:$B$53,0),COLUMN()-COLUMN($Z39)),0),3.75)+INDEX(エサマスタ!$C$5:$O$53,MATCH($E39,エサマスタ!$B$5:$B$53,0),COLUMN()-COLUMN($Z39)),0),3.75)+INDEX(エサマスタ!$C$5:$O$53,MATCH($F39,エサマスタ!$B$5:$B$53,0),COLUMN()-COLUMN($Z39)),0),3.75)</f>
        <v>2.5</v>
      </c>
      <c r="AG39" s="65">
        <f>MIN(MAX(MIN(MAX(MIN(MAX(Q$6+INDEX(エサマスタ!$C$5:$O$53,MATCH($D39,エサマスタ!$B$5:$B$53,0),COLUMN()-COLUMN($Z39)),0),3.75)+INDEX(エサマスタ!$C$5:$O$53,MATCH($E39,エサマスタ!$B$5:$B$53,0),COLUMN()-COLUMN($Z39)),0),3.75)+INDEX(エサマスタ!$C$5:$O$53,MATCH($F39,エサマスタ!$B$5:$B$53,0),COLUMN()-COLUMN($Z39)),0),3.75)</f>
        <v>0.5</v>
      </c>
      <c r="AH39" s="65">
        <f>MIN(MAX(MIN(MAX(MIN(MAX(R$6+INDEX(エサマスタ!$C$5:$O$53,MATCH($D39,エサマスタ!$B$5:$B$53,0),COLUMN()-COLUMN($Z39)),0),3.75)+INDEX(エサマスタ!$C$5:$O$53,MATCH($E39,エサマスタ!$B$5:$B$53,0),COLUMN()-COLUMN($Z39)),0),3.75)+INDEX(エサマスタ!$C$5:$O$53,MATCH($F39,エサマスタ!$B$5:$B$53,0),COLUMN()-COLUMN($Z39)),0),3.75)</f>
        <v>0</v>
      </c>
      <c r="AI39" s="76">
        <f>MIN(MAX(MIN(MAX(MIN(MAX(S$6+INDEX(エサマスタ!$C$5:$O$53,MATCH($D39,エサマスタ!$B$5:$B$53,0),COLUMN()-COLUMN($Z39)),0),1.875-MOD(S39,1))+INDEX(エサマスタ!$C$5:$O$53,MATCH($E39,エサマスタ!$B$5:$B$53,0),COLUMN()-COLUMN($Z39)),0),1.875-MOD(S39,1))+INDEX(エサマスタ!$C$5:$O$53,MATCH($F39,エサマスタ!$B$5:$B$53,0),COLUMN()-COLUMN($Z39)),0),1.875-MOD(S39,1))</f>
        <v>0.625</v>
      </c>
      <c r="AJ39" s="76">
        <f>MIN(MAX(MIN(MAX(MIN(MAX(T$6+INDEX(エサマスタ!$C$5:$O$53,MATCH($D39,エサマスタ!$B$5:$B$53,0),COLUMN()-COLUMN($Z39)),0),1.875-MOD(T39,1))+INDEX(エサマスタ!$C$5:$O$53,MATCH($E39,エサマスタ!$B$5:$B$53,0),COLUMN()-COLUMN($Z39)),0),1.875-MOD(T39,1))+INDEX(エサマスタ!$C$5:$O$53,MATCH($F39,エサマスタ!$B$5:$B$53,0),COLUMN()-COLUMN($Z39)),0),1.875-MOD(T39,1))</f>
        <v>1</v>
      </c>
      <c r="AK39" s="76">
        <f>MIN(MAX(MIN(MAX(MIN(MAX(U$6+INDEX(エサマスタ!$C$5:$O$53,MATCH($D39,エサマスタ!$B$5:$B$53,0),COLUMN()-COLUMN($Z39)),0),1.875-MOD(U39,1))+INDEX(エサマスタ!$C$5:$O$53,MATCH($E39,エサマスタ!$B$5:$B$53,0),COLUMN()-COLUMN($Z39)),0),1.875-MOD(U39,1))+INDEX(エサマスタ!$C$5:$O$53,MATCH($F39,エサマスタ!$B$5:$B$53,0),COLUMN()-COLUMN($Z39)),0),1.875-MOD(U39,1))</f>
        <v>1</v>
      </c>
      <c r="AL39" s="76">
        <f>MIN(MAX(MIN(MAX(MIN(MAX(V$6+INDEX(エサマスタ!$C$5:$O$53,MATCH($D39,エサマスタ!$B$5:$B$53,0),COLUMN()-COLUMN($Z39)),0),1.875-MOD(V39,1))+INDEX(エサマスタ!$C$5:$O$53,MATCH($E39,エサマスタ!$B$5:$B$53,0),COLUMN()-COLUMN($Z39)),0),1.875-MOD(V39,1))+INDEX(エサマスタ!$C$5:$O$53,MATCH($F39,エサマスタ!$B$5:$B$53,0),COLUMN()-COLUMN($Z39)),0),1.875-MOD(V39,1))</f>
        <v>0.875</v>
      </c>
      <c r="AM39" s="77">
        <f>MIN(MAX(MIN(MAX(MIN(MAX(W$6+IF(AND($F$1="リマスター",$D39="アルマジロキャベツ"),-1,1)*INDEX(エサマスタ!$C$5:$O$53,MATCH($D39,エサマスタ!$B$5:$B$53,0),COLUMN()-COLUMN($Z39)),0),1.875-MOD(W39,1))+IF(AND($F$1="リマスター",$E39="アルマジロキャベツ"),-1,1)*INDEX(エサマスタ!$C$5:$O$53,MATCH($E39,エサマスタ!$B$5:$B$53,0),COLUMN()-COLUMN($Z39)),0),1.875-MOD(W39,1))+IF(AND($F$1="リマスター",$F39="アルマジロキャベツ"),-1,1)*INDEX(エサマスタ!$C$5:$O$53,MATCH($F39,エサマスタ!$B$5:$B$53,0),COLUMN()-COLUMN($Z39)),0),1.875-MOD(W39,1))</f>
        <v>1</v>
      </c>
      <c r="AN39" s="15"/>
      <c r="AO39" s="12"/>
      <c r="AP39" s="12"/>
      <c r="AQ39" s="12" t="str">
        <f>初期値マスタ!B36</f>
        <v>スライム</v>
      </c>
      <c r="AR39" s="1" t="str">
        <f>エサマスタ!B36</f>
        <v>パンプキンボム</v>
      </c>
    </row>
    <row r="40" spans="1:44" x14ac:dyDescent="0.15">
      <c r="A40" s="15"/>
      <c r="B40" s="51" t="s">
        <v>132</v>
      </c>
      <c r="C40" s="54"/>
      <c r="D40" s="53" t="s">
        <v>95</v>
      </c>
      <c r="E40" s="53" t="s">
        <v>95</v>
      </c>
      <c r="F40" s="53" t="s">
        <v>97</v>
      </c>
      <c r="G40" s="32"/>
      <c r="H40" s="15"/>
      <c r="I40" s="15"/>
      <c r="J40" s="63" t="s">
        <v>132</v>
      </c>
      <c r="K40" s="64">
        <f t="shared" ref="K40:R40" si="47">K39+AA39</f>
        <v>81</v>
      </c>
      <c r="L40" s="65">
        <f t="shared" si="47"/>
        <v>40</v>
      </c>
      <c r="M40" s="65">
        <f t="shared" si="47"/>
        <v>64</v>
      </c>
      <c r="N40" s="65">
        <f t="shared" si="47"/>
        <v>35</v>
      </c>
      <c r="O40" s="65">
        <f t="shared" si="47"/>
        <v>40</v>
      </c>
      <c r="P40" s="65">
        <f t="shared" si="47"/>
        <v>53</v>
      </c>
      <c r="Q40" s="65">
        <f t="shared" si="47"/>
        <v>28</v>
      </c>
      <c r="R40" s="65">
        <f t="shared" si="47"/>
        <v>5</v>
      </c>
      <c r="S40" s="76">
        <f t="shared" ref="S40:W40" si="48">INT(S39)+MIN(S39-INT(S39)+AI39,1.875)</f>
        <v>25.5</v>
      </c>
      <c r="T40" s="76">
        <f t="shared" si="48"/>
        <v>22</v>
      </c>
      <c r="U40" s="76">
        <f t="shared" si="48"/>
        <v>22</v>
      </c>
      <c r="V40" s="76">
        <f t="shared" si="48"/>
        <v>21.125</v>
      </c>
      <c r="W40" s="77">
        <f t="shared" si="48"/>
        <v>22</v>
      </c>
      <c r="X40" s="15"/>
      <c r="Y40" s="15"/>
      <c r="Z40" s="63" t="s">
        <v>132</v>
      </c>
      <c r="AA40" s="64">
        <f>MIN(MAX(MIN(MAX(MIN(MAX(K$6+INDEX(エサマスタ!$C$5:$O$53,MATCH($D40,エサマスタ!$B$5:$B$53,0),COLUMN()-COLUMN($Z40)),0),3.75)+INDEX(エサマスタ!$C$5:$O$53,MATCH($E40,エサマスタ!$B$5:$B$53,0),COLUMN()-COLUMN($Z40)),0),3.75)+INDEX(エサマスタ!$C$5:$O$53,MATCH($F40,エサマスタ!$B$5:$B$53,0),COLUMN()-COLUMN($Z40)),0),3.75)</f>
        <v>3.25</v>
      </c>
      <c r="AB40" s="65">
        <f>MIN(MAX(MIN(MAX(MIN(MAX(L$6+INDEX(エサマスタ!$C$5:$O$53,MATCH($D40,エサマスタ!$B$5:$B$53,0),COLUMN()-COLUMN($Z40)),0),3.75)+INDEX(エサマスタ!$C$5:$O$53,MATCH($E40,エサマスタ!$B$5:$B$53,0),COLUMN()-COLUMN($Z40)),0),3.75)+INDEX(エサマスタ!$C$5:$O$53,MATCH($F40,エサマスタ!$B$5:$B$53,0),COLUMN()-COLUMN($Z40)),0),3.75)</f>
        <v>1.5</v>
      </c>
      <c r="AC40" s="65">
        <f>MIN(MAX(MIN(MAX(MIN(MAX(M$6+INDEX(エサマスタ!$C$5:$O$53,MATCH($D40,エサマスタ!$B$5:$B$53,0),COLUMN()-COLUMN($Z40)),0),3.75)+INDEX(エサマスタ!$C$5:$O$53,MATCH($E40,エサマスタ!$B$5:$B$53,0),COLUMN()-COLUMN($Z40)),0),3.75)+INDEX(エサマスタ!$C$5:$O$53,MATCH($F40,エサマスタ!$B$5:$B$53,0),COLUMN()-COLUMN($Z40)),0),3.75)</f>
        <v>3.5</v>
      </c>
      <c r="AD40" s="65">
        <f>MIN(MAX(MIN(MAX(MIN(MAX(N$6+INDEX(エサマスタ!$C$5:$O$53,MATCH($D40,エサマスタ!$B$5:$B$53,0),COLUMN()-COLUMN($Z40)),0),3.75)+INDEX(エサマスタ!$C$5:$O$53,MATCH($E40,エサマスタ!$B$5:$B$53,0),COLUMN()-COLUMN($Z40)),0),3.75)+INDEX(エサマスタ!$C$5:$O$53,MATCH($F40,エサマスタ!$B$5:$B$53,0),COLUMN()-COLUMN($Z40)),0),3.75)</f>
        <v>0</v>
      </c>
      <c r="AE40" s="65">
        <f>MIN(MAX(MIN(MAX(MIN(MAX(O$6+INDEX(エサマスタ!$C$5:$O$53,MATCH($D40,エサマスタ!$B$5:$B$53,0),COLUMN()-COLUMN($Z40)),0),3.75)+INDEX(エサマスタ!$C$5:$O$53,MATCH($E40,エサマスタ!$B$5:$B$53,0),COLUMN()-COLUMN($Z40)),0),3.75)+INDEX(エサマスタ!$C$5:$O$53,MATCH($F40,エサマスタ!$B$5:$B$53,0),COLUMN()-COLUMN($Z40)),0),3.75)</f>
        <v>1.5</v>
      </c>
      <c r="AF40" s="65">
        <f>MIN(MAX(MIN(MAX(MIN(MAX(P$6+INDEX(エサマスタ!$C$5:$O$53,MATCH($D40,エサマスタ!$B$5:$B$53,0),COLUMN()-COLUMN($Z40)),0),3.75)+INDEX(エサマスタ!$C$5:$O$53,MATCH($E40,エサマスタ!$B$5:$B$53,0),COLUMN()-COLUMN($Z40)),0),3.75)+INDEX(エサマスタ!$C$5:$O$53,MATCH($F40,エサマスタ!$B$5:$B$53,0),COLUMN()-COLUMN($Z40)),0),3.75)</f>
        <v>0</v>
      </c>
      <c r="AG40" s="65">
        <f>MIN(MAX(MIN(MAX(MIN(MAX(Q$6+INDEX(エサマスタ!$C$5:$O$53,MATCH($D40,エサマスタ!$B$5:$B$53,0),COLUMN()-COLUMN($Z40)),0),3.75)+INDEX(エサマスタ!$C$5:$O$53,MATCH($E40,エサマスタ!$B$5:$B$53,0),COLUMN()-COLUMN($Z40)),0),3.75)+INDEX(エサマスタ!$C$5:$O$53,MATCH($F40,エサマスタ!$B$5:$B$53,0),COLUMN()-COLUMN($Z40)),0),3.75)</f>
        <v>3.5</v>
      </c>
      <c r="AH40" s="65">
        <f>MIN(MAX(MIN(MAX(MIN(MAX(R$6+INDEX(エサマスタ!$C$5:$O$53,MATCH($D40,エサマスタ!$B$5:$B$53,0),COLUMN()-COLUMN($Z40)),0),3.75)+INDEX(エサマスタ!$C$5:$O$53,MATCH($E40,エサマスタ!$B$5:$B$53,0),COLUMN()-COLUMN($Z40)),0),3.75)+INDEX(エサマスタ!$C$5:$O$53,MATCH($F40,エサマスタ!$B$5:$B$53,0),COLUMN()-COLUMN($Z40)),0),3.75)</f>
        <v>0</v>
      </c>
      <c r="AI40" s="76">
        <f>MIN(MAX(MIN(MAX(MIN(MAX(S$6+INDEX(エサマスタ!$C$5:$O$53,MATCH($D40,エサマスタ!$B$5:$B$53,0),COLUMN()-COLUMN($Z40)),0),1.875-MOD(S40,1))+INDEX(エサマスタ!$C$5:$O$53,MATCH($E40,エサマスタ!$B$5:$B$53,0),COLUMN()-COLUMN($Z40)),0),1.875-MOD(S40,1))+INDEX(エサマスタ!$C$5:$O$53,MATCH($F40,エサマスタ!$B$5:$B$53,0),COLUMN()-COLUMN($Z40)),0),1.875-MOD(S40,1))</f>
        <v>0.625</v>
      </c>
      <c r="AJ40" s="76">
        <f>MIN(MAX(MIN(MAX(MIN(MAX(T$6+INDEX(エサマスタ!$C$5:$O$53,MATCH($D40,エサマスタ!$B$5:$B$53,0),COLUMN()-COLUMN($Z40)),0),1.875-MOD(T40,1))+INDEX(エサマスタ!$C$5:$O$53,MATCH($E40,エサマスタ!$B$5:$B$53,0),COLUMN()-COLUMN($Z40)),0),1.875-MOD(T40,1))+INDEX(エサマスタ!$C$5:$O$53,MATCH($F40,エサマスタ!$B$5:$B$53,0),COLUMN()-COLUMN($Z40)),0),1.875-MOD(T40,1))</f>
        <v>0.5</v>
      </c>
      <c r="AK40" s="76">
        <f>MIN(MAX(MIN(MAX(MIN(MAX(U$6+INDEX(エサマスタ!$C$5:$O$53,MATCH($D40,エサマスタ!$B$5:$B$53,0),COLUMN()-COLUMN($Z40)),0),1.875-MOD(U40,1))+INDEX(エサマスタ!$C$5:$O$53,MATCH($E40,エサマスタ!$B$5:$B$53,0),COLUMN()-COLUMN($Z40)),0),1.875-MOD(U40,1))+INDEX(エサマスタ!$C$5:$O$53,MATCH($F40,エサマスタ!$B$5:$B$53,0),COLUMN()-COLUMN($Z40)),0),1.875-MOD(U40,1))</f>
        <v>0.5</v>
      </c>
      <c r="AL40" s="76">
        <f>MIN(MAX(MIN(MAX(MIN(MAX(V$6+INDEX(エサマスタ!$C$5:$O$53,MATCH($D40,エサマスタ!$B$5:$B$53,0),COLUMN()-COLUMN($Z40)),0),1.875-MOD(V40,1))+INDEX(エサマスタ!$C$5:$O$53,MATCH($E40,エサマスタ!$B$5:$B$53,0),COLUMN()-COLUMN($Z40)),0),1.875-MOD(V40,1))+INDEX(エサマスタ!$C$5:$O$53,MATCH($F40,エサマスタ!$B$5:$B$53,0),COLUMN()-COLUMN($Z40)),0),1.875-MOD(V40,1))</f>
        <v>1.375</v>
      </c>
      <c r="AM40" s="77">
        <f>MIN(MAX(MIN(MAX(MIN(MAX(W$6+IF(AND($F$1="リマスター",$D40="アルマジロキャベツ"),-1,1)*INDEX(エサマスタ!$C$5:$O$53,MATCH($D40,エサマスタ!$B$5:$B$53,0),COLUMN()-COLUMN($Z40)),0),1.875-MOD(W40,1))+IF(AND($F$1="リマスター",$E40="アルマジロキャベツ"),-1,1)*INDEX(エサマスタ!$C$5:$O$53,MATCH($E40,エサマスタ!$B$5:$B$53,0),COLUMN()-COLUMN($Z40)),0),1.875-MOD(W40,1))+IF(AND($F$1="リマスター",$F40="アルマジロキャベツ"),-1,1)*INDEX(エサマスタ!$C$5:$O$53,MATCH($F40,エサマスタ!$B$5:$B$53,0),COLUMN()-COLUMN($Z40)),0),1.875-MOD(W40,1))</f>
        <v>1</v>
      </c>
      <c r="AN40" s="15"/>
      <c r="AO40" s="12"/>
      <c r="AP40" s="12"/>
      <c r="AQ40" s="12" t="str">
        <f>初期値マスタ!B37</f>
        <v>グレル</v>
      </c>
      <c r="AR40" s="1" t="str">
        <f>エサマスタ!B37</f>
        <v>ハートミント</v>
      </c>
    </row>
    <row r="41" spans="1:44" x14ac:dyDescent="0.15">
      <c r="A41" s="15"/>
      <c r="B41" s="51" t="s">
        <v>133</v>
      </c>
      <c r="C41" s="54"/>
      <c r="D41" s="53" t="s">
        <v>92</v>
      </c>
      <c r="E41" s="53" t="s">
        <v>97</v>
      </c>
      <c r="F41" s="53" t="s">
        <v>97</v>
      </c>
      <c r="G41" s="32"/>
      <c r="H41" s="15"/>
      <c r="I41" s="15"/>
      <c r="J41" s="63" t="s">
        <v>133</v>
      </c>
      <c r="K41" s="64">
        <f t="shared" ref="K41:R41" si="49">K40+AA40</f>
        <v>84.25</v>
      </c>
      <c r="L41" s="65">
        <f t="shared" si="49"/>
        <v>41.5</v>
      </c>
      <c r="M41" s="65">
        <f t="shared" si="49"/>
        <v>67.5</v>
      </c>
      <c r="N41" s="65">
        <f t="shared" si="49"/>
        <v>35</v>
      </c>
      <c r="O41" s="65">
        <f t="shared" si="49"/>
        <v>41.5</v>
      </c>
      <c r="P41" s="65">
        <f t="shared" si="49"/>
        <v>53</v>
      </c>
      <c r="Q41" s="65">
        <f t="shared" si="49"/>
        <v>31.5</v>
      </c>
      <c r="R41" s="65">
        <f t="shared" si="49"/>
        <v>5</v>
      </c>
      <c r="S41" s="76">
        <f t="shared" ref="S41:W41" si="50">INT(S40)+MIN(S40-INT(S40)+AI40,1.875)</f>
        <v>26.125</v>
      </c>
      <c r="T41" s="76">
        <f t="shared" si="50"/>
        <v>22.5</v>
      </c>
      <c r="U41" s="76">
        <f t="shared" si="50"/>
        <v>22.5</v>
      </c>
      <c r="V41" s="76">
        <f t="shared" si="50"/>
        <v>22.5</v>
      </c>
      <c r="W41" s="77">
        <f t="shared" si="50"/>
        <v>23</v>
      </c>
      <c r="X41" s="15"/>
      <c r="Y41" s="15"/>
      <c r="Z41" s="63" t="s">
        <v>133</v>
      </c>
      <c r="AA41" s="64">
        <f>MIN(MAX(MIN(MAX(MIN(MAX(K$6+INDEX(エサマスタ!$C$5:$O$53,MATCH($D41,エサマスタ!$B$5:$B$53,0),COLUMN()-COLUMN($Z41)),0),3.75)+INDEX(エサマスタ!$C$5:$O$53,MATCH($E41,エサマスタ!$B$5:$B$53,0),COLUMN()-COLUMN($Z41)),0),3.75)+INDEX(エサマスタ!$C$5:$O$53,MATCH($F41,エサマスタ!$B$5:$B$53,0),COLUMN()-COLUMN($Z41)),0),3.75)</f>
        <v>3.75</v>
      </c>
      <c r="AB41" s="65">
        <f>MIN(MAX(MIN(MAX(MIN(MAX(L$6+INDEX(エサマスタ!$C$5:$O$53,MATCH($D41,エサマスタ!$B$5:$B$53,0),COLUMN()-COLUMN($Z41)),0),3.75)+INDEX(エサマスタ!$C$5:$O$53,MATCH($E41,エサマスタ!$B$5:$B$53,0),COLUMN()-COLUMN($Z41)),0),3.75)+INDEX(エサマスタ!$C$5:$O$53,MATCH($F41,エサマスタ!$B$5:$B$53,0),COLUMN()-COLUMN($Z41)),0),3.75)</f>
        <v>1.5</v>
      </c>
      <c r="AC41" s="65">
        <f>MIN(MAX(MIN(MAX(MIN(MAX(M$6+INDEX(エサマスタ!$C$5:$O$53,MATCH($D41,エサマスタ!$B$5:$B$53,0),COLUMN()-COLUMN($Z41)),0),3.75)+INDEX(エサマスタ!$C$5:$O$53,MATCH($E41,エサマスタ!$B$5:$B$53,0),COLUMN()-COLUMN($Z41)),0),3.75)+INDEX(エサマスタ!$C$5:$O$53,MATCH($F41,エサマスタ!$B$5:$B$53,0),COLUMN()-COLUMN($Z41)),0),3.75)</f>
        <v>2.5</v>
      </c>
      <c r="AD41" s="65">
        <f>MIN(MAX(MIN(MAX(MIN(MAX(N$6+INDEX(エサマスタ!$C$5:$O$53,MATCH($D41,エサマスタ!$B$5:$B$53,0),COLUMN()-COLUMN($Z41)),0),3.75)+INDEX(エサマスタ!$C$5:$O$53,MATCH($E41,エサマスタ!$B$5:$B$53,0),COLUMN()-COLUMN($Z41)),0),3.75)+INDEX(エサマスタ!$C$5:$O$53,MATCH($F41,エサマスタ!$B$5:$B$53,0),COLUMN()-COLUMN($Z41)),0),3.75)</f>
        <v>1.5</v>
      </c>
      <c r="AE41" s="65">
        <f>MIN(MAX(MIN(MAX(MIN(MAX(O$6+INDEX(エサマスタ!$C$5:$O$53,MATCH($D41,エサマスタ!$B$5:$B$53,0),COLUMN()-COLUMN($Z41)),0),3.75)+INDEX(エサマスタ!$C$5:$O$53,MATCH($E41,エサマスタ!$B$5:$B$53,0),COLUMN()-COLUMN($Z41)),0),3.75)+INDEX(エサマスタ!$C$5:$O$53,MATCH($F41,エサマスタ!$B$5:$B$53,0),COLUMN()-COLUMN($Z41)),0),3.75)</f>
        <v>1.5</v>
      </c>
      <c r="AF41" s="65">
        <f>MIN(MAX(MIN(MAX(MIN(MAX(P$6+INDEX(エサマスタ!$C$5:$O$53,MATCH($D41,エサマスタ!$B$5:$B$53,0),COLUMN()-COLUMN($Z41)),0),3.75)+INDEX(エサマスタ!$C$5:$O$53,MATCH($E41,エサマスタ!$B$5:$B$53,0),COLUMN()-COLUMN($Z41)),0),3.75)+INDEX(エサマスタ!$C$5:$O$53,MATCH($F41,エサマスタ!$B$5:$B$53,0),COLUMN()-COLUMN($Z41)),0),3.75)</f>
        <v>2.5</v>
      </c>
      <c r="AG41" s="65">
        <f>MIN(MAX(MIN(MAX(MIN(MAX(Q$6+INDEX(エサマスタ!$C$5:$O$53,MATCH($D41,エサマスタ!$B$5:$B$53,0),COLUMN()-COLUMN($Z41)),0),3.75)+INDEX(エサマスタ!$C$5:$O$53,MATCH($E41,エサマスタ!$B$5:$B$53,0),COLUMN()-COLUMN($Z41)),0),3.75)+INDEX(エサマスタ!$C$5:$O$53,MATCH($F41,エサマスタ!$B$5:$B$53,0),COLUMN()-COLUMN($Z41)),0),3.75)</f>
        <v>0.5</v>
      </c>
      <c r="AH41" s="65">
        <f>MIN(MAX(MIN(MAX(MIN(MAX(R$6+INDEX(エサマスタ!$C$5:$O$53,MATCH($D41,エサマスタ!$B$5:$B$53,0),COLUMN()-COLUMN($Z41)),0),3.75)+INDEX(エサマスタ!$C$5:$O$53,MATCH($E41,エサマスタ!$B$5:$B$53,0),COLUMN()-COLUMN($Z41)),0),3.75)+INDEX(エサマスタ!$C$5:$O$53,MATCH($F41,エサマスタ!$B$5:$B$53,0),COLUMN()-COLUMN($Z41)),0),3.75)</f>
        <v>0</v>
      </c>
      <c r="AI41" s="76">
        <f>MIN(MAX(MIN(MAX(MIN(MAX(S$6+INDEX(エサマスタ!$C$5:$O$53,MATCH($D41,エサマスタ!$B$5:$B$53,0),COLUMN()-COLUMN($Z41)),0),1.875-MOD(S41,1))+INDEX(エサマスタ!$C$5:$O$53,MATCH($E41,エサマスタ!$B$5:$B$53,0),COLUMN()-COLUMN($Z41)),0),1.875-MOD(S41,1))+INDEX(エサマスタ!$C$5:$O$53,MATCH($F41,エサマスタ!$B$5:$B$53,0),COLUMN()-COLUMN($Z41)),0),1.875-MOD(S41,1))</f>
        <v>0.625</v>
      </c>
      <c r="AJ41" s="76">
        <f>MIN(MAX(MIN(MAX(MIN(MAX(T$6+INDEX(エサマスタ!$C$5:$O$53,MATCH($D41,エサマスタ!$B$5:$B$53,0),COLUMN()-COLUMN($Z41)),0),1.875-MOD(T41,1))+INDEX(エサマスタ!$C$5:$O$53,MATCH($E41,エサマスタ!$B$5:$B$53,0),COLUMN()-COLUMN($Z41)),0),1.875-MOD(T41,1))+INDEX(エサマスタ!$C$5:$O$53,MATCH($F41,エサマスタ!$B$5:$B$53,0),COLUMN()-COLUMN($Z41)),0),1.875-MOD(T41,1))</f>
        <v>1</v>
      </c>
      <c r="AK41" s="76">
        <f>MIN(MAX(MIN(MAX(MIN(MAX(U$6+INDEX(エサマスタ!$C$5:$O$53,MATCH($D41,エサマスタ!$B$5:$B$53,0),COLUMN()-COLUMN($Z41)),0),1.875-MOD(U41,1))+INDEX(エサマスタ!$C$5:$O$53,MATCH($E41,エサマスタ!$B$5:$B$53,0),COLUMN()-COLUMN($Z41)),0),1.875-MOD(U41,1))+INDEX(エサマスタ!$C$5:$O$53,MATCH($F41,エサマスタ!$B$5:$B$53,0),COLUMN()-COLUMN($Z41)),0),1.875-MOD(U41,1))</f>
        <v>1</v>
      </c>
      <c r="AL41" s="76">
        <f>MIN(MAX(MIN(MAX(MIN(MAX(V$6+INDEX(エサマスタ!$C$5:$O$53,MATCH($D41,エサマスタ!$B$5:$B$53,0),COLUMN()-COLUMN($Z41)),0),1.875-MOD(V41,1))+INDEX(エサマスタ!$C$5:$O$53,MATCH($E41,エサマスタ!$B$5:$B$53,0),COLUMN()-COLUMN($Z41)),0),1.875-MOD(V41,1))+INDEX(エサマスタ!$C$5:$O$53,MATCH($F41,エサマスタ!$B$5:$B$53,0),COLUMN()-COLUMN($Z41)),0),1.875-MOD(V41,1))</f>
        <v>0.875</v>
      </c>
      <c r="AM41" s="77">
        <f>MIN(MAX(MIN(MAX(MIN(MAX(W$6+IF(AND($F$1="リマスター",$D41="アルマジロキャベツ"),-1,1)*INDEX(エサマスタ!$C$5:$O$53,MATCH($D41,エサマスタ!$B$5:$B$53,0),COLUMN()-COLUMN($Z41)),0),1.875-MOD(W41,1))+IF(AND($F$1="リマスター",$E41="アルマジロキャベツ"),-1,1)*INDEX(エサマスタ!$C$5:$O$53,MATCH($E41,エサマスタ!$B$5:$B$53,0),COLUMN()-COLUMN($Z41)),0),1.875-MOD(W41,1))+IF(AND($F$1="リマスター",$F41="アルマジロキャベツ"),-1,1)*INDEX(エサマスタ!$C$5:$O$53,MATCH($F41,エサマスタ!$B$5:$B$53,0),COLUMN()-COLUMN($Z41)),0),1.875-MOD(W41,1))</f>
        <v>1</v>
      </c>
      <c r="AN41" s="15"/>
      <c r="AO41" s="12"/>
      <c r="AP41" s="12"/>
      <c r="AQ41" s="12" t="str">
        <f>初期値マスタ!B38</f>
        <v>デンデン</v>
      </c>
      <c r="AR41" s="1" t="str">
        <f>エサマスタ!B38</f>
        <v>スペードバジル</v>
      </c>
    </row>
    <row r="42" spans="1:44" x14ac:dyDescent="0.15">
      <c r="A42" s="15"/>
      <c r="B42" s="51" t="s">
        <v>134</v>
      </c>
      <c r="C42" s="54"/>
      <c r="D42" s="53" t="s">
        <v>92</v>
      </c>
      <c r="E42" s="53" t="s">
        <v>97</v>
      </c>
      <c r="F42" s="53" t="s">
        <v>97</v>
      </c>
      <c r="G42" s="32"/>
      <c r="H42" s="15"/>
      <c r="I42" s="15"/>
      <c r="J42" s="63" t="s">
        <v>134</v>
      </c>
      <c r="K42" s="64">
        <f t="shared" ref="K42:R42" si="51">K41+AA41</f>
        <v>88</v>
      </c>
      <c r="L42" s="65">
        <f t="shared" si="51"/>
        <v>43</v>
      </c>
      <c r="M42" s="65">
        <f t="shared" si="51"/>
        <v>70</v>
      </c>
      <c r="N42" s="65">
        <f t="shared" si="51"/>
        <v>36.5</v>
      </c>
      <c r="O42" s="65">
        <f t="shared" si="51"/>
        <v>43</v>
      </c>
      <c r="P42" s="65">
        <f t="shared" si="51"/>
        <v>55.5</v>
      </c>
      <c r="Q42" s="65">
        <f t="shared" si="51"/>
        <v>32</v>
      </c>
      <c r="R42" s="65">
        <f t="shared" si="51"/>
        <v>5</v>
      </c>
      <c r="S42" s="76">
        <f t="shared" ref="S42:W42" si="52">INT(S41)+MIN(S41-INT(S41)+AI41,1.875)</f>
        <v>26.75</v>
      </c>
      <c r="T42" s="76">
        <f t="shared" si="52"/>
        <v>23.5</v>
      </c>
      <c r="U42" s="76">
        <f t="shared" si="52"/>
        <v>23.5</v>
      </c>
      <c r="V42" s="76">
        <f t="shared" si="52"/>
        <v>23.375</v>
      </c>
      <c r="W42" s="77">
        <f t="shared" si="52"/>
        <v>24</v>
      </c>
      <c r="X42" s="15"/>
      <c r="Y42" s="15"/>
      <c r="Z42" s="63" t="s">
        <v>134</v>
      </c>
      <c r="AA42" s="64">
        <f>MIN(MAX(MIN(MAX(MIN(MAX(K$6+INDEX(エサマスタ!$C$5:$O$53,MATCH($D42,エサマスタ!$B$5:$B$53,0),COLUMN()-COLUMN($Z42)),0),3.75)+INDEX(エサマスタ!$C$5:$O$53,MATCH($E42,エサマスタ!$B$5:$B$53,0),COLUMN()-COLUMN($Z42)),0),3.75)+INDEX(エサマスタ!$C$5:$O$53,MATCH($F42,エサマスタ!$B$5:$B$53,0),COLUMN()-COLUMN($Z42)),0),3.75)</f>
        <v>3.75</v>
      </c>
      <c r="AB42" s="65">
        <f>MIN(MAX(MIN(MAX(MIN(MAX(L$6+INDEX(エサマスタ!$C$5:$O$53,MATCH($D42,エサマスタ!$B$5:$B$53,0),COLUMN()-COLUMN($Z42)),0),3.75)+INDEX(エサマスタ!$C$5:$O$53,MATCH($E42,エサマスタ!$B$5:$B$53,0),COLUMN()-COLUMN($Z42)),0),3.75)+INDEX(エサマスタ!$C$5:$O$53,MATCH($F42,エサマスタ!$B$5:$B$53,0),COLUMN()-COLUMN($Z42)),0),3.75)</f>
        <v>1.5</v>
      </c>
      <c r="AC42" s="65">
        <f>MIN(MAX(MIN(MAX(MIN(MAX(M$6+INDEX(エサマスタ!$C$5:$O$53,MATCH($D42,エサマスタ!$B$5:$B$53,0),COLUMN()-COLUMN($Z42)),0),3.75)+INDEX(エサマスタ!$C$5:$O$53,MATCH($E42,エサマスタ!$B$5:$B$53,0),COLUMN()-COLUMN($Z42)),0),3.75)+INDEX(エサマスタ!$C$5:$O$53,MATCH($F42,エサマスタ!$B$5:$B$53,0),COLUMN()-COLUMN($Z42)),0),3.75)</f>
        <v>2.5</v>
      </c>
      <c r="AD42" s="65">
        <f>MIN(MAX(MIN(MAX(MIN(MAX(N$6+INDEX(エサマスタ!$C$5:$O$53,MATCH($D42,エサマスタ!$B$5:$B$53,0),COLUMN()-COLUMN($Z42)),0),3.75)+INDEX(エサマスタ!$C$5:$O$53,MATCH($E42,エサマスタ!$B$5:$B$53,0),COLUMN()-COLUMN($Z42)),0),3.75)+INDEX(エサマスタ!$C$5:$O$53,MATCH($F42,エサマスタ!$B$5:$B$53,0),COLUMN()-COLUMN($Z42)),0),3.75)</f>
        <v>1.5</v>
      </c>
      <c r="AE42" s="65">
        <f>MIN(MAX(MIN(MAX(MIN(MAX(O$6+INDEX(エサマスタ!$C$5:$O$53,MATCH($D42,エサマスタ!$B$5:$B$53,0),COLUMN()-COLUMN($Z42)),0),3.75)+INDEX(エサマスタ!$C$5:$O$53,MATCH($E42,エサマスタ!$B$5:$B$53,0),COLUMN()-COLUMN($Z42)),0),3.75)+INDEX(エサマスタ!$C$5:$O$53,MATCH($F42,エサマスタ!$B$5:$B$53,0),COLUMN()-COLUMN($Z42)),0),3.75)</f>
        <v>1.5</v>
      </c>
      <c r="AF42" s="65">
        <f>MIN(MAX(MIN(MAX(MIN(MAX(P$6+INDEX(エサマスタ!$C$5:$O$53,MATCH($D42,エサマスタ!$B$5:$B$53,0),COLUMN()-COLUMN($Z42)),0),3.75)+INDEX(エサマスタ!$C$5:$O$53,MATCH($E42,エサマスタ!$B$5:$B$53,0),COLUMN()-COLUMN($Z42)),0),3.75)+INDEX(エサマスタ!$C$5:$O$53,MATCH($F42,エサマスタ!$B$5:$B$53,0),COLUMN()-COLUMN($Z42)),0),3.75)</f>
        <v>2.5</v>
      </c>
      <c r="AG42" s="65">
        <f>MIN(MAX(MIN(MAX(MIN(MAX(Q$6+INDEX(エサマスタ!$C$5:$O$53,MATCH($D42,エサマスタ!$B$5:$B$53,0),COLUMN()-COLUMN($Z42)),0),3.75)+INDEX(エサマスタ!$C$5:$O$53,MATCH($E42,エサマスタ!$B$5:$B$53,0),COLUMN()-COLUMN($Z42)),0),3.75)+INDEX(エサマスタ!$C$5:$O$53,MATCH($F42,エサマスタ!$B$5:$B$53,0),COLUMN()-COLUMN($Z42)),0),3.75)</f>
        <v>0.5</v>
      </c>
      <c r="AH42" s="65">
        <f>MIN(MAX(MIN(MAX(MIN(MAX(R$6+INDEX(エサマスタ!$C$5:$O$53,MATCH($D42,エサマスタ!$B$5:$B$53,0),COLUMN()-COLUMN($Z42)),0),3.75)+INDEX(エサマスタ!$C$5:$O$53,MATCH($E42,エサマスタ!$B$5:$B$53,0),COLUMN()-COLUMN($Z42)),0),3.75)+INDEX(エサマスタ!$C$5:$O$53,MATCH($F42,エサマスタ!$B$5:$B$53,0),COLUMN()-COLUMN($Z42)),0),3.75)</f>
        <v>0</v>
      </c>
      <c r="AI42" s="76">
        <f>MIN(MAX(MIN(MAX(MIN(MAX(S$6+INDEX(エサマスタ!$C$5:$O$53,MATCH($D42,エサマスタ!$B$5:$B$53,0),COLUMN()-COLUMN($Z42)),0),1.875-MOD(S42,1))+INDEX(エサマスタ!$C$5:$O$53,MATCH($E42,エサマスタ!$B$5:$B$53,0),COLUMN()-COLUMN($Z42)),0),1.875-MOD(S42,1))+INDEX(エサマスタ!$C$5:$O$53,MATCH($F42,エサマスタ!$B$5:$B$53,0),COLUMN()-COLUMN($Z42)),0),1.875-MOD(S42,1))</f>
        <v>0.625</v>
      </c>
      <c r="AJ42" s="76">
        <f>MIN(MAX(MIN(MAX(MIN(MAX(T$6+INDEX(エサマスタ!$C$5:$O$53,MATCH($D42,エサマスタ!$B$5:$B$53,0),COLUMN()-COLUMN($Z42)),0),1.875-MOD(T42,1))+INDEX(エサマスタ!$C$5:$O$53,MATCH($E42,エサマスタ!$B$5:$B$53,0),COLUMN()-COLUMN($Z42)),0),1.875-MOD(T42,1))+INDEX(エサマスタ!$C$5:$O$53,MATCH($F42,エサマスタ!$B$5:$B$53,0),COLUMN()-COLUMN($Z42)),0),1.875-MOD(T42,1))</f>
        <v>1</v>
      </c>
      <c r="AK42" s="76">
        <f>MIN(MAX(MIN(MAX(MIN(MAX(U$6+INDEX(エサマスタ!$C$5:$O$53,MATCH($D42,エサマスタ!$B$5:$B$53,0),COLUMN()-COLUMN($Z42)),0),1.875-MOD(U42,1))+INDEX(エサマスタ!$C$5:$O$53,MATCH($E42,エサマスタ!$B$5:$B$53,0),COLUMN()-COLUMN($Z42)),0),1.875-MOD(U42,1))+INDEX(エサマスタ!$C$5:$O$53,MATCH($F42,エサマスタ!$B$5:$B$53,0),COLUMN()-COLUMN($Z42)),0),1.875-MOD(U42,1))</f>
        <v>1</v>
      </c>
      <c r="AL42" s="76">
        <f>MIN(MAX(MIN(MAX(MIN(MAX(V$6+INDEX(エサマスタ!$C$5:$O$53,MATCH($D42,エサマスタ!$B$5:$B$53,0),COLUMN()-COLUMN($Z42)),0),1.875-MOD(V42,1))+INDEX(エサマスタ!$C$5:$O$53,MATCH($E42,エサマスタ!$B$5:$B$53,0),COLUMN()-COLUMN($Z42)),0),1.875-MOD(V42,1))+INDEX(エサマスタ!$C$5:$O$53,MATCH($F42,エサマスタ!$B$5:$B$53,0),COLUMN()-COLUMN($Z42)),0),1.875-MOD(V42,1))</f>
        <v>0.875</v>
      </c>
      <c r="AM42" s="77">
        <f>MIN(MAX(MIN(MAX(MIN(MAX(W$6+IF(AND($F$1="リマスター",$D42="アルマジロキャベツ"),-1,1)*INDEX(エサマスタ!$C$5:$O$53,MATCH($D42,エサマスタ!$B$5:$B$53,0),COLUMN()-COLUMN($Z42)),0),1.875-MOD(W42,1))+IF(AND($F$1="リマスター",$E42="アルマジロキャベツ"),-1,1)*INDEX(エサマスタ!$C$5:$O$53,MATCH($E42,エサマスタ!$B$5:$B$53,0),COLUMN()-COLUMN($Z42)),0),1.875-MOD(W42,1))+IF(AND($F$1="リマスター",$F42="アルマジロキャベツ"),-1,1)*INDEX(エサマスタ!$C$5:$O$53,MATCH($F42,エサマスタ!$B$5:$B$53,0),COLUMN()-COLUMN($Z42)),0),1.875-MOD(W42,1))</f>
        <v>1</v>
      </c>
      <c r="AN42" s="15"/>
      <c r="AO42" s="12"/>
      <c r="AP42" s="12"/>
      <c r="AQ42" s="12" t="str">
        <f>初期値マスタ!B39</f>
        <v>ラストモールド</v>
      </c>
      <c r="AR42" s="1" t="str">
        <f>エサマスタ!B39</f>
        <v>ダイヤローレル</v>
      </c>
    </row>
    <row r="43" spans="1:44" x14ac:dyDescent="0.15">
      <c r="A43" s="15"/>
      <c r="B43" s="51" t="s">
        <v>135</v>
      </c>
      <c r="C43" s="54"/>
      <c r="D43" s="53" t="s">
        <v>92</v>
      </c>
      <c r="E43" s="53" t="s">
        <v>97</v>
      </c>
      <c r="F43" s="53" t="s">
        <v>97</v>
      </c>
      <c r="G43" s="32"/>
      <c r="H43" s="15"/>
      <c r="I43" s="15"/>
      <c r="J43" s="63" t="s">
        <v>135</v>
      </c>
      <c r="K43" s="64">
        <f t="shared" ref="K43:R43" si="53">K42+AA42</f>
        <v>91.75</v>
      </c>
      <c r="L43" s="65">
        <f t="shared" si="53"/>
        <v>44.5</v>
      </c>
      <c r="M43" s="65">
        <f t="shared" si="53"/>
        <v>72.5</v>
      </c>
      <c r="N43" s="65">
        <f t="shared" si="53"/>
        <v>38</v>
      </c>
      <c r="O43" s="65">
        <f t="shared" si="53"/>
        <v>44.5</v>
      </c>
      <c r="P43" s="65">
        <f t="shared" si="53"/>
        <v>58</v>
      </c>
      <c r="Q43" s="65">
        <f t="shared" si="53"/>
        <v>32.5</v>
      </c>
      <c r="R43" s="65">
        <f t="shared" si="53"/>
        <v>5</v>
      </c>
      <c r="S43" s="76">
        <f t="shared" ref="S43:W43" si="54">INT(S42)+MIN(S42-INT(S42)+AI42,1.875)</f>
        <v>27.375</v>
      </c>
      <c r="T43" s="76">
        <f t="shared" si="54"/>
        <v>24.5</v>
      </c>
      <c r="U43" s="76">
        <f t="shared" si="54"/>
        <v>24.5</v>
      </c>
      <c r="V43" s="76">
        <f t="shared" si="54"/>
        <v>24.25</v>
      </c>
      <c r="W43" s="77">
        <f t="shared" si="54"/>
        <v>25</v>
      </c>
      <c r="X43" s="15"/>
      <c r="Y43" s="15"/>
      <c r="Z43" s="63" t="s">
        <v>135</v>
      </c>
      <c r="AA43" s="64">
        <f>MIN(MAX(MIN(MAX(MIN(MAX(K$6+INDEX(エサマスタ!$C$5:$O$53,MATCH($D43,エサマスタ!$B$5:$B$53,0),COLUMN()-COLUMN($Z43)),0),3.75)+INDEX(エサマスタ!$C$5:$O$53,MATCH($E43,エサマスタ!$B$5:$B$53,0),COLUMN()-COLUMN($Z43)),0),3.75)+INDEX(エサマスタ!$C$5:$O$53,MATCH($F43,エサマスタ!$B$5:$B$53,0),COLUMN()-COLUMN($Z43)),0),3.75)</f>
        <v>3.75</v>
      </c>
      <c r="AB43" s="65">
        <f>MIN(MAX(MIN(MAX(MIN(MAX(L$6+INDEX(エサマスタ!$C$5:$O$53,MATCH($D43,エサマスタ!$B$5:$B$53,0),COLUMN()-COLUMN($Z43)),0),3.75)+INDEX(エサマスタ!$C$5:$O$53,MATCH($E43,エサマスタ!$B$5:$B$53,0),COLUMN()-COLUMN($Z43)),0),3.75)+INDEX(エサマスタ!$C$5:$O$53,MATCH($F43,エサマスタ!$B$5:$B$53,0),COLUMN()-COLUMN($Z43)),0),3.75)</f>
        <v>1.5</v>
      </c>
      <c r="AC43" s="65">
        <f>MIN(MAX(MIN(MAX(MIN(MAX(M$6+INDEX(エサマスタ!$C$5:$O$53,MATCH($D43,エサマスタ!$B$5:$B$53,0),COLUMN()-COLUMN($Z43)),0),3.75)+INDEX(エサマスタ!$C$5:$O$53,MATCH($E43,エサマスタ!$B$5:$B$53,0),COLUMN()-COLUMN($Z43)),0),3.75)+INDEX(エサマスタ!$C$5:$O$53,MATCH($F43,エサマスタ!$B$5:$B$53,0),COLUMN()-COLUMN($Z43)),0),3.75)</f>
        <v>2.5</v>
      </c>
      <c r="AD43" s="65">
        <f>MIN(MAX(MIN(MAX(MIN(MAX(N$6+INDEX(エサマスタ!$C$5:$O$53,MATCH($D43,エサマスタ!$B$5:$B$53,0),COLUMN()-COLUMN($Z43)),0),3.75)+INDEX(エサマスタ!$C$5:$O$53,MATCH($E43,エサマスタ!$B$5:$B$53,0),COLUMN()-COLUMN($Z43)),0),3.75)+INDEX(エサマスタ!$C$5:$O$53,MATCH($F43,エサマスタ!$B$5:$B$53,0),COLUMN()-COLUMN($Z43)),0),3.75)</f>
        <v>1.5</v>
      </c>
      <c r="AE43" s="65">
        <f>MIN(MAX(MIN(MAX(MIN(MAX(O$6+INDEX(エサマスタ!$C$5:$O$53,MATCH($D43,エサマスタ!$B$5:$B$53,0),COLUMN()-COLUMN($Z43)),0),3.75)+INDEX(エサマスタ!$C$5:$O$53,MATCH($E43,エサマスタ!$B$5:$B$53,0),COLUMN()-COLUMN($Z43)),0),3.75)+INDEX(エサマスタ!$C$5:$O$53,MATCH($F43,エサマスタ!$B$5:$B$53,0),COLUMN()-COLUMN($Z43)),0),3.75)</f>
        <v>1.5</v>
      </c>
      <c r="AF43" s="65">
        <f>MIN(MAX(MIN(MAX(MIN(MAX(P$6+INDEX(エサマスタ!$C$5:$O$53,MATCH($D43,エサマスタ!$B$5:$B$53,0),COLUMN()-COLUMN($Z43)),0),3.75)+INDEX(エサマスタ!$C$5:$O$53,MATCH($E43,エサマスタ!$B$5:$B$53,0),COLUMN()-COLUMN($Z43)),0),3.75)+INDEX(エサマスタ!$C$5:$O$53,MATCH($F43,エサマスタ!$B$5:$B$53,0),COLUMN()-COLUMN($Z43)),0),3.75)</f>
        <v>2.5</v>
      </c>
      <c r="AG43" s="65">
        <f>MIN(MAX(MIN(MAX(MIN(MAX(Q$6+INDEX(エサマスタ!$C$5:$O$53,MATCH($D43,エサマスタ!$B$5:$B$53,0),COLUMN()-COLUMN($Z43)),0),3.75)+INDEX(エサマスタ!$C$5:$O$53,MATCH($E43,エサマスタ!$B$5:$B$53,0),COLUMN()-COLUMN($Z43)),0),3.75)+INDEX(エサマスタ!$C$5:$O$53,MATCH($F43,エサマスタ!$B$5:$B$53,0),COLUMN()-COLUMN($Z43)),0),3.75)</f>
        <v>0.5</v>
      </c>
      <c r="AH43" s="65">
        <f>MIN(MAX(MIN(MAX(MIN(MAX(R$6+INDEX(エサマスタ!$C$5:$O$53,MATCH($D43,エサマスタ!$B$5:$B$53,0),COLUMN()-COLUMN($Z43)),0),3.75)+INDEX(エサマスタ!$C$5:$O$53,MATCH($E43,エサマスタ!$B$5:$B$53,0),COLUMN()-COLUMN($Z43)),0),3.75)+INDEX(エサマスタ!$C$5:$O$53,MATCH($F43,エサマスタ!$B$5:$B$53,0),COLUMN()-COLUMN($Z43)),0),3.75)</f>
        <v>0</v>
      </c>
      <c r="AI43" s="76">
        <f>MIN(MAX(MIN(MAX(MIN(MAX(S$6+INDEX(エサマスタ!$C$5:$O$53,MATCH($D43,エサマスタ!$B$5:$B$53,0),COLUMN()-COLUMN($Z43)),0),1.875-MOD(S43,1))+INDEX(エサマスタ!$C$5:$O$53,MATCH($E43,エサマスタ!$B$5:$B$53,0),COLUMN()-COLUMN($Z43)),0),1.875-MOD(S43,1))+INDEX(エサマスタ!$C$5:$O$53,MATCH($F43,エサマスタ!$B$5:$B$53,0),COLUMN()-COLUMN($Z43)),0),1.875-MOD(S43,1))</f>
        <v>0.625</v>
      </c>
      <c r="AJ43" s="76">
        <f>MIN(MAX(MIN(MAX(MIN(MAX(T$6+INDEX(エサマスタ!$C$5:$O$53,MATCH($D43,エサマスタ!$B$5:$B$53,0),COLUMN()-COLUMN($Z43)),0),1.875-MOD(T43,1))+INDEX(エサマスタ!$C$5:$O$53,MATCH($E43,エサマスタ!$B$5:$B$53,0),COLUMN()-COLUMN($Z43)),0),1.875-MOD(T43,1))+INDEX(エサマスタ!$C$5:$O$53,MATCH($F43,エサマスタ!$B$5:$B$53,0),COLUMN()-COLUMN($Z43)),0),1.875-MOD(T43,1))</f>
        <v>1</v>
      </c>
      <c r="AK43" s="76">
        <f>MIN(MAX(MIN(MAX(MIN(MAX(U$6+INDEX(エサマスタ!$C$5:$O$53,MATCH($D43,エサマスタ!$B$5:$B$53,0),COLUMN()-COLUMN($Z43)),0),1.875-MOD(U43,1))+INDEX(エサマスタ!$C$5:$O$53,MATCH($E43,エサマスタ!$B$5:$B$53,0),COLUMN()-COLUMN($Z43)),0),1.875-MOD(U43,1))+INDEX(エサマスタ!$C$5:$O$53,MATCH($F43,エサマスタ!$B$5:$B$53,0),COLUMN()-COLUMN($Z43)),0),1.875-MOD(U43,1))</f>
        <v>1</v>
      </c>
      <c r="AL43" s="76">
        <f>MIN(MAX(MIN(MAX(MIN(MAX(V$6+INDEX(エサマスタ!$C$5:$O$53,MATCH($D43,エサマスタ!$B$5:$B$53,0),COLUMN()-COLUMN($Z43)),0),1.875-MOD(V43,1))+INDEX(エサマスタ!$C$5:$O$53,MATCH($E43,エサマスタ!$B$5:$B$53,0),COLUMN()-COLUMN($Z43)),0),1.875-MOD(V43,1))+INDEX(エサマスタ!$C$5:$O$53,MATCH($F43,エサマスタ!$B$5:$B$53,0),COLUMN()-COLUMN($Z43)),0),1.875-MOD(V43,1))</f>
        <v>0.875</v>
      </c>
      <c r="AM43" s="77">
        <f>MIN(MAX(MIN(MAX(MIN(MAX(W$6+IF(AND($F$1="リマスター",$D43="アルマジロキャベツ"),-1,1)*INDEX(エサマスタ!$C$5:$O$53,MATCH($D43,エサマスタ!$B$5:$B$53,0),COLUMN()-COLUMN($Z43)),0),1.875-MOD(W43,1))+IF(AND($F$1="リマスター",$E43="アルマジロキャベツ"),-1,1)*INDEX(エサマスタ!$C$5:$O$53,MATCH($E43,エサマスタ!$B$5:$B$53,0),COLUMN()-COLUMN($Z43)),0),1.875-MOD(W43,1))+IF(AND($F$1="リマスター",$F43="アルマジロキャベツ"),-1,1)*INDEX(エサマスタ!$C$5:$O$53,MATCH($F43,エサマスタ!$B$5:$B$53,0),COLUMN()-COLUMN($Z43)),0),1.875-MOD(W43,1))</f>
        <v>1</v>
      </c>
      <c r="AN43" s="15"/>
      <c r="AO43" s="12"/>
      <c r="AP43" s="12"/>
      <c r="AQ43" s="12" t="str">
        <f>初期値マスタ!B40</f>
        <v>スカルビースト</v>
      </c>
      <c r="AR43" s="1" t="str">
        <f>エサマスタ!B40</f>
        <v>ゴールドクローバー</v>
      </c>
    </row>
    <row r="44" spans="1:44" x14ac:dyDescent="0.15">
      <c r="A44" s="15"/>
      <c r="B44" s="51" t="s">
        <v>136</v>
      </c>
      <c r="C44" s="54"/>
      <c r="D44" s="53" t="s">
        <v>92</v>
      </c>
      <c r="E44" s="53" t="s">
        <v>97</v>
      </c>
      <c r="F44" s="53" t="s">
        <v>97</v>
      </c>
      <c r="G44" s="32"/>
      <c r="H44" s="15"/>
      <c r="I44" s="15"/>
      <c r="J44" s="63" t="s">
        <v>136</v>
      </c>
      <c r="K44" s="64">
        <f t="shared" ref="K44:R44" si="55">K43+AA43</f>
        <v>95.5</v>
      </c>
      <c r="L44" s="65">
        <f t="shared" si="55"/>
        <v>46</v>
      </c>
      <c r="M44" s="65">
        <f t="shared" si="55"/>
        <v>75</v>
      </c>
      <c r="N44" s="65">
        <f t="shared" si="55"/>
        <v>39.5</v>
      </c>
      <c r="O44" s="65">
        <f t="shared" si="55"/>
        <v>46</v>
      </c>
      <c r="P44" s="65">
        <f t="shared" si="55"/>
        <v>60.5</v>
      </c>
      <c r="Q44" s="65">
        <f t="shared" si="55"/>
        <v>33</v>
      </c>
      <c r="R44" s="65">
        <f t="shared" si="55"/>
        <v>5</v>
      </c>
      <c r="S44" s="76">
        <f t="shared" ref="S44:W44" si="56">INT(S43)+MIN(S43-INT(S43)+AI43,1.875)</f>
        <v>28</v>
      </c>
      <c r="T44" s="76">
        <f t="shared" si="56"/>
        <v>25.5</v>
      </c>
      <c r="U44" s="76">
        <f t="shared" si="56"/>
        <v>25.5</v>
      </c>
      <c r="V44" s="76">
        <f t="shared" si="56"/>
        <v>25.125</v>
      </c>
      <c r="W44" s="77">
        <f t="shared" si="56"/>
        <v>26</v>
      </c>
      <c r="X44" s="15"/>
      <c r="Y44" s="15"/>
      <c r="Z44" s="63" t="s">
        <v>136</v>
      </c>
      <c r="AA44" s="64">
        <f>MIN(MAX(MIN(MAX(MIN(MAX(K$6+INDEX(エサマスタ!$C$5:$O$53,MATCH($D44,エサマスタ!$B$5:$B$53,0),COLUMN()-COLUMN($Z44)),0),3.75)+INDEX(エサマスタ!$C$5:$O$53,MATCH($E44,エサマスタ!$B$5:$B$53,0),COLUMN()-COLUMN($Z44)),0),3.75)+INDEX(エサマスタ!$C$5:$O$53,MATCH($F44,エサマスタ!$B$5:$B$53,0),COLUMN()-COLUMN($Z44)),0),3.75)</f>
        <v>3.75</v>
      </c>
      <c r="AB44" s="65">
        <f>MIN(MAX(MIN(MAX(MIN(MAX(L$6+INDEX(エサマスタ!$C$5:$O$53,MATCH($D44,エサマスタ!$B$5:$B$53,0),COLUMN()-COLUMN($Z44)),0),3.75)+INDEX(エサマスタ!$C$5:$O$53,MATCH($E44,エサマスタ!$B$5:$B$53,0),COLUMN()-COLUMN($Z44)),0),3.75)+INDEX(エサマスタ!$C$5:$O$53,MATCH($F44,エサマスタ!$B$5:$B$53,0),COLUMN()-COLUMN($Z44)),0),3.75)</f>
        <v>1.5</v>
      </c>
      <c r="AC44" s="65">
        <f>MIN(MAX(MIN(MAX(MIN(MAX(M$6+INDEX(エサマスタ!$C$5:$O$53,MATCH($D44,エサマスタ!$B$5:$B$53,0),COLUMN()-COLUMN($Z44)),0),3.75)+INDEX(エサマスタ!$C$5:$O$53,MATCH($E44,エサマスタ!$B$5:$B$53,0),COLUMN()-COLUMN($Z44)),0),3.75)+INDEX(エサマスタ!$C$5:$O$53,MATCH($F44,エサマスタ!$B$5:$B$53,0),COLUMN()-COLUMN($Z44)),0),3.75)</f>
        <v>2.5</v>
      </c>
      <c r="AD44" s="65">
        <f>MIN(MAX(MIN(MAX(MIN(MAX(N$6+INDEX(エサマスタ!$C$5:$O$53,MATCH($D44,エサマスタ!$B$5:$B$53,0),COLUMN()-COLUMN($Z44)),0),3.75)+INDEX(エサマスタ!$C$5:$O$53,MATCH($E44,エサマスタ!$B$5:$B$53,0),COLUMN()-COLUMN($Z44)),0),3.75)+INDEX(エサマスタ!$C$5:$O$53,MATCH($F44,エサマスタ!$B$5:$B$53,0),COLUMN()-COLUMN($Z44)),0),3.75)</f>
        <v>1.5</v>
      </c>
      <c r="AE44" s="65">
        <f>MIN(MAX(MIN(MAX(MIN(MAX(O$6+INDEX(エサマスタ!$C$5:$O$53,MATCH($D44,エサマスタ!$B$5:$B$53,0),COLUMN()-COLUMN($Z44)),0),3.75)+INDEX(エサマスタ!$C$5:$O$53,MATCH($E44,エサマスタ!$B$5:$B$53,0),COLUMN()-COLUMN($Z44)),0),3.75)+INDEX(エサマスタ!$C$5:$O$53,MATCH($F44,エサマスタ!$B$5:$B$53,0),COLUMN()-COLUMN($Z44)),0),3.75)</f>
        <v>1.5</v>
      </c>
      <c r="AF44" s="65">
        <f>MIN(MAX(MIN(MAX(MIN(MAX(P$6+INDEX(エサマスタ!$C$5:$O$53,MATCH($D44,エサマスタ!$B$5:$B$53,0),COLUMN()-COLUMN($Z44)),0),3.75)+INDEX(エサマスタ!$C$5:$O$53,MATCH($E44,エサマスタ!$B$5:$B$53,0),COLUMN()-COLUMN($Z44)),0),3.75)+INDEX(エサマスタ!$C$5:$O$53,MATCH($F44,エサマスタ!$B$5:$B$53,0),COLUMN()-COLUMN($Z44)),0),3.75)</f>
        <v>2.5</v>
      </c>
      <c r="AG44" s="65">
        <f>MIN(MAX(MIN(MAX(MIN(MAX(Q$6+INDEX(エサマスタ!$C$5:$O$53,MATCH($D44,エサマスタ!$B$5:$B$53,0),COLUMN()-COLUMN($Z44)),0),3.75)+INDEX(エサマスタ!$C$5:$O$53,MATCH($E44,エサマスタ!$B$5:$B$53,0),COLUMN()-COLUMN($Z44)),0),3.75)+INDEX(エサマスタ!$C$5:$O$53,MATCH($F44,エサマスタ!$B$5:$B$53,0),COLUMN()-COLUMN($Z44)),0),3.75)</f>
        <v>0.5</v>
      </c>
      <c r="AH44" s="65">
        <f>MIN(MAX(MIN(MAX(MIN(MAX(R$6+INDEX(エサマスタ!$C$5:$O$53,MATCH($D44,エサマスタ!$B$5:$B$53,0),COLUMN()-COLUMN($Z44)),0),3.75)+INDEX(エサマスタ!$C$5:$O$53,MATCH($E44,エサマスタ!$B$5:$B$53,0),COLUMN()-COLUMN($Z44)),0),3.75)+INDEX(エサマスタ!$C$5:$O$53,MATCH($F44,エサマスタ!$B$5:$B$53,0),COLUMN()-COLUMN($Z44)),0),3.75)</f>
        <v>0</v>
      </c>
      <c r="AI44" s="76">
        <f>MIN(MAX(MIN(MAX(MIN(MAX(S$6+INDEX(エサマスタ!$C$5:$O$53,MATCH($D44,エサマスタ!$B$5:$B$53,0),COLUMN()-COLUMN($Z44)),0),1.875-MOD(S44,1))+INDEX(エサマスタ!$C$5:$O$53,MATCH($E44,エサマスタ!$B$5:$B$53,0),COLUMN()-COLUMN($Z44)),0),1.875-MOD(S44,1))+INDEX(エサマスタ!$C$5:$O$53,MATCH($F44,エサマスタ!$B$5:$B$53,0),COLUMN()-COLUMN($Z44)),0),1.875-MOD(S44,1))</f>
        <v>0.625</v>
      </c>
      <c r="AJ44" s="76">
        <f>MIN(MAX(MIN(MAX(MIN(MAX(T$6+INDEX(エサマスタ!$C$5:$O$53,MATCH($D44,エサマスタ!$B$5:$B$53,0),COLUMN()-COLUMN($Z44)),0),1.875-MOD(T44,1))+INDEX(エサマスタ!$C$5:$O$53,MATCH($E44,エサマスタ!$B$5:$B$53,0),COLUMN()-COLUMN($Z44)),0),1.875-MOD(T44,1))+INDEX(エサマスタ!$C$5:$O$53,MATCH($F44,エサマスタ!$B$5:$B$53,0),COLUMN()-COLUMN($Z44)),0),1.875-MOD(T44,1))</f>
        <v>1</v>
      </c>
      <c r="AK44" s="76">
        <f>MIN(MAX(MIN(MAX(MIN(MAX(U$6+INDEX(エサマスタ!$C$5:$O$53,MATCH($D44,エサマスタ!$B$5:$B$53,0),COLUMN()-COLUMN($Z44)),0),1.875-MOD(U44,1))+INDEX(エサマスタ!$C$5:$O$53,MATCH($E44,エサマスタ!$B$5:$B$53,0),COLUMN()-COLUMN($Z44)),0),1.875-MOD(U44,1))+INDEX(エサマスタ!$C$5:$O$53,MATCH($F44,エサマスタ!$B$5:$B$53,0),COLUMN()-COLUMN($Z44)),0),1.875-MOD(U44,1))</f>
        <v>1</v>
      </c>
      <c r="AL44" s="76">
        <f>MIN(MAX(MIN(MAX(MIN(MAX(V$6+INDEX(エサマスタ!$C$5:$O$53,MATCH($D44,エサマスタ!$B$5:$B$53,0),COLUMN()-COLUMN($Z44)),0),1.875-MOD(V44,1))+INDEX(エサマスタ!$C$5:$O$53,MATCH($E44,エサマスタ!$B$5:$B$53,0),COLUMN()-COLUMN($Z44)),0),1.875-MOD(V44,1))+INDEX(エサマスタ!$C$5:$O$53,MATCH($F44,エサマスタ!$B$5:$B$53,0),COLUMN()-COLUMN($Z44)),0),1.875-MOD(V44,1))</f>
        <v>0.875</v>
      </c>
      <c r="AM44" s="77">
        <f>MIN(MAX(MIN(MAX(MIN(MAX(W$6+IF(AND($F$1="リマスター",$D44="アルマジロキャベツ"),-1,1)*INDEX(エサマスタ!$C$5:$O$53,MATCH($D44,エサマスタ!$B$5:$B$53,0),COLUMN()-COLUMN($Z44)),0),1.875-MOD(W44,1))+IF(AND($F$1="リマスター",$E44="アルマジロキャベツ"),-1,1)*INDEX(エサマスタ!$C$5:$O$53,MATCH($E44,エサマスタ!$B$5:$B$53,0),COLUMN()-COLUMN($Z44)),0),1.875-MOD(W44,1))+IF(AND($F$1="リマスター",$F44="アルマジロキャベツ"),-1,1)*INDEX(エサマスタ!$C$5:$O$53,MATCH($F44,エサマスタ!$B$5:$B$53,0),COLUMN()-COLUMN($Z44)),0),1.875-MOD(W44,1))</f>
        <v>1</v>
      </c>
      <c r="AN44" s="15"/>
      <c r="AO44" s="12"/>
      <c r="AP44" s="12"/>
      <c r="AQ44" s="12" t="str">
        <f>初期値マスタ!B41</f>
        <v>ゾンビ</v>
      </c>
      <c r="AR44" s="1" t="str">
        <f>エサマスタ!B41</f>
        <v>ドッキリマッシュ</v>
      </c>
    </row>
    <row r="45" spans="1:44" x14ac:dyDescent="0.15">
      <c r="A45" s="15"/>
      <c r="B45" s="51" t="s">
        <v>137</v>
      </c>
      <c r="C45" s="54"/>
      <c r="D45" s="53" t="s">
        <v>92</v>
      </c>
      <c r="E45" s="53" t="s">
        <v>95</v>
      </c>
      <c r="F45" s="53" t="s">
        <v>97</v>
      </c>
      <c r="G45" s="32"/>
      <c r="H45" s="15"/>
      <c r="I45" s="15"/>
      <c r="J45" s="63" t="s">
        <v>137</v>
      </c>
      <c r="K45" s="64">
        <f t="shared" ref="K45:R45" si="57">K44+AA44</f>
        <v>99.25</v>
      </c>
      <c r="L45" s="65">
        <f t="shared" si="57"/>
        <v>47.5</v>
      </c>
      <c r="M45" s="65">
        <f t="shared" si="57"/>
        <v>77.5</v>
      </c>
      <c r="N45" s="65">
        <f t="shared" si="57"/>
        <v>41</v>
      </c>
      <c r="O45" s="65">
        <f t="shared" si="57"/>
        <v>47.5</v>
      </c>
      <c r="P45" s="65">
        <f t="shared" si="57"/>
        <v>63</v>
      </c>
      <c r="Q45" s="65">
        <f t="shared" si="57"/>
        <v>33.5</v>
      </c>
      <c r="R45" s="65">
        <f t="shared" si="57"/>
        <v>5</v>
      </c>
      <c r="S45" s="76">
        <f t="shared" ref="S45:W45" si="58">INT(S44)+MIN(S44-INT(S44)+AI44,1.875)</f>
        <v>28.625</v>
      </c>
      <c r="T45" s="76">
        <f t="shared" si="58"/>
        <v>26.5</v>
      </c>
      <c r="U45" s="76">
        <f t="shared" si="58"/>
        <v>26.5</v>
      </c>
      <c r="V45" s="76">
        <f t="shared" si="58"/>
        <v>26</v>
      </c>
      <c r="W45" s="77">
        <f t="shared" si="58"/>
        <v>27</v>
      </c>
      <c r="X45" s="15"/>
      <c r="Y45" s="15"/>
      <c r="Z45" s="63" t="s">
        <v>137</v>
      </c>
      <c r="AA45" s="64">
        <f>MIN(MAX(MIN(MAX(MIN(MAX(K$6+INDEX(エサマスタ!$C$5:$O$53,MATCH($D45,エサマスタ!$B$5:$B$53,0),COLUMN()-COLUMN($Z45)),0),3.75)+INDEX(エサマスタ!$C$5:$O$53,MATCH($E45,エサマスタ!$B$5:$B$53,0),COLUMN()-COLUMN($Z45)),0),3.75)+INDEX(エサマスタ!$C$5:$O$53,MATCH($F45,エサマスタ!$B$5:$B$53,0),COLUMN()-COLUMN($Z45)),0),3.75)</f>
        <v>3.25</v>
      </c>
      <c r="AB45" s="65">
        <f>MIN(MAX(MIN(MAX(MIN(MAX(L$6+INDEX(エサマスタ!$C$5:$O$53,MATCH($D45,エサマスタ!$B$5:$B$53,0),COLUMN()-COLUMN($Z45)),0),3.75)+INDEX(エサマスタ!$C$5:$O$53,MATCH($E45,エサマスタ!$B$5:$B$53,0),COLUMN()-COLUMN($Z45)),0),3.75)+INDEX(エサマスタ!$C$5:$O$53,MATCH($F45,エサマスタ!$B$5:$B$53,0),COLUMN()-COLUMN($Z45)),0),3.75)</f>
        <v>1.5</v>
      </c>
      <c r="AC45" s="65">
        <f>MIN(MAX(MIN(MAX(MIN(MAX(M$6+INDEX(エサマスタ!$C$5:$O$53,MATCH($D45,エサマスタ!$B$5:$B$53,0),COLUMN()-COLUMN($Z45)),0),3.75)+INDEX(エサマスタ!$C$5:$O$53,MATCH($E45,エサマスタ!$B$5:$B$53,0),COLUMN()-COLUMN($Z45)),0),3.75)+INDEX(エサマスタ!$C$5:$O$53,MATCH($F45,エサマスタ!$B$5:$B$53,0),COLUMN()-COLUMN($Z45)),0),3.75)</f>
        <v>3.5</v>
      </c>
      <c r="AD45" s="65">
        <f>MIN(MAX(MIN(MAX(MIN(MAX(N$6+INDEX(エサマスタ!$C$5:$O$53,MATCH($D45,エサマスタ!$B$5:$B$53,0),COLUMN()-COLUMN($Z45)),0),3.75)+INDEX(エサマスタ!$C$5:$O$53,MATCH($E45,エサマスタ!$B$5:$B$53,0),COLUMN()-COLUMN($Z45)),0),3.75)+INDEX(エサマスタ!$C$5:$O$53,MATCH($F45,エサマスタ!$B$5:$B$53,0),COLUMN()-COLUMN($Z45)),0),3.75)</f>
        <v>0.5</v>
      </c>
      <c r="AE45" s="65">
        <f>MIN(MAX(MIN(MAX(MIN(MAX(O$6+INDEX(エサマスタ!$C$5:$O$53,MATCH($D45,エサマスタ!$B$5:$B$53,0),COLUMN()-COLUMN($Z45)),0),3.75)+INDEX(エサマスタ!$C$5:$O$53,MATCH($E45,エサマスタ!$B$5:$B$53,0),COLUMN()-COLUMN($Z45)),0),3.75)+INDEX(エサマスタ!$C$5:$O$53,MATCH($F45,エサマスタ!$B$5:$B$53,0),COLUMN()-COLUMN($Z45)),0),3.75)</f>
        <v>1.5</v>
      </c>
      <c r="AF45" s="65">
        <f>MIN(MAX(MIN(MAX(MIN(MAX(P$6+INDEX(エサマスタ!$C$5:$O$53,MATCH($D45,エサマスタ!$B$5:$B$53,0),COLUMN()-COLUMN($Z45)),0),3.75)+INDEX(エサマスタ!$C$5:$O$53,MATCH($E45,エサマスタ!$B$5:$B$53,0),COLUMN()-COLUMN($Z45)),0),3.75)+INDEX(エサマスタ!$C$5:$O$53,MATCH($F45,エサマスタ!$B$5:$B$53,0),COLUMN()-COLUMN($Z45)),0),3.75)</f>
        <v>1.5</v>
      </c>
      <c r="AG45" s="65">
        <f>MIN(MAX(MIN(MAX(MIN(MAX(Q$6+INDEX(エサマスタ!$C$5:$O$53,MATCH($D45,エサマスタ!$B$5:$B$53,0),COLUMN()-COLUMN($Z45)),0),3.75)+INDEX(エサマスタ!$C$5:$O$53,MATCH($E45,エサマスタ!$B$5:$B$53,0),COLUMN()-COLUMN($Z45)),0),3.75)+INDEX(エサマスタ!$C$5:$O$53,MATCH($F45,エサマスタ!$B$5:$B$53,0),COLUMN()-COLUMN($Z45)),0),3.75)</f>
        <v>1.5</v>
      </c>
      <c r="AH45" s="65">
        <f>MIN(MAX(MIN(MAX(MIN(MAX(R$6+INDEX(エサマスタ!$C$5:$O$53,MATCH($D45,エサマスタ!$B$5:$B$53,0),COLUMN()-COLUMN($Z45)),0),3.75)+INDEX(エサマスタ!$C$5:$O$53,MATCH($E45,エサマスタ!$B$5:$B$53,0),COLUMN()-COLUMN($Z45)),0),3.75)+INDEX(エサマスタ!$C$5:$O$53,MATCH($F45,エサマスタ!$B$5:$B$53,0),COLUMN()-COLUMN($Z45)),0),3.75)</f>
        <v>0</v>
      </c>
      <c r="AI45" s="76">
        <f>MIN(MAX(MIN(MAX(MIN(MAX(S$6+INDEX(エサマスタ!$C$5:$O$53,MATCH($D45,エサマスタ!$B$5:$B$53,0),COLUMN()-COLUMN($Z45)),0),1.875-MOD(S45,1))+INDEX(エサマスタ!$C$5:$O$53,MATCH($E45,エサマスタ!$B$5:$B$53,0),COLUMN()-COLUMN($Z45)),0),1.875-MOD(S45,1))+INDEX(エサマスタ!$C$5:$O$53,MATCH($F45,エサマスタ!$B$5:$B$53,0),COLUMN()-COLUMN($Z45)),0),1.875-MOD(S45,1))</f>
        <v>0.625</v>
      </c>
      <c r="AJ45" s="76">
        <f>MIN(MAX(MIN(MAX(MIN(MAX(T$6+INDEX(エサマスタ!$C$5:$O$53,MATCH($D45,エサマスタ!$B$5:$B$53,0),COLUMN()-COLUMN($Z45)),0),1.875-MOD(T45,1))+INDEX(エサマスタ!$C$5:$O$53,MATCH($E45,エサマスタ!$B$5:$B$53,0),COLUMN()-COLUMN($Z45)),0),1.875-MOD(T45,1))+INDEX(エサマスタ!$C$5:$O$53,MATCH($F45,エサマスタ!$B$5:$B$53,0),COLUMN()-COLUMN($Z45)),0),1.875-MOD(T45,1))</f>
        <v>1</v>
      </c>
      <c r="AK45" s="76">
        <f>MIN(MAX(MIN(MAX(MIN(MAX(U$6+INDEX(エサマスタ!$C$5:$O$53,MATCH($D45,エサマスタ!$B$5:$B$53,0),COLUMN()-COLUMN($Z45)),0),1.875-MOD(U45,1))+INDEX(エサマスタ!$C$5:$O$53,MATCH($E45,エサマスタ!$B$5:$B$53,0),COLUMN()-COLUMN($Z45)),0),1.875-MOD(U45,1))+INDEX(エサマスタ!$C$5:$O$53,MATCH($F45,エサマスタ!$B$5:$B$53,0),COLUMN()-COLUMN($Z45)),0),1.875-MOD(U45,1))</f>
        <v>1</v>
      </c>
      <c r="AL45" s="76">
        <f>MIN(MAX(MIN(MAX(MIN(MAX(V$6+INDEX(エサマスタ!$C$5:$O$53,MATCH($D45,エサマスタ!$B$5:$B$53,0),COLUMN()-COLUMN($Z45)),0),1.875-MOD(V45,1))+INDEX(エサマスタ!$C$5:$O$53,MATCH($E45,エサマスタ!$B$5:$B$53,0),COLUMN()-COLUMN($Z45)),0),1.875-MOD(V45,1))+INDEX(エサマスタ!$C$5:$O$53,MATCH($F45,エサマスタ!$B$5:$B$53,0),COLUMN()-COLUMN($Z45)),0),1.875-MOD(V45,1))</f>
        <v>1.375</v>
      </c>
      <c r="AM45" s="77">
        <f>MIN(MAX(MIN(MAX(MIN(MAX(W$6+IF(AND($F$1="リマスター",$D45="アルマジロキャベツ"),-1,1)*INDEX(エサマスタ!$C$5:$O$53,MATCH($D45,エサマスタ!$B$5:$B$53,0),COLUMN()-COLUMN($Z45)),0),1.875-MOD(W45,1))+IF(AND($F$1="リマスター",$E45="アルマジロキャベツ"),-1,1)*INDEX(エサマスタ!$C$5:$O$53,MATCH($E45,エサマスタ!$B$5:$B$53,0),COLUMN()-COLUMN($Z45)),0),1.875-MOD(W45,1))+IF(AND($F$1="リマスター",$F45="アルマジロキャベツ"),-1,1)*INDEX(エサマスタ!$C$5:$O$53,MATCH($F45,エサマスタ!$B$5:$B$53,0),COLUMN()-COLUMN($Z45)),0),1.875-MOD(W45,1))</f>
        <v>0.5</v>
      </c>
      <c r="AN45" s="15"/>
      <c r="AO45" s="12"/>
      <c r="AP45" s="12"/>
      <c r="AQ45" s="12" t="str">
        <f>初期値マスタ!B42</f>
        <v>スペクター</v>
      </c>
      <c r="AR45" s="1" t="str">
        <f>エサマスタ!B42</f>
        <v>小屋ダケ</v>
      </c>
    </row>
    <row r="46" spans="1:44" x14ac:dyDescent="0.15">
      <c r="A46" s="15"/>
      <c r="B46" s="51" t="s">
        <v>138</v>
      </c>
      <c r="C46" s="54"/>
      <c r="D46" s="53" t="s">
        <v>92</v>
      </c>
      <c r="E46" s="53" t="s">
        <v>97</v>
      </c>
      <c r="F46" s="53" t="s">
        <v>97</v>
      </c>
      <c r="G46" s="32"/>
      <c r="H46" s="15"/>
      <c r="I46" s="15"/>
      <c r="J46" s="63" t="s">
        <v>138</v>
      </c>
      <c r="K46" s="64">
        <f t="shared" ref="K46:R46" si="59">K45+AA45</f>
        <v>102.5</v>
      </c>
      <c r="L46" s="65">
        <f t="shared" si="59"/>
        <v>49</v>
      </c>
      <c r="M46" s="65">
        <f t="shared" si="59"/>
        <v>81</v>
      </c>
      <c r="N46" s="65">
        <f t="shared" si="59"/>
        <v>41.5</v>
      </c>
      <c r="O46" s="65">
        <f t="shared" si="59"/>
        <v>49</v>
      </c>
      <c r="P46" s="65">
        <f t="shared" si="59"/>
        <v>64.5</v>
      </c>
      <c r="Q46" s="65">
        <f t="shared" si="59"/>
        <v>35</v>
      </c>
      <c r="R46" s="65">
        <f t="shared" si="59"/>
        <v>5</v>
      </c>
      <c r="S46" s="76">
        <f t="shared" ref="S46:W46" si="60">INT(S45)+MIN(S45-INT(S45)+AI45,1.875)</f>
        <v>29.25</v>
      </c>
      <c r="T46" s="76">
        <f t="shared" si="60"/>
        <v>27.5</v>
      </c>
      <c r="U46" s="76">
        <f t="shared" si="60"/>
        <v>27.5</v>
      </c>
      <c r="V46" s="76">
        <f t="shared" si="60"/>
        <v>27.375</v>
      </c>
      <c r="W46" s="77">
        <f t="shared" si="60"/>
        <v>27.5</v>
      </c>
      <c r="X46" s="15"/>
      <c r="Y46" s="15"/>
      <c r="Z46" s="63" t="s">
        <v>138</v>
      </c>
      <c r="AA46" s="64">
        <f>MIN(MAX(MIN(MAX(MIN(MAX(K$6+INDEX(エサマスタ!$C$5:$O$53,MATCH($D46,エサマスタ!$B$5:$B$53,0),COLUMN()-COLUMN($Z46)),0),3.75)+INDEX(エサマスタ!$C$5:$O$53,MATCH($E46,エサマスタ!$B$5:$B$53,0),COLUMN()-COLUMN($Z46)),0),3.75)+INDEX(エサマスタ!$C$5:$O$53,MATCH($F46,エサマスタ!$B$5:$B$53,0),COLUMN()-COLUMN($Z46)),0),3.75)</f>
        <v>3.75</v>
      </c>
      <c r="AB46" s="65">
        <f>MIN(MAX(MIN(MAX(MIN(MAX(L$6+INDEX(エサマスタ!$C$5:$O$53,MATCH($D46,エサマスタ!$B$5:$B$53,0),COLUMN()-COLUMN($Z46)),0),3.75)+INDEX(エサマスタ!$C$5:$O$53,MATCH($E46,エサマスタ!$B$5:$B$53,0),COLUMN()-COLUMN($Z46)),0),3.75)+INDEX(エサマスタ!$C$5:$O$53,MATCH($F46,エサマスタ!$B$5:$B$53,0),COLUMN()-COLUMN($Z46)),0),3.75)</f>
        <v>1.5</v>
      </c>
      <c r="AC46" s="65">
        <f>MIN(MAX(MIN(MAX(MIN(MAX(M$6+INDEX(エサマスタ!$C$5:$O$53,MATCH($D46,エサマスタ!$B$5:$B$53,0),COLUMN()-COLUMN($Z46)),0),3.75)+INDEX(エサマスタ!$C$5:$O$53,MATCH($E46,エサマスタ!$B$5:$B$53,0),COLUMN()-COLUMN($Z46)),0),3.75)+INDEX(エサマスタ!$C$5:$O$53,MATCH($F46,エサマスタ!$B$5:$B$53,0),COLUMN()-COLUMN($Z46)),0),3.75)</f>
        <v>2.5</v>
      </c>
      <c r="AD46" s="65">
        <f>MIN(MAX(MIN(MAX(MIN(MAX(N$6+INDEX(エサマスタ!$C$5:$O$53,MATCH($D46,エサマスタ!$B$5:$B$53,0),COLUMN()-COLUMN($Z46)),0),3.75)+INDEX(エサマスタ!$C$5:$O$53,MATCH($E46,エサマスタ!$B$5:$B$53,0),COLUMN()-COLUMN($Z46)),0),3.75)+INDEX(エサマスタ!$C$5:$O$53,MATCH($F46,エサマスタ!$B$5:$B$53,0),COLUMN()-COLUMN($Z46)),0),3.75)</f>
        <v>1.5</v>
      </c>
      <c r="AE46" s="65">
        <f>MIN(MAX(MIN(MAX(MIN(MAX(O$6+INDEX(エサマスタ!$C$5:$O$53,MATCH($D46,エサマスタ!$B$5:$B$53,0),COLUMN()-COLUMN($Z46)),0),3.75)+INDEX(エサマスタ!$C$5:$O$53,MATCH($E46,エサマスタ!$B$5:$B$53,0),COLUMN()-COLUMN($Z46)),0),3.75)+INDEX(エサマスタ!$C$5:$O$53,MATCH($F46,エサマスタ!$B$5:$B$53,0),COLUMN()-COLUMN($Z46)),0),3.75)</f>
        <v>1.5</v>
      </c>
      <c r="AF46" s="65">
        <f>MIN(MAX(MIN(MAX(MIN(MAX(P$6+INDEX(エサマスタ!$C$5:$O$53,MATCH($D46,エサマスタ!$B$5:$B$53,0),COLUMN()-COLUMN($Z46)),0),3.75)+INDEX(エサマスタ!$C$5:$O$53,MATCH($E46,エサマスタ!$B$5:$B$53,0),COLUMN()-COLUMN($Z46)),0),3.75)+INDEX(エサマスタ!$C$5:$O$53,MATCH($F46,エサマスタ!$B$5:$B$53,0),COLUMN()-COLUMN($Z46)),0),3.75)</f>
        <v>2.5</v>
      </c>
      <c r="AG46" s="65">
        <f>MIN(MAX(MIN(MAX(MIN(MAX(Q$6+INDEX(エサマスタ!$C$5:$O$53,MATCH($D46,エサマスタ!$B$5:$B$53,0),COLUMN()-COLUMN($Z46)),0),3.75)+INDEX(エサマスタ!$C$5:$O$53,MATCH($E46,エサマスタ!$B$5:$B$53,0),COLUMN()-COLUMN($Z46)),0),3.75)+INDEX(エサマスタ!$C$5:$O$53,MATCH($F46,エサマスタ!$B$5:$B$53,0),COLUMN()-COLUMN($Z46)),0),3.75)</f>
        <v>0.5</v>
      </c>
      <c r="AH46" s="65">
        <f>MIN(MAX(MIN(MAX(MIN(MAX(R$6+INDEX(エサマスタ!$C$5:$O$53,MATCH($D46,エサマスタ!$B$5:$B$53,0),COLUMN()-COLUMN($Z46)),0),3.75)+INDEX(エサマスタ!$C$5:$O$53,MATCH($E46,エサマスタ!$B$5:$B$53,0),COLUMN()-COLUMN($Z46)),0),3.75)+INDEX(エサマスタ!$C$5:$O$53,MATCH($F46,エサマスタ!$B$5:$B$53,0),COLUMN()-COLUMN($Z46)),0),3.75)</f>
        <v>0</v>
      </c>
      <c r="AI46" s="76">
        <f>MIN(MAX(MIN(MAX(MIN(MAX(S$6+INDEX(エサマスタ!$C$5:$O$53,MATCH($D46,エサマスタ!$B$5:$B$53,0),COLUMN()-COLUMN($Z46)),0),1.875-MOD(S46,1))+INDEX(エサマスタ!$C$5:$O$53,MATCH($E46,エサマスタ!$B$5:$B$53,0),COLUMN()-COLUMN($Z46)),0),1.875-MOD(S46,1))+INDEX(エサマスタ!$C$5:$O$53,MATCH($F46,エサマスタ!$B$5:$B$53,0),COLUMN()-COLUMN($Z46)),0),1.875-MOD(S46,1))</f>
        <v>0.625</v>
      </c>
      <c r="AJ46" s="76">
        <f>MIN(MAX(MIN(MAX(MIN(MAX(T$6+INDEX(エサマスタ!$C$5:$O$53,MATCH($D46,エサマスタ!$B$5:$B$53,0),COLUMN()-COLUMN($Z46)),0),1.875-MOD(T46,1))+INDEX(エサマスタ!$C$5:$O$53,MATCH($E46,エサマスタ!$B$5:$B$53,0),COLUMN()-COLUMN($Z46)),0),1.875-MOD(T46,1))+INDEX(エサマスタ!$C$5:$O$53,MATCH($F46,エサマスタ!$B$5:$B$53,0),COLUMN()-COLUMN($Z46)),0),1.875-MOD(T46,1))</f>
        <v>1</v>
      </c>
      <c r="AK46" s="76">
        <f>MIN(MAX(MIN(MAX(MIN(MAX(U$6+INDEX(エサマスタ!$C$5:$O$53,MATCH($D46,エサマスタ!$B$5:$B$53,0),COLUMN()-COLUMN($Z46)),0),1.875-MOD(U46,1))+INDEX(エサマスタ!$C$5:$O$53,MATCH($E46,エサマスタ!$B$5:$B$53,0),COLUMN()-COLUMN($Z46)),0),1.875-MOD(U46,1))+INDEX(エサマスタ!$C$5:$O$53,MATCH($F46,エサマスタ!$B$5:$B$53,0),COLUMN()-COLUMN($Z46)),0),1.875-MOD(U46,1))</f>
        <v>1</v>
      </c>
      <c r="AL46" s="76">
        <f>MIN(MAX(MIN(MAX(MIN(MAX(V$6+INDEX(エサマスタ!$C$5:$O$53,MATCH($D46,エサマスタ!$B$5:$B$53,0),COLUMN()-COLUMN($Z46)),0),1.875-MOD(V46,1))+INDEX(エサマスタ!$C$5:$O$53,MATCH($E46,エサマスタ!$B$5:$B$53,0),COLUMN()-COLUMN($Z46)),0),1.875-MOD(V46,1))+INDEX(エサマスタ!$C$5:$O$53,MATCH($F46,エサマスタ!$B$5:$B$53,0),COLUMN()-COLUMN($Z46)),0),1.875-MOD(V46,1))</f>
        <v>0.875</v>
      </c>
      <c r="AM46" s="77">
        <f>MIN(MAX(MIN(MAX(MIN(MAX(W$6+IF(AND($F$1="リマスター",$D46="アルマジロキャベツ"),-1,1)*INDEX(エサマスタ!$C$5:$O$53,MATCH($D46,エサマスタ!$B$5:$B$53,0),COLUMN()-COLUMN($Z46)),0),1.875-MOD(W46,1))+IF(AND($F$1="リマスター",$E46="アルマジロキャベツ"),-1,1)*INDEX(エサマスタ!$C$5:$O$53,MATCH($E46,エサマスタ!$B$5:$B$53,0),COLUMN()-COLUMN($Z46)),0),1.875-MOD(W46,1))+IF(AND($F$1="リマスター",$F46="アルマジロキャベツ"),-1,1)*INDEX(エサマスタ!$C$5:$O$53,MATCH($F46,エサマスタ!$B$5:$B$53,0),COLUMN()-COLUMN($Z46)),0),1.875-MOD(W46,1))</f>
        <v>1</v>
      </c>
      <c r="AN46" s="15"/>
      <c r="AO46" s="12"/>
      <c r="AP46" s="12"/>
      <c r="AQ46" s="12" t="str">
        <f>初期値マスタ!B43</f>
        <v>スケルトン</v>
      </c>
      <c r="AR46" s="1" t="str">
        <f>エサマスタ!B43</f>
        <v>獣肉</v>
      </c>
    </row>
    <row r="47" spans="1:44" x14ac:dyDescent="0.15">
      <c r="A47" s="15"/>
      <c r="B47" s="51" t="s">
        <v>139</v>
      </c>
      <c r="C47" s="54"/>
      <c r="D47" s="53" t="s">
        <v>92</v>
      </c>
      <c r="E47" s="53" t="s">
        <v>97</v>
      </c>
      <c r="F47" s="53" t="s">
        <v>97</v>
      </c>
      <c r="G47" s="32"/>
      <c r="H47" s="15"/>
      <c r="I47" s="15"/>
      <c r="J47" s="63" t="s">
        <v>139</v>
      </c>
      <c r="K47" s="64">
        <f t="shared" ref="K47:R47" si="61">K46+AA46</f>
        <v>106.25</v>
      </c>
      <c r="L47" s="65">
        <f t="shared" si="61"/>
        <v>50.5</v>
      </c>
      <c r="M47" s="65">
        <f t="shared" si="61"/>
        <v>83.5</v>
      </c>
      <c r="N47" s="65">
        <f t="shared" si="61"/>
        <v>43</v>
      </c>
      <c r="O47" s="65">
        <f t="shared" si="61"/>
        <v>50.5</v>
      </c>
      <c r="P47" s="65">
        <f t="shared" si="61"/>
        <v>67</v>
      </c>
      <c r="Q47" s="65">
        <f t="shared" si="61"/>
        <v>35.5</v>
      </c>
      <c r="R47" s="65">
        <f t="shared" si="61"/>
        <v>5</v>
      </c>
      <c r="S47" s="76">
        <f t="shared" ref="S47:W47" si="62">INT(S46)+MIN(S46-INT(S46)+AI46,1.875)</f>
        <v>29.875</v>
      </c>
      <c r="T47" s="76">
        <f t="shared" si="62"/>
        <v>28.5</v>
      </c>
      <c r="U47" s="76">
        <f t="shared" si="62"/>
        <v>28.5</v>
      </c>
      <c r="V47" s="76">
        <f t="shared" si="62"/>
        <v>28.25</v>
      </c>
      <c r="W47" s="77">
        <f t="shared" si="62"/>
        <v>28.5</v>
      </c>
      <c r="X47" s="15"/>
      <c r="Y47" s="15"/>
      <c r="Z47" s="63" t="s">
        <v>139</v>
      </c>
      <c r="AA47" s="64">
        <f>MIN(MAX(MIN(MAX(MIN(MAX(K$6+INDEX(エサマスタ!$C$5:$O$53,MATCH($D47,エサマスタ!$B$5:$B$53,0),COLUMN()-COLUMN($Z47)),0),3.75)+INDEX(エサマスタ!$C$5:$O$53,MATCH($E47,エサマスタ!$B$5:$B$53,0),COLUMN()-COLUMN($Z47)),0),3.75)+INDEX(エサマスタ!$C$5:$O$53,MATCH($F47,エサマスタ!$B$5:$B$53,0),COLUMN()-COLUMN($Z47)),0),3.75)</f>
        <v>3.75</v>
      </c>
      <c r="AB47" s="65">
        <f>MIN(MAX(MIN(MAX(MIN(MAX(L$6+INDEX(エサマスタ!$C$5:$O$53,MATCH($D47,エサマスタ!$B$5:$B$53,0),COLUMN()-COLUMN($Z47)),0),3.75)+INDEX(エサマスタ!$C$5:$O$53,MATCH($E47,エサマスタ!$B$5:$B$53,0),COLUMN()-COLUMN($Z47)),0),3.75)+INDEX(エサマスタ!$C$5:$O$53,MATCH($F47,エサマスタ!$B$5:$B$53,0),COLUMN()-COLUMN($Z47)),0),3.75)</f>
        <v>1.5</v>
      </c>
      <c r="AC47" s="65">
        <f>MIN(MAX(MIN(MAX(MIN(MAX(M$6+INDEX(エサマスタ!$C$5:$O$53,MATCH($D47,エサマスタ!$B$5:$B$53,0),COLUMN()-COLUMN($Z47)),0),3.75)+INDEX(エサマスタ!$C$5:$O$53,MATCH($E47,エサマスタ!$B$5:$B$53,0),COLUMN()-COLUMN($Z47)),0),3.75)+INDEX(エサマスタ!$C$5:$O$53,MATCH($F47,エサマスタ!$B$5:$B$53,0),COLUMN()-COLUMN($Z47)),0),3.75)</f>
        <v>2.5</v>
      </c>
      <c r="AD47" s="65">
        <f>MIN(MAX(MIN(MAX(MIN(MAX(N$6+INDEX(エサマスタ!$C$5:$O$53,MATCH($D47,エサマスタ!$B$5:$B$53,0),COLUMN()-COLUMN($Z47)),0),3.75)+INDEX(エサマスタ!$C$5:$O$53,MATCH($E47,エサマスタ!$B$5:$B$53,0),COLUMN()-COLUMN($Z47)),0),3.75)+INDEX(エサマスタ!$C$5:$O$53,MATCH($F47,エサマスタ!$B$5:$B$53,0),COLUMN()-COLUMN($Z47)),0),3.75)</f>
        <v>1.5</v>
      </c>
      <c r="AE47" s="65">
        <f>MIN(MAX(MIN(MAX(MIN(MAX(O$6+INDEX(エサマスタ!$C$5:$O$53,MATCH($D47,エサマスタ!$B$5:$B$53,0),COLUMN()-COLUMN($Z47)),0),3.75)+INDEX(エサマスタ!$C$5:$O$53,MATCH($E47,エサマスタ!$B$5:$B$53,0),COLUMN()-COLUMN($Z47)),0),3.75)+INDEX(エサマスタ!$C$5:$O$53,MATCH($F47,エサマスタ!$B$5:$B$53,0),COLUMN()-COLUMN($Z47)),0),3.75)</f>
        <v>1.5</v>
      </c>
      <c r="AF47" s="65">
        <f>MIN(MAX(MIN(MAX(MIN(MAX(P$6+INDEX(エサマスタ!$C$5:$O$53,MATCH($D47,エサマスタ!$B$5:$B$53,0),COLUMN()-COLUMN($Z47)),0),3.75)+INDEX(エサマスタ!$C$5:$O$53,MATCH($E47,エサマスタ!$B$5:$B$53,0),COLUMN()-COLUMN($Z47)),0),3.75)+INDEX(エサマスタ!$C$5:$O$53,MATCH($F47,エサマスタ!$B$5:$B$53,0),COLUMN()-COLUMN($Z47)),0),3.75)</f>
        <v>2.5</v>
      </c>
      <c r="AG47" s="65">
        <f>MIN(MAX(MIN(MAX(MIN(MAX(Q$6+INDEX(エサマスタ!$C$5:$O$53,MATCH($D47,エサマスタ!$B$5:$B$53,0),COLUMN()-COLUMN($Z47)),0),3.75)+INDEX(エサマスタ!$C$5:$O$53,MATCH($E47,エサマスタ!$B$5:$B$53,0),COLUMN()-COLUMN($Z47)),0),3.75)+INDEX(エサマスタ!$C$5:$O$53,MATCH($F47,エサマスタ!$B$5:$B$53,0),COLUMN()-COLUMN($Z47)),0),3.75)</f>
        <v>0.5</v>
      </c>
      <c r="AH47" s="65">
        <f>MIN(MAX(MIN(MAX(MIN(MAX(R$6+INDEX(エサマスタ!$C$5:$O$53,MATCH($D47,エサマスタ!$B$5:$B$53,0),COLUMN()-COLUMN($Z47)),0),3.75)+INDEX(エサマスタ!$C$5:$O$53,MATCH($E47,エサマスタ!$B$5:$B$53,0),COLUMN()-COLUMN($Z47)),0),3.75)+INDEX(エサマスタ!$C$5:$O$53,MATCH($F47,エサマスタ!$B$5:$B$53,0),COLUMN()-COLUMN($Z47)),0),3.75)</f>
        <v>0</v>
      </c>
      <c r="AI47" s="76">
        <f>MIN(MAX(MIN(MAX(MIN(MAX(S$6+INDEX(エサマスタ!$C$5:$O$53,MATCH($D47,エサマスタ!$B$5:$B$53,0),COLUMN()-COLUMN($Z47)),0),1.875-MOD(S47,1))+INDEX(エサマスタ!$C$5:$O$53,MATCH($E47,エサマスタ!$B$5:$B$53,0),COLUMN()-COLUMN($Z47)),0),1.875-MOD(S47,1))+INDEX(エサマスタ!$C$5:$O$53,MATCH($F47,エサマスタ!$B$5:$B$53,0),COLUMN()-COLUMN($Z47)),0),1.875-MOD(S47,1))</f>
        <v>0.625</v>
      </c>
      <c r="AJ47" s="76">
        <f>MIN(MAX(MIN(MAX(MIN(MAX(T$6+INDEX(エサマスタ!$C$5:$O$53,MATCH($D47,エサマスタ!$B$5:$B$53,0),COLUMN()-COLUMN($Z47)),0),1.875-MOD(T47,1))+INDEX(エサマスタ!$C$5:$O$53,MATCH($E47,エサマスタ!$B$5:$B$53,0),COLUMN()-COLUMN($Z47)),0),1.875-MOD(T47,1))+INDEX(エサマスタ!$C$5:$O$53,MATCH($F47,エサマスタ!$B$5:$B$53,0),COLUMN()-COLUMN($Z47)),0),1.875-MOD(T47,1))</f>
        <v>1</v>
      </c>
      <c r="AK47" s="76">
        <f>MIN(MAX(MIN(MAX(MIN(MAX(U$6+INDEX(エサマスタ!$C$5:$O$53,MATCH($D47,エサマスタ!$B$5:$B$53,0),COLUMN()-COLUMN($Z47)),0),1.875-MOD(U47,1))+INDEX(エサマスタ!$C$5:$O$53,MATCH($E47,エサマスタ!$B$5:$B$53,0),COLUMN()-COLUMN($Z47)),0),1.875-MOD(U47,1))+INDEX(エサマスタ!$C$5:$O$53,MATCH($F47,エサマスタ!$B$5:$B$53,0),COLUMN()-COLUMN($Z47)),0),1.875-MOD(U47,1))</f>
        <v>1</v>
      </c>
      <c r="AL47" s="76">
        <f>MIN(MAX(MIN(MAX(MIN(MAX(V$6+INDEX(エサマスタ!$C$5:$O$53,MATCH($D47,エサマスタ!$B$5:$B$53,0),COLUMN()-COLUMN($Z47)),0),1.875-MOD(V47,1))+INDEX(エサマスタ!$C$5:$O$53,MATCH($E47,エサマスタ!$B$5:$B$53,0),COLUMN()-COLUMN($Z47)),0),1.875-MOD(V47,1))+INDEX(エサマスタ!$C$5:$O$53,MATCH($F47,エサマスタ!$B$5:$B$53,0),COLUMN()-COLUMN($Z47)),0),1.875-MOD(V47,1))</f>
        <v>0.875</v>
      </c>
      <c r="AM47" s="77">
        <f>MIN(MAX(MIN(MAX(MIN(MAX(W$6+IF(AND($F$1="リマスター",$D47="アルマジロキャベツ"),-1,1)*INDEX(エサマスタ!$C$5:$O$53,MATCH($D47,エサマスタ!$B$5:$B$53,0),COLUMN()-COLUMN($Z47)),0),1.875-MOD(W47,1))+IF(AND($F$1="リマスター",$E47="アルマジロキャベツ"),-1,1)*INDEX(エサマスタ!$C$5:$O$53,MATCH($E47,エサマスタ!$B$5:$B$53,0),COLUMN()-COLUMN($Z47)),0),1.875-MOD(W47,1))+IF(AND($F$1="リマスター",$F47="アルマジロキャベツ"),-1,1)*INDEX(エサマスタ!$C$5:$O$53,MATCH($F47,エサマスタ!$B$5:$B$53,0),COLUMN()-COLUMN($Z47)),0),1.875-MOD(W47,1))</f>
        <v>1</v>
      </c>
      <c r="AN47" s="15"/>
      <c r="AO47" s="12"/>
      <c r="AP47" s="12"/>
      <c r="AQ47" s="12" t="str">
        <f>初期値マスタ!B44</f>
        <v>マミーエイプ</v>
      </c>
      <c r="AR47" s="1" t="str">
        <f>エサマスタ!B44</f>
        <v>虫肉</v>
      </c>
    </row>
    <row r="48" spans="1:44" x14ac:dyDescent="0.15">
      <c r="A48" s="15"/>
      <c r="B48" s="51" t="s">
        <v>140</v>
      </c>
      <c r="C48" s="54"/>
      <c r="D48" s="53" t="s">
        <v>92</v>
      </c>
      <c r="E48" s="53" t="s">
        <v>97</v>
      </c>
      <c r="F48" s="53" t="s">
        <v>97</v>
      </c>
      <c r="G48" s="32"/>
      <c r="H48" s="15"/>
      <c r="I48" s="15"/>
      <c r="J48" s="63" t="s">
        <v>140</v>
      </c>
      <c r="K48" s="64">
        <f t="shared" ref="K48:R48" si="63">K47+AA47</f>
        <v>110</v>
      </c>
      <c r="L48" s="65">
        <f t="shared" si="63"/>
        <v>52</v>
      </c>
      <c r="M48" s="65">
        <f t="shared" si="63"/>
        <v>86</v>
      </c>
      <c r="N48" s="65">
        <f t="shared" si="63"/>
        <v>44.5</v>
      </c>
      <c r="O48" s="65">
        <f t="shared" si="63"/>
        <v>52</v>
      </c>
      <c r="P48" s="65">
        <f t="shared" si="63"/>
        <v>69.5</v>
      </c>
      <c r="Q48" s="65">
        <f t="shared" si="63"/>
        <v>36</v>
      </c>
      <c r="R48" s="65">
        <f t="shared" si="63"/>
        <v>5</v>
      </c>
      <c r="S48" s="76">
        <f t="shared" ref="S48:W48" si="64">INT(S47)+MIN(S47-INT(S47)+AI47,1.875)</f>
        <v>30.5</v>
      </c>
      <c r="T48" s="76">
        <f t="shared" si="64"/>
        <v>29.5</v>
      </c>
      <c r="U48" s="76">
        <f t="shared" si="64"/>
        <v>29.5</v>
      </c>
      <c r="V48" s="76">
        <f t="shared" si="64"/>
        <v>29.125</v>
      </c>
      <c r="W48" s="77">
        <f t="shared" si="64"/>
        <v>29.5</v>
      </c>
      <c r="X48" s="15"/>
      <c r="Y48" s="15"/>
      <c r="Z48" s="63" t="s">
        <v>140</v>
      </c>
      <c r="AA48" s="64">
        <f>MIN(MAX(MIN(MAX(MIN(MAX(K$6+INDEX(エサマスタ!$C$5:$O$53,MATCH($D48,エサマスタ!$B$5:$B$53,0),COLUMN()-COLUMN($Z48)),0),3.75)+INDEX(エサマスタ!$C$5:$O$53,MATCH($E48,エサマスタ!$B$5:$B$53,0),COLUMN()-COLUMN($Z48)),0),3.75)+INDEX(エサマスタ!$C$5:$O$53,MATCH($F48,エサマスタ!$B$5:$B$53,0),COLUMN()-COLUMN($Z48)),0),3.75)</f>
        <v>3.75</v>
      </c>
      <c r="AB48" s="65">
        <f>MIN(MAX(MIN(MAX(MIN(MAX(L$6+INDEX(エサマスタ!$C$5:$O$53,MATCH($D48,エサマスタ!$B$5:$B$53,0),COLUMN()-COLUMN($Z48)),0),3.75)+INDEX(エサマスタ!$C$5:$O$53,MATCH($E48,エサマスタ!$B$5:$B$53,0),COLUMN()-COLUMN($Z48)),0),3.75)+INDEX(エサマスタ!$C$5:$O$53,MATCH($F48,エサマスタ!$B$5:$B$53,0),COLUMN()-COLUMN($Z48)),0),3.75)</f>
        <v>1.5</v>
      </c>
      <c r="AC48" s="65">
        <f>MIN(MAX(MIN(MAX(MIN(MAX(M$6+INDEX(エサマスタ!$C$5:$O$53,MATCH($D48,エサマスタ!$B$5:$B$53,0),COLUMN()-COLUMN($Z48)),0),3.75)+INDEX(エサマスタ!$C$5:$O$53,MATCH($E48,エサマスタ!$B$5:$B$53,0),COLUMN()-COLUMN($Z48)),0),3.75)+INDEX(エサマスタ!$C$5:$O$53,MATCH($F48,エサマスタ!$B$5:$B$53,0),COLUMN()-COLUMN($Z48)),0),3.75)</f>
        <v>2.5</v>
      </c>
      <c r="AD48" s="65">
        <f>MIN(MAX(MIN(MAX(MIN(MAX(N$6+INDEX(エサマスタ!$C$5:$O$53,MATCH($D48,エサマスタ!$B$5:$B$53,0),COLUMN()-COLUMN($Z48)),0),3.75)+INDEX(エサマスタ!$C$5:$O$53,MATCH($E48,エサマスタ!$B$5:$B$53,0),COLUMN()-COLUMN($Z48)),0),3.75)+INDEX(エサマスタ!$C$5:$O$53,MATCH($F48,エサマスタ!$B$5:$B$53,0),COLUMN()-COLUMN($Z48)),0),3.75)</f>
        <v>1.5</v>
      </c>
      <c r="AE48" s="65">
        <f>MIN(MAX(MIN(MAX(MIN(MAX(O$6+INDEX(エサマスタ!$C$5:$O$53,MATCH($D48,エサマスタ!$B$5:$B$53,0),COLUMN()-COLUMN($Z48)),0),3.75)+INDEX(エサマスタ!$C$5:$O$53,MATCH($E48,エサマスタ!$B$5:$B$53,0),COLUMN()-COLUMN($Z48)),0),3.75)+INDEX(エサマスタ!$C$5:$O$53,MATCH($F48,エサマスタ!$B$5:$B$53,0),COLUMN()-COLUMN($Z48)),0),3.75)</f>
        <v>1.5</v>
      </c>
      <c r="AF48" s="65">
        <f>MIN(MAX(MIN(MAX(MIN(MAX(P$6+INDEX(エサマスタ!$C$5:$O$53,MATCH($D48,エサマスタ!$B$5:$B$53,0),COLUMN()-COLUMN($Z48)),0),3.75)+INDEX(エサマスタ!$C$5:$O$53,MATCH($E48,エサマスタ!$B$5:$B$53,0),COLUMN()-COLUMN($Z48)),0),3.75)+INDEX(エサマスタ!$C$5:$O$53,MATCH($F48,エサマスタ!$B$5:$B$53,0),COLUMN()-COLUMN($Z48)),0),3.75)</f>
        <v>2.5</v>
      </c>
      <c r="AG48" s="65">
        <f>MIN(MAX(MIN(MAX(MIN(MAX(Q$6+INDEX(エサマスタ!$C$5:$O$53,MATCH($D48,エサマスタ!$B$5:$B$53,0),COLUMN()-COLUMN($Z48)),0),3.75)+INDEX(エサマスタ!$C$5:$O$53,MATCH($E48,エサマスタ!$B$5:$B$53,0),COLUMN()-COLUMN($Z48)),0),3.75)+INDEX(エサマスタ!$C$5:$O$53,MATCH($F48,エサマスタ!$B$5:$B$53,0),COLUMN()-COLUMN($Z48)),0),3.75)</f>
        <v>0.5</v>
      </c>
      <c r="AH48" s="65">
        <f>MIN(MAX(MIN(MAX(MIN(MAX(R$6+INDEX(エサマスタ!$C$5:$O$53,MATCH($D48,エサマスタ!$B$5:$B$53,0),COLUMN()-COLUMN($Z48)),0),3.75)+INDEX(エサマスタ!$C$5:$O$53,MATCH($E48,エサマスタ!$B$5:$B$53,0),COLUMN()-COLUMN($Z48)),0),3.75)+INDEX(エサマスタ!$C$5:$O$53,MATCH($F48,エサマスタ!$B$5:$B$53,0),COLUMN()-COLUMN($Z48)),0),3.75)</f>
        <v>0</v>
      </c>
      <c r="AI48" s="76">
        <f>MIN(MAX(MIN(MAX(MIN(MAX(S$6+INDEX(エサマスタ!$C$5:$O$53,MATCH($D48,エサマスタ!$B$5:$B$53,0),COLUMN()-COLUMN($Z48)),0),1.875-MOD(S48,1))+INDEX(エサマスタ!$C$5:$O$53,MATCH($E48,エサマスタ!$B$5:$B$53,0),COLUMN()-COLUMN($Z48)),0),1.875-MOD(S48,1))+INDEX(エサマスタ!$C$5:$O$53,MATCH($F48,エサマスタ!$B$5:$B$53,0),COLUMN()-COLUMN($Z48)),0),1.875-MOD(S48,1))</f>
        <v>0.625</v>
      </c>
      <c r="AJ48" s="76">
        <f>MIN(MAX(MIN(MAX(MIN(MAX(T$6+INDEX(エサマスタ!$C$5:$O$53,MATCH($D48,エサマスタ!$B$5:$B$53,0),COLUMN()-COLUMN($Z48)),0),1.875-MOD(T48,1))+INDEX(エサマスタ!$C$5:$O$53,MATCH($E48,エサマスタ!$B$5:$B$53,0),COLUMN()-COLUMN($Z48)),0),1.875-MOD(T48,1))+INDEX(エサマスタ!$C$5:$O$53,MATCH($F48,エサマスタ!$B$5:$B$53,0),COLUMN()-COLUMN($Z48)),0),1.875-MOD(T48,1))</f>
        <v>1</v>
      </c>
      <c r="AK48" s="76">
        <f>MIN(MAX(MIN(MAX(MIN(MAX(U$6+INDEX(エサマスタ!$C$5:$O$53,MATCH($D48,エサマスタ!$B$5:$B$53,0),COLUMN()-COLUMN($Z48)),0),1.875-MOD(U48,1))+INDEX(エサマスタ!$C$5:$O$53,MATCH($E48,エサマスタ!$B$5:$B$53,0),COLUMN()-COLUMN($Z48)),0),1.875-MOD(U48,1))+INDEX(エサマスタ!$C$5:$O$53,MATCH($F48,エサマスタ!$B$5:$B$53,0),COLUMN()-COLUMN($Z48)),0),1.875-MOD(U48,1))</f>
        <v>1</v>
      </c>
      <c r="AL48" s="76">
        <f>MIN(MAX(MIN(MAX(MIN(MAX(V$6+INDEX(エサマスタ!$C$5:$O$53,MATCH($D48,エサマスタ!$B$5:$B$53,0),COLUMN()-COLUMN($Z48)),0),1.875-MOD(V48,1))+INDEX(エサマスタ!$C$5:$O$53,MATCH($E48,エサマスタ!$B$5:$B$53,0),COLUMN()-COLUMN($Z48)),0),1.875-MOD(V48,1))+INDEX(エサマスタ!$C$5:$O$53,MATCH($F48,エサマスタ!$B$5:$B$53,0),COLUMN()-COLUMN($Z48)),0),1.875-MOD(V48,1))</f>
        <v>0.875</v>
      </c>
      <c r="AM48" s="77">
        <f>MIN(MAX(MIN(MAX(MIN(MAX(W$6+IF(AND($F$1="リマスター",$D48="アルマジロキャベツ"),-1,1)*INDEX(エサマスタ!$C$5:$O$53,MATCH($D48,エサマスタ!$B$5:$B$53,0),COLUMN()-COLUMN($Z48)),0),1.875-MOD(W48,1))+IF(AND($F$1="リマスター",$E48="アルマジロキャベツ"),-1,1)*INDEX(エサマスタ!$C$5:$O$53,MATCH($E48,エサマスタ!$B$5:$B$53,0),COLUMN()-COLUMN($Z48)),0),1.875-MOD(W48,1))+IF(AND($F$1="リマスター",$F48="アルマジロキャベツ"),-1,1)*INDEX(エサマスタ!$C$5:$O$53,MATCH($F48,エサマスタ!$B$5:$B$53,0),COLUMN()-COLUMN($Z48)),0),1.875-MOD(W48,1))</f>
        <v>1</v>
      </c>
      <c r="AN48" s="15"/>
      <c r="AO48" s="12"/>
      <c r="AP48" s="12"/>
      <c r="AQ48" s="12" t="str">
        <f>初期値マスタ!B45</f>
        <v>チビデビル</v>
      </c>
      <c r="AR48" s="1" t="str">
        <f>エサマスタ!B45</f>
        <v>トカゲの肉</v>
      </c>
    </row>
    <row r="49" spans="1:44" x14ac:dyDescent="0.15">
      <c r="A49" s="15"/>
      <c r="B49" s="51" t="s">
        <v>141</v>
      </c>
      <c r="C49" s="54"/>
      <c r="D49" s="53" t="s">
        <v>92</v>
      </c>
      <c r="E49" s="53" t="s">
        <v>97</v>
      </c>
      <c r="F49" s="53" t="s">
        <v>97</v>
      </c>
      <c r="G49" s="32"/>
      <c r="H49" s="15"/>
      <c r="I49" s="15"/>
      <c r="J49" s="63" t="s">
        <v>141</v>
      </c>
      <c r="K49" s="64">
        <f t="shared" ref="K49:R49" si="65">K48+AA48</f>
        <v>113.75</v>
      </c>
      <c r="L49" s="65">
        <f t="shared" si="65"/>
        <v>53.5</v>
      </c>
      <c r="M49" s="65">
        <f t="shared" si="65"/>
        <v>88.5</v>
      </c>
      <c r="N49" s="65">
        <f t="shared" si="65"/>
        <v>46</v>
      </c>
      <c r="O49" s="65">
        <f t="shared" si="65"/>
        <v>53.5</v>
      </c>
      <c r="P49" s="65">
        <f t="shared" si="65"/>
        <v>72</v>
      </c>
      <c r="Q49" s="65">
        <f t="shared" si="65"/>
        <v>36.5</v>
      </c>
      <c r="R49" s="65">
        <f t="shared" si="65"/>
        <v>5</v>
      </c>
      <c r="S49" s="76">
        <f t="shared" ref="S49:W49" si="66">INT(S48)+MIN(S48-INT(S48)+AI48,1.875)</f>
        <v>31.125</v>
      </c>
      <c r="T49" s="76">
        <f t="shared" si="66"/>
        <v>30.5</v>
      </c>
      <c r="U49" s="76">
        <f t="shared" si="66"/>
        <v>30.5</v>
      </c>
      <c r="V49" s="76">
        <f t="shared" si="66"/>
        <v>30</v>
      </c>
      <c r="W49" s="77">
        <f t="shared" si="66"/>
        <v>30.5</v>
      </c>
      <c r="X49" s="15"/>
      <c r="Y49" s="15"/>
      <c r="Z49" s="63" t="s">
        <v>141</v>
      </c>
      <c r="AA49" s="64">
        <f>MIN(MAX(MIN(MAX(MIN(MAX(K$6+INDEX(エサマスタ!$C$5:$O$53,MATCH($D49,エサマスタ!$B$5:$B$53,0),COLUMN()-COLUMN($Z49)),0),3.75)+INDEX(エサマスタ!$C$5:$O$53,MATCH($E49,エサマスタ!$B$5:$B$53,0),COLUMN()-COLUMN($Z49)),0),3.75)+INDEX(エサマスタ!$C$5:$O$53,MATCH($F49,エサマスタ!$B$5:$B$53,0),COLUMN()-COLUMN($Z49)),0),3.75)</f>
        <v>3.75</v>
      </c>
      <c r="AB49" s="65">
        <f>MIN(MAX(MIN(MAX(MIN(MAX(L$6+INDEX(エサマスタ!$C$5:$O$53,MATCH($D49,エサマスタ!$B$5:$B$53,0),COLUMN()-COLUMN($Z49)),0),3.75)+INDEX(エサマスタ!$C$5:$O$53,MATCH($E49,エサマスタ!$B$5:$B$53,0),COLUMN()-COLUMN($Z49)),0),3.75)+INDEX(エサマスタ!$C$5:$O$53,MATCH($F49,エサマスタ!$B$5:$B$53,0),COLUMN()-COLUMN($Z49)),0),3.75)</f>
        <v>1.5</v>
      </c>
      <c r="AC49" s="65">
        <f>MIN(MAX(MIN(MAX(MIN(MAX(M$6+INDEX(エサマスタ!$C$5:$O$53,MATCH($D49,エサマスタ!$B$5:$B$53,0),COLUMN()-COLUMN($Z49)),0),3.75)+INDEX(エサマスタ!$C$5:$O$53,MATCH($E49,エサマスタ!$B$5:$B$53,0),COLUMN()-COLUMN($Z49)),0),3.75)+INDEX(エサマスタ!$C$5:$O$53,MATCH($F49,エサマスタ!$B$5:$B$53,0),COLUMN()-COLUMN($Z49)),0),3.75)</f>
        <v>2.5</v>
      </c>
      <c r="AD49" s="65">
        <f>MIN(MAX(MIN(MAX(MIN(MAX(N$6+INDEX(エサマスタ!$C$5:$O$53,MATCH($D49,エサマスタ!$B$5:$B$53,0),COLUMN()-COLUMN($Z49)),0),3.75)+INDEX(エサマスタ!$C$5:$O$53,MATCH($E49,エサマスタ!$B$5:$B$53,0),COLUMN()-COLUMN($Z49)),0),3.75)+INDEX(エサマスタ!$C$5:$O$53,MATCH($F49,エサマスタ!$B$5:$B$53,0),COLUMN()-COLUMN($Z49)),0),3.75)</f>
        <v>1.5</v>
      </c>
      <c r="AE49" s="65">
        <f>MIN(MAX(MIN(MAX(MIN(MAX(O$6+INDEX(エサマスタ!$C$5:$O$53,MATCH($D49,エサマスタ!$B$5:$B$53,0),COLUMN()-COLUMN($Z49)),0),3.75)+INDEX(エサマスタ!$C$5:$O$53,MATCH($E49,エサマスタ!$B$5:$B$53,0),COLUMN()-COLUMN($Z49)),0),3.75)+INDEX(エサマスタ!$C$5:$O$53,MATCH($F49,エサマスタ!$B$5:$B$53,0),COLUMN()-COLUMN($Z49)),0),3.75)</f>
        <v>1.5</v>
      </c>
      <c r="AF49" s="65">
        <f>MIN(MAX(MIN(MAX(MIN(MAX(P$6+INDEX(エサマスタ!$C$5:$O$53,MATCH($D49,エサマスタ!$B$5:$B$53,0),COLUMN()-COLUMN($Z49)),0),3.75)+INDEX(エサマスタ!$C$5:$O$53,MATCH($E49,エサマスタ!$B$5:$B$53,0),COLUMN()-COLUMN($Z49)),0),3.75)+INDEX(エサマスタ!$C$5:$O$53,MATCH($F49,エサマスタ!$B$5:$B$53,0),COLUMN()-COLUMN($Z49)),0),3.75)</f>
        <v>2.5</v>
      </c>
      <c r="AG49" s="65">
        <f>MIN(MAX(MIN(MAX(MIN(MAX(Q$6+INDEX(エサマスタ!$C$5:$O$53,MATCH($D49,エサマスタ!$B$5:$B$53,0),COLUMN()-COLUMN($Z49)),0),3.75)+INDEX(エサマスタ!$C$5:$O$53,MATCH($E49,エサマスタ!$B$5:$B$53,0),COLUMN()-COLUMN($Z49)),0),3.75)+INDEX(エサマスタ!$C$5:$O$53,MATCH($F49,エサマスタ!$B$5:$B$53,0),COLUMN()-COLUMN($Z49)),0),3.75)</f>
        <v>0.5</v>
      </c>
      <c r="AH49" s="65">
        <f>MIN(MAX(MIN(MAX(MIN(MAX(R$6+INDEX(エサマスタ!$C$5:$O$53,MATCH($D49,エサマスタ!$B$5:$B$53,0),COLUMN()-COLUMN($Z49)),0),3.75)+INDEX(エサマスタ!$C$5:$O$53,MATCH($E49,エサマスタ!$B$5:$B$53,0),COLUMN()-COLUMN($Z49)),0),3.75)+INDEX(エサマスタ!$C$5:$O$53,MATCH($F49,エサマスタ!$B$5:$B$53,0),COLUMN()-COLUMN($Z49)),0),3.75)</f>
        <v>0</v>
      </c>
      <c r="AI49" s="76">
        <f>MIN(MAX(MIN(MAX(MIN(MAX(S$6+INDEX(エサマスタ!$C$5:$O$53,MATCH($D49,エサマスタ!$B$5:$B$53,0),COLUMN()-COLUMN($Z49)),0),1.875-MOD(S49,1))+INDEX(エサマスタ!$C$5:$O$53,MATCH($E49,エサマスタ!$B$5:$B$53,0),COLUMN()-COLUMN($Z49)),0),1.875-MOD(S49,1))+INDEX(エサマスタ!$C$5:$O$53,MATCH($F49,エサマスタ!$B$5:$B$53,0),COLUMN()-COLUMN($Z49)),0),1.875-MOD(S49,1))</f>
        <v>0.625</v>
      </c>
      <c r="AJ49" s="76">
        <f>MIN(MAX(MIN(MAX(MIN(MAX(T$6+INDEX(エサマスタ!$C$5:$O$53,MATCH($D49,エサマスタ!$B$5:$B$53,0),COLUMN()-COLUMN($Z49)),0),1.875-MOD(T49,1))+INDEX(エサマスタ!$C$5:$O$53,MATCH($E49,エサマスタ!$B$5:$B$53,0),COLUMN()-COLUMN($Z49)),0),1.875-MOD(T49,1))+INDEX(エサマスタ!$C$5:$O$53,MATCH($F49,エサマスタ!$B$5:$B$53,0),COLUMN()-COLUMN($Z49)),0),1.875-MOD(T49,1))</f>
        <v>1</v>
      </c>
      <c r="AK49" s="76">
        <f>MIN(MAX(MIN(MAX(MIN(MAX(U$6+INDEX(エサマスタ!$C$5:$O$53,MATCH($D49,エサマスタ!$B$5:$B$53,0),COLUMN()-COLUMN($Z49)),0),1.875-MOD(U49,1))+INDEX(エサマスタ!$C$5:$O$53,MATCH($E49,エサマスタ!$B$5:$B$53,0),COLUMN()-COLUMN($Z49)),0),1.875-MOD(U49,1))+INDEX(エサマスタ!$C$5:$O$53,MATCH($F49,エサマスタ!$B$5:$B$53,0),COLUMN()-COLUMN($Z49)),0),1.875-MOD(U49,1))</f>
        <v>1</v>
      </c>
      <c r="AL49" s="76">
        <f>MIN(MAX(MIN(MAX(MIN(MAX(V$6+INDEX(エサマスタ!$C$5:$O$53,MATCH($D49,エサマスタ!$B$5:$B$53,0),COLUMN()-COLUMN($Z49)),0),1.875-MOD(V49,1))+INDEX(エサマスタ!$C$5:$O$53,MATCH($E49,エサマスタ!$B$5:$B$53,0),COLUMN()-COLUMN($Z49)),0),1.875-MOD(V49,1))+INDEX(エサマスタ!$C$5:$O$53,MATCH($F49,エサマスタ!$B$5:$B$53,0),COLUMN()-COLUMN($Z49)),0),1.875-MOD(V49,1))</f>
        <v>0.875</v>
      </c>
      <c r="AM49" s="77">
        <f>MIN(MAX(MIN(MAX(MIN(MAX(W$6+IF(AND($F$1="リマスター",$D49="アルマジロキャベツ"),-1,1)*INDEX(エサマスタ!$C$5:$O$53,MATCH($D49,エサマスタ!$B$5:$B$53,0),COLUMN()-COLUMN($Z49)),0),1.875-MOD(W49,1))+IF(AND($F$1="リマスター",$E49="アルマジロキャベツ"),-1,1)*INDEX(エサマスタ!$C$5:$O$53,MATCH($E49,エサマスタ!$B$5:$B$53,0),COLUMN()-COLUMN($Z49)),0),1.875-MOD(W49,1))+IF(AND($F$1="リマスター",$F49="アルマジロキャベツ"),-1,1)*INDEX(エサマスタ!$C$5:$O$53,MATCH($F49,エサマスタ!$B$5:$B$53,0),COLUMN()-COLUMN($Z49)),0),1.875-MOD(W49,1))</f>
        <v>1</v>
      </c>
      <c r="AN49" s="15"/>
      <c r="AO49" s="12"/>
      <c r="AP49" s="12"/>
      <c r="AQ49" s="12" t="str">
        <f>初期値マスタ!B46</f>
        <v>デーモンヘッド</v>
      </c>
      <c r="AR49" s="1" t="str">
        <f>エサマスタ!B46</f>
        <v>魚肉</v>
      </c>
    </row>
    <row r="50" spans="1:44" x14ac:dyDescent="0.15">
      <c r="A50" s="15"/>
      <c r="B50" s="51" t="s">
        <v>142</v>
      </c>
      <c r="C50" s="54"/>
      <c r="D50" s="53" t="s">
        <v>95</v>
      </c>
      <c r="E50" s="53" t="s">
        <v>95</v>
      </c>
      <c r="F50" s="53" t="s">
        <v>97</v>
      </c>
      <c r="G50" s="32"/>
      <c r="H50" s="15"/>
      <c r="I50" s="15"/>
      <c r="J50" s="63" t="s">
        <v>142</v>
      </c>
      <c r="K50" s="64">
        <f t="shared" ref="K50:R50" si="67">K49+AA49</f>
        <v>117.5</v>
      </c>
      <c r="L50" s="65">
        <f t="shared" si="67"/>
        <v>55</v>
      </c>
      <c r="M50" s="65">
        <f t="shared" si="67"/>
        <v>91</v>
      </c>
      <c r="N50" s="65">
        <f t="shared" si="67"/>
        <v>47.5</v>
      </c>
      <c r="O50" s="65">
        <f t="shared" si="67"/>
        <v>55</v>
      </c>
      <c r="P50" s="65">
        <f t="shared" si="67"/>
        <v>74.5</v>
      </c>
      <c r="Q50" s="65">
        <f t="shared" si="67"/>
        <v>37</v>
      </c>
      <c r="R50" s="65">
        <f t="shared" si="67"/>
        <v>5</v>
      </c>
      <c r="S50" s="76">
        <f t="shared" ref="S50:W50" si="68">INT(S49)+MIN(S49-INT(S49)+AI49,1.875)</f>
        <v>31.75</v>
      </c>
      <c r="T50" s="76">
        <f t="shared" si="68"/>
        <v>31.5</v>
      </c>
      <c r="U50" s="76">
        <f t="shared" si="68"/>
        <v>31.5</v>
      </c>
      <c r="V50" s="76">
        <f t="shared" si="68"/>
        <v>30.875</v>
      </c>
      <c r="W50" s="77">
        <f t="shared" si="68"/>
        <v>31.5</v>
      </c>
      <c r="X50" s="15"/>
      <c r="Y50" s="15"/>
      <c r="Z50" s="63" t="s">
        <v>142</v>
      </c>
      <c r="AA50" s="64">
        <f>MIN(MAX(MIN(MAX(MIN(MAX(K$6+INDEX(エサマスタ!$C$5:$O$53,MATCH($D50,エサマスタ!$B$5:$B$53,0),COLUMN()-COLUMN($Z50)),0),3.75)+INDEX(エサマスタ!$C$5:$O$53,MATCH($E50,エサマスタ!$B$5:$B$53,0),COLUMN()-COLUMN($Z50)),0),3.75)+INDEX(エサマスタ!$C$5:$O$53,MATCH($F50,エサマスタ!$B$5:$B$53,0),COLUMN()-COLUMN($Z50)),0),3.75)</f>
        <v>3.25</v>
      </c>
      <c r="AB50" s="65">
        <f>MIN(MAX(MIN(MAX(MIN(MAX(L$6+INDEX(エサマスタ!$C$5:$O$53,MATCH($D50,エサマスタ!$B$5:$B$53,0),COLUMN()-COLUMN($Z50)),0),3.75)+INDEX(エサマスタ!$C$5:$O$53,MATCH($E50,エサマスタ!$B$5:$B$53,0),COLUMN()-COLUMN($Z50)),0),3.75)+INDEX(エサマスタ!$C$5:$O$53,MATCH($F50,エサマスタ!$B$5:$B$53,0),COLUMN()-COLUMN($Z50)),0),3.75)</f>
        <v>1.5</v>
      </c>
      <c r="AC50" s="65">
        <f>MIN(MAX(MIN(MAX(MIN(MAX(M$6+INDEX(エサマスタ!$C$5:$O$53,MATCH($D50,エサマスタ!$B$5:$B$53,0),COLUMN()-COLUMN($Z50)),0),3.75)+INDEX(エサマスタ!$C$5:$O$53,MATCH($E50,エサマスタ!$B$5:$B$53,0),COLUMN()-COLUMN($Z50)),0),3.75)+INDEX(エサマスタ!$C$5:$O$53,MATCH($F50,エサマスタ!$B$5:$B$53,0),COLUMN()-COLUMN($Z50)),0),3.75)</f>
        <v>3.5</v>
      </c>
      <c r="AD50" s="65">
        <f>MIN(MAX(MIN(MAX(MIN(MAX(N$6+INDEX(エサマスタ!$C$5:$O$53,MATCH($D50,エサマスタ!$B$5:$B$53,0),COLUMN()-COLUMN($Z50)),0),3.75)+INDEX(エサマスタ!$C$5:$O$53,MATCH($E50,エサマスタ!$B$5:$B$53,0),COLUMN()-COLUMN($Z50)),0),3.75)+INDEX(エサマスタ!$C$5:$O$53,MATCH($F50,エサマスタ!$B$5:$B$53,0),COLUMN()-COLUMN($Z50)),0),3.75)</f>
        <v>0</v>
      </c>
      <c r="AE50" s="65">
        <f>MIN(MAX(MIN(MAX(MIN(MAX(O$6+INDEX(エサマスタ!$C$5:$O$53,MATCH($D50,エサマスタ!$B$5:$B$53,0),COLUMN()-COLUMN($Z50)),0),3.75)+INDEX(エサマスタ!$C$5:$O$53,MATCH($E50,エサマスタ!$B$5:$B$53,0),COLUMN()-COLUMN($Z50)),0),3.75)+INDEX(エサマスタ!$C$5:$O$53,MATCH($F50,エサマスタ!$B$5:$B$53,0),COLUMN()-COLUMN($Z50)),0),3.75)</f>
        <v>1.5</v>
      </c>
      <c r="AF50" s="65">
        <f>MIN(MAX(MIN(MAX(MIN(MAX(P$6+INDEX(エサマスタ!$C$5:$O$53,MATCH($D50,エサマスタ!$B$5:$B$53,0),COLUMN()-COLUMN($Z50)),0),3.75)+INDEX(エサマスタ!$C$5:$O$53,MATCH($E50,エサマスタ!$B$5:$B$53,0),COLUMN()-COLUMN($Z50)),0),3.75)+INDEX(エサマスタ!$C$5:$O$53,MATCH($F50,エサマスタ!$B$5:$B$53,0),COLUMN()-COLUMN($Z50)),0),3.75)</f>
        <v>0</v>
      </c>
      <c r="AG50" s="65">
        <f>MIN(MAX(MIN(MAX(MIN(MAX(Q$6+INDEX(エサマスタ!$C$5:$O$53,MATCH($D50,エサマスタ!$B$5:$B$53,0),COLUMN()-COLUMN($Z50)),0),3.75)+INDEX(エサマスタ!$C$5:$O$53,MATCH($E50,エサマスタ!$B$5:$B$53,0),COLUMN()-COLUMN($Z50)),0),3.75)+INDEX(エサマスタ!$C$5:$O$53,MATCH($F50,エサマスタ!$B$5:$B$53,0),COLUMN()-COLUMN($Z50)),0),3.75)</f>
        <v>3.5</v>
      </c>
      <c r="AH50" s="65">
        <f>MIN(MAX(MIN(MAX(MIN(MAX(R$6+INDEX(エサマスタ!$C$5:$O$53,MATCH($D50,エサマスタ!$B$5:$B$53,0),COLUMN()-COLUMN($Z50)),0),3.75)+INDEX(エサマスタ!$C$5:$O$53,MATCH($E50,エサマスタ!$B$5:$B$53,0),COLUMN()-COLUMN($Z50)),0),3.75)+INDEX(エサマスタ!$C$5:$O$53,MATCH($F50,エサマスタ!$B$5:$B$53,0),COLUMN()-COLUMN($Z50)),0),3.75)</f>
        <v>0</v>
      </c>
      <c r="AI50" s="76">
        <f>MIN(MAX(MIN(MAX(MIN(MAX(S$6+INDEX(エサマスタ!$C$5:$O$53,MATCH($D50,エサマスタ!$B$5:$B$53,0),COLUMN()-COLUMN($Z50)),0),1.875-MOD(S50,1))+INDEX(エサマスタ!$C$5:$O$53,MATCH($E50,エサマスタ!$B$5:$B$53,0),COLUMN()-COLUMN($Z50)),0),1.875-MOD(S50,1))+INDEX(エサマスタ!$C$5:$O$53,MATCH($F50,エサマスタ!$B$5:$B$53,0),COLUMN()-COLUMN($Z50)),0),1.875-MOD(S50,1))</f>
        <v>0.625</v>
      </c>
      <c r="AJ50" s="76">
        <f>MIN(MAX(MIN(MAX(MIN(MAX(T$6+INDEX(エサマスタ!$C$5:$O$53,MATCH($D50,エサマスタ!$B$5:$B$53,0),COLUMN()-COLUMN($Z50)),0),1.875-MOD(T50,1))+INDEX(エサマスタ!$C$5:$O$53,MATCH($E50,エサマスタ!$B$5:$B$53,0),COLUMN()-COLUMN($Z50)),0),1.875-MOD(T50,1))+INDEX(エサマスタ!$C$5:$O$53,MATCH($F50,エサマスタ!$B$5:$B$53,0),COLUMN()-COLUMN($Z50)),0),1.875-MOD(T50,1))</f>
        <v>0.5</v>
      </c>
      <c r="AK50" s="76">
        <f>MIN(MAX(MIN(MAX(MIN(MAX(U$6+INDEX(エサマスタ!$C$5:$O$53,MATCH($D50,エサマスタ!$B$5:$B$53,0),COLUMN()-COLUMN($Z50)),0),1.875-MOD(U50,1))+INDEX(エサマスタ!$C$5:$O$53,MATCH($E50,エサマスタ!$B$5:$B$53,0),COLUMN()-COLUMN($Z50)),0),1.875-MOD(U50,1))+INDEX(エサマスタ!$C$5:$O$53,MATCH($F50,エサマスタ!$B$5:$B$53,0),COLUMN()-COLUMN($Z50)),0),1.875-MOD(U50,1))</f>
        <v>0.5</v>
      </c>
      <c r="AL50" s="76">
        <f>MIN(MAX(MIN(MAX(MIN(MAX(V$6+INDEX(エサマスタ!$C$5:$O$53,MATCH($D50,エサマスタ!$B$5:$B$53,0),COLUMN()-COLUMN($Z50)),0),1.875-MOD(V50,1))+INDEX(エサマスタ!$C$5:$O$53,MATCH($E50,エサマスタ!$B$5:$B$53,0),COLUMN()-COLUMN($Z50)),0),1.875-MOD(V50,1))+INDEX(エサマスタ!$C$5:$O$53,MATCH($F50,エサマスタ!$B$5:$B$53,0),COLUMN()-COLUMN($Z50)),0),1.875-MOD(V50,1))</f>
        <v>1</v>
      </c>
      <c r="AM50" s="77">
        <f>MIN(MAX(MIN(MAX(MIN(MAX(W$6+IF(AND($F$1="リマスター",$D50="アルマジロキャベツ"),-1,1)*INDEX(エサマスタ!$C$5:$O$53,MATCH($D50,エサマスタ!$B$5:$B$53,0),COLUMN()-COLUMN($Z50)),0),1.875-MOD(W50,1))+IF(AND($F$1="リマスター",$E50="アルマジロキャベツ"),-1,1)*INDEX(エサマスタ!$C$5:$O$53,MATCH($E50,エサマスタ!$B$5:$B$53,0),COLUMN()-COLUMN($Z50)),0),1.875-MOD(W50,1))+IF(AND($F$1="リマスター",$F50="アルマジロキャベツ"),-1,1)*INDEX(エサマスタ!$C$5:$O$53,MATCH($F50,エサマスタ!$B$5:$B$53,0),COLUMN()-COLUMN($Z50)),0),1.875-MOD(W50,1))</f>
        <v>1</v>
      </c>
      <c r="AN50" s="15"/>
      <c r="AO50" s="12"/>
      <c r="AP50" s="12"/>
      <c r="AQ50" s="12" t="str">
        <f>初期値マスタ!B47</f>
        <v>スパインドデビル</v>
      </c>
      <c r="AR50" s="1" t="str">
        <f>エサマスタ!B47</f>
        <v>鳥肉</v>
      </c>
    </row>
    <row r="51" spans="1:44" x14ac:dyDescent="0.15">
      <c r="A51" s="15"/>
      <c r="B51" s="51" t="s">
        <v>143</v>
      </c>
      <c r="C51" s="54"/>
      <c r="D51" s="53" t="s">
        <v>92</v>
      </c>
      <c r="E51" s="53" t="s">
        <v>97</v>
      </c>
      <c r="F51" s="53" t="s">
        <v>97</v>
      </c>
      <c r="G51" s="32"/>
      <c r="H51" s="15"/>
      <c r="I51" s="15"/>
      <c r="J51" s="63" t="s">
        <v>143</v>
      </c>
      <c r="K51" s="64">
        <f t="shared" ref="K51:R51" si="69">K50+AA50</f>
        <v>120.75</v>
      </c>
      <c r="L51" s="65">
        <f t="shared" si="69"/>
        <v>56.5</v>
      </c>
      <c r="M51" s="65">
        <f t="shared" si="69"/>
        <v>94.5</v>
      </c>
      <c r="N51" s="65">
        <f t="shared" si="69"/>
        <v>47.5</v>
      </c>
      <c r="O51" s="65">
        <f t="shared" si="69"/>
        <v>56.5</v>
      </c>
      <c r="P51" s="65">
        <f t="shared" si="69"/>
        <v>74.5</v>
      </c>
      <c r="Q51" s="65">
        <f t="shared" si="69"/>
        <v>40.5</v>
      </c>
      <c r="R51" s="65">
        <f t="shared" si="69"/>
        <v>5</v>
      </c>
      <c r="S51" s="76">
        <f t="shared" ref="S51:W51" si="70">INT(S50)+MIN(S50-INT(S50)+AI50,1.875)</f>
        <v>32.375</v>
      </c>
      <c r="T51" s="76">
        <f t="shared" si="70"/>
        <v>32</v>
      </c>
      <c r="U51" s="76">
        <f t="shared" si="70"/>
        <v>32</v>
      </c>
      <c r="V51" s="76">
        <f t="shared" si="70"/>
        <v>31.875</v>
      </c>
      <c r="W51" s="77">
        <f t="shared" si="70"/>
        <v>32.5</v>
      </c>
      <c r="X51" s="15"/>
      <c r="Y51" s="15"/>
      <c r="Z51" s="63" t="s">
        <v>143</v>
      </c>
      <c r="AA51" s="64">
        <f>MIN(MAX(MIN(MAX(MIN(MAX(K$6+INDEX(エサマスタ!$C$5:$O$53,MATCH($D51,エサマスタ!$B$5:$B$53,0),COLUMN()-COLUMN($Z51)),0),3.75)+INDEX(エサマスタ!$C$5:$O$53,MATCH($E51,エサマスタ!$B$5:$B$53,0),COLUMN()-COLUMN($Z51)),0),3.75)+INDEX(エサマスタ!$C$5:$O$53,MATCH($F51,エサマスタ!$B$5:$B$53,0),COLUMN()-COLUMN($Z51)),0),3.75)</f>
        <v>3.75</v>
      </c>
      <c r="AB51" s="65">
        <f>MIN(MAX(MIN(MAX(MIN(MAX(L$6+INDEX(エサマスタ!$C$5:$O$53,MATCH($D51,エサマスタ!$B$5:$B$53,0),COLUMN()-COLUMN($Z51)),0),3.75)+INDEX(エサマスタ!$C$5:$O$53,MATCH($E51,エサマスタ!$B$5:$B$53,0),COLUMN()-COLUMN($Z51)),0),3.75)+INDEX(エサマスタ!$C$5:$O$53,MATCH($F51,エサマスタ!$B$5:$B$53,0),COLUMN()-COLUMN($Z51)),0),3.75)</f>
        <v>1.5</v>
      </c>
      <c r="AC51" s="65">
        <f>MIN(MAX(MIN(MAX(MIN(MAX(M$6+INDEX(エサマスタ!$C$5:$O$53,MATCH($D51,エサマスタ!$B$5:$B$53,0),COLUMN()-COLUMN($Z51)),0),3.75)+INDEX(エサマスタ!$C$5:$O$53,MATCH($E51,エサマスタ!$B$5:$B$53,0),COLUMN()-COLUMN($Z51)),0),3.75)+INDEX(エサマスタ!$C$5:$O$53,MATCH($F51,エサマスタ!$B$5:$B$53,0),COLUMN()-COLUMN($Z51)),0),3.75)</f>
        <v>2.5</v>
      </c>
      <c r="AD51" s="65">
        <f>MIN(MAX(MIN(MAX(MIN(MAX(N$6+INDEX(エサマスタ!$C$5:$O$53,MATCH($D51,エサマスタ!$B$5:$B$53,0),COLUMN()-COLUMN($Z51)),0),3.75)+INDEX(エサマスタ!$C$5:$O$53,MATCH($E51,エサマスタ!$B$5:$B$53,0),COLUMN()-COLUMN($Z51)),0),3.75)+INDEX(エサマスタ!$C$5:$O$53,MATCH($F51,エサマスタ!$B$5:$B$53,0),COLUMN()-COLUMN($Z51)),0),3.75)</f>
        <v>1.5</v>
      </c>
      <c r="AE51" s="65">
        <f>MIN(MAX(MIN(MAX(MIN(MAX(O$6+INDEX(エサマスタ!$C$5:$O$53,MATCH($D51,エサマスタ!$B$5:$B$53,0),COLUMN()-COLUMN($Z51)),0),3.75)+INDEX(エサマスタ!$C$5:$O$53,MATCH($E51,エサマスタ!$B$5:$B$53,0),COLUMN()-COLUMN($Z51)),0),3.75)+INDEX(エサマスタ!$C$5:$O$53,MATCH($F51,エサマスタ!$B$5:$B$53,0),COLUMN()-COLUMN($Z51)),0),3.75)</f>
        <v>1.5</v>
      </c>
      <c r="AF51" s="65">
        <f>MIN(MAX(MIN(MAX(MIN(MAX(P$6+INDEX(エサマスタ!$C$5:$O$53,MATCH($D51,エサマスタ!$B$5:$B$53,0),COLUMN()-COLUMN($Z51)),0),3.75)+INDEX(エサマスタ!$C$5:$O$53,MATCH($E51,エサマスタ!$B$5:$B$53,0),COLUMN()-COLUMN($Z51)),0),3.75)+INDEX(エサマスタ!$C$5:$O$53,MATCH($F51,エサマスタ!$B$5:$B$53,0),COLUMN()-COLUMN($Z51)),0),3.75)</f>
        <v>2.5</v>
      </c>
      <c r="AG51" s="65">
        <f>MIN(MAX(MIN(MAX(MIN(MAX(Q$6+INDEX(エサマスタ!$C$5:$O$53,MATCH($D51,エサマスタ!$B$5:$B$53,0),COLUMN()-COLUMN($Z51)),0),3.75)+INDEX(エサマスタ!$C$5:$O$53,MATCH($E51,エサマスタ!$B$5:$B$53,0),COLUMN()-COLUMN($Z51)),0),3.75)+INDEX(エサマスタ!$C$5:$O$53,MATCH($F51,エサマスタ!$B$5:$B$53,0),COLUMN()-COLUMN($Z51)),0),3.75)</f>
        <v>0.5</v>
      </c>
      <c r="AH51" s="65">
        <f>MIN(MAX(MIN(MAX(MIN(MAX(R$6+INDEX(エサマスタ!$C$5:$O$53,MATCH($D51,エサマスタ!$B$5:$B$53,0),COLUMN()-COLUMN($Z51)),0),3.75)+INDEX(エサマスタ!$C$5:$O$53,MATCH($E51,エサマスタ!$B$5:$B$53,0),COLUMN()-COLUMN($Z51)),0),3.75)+INDEX(エサマスタ!$C$5:$O$53,MATCH($F51,エサマスタ!$B$5:$B$53,0),COLUMN()-COLUMN($Z51)),0),3.75)</f>
        <v>0</v>
      </c>
      <c r="AI51" s="76">
        <f>MIN(MAX(MIN(MAX(MIN(MAX(S$6+INDEX(エサマスタ!$C$5:$O$53,MATCH($D51,エサマスタ!$B$5:$B$53,0),COLUMN()-COLUMN($Z51)),0),1.875-MOD(S51,1))+INDEX(エサマスタ!$C$5:$O$53,MATCH($E51,エサマスタ!$B$5:$B$53,0),COLUMN()-COLUMN($Z51)),0),1.875-MOD(S51,1))+INDEX(エサマスタ!$C$5:$O$53,MATCH($F51,エサマスタ!$B$5:$B$53,0),COLUMN()-COLUMN($Z51)),0),1.875-MOD(S51,1))</f>
        <v>0.625</v>
      </c>
      <c r="AJ51" s="76">
        <f>MIN(MAX(MIN(MAX(MIN(MAX(T$6+INDEX(エサマスタ!$C$5:$O$53,MATCH($D51,エサマスタ!$B$5:$B$53,0),COLUMN()-COLUMN($Z51)),0),1.875-MOD(T51,1))+INDEX(エサマスタ!$C$5:$O$53,MATCH($E51,エサマスタ!$B$5:$B$53,0),COLUMN()-COLUMN($Z51)),0),1.875-MOD(T51,1))+INDEX(エサマスタ!$C$5:$O$53,MATCH($F51,エサマスタ!$B$5:$B$53,0),COLUMN()-COLUMN($Z51)),0),1.875-MOD(T51,1))</f>
        <v>1</v>
      </c>
      <c r="AK51" s="76">
        <f>MIN(MAX(MIN(MAX(MIN(MAX(U$6+INDEX(エサマスタ!$C$5:$O$53,MATCH($D51,エサマスタ!$B$5:$B$53,0),COLUMN()-COLUMN($Z51)),0),1.875-MOD(U51,1))+INDEX(エサマスタ!$C$5:$O$53,MATCH($E51,エサマスタ!$B$5:$B$53,0),COLUMN()-COLUMN($Z51)),0),1.875-MOD(U51,1))+INDEX(エサマスタ!$C$5:$O$53,MATCH($F51,エサマスタ!$B$5:$B$53,0),COLUMN()-COLUMN($Z51)),0),1.875-MOD(U51,1))</f>
        <v>1</v>
      </c>
      <c r="AL51" s="76">
        <f>MIN(MAX(MIN(MAX(MIN(MAX(V$6+INDEX(エサマスタ!$C$5:$O$53,MATCH($D51,エサマスタ!$B$5:$B$53,0),COLUMN()-COLUMN($Z51)),0),1.875-MOD(V51,1))+INDEX(エサマスタ!$C$5:$O$53,MATCH($E51,エサマスタ!$B$5:$B$53,0),COLUMN()-COLUMN($Z51)),0),1.875-MOD(V51,1))+INDEX(エサマスタ!$C$5:$O$53,MATCH($F51,エサマスタ!$B$5:$B$53,0),COLUMN()-COLUMN($Z51)),0),1.875-MOD(V51,1))</f>
        <v>0.875</v>
      </c>
      <c r="AM51" s="77">
        <f>MIN(MAX(MIN(MAX(MIN(MAX(W$6+IF(AND($F$1="リマスター",$D51="アルマジロキャベツ"),-1,1)*INDEX(エサマスタ!$C$5:$O$53,MATCH($D51,エサマスタ!$B$5:$B$53,0),COLUMN()-COLUMN($Z51)),0),1.875-MOD(W51,1))+IF(AND($F$1="リマスター",$E51="アルマジロキャベツ"),-1,1)*INDEX(エサマスタ!$C$5:$O$53,MATCH($E51,エサマスタ!$B$5:$B$53,0),COLUMN()-COLUMN($Z51)),0),1.875-MOD(W51,1))+IF(AND($F$1="リマスター",$F51="アルマジロキャベツ"),-1,1)*INDEX(エサマスタ!$C$5:$O$53,MATCH($F51,エサマスタ!$B$5:$B$53,0),COLUMN()-COLUMN($Z51)),0),1.875-MOD(W51,1))</f>
        <v>1</v>
      </c>
      <c r="AN51" s="15"/>
      <c r="AO51" s="12"/>
      <c r="AP51" s="12"/>
      <c r="AQ51" s="12" t="str">
        <f>初期値マスタ!B48</f>
        <v>ダークストーカー</v>
      </c>
      <c r="AR51" s="1" t="str">
        <f>エサマスタ!B48</f>
        <v>変な肉</v>
      </c>
    </row>
    <row r="52" spans="1:44" x14ac:dyDescent="0.15">
      <c r="A52" s="15"/>
      <c r="B52" s="51" t="s">
        <v>144</v>
      </c>
      <c r="C52" s="54"/>
      <c r="D52" s="53" t="s">
        <v>92</v>
      </c>
      <c r="E52" s="53" t="s">
        <v>97</v>
      </c>
      <c r="F52" s="53" t="s">
        <v>97</v>
      </c>
      <c r="G52" s="32"/>
      <c r="H52" s="15"/>
      <c r="I52" s="15"/>
      <c r="J52" s="63" t="s">
        <v>144</v>
      </c>
      <c r="K52" s="64">
        <f t="shared" ref="K52:R52" si="71">K51+AA51</f>
        <v>124.5</v>
      </c>
      <c r="L52" s="65">
        <f t="shared" si="71"/>
        <v>58</v>
      </c>
      <c r="M52" s="65">
        <f t="shared" si="71"/>
        <v>97</v>
      </c>
      <c r="N52" s="65">
        <f t="shared" si="71"/>
        <v>49</v>
      </c>
      <c r="O52" s="65">
        <f t="shared" si="71"/>
        <v>58</v>
      </c>
      <c r="P52" s="65">
        <f t="shared" si="71"/>
        <v>77</v>
      </c>
      <c r="Q52" s="65">
        <f t="shared" si="71"/>
        <v>41</v>
      </c>
      <c r="R52" s="65">
        <f t="shared" si="71"/>
        <v>5</v>
      </c>
      <c r="S52" s="76">
        <f t="shared" ref="S52:W52" si="72">INT(S51)+MIN(S51-INT(S51)+AI51,1.875)</f>
        <v>33</v>
      </c>
      <c r="T52" s="76">
        <f t="shared" si="72"/>
        <v>33</v>
      </c>
      <c r="U52" s="76">
        <f t="shared" si="72"/>
        <v>33</v>
      </c>
      <c r="V52" s="76">
        <f t="shared" si="72"/>
        <v>32.75</v>
      </c>
      <c r="W52" s="77">
        <f t="shared" si="72"/>
        <v>33.5</v>
      </c>
      <c r="X52" s="15"/>
      <c r="Y52" s="15"/>
      <c r="Z52" s="63" t="s">
        <v>144</v>
      </c>
      <c r="AA52" s="64">
        <f>MIN(MAX(MIN(MAX(MIN(MAX(K$6+INDEX(エサマスタ!$C$5:$O$53,MATCH($D52,エサマスタ!$B$5:$B$53,0),COLUMN()-COLUMN($Z52)),0),3.75)+INDEX(エサマスタ!$C$5:$O$53,MATCH($E52,エサマスタ!$B$5:$B$53,0),COLUMN()-COLUMN($Z52)),0),3.75)+INDEX(エサマスタ!$C$5:$O$53,MATCH($F52,エサマスタ!$B$5:$B$53,0),COLUMN()-COLUMN($Z52)),0),3.75)</f>
        <v>3.75</v>
      </c>
      <c r="AB52" s="65">
        <f>MIN(MAX(MIN(MAX(MIN(MAX(L$6+INDEX(エサマスタ!$C$5:$O$53,MATCH($D52,エサマスタ!$B$5:$B$53,0),COLUMN()-COLUMN($Z52)),0),3.75)+INDEX(エサマスタ!$C$5:$O$53,MATCH($E52,エサマスタ!$B$5:$B$53,0),COLUMN()-COLUMN($Z52)),0),3.75)+INDEX(エサマスタ!$C$5:$O$53,MATCH($F52,エサマスタ!$B$5:$B$53,0),COLUMN()-COLUMN($Z52)),0),3.75)</f>
        <v>1.5</v>
      </c>
      <c r="AC52" s="65">
        <f>MIN(MAX(MIN(MAX(MIN(MAX(M$6+INDEX(エサマスタ!$C$5:$O$53,MATCH($D52,エサマスタ!$B$5:$B$53,0),COLUMN()-COLUMN($Z52)),0),3.75)+INDEX(エサマスタ!$C$5:$O$53,MATCH($E52,エサマスタ!$B$5:$B$53,0),COLUMN()-COLUMN($Z52)),0),3.75)+INDEX(エサマスタ!$C$5:$O$53,MATCH($F52,エサマスタ!$B$5:$B$53,0),COLUMN()-COLUMN($Z52)),0),3.75)</f>
        <v>2.5</v>
      </c>
      <c r="AD52" s="65">
        <f>MIN(MAX(MIN(MAX(MIN(MAX(N$6+INDEX(エサマスタ!$C$5:$O$53,MATCH($D52,エサマスタ!$B$5:$B$53,0),COLUMN()-COLUMN($Z52)),0),3.75)+INDEX(エサマスタ!$C$5:$O$53,MATCH($E52,エサマスタ!$B$5:$B$53,0),COLUMN()-COLUMN($Z52)),0),3.75)+INDEX(エサマスタ!$C$5:$O$53,MATCH($F52,エサマスタ!$B$5:$B$53,0),COLUMN()-COLUMN($Z52)),0),3.75)</f>
        <v>1.5</v>
      </c>
      <c r="AE52" s="65">
        <f>MIN(MAX(MIN(MAX(MIN(MAX(O$6+INDEX(エサマスタ!$C$5:$O$53,MATCH($D52,エサマスタ!$B$5:$B$53,0),COLUMN()-COLUMN($Z52)),0),3.75)+INDEX(エサマスタ!$C$5:$O$53,MATCH($E52,エサマスタ!$B$5:$B$53,0),COLUMN()-COLUMN($Z52)),0),3.75)+INDEX(エサマスタ!$C$5:$O$53,MATCH($F52,エサマスタ!$B$5:$B$53,0),COLUMN()-COLUMN($Z52)),0),3.75)</f>
        <v>1.5</v>
      </c>
      <c r="AF52" s="65">
        <f>MIN(MAX(MIN(MAX(MIN(MAX(P$6+INDEX(エサマスタ!$C$5:$O$53,MATCH($D52,エサマスタ!$B$5:$B$53,0),COLUMN()-COLUMN($Z52)),0),3.75)+INDEX(エサマスタ!$C$5:$O$53,MATCH($E52,エサマスタ!$B$5:$B$53,0),COLUMN()-COLUMN($Z52)),0),3.75)+INDEX(エサマスタ!$C$5:$O$53,MATCH($F52,エサマスタ!$B$5:$B$53,0),COLUMN()-COLUMN($Z52)),0),3.75)</f>
        <v>2.5</v>
      </c>
      <c r="AG52" s="65">
        <f>MIN(MAX(MIN(MAX(MIN(MAX(Q$6+INDEX(エサマスタ!$C$5:$O$53,MATCH($D52,エサマスタ!$B$5:$B$53,0),COLUMN()-COLUMN($Z52)),0),3.75)+INDEX(エサマスタ!$C$5:$O$53,MATCH($E52,エサマスタ!$B$5:$B$53,0),COLUMN()-COLUMN($Z52)),0),3.75)+INDEX(エサマスタ!$C$5:$O$53,MATCH($F52,エサマスタ!$B$5:$B$53,0),COLUMN()-COLUMN($Z52)),0),3.75)</f>
        <v>0.5</v>
      </c>
      <c r="AH52" s="65">
        <f>MIN(MAX(MIN(MAX(MIN(MAX(R$6+INDEX(エサマスタ!$C$5:$O$53,MATCH($D52,エサマスタ!$B$5:$B$53,0),COLUMN()-COLUMN($Z52)),0),3.75)+INDEX(エサマスタ!$C$5:$O$53,MATCH($E52,エサマスタ!$B$5:$B$53,0),COLUMN()-COLUMN($Z52)),0),3.75)+INDEX(エサマスタ!$C$5:$O$53,MATCH($F52,エサマスタ!$B$5:$B$53,0),COLUMN()-COLUMN($Z52)),0),3.75)</f>
        <v>0</v>
      </c>
      <c r="AI52" s="76">
        <f>MIN(MAX(MIN(MAX(MIN(MAX(S$6+INDEX(エサマスタ!$C$5:$O$53,MATCH($D52,エサマスタ!$B$5:$B$53,0),COLUMN()-COLUMN($Z52)),0),1.875-MOD(S52,1))+INDEX(エサマスタ!$C$5:$O$53,MATCH($E52,エサマスタ!$B$5:$B$53,0),COLUMN()-COLUMN($Z52)),0),1.875-MOD(S52,1))+INDEX(エサマスタ!$C$5:$O$53,MATCH($F52,エサマスタ!$B$5:$B$53,0),COLUMN()-COLUMN($Z52)),0),1.875-MOD(S52,1))</f>
        <v>0.625</v>
      </c>
      <c r="AJ52" s="76">
        <f>MIN(MAX(MIN(MAX(MIN(MAX(T$6+INDEX(エサマスタ!$C$5:$O$53,MATCH($D52,エサマスタ!$B$5:$B$53,0),COLUMN()-COLUMN($Z52)),0),1.875-MOD(T52,1))+INDEX(エサマスタ!$C$5:$O$53,MATCH($E52,エサマスタ!$B$5:$B$53,0),COLUMN()-COLUMN($Z52)),0),1.875-MOD(T52,1))+INDEX(エサマスタ!$C$5:$O$53,MATCH($F52,エサマスタ!$B$5:$B$53,0),COLUMN()-COLUMN($Z52)),0),1.875-MOD(T52,1))</f>
        <v>1</v>
      </c>
      <c r="AK52" s="76">
        <f>MIN(MAX(MIN(MAX(MIN(MAX(U$6+INDEX(エサマスタ!$C$5:$O$53,MATCH($D52,エサマスタ!$B$5:$B$53,0),COLUMN()-COLUMN($Z52)),0),1.875-MOD(U52,1))+INDEX(エサマスタ!$C$5:$O$53,MATCH($E52,エサマスタ!$B$5:$B$53,0),COLUMN()-COLUMN($Z52)),0),1.875-MOD(U52,1))+INDEX(エサマスタ!$C$5:$O$53,MATCH($F52,エサマスタ!$B$5:$B$53,0),COLUMN()-COLUMN($Z52)),0),1.875-MOD(U52,1))</f>
        <v>1</v>
      </c>
      <c r="AL52" s="76">
        <f>MIN(MAX(MIN(MAX(MIN(MAX(V$6+INDEX(エサマスタ!$C$5:$O$53,MATCH($D52,エサマスタ!$B$5:$B$53,0),COLUMN()-COLUMN($Z52)),0),1.875-MOD(V52,1))+INDEX(エサマスタ!$C$5:$O$53,MATCH($E52,エサマスタ!$B$5:$B$53,0),COLUMN()-COLUMN($Z52)),0),1.875-MOD(V52,1))+INDEX(エサマスタ!$C$5:$O$53,MATCH($F52,エサマスタ!$B$5:$B$53,0),COLUMN()-COLUMN($Z52)),0),1.875-MOD(V52,1))</f>
        <v>0.875</v>
      </c>
      <c r="AM52" s="77">
        <f>MIN(MAX(MIN(MAX(MIN(MAX(W$6+IF(AND($F$1="リマスター",$D52="アルマジロキャベツ"),-1,1)*INDEX(エサマスタ!$C$5:$O$53,MATCH($D52,エサマスタ!$B$5:$B$53,0),COLUMN()-COLUMN($Z52)),0),1.875-MOD(W52,1))+IF(AND($F$1="リマスター",$E52="アルマジロキャベツ"),-1,1)*INDEX(エサマスタ!$C$5:$O$53,MATCH($E52,エサマスタ!$B$5:$B$53,0),COLUMN()-COLUMN($Z52)),0),1.875-MOD(W52,1))+IF(AND($F$1="リマスター",$F52="アルマジロキャベツ"),-1,1)*INDEX(エサマスタ!$C$5:$O$53,MATCH($F52,エサマスタ!$B$5:$B$53,0),COLUMN()-COLUMN($Z52)),0),1.875-MOD(W52,1))</f>
        <v>1</v>
      </c>
      <c r="AN52" s="15"/>
      <c r="AO52" s="12"/>
      <c r="AP52" s="12"/>
      <c r="AQ52" s="12" t="str">
        <f>初期値マスタ!B49</f>
        <v>カコデーモン</v>
      </c>
      <c r="AR52" s="1" t="str">
        <f>エサマスタ!B49</f>
        <v>悪魔の肉</v>
      </c>
    </row>
    <row r="53" spans="1:44" x14ac:dyDescent="0.15">
      <c r="A53" s="15"/>
      <c r="B53" s="51" t="s">
        <v>145</v>
      </c>
      <c r="C53" s="54"/>
      <c r="D53" s="53" t="s">
        <v>92</v>
      </c>
      <c r="E53" s="53" t="s">
        <v>97</v>
      </c>
      <c r="F53" s="53" t="s">
        <v>97</v>
      </c>
      <c r="G53" s="32"/>
      <c r="H53" s="15"/>
      <c r="I53" s="15"/>
      <c r="J53" s="63" t="s">
        <v>145</v>
      </c>
      <c r="K53" s="64">
        <f t="shared" ref="K53:R53" si="73">K52+AA52</f>
        <v>128.25</v>
      </c>
      <c r="L53" s="65">
        <f t="shared" si="73"/>
        <v>59.5</v>
      </c>
      <c r="M53" s="65">
        <f t="shared" si="73"/>
        <v>99.5</v>
      </c>
      <c r="N53" s="65">
        <f t="shared" si="73"/>
        <v>50.5</v>
      </c>
      <c r="O53" s="65">
        <f t="shared" si="73"/>
        <v>59.5</v>
      </c>
      <c r="P53" s="65">
        <f t="shared" si="73"/>
        <v>79.5</v>
      </c>
      <c r="Q53" s="65">
        <f t="shared" si="73"/>
        <v>41.5</v>
      </c>
      <c r="R53" s="65">
        <f t="shared" si="73"/>
        <v>5</v>
      </c>
      <c r="S53" s="76">
        <f t="shared" ref="S53:W53" si="74">INT(S52)+MIN(S52-INT(S52)+AI52,1.875)</f>
        <v>33.625</v>
      </c>
      <c r="T53" s="76">
        <f t="shared" si="74"/>
        <v>34</v>
      </c>
      <c r="U53" s="76">
        <f t="shared" si="74"/>
        <v>34</v>
      </c>
      <c r="V53" s="76">
        <f t="shared" si="74"/>
        <v>33.625</v>
      </c>
      <c r="W53" s="77">
        <f t="shared" si="74"/>
        <v>34.5</v>
      </c>
      <c r="X53" s="15"/>
      <c r="Y53" s="15"/>
      <c r="Z53" s="63" t="s">
        <v>145</v>
      </c>
      <c r="AA53" s="64">
        <f>MIN(MAX(MIN(MAX(MIN(MAX(K$6+INDEX(エサマスタ!$C$5:$O$53,MATCH($D53,エサマスタ!$B$5:$B$53,0),COLUMN()-COLUMN($Z53)),0),3.75)+INDEX(エサマスタ!$C$5:$O$53,MATCH($E53,エサマスタ!$B$5:$B$53,0),COLUMN()-COLUMN($Z53)),0),3.75)+INDEX(エサマスタ!$C$5:$O$53,MATCH($F53,エサマスタ!$B$5:$B$53,0),COLUMN()-COLUMN($Z53)),0),3.75)</f>
        <v>3.75</v>
      </c>
      <c r="AB53" s="65">
        <f>MIN(MAX(MIN(MAX(MIN(MAX(L$6+INDEX(エサマスタ!$C$5:$O$53,MATCH($D53,エサマスタ!$B$5:$B$53,0),COLUMN()-COLUMN($Z53)),0),3.75)+INDEX(エサマスタ!$C$5:$O$53,MATCH($E53,エサマスタ!$B$5:$B$53,0),COLUMN()-COLUMN($Z53)),0),3.75)+INDEX(エサマスタ!$C$5:$O$53,MATCH($F53,エサマスタ!$B$5:$B$53,0),COLUMN()-COLUMN($Z53)),0),3.75)</f>
        <v>1.5</v>
      </c>
      <c r="AC53" s="65">
        <f>MIN(MAX(MIN(MAX(MIN(MAX(M$6+INDEX(エサマスタ!$C$5:$O$53,MATCH($D53,エサマスタ!$B$5:$B$53,0),COLUMN()-COLUMN($Z53)),0),3.75)+INDEX(エサマスタ!$C$5:$O$53,MATCH($E53,エサマスタ!$B$5:$B$53,0),COLUMN()-COLUMN($Z53)),0),3.75)+INDEX(エサマスタ!$C$5:$O$53,MATCH($F53,エサマスタ!$B$5:$B$53,0),COLUMN()-COLUMN($Z53)),0),3.75)</f>
        <v>2.5</v>
      </c>
      <c r="AD53" s="65">
        <f>MIN(MAX(MIN(MAX(MIN(MAX(N$6+INDEX(エサマスタ!$C$5:$O$53,MATCH($D53,エサマスタ!$B$5:$B$53,0),COLUMN()-COLUMN($Z53)),0),3.75)+INDEX(エサマスタ!$C$5:$O$53,MATCH($E53,エサマスタ!$B$5:$B$53,0),COLUMN()-COLUMN($Z53)),0),3.75)+INDEX(エサマスタ!$C$5:$O$53,MATCH($F53,エサマスタ!$B$5:$B$53,0),COLUMN()-COLUMN($Z53)),0),3.75)</f>
        <v>1.5</v>
      </c>
      <c r="AE53" s="65">
        <f>MIN(MAX(MIN(MAX(MIN(MAX(O$6+INDEX(エサマスタ!$C$5:$O$53,MATCH($D53,エサマスタ!$B$5:$B$53,0),COLUMN()-COLUMN($Z53)),0),3.75)+INDEX(エサマスタ!$C$5:$O$53,MATCH($E53,エサマスタ!$B$5:$B$53,0),COLUMN()-COLUMN($Z53)),0),3.75)+INDEX(エサマスタ!$C$5:$O$53,MATCH($F53,エサマスタ!$B$5:$B$53,0),COLUMN()-COLUMN($Z53)),0),3.75)</f>
        <v>1.5</v>
      </c>
      <c r="AF53" s="65">
        <f>MIN(MAX(MIN(MAX(MIN(MAX(P$6+INDEX(エサマスタ!$C$5:$O$53,MATCH($D53,エサマスタ!$B$5:$B$53,0),COLUMN()-COLUMN($Z53)),0),3.75)+INDEX(エサマスタ!$C$5:$O$53,MATCH($E53,エサマスタ!$B$5:$B$53,0),COLUMN()-COLUMN($Z53)),0),3.75)+INDEX(エサマスタ!$C$5:$O$53,MATCH($F53,エサマスタ!$B$5:$B$53,0),COLUMN()-COLUMN($Z53)),0),3.75)</f>
        <v>2.5</v>
      </c>
      <c r="AG53" s="65">
        <f>MIN(MAX(MIN(MAX(MIN(MAX(Q$6+INDEX(エサマスタ!$C$5:$O$53,MATCH($D53,エサマスタ!$B$5:$B$53,0),COLUMN()-COLUMN($Z53)),0),3.75)+INDEX(エサマスタ!$C$5:$O$53,MATCH($E53,エサマスタ!$B$5:$B$53,0),COLUMN()-COLUMN($Z53)),0),3.75)+INDEX(エサマスタ!$C$5:$O$53,MATCH($F53,エサマスタ!$B$5:$B$53,0),COLUMN()-COLUMN($Z53)),0),3.75)</f>
        <v>0.5</v>
      </c>
      <c r="AH53" s="65">
        <f>MIN(MAX(MIN(MAX(MIN(MAX(R$6+INDEX(エサマスタ!$C$5:$O$53,MATCH($D53,エサマスタ!$B$5:$B$53,0),COLUMN()-COLUMN($Z53)),0),3.75)+INDEX(エサマスタ!$C$5:$O$53,MATCH($E53,エサマスタ!$B$5:$B$53,0),COLUMN()-COLUMN($Z53)),0),3.75)+INDEX(エサマスタ!$C$5:$O$53,MATCH($F53,エサマスタ!$B$5:$B$53,0),COLUMN()-COLUMN($Z53)),0),3.75)</f>
        <v>0</v>
      </c>
      <c r="AI53" s="76">
        <f>MIN(MAX(MIN(MAX(MIN(MAX(S$6+INDEX(エサマスタ!$C$5:$O$53,MATCH($D53,エサマスタ!$B$5:$B$53,0),COLUMN()-COLUMN($Z53)),0),1.875-MOD(S53,1))+INDEX(エサマスタ!$C$5:$O$53,MATCH($E53,エサマスタ!$B$5:$B$53,0),COLUMN()-COLUMN($Z53)),0),1.875-MOD(S53,1))+INDEX(エサマスタ!$C$5:$O$53,MATCH($F53,エサマスタ!$B$5:$B$53,0),COLUMN()-COLUMN($Z53)),0),1.875-MOD(S53,1))</f>
        <v>0.625</v>
      </c>
      <c r="AJ53" s="76">
        <f>MIN(MAX(MIN(MAX(MIN(MAX(T$6+INDEX(エサマスタ!$C$5:$O$53,MATCH($D53,エサマスタ!$B$5:$B$53,0),COLUMN()-COLUMN($Z53)),0),1.875-MOD(T53,1))+INDEX(エサマスタ!$C$5:$O$53,MATCH($E53,エサマスタ!$B$5:$B$53,0),COLUMN()-COLUMN($Z53)),0),1.875-MOD(T53,1))+INDEX(エサマスタ!$C$5:$O$53,MATCH($F53,エサマスタ!$B$5:$B$53,0),COLUMN()-COLUMN($Z53)),0),1.875-MOD(T53,1))</f>
        <v>1</v>
      </c>
      <c r="AK53" s="76">
        <f>MIN(MAX(MIN(MAX(MIN(MAX(U$6+INDEX(エサマスタ!$C$5:$O$53,MATCH($D53,エサマスタ!$B$5:$B$53,0),COLUMN()-COLUMN($Z53)),0),1.875-MOD(U53,1))+INDEX(エサマスタ!$C$5:$O$53,MATCH($E53,エサマスタ!$B$5:$B$53,0),COLUMN()-COLUMN($Z53)),0),1.875-MOD(U53,1))+INDEX(エサマスタ!$C$5:$O$53,MATCH($F53,エサマスタ!$B$5:$B$53,0),COLUMN()-COLUMN($Z53)),0),1.875-MOD(U53,1))</f>
        <v>1</v>
      </c>
      <c r="AL53" s="76">
        <f>MIN(MAX(MIN(MAX(MIN(MAX(V$6+INDEX(エサマスタ!$C$5:$O$53,MATCH($D53,エサマスタ!$B$5:$B$53,0),COLUMN()-COLUMN($Z53)),0),1.875-MOD(V53,1))+INDEX(エサマスタ!$C$5:$O$53,MATCH($E53,エサマスタ!$B$5:$B$53,0),COLUMN()-COLUMN($Z53)),0),1.875-MOD(V53,1))+INDEX(エサマスタ!$C$5:$O$53,MATCH($F53,エサマスタ!$B$5:$B$53,0),COLUMN()-COLUMN($Z53)),0),1.875-MOD(V53,1))</f>
        <v>0.875</v>
      </c>
      <c r="AM53" s="77">
        <f>MIN(MAX(MIN(MAX(MIN(MAX(W$6+IF(AND($F$1="リマスター",$D53="アルマジロキャベツ"),-1,1)*INDEX(エサマスタ!$C$5:$O$53,MATCH($D53,エサマスタ!$B$5:$B$53,0),COLUMN()-COLUMN($Z53)),0),1.875-MOD(W53,1))+IF(AND($F$1="リマスター",$E53="アルマジロキャベツ"),-1,1)*INDEX(エサマスタ!$C$5:$O$53,MATCH($E53,エサマスタ!$B$5:$B$53,0),COLUMN()-COLUMN($Z53)),0),1.875-MOD(W53,1))+IF(AND($F$1="リマスター",$F53="アルマジロキャベツ"),-1,1)*INDEX(エサマスタ!$C$5:$O$53,MATCH($F53,エサマスタ!$B$5:$B$53,0),COLUMN()-COLUMN($Z53)),0),1.875-MOD(W53,1))</f>
        <v>1</v>
      </c>
      <c r="AN53" s="15"/>
      <c r="AO53" s="12"/>
      <c r="AP53" s="12"/>
      <c r="AQ53" s="12" t="str">
        <f>初期値マスタ!B50</f>
        <v>プチドラゴン</v>
      </c>
      <c r="AR53" s="1" t="str">
        <f>エサマスタ!B50</f>
        <v>ドラゴンステーキ</v>
      </c>
    </row>
    <row r="54" spans="1:44" x14ac:dyDescent="0.15">
      <c r="A54" s="15"/>
      <c r="B54" s="51" t="s">
        <v>146</v>
      </c>
      <c r="C54" s="54"/>
      <c r="D54" s="53" t="s">
        <v>92</v>
      </c>
      <c r="E54" s="53" t="s">
        <v>97</v>
      </c>
      <c r="F54" s="53" t="s">
        <v>97</v>
      </c>
      <c r="G54" s="32"/>
      <c r="H54" s="15"/>
      <c r="I54" s="15"/>
      <c r="J54" s="63" t="s">
        <v>146</v>
      </c>
      <c r="K54" s="64">
        <f t="shared" ref="K54:R54" si="75">K53+AA53</f>
        <v>132</v>
      </c>
      <c r="L54" s="65">
        <f t="shared" si="75"/>
        <v>61</v>
      </c>
      <c r="M54" s="65">
        <f t="shared" si="75"/>
        <v>102</v>
      </c>
      <c r="N54" s="65">
        <f t="shared" si="75"/>
        <v>52</v>
      </c>
      <c r="O54" s="65">
        <f t="shared" si="75"/>
        <v>61</v>
      </c>
      <c r="P54" s="65">
        <f t="shared" si="75"/>
        <v>82</v>
      </c>
      <c r="Q54" s="65">
        <f t="shared" si="75"/>
        <v>42</v>
      </c>
      <c r="R54" s="65">
        <f t="shared" si="75"/>
        <v>5</v>
      </c>
      <c r="S54" s="76">
        <f t="shared" ref="S54:W54" si="76">INT(S53)+MIN(S53-INT(S53)+AI53,1.875)</f>
        <v>34.25</v>
      </c>
      <c r="T54" s="76">
        <f t="shared" si="76"/>
        <v>35</v>
      </c>
      <c r="U54" s="76">
        <f t="shared" si="76"/>
        <v>35</v>
      </c>
      <c r="V54" s="76">
        <f t="shared" si="76"/>
        <v>34.5</v>
      </c>
      <c r="W54" s="77">
        <f t="shared" si="76"/>
        <v>35.5</v>
      </c>
      <c r="X54" s="15"/>
      <c r="Y54" s="15"/>
      <c r="Z54" s="63" t="s">
        <v>146</v>
      </c>
      <c r="AA54" s="64">
        <f>MIN(MAX(MIN(MAX(MIN(MAX(K$6+INDEX(エサマスタ!$C$5:$O$53,MATCH($D54,エサマスタ!$B$5:$B$53,0),COLUMN()-COLUMN($Z54)),0),3.75)+INDEX(エサマスタ!$C$5:$O$53,MATCH($E54,エサマスタ!$B$5:$B$53,0),COLUMN()-COLUMN($Z54)),0),3.75)+INDEX(エサマスタ!$C$5:$O$53,MATCH($F54,エサマスタ!$B$5:$B$53,0),COLUMN()-COLUMN($Z54)),0),3.75)</f>
        <v>3.75</v>
      </c>
      <c r="AB54" s="65">
        <f>MIN(MAX(MIN(MAX(MIN(MAX(L$6+INDEX(エサマスタ!$C$5:$O$53,MATCH($D54,エサマスタ!$B$5:$B$53,0),COLUMN()-COLUMN($Z54)),0),3.75)+INDEX(エサマスタ!$C$5:$O$53,MATCH($E54,エサマスタ!$B$5:$B$53,0),COLUMN()-COLUMN($Z54)),0),3.75)+INDEX(エサマスタ!$C$5:$O$53,MATCH($F54,エサマスタ!$B$5:$B$53,0),COLUMN()-COLUMN($Z54)),0),3.75)</f>
        <v>1.5</v>
      </c>
      <c r="AC54" s="65">
        <f>MIN(MAX(MIN(MAX(MIN(MAX(M$6+INDEX(エサマスタ!$C$5:$O$53,MATCH($D54,エサマスタ!$B$5:$B$53,0),COLUMN()-COLUMN($Z54)),0),3.75)+INDEX(エサマスタ!$C$5:$O$53,MATCH($E54,エサマスタ!$B$5:$B$53,0),COLUMN()-COLUMN($Z54)),0),3.75)+INDEX(エサマスタ!$C$5:$O$53,MATCH($F54,エサマスタ!$B$5:$B$53,0),COLUMN()-COLUMN($Z54)),0),3.75)</f>
        <v>2.5</v>
      </c>
      <c r="AD54" s="65">
        <f>MIN(MAX(MIN(MAX(MIN(MAX(N$6+INDEX(エサマスタ!$C$5:$O$53,MATCH($D54,エサマスタ!$B$5:$B$53,0),COLUMN()-COLUMN($Z54)),0),3.75)+INDEX(エサマスタ!$C$5:$O$53,MATCH($E54,エサマスタ!$B$5:$B$53,0),COLUMN()-COLUMN($Z54)),0),3.75)+INDEX(エサマスタ!$C$5:$O$53,MATCH($F54,エサマスタ!$B$5:$B$53,0),COLUMN()-COLUMN($Z54)),0),3.75)</f>
        <v>1.5</v>
      </c>
      <c r="AE54" s="65">
        <f>MIN(MAX(MIN(MAX(MIN(MAX(O$6+INDEX(エサマスタ!$C$5:$O$53,MATCH($D54,エサマスタ!$B$5:$B$53,0),COLUMN()-COLUMN($Z54)),0),3.75)+INDEX(エサマスタ!$C$5:$O$53,MATCH($E54,エサマスタ!$B$5:$B$53,0),COLUMN()-COLUMN($Z54)),0),3.75)+INDEX(エサマスタ!$C$5:$O$53,MATCH($F54,エサマスタ!$B$5:$B$53,0),COLUMN()-COLUMN($Z54)),0),3.75)</f>
        <v>1.5</v>
      </c>
      <c r="AF54" s="65">
        <f>MIN(MAX(MIN(MAX(MIN(MAX(P$6+INDEX(エサマスタ!$C$5:$O$53,MATCH($D54,エサマスタ!$B$5:$B$53,0),COLUMN()-COLUMN($Z54)),0),3.75)+INDEX(エサマスタ!$C$5:$O$53,MATCH($E54,エサマスタ!$B$5:$B$53,0),COLUMN()-COLUMN($Z54)),0),3.75)+INDEX(エサマスタ!$C$5:$O$53,MATCH($F54,エサマスタ!$B$5:$B$53,0),COLUMN()-COLUMN($Z54)),0),3.75)</f>
        <v>2.5</v>
      </c>
      <c r="AG54" s="65">
        <f>MIN(MAX(MIN(MAX(MIN(MAX(Q$6+INDEX(エサマスタ!$C$5:$O$53,MATCH($D54,エサマスタ!$B$5:$B$53,0),COLUMN()-COLUMN($Z54)),0),3.75)+INDEX(エサマスタ!$C$5:$O$53,MATCH($E54,エサマスタ!$B$5:$B$53,0),COLUMN()-COLUMN($Z54)),0),3.75)+INDEX(エサマスタ!$C$5:$O$53,MATCH($F54,エサマスタ!$B$5:$B$53,0),COLUMN()-COLUMN($Z54)),0),3.75)</f>
        <v>0.5</v>
      </c>
      <c r="AH54" s="65">
        <f>MIN(MAX(MIN(MAX(MIN(MAX(R$6+INDEX(エサマスタ!$C$5:$O$53,MATCH($D54,エサマスタ!$B$5:$B$53,0),COLUMN()-COLUMN($Z54)),0),3.75)+INDEX(エサマスタ!$C$5:$O$53,MATCH($E54,エサマスタ!$B$5:$B$53,0),COLUMN()-COLUMN($Z54)),0),3.75)+INDEX(エサマスタ!$C$5:$O$53,MATCH($F54,エサマスタ!$B$5:$B$53,0),COLUMN()-COLUMN($Z54)),0),3.75)</f>
        <v>0</v>
      </c>
      <c r="AI54" s="76">
        <f>MIN(MAX(MIN(MAX(MIN(MAX(S$6+INDEX(エサマスタ!$C$5:$O$53,MATCH($D54,エサマスタ!$B$5:$B$53,0),COLUMN()-COLUMN($Z54)),0),1.875-MOD(S54,1))+INDEX(エサマスタ!$C$5:$O$53,MATCH($E54,エサマスタ!$B$5:$B$53,0),COLUMN()-COLUMN($Z54)),0),1.875-MOD(S54,1))+INDEX(エサマスタ!$C$5:$O$53,MATCH($F54,エサマスタ!$B$5:$B$53,0),COLUMN()-COLUMN($Z54)),0),1.875-MOD(S54,1))</f>
        <v>0.625</v>
      </c>
      <c r="AJ54" s="76">
        <f>MIN(MAX(MIN(MAX(MIN(MAX(T$6+INDEX(エサマスタ!$C$5:$O$53,MATCH($D54,エサマスタ!$B$5:$B$53,0),COLUMN()-COLUMN($Z54)),0),1.875-MOD(T54,1))+INDEX(エサマスタ!$C$5:$O$53,MATCH($E54,エサマスタ!$B$5:$B$53,0),COLUMN()-COLUMN($Z54)),0),1.875-MOD(T54,1))+INDEX(エサマスタ!$C$5:$O$53,MATCH($F54,エサマスタ!$B$5:$B$53,0),COLUMN()-COLUMN($Z54)),0),1.875-MOD(T54,1))</f>
        <v>1</v>
      </c>
      <c r="AK54" s="76">
        <f>MIN(MAX(MIN(MAX(MIN(MAX(U$6+INDEX(エサマスタ!$C$5:$O$53,MATCH($D54,エサマスタ!$B$5:$B$53,0),COLUMN()-COLUMN($Z54)),0),1.875-MOD(U54,1))+INDEX(エサマスタ!$C$5:$O$53,MATCH($E54,エサマスタ!$B$5:$B$53,0),COLUMN()-COLUMN($Z54)),0),1.875-MOD(U54,1))+INDEX(エサマスタ!$C$5:$O$53,MATCH($F54,エサマスタ!$B$5:$B$53,0),COLUMN()-COLUMN($Z54)),0),1.875-MOD(U54,1))</f>
        <v>1</v>
      </c>
      <c r="AL54" s="76">
        <f>MIN(MAX(MIN(MAX(MIN(MAX(V$6+INDEX(エサマスタ!$C$5:$O$53,MATCH($D54,エサマスタ!$B$5:$B$53,0),COLUMN()-COLUMN($Z54)),0),1.875-MOD(V54,1))+INDEX(エサマスタ!$C$5:$O$53,MATCH($E54,エサマスタ!$B$5:$B$53,0),COLUMN()-COLUMN($Z54)),0),1.875-MOD(V54,1))+INDEX(エサマスタ!$C$5:$O$53,MATCH($F54,エサマスタ!$B$5:$B$53,0),COLUMN()-COLUMN($Z54)),0),1.875-MOD(V54,1))</f>
        <v>0.875</v>
      </c>
      <c r="AM54" s="77">
        <f>MIN(MAX(MIN(MAX(MIN(MAX(W$6+IF(AND($F$1="リマスター",$D54="アルマジロキャベツ"),-1,1)*INDEX(エサマスタ!$C$5:$O$53,MATCH($D54,エサマスタ!$B$5:$B$53,0),COLUMN()-COLUMN($Z54)),0),1.875-MOD(W54,1))+IF(AND($F$1="リマスター",$E54="アルマジロキャベツ"),-1,1)*INDEX(エサマスタ!$C$5:$O$53,MATCH($E54,エサマスタ!$B$5:$B$53,0),COLUMN()-COLUMN($Z54)),0),1.875-MOD(W54,1))+IF(AND($F$1="リマスター",$F54="アルマジロキャベツ"),-1,1)*INDEX(エサマスタ!$C$5:$O$53,MATCH($F54,エサマスタ!$B$5:$B$53,0),COLUMN()-COLUMN($Z54)),0),1.875-MOD(W54,1))</f>
        <v>1</v>
      </c>
      <c r="AN54" s="15"/>
      <c r="AO54" s="12"/>
      <c r="AP54" s="12"/>
      <c r="AQ54" s="12" t="str">
        <f>初期値マスタ!B51</f>
        <v>スカイドラゴン</v>
      </c>
      <c r="AR54" s="1" t="str">
        <f>エサマスタ!B51</f>
        <v>不思議な肉</v>
      </c>
    </row>
    <row r="55" spans="1:44" x14ac:dyDescent="0.15">
      <c r="A55" s="15"/>
      <c r="B55" s="51" t="s">
        <v>147</v>
      </c>
      <c r="C55" s="54"/>
      <c r="D55" s="53" t="s">
        <v>92</v>
      </c>
      <c r="E55" s="53" t="s">
        <v>95</v>
      </c>
      <c r="F55" s="53" t="s">
        <v>97</v>
      </c>
      <c r="G55" s="32"/>
      <c r="H55" s="15"/>
      <c r="I55" s="15"/>
      <c r="J55" s="63" t="s">
        <v>147</v>
      </c>
      <c r="K55" s="64">
        <f t="shared" ref="K55:R55" si="77">K54+AA54</f>
        <v>135.75</v>
      </c>
      <c r="L55" s="65">
        <f t="shared" si="77"/>
        <v>62.5</v>
      </c>
      <c r="M55" s="65">
        <f t="shared" si="77"/>
        <v>104.5</v>
      </c>
      <c r="N55" s="65">
        <f t="shared" si="77"/>
        <v>53.5</v>
      </c>
      <c r="O55" s="65">
        <f t="shared" si="77"/>
        <v>62.5</v>
      </c>
      <c r="P55" s="65">
        <f t="shared" si="77"/>
        <v>84.5</v>
      </c>
      <c r="Q55" s="65">
        <f t="shared" si="77"/>
        <v>42.5</v>
      </c>
      <c r="R55" s="65">
        <f t="shared" si="77"/>
        <v>5</v>
      </c>
      <c r="S55" s="76">
        <f t="shared" ref="S55:W55" si="78">INT(S54)+MIN(S54-INT(S54)+AI54,1.875)</f>
        <v>34.875</v>
      </c>
      <c r="T55" s="76">
        <f t="shared" si="78"/>
        <v>36</v>
      </c>
      <c r="U55" s="76">
        <f t="shared" si="78"/>
        <v>36</v>
      </c>
      <c r="V55" s="76">
        <f t="shared" si="78"/>
        <v>35.375</v>
      </c>
      <c r="W55" s="77">
        <f t="shared" si="78"/>
        <v>36.5</v>
      </c>
      <c r="X55" s="15"/>
      <c r="Y55" s="15"/>
      <c r="Z55" s="63" t="s">
        <v>147</v>
      </c>
      <c r="AA55" s="64">
        <f>MIN(MAX(MIN(MAX(MIN(MAX(K$6+INDEX(エサマスタ!$C$5:$O$53,MATCH($D55,エサマスタ!$B$5:$B$53,0),COLUMN()-COLUMN($Z55)),0),3.75)+INDEX(エサマスタ!$C$5:$O$53,MATCH($E55,エサマスタ!$B$5:$B$53,0),COLUMN()-COLUMN($Z55)),0),3.75)+INDEX(エサマスタ!$C$5:$O$53,MATCH($F55,エサマスタ!$B$5:$B$53,0),COLUMN()-COLUMN($Z55)),0),3.75)</f>
        <v>3.25</v>
      </c>
      <c r="AB55" s="65">
        <f>MIN(MAX(MIN(MAX(MIN(MAX(L$6+INDEX(エサマスタ!$C$5:$O$53,MATCH($D55,エサマスタ!$B$5:$B$53,0),COLUMN()-COLUMN($Z55)),0),3.75)+INDEX(エサマスタ!$C$5:$O$53,MATCH($E55,エサマスタ!$B$5:$B$53,0),COLUMN()-COLUMN($Z55)),0),3.75)+INDEX(エサマスタ!$C$5:$O$53,MATCH($F55,エサマスタ!$B$5:$B$53,0),COLUMN()-COLUMN($Z55)),0),3.75)</f>
        <v>1.5</v>
      </c>
      <c r="AC55" s="65">
        <f>MIN(MAX(MIN(MAX(MIN(MAX(M$6+INDEX(エサマスタ!$C$5:$O$53,MATCH($D55,エサマスタ!$B$5:$B$53,0),COLUMN()-COLUMN($Z55)),0),3.75)+INDEX(エサマスタ!$C$5:$O$53,MATCH($E55,エサマスタ!$B$5:$B$53,0),COLUMN()-COLUMN($Z55)),0),3.75)+INDEX(エサマスタ!$C$5:$O$53,MATCH($F55,エサマスタ!$B$5:$B$53,0),COLUMN()-COLUMN($Z55)),0),3.75)</f>
        <v>3.5</v>
      </c>
      <c r="AD55" s="65">
        <f>MIN(MAX(MIN(MAX(MIN(MAX(N$6+INDEX(エサマスタ!$C$5:$O$53,MATCH($D55,エサマスタ!$B$5:$B$53,0),COLUMN()-COLUMN($Z55)),0),3.75)+INDEX(エサマスタ!$C$5:$O$53,MATCH($E55,エサマスタ!$B$5:$B$53,0),COLUMN()-COLUMN($Z55)),0),3.75)+INDEX(エサマスタ!$C$5:$O$53,MATCH($F55,エサマスタ!$B$5:$B$53,0),COLUMN()-COLUMN($Z55)),0),3.75)</f>
        <v>0.5</v>
      </c>
      <c r="AE55" s="65">
        <f>MIN(MAX(MIN(MAX(MIN(MAX(O$6+INDEX(エサマスタ!$C$5:$O$53,MATCH($D55,エサマスタ!$B$5:$B$53,0),COLUMN()-COLUMN($Z55)),0),3.75)+INDEX(エサマスタ!$C$5:$O$53,MATCH($E55,エサマスタ!$B$5:$B$53,0),COLUMN()-COLUMN($Z55)),0),3.75)+INDEX(エサマスタ!$C$5:$O$53,MATCH($F55,エサマスタ!$B$5:$B$53,0),COLUMN()-COLUMN($Z55)),0),3.75)</f>
        <v>1.5</v>
      </c>
      <c r="AF55" s="65">
        <f>MIN(MAX(MIN(MAX(MIN(MAX(P$6+INDEX(エサマスタ!$C$5:$O$53,MATCH($D55,エサマスタ!$B$5:$B$53,0),COLUMN()-COLUMN($Z55)),0),3.75)+INDEX(エサマスタ!$C$5:$O$53,MATCH($E55,エサマスタ!$B$5:$B$53,0),COLUMN()-COLUMN($Z55)),0),3.75)+INDEX(エサマスタ!$C$5:$O$53,MATCH($F55,エサマスタ!$B$5:$B$53,0),COLUMN()-COLUMN($Z55)),0),3.75)</f>
        <v>1.5</v>
      </c>
      <c r="AG55" s="65">
        <f>MIN(MAX(MIN(MAX(MIN(MAX(Q$6+INDEX(エサマスタ!$C$5:$O$53,MATCH($D55,エサマスタ!$B$5:$B$53,0),COLUMN()-COLUMN($Z55)),0),3.75)+INDEX(エサマスタ!$C$5:$O$53,MATCH($E55,エサマスタ!$B$5:$B$53,0),COLUMN()-COLUMN($Z55)),0),3.75)+INDEX(エサマスタ!$C$5:$O$53,MATCH($F55,エサマスタ!$B$5:$B$53,0),COLUMN()-COLUMN($Z55)),0),3.75)</f>
        <v>1.5</v>
      </c>
      <c r="AH55" s="65">
        <f>MIN(MAX(MIN(MAX(MIN(MAX(R$6+INDEX(エサマスタ!$C$5:$O$53,MATCH($D55,エサマスタ!$B$5:$B$53,0),COLUMN()-COLUMN($Z55)),0),3.75)+INDEX(エサマスタ!$C$5:$O$53,MATCH($E55,エサマスタ!$B$5:$B$53,0),COLUMN()-COLUMN($Z55)),0),3.75)+INDEX(エサマスタ!$C$5:$O$53,MATCH($F55,エサマスタ!$B$5:$B$53,0),COLUMN()-COLUMN($Z55)),0),3.75)</f>
        <v>0</v>
      </c>
      <c r="AI55" s="76">
        <f>MIN(MAX(MIN(MAX(MIN(MAX(S$6+INDEX(エサマスタ!$C$5:$O$53,MATCH($D55,エサマスタ!$B$5:$B$53,0),COLUMN()-COLUMN($Z55)),0),1.875-MOD(S55,1))+INDEX(エサマスタ!$C$5:$O$53,MATCH($E55,エサマスタ!$B$5:$B$53,0),COLUMN()-COLUMN($Z55)),0),1.875-MOD(S55,1))+INDEX(エサマスタ!$C$5:$O$53,MATCH($F55,エサマスタ!$B$5:$B$53,0),COLUMN()-COLUMN($Z55)),0),1.875-MOD(S55,1))</f>
        <v>0.625</v>
      </c>
      <c r="AJ55" s="76">
        <f>MIN(MAX(MIN(MAX(MIN(MAX(T$6+INDEX(エサマスタ!$C$5:$O$53,MATCH($D55,エサマスタ!$B$5:$B$53,0),COLUMN()-COLUMN($Z55)),0),1.875-MOD(T55,1))+INDEX(エサマスタ!$C$5:$O$53,MATCH($E55,エサマスタ!$B$5:$B$53,0),COLUMN()-COLUMN($Z55)),0),1.875-MOD(T55,1))+INDEX(エサマスタ!$C$5:$O$53,MATCH($F55,エサマスタ!$B$5:$B$53,0),COLUMN()-COLUMN($Z55)),0),1.875-MOD(T55,1))</f>
        <v>1</v>
      </c>
      <c r="AK55" s="76">
        <f>MIN(MAX(MIN(MAX(MIN(MAX(U$6+INDEX(エサマスタ!$C$5:$O$53,MATCH($D55,エサマスタ!$B$5:$B$53,0),COLUMN()-COLUMN($Z55)),0),1.875-MOD(U55,1))+INDEX(エサマスタ!$C$5:$O$53,MATCH($E55,エサマスタ!$B$5:$B$53,0),COLUMN()-COLUMN($Z55)),0),1.875-MOD(U55,1))+INDEX(エサマスタ!$C$5:$O$53,MATCH($F55,エサマスタ!$B$5:$B$53,0),COLUMN()-COLUMN($Z55)),0),1.875-MOD(U55,1))</f>
        <v>1</v>
      </c>
      <c r="AL55" s="76">
        <f>MIN(MAX(MIN(MAX(MIN(MAX(V$6+INDEX(エサマスタ!$C$5:$O$53,MATCH($D55,エサマスタ!$B$5:$B$53,0),COLUMN()-COLUMN($Z55)),0),1.875-MOD(V55,1))+INDEX(エサマスタ!$C$5:$O$53,MATCH($E55,エサマスタ!$B$5:$B$53,0),COLUMN()-COLUMN($Z55)),0),1.875-MOD(V55,1))+INDEX(エサマスタ!$C$5:$O$53,MATCH($F55,エサマスタ!$B$5:$B$53,0),COLUMN()-COLUMN($Z55)),0),1.875-MOD(V55,1))</f>
        <v>1.375</v>
      </c>
      <c r="AM55" s="77">
        <f>MIN(MAX(MIN(MAX(MIN(MAX(W$6+IF(AND($F$1="リマスター",$D55="アルマジロキャベツ"),-1,1)*INDEX(エサマスタ!$C$5:$O$53,MATCH($D55,エサマスタ!$B$5:$B$53,0),COLUMN()-COLUMN($Z55)),0),1.875-MOD(W55,1))+IF(AND($F$1="リマスター",$E55="アルマジロキャベツ"),-1,1)*INDEX(エサマスタ!$C$5:$O$53,MATCH($E55,エサマスタ!$B$5:$B$53,0),COLUMN()-COLUMN($Z55)),0),1.875-MOD(W55,1))+IF(AND($F$1="リマスター",$F55="アルマジロキャベツ"),-1,1)*INDEX(エサマスタ!$C$5:$O$53,MATCH($F55,エサマスタ!$B$5:$B$53,0),COLUMN()-COLUMN($Z55)),0),1.875-MOD(W55,1))</f>
        <v>0.5</v>
      </c>
      <c r="AN55" s="15"/>
      <c r="AO55" s="12"/>
      <c r="AP55" s="12"/>
      <c r="AQ55" s="12" t="str">
        <f>初期値マスタ!B52</f>
        <v>ランドドラゴン</v>
      </c>
      <c r="AR55" s="1" t="str">
        <f>エサマスタ!B52</f>
        <v>魔法の肉</v>
      </c>
    </row>
    <row r="56" spans="1:44" x14ac:dyDescent="0.15">
      <c r="A56" s="15"/>
      <c r="B56" s="51" t="s">
        <v>148</v>
      </c>
      <c r="C56" s="54"/>
      <c r="D56" s="53" t="s">
        <v>92</v>
      </c>
      <c r="E56" s="53" t="s">
        <v>97</v>
      </c>
      <c r="F56" s="53" t="s">
        <v>97</v>
      </c>
      <c r="G56" s="32"/>
      <c r="H56" s="15"/>
      <c r="I56" s="15"/>
      <c r="J56" s="63" t="s">
        <v>148</v>
      </c>
      <c r="K56" s="64">
        <f t="shared" ref="K56:R56" si="79">K55+AA55</f>
        <v>139</v>
      </c>
      <c r="L56" s="65">
        <f t="shared" si="79"/>
        <v>64</v>
      </c>
      <c r="M56" s="65">
        <f t="shared" si="79"/>
        <v>108</v>
      </c>
      <c r="N56" s="65">
        <f t="shared" si="79"/>
        <v>54</v>
      </c>
      <c r="O56" s="65">
        <f t="shared" si="79"/>
        <v>64</v>
      </c>
      <c r="P56" s="65">
        <f t="shared" si="79"/>
        <v>86</v>
      </c>
      <c r="Q56" s="65">
        <f t="shared" si="79"/>
        <v>44</v>
      </c>
      <c r="R56" s="65">
        <f t="shared" si="79"/>
        <v>5</v>
      </c>
      <c r="S56" s="76">
        <f t="shared" ref="S56:W56" si="80">INT(S55)+MIN(S55-INT(S55)+AI55,1.875)</f>
        <v>35.5</v>
      </c>
      <c r="T56" s="76">
        <f t="shared" si="80"/>
        <v>37</v>
      </c>
      <c r="U56" s="76">
        <f t="shared" si="80"/>
        <v>37</v>
      </c>
      <c r="V56" s="76">
        <f t="shared" si="80"/>
        <v>36.75</v>
      </c>
      <c r="W56" s="77">
        <f t="shared" si="80"/>
        <v>37</v>
      </c>
      <c r="X56" s="15"/>
      <c r="Y56" s="15"/>
      <c r="Z56" s="63" t="s">
        <v>148</v>
      </c>
      <c r="AA56" s="64">
        <f>MIN(MAX(MIN(MAX(MIN(MAX(K$6+INDEX(エサマスタ!$C$5:$O$53,MATCH($D56,エサマスタ!$B$5:$B$53,0),COLUMN()-COLUMN($Z56)),0),3.75)+INDEX(エサマスタ!$C$5:$O$53,MATCH($E56,エサマスタ!$B$5:$B$53,0),COLUMN()-COLUMN($Z56)),0),3.75)+INDEX(エサマスタ!$C$5:$O$53,MATCH($F56,エサマスタ!$B$5:$B$53,0),COLUMN()-COLUMN($Z56)),0),3.75)</f>
        <v>3.75</v>
      </c>
      <c r="AB56" s="65">
        <f>MIN(MAX(MIN(MAX(MIN(MAX(L$6+INDEX(エサマスタ!$C$5:$O$53,MATCH($D56,エサマスタ!$B$5:$B$53,0),COLUMN()-COLUMN($Z56)),0),3.75)+INDEX(エサマスタ!$C$5:$O$53,MATCH($E56,エサマスタ!$B$5:$B$53,0),COLUMN()-COLUMN($Z56)),0),3.75)+INDEX(エサマスタ!$C$5:$O$53,MATCH($F56,エサマスタ!$B$5:$B$53,0),COLUMN()-COLUMN($Z56)),0),3.75)</f>
        <v>1.5</v>
      </c>
      <c r="AC56" s="65">
        <f>MIN(MAX(MIN(MAX(MIN(MAX(M$6+INDEX(エサマスタ!$C$5:$O$53,MATCH($D56,エサマスタ!$B$5:$B$53,0),COLUMN()-COLUMN($Z56)),0),3.75)+INDEX(エサマスタ!$C$5:$O$53,MATCH($E56,エサマスタ!$B$5:$B$53,0),COLUMN()-COLUMN($Z56)),0),3.75)+INDEX(エサマスタ!$C$5:$O$53,MATCH($F56,エサマスタ!$B$5:$B$53,0),COLUMN()-COLUMN($Z56)),0),3.75)</f>
        <v>2.5</v>
      </c>
      <c r="AD56" s="65">
        <f>MIN(MAX(MIN(MAX(MIN(MAX(N$6+INDEX(エサマスタ!$C$5:$O$53,MATCH($D56,エサマスタ!$B$5:$B$53,0),COLUMN()-COLUMN($Z56)),0),3.75)+INDEX(エサマスタ!$C$5:$O$53,MATCH($E56,エサマスタ!$B$5:$B$53,0),COLUMN()-COLUMN($Z56)),0),3.75)+INDEX(エサマスタ!$C$5:$O$53,MATCH($F56,エサマスタ!$B$5:$B$53,0),COLUMN()-COLUMN($Z56)),0),3.75)</f>
        <v>1.5</v>
      </c>
      <c r="AE56" s="65">
        <f>MIN(MAX(MIN(MAX(MIN(MAX(O$6+INDEX(エサマスタ!$C$5:$O$53,MATCH($D56,エサマスタ!$B$5:$B$53,0),COLUMN()-COLUMN($Z56)),0),3.75)+INDEX(エサマスタ!$C$5:$O$53,MATCH($E56,エサマスタ!$B$5:$B$53,0),COLUMN()-COLUMN($Z56)),0),3.75)+INDEX(エサマスタ!$C$5:$O$53,MATCH($F56,エサマスタ!$B$5:$B$53,0),COLUMN()-COLUMN($Z56)),0),3.75)</f>
        <v>1.5</v>
      </c>
      <c r="AF56" s="65">
        <f>MIN(MAX(MIN(MAX(MIN(MAX(P$6+INDEX(エサマスタ!$C$5:$O$53,MATCH($D56,エサマスタ!$B$5:$B$53,0),COLUMN()-COLUMN($Z56)),0),3.75)+INDEX(エサマスタ!$C$5:$O$53,MATCH($E56,エサマスタ!$B$5:$B$53,0),COLUMN()-COLUMN($Z56)),0),3.75)+INDEX(エサマスタ!$C$5:$O$53,MATCH($F56,エサマスタ!$B$5:$B$53,0),COLUMN()-COLUMN($Z56)),0),3.75)</f>
        <v>2.5</v>
      </c>
      <c r="AG56" s="65">
        <f>MIN(MAX(MIN(MAX(MIN(MAX(Q$6+INDEX(エサマスタ!$C$5:$O$53,MATCH($D56,エサマスタ!$B$5:$B$53,0),COLUMN()-COLUMN($Z56)),0),3.75)+INDEX(エサマスタ!$C$5:$O$53,MATCH($E56,エサマスタ!$B$5:$B$53,0),COLUMN()-COLUMN($Z56)),0),3.75)+INDEX(エサマスタ!$C$5:$O$53,MATCH($F56,エサマスタ!$B$5:$B$53,0),COLUMN()-COLUMN($Z56)),0),3.75)</f>
        <v>0.5</v>
      </c>
      <c r="AH56" s="65">
        <f>MIN(MAX(MIN(MAX(MIN(MAX(R$6+INDEX(エサマスタ!$C$5:$O$53,MATCH($D56,エサマスタ!$B$5:$B$53,0),COLUMN()-COLUMN($Z56)),0),3.75)+INDEX(エサマスタ!$C$5:$O$53,MATCH($E56,エサマスタ!$B$5:$B$53,0),COLUMN()-COLUMN($Z56)),0),3.75)+INDEX(エサマスタ!$C$5:$O$53,MATCH($F56,エサマスタ!$B$5:$B$53,0),COLUMN()-COLUMN($Z56)),0),3.75)</f>
        <v>0</v>
      </c>
      <c r="AI56" s="76">
        <f>MIN(MAX(MIN(MAX(MIN(MAX(S$6+INDEX(エサマスタ!$C$5:$O$53,MATCH($D56,エサマスタ!$B$5:$B$53,0),COLUMN()-COLUMN($Z56)),0),1.875-MOD(S56,1))+INDEX(エサマスタ!$C$5:$O$53,MATCH($E56,エサマスタ!$B$5:$B$53,0),COLUMN()-COLUMN($Z56)),0),1.875-MOD(S56,1))+INDEX(エサマスタ!$C$5:$O$53,MATCH($F56,エサマスタ!$B$5:$B$53,0),COLUMN()-COLUMN($Z56)),0),1.875-MOD(S56,1))</f>
        <v>0.625</v>
      </c>
      <c r="AJ56" s="76">
        <f>MIN(MAX(MIN(MAX(MIN(MAX(T$6+INDEX(エサマスタ!$C$5:$O$53,MATCH($D56,エサマスタ!$B$5:$B$53,0),COLUMN()-COLUMN($Z56)),0),1.875-MOD(T56,1))+INDEX(エサマスタ!$C$5:$O$53,MATCH($E56,エサマスタ!$B$5:$B$53,0),COLUMN()-COLUMN($Z56)),0),1.875-MOD(T56,1))+INDEX(エサマスタ!$C$5:$O$53,MATCH($F56,エサマスタ!$B$5:$B$53,0),COLUMN()-COLUMN($Z56)),0),1.875-MOD(T56,1))</f>
        <v>1</v>
      </c>
      <c r="AK56" s="76">
        <f>MIN(MAX(MIN(MAX(MIN(MAX(U$6+INDEX(エサマスタ!$C$5:$O$53,MATCH($D56,エサマスタ!$B$5:$B$53,0),COLUMN()-COLUMN($Z56)),0),1.875-MOD(U56,1))+INDEX(エサマスタ!$C$5:$O$53,MATCH($E56,エサマスタ!$B$5:$B$53,0),COLUMN()-COLUMN($Z56)),0),1.875-MOD(U56,1))+INDEX(エサマスタ!$C$5:$O$53,MATCH($F56,エサマスタ!$B$5:$B$53,0),COLUMN()-COLUMN($Z56)),0),1.875-MOD(U56,1))</f>
        <v>1</v>
      </c>
      <c r="AL56" s="76">
        <f>MIN(MAX(MIN(MAX(MIN(MAX(V$6+INDEX(エサマスタ!$C$5:$O$53,MATCH($D56,エサマスタ!$B$5:$B$53,0),COLUMN()-COLUMN($Z56)),0),1.875-MOD(V56,1))+INDEX(エサマスタ!$C$5:$O$53,MATCH($E56,エサマスタ!$B$5:$B$53,0),COLUMN()-COLUMN($Z56)),0),1.875-MOD(V56,1))+INDEX(エサマスタ!$C$5:$O$53,MATCH($F56,エサマスタ!$B$5:$B$53,0),COLUMN()-COLUMN($Z56)),0),1.875-MOD(V56,1))</f>
        <v>0.875</v>
      </c>
      <c r="AM56" s="77">
        <f>MIN(MAX(MIN(MAX(MIN(MAX(W$6+IF(AND($F$1="リマスター",$D56="アルマジロキャベツ"),-1,1)*INDEX(エサマスタ!$C$5:$O$53,MATCH($D56,エサマスタ!$B$5:$B$53,0),COLUMN()-COLUMN($Z56)),0),1.875-MOD(W56,1))+IF(AND($F$1="リマスター",$E56="アルマジロキャベツ"),-1,1)*INDEX(エサマスタ!$C$5:$O$53,MATCH($E56,エサマスタ!$B$5:$B$53,0),COLUMN()-COLUMN($Z56)),0),1.875-MOD(W56,1))+IF(AND($F$1="リマスター",$F56="アルマジロキャベツ"),-1,1)*INDEX(エサマスタ!$C$5:$O$53,MATCH($F56,エサマスタ!$B$5:$B$53,0),COLUMN()-COLUMN($Z56)),0),1.875-MOD(W56,1))</f>
        <v>1</v>
      </c>
      <c r="AN56" s="15"/>
      <c r="AO56" s="12"/>
      <c r="AP56" s="12"/>
      <c r="AQ56" s="12" t="str">
        <f>初期値マスタ!B53</f>
        <v>アイスパイ</v>
      </c>
      <c r="AR56" s="1" t="str">
        <f>エサマスタ!B53</f>
        <v>くさった肉</v>
      </c>
    </row>
    <row r="57" spans="1:44" x14ac:dyDescent="0.15">
      <c r="A57" s="15"/>
      <c r="B57" s="51" t="s">
        <v>149</v>
      </c>
      <c r="C57" s="54"/>
      <c r="D57" s="53" t="s">
        <v>92</v>
      </c>
      <c r="E57" s="53" t="s">
        <v>97</v>
      </c>
      <c r="F57" s="53" t="s">
        <v>97</v>
      </c>
      <c r="G57" s="32"/>
      <c r="H57" s="15"/>
      <c r="I57" s="15"/>
      <c r="J57" s="63" t="s">
        <v>149</v>
      </c>
      <c r="K57" s="64">
        <f t="shared" ref="K57:R57" si="81">K56+AA56</f>
        <v>142.75</v>
      </c>
      <c r="L57" s="65">
        <f t="shared" si="81"/>
        <v>65.5</v>
      </c>
      <c r="M57" s="65">
        <f t="shared" si="81"/>
        <v>110.5</v>
      </c>
      <c r="N57" s="65">
        <f t="shared" si="81"/>
        <v>55.5</v>
      </c>
      <c r="O57" s="65">
        <f t="shared" si="81"/>
        <v>65.5</v>
      </c>
      <c r="P57" s="65">
        <f t="shared" si="81"/>
        <v>88.5</v>
      </c>
      <c r="Q57" s="65">
        <f t="shared" si="81"/>
        <v>44.5</v>
      </c>
      <c r="R57" s="65">
        <f t="shared" si="81"/>
        <v>5</v>
      </c>
      <c r="S57" s="76">
        <f t="shared" ref="S57:W57" si="82">INT(S56)+MIN(S56-INT(S56)+AI56,1.875)</f>
        <v>36.125</v>
      </c>
      <c r="T57" s="76">
        <f t="shared" si="82"/>
        <v>38</v>
      </c>
      <c r="U57" s="76">
        <f t="shared" si="82"/>
        <v>38</v>
      </c>
      <c r="V57" s="76">
        <f t="shared" si="82"/>
        <v>37.625</v>
      </c>
      <c r="W57" s="77">
        <f t="shared" si="82"/>
        <v>38</v>
      </c>
      <c r="X57" s="15"/>
      <c r="Y57" s="15"/>
      <c r="Z57" s="63" t="s">
        <v>149</v>
      </c>
      <c r="AA57" s="64">
        <f>MIN(MAX(MIN(MAX(MIN(MAX(K$6+INDEX(エサマスタ!$C$5:$O$53,MATCH($D57,エサマスタ!$B$5:$B$53,0),COLUMN()-COLUMN($Z57)),0),3.75)+INDEX(エサマスタ!$C$5:$O$53,MATCH($E57,エサマスタ!$B$5:$B$53,0),COLUMN()-COLUMN($Z57)),0),3.75)+INDEX(エサマスタ!$C$5:$O$53,MATCH($F57,エサマスタ!$B$5:$B$53,0),COLUMN()-COLUMN($Z57)),0),3.75)</f>
        <v>3.75</v>
      </c>
      <c r="AB57" s="65">
        <f>MIN(MAX(MIN(MAX(MIN(MAX(L$6+INDEX(エサマスタ!$C$5:$O$53,MATCH($D57,エサマスタ!$B$5:$B$53,0),COLUMN()-COLUMN($Z57)),0),3.75)+INDEX(エサマスタ!$C$5:$O$53,MATCH($E57,エサマスタ!$B$5:$B$53,0),COLUMN()-COLUMN($Z57)),0),3.75)+INDEX(エサマスタ!$C$5:$O$53,MATCH($F57,エサマスタ!$B$5:$B$53,0),COLUMN()-COLUMN($Z57)),0),3.75)</f>
        <v>1.5</v>
      </c>
      <c r="AC57" s="65">
        <f>MIN(MAX(MIN(MAX(MIN(MAX(M$6+INDEX(エサマスタ!$C$5:$O$53,MATCH($D57,エサマスタ!$B$5:$B$53,0),COLUMN()-COLUMN($Z57)),0),3.75)+INDEX(エサマスタ!$C$5:$O$53,MATCH($E57,エサマスタ!$B$5:$B$53,0),COLUMN()-COLUMN($Z57)),0),3.75)+INDEX(エサマスタ!$C$5:$O$53,MATCH($F57,エサマスタ!$B$5:$B$53,0),COLUMN()-COLUMN($Z57)),0),3.75)</f>
        <v>2.5</v>
      </c>
      <c r="AD57" s="65">
        <f>MIN(MAX(MIN(MAX(MIN(MAX(N$6+INDEX(エサマスタ!$C$5:$O$53,MATCH($D57,エサマスタ!$B$5:$B$53,0),COLUMN()-COLUMN($Z57)),0),3.75)+INDEX(エサマスタ!$C$5:$O$53,MATCH($E57,エサマスタ!$B$5:$B$53,0),COLUMN()-COLUMN($Z57)),0),3.75)+INDEX(エサマスタ!$C$5:$O$53,MATCH($F57,エサマスタ!$B$5:$B$53,0),COLUMN()-COLUMN($Z57)),0),3.75)</f>
        <v>1.5</v>
      </c>
      <c r="AE57" s="65">
        <f>MIN(MAX(MIN(MAX(MIN(MAX(O$6+INDEX(エサマスタ!$C$5:$O$53,MATCH($D57,エサマスタ!$B$5:$B$53,0),COLUMN()-COLUMN($Z57)),0),3.75)+INDEX(エサマスタ!$C$5:$O$53,MATCH($E57,エサマスタ!$B$5:$B$53,0),COLUMN()-COLUMN($Z57)),0),3.75)+INDEX(エサマスタ!$C$5:$O$53,MATCH($F57,エサマスタ!$B$5:$B$53,0),COLUMN()-COLUMN($Z57)),0),3.75)</f>
        <v>1.5</v>
      </c>
      <c r="AF57" s="65">
        <f>MIN(MAX(MIN(MAX(MIN(MAX(P$6+INDEX(エサマスタ!$C$5:$O$53,MATCH($D57,エサマスタ!$B$5:$B$53,0),COLUMN()-COLUMN($Z57)),0),3.75)+INDEX(エサマスタ!$C$5:$O$53,MATCH($E57,エサマスタ!$B$5:$B$53,0),COLUMN()-COLUMN($Z57)),0),3.75)+INDEX(エサマスタ!$C$5:$O$53,MATCH($F57,エサマスタ!$B$5:$B$53,0),COLUMN()-COLUMN($Z57)),0),3.75)</f>
        <v>2.5</v>
      </c>
      <c r="AG57" s="65">
        <f>MIN(MAX(MIN(MAX(MIN(MAX(Q$6+INDEX(エサマスタ!$C$5:$O$53,MATCH($D57,エサマスタ!$B$5:$B$53,0),COLUMN()-COLUMN($Z57)),0),3.75)+INDEX(エサマスタ!$C$5:$O$53,MATCH($E57,エサマスタ!$B$5:$B$53,0),COLUMN()-COLUMN($Z57)),0),3.75)+INDEX(エサマスタ!$C$5:$O$53,MATCH($F57,エサマスタ!$B$5:$B$53,0),COLUMN()-COLUMN($Z57)),0),3.75)</f>
        <v>0.5</v>
      </c>
      <c r="AH57" s="65">
        <f>MIN(MAX(MIN(MAX(MIN(MAX(R$6+INDEX(エサマスタ!$C$5:$O$53,MATCH($D57,エサマスタ!$B$5:$B$53,0),COLUMN()-COLUMN($Z57)),0),3.75)+INDEX(エサマスタ!$C$5:$O$53,MATCH($E57,エサマスタ!$B$5:$B$53,0),COLUMN()-COLUMN($Z57)),0),3.75)+INDEX(エサマスタ!$C$5:$O$53,MATCH($F57,エサマスタ!$B$5:$B$53,0),COLUMN()-COLUMN($Z57)),0),3.75)</f>
        <v>0</v>
      </c>
      <c r="AI57" s="76">
        <f>MIN(MAX(MIN(MAX(MIN(MAX(S$6+INDEX(エサマスタ!$C$5:$O$53,MATCH($D57,エサマスタ!$B$5:$B$53,0),COLUMN()-COLUMN($Z57)),0),1.875-MOD(S57,1))+INDEX(エサマスタ!$C$5:$O$53,MATCH($E57,エサマスタ!$B$5:$B$53,0),COLUMN()-COLUMN($Z57)),0),1.875-MOD(S57,1))+INDEX(エサマスタ!$C$5:$O$53,MATCH($F57,エサマスタ!$B$5:$B$53,0),COLUMN()-COLUMN($Z57)),0),1.875-MOD(S57,1))</f>
        <v>0.625</v>
      </c>
      <c r="AJ57" s="76">
        <f>MIN(MAX(MIN(MAX(MIN(MAX(T$6+INDEX(エサマスタ!$C$5:$O$53,MATCH($D57,エサマスタ!$B$5:$B$53,0),COLUMN()-COLUMN($Z57)),0),1.875-MOD(T57,1))+INDEX(エサマスタ!$C$5:$O$53,MATCH($E57,エサマスタ!$B$5:$B$53,0),COLUMN()-COLUMN($Z57)),0),1.875-MOD(T57,1))+INDEX(エサマスタ!$C$5:$O$53,MATCH($F57,エサマスタ!$B$5:$B$53,0),COLUMN()-COLUMN($Z57)),0),1.875-MOD(T57,1))</f>
        <v>1</v>
      </c>
      <c r="AK57" s="76">
        <f>MIN(MAX(MIN(MAX(MIN(MAX(U$6+INDEX(エサマスタ!$C$5:$O$53,MATCH($D57,エサマスタ!$B$5:$B$53,0),COLUMN()-COLUMN($Z57)),0),1.875-MOD(U57,1))+INDEX(エサマスタ!$C$5:$O$53,MATCH($E57,エサマスタ!$B$5:$B$53,0),COLUMN()-COLUMN($Z57)),0),1.875-MOD(U57,1))+INDEX(エサマスタ!$C$5:$O$53,MATCH($F57,エサマスタ!$B$5:$B$53,0),COLUMN()-COLUMN($Z57)),0),1.875-MOD(U57,1))</f>
        <v>1</v>
      </c>
      <c r="AL57" s="76">
        <f>MIN(MAX(MIN(MAX(MIN(MAX(V$6+INDEX(エサマスタ!$C$5:$O$53,MATCH($D57,エサマスタ!$B$5:$B$53,0),COLUMN()-COLUMN($Z57)),0),1.875-MOD(V57,1))+INDEX(エサマスタ!$C$5:$O$53,MATCH($E57,エサマスタ!$B$5:$B$53,0),COLUMN()-COLUMN($Z57)),0),1.875-MOD(V57,1))+INDEX(エサマスタ!$C$5:$O$53,MATCH($F57,エサマスタ!$B$5:$B$53,0),COLUMN()-COLUMN($Z57)),0),1.875-MOD(V57,1))</f>
        <v>0.875</v>
      </c>
      <c r="AM57" s="77">
        <f>MIN(MAX(MIN(MAX(MIN(MAX(W$6+IF(AND($F$1="リマスター",$D57="アルマジロキャベツ"),-1,1)*INDEX(エサマスタ!$C$5:$O$53,MATCH($D57,エサマスタ!$B$5:$B$53,0),COLUMN()-COLUMN($Z57)),0),1.875-MOD(W57,1))+IF(AND($F$1="リマスター",$E57="アルマジロキャベツ"),-1,1)*INDEX(エサマスタ!$C$5:$O$53,MATCH($E57,エサマスタ!$B$5:$B$53,0),COLUMN()-COLUMN($Z57)),0),1.875-MOD(W57,1))+IF(AND($F$1="リマスター",$F57="アルマジロキャベツ"),-1,1)*INDEX(エサマスタ!$C$5:$O$53,MATCH($F57,エサマスタ!$B$5:$B$53,0),COLUMN()-COLUMN($Z57)),0),1.875-MOD(W57,1))</f>
        <v>1</v>
      </c>
      <c r="AN57" s="15"/>
      <c r="AO57" s="12"/>
      <c r="AP57" s="12"/>
      <c r="AQ57" s="12" t="str">
        <f>初期値マスタ!B54</f>
        <v>ワンダー</v>
      </c>
      <c r="AR57" s="1"/>
    </row>
    <row r="58" spans="1:44" x14ac:dyDescent="0.15">
      <c r="A58" s="15"/>
      <c r="B58" s="51" t="s">
        <v>150</v>
      </c>
      <c r="C58" s="54"/>
      <c r="D58" s="53" t="s">
        <v>92</v>
      </c>
      <c r="E58" s="53" t="s">
        <v>97</v>
      </c>
      <c r="F58" s="53" t="s">
        <v>97</v>
      </c>
      <c r="G58" s="32"/>
      <c r="H58" s="15"/>
      <c r="I58" s="15"/>
      <c r="J58" s="63" t="s">
        <v>150</v>
      </c>
      <c r="K58" s="64">
        <f t="shared" ref="K58:R58" si="83">K57+AA57</f>
        <v>146.5</v>
      </c>
      <c r="L58" s="65">
        <f t="shared" si="83"/>
        <v>67</v>
      </c>
      <c r="M58" s="65">
        <f t="shared" si="83"/>
        <v>113</v>
      </c>
      <c r="N58" s="65">
        <f t="shared" si="83"/>
        <v>57</v>
      </c>
      <c r="O58" s="65">
        <f t="shared" si="83"/>
        <v>67</v>
      </c>
      <c r="P58" s="65">
        <f t="shared" si="83"/>
        <v>91</v>
      </c>
      <c r="Q58" s="65">
        <f t="shared" si="83"/>
        <v>45</v>
      </c>
      <c r="R58" s="65">
        <f t="shared" si="83"/>
        <v>5</v>
      </c>
      <c r="S58" s="76">
        <f t="shared" ref="S58:W58" si="84">INT(S57)+MIN(S57-INT(S57)+AI57,1.875)</f>
        <v>36.75</v>
      </c>
      <c r="T58" s="76">
        <f t="shared" si="84"/>
        <v>39</v>
      </c>
      <c r="U58" s="76">
        <f t="shared" si="84"/>
        <v>39</v>
      </c>
      <c r="V58" s="76">
        <f t="shared" si="84"/>
        <v>38.5</v>
      </c>
      <c r="W58" s="77">
        <f t="shared" si="84"/>
        <v>39</v>
      </c>
      <c r="X58" s="15"/>
      <c r="Y58" s="15"/>
      <c r="Z58" s="63" t="s">
        <v>150</v>
      </c>
      <c r="AA58" s="64">
        <f>MIN(MAX(MIN(MAX(MIN(MAX(K$6+INDEX(エサマスタ!$C$5:$O$53,MATCH($D58,エサマスタ!$B$5:$B$53,0),COLUMN()-COLUMN($Z58)),0),3.75)+INDEX(エサマスタ!$C$5:$O$53,MATCH($E58,エサマスタ!$B$5:$B$53,0),COLUMN()-COLUMN($Z58)),0),3.75)+INDEX(エサマスタ!$C$5:$O$53,MATCH($F58,エサマスタ!$B$5:$B$53,0),COLUMN()-COLUMN($Z58)),0),3.75)</f>
        <v>3.75</v>
      </c>
      <c r="AB58" s="65">
        <f>MIN(MAX(MIN(MAX(MIN(MAX(L$6+INDEX(エサマスタ!$C$5:$O$53,MATCH($D58,エサマスタ!$B$5:$B$53,0),COLUMN()-COLUMN($Z58)),0),3.75)+INDEX(エサマスタ!$C$5:$O$53,MATCH($E58,エサマスタ!$B$5:$B$53,0),COLUMN()-COLUMN($Z58)),0),3.75)+INDEX(エサマスタ!$C$5:$O$53,MATCH($F58,エサマスタ!$B$5:$B$53,0),COLUMN()-COLUMN($Z58)),0),3.75)</f>
        <v>1.5</v>
      </c>
      <c r="AC58" s="65">
        <f>MIN(MAX(MIN(MAX(MIN(MAX(M$6+INDEX(エサマスタ!$C$5:$O$53,MATCH($D58,エサマスタ!$B$5:$B$53,0),COLUMN()-COLUMN($Z58)),0),3.75)+INDEX(エサマスタ!$C$5:$O$53,MATCH($E58,エサマスタ!$B$5:$B$53,0),COLUMN()-COLUMN($Z58)),0),3.75)+INDEX(エサマスタ!$C$5:$O$53,MATCH($F58,エサマスタ!$B$5:$B$53,0),COLUMN()-COLUMN($Z58)),0),3.75)</f>
        <v>2.5</v>
      </c>
      <c r="AD58" s="65">
        <f>MIN(MAX(MIN(MAX(MIN(MAX(N$6+INDEX(エサマスタ!$C$5:$O$53,MATCH($D58,エサマスタ!$B$5:$B$53,0),COLUMN()-COLUMN($Z58)),0),3.75)+INDEX(エサマスタ!$C$5:$O$53,MATCH($E58,エサマスタ!$B$5:$B$53,0),COLUMN()-COLUMN($Z58)),0),3.75)+INDEX(エサマスタ!$C$5:$O$53,MATCH($F58,エサマスタ!$B$5:$B$53,0),COLUMN()-COLUMN($Z58)),0),3.75)</f>
        <v>1.5</v>
      </c>
      <c r="AE58" s="65">
        <f>MIN(MAX(MIN(MAX(MIN(MAX(O$6+INDEX(エサマスタ!$C$5:$O$53,MATCH($D58,エサマスタ!$B$5:$B$53,0),COLUMN()-COLUMN($Z58)),0),3.75)+INDEX(エサマスタ!$C$5:$O$53,MATCH($E58,エサマスタ!$B$5:$B$53,0),COLUMN()-COLUMN($Z58)),0),3.75)+INDEX(エサマスタ!$C$5:$O$53,MATCH($F58,エサマスタ!$B$5:$B$53,0),COLUMN()-COLUMN($Z58)),0),3.75)</f>
        <v>1.5</v>
      </c>
      <c r="AF58" s="65">
        <f>MIN(MAX(MIN(MAX(MIN(MAX(P$6+INDEX(エサマスタ!$C$5:$O$53,MATCH($D58,エサマスタ!$B$5:$B$53,0),COLUMN()-COLUMN($Z58)),0),3.75)+INDEX(エサマスタ!$C$5:$O$53,MATCH($E58,エサマスタ!$B$5:$B$53,0),COLUMN()-COLUMN($Z58)),0),3.75)+INDEX(エサマスタ!$C$5:$O$53,MATCH($F58,エサマスタ!$B$5:$B$53,0),COLUMN()-COLUMN($Z58)),0),3.75)</f>
        <v>2.5</v>
      </c>
      <c r="AG58" s="65">
        <f>MIN(MAX(MIN(MAX(MIN(MAX(Q$6+INDEX(エサマスタ!$C$5:$O$53,MATCH($D58,エサマスタ!$B$5:$B$53,0),COLUMN()-COLUMN($Z58)),0),3.75)+INDEX(エサマスタ!$C$5:$O$53,MATCH($E58,エサマスタ!$B$5:$B$53,0),COLUMN()-COLUMN($Z58)),0),3.75)+INDEX(エサマスタ!$C$5:$O$53,MATCH($F58,エサマスタ!$B$5:$B$53,0),COLUMN()-COLUMN($Z58)),0),3.75)</f>
        <v>0.5</v>
      </c>
      <c r="AH58" s="65">
        <f>MIN(MAX(MIN(MAX(MIN(MAX(R$6+INDEX(エサマスタ!$C$5:$O$53,MATCH($D58,エサマスタ!$B$5:$B$53,0),COLUMN()-COLUMN($Z58)),0),3.75)+INDEX(エサマスタ!$C$5:$O$53,MATCH($E58,エサマスタ!$B$5:$B$53,0),COLUMN()-COLUMN($Z58)),0),3.75)+INDEX(エサマスタ!$C$5:$O$53,MATCH($F58,エサマスタ!$B$5:$B$53,0),COLUMN()-COLUMN($Z58)),0),3.75)</f>
        <v>0</v>
      </c>
      <c r="AI58" s="76">
        <f>MIN(MAX(MIN(MAX(MIN(MAX(S$6+INDEX(エサマスタ!$C$5:$O$53,MATCH($D58,エサマスタ!$B$5:$B$53,0),COLUMN()-COLUMN($Z58)),0),1.875-MOD(S58,1))+INDEX(エサマスタ!$C$5:$O$53,MATCH($E58,エサマスタ!$B$5:$B$53,0),COLUMN()-COLUMN($Z58)),0),1.875-MOD(S58,1))+INDEX(エサマスタ!$C$5:$O$53,MATCH($F58,エサマスタ!$B$5:$B$53,0),COLUMN()-COLUMN($Z58)),0),1.875-MOD(S58,1))</f>
        <v>0.625</v>
      </c>
      <c r="AJ58" s="76">
        <f>MIN(MAX(MIN(MAX(MIN(MAX(T$6+INDEX(エサマスタ!$C$5:$O$53,MATCH($D58,エサマスタ!$B$5:$B$53,0),COLUMN()-COLUMN($Z58)),0),1.875-MOD(T58,1))+INDEX(エサマスタ!$C$5:$O$53,MATCH($E58,エサマスタ!$B$5:$B$53,0),COLUMN()-COLUMN($Z58)),0),1.875-MOD(T58,1))+INDEX(エサマスタ!$C$5:$O$53,MATCH($F58,エサマスタ!$B$5:$B$53,0),COLUMN()-COLUMN($Z58)),0),1.875-MOD(T58,1))</f>
        <v>1</v>
      </c>
      <c r="AK58" s="76">
        <f>MIN(MAX(MIN(MAX(MIN(MAX(U$6+INDEX(エサマスタ!$C$5:$O$53,MATCH($D58,エサマスタ!$B$5:$B$53,0),COLUMN()-COLUMN($Z58)),0),1.875-MOD(U58,1))+INDEX(エサマスタ!$C$5:$O$53,MATCH($E58,エサマスタ!$B$5:$B$53,0),COLUMN()-COLUMN($Z58)),0),1.875-MOD(U58,1))+INDEX(エサマスタ!$C$5:$O$53,MATCH($F58,エサマスタ!$B$5:$B$53,0),COLUMN()-COLUMN($Z58)),0),1.875-MOD(U58,1))</f>
        <v>1</v>
      </c>
      <c r="AL58" s="76">
        <f>MIN(MAX(MIN(MAX(MIN(MAX(V$6+INDEX(エサマスタ!$C$5:$O$53,MATCH($D58,エサマスタ!$B$5:$B$53,0),COLUMN()-COLUMN($Z58)),0),1.875-MOD(V58,1))+INDEX(エサマスタ!$C$5:$O$53,MATCH($E58,エサマスタ!$B$5:$B$53,0),COLUMN()-COLUMN($Z58)),0),1.875-MOD(V58,1))+INDEX(エサマスタ!$C$5:$O$53,MATCH($F58,エサマスタ!$B$5:$B$53,0),COLUMN()-COLUMN($Z58)),0),1.875-MOD(V58,1))</f>
        <v>0.875</v>
      </c>
      <c r="AM58" s="77">
        <f>MIN(MAX(MIN(MAX(MIN(MAX(W$6+IF(AND($F$1="リマスター",$D58="アルマジロキャベツ"),-1,1)*INDEX(エサマスタ!$C$5:$O$53,MATCH($D58,エサマスタ!$B$5:$B$53,0),COLUMN()-COLUMN($Z58)),0),1.875-MOD(W58,1))+IF(AND($F$1="リマスター",$E58="アルマジロキャベツ"),-1,1)*INDEX(エサマスタ!$C$5:$O$53,MATCH($E58,エサマスタ!$B$5:$B$53,0),COLUMN()-COLUMN($Z58)),0),1.875-MOD(W58,1))+IF(AND($F$1="リマスター",$F58="アルマジロキャベツ"),-1,1)*INDEX(エサマスタ!$C$5:$O$53,MATCH($F58,エサマスタ!$B$5:$B$53,0),COLUMN()-COLUMN($Z58)),0),1.875-MOD(W58,1))</f>
        <v>1</v>
      </c>
      <c r="AN58" s="15"/>
      <c r="AO58" s="12"/>
      <c r="AP58" s="12"/>
      <c r="AQ58" s="12" t="str">
        <f>初期値マスタ!B55</f>
        <v>ポト</v>
      </c>
      <c r="AR58" s="1"/>
    </row>
    <row r="59" spans="1:44" x14ac:dyDescent="0.15">
      <c r="A59" s="15"/>
      <c r="B59" s="51" t="s">
        <v>103</v>
      </c>
      <c r="C59" s="54"/>
      <c r="D59" s="53" t="s">
        <v>92</v>
      </c>
      <c r="E59" s="53" t="s">
        <v>97</v>
      </c>
      <c r="F59" s="53" t="s">
        <v>97</v>
      </c>
      <c r="G59" s="32"/>
      <c r="H59" s="15"/>
      <c r="I59" s="15"/>
      <c r="J59" s="63" t="s">
        <v>103</v>
      </c>
      <c r="K59" s="64">
        <f t="shared" ref="K59:R59" si="85">K58+AA58</f>
        <v>150.25</v>
      </c>
      <c r="L59" s="65">
        <f t="shared" si="85"/>
        <v>68.5</v>
      </c>
      <c r="M59" s="65">
        <f t="shared" si="85"/>
        <v>115.5</v>
      </c>
      <c r="N59" s="65">
        <f t="shared" si="85"/>
        <v>58.5</v>
      </c>
      <c r="O59" s="65">
        <f t="shared" si="85"/>
        <v>68.5</v>
      </c>
      <c r="P59" s="65">
        <f t="shared" si="85"/>
        <v>93.5</v>
      </c>
      <c r="Q59" s="65">
        <f t="shared" si="85"/>
        <v>45.5</v>
      </c>
      <c r="R59" s="65">
        <f t="shared" si="85"/>
        <v>5</v>
      </c>
      <c r="S59" s="76">
        <f t="shared" ref="S59:W59" si="86">INT(S58)+MIN(S58-INT(S58)+AI58,1.875)</f>
        <v>37.375</v>
      </c>
      <c r="T59" s="76">
        <f t="shared" si="86"/>
        <v>40</v>
      </c>
      <c r="U59" s="76">
        <f t="shared" si="86"/>
        <v>40</v>
      </c>
      <c r="V59" s="76">
        <f t="shared" si="86"/>
        <v>39.375</v>
      </c>
      <c r="W59" s="77">
        <f t="shared" si="86"/>
        <v>40</v>
      </c>
      <c r="X59" s="15"/>
      <c r="Y59" s="15"/>
      <c r="Z59" s="63" t="s">
        <v>103</v>
      </c>
      <c r="AA59" s="64">
        <f>MIN(MAX(MIN(MAX(MIN(MAX(K$6+INDEX(エサマスタ!$C$5:$O$53,MATCH($D59,エサマスタ!$B$5:$B$53,0),COLUMN()-COLUMN($Z59)),0),3.75)+INDEX(エサマスタ!$C$5:$O$53,MATCH($E59,エサマスタ!$B$5:$B$53,0),COLUMN()-COLUMN($Z59)),0),3.75)+INDEX(エサマスタ!$C$5:$O$53,MATCH($F59,エサマスタ!$B$5:$B$53,0),COLUMN()-COLUMN($Z59)),0),3.75)</f>
        <v>3.75</v>
      </c>
      <c r="AB59" s="65">
        <f>MIN(MAX(MIN(MAX(MIN(MAX(L$6+INDEX(エサマスタ!$C$5:$O$53,MATCH($D59,エサマスタ!$B$5:$B$53,0),COLUMN()-COLUMN($Z59)),0),3.75)+INDEX(エサマスタ!$C$5:$O$53,MATCH($E59,エサマスタ!$B$5:$B$53,0),COLUMN()-COLUMN($Z59)),0),3.75)+INDEX(エサマスタ!$C$5:$O$53,MATCH($F59,エサマスタ!$B$5:$B$53,0),COLUMN()-COLUMN($Z59)),0),3.75)</f>
        <v>1.5</v>
      </c>
      <c r="AC59" s="65">
        <f>MIN(MAX(MIN(MAX(MIN(MAX(M$6+INDEX(エサマスタ!$C$5:$O$53,MATCH($D59,エサマスタ!$B$5:$B$53,0),COLUMN()-COLUMN($Z59)),0),3.75)+INDEX(エサマスタ!$C$5:$O$53,MATCH($E59,エサマスタ!$B$5:$B$53,0),COLUMN()-COLUMN($Z59)),0),3.75)+INDEX(エサマスタ!$C$5:$O$53,MATCH($F59,エサマスタ!$B$5:$B$53,0),COLUMN()-COLUMN($Z59)),0),3.75)</f>
        <v>2.5</v>
      </c>
      <c r="AD59" s="65">
        <f>MIN(MAX(MIN(MAX(MIN(MAX(N$6+INDEX(エサマスタ!$C$5:$O$53,MATCH($D59,エサマスタ!$B$5:$B$53,0),COLUMN()-COLUMN($Z59)),0),3.75)+INDEX(エサマスタ!$C$5:$O$53,MATCH($E59,エサマスタ!$B$5:$B$53,0),COLUMN()-COLUMN($Z59)),0),3.75)+INDEX(エサマスタ!$C$5:$O$53,MATCH($F59,エサマスタ!$B$5:$B$53,0),COLUMN()-COLUMN($Z59)),0),3.75)</f>
        <v>1.5</v>
      </c>
      <c r="AE59" s="65">
        <f>MIN(MAX(MIN(MAX(MIN(MAX(O$6+INDEX(エサマスタ!$C$5:$O$53,MATCH($D59,エサマスタ!$B$5:$B$53,0),COLUMN()-COLUMN($Z59)),0),3.75)+INDEX(エサマスタ!$C$5:$O$53,MATCH($E59,エサマスタ!$B$5:$B$53,0),COLUMN()-COLUMN($Z59)),0),3.75)+INDEX(エサマスタ!$C$5:$O$53,MATCH($F59,エサマスタ!$B$5:$B$53,0),COLUMN()-COLUMN($Z59)),0),3.75)</f>
        <v>1.5</v>
      </c>
      <c r="AF59" s="65">
        <f>MIN(MAX(MIN(MAX(MIN(MAX(P$6+INDEX(エサマスタ!$C$5:$O$53,MATCH($D59,エサマスタ!$B$5:$B$53,0),COLUMN()-COLUMN($Z59)),0),3.75)+INDEX(エサマスタ!$C$5:$O$53,MATCH($E59,エサマスタ!$B$5:$B$53,0),COLUMN()-COLUMN($Z59)),0),3.75)+INDEX(エサマスタ!$C$5:$O$53,MATCH($F59,エサマスタ!$B$5:$B$53,0),COLUMN()-COLUMN($Z59)),0),3.75)</f>
        <v>2.5</v>
      </c>
      <c r="AG59" s="65">
        <f>MIN(MAX(MIN(MAX(MIN(MAX(Q$6+INDEX(エサマスタ!$C$5:$O$53,MATCH($D59,エサマスタ!$B$5:$B$53,0),COLUMN()-COLUMN($Z59)),0),3.75)+INDEX(エサマスタ!$C$5:$O$53,MATCH($E59,エサマスタ!$B$5:$B$53,0),COLUMN()-COLUMN($Z59)),0),3.75)+INDEX(エサマスタ!$C$5:$O$53,MATCH($F59,エサマスタ!$B$5:$B$53,0),COLUMN()-COLUMN($Z59)),0),3.75)</f>
        <v>0.5</v>
      </c>
      <c r="AH59" s="65">
        <f>MIN(MAX(MIN(MAX(MIN(MAX(R$6+INDEX(エサマスタ!$C$5:$O$53,MATCH($D59,エサマスタ!$B$5:$B$53,0),COLUMN()-COLUMN($Z59)),0),3.75)+INDEX(エサマスタ!$C$5:$O$53,MATCH($E59,エサマスタ!$B$5:$B$53,0),COLUMN()-COLUMN($Z59)),0),3.75)+INDEX(エサマスタ!$C$5:$O$53,MATCH($F59,エサマスタ!$B$5:$B$53,0),COLUMN()-COLUMN($Z59)),0),3.75)</f>
        <v>0</v>
      </c>
      <c r="AI59" s="76">
        <f>MIN(MAX(MIN(MAX(MIN(MAX(S$6+INDEX(エサマスタ!$C$5:$O$53,MATCH($D59,エサマスタ!$B$5:$B$53,0),COLUMN()-COLUMN($Z59)),0),1.875-MOD(S59,1))+INDEX(エサマスタ!$C$5:$O$53,MATCH($E59,エサマスタ!$B$5:$B$53,0),COLUMN()-COLUMN($Z59)),0),1.875-MOD(S59,1))+INDEX(エサマスタ!$C$5:$O$53,MATCH($F59,エサマスタ!$B$5:$B$53,0),COLUMN()-COLUMN($Z59)),0),1.875-MOD(S59,1))</f>
        <v>0.625</v>
      </c>
      <c r="AJ59" s="76">
        <f>MIN(MAX(MIN(MAX(MIN(MAX(T$6+INDEX(エサマスタ!$C$5:$O$53,MATCH($D59,エサマスタ!$B$5:$B$53,0),COLUMN()-COLUMN($Z59)),0),1.875-MOD(T59,1))+INDEX(エサマスタ!$C$5:$O$53,MATCH($E59,エサマスタ!$B$5:$B$53,0),COLUMN()-COLUMN($Z59)),0),1.875-MOD(T59,1))+INDEX(エサマスタ!$C$5:$O$53,MATCH($F59,エサマスタ!$B$5:$B$53,0),COLUMN()-COLUMN($Z59)),0),1.875-MOD(T59,1))</f>
        <v>1</v>
      </c>
      <c r="AK59" s="76">
        <f>MIN(MAX(MIN(MAX(MIN(MAX(U$6+INDEX(エサマスタ!$C$5:$O$53,MATCH($D59,エサマスタ!$B$5:$B$53,0),COLUMN()-COLUMN($Z59)),0),1.875-MOD(U59,1))+INDEX(エサマスタ!$C$5:$O$53,MATCH($E59,エサマスタ!$B$5:$B$53,0),COLUMN()-COLUMN($Z59)),0),1.875-MOD(U59,1))+INDEX(エサマスタ!$C$5:$O$53,MATCH($F59,エサマスタ!$B$5:$B$53,0),COLUMN()-COLUMN($Z59)),0),1.875-MOD(U59,1))</f>
        <v>1</v>
      </c>
      <c r="AL59" s="76">
        <f>MIN(MAX(MIN(MAX(MIN(MAX(V$6+INDEX(エサマスタ!$C$5:$O$53,MATCH($D59,エサマスタ!$B$5:$B$53,0),COLUMN()-COLUMN($Z59)),0),1.875-MOD(V59,1))+INDEX(エサマスタ!$C$5:$O$53,MATCH($E59,エサマスタ!$B$5:$B$53,0),COLUMN()-COLUMN($Z59)),0),1.875-MOD(V59,1))+INDEX(エサマスタ!$C$5:$O$53,MATCH($F59,エサマスタ!$B$5:$B$53,0),COLUMN()-COLUMN($Z59)),0),1.875-MOD(V59,1))</f>
        <v>0.875</v>
      </c>
      <c r="AM59" s="77">
        <f>MIN(MAX(MIN(MAX(MIN(MAX(W$6+IF(AND($F$1="リマスター",$D59="アルマジロキャベツ"),-1,1)*INDEX(エサマスタ!$C$5:$O$53,MATCH($D59,エサマスタ!$B$5:$B$53,0),COLUMN()-COLUMN($Z59)),0),1.875-MOD(W59,1))+IF(AND($F$1="リマスター",$E59="アルマジロキャベツ"),-1,1)*INDEX(エサマスタ!$C$5:$O$53,MATCH($E59,エサマスタ!$B$5:$B$53,0),COLUMN()-COLUMN($Z59)),0),1.875-MOD(W59,1))+IF(AND($F$1="リマスター",$F59="アルマジロキャベツ"),-1,1)*INDEX(エサマスタ!$C$5:$O$53,MATCH($F59,エサマスタ!$B$5:$B$53,0),COLUMN()-COLUMN($Z59)),0),1.875-MOD(W59,1))</f>
        <v>1</v>
      </c>
      <c r="AN59" s="15"/>
      <c r="AO59" s="12"/>
      <c r="AP59" s="12"/>
      <c r="AQ59" s="12" t="str">
        <f>初期値マスタ!B56</f>
        <v>ボルダー</v>
      </c>
      <c r="AR59" s="1"/>
    </row>
    <row r="60" spans="1:44" x14ac:dyDescent="0.15">
      <c r="A60" s="15"/>
      <c r="B60" s="51" t="s">
        <v>151</v>
      </c>
      <c r="C60" s="54"/>
      <c r="D60" s="53" t="s">
        <v>95</v>
      </c>
      <c r="E60" s="53" t="s">
        <v>95</v>
      </c>
      <c r="F60" s="53" t="s">
        <v>97</v>
      </c>
      <c r="G60" s="32"/>
      <c r="H60" s="15"/>
      <c r="I60" s="15"/>
      <c r="J60" s="63" t="s">
        <v>151</v>
      </c>
      <c r="K60" s="64">
        <f t="shared" ref="K60:R60" si="87">K59+AA59</f>
        <v>154</v>
      </c>
      <c r="L60" s="65">
        <f t="shared" si="87"/>
        <v>70</v>
      </c>
      <c r="M60" s="65">
        <f t="shared" si="87"/>
        <v>118</v>
      </c>
      <c r="N60" s="65">
        <f t="shared" si="87"/>
        <v>60</v>
      </c>
      <c r="O60" s="65">
        <f t="shared" si="87"/>
        <v>70</v>
      </c>
      <c r="P60" s="65">
        <f t="shared" si="87"/>
        <v>96</v>
      </c>
      <c r="Q60" s="65">
        <f t="shared" si="87"/>
        <v>46</v>
      </c>
      <c r="R60" s="65">
        <f t="shared" si="87"/>
        <v>5</v>
      </c>
      <c r="S60" s="76">
        <f t="shared" ref="S60:W60" si="88">INT(S59)+MIN(S59-INT(S59)+AI59,1.875)</f>
        <v>38</v>
      </c>
      <c r="T60" s="76">
        <f t="shared" si="88"/>
        <v>41</v>
      </c>
      <c r="U60" s="76">
        <f t="shared" si="88"/>
        <v>41</v>
      </c>
      <c r="V60" s="76">
        <f t="shared" si="88"/>
        <v>40.25</v>
      </c>
      <c r="W60" s="77">
        <f t="shared" si="88"/>
        <v>41</v>
      </c>
      <c r="X60" s="15"/>
      <c r="Y60" s="15"/>
      <c r="Z60" s="63" t="s">
        <v>151</v>
      </c>
      <c r="AA60" s="64">
        <f>MIN(MAX(MIN(MAX(MIN(MAX(K$6+INDEX(エサマスタ!$C$5:$O$53,MATCH($D60,エサマスタ!$B$5:$B$53,0),COLUMN()-COLUMN($Z60)),0),3.75)+INDEX(エサマスタ!$C$5:$O$53,MATCH($E60,エサマスタ!$B$5:$B$53,0),COLUMN()-COLUMN($Z60)),0),3.75)+INDEX(エサマスタ!$C$5:$O$53,MATCH($F60,エサマスタ!$B$5:$B$53,0),COLUMN()-COLUMN($Z60)),0),3.75)</f>
        <v>3.25</v>
      </c>
      <c r="AB60" s="65">
        <f>MIN(MAX(MIN(MAX(MIN(MAX(L$6+INDEX(エサマスタ!$C$5:$O$53,MATCH($D60,エサマスタ!$B$5:$B$53,0),COLUMN()-COLUMN($Z60)),0),3.75)+INDEX(エサマスタ!$C$5:$O$53,MATCH($E60,エサマスタ!$B$5:$B$53,0),COLUMN()-COLUMN($Z60)),0),3.75)+INDEX(エサマスタ!$C$5:$O$53,MATCH($F60,エサマスタ!$B$5:$B$53,0),COLUMN()-COLUMN($Z60)),0),3.75)</f>
        <v>1.5</v>
      </c>
      <c r="AC60" s="65">
        <f>MIN(MAX(MIN(MAX(MIN(MAX(M$6+INDEX(エサマスタ!$C$5:$O$53,MATCH($D60,エサマスタ!$B$5:$B$53,0),COLUMN()-COLUMN($Z60)),0),3.75)+INDEX(エサマスタ!$C$5:$O$53,MATCH($E60,エサマスタ!$B$5:$B$53,0),COLUMN()-COLUMN($Z60)),0),3.75)+INDEX(エサマスタ!$C$5:$O$53,MATCH($F60,エサマスタ!$B$5:$B$53,0),COLUMN()-COLUMN($Z60)),0),3.75)</f>
        <v>3.5</v>
      </c>
      <c r="AD60" s="65">
        <f>MIN(MAX(MIN(MAX(MIN(MAX(N$6+INDEX(エサマスタ!$C$5:$O$53,MATCH($D60,エサマスタ!$B$5:$B$53,0),COLUMN()-COLUMN($Z60)),0),3.75)+INDEX(エサマスタ!$C$5:$O$53,MATCH($E60,エサマスタ!$B$5:$B$53,0),COLUMN()-COLUMN($Z60)),0),3.75)+INDEX(エサマスタ!$C$5:$O$53,MATCH($F60,エサマスタ!$B$5:$B$53,0),COLUMN()-COLUMN($Z60)),0),3.75)</f>
        <v>0</v>
      </c>
      <c r="AE60" s="65">
        <f>MIN(MAX(MIN(MAX(MIN(MAX(O$6+INDEX(エサマスタ!$C$5:$O$53,MATCH($D60,エサマスタ!$B$5:$B$53,0),COLUMN()-COLUMN($Z60)),0),3.75)+INDEX(エサマスタ!$C$5:$O$53,MATCH($E60,エサマスタ!$B$5:$B$53,0),COLUMN()-COLUMN($Z60)),0),3.75)+INDEX(エサマスタ!$C$5:$O$53,MATCH($F60,エサマスタ!$B$5:$B$53,0),COLUMN()-COLUMN($Z60)),0),3.75)</f>
        <v>1.5</v>
      </c>
      <c r="AF60" s="65">
        <f>MIN(MAX(MIN(MAX(MIN(MAX(P$6+INDEX(エサマスタ!$C$5:$O$53,MATCH($D60,エサマスタ!$B$5:$B$53,0),COLUMN()-COLUMN($Z60)),0),3.75)+INDEX(エサマスタ!$C$5:$O$53,MATCH($E60,エサマスタ!$B$5:$B$53,0),COLUMN()-COLUMN($Z60)),0),3.75)+INDEX(エサマスタ!$C$5:$O$53,MATCH($F60,エサマスタ!$B$5:$B$53,0),COLUMN()-COLUMN($Z60)),0),3.75)</f>
        <v>0</v>
      </c>
      <c r="AG60" s="65">
        <f>MIN(MAX(MIN(MAX(MIN(MAX(Q$6+INDEX(エサマスタ!$C$5:$O$53,MATCH($D60,エサマスタ!$B$5:$B$53,0),COLUMN()-COLUMN($Z60)),0),3.75)+INDEX(エサマスタ!$C$5:$O$53,MATCH($E60,エサマスタ!$B$5:$B$53,0),COLUMN()-COLUMN($Z60)),0),3.75)+INDEX(エサマスタ!$C$5:$O$53,MATCH($F60,エサマスタ!$B$5:$B$53,0),COLUMN()-COLUMN($Z60)),0),3.75)</f>
        <v>3.5</v>
      </c>
      <c r="AH60" s="65">
        <f>MIN(MAX(MIN(MAX(MIN(MAX(R$6+INDEX(エサマスタ!$C$5:$O$53,MATCH($D60,エサマスタ!$B$5:$B$53,0),COLUMN()-COLUMN($Z60)),0),3.75)+INDEX(エサマスタ!$C$5:$O$53,MATCH($E60,エサマスタ!$B$5:$B$53,0),COLUMN()-COLUMN($Z60)),0),3.75)+INDEX(エサマスタ!$C$5:$O$53,MATCH($F60,エサマスタ!$B$5:$B$53,0),COLUMN()-COLUMN($Z60)),0),3.75)</f>
        <v>0</v>
      </c>
      <c r="AI60" s="76">
        <f>MIN(MAX(MIN(MAX(MIN(MAX(S$6+INDEX(エサマスタ!$C$5:$O$53,MATCH($D60,エサマスタ!$B$5:$B$53,0),COLUMN()-COLUMN($Z60)),0),1.875-MOD(S60,1))+INDEX(エサマスタ!$C$5:$O$53,MATCH($E60,エサマスタ!$B$5:$B$53,0),COLUMN()-COLUMN($Z60)),0),1.875-MOD(S60,1))+INDEX(エサマスタ!$C$5:$O$53,MATCH($F60,エサマスタ!$B$5:$B$53,0),COLUMN()-COLUMN($Z60)),0),1.875-MOD(S60,1))</f>
        <v>0.625</v>
      </c>
      <c r="AJ60" s="76">
        <f>MIN(MAX(MIN(MAX(MIN(MAX(T$6+INDEX(エサマスタ!$C$5:$O$53,MATCH($D60,エサマスタ!$B$5:$B$53,0),COLUMN()-COLUMN($Z60)),0),1.875-MOD(T60,1))+INDEX(エサマスタ!$C$5:$O$53,MATCH($E60,エサマスタ!$B$5:$B$53,0),COLUMN()-COLUMN($Z60)),0),1.875-MOD(T60,1))+INDEX(エサマスタ!$C$5:$O$53,MATCH($F60,エサマスタ!$B$5:$B$53,0),COLUMN()-COLUMN($Z60)),0),1.875-MOD(T60,1))</f>
        <v>0.5</v>
      </c>
      <c r="AK60" s="76">
        <f>MIN(MAX(MIN(MAX(MIN(MAX(U$6+INDEX(エサマスタ!$C$5:$O$53,MATCH($D60,エサマスタ!$B$5:$B$53,0),COLUMN()-COLUMN($Z60)),0),1.875-MOD(U60,1))+INDEX(エサマスタ!$C$5:$O$53,MATCH($E60,エサマスタ!$B$5:$B$53,0),COLUMN()-COLUMN($Z60)),0),1.875-MOD(U60,1))+INDEX(エサマスタ!$C$5:$O$53,MATCH($F60,エサマスタ!$B$5:$B$53,0),COLUMN()-COLUMN($Z60)),0),1.875-MOD(U60,1))</f>
        <v>0.5</v>
      </c>
      <c r="AL60" s="76">
        <f>MIN(MAX(MIN(MAX(MIN(MAX(V$6+INDEX(エサマスタ!$C$5:$O$53,MATCH($D60,エサマスタ!$B$5:$B$53,0),COLUMN()-COLUMN($Z60)),0),1.875-MOD(V60,1))+INDEX(エサマスタ!$C$5:$O$53,MATCH($E60,エサマスタ!$B$5:$B$53,0),COLUMN()-COLUMN($Z60)),0),1.875-MOD(V60,1))+INDEX(エサマスタ!$C$5:$O$53,MATCH($F60,エサマスタ!$B$5:$B$53,0),COLUMN()-COLUMN($Z60)),0),1.875-MOD(V60,1))</f>
        <v>1.375</v>
      </c>
      <c r="AM60" s="77">
        <f>MIN(MAX(MIN(MAX(MIN(MAX(W$6+IF(AND($F$1="リマスター",$D60="アルマジロキャベツ"),-1,1)*INDEX(エサマスタ!$C$5:$O$53,MATCH($D60,エサマスタ!$B$5:$B$53,0),COLUMN()-COLUMN($Z60)),0),1.875-MOD(W60,1))+IF(AND($F$1="リマスター",$E60="アルマジロキャベツ"),-1,1)*INDEX(エサマスタ!$C$5:$O$53,MATCH($E60,エサマスタ!$B$5:$B$53,0),COLUMN()-COLUMN($Z60)),0),1.875-MOD(W60,1))+IF(AND($F$1="リマスター",$F60="アルマジロキャベツ"),-1,1)*INDEX(エサマスタ!$C$5:$O$53,MATCH($F60,エサマスタ!$B$5:$B$53,0),COLUMN()-COLUMN($Z60)),0),1.875-MOD(W60,1))</f>
        <v>1</v>
      </c>
      <c r="AN60" s="15"/>
      <c r="AO60" s="12"/>
      <c r="AP60" s="12"/>
      <c r="AQ60" s="12" t="str">
        <f>初期値マスタ!B57</f>
        <v>バネクジャコ</v>
      </c>
      <c r="AR60" s="1"/>
    </row>
    <row r="61" spans="1:44" x14ac:dyDescent="0.15">
      <c r="A61" s="15"/>
      <c r="B61" s="51" t="s">
        <v>152</v>
      </c>
      <c r="C61" s="54"/>
      <c r="D61" s="53" t="s">
        <v>92</v>
      </c>
      <c r="E61" s="53" t="s">
        <v>97</v>
      </c>
      <c r="F61" s="53" t="s">
        <v>97</v>
      </c>
      <c r="G61" s="32"/>
      <c r="H61" s="15"/>
      <c r="I61" s="15"/>
      <c r="J61" s="63" t="s">
        <v>152</v>
      </c>
      <c r="K61" s="64">
        <f t="shared" ref="K61:R61" si="89">K60+AA60</f>
        <v>157.25</v>
      </c>
      <c r="L61" s="65">
        <f t="shared" si="89"/>
        <v>71.5</v>
      </c>
      <c r="M61" s="65">
        <f t="shared" si="89"/>
        <v>121.5</v>
      </c>
      <c r="N61" s="65">
        <f t="shared" si="89"/>
        <v>60</v>
      </c>
      <c r="O61" s="65">
        <f t="shared" si="89"/>
        <v>71.5</v>
      </c>
      <c r="P61" s="65">
        <f t="shared" si="89"/>
        <v>96</v>
      </c>
      <c r="Q61" s="65">
        <f t="shared" si="89"/>
        <v>49.5</v>
      </c>
      <c r="R61" s="65">
        <f t="shared" si="89"/>
        <v>5</v>
      </c>
      <c r="S61" s="76">
        <f t="shared" ref="S61:W61" si="90">INT(S60)+MIN(S60-INT(S60)+AI60,1.875)</f>
        <v>38.625</v>
      </c>
      <c r="T61" s="76">
        <f t="shared" si="90"/>
        <v>41.5</v>
      </c>
      <c r="U61" s="76">
        <f t="shared" si="90"/>
        <v>41.5</v>
      </c>
      <c r="V61" s="76">
        <f t="shared" si="90"/>
        <v>41.625</v>
      </c>
      <c r="W61" s="77">
        <f t="shared" si="90"/>
        <v>42</v>
      </c>
      <c r="X61" s="15"/>
      <c r="Y61" s="15"/>
      <c r="Z61" s="63" t="s">
        <v>152</v>
      </c>
      <c r="AA61" s="64">
        <f>MIN(MAX(MIN(MAX(MIN(MAX(K$6+INDEX(エサマスタ!$C$5:$O$53,MATCH($D61,エサマスタ!$B$5:$B$53,0),COLUMN()-COLUMN($Z61)),0),3.75)+INDEX(エサマスタ!$C$5:$O$53,MATCH($E61,エサマスタ!$B$5:$B$53,0),COLUMN()-COLUMN($Z61)),0),3.75)+INDEX(エサマスタ!$C$5:$O$53,MATCH($F61,エサマスタ!$B$5:$B$53,0),COLUMN()-COLUMN($Z61)),0),3.75)</f>
        <v>3.75</v>
      </c>
      <c r="AB61" s="65">
        <f>MIN(MAX(MIN(MAX(MIN(MAX(L$6+INDEX(エサマスタ!$C$5:$O$53,MATCH($D61,エサマスタ!$B$5:$B$53,0),COLUMN()-COLUMN($Z61)),0),3.75)+INDEX(エサマスタ!$C$5:$O$53,MATCH($E61,エサマスタ!$B$5:$B$53,0),COLUMN()-COLUMN($Z61)),0),3.75)+INDEX(エサマスタ!$C$5:$O$53,MATCH($F61,エサマスタ!$B$5:$B$53,0),COLUMN()-COLUMN($Z61)),0),3.75)</f>
        <v>1.5</v>
      </c>
      <c r="AC61" s="65">
        <f>MIN(MAX(MIN(MAX(MIN(MAX(M$6+INDEX(エサマスタ!$C$5:$O$53,MATCH($D61,エサマスタ!$B$5:$B$53,0),COLUMN()-COLUMN($Z61)),0),3.75)+INDEX(エサマスタ!$C$5:$O$53,MATCH($E61,エサマスタ!$B$5:$B$53,0),COLUMN()-COLUMN($Z61)),0),3.75)+INDEX(エサマスタ!$C$5:$O$53,MATCH($F61,エサマスタ!$B$5:$B$53,0),COLUMN()-COLUMN($Z61)),0),3.75)</f>
        <v>2.5</v>
      </c>
      <c r="AD61" s="65">
        <f>MIN(MAX(MIN(MAX(MIN(MAX(N$6+INDEX(エサマスタ!$C$5:$O$53,MATCH($D61,エサマスタ!$B$5:$B$53,0),COLUMN()-COLUMN($Z61)),0),3.75)+INDEX(エサマスタ!$C$5:$O$53,MATCH($E61,エサマスタ!$B$5:$B$53,0),COLUMN()-COLUMN($Z61)),0),3.75)+INDEX(エサマスタ!$C$5:$O$53,MATCH($F61,エサマスタ!$B$5:$B$53,0),COLUMN()-COLUMN($Z61)),0),3.75)</f>
        <v>1.5</v>
      </c>
      <c r="AE61" s="65">
        <f>MIN(MAX(MIN(MAX(MIN(MAX(O$6+INDEX(エサマスタ!$C$5:$O$53,MATCH($D61,エサマスタ!$B$5:$B$53,0),COLUMN()-COLUMN($Z61)),0),3.75)+INDEX(エサマスタ!$C$5:$O$53,MATCH($E61,エサマスタ!$B$5:$B$53,0),COLUMN()-COLUMN($Z61)),0),3.75)+INDEX(エサマスタ!$C$5:$O$53,MATCH($F61,エサマスタ!$B$5:$B$53,0),COLUMN()-COLUMN($Z61)),0),3.75)</f>
        <v>1.5</v>
      </c>
      <c r="AF61" s="65">
        <f>MIN(MAX(MIN(MAX(MIN(MAX(P$6+INDEX(エサマスタ!$C$5:$O$53,MATCH($D61,エサマスタ!$B$5:$B$53,0),COLUMN()-COLUMN($Z61)),0),3.75)+INDEX(エサマスタ!$C$5:$O$53,MATCH($E61,エサマスタ!$B$5:$B$53,0),COLUMN()-COLUMN($Z61)),0),3.75)+INDEX(エサマスタ!$C$5:$O$53,MATCH($F61,エサマスタ!$B$5:$B$53,0),COLUMN()-COLUMN($Z61)),0),3.75)</f>
        <v>2.5</v>
      </c>
      <c r="AG61" s="65">
        <f>MIN(MAX(MIN(MAX(MIN(MAX(Q$6+INDEX(エサマスタ!$C$5:$O$53,MATCH($D61,エサマスタ!$B$5:$B$53,0),COLUMN()-COLUMN($Z61)),0),3.75)+INDEX(エサマスタ!$C$5:$O$53,MATCH($E61,エサマスタ!$B$5:$B$53,0),COLUMN()-COLUMN($Z61)),0),3.75)+INDEX(エサマスタ!$C$5:$O$53,MATCH($F61,エサマスタ!$B$5:$B$53,0),COLUMN()-COLUMN($Z61)),0),3.75)</f>
        <v>0.5</v>
      </c>
      <c r="AH61" s="65">
        <f>MIN(MAX(MIN(MAX(MIN(MAX(R$6+INDEX(エサマスタ!$C$5:$O$53,MATCH($D61,エサマスタ!$B$5:$B$53,0),COLUMN()-COLUMN($Z61)),0),3.75)+INDEX(エサマスタ!$C$5:$O$53,MATCH($E61,エサマスタ!$B$5:$B$53,0),COLUMN()-COLUMN($Z61)),0),3.75)+INDEX(エサマスタ!$C$5:$O$53,MATCH($F61,エサマスタ!$B$5:$B$53,0),COLUMN()-COLUMN($Z61)),0),3.75)</f>
        <v>0</v>
      </c>
      <c r="AI61" s="76">
        <f>MIN(MAX(MIN(MAX(MIN(MAX(S$6+INDEX(エサマスタ!$C$5:$O$53,MATCH($D61,エサマスタ!$B$5:$B$53,0),COLUMN()-COLUMN($Z61)),0),1.875-MOD(S61,1))+INDEX(エサマスタ!$C$5:$O$53,MATCH($E61,エサマスタ!$B$5:$B$53,0),COLUMN()-COLUMN($Z61)),0),1.875-MOD(S61,1))+INDEX(エサマスタ!$C$5:$O$53,MATCH($F61,エサマスタ!$B$5:$B$53,0),COLUMN()-COLUMN($Z61)),0),1.875-MOD(S61,1))</f>
        <v>0.625</v>
      </c>
      <c r="AJ61" s="76">
        <f>MIN(MAX(MIN(MAX(MIN(MAX(T$6+INDEX(エサマスタ!$C$5:$O$53,MATCH($D61,エサマスタ!$B$5:$B$53,0),COLUMN()-COLUMN($Z61)),0),1.875-MOD(T61,1))+INDEX(エサマスタ!$C$5:$O$53,MATCH($E61,エサマスタ!$B$5:$B$53,0),COLUMN()-COLUMN($Z61)),0),1.875-MOD(T61,1))+INDEX(エサマスタ!$C$5:$O$53,MATCH($F61,エサマスタ!$B$5:$B$53,0),COLUMN()-COLUMN($Z61)),0),1.875-MOD(T61,1))</f>
        <v>1</v>
      </c>
      <c r="AK61" s="76">
        <f>MIN(MAX(MIN(MAX(MIN(MAX(U$6+INDEX(エサマスタ!$C$5:$O$53,MATCH($D61,エサマスタ!$B$5:$B$53,0),COLUMN()-COLUMN($Z61)),0),1.875-MOD(U61,1))+INDEX(エサマスタ!$C$5:$O$53,MATCH($E61,エサマスタ!$B$5:$B$53,0),COLUMN()-COLUMN($Z61)),0),1.875-MOD(U61,1))+INDEX(エサマスタ!$C$5:$O$53,MATCH($F61,エサマスタ!$B$5:$B$53,0),COLUMN()-COLUMN($Z61)),0),1.875-MOD(U61,1))</f>
        <v>1</v>
      </c>
      <c r="AL61" s="76">
        <f>MIN(MAX(MIN(MAX(MIN(MAX(V$6+INDEX(エサマスタ!$C$5:$O$53,MATCH($D61,エサマスタ!$B$5:$B$53,0),COLUMN()-COLUMN($Z61)),0),1.875-MOD(V61,1))+INDEX(エサマスタ!$C$5:$O$53,MATCH($E61,エサマスタ!$B$5:$B$53,0),COLUMN()-COLUMN($Z61)),0),1.875-MOD(V61,1))+INDEX(エサマスタ!$C$5:$O$53,MATCH($F61,エサマスタ!$B$5:$B$53,0),COLUMN()-COLUMN($Z61)),0),1.875-MOD(V61,1))</f>
        <v>0.875</v>
      </c>
      <c r="AM61" s="77">
        <f>MIN(MAX(MIN(MAX(MIN(MAX(W$6+IF(AND($F$1="リマスター",$D61="アルマジロキャベツ"),-1,1)*INDEX(エサマスタ!$C$5:$O$53,MATCH($D61,エサマスタ!$B$5:$B$53,0),COLUMN()-COLUMN($Z61)),0),1.875-MOD(W61,1))+IF(AND($F$1="リマスター",$E61="アルマジロキャベツ"),-1,1)*INDEX(エサマスタ!$C$5:$O$53,MATCH($E61,エサマスタ!$B$5:$B$53,0),COLUMN()-COLUMN($Z61)),0),1.875-MOD(W61,1))+IF(AND($F$1="リマスター",$F61="アルマジロキャベツ"),-1,1)*INDEX(エサマスタ!$C$5:$O$53,MATCH($F61,エサマスタ!$B$5:$B$53,0),COLUMN()-COLUMN($Z61)),0),1.875-MOD(W61,1))</f>
        <v>1</v>
      </c>
      <c r="AN61" s="15"/>
      <c r="AO61" s="12"/>
      <c r="AP61" s="12"/>
      <c r="AQ61" s="12" t="str">
        <f>初期値マスタ!B58</f>
        <v>マジカルドール</v>
      </c>
      <c r="AR61" s="1"/>
    </row>
    <row r="62" spans="1:44" x14ac:dyDescent="0.15">
      <c r="A62" s="15"/>
      <c r="B62" s="51" t="s">
        <v>153</v>
      </c>
      <c r="C62" s="54"/>
      <c r="D62" s="53" t="s">
        <v>92</v>
      </c>
      <c r="E62" s="53" t="s">
        <v>97</v>
      </c>
      <c r="F62" s="53" t="s">
        <v>97</v>
      </c>
      <c r="G62" s="32"/>
      <c r="H62" s="15"/>
      <c r="I62" s="15"/>
      <c r="J62" s="63" t="s">
        <v>153</v>
      </c>
      <c r="K62" s="64">
        <f t="shared" ref="K62:R62" si="91">K61+AA61</f>
        <v>161</v>
      </c>
      <c r="L62" s="65">
        <f t="shared" si="91"/>
        <v>73</v>
      </c>
      <c r="M62" s="65">
        <f t="shared" si="91"/>
        <v>124</v>
      </c>
      <c r="N62" s="65">
        <f t="shared" si="91"/>
        <v>61.5</v>
      </c>
      <c r="O62" s="65">
        <f t="shared" si="91"/>
        <v>73</v>
      </c>
      <c r="P62" s="65">
        <f t="shared" si="91"/>
        <v>98.5</v>
      </c>
      <c r="Q62" s="65">
        <f t="shared" si="91"/>
        <v>50</v>
      </c>
      <c r="R62" s="65">
        <f t="shared" si="91"/>
        <v>5</v>
      </c>
      <c r="S62" s="76">
        <f t="shared" ref="S62:W62" si="92">INT(S61)+MIN(S61-INT(S61)+AI61,1.875)</f>
        <v>39.25</v>
      </c>
      <c r="T62" s="76">
        <f t="shared" si="92"/>
        <v>42.5</v>
      </c>
      <c r="U62" s="76">
        <f t="shared" si="92"/>
        <v>42.5</v>
      </c>
      <c r="V62" s="76">
        <f t="shared" si="92"/>
        <v>42.5</v>
      </c>
      <c r="W62" s="77">
        <f t="shared" si="92"/>
        <v>43</v>
      </c>
      <c r="X62" s="15"/>
      <c r="Y62" s="15"/>
      <c r="Z62" s="63" t="s">
        <v>153</v>
      </c>
      <c r="AA62" s="64">
        <f>MIN(MAX(MIN(MAX(MIN(MAX(K$6+INDEX(エサマスタ!$C$5:$O$53,MATCH($D62,エサマスタ!$B$5:$B$53,0),COLUMN()-COLUMN($Z62)),0),3.75)+INDEX(エサマスタ!$C$5:$O$53,MATCH($E62,エサマスタ!$B$5:$B$53,0),COLUMN()-COLUMN($Z62)),0),3.75)+INDEX(エサマスタ!$C$5:$O$53,MATCH($F62,エサマスタ!$B$5:$B$53,0),COLUMN()-COLUMN($Z62)),0),3.75)</f>
        <v>3.75</v>
      </c>
      <c r="AB62" s="65">
        <f>MIN(MAX(MIN(MAX(MIN(MAX(L$6+INDEX(エサマスタ!$C$5:$O$53,MATCH($D62,エサマスタ!$B$5:$B$53,0),COLUMN()-COLUMN($Z62)),0),3.75)+INDEX(エサマスタ!$C$5:$O$53,MATCH($E62,エサマスタ!$B$5:$B$53,0),COLUMN()-COLUMN($Z62)),0),3.75)+INDEX(エサマスタ!$C$5:$O$53,MATCH($F62,エサマスタ!$B$5:$B$53,0),COLUMN()-COLUMN($Z62)),0),3.75)</f>
        <v>1.5</v>
      </c>
      <c r="AC62" s="65">
        <f>MIN(MAX(MIN(MAX(MIN(MAX(M$6+INDEX(エサマスタ!$C$5:$O$53,MATCH($D62,エサマスタ!$B$5:$B$53,0),COLUMN()-COLUMN($Z62)),0),3.75)+INDEX(エサマスタ!$C$5:$O$53,MATCH($E62,エサマスタ!$B$5:$B$53,0),COLUMN()-COLUMN($Z62)),0),3.75)+INDEX(エサマスタ!$C$5:$O$53,MATCH($F62,エサマスタ!$B$5:$B$53,0),COLUMN()-COLUMN($Z62)),0),3.75)</f>
        <v>2.5</v>
      </c>
      <c r="AD62" s="65">
        <f>MIN(MAX(MIN(MAX(MIN(MAX(N$6+INDEX(エサマスタ!$C$5:$O$53,MATCH($D62,エサマスタ!$B$5:$B$53,0),COLUMN()-COLUMN($Z62)),0),3.75)+INDEX(エサマスタ!$C$5:$O$53,MATCH($E62,エサマスタ!$B$5:$B$53,0),COLUMN()-COLUMN($Z62)),0),3.75)+INDEX(エサマスタ!$C$5:$O$53,MATCH($F62,エサマスタ!$B$5:$B$53,0),COLUMN()-COLUMN($Z62)),0),3.75)</f>
        <v>1.5</v>
      </c>
      <c r="AE62" s="65">
        <f>MIN(MAX(MIN(MAX(MIN(MAX(O$6+INDEX(エサマスタ!$C$5:$O$53,MATCH($D62,エサマスタ!$B$5:$B$53,0),COLUMN()-COLUMN($Z62)),0),3.75)+INDEX(エサマスタ!$C$5:$O$53,MATCH($E62,エサマスタ!$B$5:$B$53,0),COLUMN()-COLUMN($Z62)),0),3.75)+INDEX(エサマスタ!$C$5:$O$53,MATCH($F62,エサマスタ!$B$5:$B$53,0),COLUMN()-COLUMN($Z62)),0),3.75)</f>
        <v>1.5</v>
      </c>
      <c r="AF62" s="65">
        <f>MIN(MAX(MIN(MAX(MIN(MAX(P$6+INDEX(エサマスタ!$C$5:$O$53,MATCH($D62,エサマスタ!$B$5:$B$53,0),COLUMN()-COLUMN($Z62)),0),3.75)+INDEX(エサマスタ!$C$5:$O$53,MATCH($E62,エサマスタ!$B$5:$B$53,0),COLUMN()-COLUMN($Z62)),0),3.75)+INDEX(エサマスタ!$C$5:$O$53,MATCH($F62,エサマスタ!$B$5:$B$53,0),COLUMN()-COLUMN($Z62)),0),3.75)</f>
        <v>2.5</v>
      </c>
      <c r="AG62" s="65">
        <f>MIN(MAX(MIN(MAX(MIN(MAX(Q$6+INDEX(エサマスタ!$C$5:$O$53,MATCH($D62,エサマスタ!$B$5:$B$53,0),COLUMN()-COLUMN($Z62)),0),3.75)+INDEX(エサマスタ!$C$5:$O$53,MATCH($E62,エサマスタ!$B$5:$B$53,0),COLUMN()-COLUMN($Z62)),0),3.75)+INDEX(エサマスタ!$C$5:$O$53,MATCH($F62,エサマスタ!$B$5:$B$53,0),COLUMN()-COLUMN($Z62)),0),3.75)</f>
        <v>0.5</v>
      </c>
      <c r="AH62" s="65">
        <f>MIN(MAX(MIN(MAX(MIN(MAX(R$6+INDEX(エサマスタ!$C$5:$O$53,MATCH($D62,エサマスタ!$B$5:$B$53,0),COLUMN()-COLUMN($Z62)),0),3.75)+INDEX(エサマスタ!$C$5:$O$53,MATCH($E62,エサマスタ!$B$5:$B$53,0),COLUMN()-COLUMN($Z62)),0),3.75)+INDEX(エサマスタ!$C$5:$O$53,MATCH($F62,エサマスタ!$B$5:$B$53,0),COLUMN()-COLUMN($Z62)),0),3.75)</f>
        <v>0</v>
      </c>
      <c r="AI62" s="76">
        <f>MIN(MAX(MIN(MAX(MIN(MAX(S$6+INDEX(エサマスタ!$C$5:$O$53,MATCH($D62,エサマスタ!$B$5:$B$53,0),COLUMN()-COLUMN($Z62)),0),1.875-MOD(S62,1))+INDEX(エサマスタ!$C$5:$O$53,MATCH($E62,エサマスタ!$B$5:$B$53,0),COLUMN()-COLUMN($Z62)),0),1.875-MOD(S62,1))+INDEX(エサマスタ!$C$5:$O$53,MATCH($F62,エサマスタ!$B$5:$B$53,0),COLUMN()-COLUMN($Z62)),0),1.875-MOD(S62,1))</f>
        <v>0.625</v>
      </c>
      <c r="AJ62" s="76">
        <f>MIN(MAX(MIN(MAX(MIN(MAX(T$6+INDEX(エサマスタ!$C$5:$O$53,MATCH($D62,エサマスタ!$B$5:$B$53,0),COLUMN()-COLUMN($Z62)),0),1.875-MOD(T62,1))+INDEX(エサマスタ!$C$5:$O$53,MATCH($E62,エサマスタ!$B$5:$B$53,0),COLUMN()-COLUMN($Z62)),0),1.875-MOD(T62,1))+INDEX(エサマスタ!$C$5:$O$53,MATCH($F62,エサマスタ!$B$5:$B$53,0),COLUMN()-COLUMN($Z62)),0),1.875-MOD(T62,1))</f>
        <v>1</v>
      </c>
      <c r="AK62" s="76">
        <f>MIN(MAX(MIN(MAX(MIN(MAX(U$6+INDEX(エサマスタ!$C$5:$O$53,MATCH($D62,エサマスタ!$B$5:$B$53,0),COLUMN()-COLUMN($Z62)),0),1.875-MOD(U62,1))+INDEX(エサマスタ!$C$5:$O$53,MATCH($E62,エサマスタ!$B$5:$B$53,0),COLUMN()-COLUMN($Z62)),0),1.875-MOD(U62,1))+INDEX(エサマスタ!$C$5:$O$53,MATCH($F62,エサマスタ!$B$5:$B$53,0),COLUMN()-COLUMN($Z62)),0),1.875-MOD(U62,1))</f>
        <v>1</v>
      </c>
      <c r="AL62" s="76">
        <f>MIN(MAX(MIN(MAX(MIN(MAX(V$6+INDEX(エサマスタ!$C$5:$O$53,MATCH($D62,エサマスタ!$B$5:$B$53,0),COLUMN()-COLUMN($Z62)),0),1.875-MOD(V62,1))+INDEX(エサマスタ!$C$5:$O$53,MATCH($E62,エサマスタ!$B$5:$B$53,0),COLUMN()-COLUMN($Z62)),0),1.875-MOD(V62,1))+INDEX(エサマスタ!$C$5:$O$53,MATCH($F62,エサマスタ!$B$5:$B$53,0),COLUMN()-COLUMN($Z62)),0),1.875-MOD(V62,1))</f>
        <v>0.875</v>
      </c>
      <c r="AM62" s="77">
        <f>MIN(MAX(MIN(MAX(MIN(MAX(W$6+IF(AND($F$1="リマスター",$D62="アルマジロキャベツ"),-1,1)*INDEX(エサマスタ!$C$5:$O$53,MATCH($D62,エサマスタ!$B$5:$B$53,0),COLUMN()-COLUMN($Z62)),0),1.875-MOD(W62,1))+IF(AND($F$1="リマスター",$E62="アルマジロキャベツ"),-1,1)*INDEX(エサマスタ!$C$5:$O$53,MATCH($E62,エサマスタ!$B$5:$B$53,0),COLUMN()-COLUMN($Z62)),0),1.875-MOD(W62,1))+IF(AND($F$1="リマスター",$F62="アルマジロキャベツ"),-1,1)*INDEX(エサマスタ!$C$5:$O$53,MATCH($F62,エサマスタ!$B$5:$B$53,0),COLUMN()-COLUMN($Z62)),0),1.875-MOD(W62,1))</f>
        <v>1</v>
      </c>
      <c r="AN62" s="15"/>
      <c r="AO62" s="12"/>
      <c r="AP62" s="12"/>
      <c r="AQ62" s="12" t="e">
        <f>初期値マスタ!#REF!</f>
        <v>#REF!</v>
      </c>
      <c r="AR62" s="1"/>
    </row>
    <row r="63" spans="1:44" x14ac:dyDescent="0.15">
      <c r="A63" s="15"/>
      <c r="B63" s="51" t="s">
        <v>154</v>
      </c>
      <c r="C63" s="54"/>
      <c r="D63" s="53" t="s">
        <v>92</v>
      </c>
      <c r="E63" s="53" t="s">
        <v>97</v>
      </c>
      <c r="F63" s="53" t="s">
        <v>97</v>
      </c>
      <c r="G63" s="32"/>
      <c r="H63" s="15"/>
      <c r="I63" s="15"/>
      <c r="J63" s="63" t="s">
        <v>154</v>
      </c>
      <c r="K63" s="64">
        <f t="shared" ref="K63:R63" si="93">K62+AA62</f>
        <v>164.75</v>
      </c>
      <c r="L63" s="65">
        <f t="shared" si="93"/>
        <v>74.5</v>
      </c>
      <c r="M63" s="65">
        <f t="shared" si="93"/>
        <v>126.5</v>
      </c>
      <c r="N63" s="65">
        <f t="shared" si="93"/>
        <v>63</v>
      </c>
      <c r="O63" s="65">
        <f t="shared" si="93"/>
        <v>74.5</v>
      </c>
      <c r="P63" s="65">
        <f t="shared" si="93"/>
        <v>101</v>
      </c>
      <c r="Q63" s="65">
        <f t="shared" si="93"/>
        <v>50.5</v>
      </c>
      <c r="R63" s="65">
        <f t="shared" si="93"/>
        <v>5</v>
      </c>
      <c r="S63" s="76">
        <f t="shared" ref="S63:W63" si="94">INT(S62)+MIN(S62-INT(S62)+AI62,1.875)</f>
        <v>39.875</v>
      </c>
      <c r="T63" s="76">
        <f t="shared" si="94"/>
        <v>43.5</v>
      </c>
      <c r="U63" s="76">
        <f t="shared" si="94"/>
        <v>43.5</v>
      </c>
      <c r="V63" s="76">
        <f t="shared" si="94"/>
        <v>43.375</v>
      </c>
      <c r="W63" s="77">
        <f t="shared" si="94"/>
        <v>44</v>
      </c>
      <c r="X63" s="15"/>
      <c r="Y63" s="15"/>
      <c r="Z63" s="63" t="s">
        <v>154</v>
      </c>
      <c r="AA63" s="64">
        <f>MIN(MAX(MIN(MAX(MIN(MAX(K$6+INDEX(エサマスタ!$C$5:$O$53,MATCH($D63,エサマスタ!$B$5:$B$53,0),COLUMN()-COLUMN($Z63)),0),3.75)+INDEX(エサマスタ!$C$5:$O$53,MATCH($E63,エサマスタ!$B$5:$B$53,0),COLUMN()-COLUMN($Z63)),0),3.75)+INDEX(エサマスタ!$C$5:$O$53,MATCH($F63,エサマスタ!$B$5:$B$53,0),COLUMN()-COLUMN($Z63)),0),3.75)</f>
        <v>3.75</v>
      </c>
      <c r="AB63" s="65">
        <f>MIN(MAX(MIN(MAX(MIN(MAX(L$6+INDEX(エサマスタ!$C$5:$O$53,MATCH($D63,エサマスタ!$B$5:$B$53,0),COLUMN()-COLUMN($Z63)),0),3.75)+INDEX(エサマスタ!$C$5:$O$53,MATCH($E63,エサマスタ!$B$5:$B$53,0),COLUMN()-COLUMN($Z63)),0),3.75)+INDEX(エサマスタ!$C$5:$O$53,MATCH($F63,エサマスタ!$B$5:$B$53,0),COLUMN()-COLUMN($Z63)),0),3.75)</f>
        <v>1.5</v>
      </c>
      <c r="AC63" s="65">
        <f>MIN(MAX(MIN(MAX(MIN(MAX(M$6+INDEX(エサマスタ!$C$5:$O$53,MATCH($D63,エサマスタ!$B$5:$B$53,0),COLUMN()-COLUMN($Z63)),0),3.75)+INDEX(エサマスタ!$C$5:$O$53,MATCH($E63,エサマスタ!$B$5:$B$53,0),COLUMN()-COLUMN($Z63)),0),3.75)+INDEX(エサマスタ!$C$5:$O$53,MATCH($F63,エサマスタ!$B$5:$B$53,0),COLUMN()-COLUMN($Z63)),0),3.75)</f>
        <v>2.5</v>
      </c>
      <c r="AD63" s="65">
        <f>MIN(MAX(MIN(MAX(MIN(MAX(N$6+INDEX(エサマスタ!$C$5:$O$53,MATCH($D63,エサマスタ!$B$5:$B$53,0),COLUMN()-COLUMN($Z63)),0),3.75)+INDEX(エサマスタ!$C$5:$O$53,MATCH($E63,エサマスタ!$B$5:$B$53,0),COLUMN()-COLUMN($Z63)),0),3.75)+INDEX(エサマスタ!$C$5:$O$53,MATCH($F63,エサマスタ!$B$5:$B$53,0),COLUMN()-COLUMN($Z63)),0),3.75)</f>
        <v>1.5</v>
      </c>
      <c r="AE63" s="65">
        <f>MIN(MAX(MIN(MAX(MIN(MAX(O$6+INDEX(エサマスタ!$C$5:$O$53,MATCH($D63,エサマスタ!$B$5:$B$53,0),COLUMN()-COLUMN($Z63)),0),3.75)+INDEX(エサマスタ!$C$5:$O$53,MATCH($E63,エサマスタ!$B$5:$B$53,0),COLUMN()-COLUMN($Z63)),0),3.75)+INDEX(エサマスタ!$C$5:$O$53,MATCH($F63,エサマスタ!$B$5:$B$53,0),COLUMN()-COLUMN($Z63)),0),3.75)</f>
        <v>1.5</v>
      </c>
      <c r="AF63" s="65">
        <f>MIN(MAX(MIN(MAX(MIN(MAX(P$6+INDEX(エサマスタ!$C$5:$O$53,MATCH($D63,エサマスタ!$B$5:$B$53,0),COLUMN()-COLUMN($Z63)),0),3.75)+INDEX(エサマスタ!$C$5:$O$53,MATCH($E63,エサマスタ!$B$5:$B$53,0),COLUMN()-COLUMN($Z63)),0),3.75)+INDEX(エサマスタ!$C$5:$O$53,MATCH($F63,エサマスタ!$B$5:$B$53,0),COLUMN()-COLUMN($Z63)),0),3.75)</f>
        <v>2.5</v>
      </c>
      <c r="AG63" s="65">
        <f>MIN(MAX(MIN(MAX(MIN(MAX(Q$6+INDEX(エサマスタ!$C$5:$O$53,MATCH($D63,エサマスタ!$B$5:$B$53,0),COLUMN()-COLUMN($Z63)),0),3.75)+INDEX(エサマスタ!$C$5:$O$53,MATCH($E63,エサマスタ!$B$5:$B$53,0),COLUMN()-COLUMN($Z63)),0),3.75)+INDEX(エサマスタ!$C$5:$O$53,MATCH($F63,エサマスタ!$B$5:$B$53,0),COLUMN()-COLUMN($Z63)),0),3.75)</f>
        <v>0.5</v>
      </c>
      <c r="AH63" s="65">
        <f>MIN(MAX(MIN(MAX(MIN(MAX(R$6+INDEX(エサマスタ!$C$5:$O$53,MATCH($D63,エサマスタ!$B$5:$B$53,0),COLUMN()-COLUMN($Z63)),0),3.75)+INDEX(エサマスタ!$C$5:$O$53,MATCH($E63,エサマスタ!$B$5:$B$53,0),COLUMN()-COLUMN($Z63)),0),3.75)+INDEX(エサマスタ!$C$5:$O$53,MATCH($F63,エサマスタ!$B$5:$B$53,0),COLUMN()-COLUMN($Z63)),0),3.75)</f>
        <v>0</v>
      </c>
      <c r="AI63" s="76">
        <f>MIN(MAX(MIN(MAX(MIN(MAX(S$6+INDEX(エサマスタ!$C$5:$O$53,MATCH($D63,エサマスタ!$B$5:$B$53,0),COLUMN()-COLUMN($Z63)),0),1.875-MOD(S63,1))+INDEX(エサマスタ!$C$5:$O$53,MATCH($E63,エサマスタ!$B$5:$B$53,0),COLUMN()-COLUMN($Z63)),0),1.875-MOD(S63,1))+INDEX(エサマスタ!$C$5:$O$53,MATCH($F63,エサマスタ!$B$5:$B$53,0),COLUMN()-COLUMN($Z63)),0),1.875-MOD(S63,1))</f>
        <v>0.625</v>
      </c>
      <c r="AJ63" s="76">
        <f>MIN(MAX(MIN(MAX(MIN(MAX(T$6+INDEX(エサマスタ!$C$5:$O$53,MATCH($D63,エサマスタ!$B$5:$B$53,0),COLUMN()-COLUMN($Z63)),0),1.875-MOD(T63,1))+INDEX(エサマスタ!$C$5:$O$53,MATCH($E63,エサマスタ!$B$5:$B$53,0),COLUMN()-COLUMN($Z63)),0),1.875-MOD(T63,1))+INDEX(エサマスタ!$C$5:$O$53,MATCH($F63,エサマスタ!$B$5:$B$53,0),COLUMN()-COLUMN($Z63)),0),1.875-MOD(T63,1))</f>
        <v>1</v>
      </c>
      <c r="AK63" s="76">
        <f>MIN(MAX(MIN(MAX(MIN(MAX(U$6+INDEX(エサマスタ!$C$5:$O$53,MATCH($D63,エサマスタ!$B$5:$B$53,0),COLUMN()-COLUMN($Z63)),0),1.875-MOD(U63,1))+INDEX(エサマスタ!$C$5:$O$53,MATCH($E63,エサマスタ!$B$5:$B$53,0),COLUMN()-COLUMN($Z63)),0),1.875-MOD(U63,1))+INDEX(エサマスタ!$C$5:$O$53,MATCH($F63,エサマスタ!$B$5:$B$53,0),COLUMN()-COLUMN($Z63)),0),1.875-MOD(U63,1))</f>
        <v>1</v>
      </c>
      <c r="AL63" s="76">
        <f>MIN(MAX(MIN(MAX(MIN(MAX(V$6+INDEX(エサマスタ!$C$5:$O$53,MATCH($D63,エサマスタ!$B$5:$B$53,0),COLUMN()-COLUMN($Z63)),0),1.875-MOD(V63,1))+INDEX(エサマスタ!$C$5:$O$53,MATCH($E63,エサマスタ!$B$5:$B$53,0),COLUMN()-COLUMN($Z63)),0),1.875-MOD(V63,1))+INDEX(エサマスタ!$C$5:$O$53,MATCH($F63,エサマスタ!$B$5:$B$53,0),COLUMN()-COLUMN($Z63)),0),1.875-MOD(V63,1))</f>
        <v>0.875</v>
      </c>
      <c r="AM63" s="77">
        <f>MIN(MAX(MIN(MAX(MIN(MAX(W$6+IF(AND($F$1="リマスター",$D63="アルマジロキャベツ"),-1,1)*INDEX(エサマスタ!$C$5:$O$53,MATCH($D63,エサマスタ!$B$5:$B$53,0),COLUMN()-COLUMN($Z63)),0),1.875-MOD(W63,1))+IF(AND($F$1="リマスター",$E63="アルマジロキャベツ"),-1,1)*INDEX(エサマスタ!$C$5:$O$53,MATCH($E63,エサマスタ!$B$5:$B$53,0),COLUMN()-COLUMN($Z63)),0),1.875-MOD(W63,1))+IF(AND($F$1="リマスター",$F63="アルマジロキャベツ"),-1,1)*INDEX(エサマスタ!$C$5:$O$53,MATCH($F63,エサマスタ!$B$5:$B$53,0),COLUMN()-COLUMN($Z63)),0),1.875-MOD(W63,1))</f>
        <v>1</v>
      </c>
      <c r="AN63" s="15"/>
      <c r="AO63" s="12"/>
      <c r="AP63" s="12"/>
      <c r="AQ63" s="12" t="str">
        <f>初期値マスタ!B60</f>
        <v>ユニコーンヘッド</v>
      </c>
      <c r="AR63" s="1"/>
    </row>
    <row r="64" spans="1:44" x14ac:dyDescent="0.15">
      <c r="A64" s="15"/>
      <c r="B64" s="51" t="s">
        <v>155</v>
      </c>
      <c r="C64" s="54"/>
      <c r="D64" s="53" t="s">
        <v>92</v>
      </c>
      <c r="E64" s="53" t="s">
        <v>97</v>
      </c>
      <c r="F64" s="53" t="s">
        <v>97</v>
      </c>
      <c r="G64" s="32"/>
      <c r="H64" s="15"/>
      <c r="I64" s="15"/>
      <c r="J64" s="63" t="s">
        <v>155</v>
      </c>
      <c r="K64" s="64">
        <f t="shared" ref="K64:R64" si="95">K63+AA63</f>
        <v>168.5</v>
      </c>
      <c r="L64" s="65">
        <f t="shared" si="95"/>
        <v>76</v>
      </c>
      <c r="M64" s="65">
        <f t="shared" si="95"/>
        <v>129</v>
      </c>
      <c r="N64" s="65">
        <f t="shared" si="95"/>
        <v>64.5</v>
      </c>
      <c r="O64" s="65">
        <f t="shared" si="95"/>
        <v>76</v>
      </c>
      <c r="P64" s="65">
        <f t="shared" si="95"/>
        <v>103.5</v>
      </c>
      <c r="Q64" s="65">
        <f t="shared" si="95"/>
        <v>51</v>
      </c>
      <c r="R64" s="65">
        <f t="shared" si="95"/>
        <v>5</v>
      </c>
      <c r="S64" s="76">
        <f t="shared" ref="S64:W64" si="96">INT(S63)+MIN(S63-INT(S63)+AI63,1.875)</f>
        <v>40.5</v>
      </c>
      <c r="T64" s="76">
        <f t="shared" si="96"/>
        <v>44.5</v>
      </c>
      <c r="U64" s="76">
        <f t="shared" si="96"/>
        <v>44.5</v>
      </c>
      <c r="V64" s="76">
        <f t="shared" si="96"/>
        <v>44.25</v>
      </c>
      <c r="W64" s="77">
        <f t="shared" si="96"/>
        <v>45</v>
      </c>
      <c r="X64" s="15"/>
      <c r="Y64" s="15"/>
      <c r="Z64" s="63" t="s">
        <v>155</v>
      </c>
      <c r="AA64" s="64">
        <f>MIN(MAX(MIN(MAX(MIN(MAX(K$6+INDEX(エサマスタ!$C$5:$O$53,MATCH($D64,エサマスタ!$B$5:$B$53,0),COLUMN()-COLUMN($Z64)),0),3.75)+INDEX(エサマスタ!$C$5:$O$53,MATCH($E64,エサマスタ!$B$5:$B$53,0),COLUMN()-COLUMN($Z64)),0),3.75)+INDEX(エサマスタ!$C$5:$O$53,MATCH($F64,エサマスタ!$B$5:$B$53,0),COLUMN()-COLUMN($Z64)),0),3.75)</f>
        <v>3.75</v>
      </c>
      <c r="AB64" s="65">
        <f>MIN(MAX(MIN(MAX(MIN(MAX(L$6+INDEX(エサマスタ!$C$5:$O$53,MATCH($D64,エサマスタ!$B$5:$B$53,0),COLUMN()-COLUMN($Z64)),0),3.75)+INDEX(エサマスタ!$C$5:$O$53,MATCH($E64,エサマスタ!$B$5:$B$53,0),COLUMN()-COLUMN($Z64)),0),3.75)+INDEX(エサマスタ!$C$5:$O$53,MATCH($F64,エサマスタ!$B$5:$B$53,0),COLUMN()-COLUMN($Z64)),0),3.75)</f>
        <v>1.5</v>
      </c>
      <c r="AC64" s="65">
        <f>MIN(MAX(MIN(MAX(MIN(MAX(M$6+INDEX(エサマスタ!$C$5:$O$53,MATCH($D64,エサマスタ!$B$5:$B$53,0),COLUMN()-COLUMN($Z64)),0),3.75)+INDEX(エサマスタ!$C$5:$O$53,MATCH($E64,エサマスタ!$B$5:$B$53,0),COLUMN()-COLUMN($Z64)),0),3.75)+INDEX(エサマスタ!$C$5:$O$53,MATCH($F64,エサマスタ!$B$5:$B$53,0),COLUMN()-COLUMN($Z64)),0),3.75)</f>
        <v>2.5</v>
      </c>
      <c r="AD64" s="65">
        <f>MIN(MAX(MIN(MAX(MIN(MAX(N$6+INDEX(エサマスタ!$C$5:$O$53,MATCH($D64,エサマスタ!$B$5:$B$53,0),COLUMN()-COLUMN($Z64)),0),3.75)+INDEX(エサマスタ!$C$5:$O$53,MATCH($E64,エサマスタ!$B$5:$B$53,0),COLUMN()-COLUMN($Z64)),0),3.75)+INDEX(エサマスタ!$C$5:$O$53,MATCH($F64,エサマスタ!$B$5:$B$53,0),COLUMN()-COLUMN($Z64)),0),3.75)</f>
        <v>1.5</v>
      </c>
      <c r="AE64" s="65">
        <f>MIN(MAX(MIN(MAX(MIN(MAX(O$6+INDEX(エサマスタ!$C$5:$O$53,MATCH($D64,エサマスタ!$B$5:$B$53,0),COLUMN()-COLUMN($Z64)),0),3.75)+INDEX(エサマスタ!$C$5:$O$53,MATCH($E64,エサマスタ!$B$5:$B$53,0),COLUMN()-COLUMN($Z64)),0),3.75)+INDEX(エサマスタ!$C$5:$O$53,MATCH($F64,エサマスタ!$B$5:$B$53,0),COLUMN()-COLUMN($Z64)),0),3.75)</f>
        <v>1.5</v>
      </c>
      <c r="AF64" s="65">
        <f>MIN(MAX(MIN(MAX(MIN(MAX(P$6+INDEX(エサマスタ!$C$5:$O$53,MATCH($D64,エサマスタ!$B$5:$B$53,0),COLUMN()-COLUMN($Z64)),0),3.75)+INDEX(エサマスタ!$C$5:$O$53,MATCH($E64,エサマスタ!$B$5:$B$53,0),COLUMN()-COLUMN($Z64)),0),3.75)+INDEX(エサマスタ!$C$5:$O$53,MATCH($F64,エサマスタ!$B$5:$B$53,0),COLUMN()-COLUMN($Z64)),0),3.75)</f>
        <v>2.5</v>
      </c>
      <c r="AG64" s="65">
        <f>MIN(MAX(MIN(MAX(MIN(MAX(Q$6+INDEX(エサマスタ!$C$5:$O$53,MATCH($D64,エサマスタ!$B$5:$B$53,0),COLUMN()-COLUMN($Z64)),0),3.75)+INDEX(エサマスタ!$C$5:$O$53,MATCH($E64,エサマスタ!$B$5:$B$53,0),COLUMN()-COLUMN($Z64)),0),3.75)+INDEX(エサマスタ!$C$5:$O$53,MATCH($F64,エサマスタ!$B$5:$B$53,0),COLUMN()-COLUMN($Z64)),0),3.75)</f>
        <v>0.5</v>
      </c>
      <c r="AH64" s="65">
        <f>MIN(MAX(MIN(MAX(MIN(MAX(R$6+INDEX(エサマスタ!$C$5:$O$53,MATCH($D64,エサマスタ!$B$5:$B$53,0),COLUMN()-COLUMN($Z64)),0),3.75)+INDEX(エサマスタ!$C$5:$O$53,MATCH($E64,エサマスタ!$B$5:$B$53,0),COLUMN()-COLUMN($Z64)),0),3.75)+INDEX(エサマスタ!$C$5:$O$53,MATCH($F64,エサマスタ!$B$5:$B$53,0),COLUMN()-COLUMN($Z64)),0),3.75)</f>
        <v>0</v>
      </c>
      <c r="AI64" s="76">
        <f>MIN(MAX(MIN(MAX(MIN(MAX(S$6+INDEX(エサマスタ!$C$5:$O$53,MATCH($D64,エサマスタ!$B$5:$B$53,0),COLUMN()-COLUMN($Z64)),0),1.875-MOD(S64,1))+INDEX(エサマスタ!$C$5:$O$53,MATCH($E64,エサマスタ!$B$5:$B$53,0),COLUMN()-COLUMN($Z64)),0),1.875-MOD(S64,1))+INDEX(エサマスタ!$C$5:$O$53,MATCH($F64,エサマスタ!$B$5:$B$53,0),COLUMN()-COLUMN($Z64)),0),1.875-MOD(S64,1))</f>
        <v>0.625</v>
      </c>
      <c r="AJ64" s="76">
        <f>MIN(MAX(MIN(MAX(MIN(MAX(T$6+INDEX(エサマスタ!$C$5:$O$53,MATCH($D64,エサマスタ!$B$5:$B$53,0),COLUMN()-COLUMN($Z64)),0),1.875-MOD(T64,1))+INDEX(エサマスタ!$C$5:$O$53,MATCH($E64,エサマスタ!$B$5:$B$53,0),COLUMN()-COLUMN($Z64)),0),1.875-MOD(T64,1))+INDEX(エサマスタ!$C$5:$O$53,MATCH($F64,エサマスタ!$B$5:$B$53,0),COLUMN()-COLUMN($Z64)),0),1.875-MOD(T64,1))</f>
        <v>1</v>
      </c>
      <c r="AK64" s="76">
        <f>MIN(MAX(MIN(MAX(MIN(MAX(U$6+INDEX(エサマスタ!$C$5:$O$53,MATCH($D64,エサマスタ!$B$5:$B$53,0),COLUMN()-COLUMN($Z64)),0),1.875-MOD(U64,1))+INDEX(エサマスタ!$C$5:$O$53,MATCH($E64,エサマスタ!$B$5:$B$53,0),COLUMN()-COLUMN($Z64)),0),1.875-MOD(U64,1))+INDEX(エサマスタ!$C$5:$O$53,MATCH($F64,エサマスタ!$B$5:$B$53,0),COLUMN()-COLUMN($Z64)),0),1.875-MOD(U64,1))</f>
        <v>1</v>
      </c>
      <c r="AL64" s="76">
        <f>MIN(MAX(MIN(MAX(MIN(MAX(V$6+INDEX(エサマスタ!$C$5:$O$53,MATCH($D64,エサマスタ!$B$5:$B$53,0),COLUMN()-COLUMN($Z64)),0),1.875-MOD(V64,1))+INDEX(エサマスタ!$C$5:$O$53,MATCH($E64,エサマスタ!$B$5:$B$53,0),COLUMN()-COLUMN($Z64)),0),1.875-MOD(V64,1))+INDEX(エサマスタ!$C$5:$O$53,MATCH($F64,エサマスタ!$B$5:$B$53,0),COLUMN()-COLUMN($Z64)),0),1.875-MOD(V64,1))</f>
        <v>0.875</v>
      </c>
      <c r="AM64" s="77">
        <f>MIN(MAX(MIN(MAX(MIN(MAX(W$6+IF(AND($F$1="リマスター",$D64="アルマジロキャベツ"),-1,1)*INDEX(エサマスタ!$C$5:$O$53,MATCH($D64,エサマスタ!$B$5:$B$53,0),COLUMN()-COLUMN($Z64)),0),1.875-MOD(W64,1))+IF(AND($F$1="リマスター",$E64="アルマジロキャベツ"),-1,1)*INDEX(エサマスタ!$C$5:$O$53,MATCH($E64,エサマスタ!$B$5:$B$53,0),COLUMN()-COLUMN($Z64)),0),1.875-MOD(W64,1))+IF(AND($F$1="リマスター",$F64="アルマジロキャベツ"),-1,1)*INDEX(エサマスタ!$C$5:$O$53,MATCH($F64,エサマスタ!$B$5:$B$53,0),COLUMN()-COLUMN($Z64)),0),1.875-MOD(W64,1))</f>
        <v>1</v>
      </c>
      <c r="AN64" s="15"/>
      <c r="AO64" s="12"/>
      <c r="AP64" s="12"/>
      <c r="AQ64" s="12" t="str">
        <f>初期値マスタ!B61</f>
        <v>イビルウェポン</v>
      </c>
      <c r="AR64" s="1"/>
    </row>
    <row r="65" spans="1:44" x14ac:dyDescent="0.15">
      <c r="A65" s="15"/>
      <c r="B65" s="51" t="s">
        <v>156</v>
      </c>
      <c r="C65" s="54"/>
      <c r="D65" s="53" t="s">
        <v>92</v>
      </c>
      <c r="E65" s="53" t="s">
        <v>95</v>
      </c>
      <c r="F65" s="53" t="s">
        <v>97</v>
      </c>
      <c r="G65" s="32"/>
      <c r="H65" s="15"/>
      <c r="I65" s="15"/>
      <c r="J65" s="63" t="s">
        <v>156</v>
      </c>
      <c r="K65" s="64">
        <f t="shared" ref="K65:R65" si="97">K64+AA64</f>
        <v>172.25</v>
      </c>
      <c r="L65" s="65">
        <f t="shared" si="97"/>
        <v>77.5</v>
      </c>
      <c r="M65" s="65">
        <f t="shared" si="97"/>
        <v>131.5</v>
      </c>
      <c r="N65" s="65">
        <f t="shared" si="97"/>
        <v>66</v>
      </c>
      <c r="O65" s="65">
        <f t="shared" si="97"/>
        <v>77.5</v>
      </c>
      <c r="P65" s="65">
        <f t="shared" si="97"/>
        <v>106</v>
      </c>
      <c r="Q65" s="65">
        <f t="shared" si="97"/>
        <v>51.5</v>
      </c>
      <c r="R65" s="65">
        <f t="shared" si="97"/>
        <v>5</v>
      </c>
      <c r="S65" s="76">
        <f t="shared" ref="S65:W65" si="98">INT(S64)+MIN(S64-INT(S64)+AI64,1.875)</f>
        <v>41.125</v>
      </c>
      <c r="T65" s="76">
        <f t="shared" si="98"/>
        <v>45.5</v>
      </c>
      <c r="U65" s="76">
        <f t="shared" si="98"/>
        <v>45.5</v>
      </c>
      <c r="V65" s="76">
        <f t="shared" si="98"/>
        <v>45.125</v>
      </c>
      <c r="W65" s="77">
        <f t="shared" si="98"/>
        <v>46</v>
      </c>
      <c r="X65" s="15"/>
      <c r="Y65" s="15"/>
      <c r="Z65" s="63" t="s">
        <v>156</v>
      </c>
      <c r="AA65" s="64">
        <f>MIN(MAX(MIN(MAX(MIN(MAX(K$6+INDEX(エサマスタ!$C$5:$O$53,MATCH($D65,エサマスタ!$B$5:$B$53,0),COLUMN()-COLUMN($Z65)),0),3.75)+INDEX(エサマスタ!$C$5:$O$53,MATCH($E65,エサマスタ!$B$5:$B$53,0),COLUMN()-COLUMN($Z65)),0),3.75)+INDEX(エサマスタ!$C$5:$O$53,MATCH($F65,エサマスタ!$B$5:$B$53,0),COLUMN()-COLUMN($Z65)),0),3.75)</f>
        <v>3.25</v>
      </c>
      <c r="AB65" s="65">
        <f>MIN(MAX(MIN(MAX(MIN(MAX(L$6+INDEX(エサマスタ!$C$5:$O$53,MATCH($D65,エサマスタ!$B$5:$B$53,0),COLUMN()-COLUMN($Z65)),0),3.75)+INDEX(エサマスタ!$C$5:$O$53,MATCH($E65,エサマスタ!$B$5:$B$53,0),COLUMN()-COLUMN($Z65)),0),3.75)+INDEX(エサマスタ!$C$5:$O$53,MATCH($F65,エサマスタ!$B$5:$B$53,0),COLUMN()-COLUMN($Z65)),0),3.75)</f>
        <v>1.5</v>
      </c>
      <c r="AC65" s="65">
        <f>MIN(MAX(MIN(MAX(MIN(MAX(M$6+INDEX(エサマスタ!$C$5:$O$53,MATCH($D65,エサマスタ!$B$5:$B$53,0),COLUMN()-COLUMN($Z65)),0),3.75)+INDEX(エサマスタ!$C$5:$O$53,MATCH($E65,エサマスタ!$B$5:$B$53,0),COLUMN()-COLUMN($Z65)),0),3.75)+INDEX(エサマスタ!$C$5:$O$53,MATCH($F65,エサマスタ!$B$5:$B$53,0),COLUMN()-COLUMN($Z65)),0),3.75)</f>
        <v>3.5</v>
      </c>
      <c r="AD65" s="65">
        <f>MIN(MAX(MIN(MAX(MIN(MAX(N$6+INDEX(エサマスタ!$C$5:$O$53,MATCH($D65,エサマスタ!$B$5:$B$53,0),COLUMN()-COLUMN($Z65)),0),3.75)+INDEX(エサマスタ!$C$5:$O$53,MATCH($E65,エサマスタ!$B$5:$B$53,0),COLUMN()-COLUMN($Z65)),0),3.75)+INDEX(エサマスタ!$C$5:$O$53,MATCH($F65,エサマスタ!$B$5:$B$53,0),COLUMN()-COLUMN($Z65)),0),3.75)</f>
        <v>0.5</v>
      </c>
      <c r="AE65" s="65">
        <f>MIN(MAX(MIN(MAX(MIN(MAX(O$6+INDEX(エサマスタ!$C$5:$O$53,MATCH($D65,エサマスタ!$B$5:$B$53,0),COLUMN()-COLUMN($Z65)),0),3.75)+INDEX(エサマスタ!$C$5:$O$53,MATCH($E65,エサマスタ!$B$5:$B$53,0),COLUMN()-COLUMN($Z65)),0),3.75)+INDEX(エサマスタ!$C$5:$O$53,MATCH($F65,エサマスタ!$B$5:$B$53,0),COLUMN()-COLUMN($Z65)),0),3.75)</f>
        <v>1.5</v>
      </c>
      <c r="AF65" s="65">
        <f>MIN(MAX(MIN(MAX(MIN(MAX(P$6+INDEX(エサマスタ!$C$5:$O$53,MATCH($D65,エサマスタ!$B$5:$B$53,0),COLUMN()-COLUMN($Z65)),0),3.75)+INDEX(エサマスタ!$C$5:$O$53,MATCH($E65,エサマスタ!$B$5:$B$53,0),COLUMN()-COLUMN($Z65)),0),3.75)+INDEX(エサマスタ!$C$5:$O$53,MATCH($F65,エサマスタ!$B$5:$B$53,0),COLUMN()-COLUMN($Z65)),0),3.75)</f>
        <v>1.5</v>
      </c>
      <c r="AG65" s="65">
        <f>MIN(MAX(MIN(MAX(MIN(MAX(Q$6+INDEX(エサマスタ!$C$5:$O$53,MATCH($D65,エサマスタ!$B$5:$B$53,0),COLUMN()-COLUMN($Z65)),0),3.75)+INDEX(エサマスタ!$C$5:$O$53,MATCH($E65,エサマスタ!$B$5:$B$53,0),COLUMN()-COLUMN($Z65)),0),3.75)+INDEX(エサマスタ!$C$5:$O$53,MATCH($F65,エサマスタ!$B$5:$B$53,0),COLUMN()-COLUMN($Z65)),0),3.75)</f>
        <v>1.5</v>
      </c>
      <c r="AH65" s="65">
        <f>MIN(MAX(MIN(MAX(MIN(MAX(R$6+INDEX(エサマスタ!$C$5:$O$53,MATCH($D65,エサマスタ!$B$5:$B$53,0),COLUMN()-COLUMN($Z65)),0),3.75)+INDEX(エサマスタ!$C$5:$O$53,MATCH($E65,エサマスタ!$B$5:$B$53,0),COLUMN()-COLUMN($Z65)),0),3.75)+INDEX(エサマスタ!$C$5:$O$53,MATCH($F65,エサマスタ!$B$5:$B$53,0),COLUMN()-COLUMN($Z65)),0),3.75)</f>
        <v>0</v>
      </c>
      <c r="AI65" s="76">
        <f>MIN(MAX(MIN(MAX(MIN(MAX(S$6+INDEX(エサマスタ!$C$5:$O$53,MATCH($D65,エサマスタ!$B$5:$B$53,0),COLUMN()-COLUMN($Z65)),0),1.875-MOD(S65,1))+INDEX(エサマスタ!$C$5:$O$53,MATCH($E65,エサマスタ!$B$5:$B$53,0),COLUMN()-COLUMN($Z65)),0),1.875-MOD(S65,1))+INDEX(エサマスタ!$C$5:$O$53,MATCH($F65,エサマスタ!$B$5:$B$53,0),COLUMN()-COLUMN($Z65)),0),1.875-MOD(S65,1))</f>
        <v>0.625</v>
      </c>
      <c r="AJ65" s="76">
        <f>MIN(MAX(MIN(MAX(MIN(MAX(T$6+INDEX(エサマスタ!$C$5:$O$53,MATCH($D65,エサマスタ!$B$5:$B$53,0),COLUMN()-COLUMN($Z65)),0),1.875-MOD(T65,1))+INDEX(エサマスタ!$C$5:$O$53,MATCH($E65,エサマスタ!$B$5:$B$53,0),COLUMN()-COLUMN($Z65)),0),1.875-MOD(T65,1))+INDEX(エサマスタ!$C$5:$O$53,MATCH($F65,エサマスタ!$B$5:$B$53,0),COLUMN()-COLUMN($Z65)),0),1.875-MOD(T65,1))</f>
        <v>1</v>
      </c>
      <c r="AK65" s="76">
        <f>MIN(MAX(MIN(MAX(MIN(MAX(U$6+INDEX(エサマスタ!$C$5:$O$53,MATCH($D65,エサマスタ!$B$5:$B$53,0),COLUMN()-COLUMN($Z65)),0),1.875-MOD(U65,1))+INDEX(エサマスタ!$C$5:$O$53,MATCH($E65,エサマスタ!$B$5:$B$53,0),COLUMN()-COLUMN($Z65)),0),1.875-MOD(U65,1))+INDEX(エサマスタ!$C$5:$O$53,MATCH($F65,エサマスタ!$B$5:$B$53,0),COLUMN()-COLUMN($Z65)),0),1.875-MOD(U65,1))</f>
        <v>1</v>
      </c>
      <c r="AL65" s="76">
        <f>MIN(MAX(MIN(MAX(MIN(MAX(V$6+INDEX(エサマスタ!$C$5:$O$53,MATCH($D65,エサマスタ!$B$5:$B$53,0),COLUMN()-COLUMN($Z65)),0),1.875-MOD(V65,1))+INDEX(エサマスタ!$C$5:$O$53,MATCH($E65,エサマスタ!$B$5:$B$53,0),COLUMN()-COLUMN($Z65)),0),1.875-MOD(V65,1))+INDEX(エサマスタ!$C$5:$O$53,MATCH($F65,エサマスタ!$B$5:$B$53,0),COLUMN()-COLUMN($Z65)),0),1.875-MOD(V65,1))</f>
        <v>1.375</v>
      </c>
      <c r="AM65" s="77">
        <f>MIN(MAX(MIN(MAX(MIN(MAX(W$6+IF(AND($F$1="リマスター",$D65="アルマジロキャベツ"),-1,1)*INDEX(エサマスタ!$C$5:$O$53,MATCH($D65,エサマスタ!$B$5:$B$53,0),COLUMN()-COLUMN($Z65)),0),1.875-MOD(W65,1))+IF(AND($F$1="リマスター",$E65="アルマジロキャベツ"),-1,1)*INDEX(エサマスタ!$C$5:$O$53,MATCH($E65,エサマスタ!$B$5:$B$53,0),COLUMN()-COLUMN($Z65)),0),1.875-MOD(W65,1))+IF(AND($F$1="リマスター",$F65="アルマジロキャベツ"),-1,1)*INDEX(エサマスタ!$C$5:$O$53,MATCH($F65,エサマスタ!$B$5:$B$53,0),COLUMN()-COLUMN($Z65)),0),1.875-MOD(W65,1))</f>
        <v>0.5</v>
      </c>
      <c r="AN65" s="15"/>
      <c r="AO65" s="12"/>
      <c r="AP65" s="12"/>
      <c r="AQ65" s="12" t="str">
        <f>初期値マスタ!B62</f>
        <v>ポロン</v>
      </c>
      <c r="AR65" s="1"/>
    </row>
    <row r="66" spans="1:44" x14ac:dyDescent="0.15">
      <c r="A66" s="15"/>
      <c r="B66" s="51" t="s">
        <v>157</v>
      </c>
      <c r="C66" s="54"/>
      <c r="D66" s="53" t="s">
        <v>92</v>
      </c>
      <c r="E66" s="53" t="s">
        <v>97</v>
      </c>
      <c r="F66" s="53" t="s">
        <v>97</v>
      </c>
      <c r="G66" s="32"/>
      <c r="H66" s="15"/>
      <c r="I66" s="15"/>
      <c r="J66" s="63" t="s">
        <v>157</v>
      </c>
      <c r="K66" s="64">
        <f t="shared" ref="K66:R66" si="99">K65+AA65</f>
        <v>175.5</v>
      </c>
      <c r="L66" s="65">
        <f t="shared" si="99"/>
        <v>79</v>
      </c>
      <c r="M66" s="65">
        <f t="shared" si="99"/>
        <v>135</v>
      </c>
      <c r="N66" s="65">
        <f t="shared" si="99"/>
        <v>66.5</v>
      </c>
      <c r="O66" s="65">
        <f t="shared" si="99"/>
        <v>79</v>
      </c>
      <c r="P66" s="65">
        <f t="shared" si="99"/>
        <v>107.5</v>
      </c>
      <c r="Q66" s="65">
        <f t="shared" si="99"/>
        <v>53</v>
      </c>
      <c r="R66" s="65">
        <f t="shared" si="99"/>
        <v>5</v>
      </c>
      <c r="S66" s="76">
        <f t="shared" ref="S66:W66" si="100">INT(S65)+MIN(S65-INT(S65)+AI65,1.875)</f>
        <v>41.75</v>
      </c>
      <c r="T66" s="76">
        <f t="shared" si="100"/>
        <v>46.5</v>
      </c>
      <c r="U66" s="76">
        <f t="shared" si="100"/>
        <v>46.5</v>
      </c>
      <c r="V66" s="76">
        <f t="shared" si="100"/>
        <v>46.5</v>
      </c>
      <c r="W66" s="77">
        <f t="shared" si="100"/>
        <v>46.5</v>
      </c>
      <c r="X66" s="15"/>
      <c r="Y66" s="15"/>
      <c r="Z66" s="63" t="s">
        <v>157</v>
      </c>
      <c r="AA66" s="64">
        <f>MIN(MAX(MIN(MAX(MIN(MAX(K$6+INDEX(エサマスタ!$C$5:$O$53,MATCH($D66,エサマスタ!$B$5:$B$53,0),COLUMN()-COLUMN($Z66)),0),3.75)+INDEX(エサマスタ!$C$5:$O$53,MATCH($E66,エサマスタ!$B$5:$B$53,0),COLUMN()-COLUMN($Z66)),0),3.75)+INDEX(エサマスタ!$C$5:$O$53,MATCH($F66,エサマスタ!$B$5:$B$53,0),COLUMN()-COLUMN($Z66)),0),3.75)</f>
        <v>3.75</v>
      </c>
      <c r="AB66" s="65">
        <f>MIN(MAX(MIN(MAX(MIN(MAX(L$6+INDEX(エサマスタ!$C$5:$O$53,MATCH($D66,エサマスタ!$B$5:$B$53,0),COLUMN()-COLUMN($Z66)),0),3.75)+INDEX(エサマスタ!$C$5:$O$53,MATCH($E66,エサマスタ!$B$5:$B$53,0),COLUMN()-COLUMN($Z66)),0),3.75)+INDEX(エサマスタ!$C$5:$O$53,MATCH($F66,エサマスタ!$B$5:$B$53,0),COLUMN()-COLUMN($Z66)),0),3.75)</f>
        <v>1.5</v>
      </c>
      <c r="AC66" s="65">
        <f>MIN(MAX(MIN(MAX(MIN(MAX(M$6+INDEX(エサマスタ!$C$5:$O$53,MATCH($D66,エサマスタ!$B$5:$B$53,0),COLUMN()-COLUMN($Z66)),0),3.75)+INDEX(エサマスタ!$C$5:$O$53,MATCH($E66,エサマスタ!$B$5:$B$53,0),COLUMN()-COLUMN($Z66)),0),3.75)+INDEX(エサマスタ!$C$5:$O$53,MATCH($F66,エサマスタ!$B$5:$B$53,0),COLUMN()-COLUMN($Z66)),0),3.75)</f>
        <v>2.5</v>
      </c>
      <c r="AD66" s="65">
        <f>MIN(MAX(MIN(MAX(MIN(MAX(N$6+INDEX(エサマスタ!$C$5:$O$53,MATCH($D66,エサマスタ!$B$5:$B$53,0),COLUMN()-COLUMN($Z66)),0),3.75)+INDEX(エサマスタ!$C$5:$O$53,MATCH($E66,エサマスタ!$B$5:$B$53,0),COLUMN()-COLUMN($Z66)),0),3.75)+INDEX(エサマスタ!$C$5:$O$53,MATCH($F66,エサマスタ!$B$5:$B$53,0),COLUMN()-COLUMN($Z66)),0),3.75)</f>
        <v>1.5</v>
      </c>
      <c r="AE66" s="65">
        <f>MIN(MAX(MIN(MAX(MIN(MAX(O$6+INDEX(エサマスタ!$C$5:$O$53,MATCH($D66,エサマスタ!$B$5:$B$53,0),COLUMN()-COLUMN($Z66)),0),3.75)+INDEX(エサマスタ!$C$5:$O$53,MATCH($E66,エサマスタ!$B$5:$B$53,0),COLUMN()-COLUMN($Z66)),0),3.75)+INDEX(エサマスタ!$C$5:$O$53,MATCH($F66,エサマスタ!$B$5:$B$53,0),COLUMN()-COLUMN($Z66)),0),3.75)</f>
        <v>1.5</v>
      </c>
      <c r="AF66" s="65">
        <f>MIN(MAX(MIN(MAX(MIN(MAX(P$6+INDEX(エサマスタ!$C$5:$O$53,MATCH($D66,エサマスタ!$B$5:$B$53,0),COLUMN()-COLUMN($Z66)),0),3.75)+INDEX(エサマスタ!$C$5:$O$53,MATCH($E66,エサマスタ!$B$5:$B$53,0),COLUMN()-COLUMN($Z66)),0),3.75)+INDEX(エサマスタ!$C$5:$O$53,MATCH($F66,エサマスタ!$B$5:$B$53,0),COLUMN()-COLUMN($Z66)),0),3.75)</f>
        <v>2.5</v>
      </c>
      <c r="AG66" s="65">
        <f>MIN(MAX(MIN(MAX(MIN(MAX(Q$6+INDEX(エサマスタ!$C$5:$O$53,MATCH($D66,エサマスタ!$B$5:$B$53,0),COLUMN()-COLUMN($Z66)),0),3.75)+INDEX(エサマスタ!$C$5:$O$53,MATCH($E66,エサマスタ!$B$5:$B$53,0),COLUMN()-COLUMN($Z66)),0),3.75)+INDEX(エサマスタ!$C$5:$O$53,MATCH($F66,エサマスタ!$B$5:$B$53,0),COLUMN()-COLUMN($Z66)),0),3.75)</f>
        <v>0.5</v>
      </c>
      <c r="AH66" s="65">
        <f>MIN(MAX(MIN(MAX(MIN(MAX(R$6+INDEX(エサマスタ!$C$5:$O$53,MATCH($D66,エサマスタ!$B$5:$B$53,0),COLUMN()-COLUMN($Z66)),0),3.75)+INDEX(エサマスタ!$C$5:$O$53,MATCH($E66,エサマスタ!$B$5:$B$53,0),COLUMN()-COLUMN($Z66)),0),3.75)+INDEX(エサマスタ!$C$5:$O$53,MATCH($F66,エサマスタ!$B$5:$B$53,0),COLUMN()-COLUMN($Z66)),0),3.75)</f>
        <v>0</v>
      </c>
      <c r="AI66" s="76">
        <f>MIN(MAX(MIN(MAX(MIN(MAX(S$6+INDEX(エサマスタ!$C$5:$O$53,MATCH($D66,エサマスタ!$B$5:$B$53,0),COLUMN()-COLUMN($Z66)),0),1.875-MOD(S66,1))+INDEX(エサマスタ!$C$5:$O$53,MATCH($E66,エサマスタ!$B$5:$B$53,0),COLUMN()-COLUMN($Z66)),0),1.875-MOD(S66,1))+INDEX(エサマスタ!$C$5:$O$53,MATCH($F66,エサマスタ!$B$5:$B$53,0),COLUMN()-COLUMN($Z66)),0),1.875-MOD(S66,1))</f>
        <v>0.625</v>
      </c>
      <c r="AJ66" s="76">
        <f>MIN(MAX(MIN(MAX(MIN(MAX(T$6+INDEX(エサマスタ!$C$5:$O$53,MATCH($D66,エサマスタ!$B$5:$B$53,0),COLUMN()-COLUMN($Z66)),0),1.875-MOD(T66,1))+INDEX(エサマスタ!$C$5:$O$53,MATCH($E66,エサマスタ!$B$5:$B$53,0),COLUMN()-COLUMN($Z66)),0),1.875-MOD(T66,1))+INDEX(エサマスタ!$C$5:$O$53,MATCH($F66,エサマスタ!$B$5:$B$53,0),COLUMN()-COLUMN($Z66)),0),1.875-MOD(T66,1))</f>
        <v>1</v>
      </c>
      <c r="AK66" s="76">
        <f>MIN(MAX(MIN(MAX(MIN(MAX(U$6+INDEX(エサマスタ!$C$5:$O$53,MATCH($D66,エサマスタ!$B$5:$B$53,0),COLUMN()-COLUMN($Z66)),0),1.875-MOD(U66,1))+INDEX(エサマスタ!$C$5:$O$53,MATCH($E66,エサマスタ!$B$5:$B$53,0),COLUMN()-COLUMN($Z66)),0),1.875-MOD(U66,1))+INDEX(エサマスタ!$C$5:$O$53,MATCH($F66,エサマスタ!$B$5:$B$53,0),COLUMN()-COLUMN($Z66)),0),1.875-MOD(U66,1))</f>
        <v>1</v>
      </c>
      <c r="AL66" s="76">
        <f>MIN(MAX(MIN(MAX(MIN(MAX(V$6+INDEX(エサマスタ!$C$5:$O$53,MATCH($D66,エサマスタ!$B$5:$B$53,0),COLUMN()-COLUMN($Z66)),0),1.875-MOD(V66,1))+INDEX(エサマスタ!$C$5:$O$53,MATCH($E66,エサマスタ!$B$5:$B$53,0),COLUMN()-COLUMN($Z66)),0),1.875-MOD(V66,1))+INDEX(エサマスタ!$C$5:$O$53,MATCH($F66,エサマスタ!$B$5:$B$53,0),COLUMN()-COLUMN($Z66)),0),1.875-MOD(V66,1))</f>
        <v>0.875</v>
      </c>
      <c r="AM66" s="77">
        <f>MIN(MAX(MIN(MAX(MIN(MAX(W$6+IF(AND($F$1="リマスター",$D66="アルマジロキャベツ"),-1,1)*INDEX(エサマスタ!$C$5:$O$53,MATCH($D66,エサマスタ!$B$5:$B$53,0),COLUMN()-COLUMN($Z66)),0),1.875-MOD(W66,1))+IF(AND($F$1="リマスター",$E66="アルマジロキャベツ"),-1,1)*INDEX(エサマスタ!$C$5:$O$53,MATCH($E66,エサマスタ!$B$5:$B$53,0),COLUMN()-COLUMN($Z66)),0),1.875-MOD(W66,1))+IF(AND($F$1="リマスター",$F66="アルマジロキャベツ"),-1,1)*INDEX(エサマスタ!$C$5:$O$53,MATCH($F66,エサマスタ!$B$5:$B$53,0),COLUMN()-COLUMN($Z66)),0),1.875-MOD(W66,1))</f>
        <v>1</v>
      </c>
      <c r="AN66" s="15"/>
      <c r="AO66" s="12"/>
      <c r="AP66" s="12"/>
      <c r="AQ66" s="12" t="str">
        <f>初期値マスタ!B63</f>
        <v>ゴブリン</v>
      </c>
      <c r="AR66" s="1"/>
    </row>
    <row r="67" spans="1:44" x14ac:dyDescent="0.15">
      <c r="A67" s="15"/>
      <c r="B67" s="51" t="s">
        <v>158</v>
      </c>
      <c r="C67" s="54"/>
      <c r="D67" s="53" t="s">
        <v>92</v>
      </c>
      <c r="E67" s="53" t="s">
        <v>97</v>
      </c>
      <c r="F67" s="53" t="s">
        <v>97</v>
      </c>
      <c r="G67" s="32"/>
      <c r="H67" s="15"/>
      <c r="I67" s="15"/>
      <c r="J67" s="63" t="s">
        <v>158</v>
      </c>
      <c r="K67" s="64">
        <f t="shared" ref="K67:R67" si="101">K66+AA66</f>
        <v>179.25</v>
      </c>
      <c r="L67" s="65">
        <f t="shared" si="101"/>
        <v>80.5</v>
      </c>
      <c r="M67" s="65">
        <f t="shared" si="101"/>
        <v>137.5</v>
      </c>
      <c r="N67" s="65">
        <f t="shared" si="101"/>
        <v>68</v>
      </c>
      <c r="O67" s="65">
        <f t="shared" si="101"/>
        <v>80.5</v>
      </c>
      <c r="P67" s="65">
        <f t="shared" si="101"/>
        <v>110</v>
      </c>
      <c r="Q67" s="65">
        <f t="shared" si="101"/>
        <v>53.5</v>
      </c>
      <c r="R67" s="65">
        <f t="shared" si="101"/>
        <v>5</v>
      </c>
      <c r="S67" s="76">
        <f t="shared" ref="S67:W67" si="102">INT(S66)+MIN(S66-INT(S66)+AI66,1.875)</f>
        <v>42.375</v>
      </c>
      <c r="T67" s="76">
        <f t="shared" si="102"/>
        <v>47.5</v>
      </c>
      <c r="U67" s="76">
        <f t="shared" si="102"/>
        <v>47.5</v>
      </c>
      <c r="V67" s="76">
        <f t="shared" si="102"/>
        <v>47.375</v>
      </c>
      <c r="W67" s="77">
        <f t="shared" si="102"/>
        <v>47.5</v>
      </c>
      <c r="X67" s="15"/>
      <c r="Y67" s="15"/>
      <c r="Z67" s="63" t="s">
        <v>158</v>
      </c>
      <c r="AA67" s="64">
        <f>MIN(MAX(MIN(MAX(MIN(MAX(K$6+INDEX(エサマスタ!$C$5:$O$53,MATCH($D67,エサマスタ!$B$5:$B$53,0),COLUMN()-COLUMN($Z67)),0),3.75)+INDEX(エサマスタ!$C$5:$O$53,MATCH($E67,エサマスタ!$B$5:$B$53,0),COLUMN()-COLUMN($Z67)),0),3.75)+INDEX(エサマスタ!$C$5:$O$53,MATCH($F67,エサマスタ!$B$5:$B$53,0),COLUMN()-COLUMN($Z67)),0),3.75)</f>
        <v>3.75</v>
      </c>
      <c r="AB67" s="65">
        <f>MIN(MAX(MIN(MAX(MIN(MAX(L$6+INDEX(エサマスタ!$C$5:$O$53,MATCH($D67,エサマスタ!$B$5:$B$53,0),COLUMN()-COLUMN($Z67)),0),3.75)+INDEX(エサマスタ!$C$5:$O$53,MATCH($E67,エサマスタ!$B$5:$B$53,0),COLUMN()-COLUMN($Z67)),0),3.75)+INDEX(エサマスタ!$C$5:$O$53,MATCH($F67,エサマスタ!$B$5:$B$53,0),COLUMN()-COLUMN($Z67)),0),3.75)</f>
        <v>1.5</v>
      </c>
      <c r="AC67" s="65">
        <f>MIN(MAX(MIN(MAX(MIN(MAX(M$6+INDEX(エサマスタ!$C$5:$O$53,MATCH($D67,エサマスタ!$B$5:$B$53,0),COLUMN()-COLUMN($Z67)),0),3.75)+INDEX(エサマスタ!$C$5:$O$53,MATCH($E67,エサマスタ!$B$5:$B$53,0),COLUMN()-COLUMN($Z67)),0),3.75)+INDEX(エサマスタ!$C$5:$O$53,MATCH($F67,エサマスタ!$B$5:$B$53,0),COLUMN()-COLUMN($Z67)),0),3.75)</f>
        <v>2.5</v>
      </c>
      <c r="AD67" s="65">
        <f>MIN(MAX(MIN(MAX(MIN(MAX(N$6+INDEX(エサマスタ!$C$5:$O$53,MATCH($D67,エサマスタ!$B$5:$B$53,0),COLUMN()-COLUMN($Z67)),0),3.75)+INDEX(エサマスタ!$C$5:$O$53,MATCH($E67,エサマスタ!$B$5:$B$53,0),COLUMN()-COLUMN($Z67)),0),3.75)+INDEX(エサマスタ!$C$5:$O$53,MATCH($F67,エサマスタ!$B$5:$B$53,0),COLUMN()-COLUMN($Z67)),0),3.75)</f>
        <v>1.5</v>
      </c>
      <c r="AE67" s="65">
        <f>MIN(MAX(MIN(MAX(MIN(MAX(O$6+INDEX(エサマスタ!$C$5:$O$53,MATCH($D67,エサマスタ!$B$5:$B$53,0),COLUMN()-COLUMN($Z67)),0),3.75)+INDEX(エサマスタ!$C$5:$O$53,MATCH($E67,エサマスタ!$B$5:$B$53,0),COLUMN()-COLUMN($Z67)),0),3.75)+INDEX(エサマスタ!$C$5:$O$53,MATCH($F67,エサマスタ!$B$5:$B$53,0),COLUMN()-COLUMN($Z67)),0),3.75)</f>
        <v>1.5</v>
      </c>
      <c r="AF67" s="65">
        <f>MIN(MAX(MIN(MAX(MIN(MAX(P$6+INDEX(エサマスタ!$C$5:$O$53,MATCH($D67,エサマスタ!$B$5:$B$53,0),COLUMN()-COLUMN($Z67)),0),3.75)+INDEX(エサマスタ!$C$5:$O$53,MATCH($E67,エサマスタ!$B$5:$B$53,0),COLUMN()-COLUMN($Z67)),0),3.75)+INDEX(エサマスタ!$C$5:$O$53,MATCH($F67,エサマスタ!$B$5:$B$53,0),COLUMN()-COLUMN($Z67)),0),3.75)</f>
        <v>2.5</v>
      </c>
      <c r="AG67" s="65">
        <f>MIN(MAX(MIN(MAX(MIN(MAX(Q$6+INDEX(エサマスタ!$C$5:$O$53,MATCH($D67,エサマスタ!$B$5:$B$53,0),COLUMN()-COLUMN($Z67)),0),3.75)+INDEX(エサマスタ!$C$5:$O$53,MATCH($E67,エサマスタ!$B$5:$B$53,0),COLUMN()-COLUMN($Z67)),0),3.75)+INDEX(エサマスタ!$C$5:$O$53,MATCH($F67,エサマスタ!$B$5:$B$53,0),COLUMN()-COLUMN($Z67)),0),3.75)</f>
        <v>0.5</v>
      </c>
      <c r="AH67" s="65">
        <f>MIN(MAX(MIN(MAX(MIN(MAX(R$6+INDEX(エサマスタ!$C$5:$O$53,MATCH($D67,エサマスタ!$B$5:$B$53,0),COLUMN()-COLUMN($Z67)),0),3.75)+INDEX(エサマスタ!$C$5:$O$53,MATCH($E67,エサマスタ!$B$5:$B$53,0),COLUMN()-COLUMN($Z67)),0),3.75)+INDEX(エサマスタ!$C$5:$O$53,MATCH($F67,エサマスタ!$B$5:$B$53,0),COLUMN()-COLUMN($Z67)),0),3.75)</f>
        <v>0</v>
      </c>
      <c r="AI67" s="76">
        <f>MIN(MAX(MIN(MAX(MIN(MAX(S$6+INDEX(エサマスタ!$C$5:$O$53,MATCH($D67,エサマスタ!$B$5:$B$53,0),COLUMN()-COLUMN($Z67)),0),1.875-MOD(S67,1))+INDEX(エサマスタ!$C$5:$O$53,MATCH($E67,エサマスタ!$B$5:$B$53,0),COLUMN()-COLUMN($Z67)),0),1.875-MOD(S67,1))+INDEX(エサマスタ!$C$5:$O$53,MATCH($F67,エサマスタ!$B$5:$B$53,0),COLUMN()-COLUMN($Z67)),0),1.875-MOD(S67,1))</f>
        <v>0.625</v>
      </c>
      <c r="AJ67" s="76">
        <f>MIN(MAX(MIN(MAX(MIN(MAX(T$6+INDEX(エサマスタ!$C$5:$O$53,MATCH($D67,エサマスタ!$B$5:$B$53,0),COLUMN()-COLUMN($Z67)),0),1.875-MOD(T67,1))+INDEX(エサマスタ!$C$5:$O$53,MATCH($E67,エサマスタ!$B$5:$B$53,0),COLUMN()-COLUMN($Z67)),0),1.875-MOD(T67,1))+INDEX(エサマスタ!$C$5:$O$53,MATCH($F67,エサマスタ!$B$5:$B$53,0),COLUMN()-COLUMN($Z67)),0),1.875-MOD(T67,1))</f>
        <v>1</v>
      </c>
      <c r="AK67" s="76">
        <f>MIN(MAX(MIN(MAX(MIN(MAX(U$6+INDEX(エサマスタ!$C$5:$O$53,MATCH($D67,エサマスタ!$B$5:$B$53,0),COLUMN()-COLUMN($Z67)),0),1.875-MOD(U67,1))+INDEX(エサマスタ!$C$5:$O$53,MATCH($E67,エサマスタ!$B$5:$B$53,0),COLUMN()-COLUMN($Z67)),0),1.875-MOD(U67,1))+INDEX(エサマスタ!$C$5:$O$53,MATCH($F67,エサマスタ!$B$5:$B$53,0),COLUMN()-COLUMN($Z67)),0),1.875-MOD(U67,1))</f>
        <v>1</v>
      </c>
      <c r="AL67" s="76">
        <f>MIN(MAX(MIN(MAX(MIN(MAX(V$6+INDEX(エサマスタ!$C$5:$O$53,MATCH($D67,エサマスタ!$B$5:$B$53,0),COLUMN()-COLUMN($Z67)),0),1.875-MOD(V67,1))+INDEX(エサマスタ!$C$5:$O$53,MATCH($E67,エサマスタ!$B$5:$B$53,0),COLUMN()-COLUMN($Z67)),0),1.875-MOD(V67,1))+INDEX(エサマスタ!$C$5:$O$53,MATCH($F67,エサマスタ!$B$5:$B$53,0),COLUMN()-COLUMN($Z67)),0),1.875-MOD(V67,1))</f>
        <v>0.875</v>
      </c>
      <c r="AM67" s="77">
        <f>MIN(MAX(MIN(MAX(MIN(MAX(W$6+IF(AND($F$1="リマスター",$D67="アルマジロキャベツ"),-1,1)*INDEX(エサマスタ!$C$5:$O$53,MATCH($D67,エサマスタ!$B$5:$B$53,0),COLUMN()-COLUMN($Z67)),0),1.875-MOD(W67,1))+IF(AND($F$1="リマスター",$E67="アルマジロキャベツ"),-1,1)*INDEX(エサマスタ!$C$5:$O$53,MATCH($E67,エサマスタ!$B$5:$B$53,0),COLUMN()-COLUMN($Z67)),0),1.875-MOD(W67,1))+IF(AND($F$1="リマスター",$F67="アルマジロキャベツ"),-1,1)*INDEX(エサマスタ!$C$5:$O$53,MATCH($F67,エサマスタ!$B$5:$B$53,0),COLUMN()-COLUMN($Z67)),0),1.875-MOD(W67,1))</f>
        <v>1</v>
      </c>
      <c r="AN67" s="15"/>
      <c r="AO67" s="12"/>
      <c r="AP67" s="12"/>
      <c r="AQ67" s="12" t="str">
        <f>初期値マスタ!B64</f>
        <v>ダークプリースト</v>
      </c>
      <c r="AR67" s="1"/>
    </row>
    <row r="68" spans="1:44" x14ac:dyDescent="0.15">
      <c r="A68" s="15"/>
      <c r="B68" s="51" t="s">
        <v>159</v>
      </c>
      <c r="C68" s="54"/>
      <c r="D68" s="53" t="s">
        <v>92</v>
      </c>
      <c r="E68" s="53" t="s">
        <v>97</v>
      </c>
      <c r="F68" s="53" t="s">
        <v>97</v>
      </c>
      <c r="G68" s="32"/>
      <c r="H68" s="15"/>
      <c r="I68" s="15"/>
      <c r="J68" s="63" t="s">
        <v>159</v>
      </c>
      <c r="K68" s="64">
        <f t="shared" ref="K68:R68" si="103">K67+AA67</f>
        <v>183</v>
      </c>
      <c r="L68" s="65">
        <f t="shared" si="103"/>
        <v>82</v>
      </c>
      <c r="M68" s="65">
        <f t="shared" si="103"/>
        <v>140</v>
      </c>
      <c r="N68" s="65">
        <f t="shared" si="103"/>
        <v>69.5</v>
      </c>
      <c r="O68" s="65">
        <f t="shared" si="103"/>
        <v>82</v>
      </c>
      <c r="P68" s="65">
        <f t="shared" si="103"/>
        <v>112.5</v>
      </c>
      <c r="Q68" s="65">
        <f t="shared" si="103"/>
        <v>54</v>
      </c>
      <c r="R68" s="65">
        <f t="shared" si="103"/>
        <v>5</v>
      </c>
      <c r="S68" s="76">
        <f t="shared" ref="S68:W68" si="104">INT(S67)+MIN(S67-INT(S67)+AI67,1.875)</f>
        <v>43</v>
      </c>
      <c r="T68" s="76">
        <f t="shared" si="104"/>
        <v>48.5</v>
      </c>
      <c r="U68" s="76">
        <f t="shared" si="104"/>
        <v>48.5</v>
      </c>
      <c r="V68" s="76">
        <f t="shared" si="104"/>
        <v>48.25</v>
      </c>
      <c r="W68" s="77">
        <f t="shared" si="104"/>
        <v>48.5</v>
      </c>
      <c r="X68" s="15"/>
      <c r="Y68" s="15"/>
      <c r="Z68" s="63" t="s">
        <v>159</v>
      </c>
      <c r="AA68" s="64">
        <f>MIN(MAX(MIN(MAX(MIN(MAX(K$6+INDEX(エサマスタ!$C$5:$O$53,MATCH($D68,エサマスタ!$B$5:$B$53,0),COLUMN()-COLUMN($Z68)),0),3.75)+INDEX(エサマスタ!$C$5:$O$53,MATCH($E68,エサマスタ!$B$5:$B$53,0),COLUMN()-COLUMN($Z68)),0),3.75)+INDEX(エサマスタ!$C$5:$O$53,MATCH($F68,エサマスタ!$B$5:$B$53,0),COLUMN()-COLUMN($Z68)),0),3.75)</f>
        <v>3.75</v>
      </c>
      <c r="AB68" s="65">
        <f>MIN(MAX(MIN(MAX(MIN(MAX(L$6+INDEX(エサマスタ!$C$5:$O$53,MATCH($D68,エサマスタ!$B$5:$B$53,0),COLUMN()-COLUMN($Z68)),0),3.75)+INDEX(エサマスタ!$C$5:$O$53,MATCH($E68,エサマスタ!$B$5:$B$53,0),COLUMN()-COLUMN($Z68)),0),3.75)+INDEX(エサマスタ!$C$5:$O$53,MATCH($F68,エサマスタ!$B$5:$B$53,0),COLUMN()-COLUMN($Z68)),0),3.75)</f>
        <v>1.5</v>
      </c>
      <c r="AC68" s="65">
        <f>MIN(MAX(MIN(MAX(MIN(MAX(M$6+INDEX(エサマスタ!$C$5:$O$53,MATCH($D68,エサマスタ!$B$5:$B$53,0),COLUMN()-COLUMN($Z68)),0),3.75)+INDEX(エサマスタ!$C$5:$O$53,MATCH($E68,エサマスタ!$B$5:$B$53,0),COLUMN()-COLUMN($Z68)),0),3.75)+INDEX(エサマスタ!$C$5:$O$53,MATCH($F68,エサマスタ!$B$5:$B$53,0),COLUMN()-COLUMN($Z68)),0),3.75)</f>
        <v>2.5</v>
      </c>
      <c r="AD68" s="65">
        <f>MIN(MAX(MIN(MAX(MIN(MAX(N$6+INDEX(エサマスタ!$C$5:$O$53,MATCH($D68,エサマスタ!$B$5:$B$53,0),COLUMN()-COLUMN($Z68)),0),3.75)+INDEX(エサマスタ!$C$5:$O$53,MATCH($E68,エサマスタ!$B$5:$B$53,0),COLUMN()-COLUMN($Z68)),0),3.75)+INDEX(エサマスタ!$C$5:$O$53,MATCH($F68,エサマスタ!$B$5:$B$53,0),COLUMN()-COLUMN($Z68)),0),3.75)</f>
        <v>1.5</v>
      </c>
      <c r="AE68" s="65">
        <f>MIN(MAX(MIN(MAX(MIN(MAX(O$6+INDEX(エサマスタ!$C$5:$O$53,MATCH($D68,エサマスタ!$B$5:$B$53,0),COLUMN()-COLUMN($Z68)),0),3.75)+INDEX(エサマスタ!$C$5:$O$53,MATCH($E68,エサマスタ!$B$5:$B$53,0),COLUMN()-COLUMN($Z68)),0),3.75)+INDEX(エサマスタ!$C$5:$O$53,MATCH($F68,エサマスタ!$B$5:$B$53,0),COLUMN()-COLUMN($Z68)),0),3.75)</f>
        <v>1.5</v>
      </c>
      <c r="AF68" s="65">
        <f>MIN(MAX(MIN(MAX(MIN(MAX(P$6+INDEX(エサマスタ!$C$5:$O$53,MATCH($D68,エサマスタ!$B$5:$B$53,0),COLUMN()-COLUMN($Z68)),0),3.75)+INDEX(エサマスタ!$C$5:$O$53,MATCH($E68,エサマスタ!$B$5:$B$53,0),COLUMN()-COLUMN($Z68)),0),3.75)+INDEX(エサマスタ!$C$5:$O$53,MATCH($F68,エサマスタ!$B$5:$B$53,0),COLUMN()-COLUMN($Z68)),0),3.75)</f>
        <v>2.5</v>
      </c>
      <c r="AG68" s="65">
        <f>MIN(MAX(MIN(MAX(MIN(MAX(Q$6+INDEX(エサマスタ!$C$5:$O$53,MATCH($D68,エサマスタ!$B$5:$B$53,0),COLUMN()-COLUMN($Z68)),0),3.75)+INDEX(エサマスタ!$C$5:$O$53,MATCH($E68,エサマスタ!$B$5:$B$53,0),COLUMN()-COLUMN($Z68)),0),3.75)+INDEX(エサマスタ!$C$5:$O$53,MATCH($F68,エサマスタ!$B$5:$B$53,0),COLUMN()-COLUMN($Z68)),0),3.75)</f>
        <v>0.5</v>
      </c>
      <c r="AH68" s="65">
        <f>MIN(MAX(MIN(MAX(MIN(MAX(R$6+INDEX(エサマスタ!$C$5:$O$53,MATCH($D68,エサマスタ!$B$5:$B$53,0),COLUMN()-COLUMN($Z68)),0),3.75)+INDEX(エサマスタ!$C$5:$O$53,MATCH($E68,エサマスタ!$B$5:$B$53,0),COLUMN()-COLUMN($Z68)),0),3.75)+INDEX(エサマスタ!$C$5:$O$53,MATCH($F68,エサマスタ!$B$5:$B$53,0),COLUMN()-COLUMN($Z68)),0),3.75)</f>
        <v>0</v>
      </c>
      <c r="AI68" s="76">
        <f>MIN(MAX(MIN(MAX(MIN(MAX(S$6+INDEX(エサマスタ!$C$5:$O$53,MATCH($D68,エサマスタ!$B$5:$B$53,0),COLUMN()-COLUMN($Z68)),0),1.875-MOD(S68,1))+INDEX(エサマスタ!$C$5:$O$53,MATCH($E68,エサマスタ!$B$5:$B$53,0),COLUMN()-COLUMN($Z68)),0),1.875-MOD(S68,1))+INDEX(エサマスタ!$C$5:$O$53,MATCH($F68,エサマスタ!$B$5:$B$53,0),COLUMN()-COLUMN($Z68)),0),1.875-MOD(S68,1))</f>
        <v>0.625</v>
      </c>
      <c r="AJ68" s="76">
        <f>MIN(MAX(MIN(MAX(MIN(MAX(T$6+INDEX(エサマスタ!$C$5:$O$53,MATCH($D68,エサマスタ!$B$5:$B$53,0),COLUMN()-COLUMN($Z68)),0),1.875-MOD(T68,1))+INDEX(エサマスタ!$C$5:$O$53,MATCH($E68,エサマスタ!$B$5:$B$53,0),COLUMN()-COLUMN($Z68)),0),1.875-MOD(T68,1))+INDEX(エサマスタ!$C$5:$O$53,MATCH($F68,エサマスタ!$B$5:$B$53,0),COLUMN()-COLUMN($Z68)),0),1.875-MOD(T68,1))</f>
        <v>1</v>
      </c>
      <c r="AK68" s="76">
        <f>MIN(MAX(MIN(MAX(MIN(MAX(U$6+INDEX(エサマスタ!$C$5:$O$53,MATCH($D68,エサマスタ!$B$5:$B$53,0),COLUMN()-COLUMN($Z68)),0),1.875-MOD(U68,1))+INDEX(エサマスタ!$C$5:$O$53,MATCH($E68,エサマスタ!$B$5:$B$53,0),COLUMN()-COLUMN($Z68)),0),1.875-MOD(U68,1))+INDEX(エサマスタ!$C$5:$O$53,MATCH($F68,エサマスタ!$B$5:$B$53,0),COLUMN()-COLUMN($Z68)),0),1.875-MOD(U68,1))</f>
        <v>1</v>
      </c>
      <c r="AL68" s="76">
        <f>MIN(MAX(MIN(MAX(MIN(MAX(V$6+INDEX(エサマスタ!$C$5:$O$53,MATCH($D68,エサマスタ!$B$5:$B$53,0),COLUMN()-COLUMN($Z68)),0),1.875-MOD(V68,1))+INDEX(エサマスタ!$C$5:$O$53,MATCH($E68,エサマスタ!$B$5:$B$53,0),COLUMN()-COLUMN($Z68)),0),1.875-MOD(V68,1))+INDEX(エサマスタ!$C$5:$O$53,MATCH($F68,エサマスタ!$B$5:$B$53,0),COLUMN()-COLUMN($Z68)),0),1.875-MOD(V68,1))</f>
        <v>0.875</v>
      </c>
      <c r="AM68" s="77">
        <f>MIN(MAX(MIN(MAX(MIN(MAX(W$6+IF(AND($F$1="リマスター",$D68="アルマジロキャベツ"),-1,1)*INDEX(エサマスタ!$C$5:$O$53,MATCH($D68,エサマスタ!$B$5:$B$53,0),COLUMN()-COLUMN($Z68)),0),1.875-MOD(W68,1))+IF(AND($F$1="リマスター",$E68="アルマジロキャベツ"),-1,1)*INDEX(エサマスタ!$C$5:$O$53,MATCH($E68,エサマスタ!$B$5:$B$53,0),COLUMN()-COLUMN($Z68)),0),1.875-MOD(W68,1))+IF(AND($F$1="リマスター",$F68="アルマジロキャベツ"),-1,1)*INDEX(エサマスタ!$C$5:$O$53,MATCH($F68,エサマスタ!$B$5:$B$53,0),COLUMN()-COLUMN($Z68)),0),1.875-MOD(W68,1))</f>
        <v>1</v>
      </c>
      <c r="AN68" s="15"/>
      <c r="AO68" s="12"/>
      <c r="AP68" s="12"/>
      <c r="AQ68" s="12" t="str">
        <f>初期値マスタ!B65</f>
        <v>サハギン</v>
      </c>
      <c r="AR68" s="1"/>
    </row>
    <row r="69" spans="1:44" x14ac:dyDescent="0.15">
      <c r="A69" s="15"/>
      <c r="B69" s="51" t="s">
        <v>160</v>
      </c>
      <c r="C69" s="54"/>
      <c r="D69" s="53" t="s">
        <v>92</v>
      </c>
      <c r="E69" s="53" t="s">
        <v>97</v>
      </c>
      <c r="F69" s="53" t="s">
        <v>97</v>
      </c>
      <c r="G69" s="32"/>
      <c r="H69" s="15"/>
      <c r="I69" s="15"/>
      <c r="J69" s="63" t="s">
        <v>160</v>
      </c>
      <c r="K69" s="64">
        <f t="shared" ref="K69:R69" si="105">K68+AA68</f>
        <v>186.75</v>
      </c>
      <c r="L69" s="65">
        <f t="shared" si="105"/>
        <v>83.5</v>
      </c>
      <c r="M69" s="65">
        <f t="shared" si="105"/>
        <v>142.5</v>
      </c>
      <c r="N69" s="65">
        <f t="shared" si="105"/>
        <v>71</v>
      </c>
      <c r="O69" s="65">
        <f t="shared" si="105"/>
        <v>83.5</v>
      </c>
      <c r="P69" s="65">
        <f t="shared" si="105"/>
        <v>115</v>
      </c>
      <c r="Q69" s="65">
        <f t="shared" si="105"/>
        <v>54.5</v>
      </c>
      <c r="R69" s="65">
        <f t="shared" si="105"/>
        <v>5</v>
      </c>
      <c r="S69" s="76">
        <f t="shared" ref="S69:W69" si="106">INT(S68)+MIN(S68-INT(S68)+AI68,1.875)</f>
        <v>43.625</v>
      </c>
      <c r="T69" s="76">
        <f t="shared" si="106"/>
        <v>49.5</v>
      </c>
      <c r="U69" s="76">
        <f t="shared" si="106"/>
        <v>49.5</v>
      </c>
      <c r="V69" s="76">
        <f t="shared" si="106"/>
        <v>49.125</v>
      </c>
      <c r="W69" s="77">
        <f t="shared" si="106"/>
        <v>49.5</v>
      </c>
      <c r="X69" s="15"/>
      <c r="Y69" s="15"/>
      <c r="Z69" s="63" t="s">
        <v>160</v>
      </c>
      <c r="AA69" s="64">
        <f>MIN(MAX(MIN(MAX(MIN(MAX(K$6+INDEX(エサマスタ!$C$5:$O$53,MATCH($D69,エサマスタ!$B$5:$B$53,0),COLUMN()-COLUMN($Z69)),0),3.75)+INDEX(エサマスタ!$C$5:$O$53,MATCH($E69,エサマスタ!$B$5:$B$53,0),COLUMN()-COLUMN($Z69)),0),3.75)+INDEX(エサマスタ!$C$5:$O$53,MATCH($F69,エサマスタ!$B$5:$B$53,0),COLUMN()-COLUMN($Z69)),0),3.75)</f>
        <v>3.75</v>
      </c>
      <c r="AB69" s="65">
        <f>MIN(MAX(MIN(MAX(MIN(MAX(L$6+INDEX(エサマスタ!$C$5:$O$53,MATCH($D69,エサマスタ!$B$5:$B$53,0),COLUMN()-COLUMN($Z69)),0),3.75)+INDEX(エサマスタ!$C$5:$O$53,MATCH($E69,エサマスタ!$B$5:$B$53,0),COLUMN()-COLUMN($Z69)),0),3.75)+INDEX(エサマスタ!$C$5:$O$53,MATCH($F69,エサマスタ!$B$5:$B$53,0),COLUMN()-COLUMN($Z69)),0),3.75)</f>
        <v>1.5</v>
      </c>
      <c r="AC69" s="65">
        <f>MIN(MAX(MIN(MAX(MIN(MAX(M$6+INDEX(エサマスタ!$C$5:$O$53,MATCH($D69,エサマスタ!$B$5:$B$53,0),COLUMN()-COLUMN($Z69)),0),3.75)+INDEX(エサマスタ!$C$5:$O$53,MATCH($E69,エサマスタ!$B$5:$B$53,0),COLUMN()-COLUMN($Z69)),0),3.75)+INDEX(エサマスタ!$C$5:$O$53,MATCH($F69,エサマスタ!$B$5:$B$53,0),COLUMN()-COLUMN($Z69)),0),3.75)</f>
        <v>2.5</v>
      </c>
      <c r="AD69" s="65">
        <f>MIN(MAX(MIN(MAX(MIN(MAX(N$6+INDEX(エサマスタ!$C$5:$O$53,MATCH($D69,エサマスタ!$B$5:$B$53,0),COLUMN()-COLUMN($Z69)),0),3.75)+INDEX(エサマスタ!$C$5:$O$53,MATCH($E69,エサマスタ!$B$5:$B$53,0),COLUMN()-COLUMN($Z69)),0),3.75)+INDEX(エサマスタ!$C$5:$O$53,MATCH($F69,エサマスタ!$B$5:$B$53,0),COLUMN()-COLUMN($Z69)),0),3.75)</f>
        <v>1.5</v>
      </c>
      <c r="AE69" s="65">
        <f>MIN(MAX(MIN(MAX(MIN(MAX(O$6+INDEX(エサマスタ!$C$5:$O$53,MATCH($D69,エサマスタ!$B$5:$B$53,0),COLUMN()-COLUMN($Z69)),0),3.75)+INDEX(エサマスタ!$C$5:$O$53,MATCH($E69,エサマスタ!$B$5:$B$53,0),COLUMN()-COLUMN($Z69)),0),3.75)+INDEX(エサマスタ!$C$5:$O$53,MATCH($F69,エサマスタ!$B$5:$B$53,0),COLUMN()-COLUMN($Z69)),0),3.75)</f>
        <v>1.5</v>
      </c>
      <c r="AF69" s="65">
        <f>MIN(MAX(MIN(MAX(MIN(MAX(P$6+INDEX(エサマスタ!$C$5:$O$53,MATCH($D69,エサマスタ!$B$5:$B$53,0),COLUMN()-COLUMN($Z69)),0),3.75)+INDEX(エサマスタ!$C$5:$O$53,MATCH($E69,エサマスタ!$B$5:$B$53,0),COLUMN()-COLUMN($Z69)),0),3.75)+INDEX(エサマスタ!$C$5:$O$53,MATCH($F69,エサマスタ!$B$5:$B$53,0),COLUMN()-COLUMN($Z69)),0),3.75)</f>
        <v>2.5</v>
      </c>
      <c r="AG69" s="65">
        <f>MIN(MAX(MIN(MAX(MIN(MAX(Q$6+INDEX(エサマスタ!$C$5:$O$53,MATCH($D69,エサマスタ!$B$5:$B$53,0),COLUMN()-COLUMN($Z69)),0),3.75)+INDEX(エサマスタ!$C$5:$O$53,MATCH($E69,エサマスタ!$B$5:$B$53,0),COLUMN()-COLUMN($Z69)),0),3.75)+INDEX(エサマスタ!$C$5:$O$53,MATCH($F69,エサマスタ!$B$5:$B$53,0),COLUMN()-COLUMN($Z69)),0),3.75)</f>
        <v>0.5</v>
      </c>
      <c r="AH69" s="65">
        <f>MIN(MAX(MIN(MAX(MIN(MAX(R$6+INDEX(エサマスタ!$C$5:$O$53,MATCH($D69,エサマスタ!$B$5:$B$53,0),COLUMN()-COLUMN($Z69)),0),3.75)+INDEX(エサマスタ!$C$5:$O$53,MATCH($E69,エサマスタ!$B$5:$B$53,0),COLUMN()-COLUMN($Z69)),0),3.75)+INDEX(エサマスタ!$C$5:$O$53,MATCH($F69,エサマスタ!$B$5:$B$53,0),COLUMN()-COLUMN($Z69)),0),3.75)</f>
        <v>0</v>
      </c>
      <c r="AI69" s="76">
        <f>MIN(MAX(MIN(MAX(MIN(MAX(S$6+INDEX(エサマスタ!$C$5:$O$53,MATCH($D69,エサマスタ!$B$5:$B$53,0),COLUMN()-COLUMN($Z69)),0),1.875-MOD(S69,1))+INDEX(エサマスタ!$C$5:$O$53,MATCH($E69,エサマスタ!$B$5:$B$53,0),COLUMN()-COLUMN($Z69)),0),1.875-MOD(S69,1))+INDEX(エサマスタ!$C$5:$O$53,MATCH($F69,エサマスタ!$B$5:$B$53,0),COLUMN()-COLUMN($Z69)),0),1.875-MOD(S69,1))</f>
        <v>0.625</v>
      </c>
      <c r="AJ69" s="76">
        <f>MIN(MAX(MIN(MAX(MIN(MAX(T$6+INDEX(エサマスタ!$C$5:$O$53,MATCH($D69,エサマスタ!$B$5:$B$53,0),COLUMN()-COLUMN($Z69)),0),1.875-MOD(T69,1))+INDEX(エサマスタ!$C$5:$O$53,MATCH($E69,エサマスタ!$B$5:$B$53,0),COLUMN()-COLUMN($Z69)),0),1.875-MOD(T69,1))+INDEX(エサマスタ!$C$5:$O$53,MATCH($F69,エサマスタ!$B$5:$B$53,0),COLUMN()-COLUMN($Z69)),0),1.875-MOD(T69,1))</f>
        <v>1</v>
      </c>
      <c r="AK69" s="76">
        <f>MIN(MAX(MIN(MAX(MIN(MAX(U$6+INDEX(エサマスタ!$C$5:$O$53,MATCH($D69,エサマスタ!$B$5:$B$53,0),COLUMN()-COLUMN($Z69)),0),1.875-MOD(U69,1))+INDEX(エサマスタ!$C$5:$O$53,MATCH($E69,エサマスタ!$B$5:$B$53,0),COLUMN()-COLUMN($Z69)),0),1.875-MOD(U69,1))+INDEX(エサマスタ!$C$5:$O$53,MATCH($F69,エサマスタ!$B$5:$B$53,0),COLUMN()-COLUMN($Z69)),0),1.875-MOD(U69,1))</f>
        <v>1</v>
      </c>
      <c r="AL69" s="76">
        <f>MIN(MAX(MIN(MAX(MIN(MAX(V$6+INDEX(エサマスタ!$C$5:$O$53,MATCH($D69,エサマスタ!$B$5:$B$53,0),COLUMN()-COLUMN($Z69)),0),1.875-MOD(V69,1))+INDEX(エサマスタ!$C$5:$O$53,MATCH($E69,エサマスタ!$B$5:$B$53,0),COLUMN()-COLUMN($Z69)),0),1.875-MOD(V69,1))+INDEX(エサマスタ!$C$5:$O$53,MATCH($F69,エサマスタ!$B$5:$B$53,0),COLUMN()-COLUMN($Z69)),0),1.875-MOD(V69,1))</f>
        <v>0.875</v>
      </c>
      <c r="AM69" s="77">
        <f>MIN(MAX(MIN(MAX(MIN(MAX(W$6+IF(AND($F$1="リマスター",$D69="アルマジロキャベツ"),-1,1)*INDEX(エサマスタ!$C$5:$O$53,MATCH($D69,エサマスタ!$B$5:$B$53,0),COLUMN()-COLUMN($Z69)),0),1.875-MOD(W69,1))+IF(AND($F$1="リマスター",$E69="アルマジロキャベツ"),-1,1)*INDEX(エサマスタ!$C$5:$O$53,MATCH($E69,エサマスタ!$B$5:$B$53,0),COLUMN()-COLUMN($Z69)),0),1.875-MOD(W69,1))+IF(AND($F$1="リマスター",$F69="アルマジロキャベツ"),-1,1)*INDEX(エサマスタ!$C$5:$O$53,MATCH($F69,エサマスタ!$B$5:$B$53,0),COLUMN()-COLUMN($Z69)),0),1.875-MOD(W69,1))</f>
        <v>1</v>
      </c>
      <c r="AN69" s="15"/>
      <c r="AO69" s="12"/>
      <c r="AP69" s="12"/>
      <c r="AQ69" s="12" t="str">
        <f>初期値マスタ!B66</f>
        <v>カーミラ</v>
      </c>
      <c r="AR69" s="1"/>
    </row>
    <row r="70" spans="1:44" x14ac:dyDescent="0.15">
      <c r="A70" s="15"/>
      <c r="B70" s="51" t="s">
        <v>161</v>
      </c>
      <c r="C70" s="54"/>
      <c r="D70" s="53" t="s">
        <v>95</v>
      </c>
      <c r="E70" s="53" t="s">
        <v>95</v>
      </c>
      <c r="F70" s="53" t="s">
        <v>97</v>
      </c>
      <c r="G70" s="32"/>
      <c r="H70" s="15"/>
      <c r="I70" s="15"/>
      <c r="J70" s="63" t="s">
        <v>161</v>
      </c>
      <c r="K70" s="64">
        <f t="shared" ref="K70:R70" si="107">K69+AA69</f>
        <v>190.5</v>
      </c>
      <c r="L70" s="65">
        <f t="shared" si="107"/>
        <v>85</v>
      </c>
      <c r="M70" s="65">
        <f t="shared" si="107"/>
        <v>145</v>
      </c>
      <c r="N70" s="65">
        <f t="shared" si="107"/>
        <v>72.5</v>
      </c>
      <c r="O70" s="65">
        <f t="shared" si="107"/>
        <v>85</v>
      </c>
      <c r="P70" s="65">
        <f t="shared" si="107"/>
        <v>117.5</v>
      </c>
      <c r="Q70" s="65">
        <f t="shared" si="107"/>
        <v>55</v>
      </c>
      <c r="R70" s="65">
        <f t="shared" si="107"/>
        <v>5</v>
      </c>
      <c r="S70" s="76">
        <f t="shared" ref="S70:W70" si="108">INT(S69)+MIN(S69-INT(S69)+AI69,1.875)</f>
        <v>44.25</v>
      </c>
      <c r="T70" s="76">
        <f t="shared" si="108"/>
        <v>50.5</v>
      </c>
      <c r="U70" s="76">
        <f t="shared" si="108"/>
        <v>50.5</v>
      </c>
      <c r="V70" s="76">
        <f t="shared" si="108"/>
        <v>50</v>
      </c>
      <c r="W70" s="77">
        <f t="shared" si="108"/>
        <v>50.5</v>
      </c>
      <c r="X70" s="15"/>
      <c r="Y70" s="15"/>
      <c r="Z70" s="63" t="s">
        <v>161</v>
      </c>
      <c r="AA70" s="64">
        <f>MIN(MAX(MIN(MAX(MIN(MAX(K$6+INDEX(エサマスタ!$C$5:$O$53,MATCH($D70,エサマスタ!$B$5:$B$53,0),COLUMN()-COLUMN($Z70)),0),3.75)+INDEX(エサマスタ!$C$5:$O$53,MATCH($E70,エサマスタ!$B$5:$B$53,0),COLUMN()-COLUMN($Z70)),0),3.75)+INDEX(エサマスタ!$C$5:$O$53,MATCH($F70,エサマスタ!$B$5:$B$53,0),COLUMN()-COLUMN($Z70)),0),3.75)</f>
        <v>3.25</v>
      </c>
      <c r="AB70" s="65">
        <f>MIN(MAX(MIN(MAX(MIN(MAX(L$6+INDEX(エサマスタ!$C$5:$O$53,MATCH($D70,エサマスタ!$B$5:$B$53,0),COLUMN()-COLUMN($Z70)),0),3.75)+INDEX(エサマスタ!$C$5:$O$53,MATCH($E70,エサマスタ!$B$5:$B$53,0),COLUMN()-COLUMN($Z70)),0),3.75)+INDEX(エサマスタ!$C$5:$O$53,MATCH($F70,エサマスタ!$B$5:$B$53,0),COLUMN()-COLUMN($Z70)),0),3.75)</f>
        <v>1.5</v>
      </c>
      <c r="AC70" s="65">
        <f>MIN(MAX(MIN(MAX(MIN(MAX(M$6+INDEX(エサマスタ!$C$5:$O$53,MATCH($D70,エサマスタ!$B$5:$B$53,0),COLUMN()-COLUMN($Z70)),0),3.75)+INDEX(エサマスタ!$C$5:$O$53,MATCH($E70,エサマスタ!$B$5:$B$53,0),COLUMN()-COLUMN($Z70)),0),3.75)+INDEX(エサマスタ!$C$5:$O$53,MATCH($F70,エサマスタ!$B$5:$B$53,0),COLUMN()-COLUMN($Z70)),0),3.75)</f>
        <v>3.5</v>
      </c>
      <c r="AD70" s="65">
        <f>MIN(MAX(MIN(MAX(MIN(MAX(N$6+INDEX(エサマスタ!$C$5:$O$53,MATCH($D70,エサマスタ!$B$5:$B$53,0),COLUMN()-COLUMN($Z70)),0),3.75)+INDEX(エサマスタ!$C$5:$O$53,MATCH($E70,エサマスタ!$B$5:$B$53,0),COLUMN()-COLUMN($Z70)),0),3.75)+INDEX(エサマスタ!$C$5:$O$53,MATCH($F70,エサマスタ!$B$5:$B$53,0),COLUMN()-COLUMN($Z70)),0),3.75)</f>
        <v>0</v>
      </c>
      <c r="AE70" s="65">
        <f>MIN(MAX(MIN(MAX(MIN(MAX(O$6+INDEX(エサマスタ!$C$5:$O$53,MATCH($D70,エサマスタ!$B$5:$B$53,0),COLUMN()-COLUMN($Z70)),0),3.75)+INDEX(エサマスタ!$C$5:$O$53,MATCH($E70,エサマスタ!$B$5:$B$53,0),COLUMN()-COLUMN($Z70)),0),3.75)+INDEX(エサマスタ!$C$5:$O$53,MATCH($F70,エサマスタ!$B$5:$B$53,0),COLUMN()-COLUMN($Z70)),0),3.75)</f>
        <v>1.5</v>
      </c>
      <c r="AF70" s="65">
        <f>MIN(MAX(MIN(MAX(MIN(MAX(P$6+INDEX(エサマスタ!$C$5:$O$53,MATCH($D70,エサマスタ!$B$5:$B$53,0),COLUMN()-COLUMN($Z70)),0),3.75)+INDEX(エサマスタ!$C$5:$O$53,MATCH($E70,エサマスタ!$B$5:$B$53,0),COLUMN()-COLUMN($Z70)),0),3.75)+INDEX(エサマスタ!$C$5:$O$53,MATCH($F70,エサマスタ!$B$5:$B$53,0),COLUMN()-COLUMN($Z70)),0),3.75)</f>
        <v>0</v>
      </c>
      <c r="AG70" s="65">
        <f>MIN(MAX(MIN(MAX(MIN(MAX(Q$6+INDEX(エサマスタ!$C$5:$O$53,MATCH($D70,エサマスタ!$B$5:$B$53,0),COLUMN()-COLUMN($Z70)),0),3.75)+INDEX(エサマスタ!$C$5:$O$53,MATCH($E70,エサマスタ!$B$5:$B$53,0),COLUMN()-COLUMN($Z70)),0),3.75)+INDEX(エサマスタ!$C$5:$O$53,MATCH($F70,エサマスタ!$B$5:$B$53,0),COLUMN()-COLUMN($Z70)),0),3.75)</f>
        <v>3.5</v>
      </c>
      <c r="AH70" s="65">
        <f>MIN(MAX(MIN(MAX(MIN(MAX(R$6+INDEX(エサマスタ!$C$5:$O$53,MATCH($D70,エサマスタ!$B$5:$B$53,0),COLUMN()-COLUMN($Z70)),0),3.75)+INDEX(エサマスタ!$C$5:$O$53,MATCH($E70,エサマスタ!$B$5:$B$53,0),COLUMN()-COLUMN($Z70)),0),3.75)+INDEX(エサマスタ!$C$5:$O$53,MATCH($F70,エサマスタ!$B$5:$B$53,0),COLUMN()-COLUMN($Z70)),0),3.75)</f>
        <v>0</v>
      </c>
      <c r="AI70" s="76">
        <f>MIN(MAX(MIN(MAX(MIN(MAX(S$6+INDEX(エサマスタ!$C$5:$O$53,MATCH($D70,エサマスタ!$B$5:$B$53,0),COLUMN()-COLUMN($Z70)),0),1.875-MOD(S70,1))+INDEX(エサマスタ!$C$5:$O$53,MATCH($E70,エサマスタ!$B$5:$B$53,0),COLUMN()-COLUMN($Z70)),0),1.875-MOD(S70,1))+INDEX(エサマスタ!$C$5:$O$53,MATCH($F70,エサマスタ!$B$5:$B$53,0),COLUMN()-COLUMN($Z70)),0),1.875-MOD(S70,1))</f>
        <v>0.625</v>
      </c>
      <c r="AJ70" s="76">
        <f>MIN(MAX(MIN(MAX(MIN(MAX(T$6+INDEX(エサマスタ!$C$5:$O$53,MATCH($D70,エサマスタ!$B$5:$B$53,0),COLUMN()-COLUMN($Z70)),0),1.875-MOD(T70,1))+INDEX(エサマスタ!$C$5:$O$53,MATCH($E70,エサマスタ!$B$5:$B$53,0),COLUMN()-COLUMN($Z70)),0),1.875-MOD(T70,1))+INDEX(エサマスタ!$C$5:$O$53,MATCH($F70,エサマスタ!$B$5:$B$53,0),COLUMN()-COLUMN($Z70)),0),1.875-MOD(T70,1))</f>
        <v>0.5</v>
      </c>
      <c r="AK70" s="76">
        <f>MIN(MAX(MIN(MAX(MIN(MAX(U$6+INDEX(エサマスタ!$C$5:$O$53,MATCH($D70,エサマスタ!$B$5:$B$53,0),COLUMN()-COLUMN($Z70)),0),1.875-MOD(U70,1))+INDEX(エサマスタ!$C$5:$O$53,MATCH($E70,エサマスタ!$B$5:$B$53,0),COLUMN()-COLUMN($Z70)),0),1.875-MOD(U70,1))+INDEX(エサマスタ!$C$5:$O$53,MATCH($F70,エサマスタ!$B$5:$B$53,0),COLUMN()-COLUMN($Z70)),0),1.875-MOD(U70,1))</f>
        <v>0.5</v>
      </c>
      <c r="AL70" s="76">
        <f>MIN(MAX(MIN(MAX(MIN(MAX(V$6+INDEX(エサマスタ!$C$5:$O$53,MATCH($D70,エサマスタ!$B$5:$B$53,0),COLUMN()-COLUMN($Z70)),0),1.875-MOD(V70,1))+INDEX(エサマスタ!$C$5:$O$53,MATCH($E70,エサマスタ!$B$5:$B$53,0),COLUMN()-COLUMN($Z70)),0),1.875-MOD(V70,1))+INDEX(エサマスタ!$C$5:$O$53,MATCH($F70,エサマスタ!$B$5:$B$53,0),COLUMN()-COLUMN($Z70)),0),1.875-MOD(V70,1))</f>
        <v>1.375</v>
      </c>
      <c r="AM70" s="77">
        <f>MIN(MAX(MIN(MAX(MIN(MAX(W$6+IF(AND($F$1="リマスター",$D70="アルマジロキャベツ"),-1,1)*INDEX(エサマスタ!$C$5:$O$53,MATCH($D70,エサマスタ!$B$5:$B$53,0),COLUMN()-COLUMN($Z70)),0),1.875-MOD(W70,1))+IF(AND($F$1="リマスター",$E70="アルマジロキャベツ"),-1,1)*INDEX(エサマスタ!$C$5:$O$53,MATCH($E70,エサマスタ!$B$5:$B$53,0),COLUMN()-COLUMN($Z70)),0),1.875-MOD(W70,1))+IF(AND($F$1="リマスター",$F70="アルマジロキャベツ"),-1,1)*INDEX(エサマスタ!$C$5:$O$53,MATCH($F70,エサマスタ!$B$5:$B$53,0),COLUMN()-COLUMN($Z70)),0),1.875-MOD(W70,1))</f>
        <v>1</v>
      </c>
      <c r="AN70" s="15"/>
      <c r="AO70" s="12"/>
      <c r="AP70" s="12"/>
      <c r="AQ70" s="12" t="str">
        <f>初期値マスタ!B67</f>
        <v>ケイブマン</v>
      </c>
      <c r="AR70" s="1"/>
    </row>
    <row r="71" spans="1:44" x14ac:dyDescent="0.15">
      <c r="A71" s="15"/>
      <c r="B71" s="51" t="s">
        <v>162</v>
      </c>
      <c r="C71" s="54"/>
      <c r="D71" s="53" t="s">
        <v>92</v>
      </c>
      <c r="E71" s="53" t="s">
        <v>97</v>
      </c>
      <c r="F71" s="53" t="s">
        <v>97</v>
      </c>
      <c r="G71" s="32"/>
      <c r="H71" s="15"/>
      <c r="I71" s="15"/>
      <c r="J71" s="63" t="s">
        <v>162</v>
      </c>
      <c r="K71" s="64">
        <f t="shared" ref="K71:R71" si="109">K70+AA70</f>
        <v>193.75</v>
      </c>
      <c r="L71" s="65">
        <f t="shared" si="109"/>
        <v>86.5</v>
      </c>
      <c r="M71" s="65">
        <f t="shared" si="109"/>
        <v>148.5</v>
      </c>
      <c r="N71" s="65">
        <f t="shared" si="109"/>
        <v>72.5</v>
      </c>
      <c r="O71" s="65">
        <f t="shared" si="109"/>
        <v>86.5</v>
      </c>
      <c r="P71" s="65">
        <f t="shared" si="109"/>
        <v>117.5</v>
      </c>
      <c r="Q71" s="65">
        <f t="shared" si="109"/>
        <v>58.5</v>
      </c>
      <c r="R71" s="65">
        <f t="shared" si="109"/>
        <v>5</v>
      </c>
      <c r="S71" s="76">
        <f t="shared" ref="S71:W71" si="110">INT(S70)+MIN(S70-INT(S70)+AI70,1.875)</f>
        <v>44.875</v>
      </c>
      <c r="T71" s="76">
        <f t="shared" si="110"/>
        <v>51</v>
      </c>
      <c r="U71" s="76">
        <f t="shared" si="110"/>
        <v>51</v>
      </c>
      <c r="V71" s="76">
        <f t="shared" si="110"/>
        <v>51.375</v>
      </c>
      <c r="W71" s="77">
        <f t="shared" si="110"/>
        <v>51.5</v>
      </c>
      <c r="X71" s="15"/>
      <c r="Y71" s="15"/>
      <c r="Z71" s="63" t="s">
        <v>162</v>
      </c>
      <c r="AA71" s="64">
        <f>MIN(MAX(MIN(MAX(MIN(MAX(K$6+INDEX(エサマスタ!$C$5:$O$53,MATCH($D71,エサマスタ!$B$5:$B$53,0),COLUMN()-COLUMN($Z71)),0),3.75)+INDEX(エサマスタ!$C$5:$O$53,MATCH($E71,エサマスタ!$B$5:$B$53,0),COLUMN()-COLUMN($Z71)),0),3.75)+INDEX(エサマスタ!$C$5:$O$53,MATCH($F71,エサマスタ!$B$5:$B$53,0),COLUMN()-COLUMN($Z71)),0),3.75)</f>
        <v>3.75</v>
      </c>
      <c r="AB71" s="65">
        <f>MIN(MAX(MIN(MAX(MIN(MAX(L$6+INDEX(エサマスタ!$C$5:$O$53,MATCH($D71,エサマスタ!$B$5:$B$53,0),COLUMN()-COLUMN($Z71)),0),3.75)+INDEX(エサマスタ!$C$5:$O$53,MATCH($E71,エサマスタ!$B$5:$B$53,0),COLUMN()-COLUMN($Z71)),0),3.75)+INDEX(エサマスタ!$C$5:$O$53,MATCH($F71,エサマスタ!$B$5:$B$53,0),COLUMN()-COLUMN($Z71)),0),3.75)</f>
        <v>1.5</v>
      </c>
      <c r="AC71" s="65">
        <f>MIN(MAX(MIN(MAX(MIN(MAX(M$6+INDEX(エサマスタ!$C$5:$O$53,MATCH($D71,エサマスタ!$B$5:$B$53,0),COLUMN()-COLUMN($Z71)),0),3.75)+INDEX(エサマスタ!$C$5:$O$53,MATCH($E71,エサマスタ!$B$5:$B$53,0),COLUMN()-COLUMN($Z71)),0),3.75)+INDEX(エサマスタ!$C$5:$O$53,MATCH($F71,エサマスタ!$B$5:$B$53,0),COLUMN()-COLUMN($Z71)),0),3.75)</f>
        <v>2.5</v>
      </c>
      <c r="AD71" s="65">
        <f>MIN(MAX(MIN(MAX(MIN(MAX(N$6+INDEX(エサマスタ!$C$5:$O$53,MATCH($D71,エサマスタ!$B$5:$B$53,0),COLUMN()-COLUMN($Z71)),0),3.75)+INDEX(エサマスタ!$C$5:$O$53,MATCH($E71,エサマスタ!$B$5:$B$53,0),COLUMN()-COLUMN($Z71)),0),3.75)+INDEX(エサマスタ!$C$5:$O$53,MATCH($F71,エサマスタ!$B$5:$B$53,0),COLUMN()-COLUMN($Z71)),0),3.75)</f>
        <v>1.5</v>
      </c>
      <c r="AE71" s="65">
        <f>MIN(MAX(MIN(MAX(MIN(MAX(O$6+INDEX(エサマスタ!$C$5:$O$53,MATCH($D71,エサマスタ!$B$5:$B$53,0),COLUMN()-COLUMN($Z71)),0),3.75)+INDEX(エサマスタ!$C$5:$O$53,MATCH($E71,エサマスタ!$B$5:$B$53,0),COLUMN()-COLUMN($Z71)),0),3.75)+INDEX(エサマスタ!$C$5:$O$53,MATCH($F71,エサマスタ!$B$5:$B$53,0),COLUMN()-COLUMN($Z71)),0),3.75)</f>
        <v>1.5</v>
      </c>
      <c r="AF71" s="65">
        <f>MIN(MAX(MIN(MAX(MIN(MAX(P$6+INDEX(エサマスタ!$C$5:$O$53,MATCH($D71,エサマスタ!$B$5:$B$53,0),COLUMN()-COLUMN($Z71)),0),3.75)+INDEX(エサマスタ!$C$5:$O$53,MATCH($E71,エサマスタ!$B$5:$B$53,0),COLUMN()-COLUMN($Z71)),0),3.75)+INDEX(エサマスタ!$C$5:$O$53,MATCH($F71,エサマスタ!$B$5:$B$53,0),COLUMN()-COLUMN($Z71)),0),3.75)</f>
        <v>2.5</v>
      </c>
      <c r="AG71" s="65">
        <f>MIN(MAX(MIN(MAX(MIN(MAX(Q$6+INDEX(エサマスタ!$C$5:$O$53,MATCH($D71,エサマスタ!$B$5:$B$53,0),COLUMN()-COLUMN($Z71)),0),3.75)+INDEX(エサマスタ!$C$5:$O$53,MATCH($E71,エサマスタ!$B$5:$B$53,0),COLUMN()-COLUMN($Z71)),0),3.75)+INDEX(エサマスタ!$C$5:$O$53,MATCH($F71,エサマスタ!$B$5:$B$53,0),COLUMN()-COLUMN($Z71)),0),3.75)</f>
        <v>0.5</v>
      </c>
      <c r="AH71" s="65">
        <f>MIN(MAX(MIN(MAX(MIN(MAX(R$6+INDEX(エサマスタ!$C$5:$O$53,MATCH($D71,エサマスタ!$B$5:$B$53,0),COLUMN()-COLUMN($Z71)),0),3.75)+INDEX(エサマスタ!$C$5:$O$53,MATCH($E71,エサマスタ!$B$5:$B$53,0),COLUMN()-COLUMN($Z71)),0),3.75)+INDEX(エサマスタ!$C$5:$O$53,MATCH($F71,エサマスタ!$B$5:$B$53,0),COLUMN()-COLUMN($Z71)),0),3.75)</f>
        <v>0</v>
      </c>
      <c r="AI71" s="76">
        <f>MIN(MAX(MIN(MAX(MIN(MAX(S$6+INDEX(エサマスタ!$C$5:$O$53,MATCH($D71,エサマスタ!$B$5:$B$53,0),COLUMN()-COLUMN($Z71)),0),1.875-MOD(S71,1))+INDEX(エサマスタ!$C$5:$O$53,MATCH($E71,エサマスタ!$B$5:$B$53,0),COLUMN()-COLUMN($Z71)),0),1.875-MOD(S71,1))+INDEX(エサマスタ!$C$5:$O$53,MATCH($F71,エサマスタ!$B$5:$B$53,0),COLUMN()-COLUMN($Z71)),0),1.875-MOD(S71,1))</f>
        <v>0.625</v>
      </c>
      <c r="AJ71" s="76">
        <f>MIN(MAX(MIN(MAX(MIN(MAX(T$6+INDEX(エサマスタ!$C$5:$O$53,MATCH($D71,エサマスタ!$B$5:$B$53,0),COLUMN()-COLUMN($Z71)),0),1.875-MOD(T71,1))+INDEX(エサマスタ!$C$5:$O$53,MATCH($E71,エサマスタ!$B$5:$B$53,0),COLUMN()-COLUMN($Z71)),0),1.875-MOD(T71,1))+INDEX(エサマスタ!$C$5:$O$53,MATCH($F71,エサマスタ!$B$5:$B$53,0),COLUMN()-COLUMN($Z71)),0),1.875-MOD(T71,1))</f>
        <v>1</v>
      </c>
      <c r="AK71" s="76">
        <f>MIN(MAX(MIN(MAX(MIN(MAX(U$6+INDEX(エサマスタ!$C$5:$O$53,MATCH($D71,エサマスタ!$B$5:$B$53,0),COLUMN()-COLUMN($Z71)),0),1.875-MOD(U71,1))+INDEX(エサマスタ!$C$5:$O$53,MATCH($E71,エサマスタ!$B$5:$B$53,0),COLUMN()-COLUMN($Z71)),0),1.875-MOD(U71,1))+INDEX(エサマスタ!$C$5:$O$53,MATCH($F71,エサマスタ!$B$5:$B$53,0),COLUMN()-COLUMN($Z71)),0),1.875-MOD(U71,1))</f>
        <v>1</v>
      </c>
      <c r="AL71" s="76">
        <f>MIN(MAX(MIN(MAX(MIN(MAX(V$6+INDEX(エサマスタ!$C$5:$O$53,MATCH($D71,エサマスタ!$B$5:$B$53,0),COLUMN()-COLUMN($Z71)),0),1.875-MOD(V71,1))+INDEX(エサマスタ!$C$5:$O$53,MATCH($E71,エサマスタ!$B$5:$B$53,0),COLUMN()-COLUMN($Z71)),0),1.875-MOD(V71,1))+INDEX(エサマスタ!$C$5:$O$53,MATCH($F71,エサマスタ!$B$5:$B$53,0),COLUMN()-COLUMN($Z71)),0),1.875-MOD(V71,1))</f>
        <v>0.875</v>
      </c>
      <c r="AM71" s="77">
        <f>MIN(MAX(MIN(MAX(MIN(MAX(W$6+IF(AND($F$1="リマスター",$D71="アルマジロキャベツ"),-1,1)*INDEX(エサマスタ!$C$5:$O$53,MATCH($D71,エサマスタ!$B$5:$B$53,0),COLUMN()-COLUMN($Z71)),0),1.875-MOD(W71,1))+IF(AND($F$1="リマスター",$E71="アルマジロキャベツ"),-1,1)*INDEX(エサマスタ!$C$5:$O$53,MATCH($E71,エサマスタ!$B$5:$B$53,0),COLUMN()-COLUMN($Z71)),0),1.875-MOD(W71,1))+IF(AND($F$1="リマスター",$F71="アルマジロキャベツ"),-1,1)*INDEX(エサマスタ!$C$5:$O$53,MATCH($F71,エサマスタ!$B$5:$B$53,0),COLUMN()-COLUMN($Z71)),0),1.875-MOD(W71,1))</f>
        <v>1</v>
      </c>
      <c r="AN71" s="15"/>
      <c r="AO71" s="12"/>
      <c r="AP71" s="12"/>
      <c r="AQ71" s="12" t="str">
        <f>初期値マスタ!B68</f>
        <v>ダック</v>
      </c>
      <c r="AR71" s="1"/>
    </row>
    <row r="72" spans="1:44" x14ac:dyDescent="0.15">
      <c r="A72" s="15"/>
      <c r="B72" s="51" t="s">
        <v>163</v>
      </c>
      <c r="C72" s="54"/>
      <c r="D72" s="53" t="s">
        <v>92</v>
      </c>
      <c r="E72" s="53" t="s">
        <v>97</v>
      </c>
      <c r="F72" s="53" t="s">
        <v>97</v>
      </c>
      <c r="G72" s="32"/>
      <c r="H72" s="15"/>
      <c r="I72" s="15"/>
      <c r="J72" s="63" t="s">
        <v>163</v>
      </c>
      <c r="K72" s="64">
        <f t="shared" ref="K72:R72" si="111">K71+AA71</f>
        <v>197.5</v>
      </c>
      <c r="L72" s="65">
        <f t="shared" si="111"/>
        <v>88</v>
      </c>
      <c r="M72" s="65">
        <f t="shared" si="111"/>
        <v>151</v>
      </c>
      <c r="N72" s="65">
        <f t="shared" si="111"/>
        <v>74</v>
      </c>
      <c r="O72" s="65">
        <f t="shared" si="111"/>
        <v>88</v>
      </c>
      <c r="P72" s="65">
        <f t="shared" si="111"/>
        <v>120</v>
      </c>
      <c r="Q72" s="65">
        <f t="shared" si="111"/>
        <v>59</v>
      </c>
      <c r="R72" s="65">
        <f t="shared" si="111"/>
        <v>5</v>
      </c>
      <c r="S72" s="76">
        <f t="shared" ref="S72:W72" si="112">INT(S71)+MIN(S71-INT(S71)+AI71,1.875)</f>
        <v>45.5</v>
      </c>
      <c r="T72" s="76">
        <f t="shared" si="112"/>
        <v>52</v>
      </c>
      <c r="U72" s="76">
        <f t="shared" si="112"/>
        <v>52</v>
      </c>
      <c r="V72" s="76">
        <f t="shared" si="112"/>
        <v>52.25</v>
      </c>
      <c r="W72" s="77">
        <f t="shared" si="112"/>
        <v>52.5</v>
      </c>
      <c r="X72" s="15"/>
      <c r="Y72" s="15"/>
      <c r="Z72" s="63" t="s">
        <v>163</v>
      </c>
      <c r="AA72" s="64">
        <f>MIN(MAX(MIN(MAX(MIN(MAX(K$6+INDEX(エサマスタ!$C$5:$O$53,MATCH($D72,エサマスタ!$B$5:$B$53,0),COLUMN()-COLUMN($Z72)),0),3.75)+INDEX(エサマスタ!$C$5:$O$53,MATCH($E72,エサマスタ!$B$5:$B$53,0),COLUMN()-COLUMN($Z72)),0),3.75)+INDEX(エサマスタ!$C$5:$O$53,MATCH($F72,エサマスタ!$B$5:$B$53,0),COLUMN()-COLUMN($Z72)),0),3.75)</f>
        <v>3.75</v>
      </c>
      <c r="AB72" s="65">
        <f>MIN(MAX(MIN(MAX(MIN(MAX(L$6+INDEX(エサマスタ!$C$5:$O$53,MATCH($D72,エサマスタ!$B$5:$B$53,0),COLUMN()-COLUMN($Z72)),0),3.75)+INDEX(エサマスタ!$C$5:$O$53,MATCH($E72,エサマスタ!$B$5:$B$53,0),COLUMN()-COLUMN($Z72)),0),3.75)+INDEX(エサマスタ!$C$5:$O$53,MATCH($F72,エサマスタ!$B$5:$B$53,0),COLUMN()-COLUMN($Z72)),0),3.75)</f>
        <v>1.5</v>
      </c>
      <c r="AC72" s="65">
        <f>MIN(MAX(MIN(MAX(MIN(MAX(M$6+INDEX(エサマスタ!$C$5:$O$53,MATCH($D72,エサマスタ!$B$5:$B$53,0),COLUMN()-COLUMN($Z72)),0),3.75)+INDEX(エサマスタ!$C$5:$O$53,MATCH($E72,エサマスタ!$B$5:$B$53,0),COLUMN()-COLUMN($Z72)),0),3.75)+INDEX(エサマスタ!$C$5:$O$53,MATCH($F72,エサマスタ!$B$5:$B$53,0),COLUMN()-COLUMN($Z72)),0),3.75)</f>
        <v>2.5</v>
      </c>
      <c r="AD72" s="65">
        <f>MIN(MAX(MIN(MAX(MIN(MAX(N$6+INDEX(エサマスタ!$C$5:$O$53,MATCH($D72,エサマスタ!$B$5:$B$53,0),COLUMN()-COLUMN($Z72)),0),3.75)+INDEX(エサマスタ!$C$5:$O$53,MATCH($E72,エサマスタ!$B$5:$B$53,0),COLUMN()-COLUMN($Z72)),0),3.75)+INDEX(エサマスタ!$C$5:$O$53,MATCH($F72,エサマスタ!$B$5:$B$53,0),COLUMN()-COLUMN($Z72)),0),3.75)</f>
        <v>1.5</v>
      </c>
      <c r="AE72" s="65">
        <f>MIN(MAX(MIN(MAX(MIN(MAX(O$6+INDEX(エサマスタ!$C$5:$O$53,MATCH($D72,エサマスタ!$B$5:$B$53,0),COLUMN()-COLUMN($Z72)),0),3.75)+INDEX(エサマスタ!$C$5:$O$53,MATCH($E72,エサマスタ!$B$5:$B$53,0),COLUMN()-COLUMN($Z72)),0),3.75)+INDEX(エサマスタ!$C$5:$O$53,MATCH($F72,エサマスタ!$B$5:$B$53,0),COLUMN()-COLUMN($Z72)),0),3.75)</f>
        <v>1.5</v>
      </c>
      <c r="AF72" s="65">
        <f>MIN(MAX(MIN(MAX(MIN(MAX(P$6+INDEX(エサマスタ!$C$5:$O$53,MATCH($D72,エサマスタ!$B$5:$B$53,0),COLUMN()-COLUMN($Z72)),0),3.75)+INDEX(エサマスタ!$C$5:$O$53,MATCH($E72,エサマスタ!$B$5:$B$53,0),COLUMN()-COLUMN($Z72)),0),3.75)+INDEX(エサマスタ!$C$5:$O$53,MATCH($F72,エサマスタ!$B$5:$B$53,0),COLUMN()-COLUMN($Z72)),0),3.75)</f>
        <v>2.5</v>
      </c>
      <c r="AG72" s="65">
        <f>MIN(MAX(MIN(MAX(MIN(MAX(Q$6+INDEX(エサマスタ!$C$5:$O$53,MATCH($D72,エサマスタ!$B$5:$B$53,0),COLUMN()-COLUMN($Z72)),0),3.75)+INDEX(エサマスタ!$C$5:$O$53,MATCH($E72,エサマスタ!$B$5:$B$53,0),COLUMN()-COLUMN($Z72)),0),3.75)+INDEX(エサマスタ!$C$5:$O$53,MATCH($F72,エサマスタ!$B$5:$B$53,0),COLUMN()-COLUMN($Z72)),0),3.75)</f>
        <v>0.5</v>
      </c>
      <c r="AH72" s="65">
        <f>MIN(MAX(MIN(MAX(MIN(MAX(R$6+INDEX(エサマスタ!$C$5:$O$53,MATCH($D72,エサマスタ!$B$5:$B$53,0),COLUMN()-COLUMN($Z72)),0),3.75)+INDEX(エサマスタ!$C$5:$O$53,MATCH($E72,エサマスタ!$B$5:$B$53,0),COLUMN()-COLUMN($Z72)),0),3.75)+INDEX(エサマスタ!$C$5:$O$53,MATCH($F72,エサマスタ!$B$5:$B$53,0),COLUMN()-COLUMN($Z72)),0),3.75)</f>
        <v>0</v>
      </c>
      <c r="AI72" s="76">
        <f>MIN(MAX(MIN(MAX(MIN(MAX(S$6+INDEX(エサマスタ!$C$5:$O$53,MATCH($D72,エサマスタ!$B$5:$B$53,0),COLUMN()-COLUMN($Z72)),0),1.875-MOD(S72,1))+INDEX(エサマスタ!$C$5:$O$53,MATCH($E72,エサマスタ!$B$5:$B$53,0),COLUMN()-COLUMN($Z72)),0),1.875-MOD(S72,1))+INDEX(エサマスタ!$C$5:$O$53,MATCH($F72,エサマスタ!$B$5:$B$53,0),COLUMN()-COLUMN($Z72)),0),1.875-MOD(S72,1))</f>
        <v>0.625</v>
      </c>
      <c r="AJ72" s="76">
        <f>MIN(MAX(MIN(MAX(MIN(MAX(T$6+INDEX(エサマスタ!$C$5:$O$53,MATCH($D72,エサマスタ!$B$5:$B$53,0),COLUMN()-COLUMN($Z72)),0),1.875-MOD(T72,1))+INDEX(エサマスタ!$C$5:$O$53,MATCH($E72,エサマスタ!$B$5:$B$53,0),COLUMN()-COLUMN($Z72)),0),1.875-MOD(T72,1))+INDEX(エサマスタ!$C$5:$O$53,MATCH($F72,エサマスタ!$B$5:$B$53,0),COLUMN()-COLUMN($Z72)),0),1.875-MOD(T72,1))</f>
        <v>1</v>
      </c>
      <c r="AK72" s="76">
        <f>MIN(MAX(MIN(MAX(MIN(MAX(U$6+INDEX(エサマスタ!$C$5:$O$53,MATCH($D72,エサマスタ!$B$5:$B$53,0),COLUMN()-COLUMN($Z72)),0),1.875-MOD(U72,1))+INDEX(エサマスタ!$C$5:$O$53,MATCH($E72,エサマスタ!$B$5:$B$53,0),COLUMN()-COLUMN($Z72)),0),1.875-MOD(U72,1))+INDEX(エサマスタ!$C$5:$O$53,MATCH($F72,エサマスタ!$B$5:$B$53,0),COLUMN()-COLUMN($Z72)),0),1.875-MOD(U72,1))</f>
        <v>1</v>
      </c>
      <c r="AL72" s="76">
        <f>MIN(MAX(MIN(MAX(MIN(MAX(V$6+INDEX(エサマスタ!$C$5:$O$53,MATCH($D72,エサマスタ!$B$5:$B$53,0),COLUMN()-COLUMN($Z72)),0),1.875-MOD(V72,1))+INDEX(エサマスタ!$C$5:$O$53,MATCH($E72,エサマスタ!$B$5:$B$53,0),COLUMN()-COLUMN($Z72)),0),1.875-MOD(V72,1))+INDEX(エサマスタ!$C$5:$O$53,MATCH($F72,エサマスタ!$B$5:$B$53,0),COLUMN()-COLUMN($Z72)),0),1.875-MOD(V72,1))</f>
        <v>0.875</v>
      </c>
      <c r="AM72" s="77">
        <f>MIN(MAX(MIN(MAX(MIN(MAX(W$6+IF(AND($F$1="リマスター",$D72="アルマジロキャベツ"),-1,1)*INDEX(エサマスタ!$C$5:$O$53,MATCH($D72,エサマスタ!$B$5:$B$53,0),COLUMN()-COLUMN($Z72)),0),1.875-MOD(W72,1))+IF(AND($F$1="リマスター",$E72="アルマジロキャベツ"),-1,1)*INDEX(エサマスタ!$C$5:$O$53,MATCH($E72,エサマスタ!$B$5:$B$53,0),COLUMN()-COLUMN($Z72)),0),1.875-MOD(W72,1))+IF(AND($F$1="リマスター",$F72="アルマジロキャベツ"),-1,1)*INDEX(エサマスタ!$C$5:$O$53,MATCH($F72,エサマスタ!$B$5:$B$53,0),COLUMN()-COLUMN($Z72)),0),1.875-MOD(W72,1))</f>
        <v>1</v>
      </c>
      <c r="AN72" s="15"/>
      <c r="AO72" s="12"/>
      <c r="AP72" s="12"/>
      <c r="AQ72"/>
    </row>
    <row r="73" spans="1:44" x14ac:dyDescent="0.15">
      <c r="A73" s="15"/>
      <c r="B73" s="51" t="s">
        <v>164</v>
      </c>
      <c r="C73" s="54"/>
      <c r="D73" s="53" t="s">
        <v>92</v>
      </c>
      <c r="E73" s="53" t="s">
        <v>97</v>
      </c>
      <c r="F73" s="53" t="s">
        <v>97</v>
      </c>
      <c r="G73" s="32"/>
      <c r="H73" s="15"/>
      <c r="I73" s="15"/>
      <c r="J73" s="63" t="s">
        <v>164</v>
      </c>
      <c r="K73" s="64">
        <f t="shared" ref="K73:R73" si="113">K72+AA72</f>
        <v>201.25</v>
      </c>
      <c r="L73" s="65">
        <f t="shared" si="113"/>
        <v>89.5</v>
      </c>
      <c r="M73" s="65">
        <f t="shared" si="113"/>
        <v>153.5</v>
      </c>
      <c r="N73" s="65">
        <f t="shared" si="113"/>
        <v>75.5</v>
      </c>
      <c r="O73" s="65">
        <f t="shared" si="113"/>
        <v>89.5</v>
      </c>
      <c r="P73" s="65">
        <f t="shared" si="113"/>
        <v>122.5</v>
      </c>
      <c r="Q73" s="65">
        <f t="shared" si="113"/>
        <v>59.5</v>
      </c>
      <c r="R73" s="65">
        <f t="shared" si="113"/>
        <v>5</v>
      </c>
      <c r="S73" s="76">
        <f t="shared" ref="S73:W73" si="114">INT(S72)+MIN(S72-INT(S72)+AI72,1.875)</f>
        <v>46.125</v>
      </c>
      <c r="T73" s="76">
        <f t="shared" si="114"/>
        <v>53</v>
      </c>
      <c r="U73" s="76">
        <f t="shared" si="114"/>
        <v>53</v>
      </c>
      <c r="V73" s="76">
        <f t="shared" si="114"/>
        <v>53.125</v>
      </c>
      <c r="W73" s="77">
        <f t="shared" si="114"/>
        <v>53.5</v>
      </c>
      <c r="X73" s="15"/>
      <c r="Y73" s="15"/>
      <c r="Z73" s="63" t="s">
        <v>164</v>
      </c>
      <c r="AA73" s="64">
        <f>MIN(MAX(MIN(MAX(MIN(MAX(K$6+INDEX(エサマスタ!$C$5:$O$53,MATCH($D73,エサマスタ!$B$5:$B$53,0),COLUMN()-COLUMN($Z73)),0),3.75)+INDEX(エサマスタ!$C$5:$O$53,MATCH($E73,エサマスタ!$B$5:$B$53,0),COLUMN()-COLUMN($Z73)),0),3.75)+INDEX(エサマスタ!$C$5:$O$53,MATCH($F73,エサマスタ!$B$5:$B$53,0),COLUMN()-COLUMN($Z73)),0),3.75)</f>
        <v>3.75</v>
      </c>
      <c r="AB73" s="65">
        <f>MIN(MAX(MIN(MAX(MIN(MAX(L$6+INDEX(エサマスタ!$C$5:$O$53,MATCH($D73,エサマスタ!$B$5:$B$53,0),COLUMN()-COLUMN($Z73)),0),3.75)+INDEX(エサマスタ!$C$5:$O$53,MATCH($E73,エサマスタ!$B$5:$B$53,0),COLUMN()-COLUMN($Z73)),0),3.75)+INDEX(エサマスタ!$C$5:$O$53,MATCH($F73,エサマスタ!$B$5:$B$53,0),COLUMN()-COLUMN($Z73)),0),3.75)</f>
        <v>1.5</v>
      </c>
      <c r="AC73" s="65">
        <f>MIN(MAX(MIN(MAX(MIN(MAX(M$6+INDEX(エサマスタ!$C$5:$O$53,MATCH($D73,エサマスタ!$B$5:$B$53,0),COLUMN()-COLUMN($Z73)),0),3.75)+INDEX(エサマスタ!$C$5:$O$53,MATCH($E73,エサマスタ!$B$5:$B$53,0),COLUMN()-COLUMN($Z73)),0),3.75)+INDEX(エサマスタ!$C$5:$O$53,MATCH($F73,エサマスタ!$B$5:$B$53,0),COLUMN()-COLUMN($Z73)),0),3.75)</f>
        <v>2.5</v>
      </c>
      <c r="AD73" s="65">
        <f>MIN(MAX(MIN(MAX(MIN(MAX(N$6+INDEX(エサマスタ!$C$5:$O$53,MATCH($D73,エサマスタ!$B$5:$B$53,0),COLUMN()-COLUMN($Z73)),0),3.75)+INDEX(エサマスタ!$C$5:$O$53,MATCH($E73,エサマスタ!$B$5:$B$53,0),COLUMN()-COLUMN($Z73)),0),3.75)+INDEX(エサマスタ!$C$5:$O$53,MATCH($F73,エサマスタ!$B$5:$B$53,0),COLUMN()-COLUMN($Z73)),0),3.75)</f>
        <v>1.5</v>
      </c>
      <c r="AE73" s="65">
        <f>MIN(MAX(MIN(MAX(MIN(MAX(O$6+INDEX(エサマスタ!$C$5:$O$53,MATCH($D73,エサマスタ!$B$5:$B$53,0),COLUMN()-COLUMN($Z73)),0),3.75)+INDEX(エサマスタ!$C$5:$O$53,MATCH($E73,エサマスタ!$B$5:$B$53,0),COLUMN()-COLUMN($Z73)),0),3.75)+INDEX(エサマスタ!$C$5:$O$53,MATCH($F73,エサマスタ!$B$5:$B$53,0),COLUMN()-COLUMN($Z73)),0),3.75)</f>
        <v>1.5</v>
      </c>
      <c r="AF73" s="65">
        <f>MIN(MAX(MIN(MAX(MIN(MAX(P$6+INDEX(エサマスタ!$C$5:$O$53,MATCH($D73,エサマスタ!$B$5:$B$53,0),COLUMN()-COLUMN($Z73)),0),3.75)+INDEX(エサマスタ!$C$5:$O$53,MATCH($E73,エサマスタ!$B$5:$B$53,0),COLUMN()-COLUMN($Z73)),0),3.75)+INDEX(エサマスタ!$C$5:$O$53,MATCH($F73,エサマスタ!$B$5:$B$53,0),COLUMN()-COLUMN($Z73)),0),3.75)</f>
        <v>2.5</v>
      </c>
      <c r="AG73" s="65">
        <f>MIN(MAX(MIN(MAX(MIN(MAX(Q$6+INDEX(エサマスタ!$C$5:$O$53,MATCH($D73,エサマスタ!$B$5:$B$53,0),COLUMN()-COLUMN($Z73)),0),3.75)+INDEX(エサマスタ!$C$5:$O$53,MATCH($E73,エサマスタ!$B$5:$B$53,0),COLUMN()-COLUMN($Z73)),0),3.75)+INDEX(エサマスタ!$C$5:$O$53,MATCH($F73,エサマスタ!$B$5:$B$53,0),COLUMN()-COLUMN($Z73)),0),3.75)</f>
        <v>0.5</v>
      </c>
      <c r="AH73" s="65">
        <f>MIN(MAX(MIN(MAX(MIN(MAX(R$6+INDEX(エサマスタ!$C$5:$O$53,MATCH($D73,エサマスタ!$B$5:$B$53,0),COLUMN()-COLUMN($Z73)),0),3.75)+INDEX(エサマスタ!$C$5:$O$53,MATCH($E73,エサマスタ!$B$5:$B$53,0),COLUMN()-COLUMN($Z73)),0),3.75)+INDEX(エサマスタ!$C$5:$O$53,MATCH($F73,エサマスタ!$B$5:$B$53,0),COLUMN()-COLUMN($Z73)),0),3.75)</f>
        <v>0</v>
      </c>
      <c r="AI73" s="76">
        <f>MIN(MAX(MIN(MAX(MIN(MAX(S$6+INDEX(エサマスタ!$C$5:$O$53,MATCH($D73,エサマスタ!$B$5:$B$53,0),COLUMN()-COLUMN($Z73)),0),1.875-MOD(S73,1))+INDEX(エサマスタ!$C$5:$O$53,MATCH($E73,エサマスタ!$B$5:$B$53,0),COLUMN()-COLUMN($Z73)),0),1.875-MOD(S73,1))+INDEX(エサマスタ!$C$5:$O$53,MATCH($F73,エサマスタ!$B$5:$B$53,0),COLUMN()-COLUMN($Z73)),0),1.875-MOD(S73,1))</f>
        <v>0.625</v>
      </c>
      <c r="AJ73" s="76">
        <f>MIN(MAX(MIN(MAX(MIN(MAX(T$6+INDEX(エサマスタ!$C$5:$O$53,MATCH($D73,エサマスタ!$B$5:$B$53,0),COLUMN()-COLUMN($Z73)),0),1.875-MOD(T73,1))+INDEX(エサマスタ!$C$5:$O$53,MATCH($E73,エサマスタ!$B$5:$B$53,0),COLUMN()-COLUMN($Z73)),0),1.875-MOD(T73,1))+INDEX(エサマスタ!$C$5:$O$53,MATCH($F73,エサマスタ!$B$5:$B$53,0),COLUMN()-COLUMN($Z73)),0),1.875-MOD(T73,1))</f>
        <v>1</v>
      </c>
      <c r="AK73" s="76">
        <f>MIN(MAX(MIN(MAX(MIN(MAX(U$6+INDEX(エサマスタ!$C$5:$O$53,MATCH($D73,エサマスタ!$B$5:$B$53,0),COLUMN()-COLUMN($Z73)),0),1.875-MOD(U73,1))+INDEX(エサマスタ!$C$5:$O$53,MATCH($E73,エサマスタ!$B$5:$B$53,0),COLUMN()-COLUMN($Z73)),0),1.875-MOD(U73,1))+INDEX(エサマスタ!$C$5:$O$53,MATCH($F73,エサマスタ!$B$5:$B$53,0),COLUMN()-COLUMN($Z73)),0),1.875-MOD(U73,1))</f>
        <v>1</v>
      </c>
      <c r="AL73" s="76">
        <f>MIN(MAX(MIN(MAX(MIN(MAX(V$6+INDEX(エサマスタ!$C$5:$O$53,MATCH($D73,エサマスタ!$B$5:$B$53,0),COLUMN()-COLUMN($Z73)),0),1.875-MOD(V73,1))+INDEX(エサマスタ!$C$5:$O$53,MATCH($E73,エサマスタ!$B$5:$B$53,0),COLUMN()-COLUMN($Z73)),0),1.875-MOD(V73,1))+INDEX(エサマスタ!$C$5:$O$53,MATCH($F73,エサマスタ!$B$5:$B$53,0),COLUMN()-COLUMN($Z73)),0),1.875-MOD(V73,1))</f>
        <v>0.875</v>
      </c>
      <c r="AM73" s="77">
        <f>MIN(MAX(MIN(MAX(MIN(MAX(W$6+IF(AND($F$1="リマスター",$D73="アルマジロキャベツ"),-1,1)*INDEX(エサマスタ!$C$5:$O$53,MATCH($D73,エサマスタ!$B$5:$B$53,0),COLUMN()-COLUMN($Z73)),0),1.875-MOD(W73,1))+IF(AND($F$1="リマスター",$E73="アルマジロキャベツ"),-1,1)*INDEX(エサマスタ!$C$5:$O$53,MATCH($E73,エサマスタ!$B$5:$B$53,0),COLUMN()-COLUMN($Z73)),0),1.875-MOD(W73,1))+IF(AND($F$1="リマスター",$F73="アルマジロキャベツ"),-1,1)*INDEX(エサマスタ!$C$5:$O$53,MATCH($F73,エサマスタ!$B$5:$B$53,0),COLUMN()-COLUMN($Z73)),0),1.875-MOD(W73,1))</f>
        <v>1</v>
      </c>
      <c r="AN73" s="15"/>
      <c r="AO73" s="12"/>
      <c r="AP73" s="12"/>
    </row>
    <row r="74" spans="1:44" x14ac:dyDescent="0.15">
      <c r="A74" s="15"/>
      <c r="B74" s="51" t="s">
        <v>165</v>
      </c>
      <c r="C74" s="54"/>
      <c r="D74" s="53" t="s">
        <v>92</v>
      </c>
      <c r="E74" s="53" t="s">
        <v>97</v>
      </c>
      <c r="F74" s="53" t="s">
        <v>97</v>
      </c>
      <c r="G74" s="32"/>
      <c r="H74" s="15"/>
      <c r="I74" s="15"/>
      <c r="J74" s="63" t="s">
        <v>165</v>
      </c>
      <c r="K74" s="64">
        <f t="shared" ref="K74:R74" si="115">K73+AA73</f>
        <v>205</v>
      </c>
      <c r="L74" s="65">
        <f t="shared" si="115"/>
        <v>91</v>
      </c>
      <c r="M74" s="65">
        <f t="shared" si="115"/>
        <v>156</v>
      </c>
      <c r="N74" s="65">
        <f t="shared" si="115"/>
        <v>77</v>
      </c>
      <c r="O74" s="65">
        <f t="shared" si="115"/>
        <v>91</v>
      </c>
      <c r="P74" s="65">
        <f t="shared" si="115"/>
        <v>125</v>
      </c>
      <c r="Q74" s="65">
        <f t="shared" si="115"/>
        <v>60</v>
      </c>
      <c r="R74" s="65">
        <f t="shared" si="115"/>
        <v>5</v>
      </c>
      <c r="S74" s="76">
        <f t="shared" ref="S74:W74" si="116">INT(S73)+MIN(S73-INT(S73)+AI73,1.875)</f>
        <v>46.75</v>
      </c>
      <c r="T74" s="76">
        <f t="shared" si="116"/>
        <v>54</v>
      </c>
      <c r="U74" s="76">
        <f t="shared" si="116"/>
        <v>54</v>
      </c>
      <c r="V74" s="76">
        <f t="shared" si="116"/>
        <v>54</v>
      </c>
      <c r="W74" s="77">
        <f t="shared" si="116"/>
        <v>54.5</v>
      </c>
      <c r="X74" s="15"/>
      <c r="Y74" s="15"/>
      <c r="Z74" s="63" t="s">
        <v>165</v>
      </c>
      <c r="AA74" s="64">
        <f>MIN(MAX(MIN(MAX(MIN(MAX(K$6+INDEX(エサマスタ!$C$5:$O$53,MATCH($D74,エサマスタ!$B$5:$B$53,0),COLUMN()-COLUMN($Z74)),0),3.75)+INDEX(エサマスタ!$C$5:$O$53,MATCH($E74,エサマスタ!$B$5:$B$53,0),COLUMN()-COLUMN($Z74)),0),3.75)+INDEX(エサマスタ!$C$5:$O$53,MATCH($F74,エサマスタ!$B$5:$B$53,0),COLUMN()-COLUMN($Z74)),0),3.75)</f>
        <v>3.75</v>
      </c>
      <c r="AB74" s="65">
        <f>MIN(MAX(MIN(MAX(MIN(MAX(L$6+INDEX(エサマスタ!$C$5:$O$53,MATCH($D74,エサマスタ!$B$5:$B$53,0),COLUMN()-COLUMN($Z74)),0),3.75)+INDEX(エサマスタ!$C$5:$O$53,MATCH($E74,エサマスタ!$B$5:$B$53,0),COLUMN()-COLUMN($Z74)),0),3.75)+INDEX(エサマスタ!$C$5:$O$53,MATCH($F74,エサマスタ!$B$5:$B$53,0),COLUMN()-COLUMN($Z74)),0),3.75)</f>
        <v>1.5</v>
      </c>
      <c r="AC74" s="65">
        <f>MIN(MAX(MIN(MAX(MIN(MAX(M$6+INDEX(エサマスタ!$C$5:$O$53,MATCH($D74,エサマスタ!$B$5:$B$53,0),COLUMN()-COLUMN($Z74)),0),3.75)+INDEX(エサマスタ!$C$5:$O$53,MATCH($E74,エサマスタ!$B$5:$B$53,0),COLUMN()-COLUMN($Z74)),0),3.75)+INDEX(エサマスタ!$C$5:$O$53,MATCH($F74,エサマスタ!$B$5:$B$53,0),COLUMN()-COLUMN($Z74)),0),3.75)</f>
        <v>2.5</v>
      </c>
      <c r="AD74" s="65">
        <f>MIN(MAX(MIN(MAX(MIN(MAX(N$6+INDEX(エサマスタ!$C$5:$O$53,MATCH($D74,エサマスタ!$B$5:$B$53,0),COLUMN()-COLUMN($Z74)),0),3.75)+INDEX(エサマスタ!$C$5:$O$53,MATCH($E74,エサマスタ!$B$5:$B$53,0),COLUMN()-COLUMN($Z74)),0),3.75)+INDEX(エサマスタ!$C$5:$O$53,MATCH($F74,エサマスタ!$B$5:$B$53,0),COLUMN()-COLUMN($Z74)),0),3.75)</f>
        <v>1.5</v>
      </c>
      <c r="AE74" s="65">
        <f>MIN(MAX(MIN(MAX(MIN(MAX(O$6+INDEX(エサマスタ!$C$5:$O$53,MATCH($D74,エサマスタ!$B$5:$B$53,0),COLUMN()-COLUMN($Z74)),0),3.75)+INDEX(エサマスタ!$C$5:$O$53,MATCH($E74,エサマスタ!$B$5:$B$53,0),COLUMN()-COLUMN($Z74)),0),3.75)+INDEX(エサマスタ!$C$5:$O$53,MATCH($F74,エサマスタ!$B$5:$B$53,0),COLUMN()-COLUMN($Z74)),0),3.75)</f>
        <v>1.5</v>
      </c>
      <c r="AF74" s="65">
        <f>MIN(MAX(MIN(MAX(MIN(MAX(P$6+INDEX(エサマスタ!$C$5:$O$53,MATCH($D74,エサマスタ!$B$5:$B$53,0),COLUMN()-COLUMN($Z74)),0),3.75)+INDEX(エサマスタ!$C$5:$O$53,MATCH($E74,エサマスタ!$B$5:$B$53,0),COLUMN()-COLUMN($Z74)),0),3.75)+INDEX(エサマスタ!$C$5:$O$53,MATCH($F74,エサマスタ!$B$5:$B$53,0),COLUMN()-COLUMN($Z74)),0),3.75)</f>
        <v>2.5</v>
      </c>
      <c r="AG74" s="65">
        <f>MIN(MAX(MIN(MAX(MIN(MAX(Q$6+INDEX(エサマスタ!$C$5:$O$53,MATCH($D74,エサマスタ!$B$5:$B$53,0),COLUMN()-COLUMN($Z74)),0),3.75)+INDEX(エサマスタ!$C$5:$O$53,MATCH($E74,エサマスタ!$B$5:$B$53,0),COLUMN()-COLUMN($Z74)),0),3.75)+INDEX(エサマスタ!$C$5:$O$53,MATCH($F74,エサマスタ!$B$5:$B$53,0),COLUMN()-COLUMN($Z74)),0),3.75)</f>
        <v>0.5</v>
      </c>
      <c r="AH74" s="65">
        <f>MIN(MAX(MIN(MAX(MIN(MAX(R$6+INDEX(エサマスタ!$C$5:$O$53,MATCH($D74,エサマスタ!$B$5:$B$53,0),COLUMN()-COLUMN($Z74)),0),3.75)+INDEX(エサマスタ!$C$5:$O$53,MATCH($E74,エサマスタ!$B$5:$B$53,0),COLUMN()-COLUMN($Z74)),0),3.75)+INDEX(エサマスタ!$C$5:$O$53,MATCH($F74,エサマスタ!$B$5:$B$53,0),COLUMN()-COLUMN($Z74)),0),3.75)</f>
        <v>0</v>
      </c>
      <c r="AI74" s="76">
        <f>MIN(MAX(MIN(MAX(MIN(MAX(S$6+INDEX(エサマスタ!$C$5:$O$53,MATCH($D74,エサマスタ!$B$5:$B$53,0),COLUMN()-COLUMN($Z74)),0),1.875-MOD(S74,1))+INDEX(エサマスタ!$C$5:$O$53,MATCH($E74,エサマスタ!$B$5:$B$53,0),COLUMN()-COLUMN($Z74)),0),1.875-MOD(S74,1))+INDEX(エサマスタ!$C$5:$O$53,MATCH($F74,エサマスタ!$B$5:$B$53,0),COLUMN()-COLUMN($Z74)),0),1.875-MOD(S74,1))</f>
        <v>0.625</v>
      </c>
      <c r="AJ74" s="76">
        <f>MIN(MAX(MIN(MAX(MIN(MAX(T$6+INDEX(エサマスタ!$C$5:$O$53,MATCH($D74,エサマスタ!$B$5:$B$53,0),COLUMN()-COLUMN($Z74)),0),1.875-MOD(T74,1))+INDEX(エサマスタ!$C$5:$O$53,MATCH($E74,エサマスタ!$B$5:$B$53,0),COLUMN()-COLUMN($Z74)),0),1.875-MOD(T74,1))+INDEX(エサマスタ!$C$5:$O$53,MATCH($F74,エサマスタ!$B$5:$B$53,0),COLUMN()-COLUMN($Z74)),0),1.875-MOD(T74,1))</f>
        <v>1</v>
      </c>
      <c r="AK74" s="76">
        <f>MIN(MAX(MIN(MAX(MIN(MAX(U$6+INDEX(エサマスタ!$C$5:$O$53,MATCH($D74,エサマスタ!$B$5:$B$53,0),COLUMN()-COLUMN($Z74)),0),1.875-MOD(U74,1))+INDEX(エサマスタ!$C$5:$O$53,MATCH($E74,エサマスタ!$B$5:$B$53,0),COLUMN()-COLUMN($Z74)),0),1.875-MOD(U74,1))+INDEX(エサマスタ!$C$5:$O$53,MATCH($F74,エサマスタ!$B$5:$B$53,0),COLUMN()-COLUMN($Z74)),0),1.875-MOD(U74,1))</f>
        <v>1</v>
      </c>
      <c r="AL74" s="76">
        <f>MIN(MAX(MIN(MAX(MIN(MAX(V$6+INDEX(エサマスタ!$C$5:$O$53,MATCH($D74,エサマスタ!$B$5:$B$53,0),COLUMN()-COLUMN($Z74)),0),1.875-MOD(V74,1))+INDEX(エサマスタ!$C$5:$O$53,MATCH($E74,エサマスタ!$B$5:$B$53,0),COLUMN()-COLUMN($Z74)),0),1.875-MOD(V74,1))+INDEX(エサマスタ!$C$5:$O$53,MATCH($F74,エサマスタ!$B$5:$B$53,0),COLUMN()-COLUMN($Z74)),0),1.875-MOD(V74,1))</f>
        <v>0.875</v>
      </c>
      <c r="AM74" s="77">
        <f>MIN(MAX(MIN(MAX(MIN(MAX(W$6+IF(AND($F$1="リマスター",$D74="アルマジロキャベツ"),-1,1)*INDEX(エサマスタ!$C$5:$O$53,MATCH($D74,エサマスタ!$B$5:$B$53,0),COLUMN()-COLUMN($Z74)),0),1.875-MOD(W74,1))+IF(AND($F$1="リマスター",$E74="アルマジロキャベツ"),-1,1)*INDEX(エサマスタ!$C$5:$O$53,MATCH($E74,エサマスタ!$B$5:$B$53,0),COLUMN()-COLUMN($Z74)),0),1.875-MOD(W74,1))+IF(AND($F$1="リマスター",$F74="アルマジロキャベツ"),-1,1)*INDEX(エサマスタ!$C$5:$O$53,MATCH($F74,エサマスタ!$B$5:$B$53,0),COLUMN()-COLUMN($Z74)),0),1.875-MOD(W74,1))</f>
        <v>1</v>
      </c>
      <c r="AN74" s="15"/>
      <c r="AO74" s="12"/>
      <c r="AP74" s="12"/>
    </row>
    <row r="75" spans="1:44" x14ac:dyDescent="0.15">
      <c r="A75" s="15"/>
      <c r="B75" s="51" t="s">
        <v>166</v>
      </c>
      <c r="C75" s="54"/>
      <c r="D75" s="53" t="s">
        <v>92</v>
      </c>
      <c r="E75" s="53" t="s">
        <v>95</v>
      </c>
      <c r="F75" s="53" t="s">
        <v>97</v>
      </c>
      <c r="G75" s="32"/>
      <c r="H75" s="15"/>
      <c r="I75" s="15"/>
      <c r="J75" s="63" t="s">
        <v>166</v>
      </c>
      <c r="K75" s="64">
        <f t="shared" ref="K75:R75" si="117">K74+AA74</f>
        <v>208.75</v>
      </c>
      <c r="L75" s="65">
        <f t="shared" si="117"/>
        <v>92.5</v>
      </c>
      <c r="M75" s="65">
        <f t="shared" si="117"/>
        <v>158.5</v>
      </c>
      <c r="N75" s="65">
        <f t="shared" si="117"/>
        <v>78.5</v>
      </c>
      <c r="O75" s="65">
        <f t="shared" si="117"/>
        <v>92.5</v>
      </c>
      <c r="P75" s="65">
        <f t="shared" si="117"/>
        <v>127.5</v>
      </c>
      <c r="Q75" s="65">
        <f t="shared" si="117"/>
        <v>60.5</v>
      </c>
      <c r="R75" s="65">
        <f t="shared" si="117"/>
        <v>5</v>
      </c>
      <c r="S75" s="76">
        <f t="shared" ref="S75:W75" si="118">INT(S74)+MIN(S74-INT(S74)+AI74,1.875)</f>
        <v>47.375</v>
      </c>
      <c r="T75" s="76">
        <f t="shared" si="118"/>
        <v>55</v>
      </c>
      <c r="U75" s="76">
        <f t="shared" si="118"/>
        <v>55</v>
      </c>
      <c r="V75" s="76">
        <f t="shared" si="118"/>
        <v>54.875</v>
      </c>
      <c r="W75" s="77">
        <f t="shared" si="118"/>
        <v>55.5</v>
      </c>
      <c r="X75" s="15"/>
      <c r="Y75" s="15"/>
      <c r="Z75" s="63" t="s">
        <v>166</v>
      </c>
      <c r="AA75" s="64">
        <f>MIN(MAX(MIN(MAX(MIN(MAX(K$6+INDEX(エサマスタ!$C$5:$O$53,MATCH($D75,エサマスタ!$B$5:$B$53,0),COLUMN()-COLUMN($Z75)),0),3.75)+INDEX(エサマスタ!$C$5:$O$53,MATCH($E75,エサマスタ!$B$5:$B$53,0),COLUMN()-COLUMN($Z75)),0),3.75)+INDEX(エサマスタ!$C$5:$O$53,MATCH($F75,エサマスタ!$B$5:$B$53,0),COLUMN()-COLUMN($Z75)),0),3.75)</f>
        <v>3.25</v>
      </c>
      <c r="AB75" s="65">
        <f>MIN(MAX(MIN(MAX(MIN(MAX(L$6+INDEX(エサマスタ!$C$5:$O$53,MATCH($D75,エサマスタ!$B$5:$B$53,0),COLUMN()-COLUMN($Z75)),0),3.75)+INDEX(エサマスタ!$C$5:$O$53,MATCH($E75,エサマスタ!$B$5:$B$53,0),COLUMN()-COLUMN($Z75)),0),3.75)+INDEX(エサマスタ!$C$5:$O$53,MATCH($F75,エサマスタ!$B$5:$B$53,0),COLUMN()-COLUMN($Z75)),0),3.75)</f>
        <v>1.5</v>
      </c>
      <c r="AC75" s="65">
        <f>MIN(MAX(MIN(MAX(MIN(MAX(M$6+INDEX(エサマスタ!$C$5:$O$53,MATCH($D75,エサマスタ!$B$5:$B$53,0),COLUMN()-COLUMN($Z75)),0),3.75)+INDEX(エサマスタ!$C$5:$O$53,MATCH($E75,エサマスタ!$B$5:$B$53,0),COLUMN()-COLUMN($Z75)),0),3.75)+INDEX(エサマスタ!$C$5:$O$53,MATCH($F75,エサマスタ!$B$5:$B$53,0),COLUMN()-COLUMN($Z75)),0),3.75)</f>
        <v>3.5</v>
      </c>
      <c r="AD75" s="65">
        <f>MIN(MAX(MIN(MAX(MIN(MAX(N$6+INDEX(エサマスタ!$C$5:$O$53,MATCH($D75,エサマスタ!$B$5:$B$53,0),COLUMN()-COLUMN($Z75)),0),3.75)+INDEX(エサマスタ!$C$5:$O$53,MATCH($E75,エサマスタ!$B$5:$B$53,0),COLUMN()-COLUMN($Z75)),0),3.75)+INDEX(エサマスタ!$C$5:$O$53,MATCH($F75,エサマスタ!$B$5:$B$53,0),COLUMN()-COLUMN($Z75)),0),3.75)</f>
        <v>0.5</v>
      </c>
      <c r="AE75" s="65">
        <f>MIN(MAX(MIN(MAX(MIN(MAX(O$6+INDEX(エサマスタ!$C$5:$O$53,MATCH($D75,エサマスタ!$B$5:$B$53,0),COLUMN()-COLUMN($Z75)),0),3.75)+INDEX(エサマスタ!$C$5:$O$53,MATCH($E75,エサマスタ!$B$5:$B$53,0),COLUMN()-COLUMN($Z75)),0),3.75)+INDEX(エサマスタ!$C$5:$O$53,MATCH($F75,エサマスタ!$B$5:$B$53,0),COLUMN()-COLUMN($Z75)),0),3.75)</f>
        <v>1.5</v>
      </c>
      <c r="AF75" s="65">
        <f>MIN(MAX(MIN(MAX(MIN(MAX(P$6+INDEX(エサマスタ!$C$5:$O$53,MATCH($D75,エサマスタ!$B$5:$B$53,0),COLUMN()-COLUMN($Z75)),0),3.75)+INDEX(エサマスタ!$C$5:$O$53,MATCH($E75,エサマスタ!$B$5:$B$53,0),COLUMN()-COLUMN($Z75)),0),3.75)+INDEX(エサマスタ!$C$5:$O$53,MATCH($F75,エサマスタ!$B$5:$B$53,0),COLUMN()-COLUMN($Z75)),0),3.75)</f>
        <v>1.5</v>
      </c>
      <c r="AG75" s="65">
        <f>MIN(MAX(MIN(MAX(MIN(MAX(Q$6+INDEX(エサマスタ!$C$5:$O$53,MATCH($D75,エサマスタ!$B$5:$B$53,0),COLUMN()-COLUMN($Z75)),0),3.75)+INDEX(エサマスタ!$C$5:$O$53,MATCH($E75,エサマスタ!$B$5:$B$53,0),COLUMN()-COLUMN($Z75)),0),3.75)+INDEX(エサマスタ!$C$5:$O$53,MATCH($F75,エサマスタ!$B$5:$B$53,0),COLUMN()-COLUMN($Z75)),0),3.75)</f>
        <v>1.5</v>
      </c>
      <c r="AH75" s="65">
        <f>MIN(MAX(MIN(MAX(MIN(MAX(R$6+INDEX(エサマスタ!$C$5:$O$53,MATCH($D75,エサマスタ!$B$5:$B$53,0),COLUMN()-COLUMN($Z75)),0),3.75)+INDEX(エサマスタ!$C$5:$O$53,MATCH($E75,エサマスタ!$B$5:$B$53,0),COLUMN()-COLUMN($Z75)),0),3.75)+INDEX(エサマスタ!$C$5:$O$53,MATCH($F75,エサマスタ!$B$5:$B$53,0),COLUMN()-COLUMN($Z75)),0),3.75)</f>
        <v>0</v>
      </c>
      <c r="AI75" s="76">
        <f>MIN(MAX(MIN(MAX(MIN(MAX(S$6+INDEX(エサマスタ!$C$5:$O$53,MATCH($D75,エサマスタ!$B$5:$B$53,0),COLUMN()-COLUMN($Z75)),0),1.875-MOD(S75,1))+INDEX(エサマスタ!$C$5:$O$53,MATCH($E75,エサマスタ!$B$5:$B$53,0),COLUMN()-COLUMN($Z75)),0),1.875-MOD(S75,1))+INDEX(エサマスタ!$C$5:$O$53,MATCH($F75,エサマスタ!$B$5:$B$53,0),COLUMN()-COLUMN($Z75)),0),1.875-MOD(S75,1))</f>
        <v>0.625</v>
      </c>
      <c r="AJ75" s="76">
        <f>MIN(MAX(MIN(MAX(MIN(MAX(T$6+INDEX(エサマスタ!$C$5:$O$53,MATCH($D75,エサマスタ!$B$5:$B$53,0),COLUMN()-COLUMN($Z75)),0),1.875-MOD(T75,1))+INDEX(エサマスタ!$C$5:$O$53,MATCH($E75,エサマスタ!$B$5:$B$53,0),COLUMN()-COLUMN($Z75)),0),1.875-MOD(T75,1))+INDEX(エサマスタ!$C$5:$O$53,MATCH($F75,エサマスタ!$B$5:$B$53,0),COLUMN()-COLUMN($Z75)),0),1.875-MOD(T75,1))</f>
        <v>1</v>
      </c>
      <c r="AK75" s="76">
        <f>MIN(MAX(MIN(MAX(MIN(MAX(U$6+INDEX(エサマスタ!$C$5:$O$53,MATCH($D75,エサマスタ!$B$5:$B$53,0),COLUMN()-COLUMN($Z75)),0),1.875-MOD(U75,1))+INDEX(エサマスタ!$C$5:$O$53,MATCH($E75,エサマスタ!$B$5:$B$53,0),COLUMN()-COLUMN($Z75)),0),1.875-MOD(U75,1))+INDEX(エサマスタ!$C$5:$O$53,MATCH($F75,エサマスタ!$B$5:$B$53,0),COLUMN()-COLUMN($Z75)),0),1.875-MOD(U75,1))</f>
        <v>1</v>
      </c>
      <c r="AL75" s="76">
        <f>MIN(MAX(MIN(MAX(MIN(MAX(V$6+INDEX(エサマスタ!$C$5:$O$53,MATCH($D75,エサマスタ!$B$5:$B$53,0),COLUMN()-COLUMN($Z75)),0),1.875-MOD(V75,1))+INDEX(エサマスタ!$C$5:$O$53,MATCH($E75,エサマスタ!$B$5:$B$53,0),COLUMN()-COLUMN($Z75)),0),1.875-MOD(V75,1))+INDEX(エサマスタ!$C$5:$O$53,MATCH($F75,エサマスタ!$B$5:$B$53,0),COLUMN()-COLUMN($Z75)),0),1.875-MOD(V75,1))</f>
        <v>1</v>
      </c>
      <c r="AM75" s="77">
        <f>MIN(MAX(MIN(MAX(MIN(MAX(W$6+IF(AND($F$1="リマスター",$D75="アルマジロキャベツ"),-1,1)*INDEX(エサマスタ!$C$5:$O$53,MATCH($D75,エサマスタ!$B$5:$B$53,0),COLUMN()-COLUMN($Z75)),0),1.875-MOD(W75,1))+IF(AND($F$1="リマスター",$E75="アルマジロキャベツ"),-1,1)*INDEX(エサマスタ!$C$5:$O$53,MATCH($E75,エサマスタ!$B$5:$B$53,0),COLUMN()-COLUMN($Z75)),0),1.875-MOD(W75,1))+IF(AND($F$1="リマスター",$F75="アルマジロキャベツ"),-1,1)*INDEX(エサマスタ!$C$5:$O$53,MATCH($F75,エサマスタ!$B$5:$B$53,0),COLUMN()-COLUMN($Z75)),0),1.875-MOD(W75,1))</f>
        <v>0.5</v>
      </c>
      <c r="AN75" s="15"/>
      <c r="AO75" s="12"/>
      <c r="AP75" s="12"/>
    </row>
    <row r="76" spans="1:44" x14ac:dyDescent="0.15">
      <c r="A76" s="15"/>
      <c r="B76" s="51" t="s">
        <v>167</v>
      </c>
      <c r="C76" s="54"/>
      <c r="D76" s="53" t="s">
        <v>92</v>
      </c>
      <c r="E76" s="53" t="s">
        <v>97</v>
      </c>
      <c r="F76" s="53" t="s">
        <v>97</v>
      </c>
      <c r="G76" s="32"/>
      <c r="H76" s="15"/>
      <c r="I76" s="15"/>
      <c r="J76" s="63" t="s">
        <v>167</v>
      </c>
      <c r="K76" s="64">
        <f t="shared" ref="K76:R76" si="119">K75+AA75</f>
        <v>212</v>
      </c>
      <c r="L76" s="65">
        <f t="shared" si="119"/>
        <v>94</v>
      </c>
      <c r="M76" s="65">
        <f t="shared" si="119"/>
        <v>162</v>
      </c>
      <c r="N76" s="65">
        <f t="shared" si="119"/>
        <v>79</v>
      </c>
      <c r="O76" s="65">
        <f t="shared" si="119"/>
        <v>94</v>
      </c>
      <c r="P76" s="65">
        <f t="shared" si="119"/>
        <v>129</v>
      </c>
      <c r="Q76" s="65">
        <f t="shared" si="119"/>
        <v>62</v>
      </c>
      <c r="R76" s="65">
        <f t="shared" si="119"/>
        <v>5</v>
      </c>
      <c r="S76" s="76">
        <f t="shared" ref="S76:W76" si="120">INT(S75)+MIN(S75-INT(S75)+AI75,1.875)</f>
        <v>48</v>
      </c>
      <c r="T76" s="76">
        <f t="shared" si="120"/>
        <v>56</v>
      </c>
      <c r="U76" s="76">
        <f t="shared" si="120"/>
        <v>56</v>
      </c>
      <c r="V76" s="76">
        <f t="shared" si="120"/>
        <v>55.875</v>
      </c>
      <c r="W76" s="77">
        <f t="shared" si="120"/>
        <v>56</v>
      </c>
      <c r="X76" s="15"/>
      <c r="Y76" s="15"/>
      <c r="Z76" s="63" t="s">
        <v>167</v>
      </c>
      <c r="AA76" s="64">
        <f>MIN(MAX(MIN(MAX(MIN(MAX(K$6+INDEX(エサマスタ!$C$5:$O$53,MATCH($D76,エサマスタ!$B$5:$B$53,0),COLUMN()-COLUMN($Z76)),0),3.75)+INDEX(エサマスタ!$C$5:$O$53,MATCH($E76,エサマスタ!$B$5:$B$53,0),COLUMN()-COLUMN($Z76)),0),3.75)+INDEX(エサマスタ!$C$5:$O$53,MATCH($F76,エサマスタ!$B$5:$B$53,0),COLUMN()-COLUMN($Z76)),0),3.75)</f>
        <v>3.75</v>
      </c>
      <c r="AB76" s="65">
        <f>MIN(MAX(MIN(MAX(MIN(MAX(L$6+INDEX(エサマスタ!$C$5:$O$53,MATCH($D76,エサマスタ!$B$5:$B$53,0),COLUMN()-COLUMN($Z76)),0),3.75)+INDEX(エサマスタ!$C$5:$O$53,MATCH($E76,エサマスタ!$B$5:$B$53,0),COLUMN()-COLUMN($Z76)),0),3.75)+INDEX(エサマスタ!$C$5:$O$53,MATCH($F76,エサマスタ!$B$5:$B$53,0),COLUMN()-COLUMN($Z76)),0),3.75)</f>
        <v>1.5</v>
      </c>
      <c r="AC76" s="65">
        <f>MIN(MAX(MIN(MAX(MIN(MAX(M$6+INDEX(エサマスタ!$C$5:$O$53,MATCH($D76,エサマスタ!$B$5:$B$53,0),COLUMN()-COLUMN($Z76)),0),3.75)+INDEX(エサマスタ!$C$5:$O$53,MATCH($E76,エサマスタ!$B$5:$B$53,0),COLUMN()-COLUMN($Z76)),0),3.75)+INDEX(エサマスタ!$C$5:$O$53,MATCH($F76,エサマスタ!$B$5:$B$53,0),COLUMN()-COLUMN($Z76)),0),3.75)</f>
        <v>2.5</v>
      </c>
      <c r="AD76" s="65">
        <f>MIN(MAX(MIN(MAX(MIN(MAX(N$6+INDEX(エサマスタ!$C$5:$O$53,MATCH($D76,エサマスタ!$B$5:$B$53,0),COLUMN()-COLUMN($Z76)),0),3.75)+INDEX(エサマスタ!$C$5:$O$53,MATCH($E76,エサマスタ!$B$5:$B$53,0),COLUMN()-COLUMN($Z76)),0),3.75)+INDEX(エサマスタ!$C$5:$O$53,MATCH($F76,エサマスタ!$B$5:$B$53,0),COLUMN()-COLUMN($Z76)),0),3.75)</f>
        <v>1.5</v>
      </c>
      <c r="AE76" s="65">
        <f>MIN(MAX(MIN(MAX(MIN(MAX(O$6+INDEX(エサマスタ!$C$5:$O$53,MATCH($D76,エサマスタ!$B$5:$B$53,0),COLUMN()-COLUMN($Z76)),0),3.75)+INDEX(エサマスタ!$C$5:$O$53,MATCH($E76,エサマスタ!$B$5:$B$53,0),COLUMN()-COLUMN($Z76)),0),3.75)+INDEX(エサマスタ!$C$5:$O$53,MATCH($F76,エサマスタ!$B$5:$B$53,0),COLUMN()-COLUMN($Z76)),0),3.75)</f>
        <v>1.5</v>
      </c>
      <c r="AF76" s="65">
        <f>MIN(MAX(MIN(MAX(MIN(MAX(P$6+INDEX(エサマスタ!$C$5:$O$53,MATCH($D76,エサマスタ!$B$5:$B$53,0),COLUMN()-COLUMN($Z76)),0),3.75)+INDEX(エサマスタ!$C$5:$O$53,MATCH($E76,エサマスタ!$B$5:$B$53,0),COLUMN()-COLUMN($Z76)),0),3.75)+INDEX(エサマスタ!$C$5:$O$53,MATCH($F76,エサマスタ!$B$5:$B$53,0),COLUMN()-COLUMN($Z76)),0),3.75)</f>
        <v>2.5</v>
      </c>
      <c r="AG76" s="65">
        <f>MIN(MAX(MIN(MAX(MIN(MAX(Q$6+INDEX(エサマスタ!$C$5:$O$53,MATCH($D76,エサマスタ!$B$5:$B$53,0),COLUMN()-COLUMN($Z76)),0),3.75)+INDEX(エサマスタ!$C$5:$O$53,MATCH($E76,エサマスタ!$B$5:$B$53,0),COLUMN()-COLUMN($Z76)),0),3.75)+INDEX(エサマスタ!$C$5:$O$53,MATCH($F76,エサマスタ!$B$5:$B$53,0),COLUMN()-COLUMN($Z76)),0),3.75)</f>
        <v>0.5</v>
      </c>
      <c r="AH76" s="65">
        <f>MIN(MAX(MIN(MAX(MIN(MAX(R$6+INDEX(エサマスタ!$C$5:$O$53,MATCH($D76,エサマスタ!$B$5:$B$53,0),COLUMN()-COLUMN($Z76)),0),3.75)+INDEX(エサマスタ!$C$5:$O$53,MATCH($E76,エサマスタ!$B$5:$B$53,0),COLUMN()-COLUMN($Z76)),0),3.75)+INDEX(エサマスタ!$C$5:$O$53,MATCH($F76,エサマスタ!$B$5:$B$53,0),COLUMN()-COLUMN($Z76)),0),3.75)</f>
        <v>0</v>
      </c>
      <c r="AI76" s="76">
        <f>MIN(MAX(MIN(MAX(MIN(MAX(S$6+INDEX(エサマスタ!$C$5:$O$53,MATCH($D76,エサマスタ!$B$5:$B$53,0),COLUMN()-COLUMN($Z76)),0),1.875-MOD(S76,1))+INDEX(エサマスタ!$C$5:$O$53,MATCH($E76,エサマスタ!$B$5:$B$53,0),COLUMN()-COLUMN($Z76)),0),1.875-MOD(S76,1))+INDEX(エサマスタ!$C$5:$O$53,MATCH($F76,エサマスタ!$B$5:$B$53,0),COLUMN()-COLUMN($Z76)),0),1.875-MOD(S76,1))</f>
        <v>0.625</v>
      </c>
      <c r="AJ76" s="76">
        <f>MIN(MAX(MIN(MAX(MIN(MAX(T$6+INDEX(エサマスタ!$C$5:$O$53,MATCH($D76,エサマスタ!$B$5:$B$53,0),COLUMN()-COLUMN($Z76)),0),1.875-MOD(T76,1))+INDEX(エサマスタ!$C$5:$O$53,MATCH($E76,エサマスタ!$B$5:$B$53,0),COLUMN()-COLUMN($Z76)),0),1.875-MOD(T76,1))+INDEX(エサマスタ!$C$5:$O$53,MATCH($F76,エサマスタ!$B$5:$B$53,0),COLUMN()-COLUMN($Z76)),0),1.875-MOD(T76,1))</f>
        <v>1</v>
      </c>
      <c r="AK76" s="76">
        <f>MIN(MAX(MIN(MAX(MIN(MAX(U$6+INDEX(エサマスタ!$C$5:$O$53,MATCH($D76,エサマスタ!$B$5:$B$53,0),COLUMN()-COLUMN($Z76)),0),1.875-MOD(U76,1))+INDEX(エサマスタ!$C$5:$O$53,MATCH($E76,エサマスタ!$B$5:$B$53,0),COLUMN()-COLUMN($Z76)),0),1.875-MOD(U76,1))+INDEX(エサマスタ!$C$5:$O$53,MATCH($F76,エサマスタ!$B$5:$B$53,0),COLUMN()-COLUMN($Z76)),0),1.875-MOD(U76,1))</f>
        <v>1</v>
      </c>
      <c r="AL76" s="76">
        <f>MIN(MAX(MIN(MAX(MIN(MAX(V$6+INDEX(エサマスタ!$C$5:$O$53,MATCH($D76,エサマスタ!$B$5:$B$53,0),COLUMN()-COLUMN($Z76)),0),1.875-MOD(V76,1))+INDEX(エサマスタ!$C$5:$O$53,MATCH($E76,エサマスタ!$B$5:$B$53,0),COLUMN()-COLUMN($Z76)),0),1.875-MOD(V76,1))+INDEX(エサマスタ!$C$5:$O$53,MATCH($F76,エサマスタ!$B$5:$B$53,0),COLUMN()-COLUMN($Z76)),0),1.875-MOD(V76,1))</f>
        <v>0.875</v>
      </c>
      <c r="AM76" s="77">
        <f>MIN(MAX(MIN(MAX(MIN(MAX(W$6+IF(AND($F$1="リマスター",$D76="アルマジロキャベツ"),-1,1)*INDEX(エサマスタ!$C$5:$O$53,MATCH($D76,エサマスタ!$B$5:$B$53,0),COLUMN()-COLUMN($Z76)),0),1.875-MOD(W76,1))+IF(AND($F$1="リマスター",$E76="アルマジロキャベツ"),-1,1)*INDEX(エサマスタ!$C$5:$O$53,MATCH($E76,エサマスタ!$B$5:$B$53,0),COLUMN()-COLUMN($Z76)),0),1.875-MOD(W76,1))+IF(AND($F$1="リマスター",$F76="アルマジロキャベツ"),-1,1)*INDEX(エサマスタ!$C$5:$O$53,MATCH($F76,エサマスタ!$B$5:$B$53,0),COLUMN()-COLUMN($Z76)),0),1.875-MOD(W76,1))</f>
        <v>1</v>
      </c>
      <c r="AN76" s="15"/>
      <c r="AO76" s="12"/>
      <c r="AP76" s="12"/>
    </row>
    <row r="77" spans="1:44" x14ac:dyDescent="0.15">
      <c r="A77" s="15"/>
      <c r="B77" s="51" t="s">
        <v>168</v>
      </c>
      <c r="C77" s="54"/>
      <c r="D77" s="53" t="s">
        <v>92</v>
      </c>
      <c r="E77" s="53" t="s">
        <v>97</v>
      </c>
      <c r="F77" s="53" t="s">
        <v>97</v>
      </c>
      <c r="G77" s="32"/>
      <c r="H77" s="15"/>
      <c r="I77" s="15"/>
      <c r="J77" s="63" t="s">
        <v>168</v>
      </c>
      <c r="K77" s="64">
        <f t="shared" ref="K77:R77" si="121">K76+AA76</f>
        <v>215.75</v>
      </c>
      <c r="L77" s="65">
        <f t="shared" si="121"/>
        <v>95.5</v>
      </c>
      <c r="M77" s="65">
        <f t="shared" si="121"/>
        <v>164.5</v>
      </c>
      <c r="N77" s="65">
        <f t="shared" si="121"/>
        <v>80.5</v>
      </c>
      <c r="O77" s="65">
        <f t="shared" si="121"/>
        <v>95.5</v>
      </c>
      <c r="P77" s="65">
        <f t="shared" si="121"/>
        <v>131.5</v>
      </c>
      <c r="Q77" s="65">
        <f t="shared" si="121"/>
        <v>62.5</v>
      </c>
      <c r="R77" s="65">
        <f t="shared" si="121"/>
        <v>5</v>
      </c>
      <c r="S77" s="76">
        <f t="shared" ref="S77:W77" si="122">INT(S76)+MIN(S76-INT(S76)+AI76,1.875)</f>
        <v>48.625</v>
      </c>
      <c r="T77" s="76">
        <f t="shared" si="122"/>
        <v>57</v>
      </c>
      <c r="U77" s="76">
        <f t="shared" si="122"/>
        <v>57</v>
      </c>
      <c r="V77" s="76">
        <f t="shared" si="122"/>
        <v>56.75</v>
      </c>
      <c r="W77" s="77">
        <f t="shared" si="122"/>
        <v>57</v>
      </c>
      <c r="X77" s="15"/>
      <c r="Y77" s="15"/>
      <c r="Z77" s="63" t="s">
        <v>168</v>
      </c>
      <c r="AA77" s="64">
        <f>MIN(MAX(MIN(MAX(MIN(MAX(K$6+INDEX(エサマスタ!$C$5:$O$53,MATCH($D77,エサマスタ!$B$5:$B$53,0),COLUMN()-COLUMN($Z77)),0),3.75)+INDEX(エサマスタ!$C$5:$O$53,MATCH($E77,エサマスタ!$B$5:$B$53,0),COLUMN()-COLUMN($Z77)),0),3.75)+INDEX(エサマスタ!$C$5:$O$53,MATCH($F77,エサマスタ!$B$5:$B$53,0),COLUMN()-COLUMN($Z77)),0),3.75)</f>
        <v>3.75</v>
      </c>
      <c r="AB77" s="65">
        <f>MIN(MAX(MIN(MAX(MIN(MAX(L$6+INDEX(エサマスタ!$C$5:$O$53,MATCH($D77,エサマスタ!$B$5:$B$53,0),COLUMN()-COLUMN($Z77)),0),3.75)+INDEX(エサマスタ!$C$5:$O$53,MATCH($E77,エサマスタ!$B$5:$B$53,0),COLUMN()-COLUMN($Z77)),0),3.75)+INDEX(エサマスタ!$C$5:$O$53,MATCH($F77,エサマスタ!$B$5:$B$53,0),COLUMN()-COLUMN($Z77)),0),3.75)</f>
        <v>1.5</v>
      </c>
      <c r="AC77" s="65">
        <f>MIN(MAX(MIN(MAX(MIN(MAX(M$6+INDEX(エサマスタ!$C$5:$O$53,MATCH($D77,エサマスタ!$B$5:$B$53,0),COLUMN()-COLUMN($Z77)),0),3.75)+INDEX(エサマスタ!$C$5:$O$53,MATCH($E77,エサマスタ!$B$5:$B$53,0),COLUMN()-COLUMN($Z77)),0),3.75)+INDEX(エサマスタ!$C$5:$O$53,MATCH($F77,エサマスタ!$B$5:$B$53,0),COLUMN()-COLUMN($Z77)),0),3.75)</f>
        <v>2.5</v>
      </c>
      <c r="AD77" s="65">
        <f>MIN(MAX(MIN(MAX(MIN(MAX(N$6+INDEX(エサマスタ!$C$5:$O$53,MATCH($D77,エサマスタ!$B$5:$B$53,0),COLUMN()-COLUMN($Z77)),0),3.75)+INDEX(エサマスタ!$C$5:$O$53,MATCH($E77,エサマスタ!$B$5:$B$53,0),COLUMN()-COLUMN($Z77)),0),3.75)+INDEX(エサマスタ!$C$5:$O$53,MATCH($F77,エサマスタ!$B$5:$B$53,0),COLUMN()-COLUMN($Z77)),0),3.75)</f>
        <v>1.5</v>
      </c>
      <c r="AE77" s="65">
        <f>MIN(MAX(MIN(MAX(MIN(MAX(O$6+INDEX(エサマスタ!$C$5:$O$53,MATCH($D77,エサマスタ!$B$5:$B$53,0),COLUMN()-COLUMN($Z77)),0),3.75)+INDEX(エサマスタ!$C$5:$O$53,MATCH($E77,エサマスタ!$B$5:$B$53,0),COLUMN()-COLUMN($Z77)),0),3.75)+INDEX(エサマスタ!$C$5:$O$53,MATCH($F77,エサマスタ!$B$5:$B$53,0),COLUMN()-COLUMN($Z77)),0),3.75)</f>
        <v>1.5</v>
      </c>
      <c r="AF77" s="65">
        <f>MIN(MAX(MIN(MAX(MIN(MAX(P$6+INDEX(エサマスタ!$C$5:$O$53,MATCH($D77,エサマスタ!$B$5:$B$53,0),COLUMN()-COLUMN($Z77)),0),3.75)+INDEX(エサマスタ!$C$5:$O$53,MATCH($E77,エサマスタ!$B$5:$B$53,0),COLUMN()-COLUMN($Z77)),0),3.75)+INDEX(エサマスタ!$C$5:$O$53,MATCH($F77,エサマスタ!$B$5:$B$53,0),COLUMN()-COLUMN($Z77)),0),3.75)</f>
        <v>2.5</v>
      </c>
      <c r="AG77" s="65">
        <f>MIN(MAX(MIN(MAX(MIN(MAX(Q$6+INDEX(エサマスタ!$C$5:$O$53,MATCH($D77,エサマスタ!$B$5:$B$53,0),COLUMN()-COLUMN($Z77)),0),3.75)+INDEX(エサマスタ!$C$5:$O$53,MATCH($E77,エサマスタ!$B$5:$B$53,0),COLUMN()-COLUMN($Z77)),0),3.75)+INDEX(エサマスタ!$C$5:$O$53,MATCH($F77,エサマスタ!$B$5:$B$53,0),COLUMN()-COLUMN($Z77)),0),3.75)</f>
        <v>0.5</v>
      </c>
      <c r="AH77" s="65">
        <f>MIN(MAX(MIN(MAX(MIN(MAX(R$6+INDEX(エサマスタ!$C$5:$O$53,MATCH($D77,エサマスタ!$B$5:$B$53,0),COLUMN()-COLUMN($Z77)),0),3.75)+INDEX(エサマスタ!$C$5:$O$53,MATCH($E77,エサマスタ!$B$5:$B$53,0),COLUMN()-COLUMN($Z77)),0),3.75)+INDEX(エサマスタ!$C$5:$O$53,MATCH($F77,エサマスタ!$B$5:$B$53,0),COLUMN()-COLUMN($Z77)),0),3.75)</f>
        <v>0</v>
      </c>
      <c r="AI77" s="76">
        <f>MIN(MAX(MIN(MAX(MIN(MAX(S$6+INDEX(エサマスタ!$C$5:$O$53,MATCH($D77,エサマスタ!$B$5:$B$53,0),COLUMN()-COLUMN($Z77)),0),1.875-MOD(S77,1))+INDEX(エサマスタ!$C$5:$O$53,MATCH($E77,エサマスタ!$B$5:$B$53,0),COLUMN()-COLUMN($Z77)),0),1.875-MOD(S77,1))+INDEX(エサマスタ!$C$5:$O$53,MATCH($F77,エサマスタ!$B$5:$B$53,0),COLUMN()-COLUMN($Z77)),0),1.875-MOD(S77,1))</f>
        <v>0.625</v>
      </c>
      <c r="AJ77" s="76">
        <f>MIN(MAX(MIN(MAX(MIN(MAX(T$6+INDEX(エサマスタ!$C$5:$O$53,MATCH($D77,エサマスタ!$B$5:$B$53,0),COLUMN()-COLUMN($Z77)),0),1.875-MOD(T77,1))+INDEX(エサマスタ!$C$5:$O$53,MATCH($E77,エサマスタ!$B$5:$B$53,0),COLUMN()-COLUMN($Z77)),0),1.875-MOD(T77,1))+INDEX(エサマスタ!$C$5:$O$53,MATCH($F77,エサマスタ!$B$5:$B$53,0),COLUMN()-COLUMN($Z77)),0),1.875-MOD(T77,1))</f>
        <v>1</v>
      </c>
      <c r="AK77" s="76">
        <f>MIN(MAX(MIN(MAX(MIN(MAX(U$6+INDEX(エサマスタ!$C$5:$O$53,MATCH($D77,エサマスタ!$B$5:$B$53,0),COLUMN()-COLUMN($Z77)),0),1.875-MOD(U77,1))+INDEX(エサマスタ!$C$5:$O$53,MATCH($E77,エサマスタ!$B$5:$B$53,0),COLUMN()-COLUMN($Z77)),0),1.875-MOD(U77,1))+INDEX(エサマスタ!$C$5:$O$53,MATCH($F77,エサマスタ!$B$5:$B$53,0),COLUMN()-COLUMN($Z77)),0),1.875-MOD(U77,1))</f>
        <v>1</v>
      </c>
      <c r="AL77" s="76">
        <f>MIN(MAX(MIN(MAX(MIN(MAX(V$6+INDEX(エサマスタ!$C$5:$O$53,MATCH($D77,エサマスタ!$B$5:$B$53,0),COLUMN()-COLUMN($Z77)),0),1.875-MOD(V77,1))+INDEX(エサマスタ!$C$5:$O$53,MATCH($E77,エサマスタ!$B$5:$B$53,0),COLUMN()-COLUMN($Z77)),0),1.875-MOD(V77,1))+INDEX(エサマスタ!$C$5:$O$53,MATCH($F77,エサマスタ!$B$5:$B$53,0),COLUMN()-COLUMN($Z77)),0),1.875-MOD(V77,1))</f>
        <v>0.875</v>
      </c>
      <c r="AM77" s="77">
        <f>MIN(MAX(MIN(MAX(MIN(MAX(W$6+IF(AND($F$1="リマスター",$D77="アルマジロキャベツ"),-1,1)*INDEX(エサマスタ!$C$5:$O$53,MATCH($D77,エサマスタ!$B$5:$B$53,0),COLUMN()-COLUMN($Z77)),0),1.875-MOD(W77,1))+IF(AND($F$1="リマスター",$E77="アルマジロキャベツ"),-1,1)*INDEX(エサマスタ!$C$5:$O$53,MATCH($E77,エサマスタ!$B$5:$B$53,0),COLUMN()-COLUMN($Z77)),0),1.875-MOD(W77,1))+IF(AND($F$1="リマスター",$F77="アルマジロキャベツ"),-1,1)*INDEX(エサマスタ!$C$5:$O$53,MATCH($F77,エサマスタ!$B$5:$B$53,0),COLUMN()-COLUMN($Z77)),0),1.875-MOD(W77,1))</f>
        <v>1</v>
      </c>
      <c r="AN77" s="15"/>
      <c r="AO77" s="12"/>
      <c r="AP77" s="12"/>
    </row>
    <row r="78" spans="1:44" x14ac:dyDescent="0.25">
      <c r="A78" s="15"/>
      <c r="B78" s="51" t="s">
        <v>169</v>
      </c>
      <c r="C78" s="54"/>
      <c r="D78" s="53" t="s">
        <v>92</v>
      </c>
      <c r="E78" s="53" t="s">
        <v>97</v>
      </c>
      <c r="F78" s="53" t="s">
        <v>97</v>
      </c>
      <c r="G78" s="50"/>
      <c r="H78" s="15"/>
      <c r="I78" s="15"/>
      <c r="J78" s="63" t="s">
        <v>169</v>
      </c>
      <c r="K78" s="64">
        <f t="shared" ref="K78:R78" si="123">K77+AA77</f>
        <v>219.5</v>
      </c>
      <c r="L78" s="65">
        <f t="shared" si="123"/>
        <v>97</v>
      </c>
      <c r="M78" s="65">
        <f t="shared" si="123"/>
        <v>167</v>
      </c>
      <c r="N78" s="65">
        <f t="shared" si="123"/>
        <v>82</v>
      </c>
      <c r="O78" s="65">
        <f t="shared" si="123"/>
        <v>97</v>
      </c>
      <c r="P78" s="65">
        <f t="shared" si="123"/>
        <v>134</v>
      </c>
      <c r="Q78" s="65">
        <f t="shared" si="123"/>
        <v>63</v>
      </c>
      <c r="R78" s="65">
        <f t="shared" si="123"/>
        <v>5</v>
      </c>
      <c r="S78" s="76">
        <f t="shared" ref="S78:W78" si="124">INT(S77)+MIN(S77-INT(S77)+AI77,1.875)</f>
        <v>49.25</v>
      </c>
      <c r="T78" s="76">
        <f t="shared" si="124"/>
        <v>58</v>
      </c>
      <c r="U78" s="76">
        <f t="shared" si="124"/>
        <v>58</v>
      </c>
      <c r="V78" s="76">
        <f t="shared" si="124"/>
        <v>57.625</v>
      </c>
      <c r="W78" s="77">
        <f t="shared" si="124"/>
        <v>58</v>
      </c>
      <c r="X78" s="15"/>
      <c r="Y78" s="15"/>
      <c r="Z78" s="63" t="s">
        <v>169</v>
      </c>
      <c r="AA78" s="64">
        <f>MIN(MAX(MIN(MAX(MIN(MAX(K$6+INDEX(エサマスタ!$C$5:$O$53,MATCH($D78,エサマスタ!$B$5:$B$53,0),COLUMN()-COLUMN($Z78)),0),3.75)+INDEX(エサマスタ!$C$5:$O$53,MATCH($E78,エサマスタ!$B$5:$B$53,0),COLUMN()-COLUMN($Z78)),0),3.75)+INDEX(エサマスタ!$C$5:$O$53,MATCH($F78,エサマスタ!$B$5:$B$53,0),COLUMN()-COLUMN($Z78)),0),3.75)</f>
        <v>3.75</v>
      </c>
      <c r="AB78" s="65">
        <f>MIN(MAX(MIN(MAX(MIN(MAX(L$6+INDEX(エサマスタ!$C$5:$O$53,MATCH($D78,エサマスタ!$B$5:$B$53,0),COLUMN()-COLUMN($Z78)),0),3.75)+INDEX(エサマスタ!$C$5:$O$53,MATCH($E78,エサマスタ!$B$5:$B$53,0),COLUMN()-COLUMN($Z78)),0),3.75)+INDEX(エサマスタ!$C$5:$O$53,MATCH($F78,エサマスタ!$B$5:$B$53,0),COLUMN()-COLUMN($Z78)),0),3.75)</f>
        <v>1.5</v>
      </c>
      <c r="AC78" s="65">
        <f>MIN(MAX(MIN(MAX(MIN(MAX(M$6+INDEX(エサマスタ!$C$5:$O$53,MATCH($D78,エサマスタ!$B$5:$B$53,0),COLUMN()-COLUMN($Z78)),0),3.75)+INDEX(エサマスタ!$C$5:$O$53,MATCH($E78,エサマスタ!$B$5:$B$53,0),COLUMN()-COLUMN($Z78)),0),3.75)+INDEX(エサマスタ!$C$5:$O$53,MATCH($F78,エサマスタ!$B$5:$B$53,0),COLUMN()-COLUMN($Z78)),0),3.75)</f>
        <v>2.5</v>
      </c>
      <c r="AD78" s="65">
        <f>MIN(MAX(MIN(MAX(MIN(MAX(N$6+INDEX(エサマスタ!$C$5:$O$53,MATCH($D78,エサマスタ!$B$5:$B$53,0),COLUMN()-COLUMN($Z78)),0),3.75)+INDEX(エサマスタ!$C$5:$O$53,MATCH($E78,エサマスタ!$B$5:$B$53,0),COLUMN()-COLUMN($Z78)),0),3.75)+INDEX(エサマスタ!$C$5:$O$53,MATCH($F78,エサマスタ!$B$5:$B$53,0),COLUMN()-COLUMN($Z78)),0),3.75)</f>
        <v>1.5</v>
      </c>
      <c r="AE78" s="65">
        <f>MIN(MAX(MIN(MAX(MIN(MAX(O$6+INDEX(エサマスタ!$C$5:$O$53,MATCH($D78,エサマスタ!$B$5:$B$53,0),COLUMN()-COLUMN($Z78)),0),3.75)+INDEX(エサマスタ!$C$5:$O$53,MATCH($E78,エサマスタ!$B$5:$B$53,0),COLUMN()-COLUMN($Z78)),0),3.75)+INDEX(エサマスタ!$C$5:$O$53,MATCH($F78,エサマスタ!$B$5:$B$53,0),COLUMN()-COLUMN($Z78)),0),3.75)</f>
        <v>1.5</v>
      </c>
      <c r="AF78" s="65">
        <f>MIN(MAX(MIN(MAX(MIN(MAX(P$6+INDEX(エサマスタ!$C$5:$O$53,MATCH($D78,エサマスタ!$B$5:$B$53,0),COLUMN()-COLUMN($Z78)),0),3.75)+INDEX(エサマスタ!$C$5:$O$53,MATCH($E78,エサマスタ!$B$5:$B$53,0),COLUMN()-COLUMN($Z78)),0),3.75)+INDEX(エサマスタ!$C$5:$O$53,MATCH($F78,エサマスタ!$B$5:$B$53,0),COLUMN()-COLUMN($Z78)),0),3.75)</f>
        <v>2.5</v>
      </c>
      <c r="AG78" s="65">
        <f>MIN(MAX(MIN(MAX(MIN(MAX(Q$6+INDEX(エサマスタ!$C$5:$O$53,MATCH($D78,エサマスタ!$B$5:$B$53,0),COLUMN()-COLUMN($Z78)),0),3.75)+INDEX(エサマスタ!$C$5:$O$53,MATCH($E78,エサマスタ!$B$5:$B$53,0),COLUMN()-COLUMN($Z78)),0),3.75)+INDEX(エサマスタ!$C$5:$O$53,MATCH($F78,エサマスタ!$B$5:$B$53,0),COLUMN()-COLUMN($Z78)),0),3.75)</f>
        <v>0.5</v>
      </c>
      <c r="AH78" s="65">
        <f>MIN(MAX(MIN(MAX(MIN(MAX(R$6+INDEX(エサマスタ!$C$5:$O$53,MATCH($D78,エサマスタ!$B$5:$B$53,0),COLUMN()-COLUMN($Z78)),0),3.75)+INDEX(エサマスタ!$C$5:$O$53,MATCH($E78,エサマスタ!$B$5:$B$53,0),COLUMN()-COLUMN($Z78)),0),3.75)+INDEX(エサマスタ!$C$5:$O$53,MATCH($F78,エサマスタ!$B$5:$B$53,0),COLUMN()-COLUMN($Z78)),0),3.75)</f>
        <v>0</v>
      </c>
      <c r="AI78" s="76">
        <f>MIN(MAX(MIN(MAX(MIN(MAX(S$6+INDEX(エサマスタ!$C$5:$O$53,MATCH($D78,エサマスタ!$B$5:$B$53,0),COLUMN()-COLUMN($Z78)),0),1.875-MOD(S78,1))+INDEX(エサマスタ!$C$5:$O$53,MATCH($E78,エサマスタ!$B$5:$B$53,0),COLUMN()-COLUMN($Z78)),0),1.875-MOD(S78,1))+INDEX(エサマスタ!$C$5:$O$53,MATCH($F78,エサマスタ!$B$5:$B$53,0),COLUMN()-COLUMN($Z78)),0),1.875-MOD(S78,1))</f>
        <v>0.625</v>
      </c>
      <c r="AJ78" s="76">
        <f>MIN(MAX(MIN(MAX(MIN(MAX(T$6+INDEX(エサマスタ!$C$5:$O$53,MATCH($D78,エサマスタ!$B$5:$B$53,0),COLUMN()-COLUMN($Z78)),0),1.875-MOD(T78,1))+INDEX(エサマスタ!$C$5:$O$53,MATCH($E78,エサマスタ!$B$5:$B$53,0),COLUMN()-COLUMN($Z78)),0),1.875-MOD(T78,1))+INDEX(エサマスタ!$C$5:$O$53,MATCH($F78,エサマスタ!$B$5:$B$53,0),COLUMN()-COLUMN($Z78)),0),1.875-MOD(T78,1))</f>
        <v>1</v>
      </c>
      <c r="AK78" s="76">
        <f>MIN(MAX(MIN(MAX(MIN(MAX(U$6+INDEX(エサマスタ!$C$5:$O$53,MATCH($D78,エサマスタ!$B$5:$B$53,0),COLUMN()-COLUMN($Z78)),0),1.875-MOD(U78,1))+INDEX(エサマスタ!$C$5:$O$53,MATCH($E78,エサマスタ!$B$5:$B$53,0),COLUMN()-COLUMN($Z78)),0),1.875-MOD(U78,1))+INDEX(エサマスタ!$C$5:$O$53,MATCH($F78,エサマスタ!$B$5:$B$53,0),COLUMN()-COLUMN($Z78)),0),1.875-MOD(U78,1))</f>
        <v>1</v>
      </c>
      <c r="AL78" s="76">
        <f>MIN(MAX(MIN(MAX(MIN(MAX(V$6+INDEX(エサマスタ!$C$5:$O$53,MATCH($D78,エサマスタ!$B$5:$B$53,0),COLUMN()-COLUMN($Z78)),0),1.875-MOD(V78,1))+INDEX(エサマスタ!$C$5:$O$53,MATCH($E78,エサマスタ!$B$5:$B$53,0),COLUMN()-COLUMN($Z78)),0),1.875-MOD(V78,1))+INDEX(エサマスタ!$C$5:$O$53,MATCH($F78,エサマスタ!$B$5:$B$53,0),COLUMN()-COLUMN($Z78)),0),1.875-MOD(V78,1))</f>
        <v>0.875</v>
      </c>
      <c r="AM78" s="77">
        <f>MIN(MAX(MIN(MAX(MIN(MAX(W$6+IF(AND($F$1="リマスター",$D78="アルマジロキャベツ"),-1,1)*INDEX(エサマスタ!$C$5:$O$53,MATCH($D78,エサマスタ!$B$5:$B$53,0),COLUMN()-COLUMN($Z78)),0),1.875-MOD(W78,1))+IF(AND($F$1="リマスター",$E78="アルマジロキャベツ"),-1,1)*INDEX(エサマスタ!$C$5:$O$53,MATCH($E78,エサマスタ!$B$5:$B$53,0),COLUMN()-COLUMN($Z78)),0),1.875-MOD(W78,1))+IF(AND($F$1="リマスター",$F78="アルマジロキャベツ"),-1,1)*INDEX(エサマスタ!$C$5:$O$53,MATCH($F78,エサマスタ!$B$5:$B$53,0),COLUMN()-COLUMN($Z78)),0),1.875-MOD(W78,1))</f>
        <v>1</v>
      </c>
      <c r="AN78" s="15"/>
    </row>
    <row r="79" spans="1:44" x14ac:dyDescent="0.25">
      <c r="A79" s="15"/>
      <c r="B79" s="51" t="s">
        <v>105</v>
      </c>
      <c r="C79" s="54"/>
      <c r="D79" s="53" t="s">
        <v>92</v>
      </c>
      <c r="E79" s="53" t="s">
        <v>97</v>
      </c>
      <c r="F79" s="53" t="s">
        <v>97</v>
      </c>
      <c r="G79" s="50"/>
      <c r="H79" s="15"/>
      <c r="I79" s="15"/>
      <c r="J79" s="63" t="s">
        <v>105</v>
      </c>
      <c r="K79" s="64">
        <f t="shared" ref="K79:R79" si="125">K78+AA78</f>
        <v>223.25</v>
      </c>
      <c r="L79" s="65">
        <f t="shared" si="125"/>
        <v>98.5</v>
      </c>
      <c r="M79" s="65">
        <f t="shared" si="125"/>
        <v>169.5</v>
      </c>
      <c r="N79" s="65">
        <f t="shared" si="125"/>
        <v>83.5</v>
      </c>
      <c r="O79" s="65">
        <f t="shared" si="125"/>
        <v>98.5</v>
      </c>
      <c r="P79" s="65">
        <f t="shared" si="125"/>
        <v>136.5</v>
      </c>
      <c r="Q79" s="65">
        <f t="shared" si="125"/>
        <v>63.5</v>
      </c>
      <c r="R79" s="65">
        <f t="shared" si="125"/>
        <v>5</v>
      </c>
      <c r="S79" s="76">
        <f t="shared" ref="S79:W79" si="126">INT(S78)+MIN(S78-INT(S78)+AI78,1.875)</f>
        <v>49.875</v>
      </c>
      <c r="T79" s="76">
        <f t="shared" si="126"/>
        <v>59</v>
      </c>
      <c r="U79" s="76">
        <f t="shared" si="126"/>
        <v>59</v>
      </c>
      <c r="V79" s="76">
        <f t="shared" si="126"/>
        <v>58.5</v>
      </c>
      <c r="W79" s="77">
        <f t="shared" si="126"/>
        <v>59</v>
      </c>
      <c r="X79" s="15"/>
      <c r="Y79" s="15"/>
      <c r="Z79" s="63" t="s">
        <v>105</v>
      </c>
      <c r="AA79" s="64">
        <f>MIN(MAX(MIN(MAX(MIN(MAX(K$6+INDEX(エサマスタ!$C$5:$O$53,MATCH($D79,エサマスタ!$B$5:$B$53,0),COLUMN()-COLUMN($Z79)),0),3.75)+INDEX(エサマスタ!$C$5:$O$53,MATCH($E79,エサマスタ!$B$5:$B$53,0),COLUMN()-COLUMN($Z79)),0),3.75)+INDEX(エサマスタ!$C$5:$O$53,MATCH($F79,エサマスタ!$B$5:$B$53,0),COLUMN()-COLUMN($Z79)),0),3.75)</f>
        <v>3.75</v>
      </c>
      <c r="AB79" s="65">
        <f>MIN(MAX(MIN(MAX(MIN(MAX(L$6+INDEX(エサマスタ!$C$5:$O$53,MATCH($D79,エサマスタ!$B$5:$B$53,0),COLUMN()-COLUMN($Z79)),0),3.75)+INDEX(エサマスタ!$C$5:$O$53,MATCH($E79,エサマスタ!$B$5:$B$53,0),COLUMN()-COLUMN($Z79)),0),3.75)+INDEX(エサマスタ!$C$5:$O$53,MATCH($F79,エサマスタ!$B$5:$B$53,0),COLUMN()-COLUMN($Z79)),0),3.75)</f>
        <v>1.5</v>
      </c>
      <c r="AC79" s="65">
        <f>MIN(MAX(MIN(MAX(MIN(MAX(M$6+INDEX(エサマスタ!$C$5:$O$53,MATCH($D79,エサマスタ!$B$5:$B$53,0),COLUMN()-COLUMN($Z79)),0),3.75)+INDEX(エサマスタ!$C$5:$O$53,MATCH($E79,エサマスタ!$B$5:$B$53,0),COLUMN()-COLUMN($Z79)),0),3.75)+INDEX(エサマスタ!$C$5:$O$53,MATCH($F79,エサマスタ!$B$5:$B$53,0),COLUMN()-COLUMN($Z79)),0),3.75)</f>
        <v>2.5</v>
      </c>
      <c r="AD79" s="65">
        <f>MIN(MAX(MIN(MAX(MIN(MAX(N$6+INDEX(エサマスタ!$C$5:$O$53,MATCH($D79,エサマスタ!$B$5:$B$53,0),COLUMN()-COLUMN($Z79)),0),3.75)+INDEX(エサマスタ!$C$5:$O$53,MATCH($E79,エサマスタ!$B$5:$B$53,0),COLUMN()-COLUMN($Z79)),0),3.75)+INDEX(エサマスタ!$C$5:$O$53,MATCH($F79,エサマスタ!$B$5:$B$53,0),COLUMN()-COLUMN($Z79)),0),3.75)</f>
        <v>1.5</v>
      </c>
      <c r="AE79" s="65">
        <f>MIN(MAX(MIN(MAX(MIN(MAX(O$6+INDEX(エサマスタ!$C$5:$O$53,MATCH($D79,エサマスタ!$B$5:$B$53,0),COLUMN()-COLUMN($Z79)),0),3.75)+INDEX(エサマスタ!$C$5:$O$53,MATCH($E79,エサマスタ!$B$5:$B$53,0),COLUMN()-COLUMN($Z79)),0),3.75)+INDEX(エサマスタ!$C$5:$O$53,MATCH($F79,エサマスタ!$B$5:$B$53,0),COLUMN()-COLUMN($Z79)),0),3.75)</f>
        <v>1.5</v>
      </c>
      <c r="AF79" s="65">
        <f>MIN(MAX(MIN(MAX(MIN(MAX(P$6+INDEX(エサマスタ!$C$5:$O$53,MATCH($D79,エサマスタ!$B$5:$B$53,0),COLUMN()-COLUMN($Z79)),0),3.75)+INDEX(エサマスタ!$C$5:$O$53,MATCH($E79,エサマスタ!$B$5:$B$53,0),COLUMN()-COLUMN($Z79)),0),3.75)+INDEX(エサマスタ!$C$5:$O$53,MATCH($F79,エサマスタ!$B$5:$B$53,0),COLUMN()-COLUMN($Z79)),0),3.75)</f>
        <v>2.5</v>
      </c>
      <c r="AG79" s="65">
        <f>MIN(MAX(MIN(MAX(MIN(MAX(Q$6+INDEX(エサマスタ!$C$5:$O$53,MATCH($D79,エサマスタ!$B$5:$B$53,0),COLUMN()-COLUMN($Z79)),0),3.75)+INDEX(エサマスタ!$C$5:$O$53,MATCH($E79,エサマスタ!$B$5:$B$53,0),COLUMN()-COLUMN($Z79)),0),3.75)+INDEX(エサマスタ!$C$5:$O$53,MATCH($F79,エサマスタ!$B$5:$B$53,0),COLUMN()-COLUMN($Z79)),0),3.75)</f>
        <v>0.5</v>
      </c>
      <c r="AH79" s="65">
        <f>MIN(MAX(MIN(MAX(MIN(MAX(R$6+INDEX(エサマスタ!$C$5:$O$53,MATCH($D79,エサマスタ!$B$5:$B$53,0),COLUMN()-COLUMN($Z79)),0),3.75)+INDEX(エサマスタ!$C$5:$O$53,MATCH($E79,エサマスタ!$B$5:$B$53,0),COLUMN()-COLUMN($Z79)),0),3.75)+INDEX(エサマスタ!$C$5:$O$53,MATCH($F79,エサマスタ!$B$5:$B$53,0),COLUMN()-COLUMN($Z79)),0),3.75)</f>
        <v>0</v>
      </c>
      <c r="AI79" s="76">
        <f>MIN(MAX(MIN(MAX(MIN(MAX(S$6+INDEX(エサマスタ!$C$5:$O$53,MATCH($D79,エサマスタ!$B$5:$B$53,0),COLUMN()-COLUMN($Z79)),0),1.875-MOD(S79,1))+INDEX(エサマスタ!$C$5:$O$53,MATCH($E79,エサマスタ!$B$5:$B$53,0),COLUMN()-COLUMN($Z79)),0),1.875-MOD(S79,1))+INDEX(エサマスタ!$C$5:$O$53,MATCH($F79,エサマスタ!$B$5:$B$53,0),COLUMN()-COLUMN($Z79)),0),1.875-MOD(S79,1))</f>
        <v>0.625</v>
      </c>
      <c r="AJ79" s="76">
        <f>MIN(MAX(MIN(MAX(MIN(MAX(T$6+INDEX(エサマスタ!$C$5:$O$53,MATCH($D79,エサマスタ!$B$5:$B$53,0),COLUMN()-COLUMN($Z79)),0),1.875-MOD(T79,1))+INDEX(エサマスタ!$C$5:$O$53,MATCH($E79,エサマスタ!$B$5:$B$53,0),COLUMN()-COLUMN($Z79)),0),1.875-MOD(T79,1))+INDEX(エサマスタ!$C$5:$O$53,MATCH($F79,エサマスタ!$B$5:$B$53,0),COLUMN()-COLUMN($Z79)),0),1.875-MOD(T79,1))</f>
        <v>1</v>
      </c>
      <c r="AK79" s="76">
        <f>MIN(MAX(MIN(MAX(MIN(MAX(U$6+INDEX(エサマスタ!$C$5:$O$53,MATCH($D79,エサマスタ!$B$5:$B$53,0),COLUMN()-COLUMN($Z79)),0),1.875-MOD(U79,1))+INDEX(エサマスタ!$C$5:$O$53,MATCH($E79,エサマスタ!$B$5:$B$53,0),COLUMN()-COLUMN($Z79)),0),1.875-MOD(U79,1))+INDEX(エサマスタ!$C$5:$O$53,MATCH($F79,エサマスタ!$B$5:$B$53,0),COLUMN()-COLUMN($Z79)),0),1.875-MOD(U79,1))</f>
        <v>1</v>
      </c>
      <c r="AL79" s="76">
        <f>MIN(MAX(MIN(MAX(MIN(MAX(V$6+INDEX(エサマスタ!$C$5:$O$53,MATCH($D79,エサマスタ!$B$5:$B$53,0),COLUMN()-COLUMN($Z79)),0),1.875-MOD(V79,1))+INDEX(エサマスタ!$C$5:$O$53,MATCH($E79,エサマスタ!$B$5:$B$53,0),COLUMN()-COLUMN($Z79)),0),1.875-MOD(V79,1))+INDEX(エサマスタ!$C$5:$O$53,MATCH($F79,エサマスタ!$B$5:$B$53,0),COLUMN()-COLUMN($Z79)),0),1.875-MOD(V79,1))</f>
        <v>0.875</v>
      </c>
      <c r="AM79" s="77">
        <f>MIN(MAX(MIN(MAX(MIN(MAX(W$6+IF(AND($F$1="リマスター",$D79="アルマジロキャベツ"),-1,1)*INDEX(エサマスタ!$C$5:$O$53,MATCH($D79,エサマスタ!$B$5:$B$53,0),COLUMN()-COLUMN($Z79)),0),1.875-MOD(W79,1))+IF(AND($F$1="リマスター",$E79="アルマジロキャベツ"),-1,1)*INDEX(エサマスタ!$C$5:$O$53,MATCH($E79,エサマスタ!$B$5:$B$53,0),COLUMN()-COLUMN($Z79)),0),1.875-MOD(W79,1))+IF(AND($F$1="リマスター",$F79="アルマジロキャベツ"),-1,1)*INDEX(エサマスタ!$C$5:$O$53,MATCH($F79,エサマスタ!$B$5:$B$53,0),COLUMN()-COLUMN($Z79)),0),1.875-MOD(W79,1))</f>
        <v>1</v>
      </c>
      <c r="AN79" s="15"/>
    </row>
    <row r="80" spans="1:44" x14ac:dyDescent="0.25">
      <c r="A80" s="15"/>
      <c r="B80" s="51" t="s">
        <v>170</v>
      </c>
      <c r="C80" s="54"/>
      <c r="D80" s="53" t="s">
        <v>95</v>
      </c>
      <c r="E80" s="53" t="s">
        <v>95</v>
      </c>
      <c r="F80" s="53" t="s">
        <v>97</v>
      </c>
      <c r="G80" s="50"/>
      <c r="H80" s="15"/>
      <c r="I80" s="15"/>
      <c r="J80" s="63" t="s">
        <v>170</v>
      </c>
      <c r="K80" s="64">
        <f t="shared" ref="K80:R80" si="127">K79+AA79</f>
        <v>227</v>
      </c>
      <c r="L80" s="65">
        <f t="shared" si="127"/>
        <v>100</v>
      </c>
      <c r="M80" s="65">
        <f t="shared" si="127"/>
        <v>172</v>
      </c>
      <c r="N80" s="65">
        <f t="shared" si="127"/>
        <v>85</v>
      </c>
      <c r="O80" s="65">
        <f t="shared" si="127"/>
        <v>100</v>
      </c>
      <c r="P80" s="65">
        <f t="shared" si="127"/>
        <v>139</v>
      </c>
      <c r="Q80" s="65">
        <f t="shared" si="127"/>
        <v>64</v>
      </c>
      <c r="R80" s="65">
        <f t="shared" si="127"/>
        <v>5</v>
      </c>
      <c r="S80" s="76">
        <f t="shared" ref="S80:W80" si="128">INT(S79)+MIN(S79-INT(S79)+AI79,1.875)</f>
        <v>50.5</v>
      </c>
      <c r="T80" s="76">
        <f t="shared" si="128"/>
        <v>60</v>
      </c>
      <c r="U80" s="76">
        <f t="shared" si="128"/>
        <v>60</v>
      </c>
      <c r="V80" s="76">
        <f t="shared" si="128"/>
        <v>59.375</v>
      </c>
      <c r="W80" s="77">
        <f t="shared" si="128"/>
        <v>60</v>
      </c>
      <c r="X80" s="15"/>
      <c r="Y80" s="15"/>
      <c r="Z80" s="63" t="s">
        <v>170</v>
      </c>
      <c r="AA80" s="64">
        <f>MIN(MAX(MIN(MAX(MIN(MAX(K$6+INDEX(エサマスタ!$C$5:$O$53,MATCH($D80,エサマスタ!$B$5:$B$53,0),COLUMN()-COLUMN($Z80)),0),3.75)+INDEX(エサマスタ!$C$5:$O$53,MATCH($E80,エサマスタ!$B$5:$B$53,0),COLUMN()-COLUMN($Z80)),0),3.75)+INDEX(エサマスタ!$C$5:$O$53,MATCH($F80,エサマスタ!$B$5:$B$53,0),COLUMN()-COLUMN($Z80)),0),3.75)</f>
        <v>3.25</v>
      </c>
      <c r="AB80" s="65">
        <f>MIN(MAX(MIN(MAX(MIN(MAX(L$6+INDEX(エサマスタ!$C$5:$O$53,MATCH($D80,エサマスタ!$B$5:$B$53,0),COLUMN()-COLUMN($Z80)),0),3.75)+INDEX(エサマスタ!$C$5:$O$53,MATCH($E80,エサマスタ!$B$5:$B$53,0),COLUMN()-COLUMN($Z80)),0),3.75)+INDEX(エサマスタ!$C$5:$O$53,MATCH($F80,エサマスタ!$B$5:$B$53,0),COLUMN()-COLUMN($Z80)),0),3.75)</f>
        <v>1.5</v>
      </c>
      <c r="AC80" s="65">
        <f>MIN(MAX(MIN(MAX(MIN(MAX(M$6+INDEX(エサマスタ!$C$5:$O$53,MATCH($D80,エサマスタ!$B$5:$B$53,0),COLUMN()-COLUMN($Z80)),0),3.75)+INDEX(エサマスタ!$C$5:$O$53,MATCH($E80,エサマスタ!$B$5:$B$53,0),COLUMN()-COLUMN($Z80)),0),3.75)+INDEX(エサマスタ!$C$5:$O$53,MATCH($F80,エサマスタ!$B$5:$B$53,0),COLUMN()-COLUMN($Z80)),0),3.75)</f>
        <v>3.5</v>
      </c>
      <c r="AD80" s="65">
        <f>MIN(MAX(MIN(MAX(MIN(MAX(N$6+INDEX(エサマスタ!$C$5:$O$53,MATCH($D80,エサマスタ!$B$5:$B$53,0),COLUMN()-COLUMN($Z80)),0),3.75)+INDEX(エサマスタ!$C$5:$O$53,MATCH($E80,エサマスタ!$B$5:$B$53,0),COLUMN()-COLUMN($Z80)),0),3.75)+INDEX(エサマスタ!$C$5:$O$53,MATCH($F80,エサマスタ!$B$5:$B$53,0),COLUMN()-COLUMN($Z80)),0),3.75)</f>
        <v>0</v>
      </c>
      <c r="AE80" s="65">
        <f>MIN(MAX(MIN(MAX(MIN(MAX(O$6+INDEX(エサマスタ!$C$5:$O$53,MATCH($D80,エサマスタ!$B$5:$B$53,0),COLUMN()-COLUMN($Z80)),0),3.75)+INDEX(エサマスタ!$C$5:$O$53,MATCH($E80,エサマスタ!$B$5:$B$53,0),COLUMN()-COLUMN($Z80)),0),3.75)+INDEX(エサマスタ!$C$5:$O$53,MATCH($F80,エサマスタ!$B$5:$B$53,0),COLUMN()-COLUMN($Z80)),0),3.75)</f>
        <v>1.5</v>
      </c>
      <c r="AF80" s="65">
        <f>MIN(MAX(MIN(MAX(MIN(MAX(P$6+INDEX(エサマスタ!$C$5:$O$53,MATCH($D80,エサマスタ!$B$5:$B$53,0),COLUMN()-COLUMN($Z80)),0),3.75)+INDEX(エサマスタ!$C$5:$O$53,MATCH($E80,エサマスタ!$B$5:$B$53,0),COLUMN()-COLUMN($Z80)),0),3.75)+INDEX(エサマスタ!$C$5:$O$53,MATCH($F80,エサマスタ!$B$5:$B$53,0),COLUMN()-COLUMN($Z80)),0),3.75)</f>
        <v>0</v>
      </c>
      <c r="AG80" s="65">
        <f>MIN(MAX(MIN(MAX(MIN(MAX(Q$6+INDEX(エサマスタ!$C$5:$O$53,MATCH($D80,エサマスタ!$B$5:$B$53,0),COLUMN()-COLUMN($Z80)),0),3.75)+INDEX(エサマスタ!$C$5:$O$53,MATCH($E80,エサマスタ!$B$5:$B$53,0),COLUMN()-COLUMN($Z80)),0),3.75)+INDEX(エサマスタ!$C$5:$O$53,MATCH($F80,エサマスタ!$B$5:$B$53,0),COLUMN()-COLUMN($Z80)),0),3.75)</f>
        <v>3.5</v>
      </c>
      <c r="AH80" s="65">
        <f>MIN(MAX(MIN(MAX(MIN(MAX(R$6+INDEX(エサマスタ!$C$5:$O$53,MATCH($D80,エサマスタ!$B$5:$B$53,0),COLUMN()-COLUMN($Z80)),0),3.75)+INDEX(エサマスタ!$C$5:$O$53,MATCH($E80,エサマスタ!$B$5:$B$53,0),COLUMN()-COLUMN($Z80)),0),3.75)+INDEX(エサマスタ!$C$5:$O$53,MATCH($F80,エサマスタ!$B$5:$B$53,0),COLUMN()-COLUMN($Z80)),0),3.75)</f>
        <v>0</v>
      </c>
      <c r="AI80" s="76">
        <f>MIN(MAX(MIN(MAX(MIN(MAX(S$6+INDEX(エサマスタ!$C$5:$O$53,MATCH($D80,エサマスタ!$B$5:$B$53,0),COLUMN()-COLUMN($Z80)),0),1.875-MOD(S80,1))+INDEX(エサマスタ!$C$5:$O$53,MATCH($E80,エサマスタ!$B$5:$B$53,0),COLUMN()-COLUMN($Z80)),0),1.875-MOD(S80,1))+INDEX(エサマスタ!$C$5:$O$53,MATCH($F80,エサマスタ!$B$5:$B$53,0),COLUMN()-COLUMN($Z80)),0),1.875-MOD(S80,1))</f>
        <v>0.625</v>
      </c>
      <c r="AJ80" s="76">
        <f>MIN(MAX(MIN(MAX(MIN(MAX(T$6+INDEX(エサマスタ!$C$5:$O$53,MATCH($D80,エサマスタ!$B$5:$B$53,0),COLUMN()-COLUMN($Z80)),0),1.875-MOD(T80,1))+INDEX(エサマスタ!$C$5:$O$53,MATCH($E80,エサマスタ!$B$5:$B$53,0),COLUMN()-COLUMN($Z80)),0),1.875-MOD(T80,1))+INDEX(エサマスタ!$C$5:$O$53,MATCH($F80,エサマスタ!$B$5:$B$53,0),COLUMN()-COLUMN($Z80)),0),1.875-MOD(T80,1))</f>
        <v>0.5</v>
      </c>
      <c r="AK80" s="76">
        <f>MIN(MAX(MIN(MAX(MIN(MAX(U$6+INDEX(エサマスタ!$C$5:$O$53,MATCH($D80,エサマスタ!$B$5:$B$53,0),COLUMN()-COLUMN($Z80)),0),1.875-MOD(U80,1))+INDEX(エサマスタ!$C$5:$O$53,MATCH($E80,エサマスタ!$B$5:$B$53,0),COLUMN()-COLUMN($Z80)),0),1.875-MOD(U80,1))+INDEX(エサマスタ!$C$5:$O$53,MATCH($F80,エサマスタ!$B$5:$B$53,0),COLUMN()-COLUMN($Z80)),0),1.875-MOD(U80,1))</f>
        <v>0.5</v>
      </c>
      <c r="AL80" s="76">
        <f>MIN(MAX(MIN(MAX(MIN(MAX(V$6+INDEX(エサマスタ!$C$5:$O$53,MATCH($D80,エサマスタ!$B$5:$B$53,0),COLUMN()-COLUMN($Z80)),0),1.875-MOD(V80,1))+INDEX(エサマスタ!$C$5:$O$53,MATCH($E80,エサマスタ!$B$5:$B$53,0),COLUMN()-COLUMN($Z80)),0),1.875-MOD(V80,1))+INDEX(エサマスタ!$C$5:$O$53,MATCH($F80,エサマスタ!$B$5:$B$53,0),COLUMN()-COLUMN($Z80)),0),1.875-MOD(V80,1))</f>
        <v>1.375</v>
      </c>
      <c r="AM80" s="77">
        <f>MIN(MAX(MIN(MAX(MIN(MAX(W$6+IF(AND($F$1="リマスター",$D80="アルマジロキャベツ"),-1,1)*INDEX(エサマスタ!$C$5:$O$53,MATCH($D80,エサマスタ!$B$5:$B$53,0),COLUMN()-COLUMN($Z80)),0),1.875-MOD(W80,1))+IF(AND($F$1="リマスター",$E80="アルマジロキャベツ"),-1,1)*INDEX(エサマスタ!$C$5:$O$53,MATCH($E80,エサマスタ!$B$5:$B$53,0),COLUMN()-COLUMN($Z80)),0),1.875-MOD(W80,1))+IF(AND($F$1="リマスター",$F80="アルマジロキャベツ"),-1,1)*INDEX(エサマスタ!$C$5:$O$53,MATCH($F80,エサマスタ!$B$5:$B$53,0),COLUMN()-COLUMN($Z80)),0),1.875-MOD(W80,1))</f>
        <v>1</v>
      </c>
      <c r="AN80" s="15"/>
    </row>
    <row r="81" spans="1:40" x14ac:dyDescent="0.25">
      <c r="A81" s="15"/>
      <c r="B81" s="51" t="s">
        <v>171</v>
      </c>
      <c r="C81" s="54"/>
      <c r="D81" s="53" t="s">
        <v>92</v>
      </c>
      <c r="E81" s="53" t="s">
        <v>97</v>
      </c>
      <c r="F81" s="53" t="s">
        <v>97</v>
      </c>
      <c r="G81" s="50"/>
      <c r="H81" s="15"/>
      <c r="I81" s="15"/>
      <c r="J81" s="63" t="s">
        <v>171</v>
      </c>
      <c r="K81" s="64">
        <f t="shared" ref="K81:R81" si="129">K80+AA80</f>
        <v>230.25</v>
      </c>
      <c r="L81" s="65">
        <f t="shared" si="129"/>
        <v>101.5</v>
      </c>
      <c r="M81" s="65">
        <f t="shared" si="129"/>
        <v>175.5</v>
      </c>
      <c r="N81" s="65">
        <f t="shared" si="129"/>
        <v>85</v>
      </c>
      <c r="O81" s="65">
        <f t="shared" si="129"/>
        <v>101.5</v>
      </c>
      <c r="P81" s="65">
        <f t="shared" si="129"/>
        <v>139</v>
      </c>
      <c r="Q81" s="65">
        <f t="shared" si="129"/>
        <v>67.5</v>
      </c>
      <c r="R81" s="65">
        <f t="shared" si="129"/>
        <v>5</v>
      </c>
      <c r="S81" s="76">
        <f t="shared" ref="S81:W81" si="130">INT(S80)+MIN(S80-INT(S80)+AI80,1.875)</f>
        <v>51.125</v>
      </c>
      <c r="T81" s="76">
        <f t="shared" si="130"/>
        <v>60.5</v>
      </c>
      <c r="U81" s="76">
        <f t="shared" si="130"/>
        <v>60.5</v>
      </c>
      <c r="V81" s="76">
        <f t="shared" si="130"/>
        <v>60.75</v>
      </c>
      <c r="W81" s="77">
        <f t="shared" si="130"/>
        <v>61</v>
      </c>
      <c r="X81" s="15"/>
      <c r="Y81" s="15"/>
      <c r="Z81" s="63" t="s">
        <v>171</v>
      </c>
      <c r="AA81" s="64">
        <f>MIN(MAX(MIN(MAX(MIN(MAX(K$6+INDEX(エサマスタ!$C$5:$O$53,MATCH($D81,エサマスタ!$B$5:$B$53,0),COLUMN()-COLUMN($Z81)),0),3.75)+INDEX(エサマスタ!$C$5:$O$53,MATCH($E81,エサマスタ!$B$5:$B$53,0),COLUMN()-COLUMN($Z81)),0),3.75)+INDEX(エサマスタ!$C$5:$O$53,MATCH($F81,エサマスタ!$B$5:$B$53,0),COLUMN()-COLUMN($Z81)),0),3.75)</f>
        <v>3.75</v>
      </c>
      <c r="AB81" s="65">
        <f>MIN(MAX(MIN(MAX(MIN(MAX(L$6+INDEX(エサマスタ!$C$5:$O$53,MATCH($D81,エサマスタ!$B$5:$B$53,0),COLUMN()-COLUMN($Z81)),0),3.75)+INDEX(エサマスタ!$C$5:$O$53,MATCH($E81,エサマスタ!$B$5:$B$53,0),COLUMN()-COLUMN($Z81)),0),3.75)+INDEX(エサマスタ!$C$5:$O$53,MATCH($F81,エサマスタ!$B$5:$B$53,0),COLUMN()-COLUMN($Z81)),0),3.75)</f>
        <v>1.5</v>
      </c>
      <c r="AC81" s="65">
        <f>MIN(MAX(MIN(MAX(MIN(MAX(M$6+INDEX(エサマスタ!$C$5:$O$53,MATCH($D81,エサマスタ!$B$5:$B$53,0),COLUMN()-COLUMN($Z81)),0),3.75)+INDEX(エサマスタ!$C$5:$O$53,MATCH($E81,エサマスタ!$B$5:$B$53,0),COLUMN()-COLUMN($Z81)),0),3.75)+INDEX(エサマスタ!$C$5:$O$53,MATCH($F81,エサマスタ!$B$5:$B$53,0),COLUMN()-COLUMN($Z81)),0),3.75)</f>
        <v>2.5</v>
      </c>
      <c r="AD81" s="65">
        <f>MIN(MAX(MIN(MAX(MIN(MAX(N$6+INDEX(エサマスタ!$C$5:$O$53,MATCH($D81,エサマスタ!$B$5:$B$53,0),COLUMN()-COLUMN($Z81)),0),3.75)+INDEX(エサマスタ!$C$5:$O$53,MATCH($E81,エサマスタ!$B$5:$B$53,0),COLUMN()-COLUMN($Z81)),0),3.75)+INDEX(エサマスタ!$C$5:$O$53,MATCH($F81,エサマスタ!$B$5:$B$53,0),COLUMN()-COLUMN($Z81)),0),3.75)</f>
        <v>1.5</v>
      </c>
      <c r="AE81" s="65">
        <f>MIN(MAX(MIN(MAX(MIN(MAX(O$6+INDEX(エサマスタ!$C$5:$O$53,MATCH($D81,エサマスタ!$B$5:$B$53,0),COLUMN()-COLUMN($Z81)),0),3.75)+INDEX(エサマスタ!$C$5:$O$53,MATCH($E81,エサマスタ!$B$5:$B$53,0),COLUMN()-COLUMN($Z81)),0),3.75)+INDEX(エサマスタ!$C$5:$O$53,MATCH($F81,エサマスタ!$B$5:$B$53,0),COLUMN()-COLUMN($Z81)),0),3.75)</f>
        <v>1.5</v>
      </c>
      <c r="AF81" s="65">
        <f>MIN(MAX(MIN(MAX(MIN(MAX(P$6+INDEX(エサマスタ!$C$5:$O$53,MATCH($D81,エサマスタ!$B$5:$B$53,0),COLUMN()-COLUMN($Z81)),0),3.75)+INDEX(エサマスタ!$C$5:$O$53,MATCH($E81,エサマスタ!$B$5:$B$53,0),COLUMN()-COLUMN($Z81)),0),3.75)+INDEX(エサマスタ!$C$5:$O$53,MATCH($F81,エサマスタ!$B$5:$B$53,0),COLUMN()-COLUMN($Z81)),0),3.75)</f>
        <v>2.5</v>
      </c>
      <c r="AG81" s="65">
        <f>MIN(MAX(MIN(MAX(MIN(MAX(Q$6+INDEX(エサマスタ!$C$5:$O$53,MATCH($D81,エサマスタ!$B$5:$B$53,0),COLUMN()-COLUMN($Z81)),0),3.75)+INDEX(エサマスタ!$C$5:$O$53,MATCH($E81,エサマスタ!$B$5:$B$53,0),COLUMN()-COLUMN($Z81)),0),3.75)+INDEX(エサマスタ!$C$5:$O$53,MATCH($F81,エサマスタ!$B$5:$B$53,0),COLUMN()-COLUMN($Z81)),0),3.75)</f>
        <v>0.5</v>
      </c>
      <c r="AH81" s="65">
        <f>MIN(MAX(MIN(MAX(MIN(MAX(R$6+INDEX(エサマスタ!$C$5:$O$53,MATCH($D81,エサマスタ!$B$5:$B$53,0),COLUMN()-COLUMN($Z81)),0),3.75)+INDEX(エサマスタ!$C$5:$O$53,MATCH($E81,エサマスタ!$B$5:$B$53,0),COLUMN()-COLUMN($Z81)),0),3.75)+INDEX(エサマスタ!$C$5:$O$53,MATCH($F81,エサマスタ!$B$5:$B$53,0),COLUMN()-COLUMN($Z81)),0),3.75)</f>
        <v>0</v>
      </c>
      <c r="AI81" s="76">
        <f>MIN(MAX(MIN(MAX(MIN(MAX(S$6+INDEX(エサマスタ!$C$5:$O$53,MATCH($D81,エサマスタ!$B$5:$B$53,0),COLUMN()-COLUMN($Z81)),0),1.875-MOD(S81,1))+INDEX(エサマスタ!$C$5:$O$53,MATCH($E81,エサマスタ!$B$5:$B$53,0),COLUMN()-COLUMN($Z81)),0),1.875-MOD(S81,1))+INDEX(エサマスタ!$C$5:$O$53,MATCH($F81,エサマスタ!$B$5:$B$53,0),COLUMN()-COLUMN($Z81)),0),1.875-MOD(S81,1))</f>
        <v>0.625</v>
      </c>
      <c r="AJ81" s="76">
        <f>MIN(MAX(MIN(MAX(MIN(MAX(T$6+INDEX(エサマスタ!$C$5:$O$53,MATCH($D81,エサマスタ!$B$5:$B$53,0),COLUMN()-COLUMN($Z81)),0),1.875-MOD(T81,1))+INDEX(エサマスタ!$C$5:$O$53,MATCH($E81,エサマスタ!$B$5:$B$53,0),COLUMN()-COLUMN($Z81)),0),1.875-MOD(T81,1))+INDEX(エサマスタ!$C$5:$O$53,MATCH($F81,エサマスタ!$B$5:$B$53,0),COLUMN()-COLUMN($Z81)),0),1.875-MOD(T81,1))</f>
        <v>1</v>
      </c>
      <c r="AK81" s="76">
        <f>MIN(MAX(MIN(MAX(MIN(MAX(U$6+INDEX(エサマスタ!$C$5:$O$53,MATCH($D81,エサマスタ!$B$5:$B$53,0),COLUMN()-COLUMN($Z81)),0),1.875-MOD(U81,1))+INDEX(エサマスタ!$C$5:$O$53,MATCH($E81,エサマスタ!$B$5:$B$53,0),COLUMN()-COLUMN($Z81)),0),1.875-MOD(U81,1))+INDEX(エサマスタ!$C$5:$O$53,MATCH($F81,エサマスタ!$B$5:$B$53,0),COLUMN()-COLUMN($Z81)),0),1.875-MOD(U81,1))</f>
        <v>1</v>
      </c>
      <c r="AL81" s="76">
        <f>MIN(MAX(MIN(MAX(MIN(MAX(V$6+INDEX(エサマスタ!$C$5:$O$53,MATCH($D81,エサマスタ!$B$5:$B$53,0),COLUMN()-COLUMN($Z81)),0),1.875-MOD(V81,1))+INDEX(エサマスタ!$C$5:$O$53,MATCH($E81,エサマスタ!$B$5:$B$53,0),COLUMN()-COLUMN($Z81)),0),1.875-MOD(V81,1))+INDEX(エサマスタ!$C$5:$O$53,MATCH($F81,エサマスタ!$B$5:$B$53,0),COLUMN()-COLUMN($Z81)),0),1.875-MOD(V81,1))</f>
        <v>0.875</v>
      </c>
      <c r="AM81" s="77">
        <f>MIN(MAX(MIN(MAX(MIN(MAX(W$6+IF(AND($F$1="リマスター",$D81="アルマジロキャベツ"),-1,1)*INDEX(エサマスタ!$C$5:$O$53,MATCH($D81,エサマスタ!$B$5:$B$53,0),COLUMN()-COLUMN($Z81)),0),1.875-MOD(W81,1))+IF(AND($F$1="リマスター",$E81="アルマジロキャベツ"),-1,1)*INDEX(エサマスタ!$C$5:$O$53,MATCH($E81,エサマスタ!$B$5:$B$53,0),COLUMN()-COLUMN($Z81)),0),1.875-MOD(W81,1))+IF(AND($F$1="リマスター",$F81="アルマジロキャベツ"),-1,1)*INDEX(エサマスタ!$C$5:$O$53,MATCH($F81,エサマスタ!$B$5:$B$53,0),COLUMN()-COLUMN($Z81)),0),1.875-MOD(W81,1))</f>
        <v>1</v>
      </c>
      <c r="AN81" s="15"/>
    </row>
    <row r="82" spans="1:40" x14ac:dyDescent="0.25">
      <c r="A82" s="15"/>
      <c r="B82" s="51" t="s">
        <v>172</v>
      </c>
      <c r="C82" s="54"/>
      <c r="D82" s="53" t="s">
        <v>92</v>
      </c>
      <c r="E82" s="53" t="s">
        <v>97</v>
      </c>
      <c r="F82" s="53" t="s">
        <v>97</v>
      </c>
      <c r="G82" s="50"/>
      <c r="H82" s="15"/>
      <c r="I82" s="15"/>
      <c r="J82" s="63" t="s">
        <v>172</v>
      </c>
      <c r="K82" s="64">
        <f t="shared" ref="K82:R82" si="131">K81+AA81</f>
        <v>234</v>
      </c>
      <c r="L82" s="65">
        <f t="shared" si="131"/>
        <v>103</v>
      </c>
      <c r="M82" s="65">
        <f t="shared" si="131"/>
        <v>178</v>
      </c>
      <c r="N82" s="65">
        <f t="shared" si="131"/>
        <v>86.5</v>
      </c>
      <c r="O82" s="65">
        <f t="shared" si="131"/>
        <v>103</v>
      </c>
      <c r="P82" s="65">
        <f t="shared" si="131"/>
        <v>141.5</v>
      </c>
      <c r="Q82" s="65">
        <f t="shared" si="131"/>
        <v>68</v>
      </c>
      <c r="R82" s="65">
        <f t="shared" si="131"/>
        <v>5</v>
      </c>
      <c r="S82" s="76">
        <f t="shared" ref="S82:W82" si="132">INT(S81)+MIN(S81-INT(S81)+AI81,1.875)</f>
        <v>51.75</v>
      </c>
      <c r="T82" s="76">
        <f t="shared" si="132"/>
        <v>61.5</v>
      </c>
      <c r="U82" s="76">
        <f t="shared" si="132"/>
        <v>61.5</v>
      </c>
      <c r="V82" s="76">
        <f t="shared" si="132"/>
        <v>61.625</v>
      </c>
      <c r="W82" s="77">
        <f t="shared" si="132"/>
        <v>62</v>
      </c>
      <c r="X82" s="15"/>
      <c r="Y82" s="15"/>
      <c r="Z82" s="63" t="s">
        <v>172</v>
      </c>
      <c r="AA82" s="64">
        <f>MIN(MAX(MIN(MAX(MIN(MAX(K$6+INDEX(エサマスタ!$C$5:$O$53,MATCH($D82,エサマスタ!$B$5:$B$53,0),COLUMN()-COLUMN($Z82)),0),3.75)+INDEX(エサマスタ!$C$5:$O$53,MATCH($E82,エサマスタ!$B$5:$B$53,0),COLUMN()-COLUMN($Z82)),0),3.75)+INDEX(エサマスタ!$C$5:$O$53,MATCH($F82,エサマスタ!$B$5:$B$53,0),COLUMN()-COLUMN($Z82)),0),3.75)</f>
        <v>3.75</v>
      </c>
      <c r="AB82" s="65">
        <f>MIN(MAX(MIN(MAX(MIN(MAX(L$6+INDEX(エサマスタ!$C$5:$O$53,MATCH($D82,エサマスタ!$B$5:$B$53,0),COLUMN()-COLUMN($Z82)),0),3.75)+INDEX(エサマスタ!$C$5:$O$53,MATCH($E82,エサマスタ!$B$5:$B$53,0),COLUMN()-COLUMN($Z82)),0),3.75)+INDEX(エサマスタ!$C$5:$O$53,MATCH($F82,エサマスタ!$B$5:$B$53,0),COLUMN()-COLUMN($Z82)),0),3.75)</f>
        <v>1.5</v>
      </c>
      <c r="AC82" s="65">
        <f>MIN(MAX(MIN(MAX(MIN(MAX(M$6+INDEX(エサマスタ!$C$5:$O$53,MATCH($D82,エサマスタ!$B$5:$B$53,0),COLUMN()-COLUMN($Z82)),0),3.75)+INDEX(エサマスタ!$C$5:$O$53,MATCH($E82,エサマスタ!$B$5:$B$53,0),COLUMN()-COLUMN($Z82)),0),3.75)+INDEX(エサマスタ!$C$5:$O$53,MATCH($F82,エサマスタ!$B$5:$B$53,0),COLUMN()-COLUMN($Z82)),0),3.75)</f>
        <v>2.5</v>
      </c>
      <c r="AD82" s="65">
        <f>MIN(MAX(MIN(MAX(MIN(MAX(N$6+INDEX(エサマスタ!$C$5:$O$53,MATCH($D82,エサマスタ!$B$5:$B$53,0),COLUMN()-COLUMN($Z82)),0),3.75)+INDEX(エサマスタ!$C$5:$O$53,MATCH($E82,エサマスタ!$B$5:$B$53,0),COLUMN()-COLUMN($Z82)),0),3.75)+INDEX(エサマスタ!$C$5:$O$53,MATCH($F82,エサマスタ!$B$5:$B$53,0),COLUMN()-COLUMN($Z82)),0),3.75)</f>
        <v>1.5</v>
      </c>
      <c r="AE82" s="65">
        <f>MIN(MAX(MIN(MAX(MIN(MAX(O$6+INDEX(エサマスタ!$C$5:$O$53,MATCH($D82,エサマスタ!$B$5:$B$53,0),COLUMN()-COLUMN($Z82)),0),3.75)+INDEX(エサマスタ!$C$5:$O$53,MATCH($E82,エサマスタ!$B$5:$B$53,0),COLUMN()-COLUMN($Z82)),0),3.75)+INDEX(エサマスタ!$C$5:$O$53,MATCH($F82,エサマスタ!$B$5:$B$53,0),COLUMN()-COLUMN($Z82)),0),3.75)</f>
        <v>1.5</v>
      </c>
      <c r="AF82" s="65">
        <f>MIN(MAX(MIN(MAX(MIN(MAX(P$6+INDEX(エサマスタ!$C$5:$O$53,MATCH($D82,エサマスタ!$B$5:$B$53,0),COLUMN()-COLUMN($Z82)),0),3.75)+INDEX(エサマスタ!$C$5:$O$53,MATCH($E82,エサマスタ!$B$5:$B$53,0),COLUMN()-COLUMN($Z82)),0),3.75)+INDEX(エサマスタ!$C$5:$O$53,MATCH($F82,エサマスタ!$B$5:$B$53,0),COLUMN()-COLUMN($Z82)),0),3.75)</f>
        <v>2.5</v>
      </c>
      <c r="AG82" s="65">
        <f>MIN(MAX(MIN(MAX(MIN(MAX(Q$6+INDEX(エサマスタ!$C$5:$O$53,MATCH($D82,エサマスタ!$B$5:$B$53,0),COLUMN()-COLUMN($Z82)),0),3.75)+INDEX(エサマスタ!$C$5:$O$53,MATCH($E82,エサマスタ!$B$5:$B$53,0),COLUMN()-COLUMN($Z82)),0),3.75)+INDEX(エサマスタ!$C$5:$O$53,MATCH($F82,エサマスタ!$B$5:$B$53,0),COLUMN()-COLUMN($Z82)),0),3.75)</f>
        <v>0.5</v>
      </c>
      <c r="AH82" s="65">
        <f>MIN(MAX(MIN(MAX(MIN(MAX(R$6+INDEX(エサマスタ!$C$5:$O$53,MATCH($D82,エサマスタ!$B$5:$B$53,0),COLUMN()-COLUMN($Z82)),0),3.75)+INDEX(エサマスタ!$C$5:$O$53,MATCH($E82,エサマスタ!$B$5:$B$53,0),COLUMN()-COLUMN($Z82)),0),3.75)+INDEX(エサマスタ!$C$5:$O$53,MATCH($F82,エサマスタ!$B$5:$B$53,0),COLUMN()-COLUMN($Z82)),0),3.75)</f>
        <v>0</v>
      </c>
      <c r="AI82" s="76">
        <f>MIN(MAX(MIN(MAX(MIN(MAX(S$6+INDEX(エサマスタ!$C$5:$O$53,MATCH($D82,エサマスタ!$B$5:$B$53,0),COLUMN()-COLUMN($Z82)),0),1.875-MOD(S82,1))+INDEX(エサマスタ!$C$5:$O$53,MATCH($E82,エサマスタ!$B$5:$B$53,0),COLUMN()-COLUMN($Z82)),0),1.875-MOD(S82,1))+INDEX(エサマスタ!$C$5:$O$53,MATCH($F82,エサマスタ!$B$5:$B$53,0),COLUMN()-COLUMN($Z82)),0),1.875-MOD(S82,1))</f>
        <v>0.625</v>
      </c>
      <c r="AJ82" s="76">
        <f>MIN(MAX(MIN(MAX(MIN(MAX(T$6+INDEX(エサマスタ!$C$5:$O$53,MATCH($D82,エサマスタ!$B$5:$B$53,0),COLUMN()-COLUMN($Z82)),0),1.875-MOD(T82,1))+INDEX(エサマスタ!$C$5:$O$53,MATCH($E82,エサマスタ!$B$5:$B$53,0),COLUMN()-COLUMN($Z82)),0),1.875-MOD(T82,1))+INDEX(エサマスタ!$C$5:$O$53,MATCH($F82,エサマスタ!$B$5:$B$53,0),COLUMN()-COLUMN($Z82)),0),1.875-MOD(T82,1))</f>
        <v>1</v>
      </c>
      <c r="AK82" s="76">
        <f>MIN(MAX(MIN(MAX(MIN(MAX(U$6+INDEX(エサマスタ!$C$5:$O$53,MATCH($D82,エサマスタ!$B$5:$B$53,0),COLUMN()-COLUMN($Z82)),0),1.875-MOD(U82,1))+INDEX(エサマスタ!$C$5:$O$53,MATCH($E82,エサマスタ!$B$5:$B$53,0),COLUMN()-COLUMN($Z82)),0),1.875-MOD(U82,1))+INDEX(エサマスタ!$C$5:$O$53,MATCH($F82,エサマスタ!$B$5:$B$53,0),COLUMN()-COLUMN($Z82)),0),1.875-MOD(U82,1))</f>
        <v>1</v>
      </c>
      <c r="AL82" s="76">
        <f>MIN(MAX(MIN(MAX(MIN(MAX(V$6+INDEX(エサマスタ!$C$5:$O$53,MATCH($D82,エサマスタ!$B$5:$B$53,0),COLUMN()-COLUMN($Z82)),0),1.875-MOD(V82,1))+INDEX(エサマスタ!$C$5:$O$53,MATCH($E82,エサマスタ!$B$5:$B$53,0),COLUMN()-COLUMN($Z82)),0),1.875-MOD(V82,1))+INDEX(エサマスタ!$C$5:$O$53,MATCH($F82,エサマスタ!$B$5:$B$53,0),COLUMN()-COLUMN($Z82)),0),1.875-MOD(V82,1))</f>
        <v>0.875</v>
      </c>
      <c r="AM82" s="77">
        <f>MIN(MAX(MIN(MAX(MIN(MAX(W$6+IF(AND($F$1="リマスター",$D82="アルマジロキャベツ"),-1,1)*INDEX(エサマスタ!$C$5:$O$53,MATCH($D82,エサマスタ!$B$5:$B$53,0),COLUMN()-COLUMN($Z82)),0),1.875-MOD(W82,1))+IF(AND($F$1="リマスター",$E82="アルマジロキャベツ"),-1,1)*INDEX(エサマスタ!$C$5:$O$53,MATCH($E82,エサマスタ!$B$5:$B$53,0),COLUMN()-COLUMN($Z82)),0),1.875-MOD(W82,1))+IF(AND($F$1="リマスター",$F82="アルマジロキャベツ"),-1,1)*INDEX(エサマスタ!$C$5:$O$53,MATCH($F82,エサマスタ!$B$5:$B$53,0),COLUMN()-COLUMN($Z82)),0),1.875-MOD(W82,1))</f>
        <v>1</v>
      </c>
      <c r="AN82" s="15"/>
    </row>
    <row r="83" spans="1:40" x14ac:dyDescent="0.25">
      <c r="A83" s="15"/>
      <c r="B83" s="51" t="s">
        <v>173</v>
      </c>
      <c r="C83" s="54"/>
      <c r="D83" s="53" t="s">
        <v>92</v>
      </c>
      <c r="E83" s="53" t="s">
        <v>97</v>
      </c>
      <c r="F83" s="53" t="s">
        <v>97</v>
      </c>
      <c r="G83" s="50"/>
      <c r="H83" s="15"/>
      <c r="I83" s="15"/>
      <c r="J83" s="63" t="s">
        <v>173</v>
      </c>
      <c r="K83" s="64">
        <f t="shared" ref="K83:R83" si="133">K82+AA82</f>
        <v>237.75</v>
      </c>
      <c r="L83" s="65">
        <f t="shared" si="133"/>
        <v>104.5</v>
      </c>
      <c r="M83" s="65">
        <f t="shared" si="133"/>
        <v>180.5</v>
      </c>
      <c r="N83" s="65">
        <f t="shared" si="133"/>
        <v>88</v>
      </c>
      <c r="O83" s="65">
        <f t="shared" si="133"/>
        <v>104.5</v>
      </c>
      <c r="P83" s="65">
        <f t="shared" si="133"/>
        <v>144</v>
      </c>
      <c r="Q83" s="65">
        <f t="shared" si="133"/>
        <v>68.5</v>
      </c>
      <c r="R83" s="65">
        <f t="shared" si="133"/>
        <v>5</v>
      </c>
      <c r="S83" s="76">
        <f t="shared" ref="S83:W83" si="134">INT(S82)+MIN(S82-INT(S82)+AI82,1.875)</f>
        <v>52.375</v>
      </c>
      <c r="T83" s="76">
        <f t="shared" si="134"/>
        <v>62.5</v>
      </c>
      <c r="U83" s="76">
        <f t="shared" si="134"/>
        <v>62.5</v>
      </c>
      <c r="V83" s="76">
        <f t="shared" si="134"/>
        <v>62.5</v>
      </c>
      <c r="W83" s="77">
        <f t="shared" si="134"/>
        <v>63</v>
      </c>
      <c r="X83" s="15"/>
      <c r="Y83" s="15"/>
      <c r="Z83" s="63" t="s">
        <v>173</v>
      </c>
      <c r="AA83" s="64">
        <f>MIN(MAX(MIN(MAX(MIN(MAX(K$6+INDEX(エサマスタ!$C$5:$O$53,MATCH($D83,エサマスタ!$B$5:$B$53,0),COLUMN()-COLUMN($Z83)),0),3.75)+INDEX(エサマスタ!$C$5:$O$53,MATCH($E83,エサマスタ!$B$5:$B$53,0),COLUMN()-COLUMN($Z83)),0),3.75)+INDEX(エサマスタ!$C$5:$O$53,MATCH($F83,エサマスタ!$B$5:$B$53,0),COLUMN()-COLUMN($Z83)),0),3.75)</f>
        <v>3.75</v>
      </c>
      <c r="AB83" s="65">
        <f>MIN(MAX(MIN(MAX(MIN(MAX(L$6+INDEX(エサマスタ!$C$5:$O$53,MATCH($D83,エサマスタ!$B$5:$B$53,0),COLUMN()-COLUMN($Z83)),0),3.75)+INDEX(エサマスタ!$C$5:$O$53,MATCH($E83,エサマスタ!$B$5:$B$53,0),COLUMN()-COLUMN($Z83)),0),3.75)+INDEX(エサマスタ!$C$5:$O$53,MATCH($F83,エサマスタ!$B$5:$B$53,0),COLUMN()-COLUMN($Z83)),0),3.75)</f>
        <v>1.5</v>
      </c>
      <c r="AC83" s="65">
        <f>MIN(MAX(MIN(MAX(MIN(MAX(M$6+INDEX(エサマスタ!$C$5:$O$53,MATCH($D83,エサマスタ!$B$5:$B$53,0),COLUMN()-COLUMN($Z83)),0),3.75)+INDEX(エサマスタ!$C$5:$O$53,MATCH($E83,エサマスタ!$B$5:$B$53,0),COLUMN()-COLUMN($Z83)),0),3.75)+INDEX(エサマスタ!$C$5:$O$53,MATCH($F83,エサマスタ!$B$5:$B$53,0),COLUMN()-COLUMN($Z83)),0),3.75)</f>
        <v>2.5</v>
      </c>
      <c r="AD83" s="65">
        <f>MIN(MAX(MIN(MAX(MIN(MAX(N$6+INDEX(エサマスタ!$C$5:$O$53,MATCH($D83,エサマスタ!$B$5:$B$53,0),COLUMN()-COLUMN($Z83)),0),3.75)+INDEX(エサマスタ!$C$5:$O$53,MATCH($E83,エサマスタ!$B$5:$B$53,0),COLUMN()-COLUMN($Z83)),0),3.75)+INDEX(エサマスタ!$C$5:$O$53,MATCH($F83,エサマスタ!$B$5:$B$53,0),COLUMN()-COLUMN($Z83)),0),3.75)</f>
        <v>1.5</v>
      </c>
      <c r="AE83" s="65">
        <f>MIN(MAX(MIN(MAX(MIN(MAX(O$6+INDEX(エサマスタ!$C$5:$O$53,MATCH($D83,エサマスタ!$B$5:$B$53,0),COLUMN()-COLUMN($Z83)),0),3.75)+INDEX(エサマスタ!$C$5:$O$53,MATCH($E83,エサマスタ!$B$5:$B$53,0),COLUMN()-COLUMN($Z83)),0),3.75)+INDEX(エサマスタ!$C$5:$O$53,MATCH($F83,エサマスタ!$B$5:$B$53,0),COLUMN()-COLUMN($Z83)),0),3.75)</f>
        <v>1.5</v>
      </c>
      <c r="AF83" s="65">
        <f>MIN(MAX(MIN(MAX(MIN(MAX(P$6+INDEX(エサマスタ!$C$5:$O$53,MATCH($D83,エサマスタ!$B$5:$B$53,0),COLUMN()-COLUMN($Z83)),0),3.75)+INDEX(エサマスタ!$C$5:$O$53,MATCH($E83,エサマスタ!$B$5:$B$53,0),COLUMN()-COLUMN($Z83)),0),3.75)+INDEX(エサマスタ!$C$5:$O$53,MATCH($F83,エサマスタ!$B$5:$B$53,0),COLUMN()-COLUMN($Z83)),0),3.75)</f>
        <v>2.5</v>
      </c>
      <c r="AG83" s="65">
        <f>MIN(MAX(MIN(MAX(MIN(MAX(Q$6+INDEX(エサマスタ!$C$5:$O$53,MATCH($D83,エサマスタ!$B$5:$B$53,0),COLUMN()-COLUMN($Z83)),0),3.75)+INDEX(エサマスタ!$C$5:$O$53,MATCH($E83,エサマスタ!$B$5:$B$53,0),COLUMN()-COLUMN($Z83)),0),3.75)+INDEX(エサマスタ!$C$5:$O$53,MATCH($F83,エサマスタ!$B$5:$B$53,0),COLUMN()-COLUMN($Z83)),0),3.75)</f>
        <v>0.5</v>
      </c>
      <c r="AH83" s="65">
        <f>MIN(MAX(MIN(MAX(MIN(MAX(R$6+INDEX(エサマスタ!$C$5:$O$53,MATCH($D83,エサマスタ!$B$5:$B$53,0),COLUMN()-COLUMN($Z83)),0),3.75)+INDEX(エサマスタ!$C$5:$O$53,MATCH($E83,エサマスタ!$B$5:$B$53,0),COLUMN()-COLUMN($Z83)),0),3.75)+INDEX(エサマスタ!$C$5:$O$53,MATCH($F83,エサマスタ!$B$5:$B$53,0),COLUMN()-COLUMN($Z83)),0),3.75)</f>
        <v>0</v>
      </c>
      <c r="AI83" s="76">
        <f>MIN(MAX(MIN(MAX(MIN(MAX(S$6+INDEX(エサマスタ!$C$5:$O$53,MATCH($D83,エサマスタ!$B$5:$B$53,0),COLUMN()-COLUMN($Z83)),0),1.875-MOD(S83,1))+INDEX(エサマスタ!$C$5:$O$53,MATCH($E83,エサマスタ!$B$5:$B$53,0),COLUMN()-COLUMN($Z83)),0),1.875-MOD(S83,1))+INDEX(エサマスタ!$C$5:$O$53,MATCH($F83,エサマスタ!$B$5:$B$53,0),COLUMN()-COLUMN($Z83)),0),1.875-MOD(S83,1))</f>
        <v>0.625</v>
      </c>
      <c r="AJ83" s="76">
        <f>MIN(MAX(MIN(MAX(MIN(MAX(T$6+INDEX(エサマスタ!$C$5:$O$53,MATCH($D83,エサマスタ!$B$5:$B$53,0),COLUMN()-COLUMN($Z83)),0),1.875-MOD(T83,1))+INDEX(エサマスタ!$C$5:$O$53,MATCH($E83,エサマスタ!$B$5:$B$53,0),COLUMN()-COLUMN($Z83)),0),1.875-MOD(T83,1))+INDEX(エサマスタ!$C$5:$O$53,MATCH($F83,エサマスタ!$B$5:$B$53,0),COLUMN()-COLUMN($Z83)),0),1.875-MOD(T83,1))</f>
        <v>1</v>
      </c>
      <c r="AK83" s="76">
        <f>MIN(MAX(MIN(MAX(MIN(MAX(U$6+INDEX(エサマスタ!$C$5:$O$53,MATCH($D83,エサマスタ!$B$5:$B$53,0),COLUMN()-COLUMN($Z83)),0),1.875-MOD(U83,1))+INDEX(エサマスタ!$C$5:$O$53,MATCH($E83,エサマスタ!$B$5:$B$53,0),COLUMN()-COLUMN($Z83)),0),1.875-MOD(U83,1))+INDEX(エサマスタ!$C$5:$O$53,MATCH($F83,エサマスタ!$B$5:$B$53,0),COLUMN()-COLUMN($Z83)),0),1.875-MOD(U83,1))</f>
        <v>1</v>
      </c>
      <c r="AL83" s="76">
        <f>MIN(MAX(MIN(MAX(MIN(MAX(V$6+INDEX(エサマスタ!$C$5:$O$53,MATCH($D83,エサマスタ!$B$5:$B$53,0),COLUMN()-COLUMN($Z83)),0),1.875-MOD(V83,1))+INDEX(エサマスタ!$C$5:$O$53,MATCH($E83,エサマスタ!$B$5:$B$53,0),COLUMN()-COLUMN($Z83)),0),1.875-MOD(V83,1))+INDEX(エサマスタ!$C$5:$O$53,MATCH($F83,エサマスタ!$B$5:$B$53,0),COLUMN()-COLUMN($Z83)),0),1.875-MOD(V83,1))</f>
        <v>0.875</v>
      </c>
      <c r="AM83" s="77">
        <f>MIN(MAX(MIN(MAX(MIN(MAX(W$6+IF(AND($F$1="リマスター",$D83="アルマジロキャベツ"),-1,1)*INDEX(エサマスタ!$C$5:$O$53,MATCH($D83,エサマスタ!$B$5:$B$53,0),COLUMN()-COLUMN($Z83)),0),1.875-MOD(W83,1))+IF(AND($F$1="リマスター",$E83="アルマジロキャベツ"),-1,1)*INDEX(エサマスタ!$C$5:$O$53,MATCH($E83,エサマスタ!$B$5:$B$53,0),COLUMN()-COLUMN($Z83)),0),1.875-MOD(W83,1))+IF(AND($F$1="リマスター",$F83="アルマジロキャベツ"),-1,1)*INDEX(エサマスタ!$C$5:$O$53,MATCH($F83,エサマスタ!$B$5:$B$53,0),COLUMN()-COLUMN($Z83)),0),1.875-MOD(W83,1))</f>
        <v>1</v>
      </c>
      <c r="AN83" s="15"/>
    </row>
    <row r="84" spans="1:40" x14ac:dyDescent="0.25">
      <c r="A84" s="15"/>
      <c r="B84" s="51" t="s">
        <v>174</v>
      </c>
      <c r="C84" s="54"/>
      <c r="D84" s="53" t="s">
        <v>92</v>
      </c>
      <c r="E84" s="53" t="s">
        <v>97</v>
      </c>
      <c r="F84" s="53" t="s">
        <v>97</v>
      </c>
      <c r="G84" s="50"/>
      <c r="H84" s="15"/>
      <c r="I84" s="15"/>
      <c r="J84" s="63" t="s">
        <v>174</v>
      </c>
      <c r="K84" s="64">
        <f t="shared" ref="K84:R84" si="135">K83+AA83</f>
        <v>241.5</v>
      </c>
      <c r="L84" s="65">
        <f t="shared" si="135"/>
        <v>106</v>
      </c>
      <c r="M84" s="65">
        <f t="shared" si="135"/>
        <v>183</v>
      </c>
      <c r="N84" s="65">
        <f t="shared" si="135"/>
        <v>89.5</v>
      </c>
      <c r="O84" s="65">
        <f t="shared" si="135"/>
        <v>106</v>
      </c>
      <c r="P84" s="65">
        <f t="shared" si="135"/>
        <v>146.5</v>
      </c>
      <c r="Q84" s="65">
        <f t="shared" si="135"/>
        <v>69</v>
      </c>
      <c r="R84" s="65">
        <f t="shared" si="135"/>
        <v>5</v>
      </c>
      <c r="S84" s="76">
        <f t="shared" ref="S84:W84" si="136">INT(S83)+MIN(S83-INT(S83)+AI83,1.875)</f>
        <v>53</v>
      </c>
      <c r="T84" s="76">
        <f t="shared" si="136"/>
        <v>63.5</v>
      </c>
      <c r="U84" s="76">
        <f t="shared" si="136"/>
        <v>63.5</v>
      </c>
      <c r="V84" s="76">
        <f t="shared" si="136"/>
        <v>63.375</v>
      </c>
      <c r="W84" s="77">
        <f t="shared" si="136"/>
        <v>64</v>
      </c>
      <c r="X84" s="15"/>
      <c r="Y84" s="15"/>
      <c r="Z84" s="63" t="s">
        <v>174</v>
      </c>
      <c r="AA84" s="64">
        <f>MIN(MAX(MIN(MAX(MIN(MAX(K$6+INDEX(エサマスタ!$C$5:$O$53,MATCH($D84,エサマスタ!$B$5:$B$53,0),COLUMN()-COLUMN($Z84)),0),3.75)+INDEX(エサマスタ!$C$5:$O$53,MATCH($E84,エサマスタ!$B$5:$B$53,0),COLUMN()-COLUMN($Z84)),0),3.75)+INDEX(エサマスタ!$C$5:$O$53,MATCH($F84,エサマスタ!$B$5:$B$53,0),COLUMN()-COLUMN($Z84)),0),3.75)</f>
        <v>3.75</v>
      </c>
      <c r="AB84" s="65">
        <f>MIN(MAX(MIN(MAX(MIN(MAX(L$6+INDEX(エサマスタ!$C$5:$O$53,MATCH($D84,エサマスタ!$B$5:$B$53,0),COLUMN()-COLUMN($Z84)),0),3.75)+INDEX(エサマスタ!$C$5:$O$53,MATCH($E84,エサマスタ!$B$5:$B$53,0),COLUMN()-COLUMN($Z84)),0),3.75)+INDEX(エサマスタ!$C$5:$O$53,MATCH($F84,エサマスタ!$B$5:$B$53,0),COLUMN()-COLUMN($Z84)),0),3.75)</f>
        <v>1.5</v>
      </c>
      <c r="AC84" s="65">
        <f>MIN(MAX(MIN(MAX(MIN(MAX(M$6+INDEX(エサマスタ!$C$5:$O$53,MATCH($D84,エサマスタ!$B$5:$B$53,0),COLUMN()-COLUMN($Z84)),0),3.75)+INDEX(エサマスタ!$C$5:$O$53,MATCH($E84,エサマスタ!$B$5:$B$53,0),COLUMN()-COLUMN($Z84)),0),3.75)+INDEX(エサマスタ!$C$5:$O$53,MATCH($F84,エサマスタ!$B$5:$B$53,0),COLUMN()-COLUMN($Z84)),0),3.75)</f>
        <v>2.5</v>
      </c>
      <c r="AD84" s="65">
        <f>MIN(MAX(MIN(MAX(MIN(MAX(N$6+INDEX(エサマスタ!$C$5:$O$53,MATCH($D84,エサマスタ!$B$5:$B$53,0),COLUMN()-COLUMN($Z84)),0),3.75)+INDEX(エサマスタ!$C$5:$O$53,MATCH($E84,エサマスタ!$B$5:$B$53,0),COLUMN()-COLUMN($Z84)),0),3.75)+INDEX(エサマスタ!$C$5:$O$53,MATCH($F84,エサマスタ!$B$5:$B$53,0),COLUMN()-COLUMN($Z84)),0),3.75)</f>
        <v>1.5</v>
      </c>
      <c r="AE84" s="65">
        <f>MIN(MAX(MIN(MAX(MIN(MAX(O$6+INDEX(エサマスタ!$C$5:$O$53,MATCH($D84,エサマスタ!$B$5:$B$53,0),COLUMN()-COLUMN($Z84)),0),3.75)+INDEX(エサマスタ!$C$5:$O$53,MATCH($E84,エサマスタ!$B$5:$B$53,0),COLUMN()-COLUMN($Z84)),0),3.75)+INDEX(エサマスタ!$C$5:$O$53,MATCH($F84,エサマスタ!$B$5:$B$53,0),COLUMN()-COLUMN($Z84)),0),3.75)</f>
        <v>1.5</v>
      </c>
      <c r="AF84" s="65">
        <f>MIN(MAX(MIN(MAX(MIN(MAX(P$6+INDEX(エサマスタ!$C$5:$O$53,MATCH($D84,エサマスタ!$B$5:$B$53,0),COLUMN()-COLUMN($Z84)),0),3.75)+INDEX(エサマスタ!$C$5:$O$53,MATCH($E84,エサマスタ!$B$5:$B$53,0),COLUMN()-COLUMN($Z84)),0),3.75)+INDEX(エサマスタ!$C$5:$O$53,MATCH($F84,エサマスタ!$B$5:$B$53,0),COLUMN()-COLUMN($Z84)),0),3.75)</f>
        <v>2.5</v>
      </c>
      <c r="AG84" s="65">
        <f>MIN(MAX(MIN(MAX(MIN(MAX(Q$6+INDEX(エサマスタ!$C$5:$O$53,MATCH($D84,エサマスタ!$B$5:$B$53,0),COLUMN()-COLUMN($Z84)),0),3.75)+INDEX(エサマスタ!$C$5:$O$53,MATCH($E84,エサマスタ!$B$5:$B$53,0),COLUMN()-COLUMN($Z84)),0),3.75)+INDEX(エサマスタ!$C$5:$O$53,MATCH($F84,エサマスタ!$B$5:$B$53,0),COLUMN()-COLUMN($Z84)),0),3.75)</f>
        <v>0.5</v>
      </c>
      <c r="AH84" s="65">
        <f>MIN(MAX(MIN(MAX(MIN(MAX(R$6+INDEX(エサマスタ!$C$5:$O$53,MATCH($D84,エサマスタ!$B$5:$B$53,0),COLUMN()-COLUMN($Z84)),0),3.75)+INDEX(エサマスタ!$C$5:$O$53,MATCH($E84,エサマスタ!$B$5:$B$53,0),COLUMN()-COLUMN($Z84)),0),3.75)+INDEX(エサマスタ!$C$5:$O$53,MATCH($F84,エサマスタ!$B$5:$B$53,0),COLUMN()-COLUMN($Z84)),0),3.75)</f>
        <v>0</v>
      </c>
      <c r="AI84" s="76">
        <f>MIN(MAX(MIN(MAX(MIN(MAX(S$6+INDEX(エサマスタ!$C$5:$O$53,MATCH($D84,エサマスタ!$B$5:$B$53,0),COLUMN()-COLUMN($Z84)),0),1.875-MOD(S84,1))+INDEX(エサマスタ!$C$5:$O$53,MATCH($E84,エサマスタ!$B$5:$B$53,0),COLUMN()-COLUMN($Z84)),0),1.875-MOD(S84,1))+INDEX(エサマスタ!$C$5:$O$53,MATCH($F84,エサマスタ!$B$5:$B$53,0),COLUMN()-COLUMN($Z84)),0),1.875-MOD(S84,1))</f>
        <v>0.625</v>
      </c>
      <c r="AJ84" s="76">
        <f>MIN(MAX(MIN(MAX(MIN(MAX(T$6+INDEX(エサマスタ!$C$5:$O$53,MATCH($D84,エサマスタ!$B$5:$B$53,0),COLUMN()-COLUMN($Z84)),0),1.875-MOD(T84,1))+INDEX(エサマスタ!$C$5:$O$53,MATCH($E84,エサマスタ!$B$5:$B$53,0),COLUMN()-COLUMN($Z84)),0),1.875-MOD(T84,1))+INDEX(エサマスタ!$C$5:$O$53,MATCH($F84,エサマスタ!$B$5:$B$53,0),COLUMN()-COLUMN($Z84)),0),1.875-MOD(T84,1))</f>
        <v>1</v>
      </c>
      <c r="AK84" s="76">
        <f>MIN(MAX(MIN(MAX(MIN(MAX(U$6+INDEX(エサマスタ!$C$5:$O$53,MATCH($D84,エサマスタ!$B$5:$B$53,0),COLUMN()-COLUMN($Z84)),0),1.875-MOD(U84,1))+INDEX(エサマスタ!$C$5:$O$53,MATCH($E84,エサマスタ!$B$5:$B$53,0),COLUMN()-COLUMN($Z84)),0),1.875-MOD(U84,1))+INDEX(エサマスタ!$C$5:$O$53,MATCH($F84,エサマスタ!$B$5:$B$53,0),COLUMN()-COLUMN($Z84)),0),1.875-MOD(U84,1))</f>
        <v>1</v>
      </c>
      <c r="AL84" s="76">
        <f>MIN(MAX(MIN(MAX(MIN(MAX(V$6+INDEX(エサマスタ!$C$5:$O$53,MATCH($D84,エサマスタ!$B$5:$B$53,0),COLUMN()-COLUMN($Z84)),0),1.875-MOD(V84,1))+INDEX(エサマスタ!$C$5:$O$53,MATCH($E84,エサマスタ!$B$5:$B$53,0),COLUMN()-COLUMN($Z84)),0),1.875-MOD(V84,1))+INDEX(エサマスタ!$C$5:$O$53,MATCH($F84,エサマスタ!$B$5:$B$53,0),COLUMN()-COLUMN($Z84)),0),1.875-MOD(V84,1))</f>
        <v>0.875</v>
      </c>
      <c r="AM84" s="77">
        <f>MIN(MAX(MIN(MAX(MIN(MAX(W$6+IF(AND($F$1="リマスター",$D84="アルマジロキャベツ"),-1,1)*INDEX(エサマスタ!$C$5:$O$53,MATCH($D84,エサマスタ!$B$5:$B$53,0),COLUMN()-COLUMN($Z84)),0),1.875-MOD(W84,1))+IF(AND($F$1="リマスター",$E84="アルマジロキャベツ"),-1,1)*INDEX(エサマスタ!$C$5:$O$53,MATCH($E84,エサマスタ!$B$5:$B$53,0),COLUMN()-COLUMN($Z84)),0),1.875-MOD(W84,1))+IF(AND($F$1="リマスター",$F84="アルマジロキャベツ"),-1,1)*INDEX(エサマスタ!$C$5:$O$53,MATCH($F84,エサマスタ!$B$5:$B$53,0),COLUMN()-COLUMN($Z84)),0),1.875-MOD(W84,1))</f>
        <v>1</v>
      </c>
      <c r="AN84" s="15"/>
    </row>
    <row r="85" spans="1:40" x14ac:dyDescent="0.25">
      <c r="A85" s="15"/>
      <c r="B85" s="51" t="s">
        <v>175</v>
      </c>
      <c r="C85" s="54"/>
      <c r="D85" s="53" t="s">
        <v>92</v>
      </c>
      <c r="E85" s="53" t="s">
        <v>95</v>
      </c>
      <c r="F85" s="53" t="s">
        <v>97</v>
      </c>
      <c r="G85" s="50"/>
      <c r="H85" s="15"/>
      <c r="I85" s="15"/>
      <c r="J85" s="63" t="s">
        <v>175</v>
      </c>
      <c r="K85" s="64">
        <f t="shared" ref="K85:R85" si="137">K84+AA84</f>
        <v>245.25</v>
      </c>
      <c r="L85" s="65">
        <f t="shared" si="137"/>
        <v>107.5</v>
      </c>
      <c r="M85" s="65">
        <f t="shared" si="137"/>
        <v>185.5</v>
      </c>
      <c r="N85" s="65">
        <f t="shared" si="137"/>
        <v>91</v>
      </c>
      <c r="O85" s="65">
        <f t="shared" si="137"/>
        <v>107.5</v>
      </c>
      <c r="P85" s="65">
        <f t="shared" si="137"/>
        <v>149</v>
      </c>
      <c r="Q85" s="65">
        <f t="shared" si="137"/>
        <v>69.5</v>
      </c>
      <c r="R85" s="65">
        <f t="shared" si="137"/>
        <v>5</v>
      </c>
      <c r="S85" s="76">
        <f t="shared" ref="S85:W85" si="138">INT(S84)+MIN(S84-INT(S84)+AI84,1.875)</f>
        <v>53.625</v>
      </c>
      <c r="T85" s="76">
        <f t="shared" si="138"/>
        <v>64.5</v>
      </c>
      <c r="U85" s="76">
        <f t="shared" si="138"/>
        <v>64.5</v>
      </c>
      <c r="V85" s="76">
        <f t="shared" si="138"/>
        <v>64.25</v>
      </c>
      <c r="W85" s="77">
        <f t="shared" si="138"/>
        <v>65</v>
      </c>
      <c r="X85" s="15"/>
      <c r="Y85" s="15"/>
      <c r="Z85" s="63" t="s">
        <v>175</v>
      </c>
      <c r="AA85" s="64">
        <f>MIN(MAX(MIN(MAX(MIN(MAX(K$6+INDEX(エサマスタ!$C$5:$O$53,MATCH($D85,エサマスタ!$B$5:$B$53,0),COLUMN()-COLUMN($Z85)),0),3.75)+INDEX(エサマスタ!$C$5:$O$53,MATCH($E85,エサマスタ!$B$5:$B$53,0),COLUMN()-COLUMN($Z85)),0),3.75)+INDEX(エサマスタ!$C$5:$O$53,MATCH($F85,エサマスタ!$B$5:$B$53,0),COLUMN()-COLUMN($Z85)),0),3.75)</f>
        <v>3.25</v>
      </c>
      <c r="AB85" s="65">
        <f>MIN(MAX(MIN(MAX(MIN(MAX(L$6+INDEX(エサマスタ!$C$5:$O$53,MATCH($D85,エサマスタ!$B$5:$B$53,0),COLUMN()-COLUMN($Z85)),0),3.75)+INDEX(エサマスタ!$C$5:$O$53,MATCH($E85,エサマスタ!$B$5:$B$53,0),COLUMN()-COLUMN($Z85)),0),3.75)+INDEX(エサマスタ!$C$5:$O$53,MATCH($F85,エサマスタ!$B$5:$B$53,0),COLUMN()-COLUMN($Z85)),0),3.75)</f>
        <v>1.5</v>
      </c>
      <c r="AC85" s="65">
        <f>MIN(MAX(MIN(MAX(MIN(MAX(M$6+INDEX(エサマスタ!$C$5:$O$53,MATCH($D85,エサマスタ!$B$5:$B$53,0),COLUMN()-COLUMN($Z85)),0),3.75)+INDEX(エサマスタ!$C$5:$O$53,MATCH($E85,エサマスタ!$B$5:$B$53,0),COLUMN()-COLUMN($Z85)),0),3.75)+INDEX(エサマスタ!$C$5:$O$53,MATCH($F85,エサマスタ!$B$5:$B$53,0),COLUMN()-COLUMN($Z85)),0),3.75)</f>
        <v>3.5</v>
      </c>
      <c r="AD85" s="65">
        <f>MIN(MAX(MIN(MAX(MIN(MAX(N$6+INDEX(エサマスタ!$C$5:$O$53,MATCH($D85,エサマスタ!$B$5:$B$53,0),COLUMN()-COLUMN($Z85)),0),3.75)+INDEX(エサマスタ!$C$5:$O$53,MATCH($E85,エサマスタ!$B$5:$B$53,0),COLUMN()-COLUMN($Z85)),0),3.75)+INDEX(エサマスタ!$C$5:$O$53,MATCH($F85,エサマスタ!$B$5:$B$53,0),COLUMN()-COLUMN($Z85)),0),3.75)</f>
        <v>0.5</v>
      </c>
      <c r="AE85" s="65">
        <f>MIN(MAX(MIN(MAX(MIN(MAX(O$6+INDEX(エサマスタ!$C$5:$O$53,MATCH($D85,エサマスタ!$B$5:$B$53,0),COLUMN()-COLUMN($Z85)),0),3.75)+INDEX(エサマスタ!$C$5:$O$53,MATCH($E85,エサマスタ!$B$5:$B$53,0),COLUMN()-COLUMN($Z85)),0),3.75)+INDEX(エサマスタ!$C$5:$O$53,MATCH($F85,エサマスタ!$B$5:$B$53,0),COLUMN()-COLUMN($Z85)),0),3.75)</f>
        <v>1.5</v>
      </c>
      <c r="AF85" s="65">
        <f>MIN(MAX(MIN(MAX(MIN(MAX(P$6+INDEX(エサマスタ!$C$5:$O$53,MATCH($D85,エサマスタ!$B$5:$B$53,0),COLUMN()-COLUMN($Z85)),0),3.75)+INDEX(エサマスタ!$C$5:$O$53,MATCH($E85,エサマスタ!$B$5:$B$53,0),COLUMN()-COLUMN($Z85)),0),3.75)+INDEX(エサマスタ!$C$5:$O$53,MATCH($F85,エサマスタ!$B$5:$B$53,0),COLUMN()-COLUMN($Z85)),0),3.75)</f>
        <v>1.5</v>
      </c>
      <c r="AG85" s="65">
        <f>MIN(MAX(MIN(MAX(MIN(MAX(Q$6+INDEX(エサマスタ!$C$5:$O$53,MATCH($D85,エサマスタ!$B$5:$B$53,0),COLUMN()-COLUMN($Z85)),0),3.75)+INDEX(エサマスタ!$C$5:$O$53,MATCH($E85,エサマスタ!$B$5:$B$53,0),COLUMN()-COLUMN($Z85)),0),3.75)+INDEX(エサマスタ!$C$5:$O$53,MATCH($F85,エサマスタ!$B$5:$B$53,0),COLUMN()-COLUMN($Z85)),0),3.75)</f>
        <v>1.5</v>
      </c>
      <c r="AH85" s="65">
        <f>MIN(MAX(MIN(MAX(MIN(MAX(R$6+INDEX(エサマスタ!$C$5:$O$53,MATCH($D85,エサマスタ!$B$5:$B$53,0),COLUMN()-COLUMN($Z85)),0),3.75)+INDEX(エサマスタ!$C$5:$O$53,MATCH($E85,エサマスタ!$B$5:$B$53,0),COLUMN()-COLUMN($Z85)),0),3.75)+INDEX(エサマスタ!$C$5:$O$53,MATCH($F85,エサマスタ!$B$5:$B$53,0),COLUMN()-COLUMN($Z85)),0),3.75)</f>
        <v>0</v>
      </c>
      <c r="AI85" s="76">
        <f>MIN(MAX(MIN(MAX(MIN(MAX(S$6+INDEX(エサマスタ!$C$5:$O$53,MATCH($D85,エサマスタ!$B$5:$B$53,0),COLUMN()-COLUMN($Z85)),0),1.875-MOD(S85,1))+INDEX(エサマスタ!$C$5:$O$53,MATCH($E85,エサマスタ!$B$5:$B$53,0),COLUMN()-COLUMN($Z85)),0),1.875-MOD(S85,1))+INDEX(エサマスタ!$C$5:$O$53,MATCH($F85,エサマスタ!$B$5:$B$53,0),COLUMN()-COLUMN($Z85)),0),1.875-MOD(S85,1))</f>
        <v>0.625</v>
      </c>
      <c r="AJ85" s="76">
        <f>MIN(MAX(MIN(MAX(MIN(MAX(T$6+INDEX(エサマスタ!$C$5:$O$53,MATCH($D85,エサマスタ!$B$5:$B$53,0),COLUMN()-COLUMN($Z85)),0),1.875-MOD(T85,1))+INDEX(エサマスタ!$C$5:$O$53,MATCH($E85,エサマスタ!$B$5:$B$53,0),COLUMN()-COLUMN($Z85)),0),1.875-MOD(T85,1))+INDEX(エサマスタ!$C$5:$O$53,MATCH($F85,エサマスタ!$B$5:$B$53,0),COLUMN()-COLUMN($Z85)),0),1.875-MOD(T85,1))</f>
        <v>1</v>
      </c>
      <c r="AK85" s="76">
        <f>MIN(MAX(MIN(MAX(MIN(MAX(U$6+INDEX(エサマスタ!$C$5:$O$53,MATCH($D85,エサマスタ!$B$5:$B$53,0),COLUMN()-COLUMN($Z85)),0),1.875-MOD(U85,1))+INDEX(エサマスタ!$C$5:$O$53,MATCH($E85,エサマスタ!$B$5:$B$53,0),COLUMN()-COLUMN($Z85)),0),1.875-MOD(U85,1))+INDEX(エサマスタ!$C$5:$O$53,MATCH($F85,エサマスタ!$B$5:$B$53,0),COLUMN()-COLUMN($Z85)),0),1.875-MOD(U85,1))</f>
        <v>1</v>
      </c>
      <c r="AL85" s="76">
        <f>MIN(MAX(MIN(MAX(MIN(MAX(V$6+INDEX(エサマスタ!$C$5:$O$53,MATCH($D85,エサマスタ!$B$5:$B$53,0),COLUMN()-COLUMN($Z85)),0),1.875-MOD(V85,1))+INDEX(エサマスタ!$C$5:$O$53,MATCH($E85,エサマスタ!$B$5:$B$53,0),COLUMN()-COLUMN($Z85)),0),1.875-MOD(V85,1))+INDEX(エサマスタ!$C$5:$O$53,MATCH($F85,エサマスタ!$B$5:$B$53,0),COLUMN()-COLUMN($Z85)),0),1.875-MOD(V85,1))</f>
        <v>1.375</v>
      </c>
      <c r="AM85" s="77">
        <f>MIN(MAX(MIN(MAX(MIN(MAX(W$6+IF(AND($F$1="リマスター",$D85="アルマジロキャベツ"),-1,1)*INDEX(エサマスタ!$C$5:$O$53,MATCH($D85,エサマスタ!$B$5:$B$53,0),COLUMN()-COLUMN($Z85)),0),1.875-MOD(W85,1))+IF(AND($F$1="リマスター",$E85="アルマジロキャベツ"),-1,1)*INDEX(エサマスタ!$C$5:$O$53,MATCH($E85,エサマスタ!$B$5:$B$53,0),COLUMN()-COLUMN($Z85)),0),1.875-MOD(W85,1))+IF(AND($F$1="リマスター",$F85="アルマジロキャベツ"),-1,1)*INDEX(エサマスタ!$C$5:$O$53,MATCH($F85,エサマスタ!$B$5:$B$53,0),COLUMN()-COLUMN($Z85)),0),1.875-MOD(W85,1))</f>
        <v>0.5</v>
      </c>
      <c r="AN85" s="15"/>
    </row>
    <row r="86" spans="1:40" x14ac:dyDescent="0.25">
      <c r="A86" s="15"/>
      <c r="B86" s="51" t="s">
        <v>176</v>
      </c>
      <c r="C86" s="54"/>
      <c r="D86" s="53" t="s">
        <v>92</v>
      </c>
      <c r="E86" s="53" t="s">
        <v>97</v>
      </c>
      <c r="F86" s="53" t="s">
        <v>97</v>
      </c>
      <c r="G86" s="50"/>
      <c r="H86" s="15"/>
      <c r="I86" s="15"/>
      <c r="J86" s="63" t="s">
        <v>176</v>
      </c>
      <c r="K86" s="64">
        <f t="shared" ref="K86:R86" si="139">K85+AA85</f>
        <v>248.5</v>
      </c>
      <c r="L86" s="65">
        <f t="shared" si="139"/>
        <v>109</v>
      </c>
      <c r="M86" s="65">
        <f t="shared" si="139"/>
        <v>189</v>
      </c>
      <c r="N86" s="65">
        <f t="shared" si="139"/>
        <v>91.5</v>
      </c>
      <c r="O86" s="65">
        <f t="shared" si="139"/>
        <v>109</v>
      </c>
      <c r="P86" s="65">
        <f t="shared" si="139"/>
        <v>150.5</v>
      </c>
      <c r="Q86" s="65">
        <f t="shared" si="139"/>
        <v>71</v>
      </c>
      <c r="R86" s="65">
        <f t="shared" si="139"/>
        <v>5</v>
      </c>
      <c r="S86" s="76">
        <f t="shared" ref="S86:W86" si="140">INT(S85)+MIN(S85-INT(S85)+AI85,1.875)</f>
        <v>54.25</v>
      </c>
      <c r="T86" s="76">
        <f t="shared" si="140"/>
        <v>65.5</v>
      </c>
      <c r="U86" s="76">
        <f t="shared" si="140"/>
        <v>65.5</v>
      </c>
      <c r="V86" s="76">
        <f t="shared" si="140"/>
        <v>65.625</v>
      </c>
      <c r="W86" s="77">
        <f t="shared" si="140"/>
        <v>65.5</v>
      </c>
      <c r="X86" s="15"/>
      <c r="Y86" s="15"/>
      <c r="Z86" s="63" t="s">
        <v>176</v>
      </c>
      <c r="AA86" s="64">
        <f>MIN(MAX(MIN(MAX(MIN(MAX(K$6+INDEX(エサマスタ!$C$5:$O$53,MATCH($D86,エサマスタ!$B$5:$B$53,0),COLUMN()-COLUMN($Z86)),0),3.75)+INDEX(エサマスタ!$C$5:$O$53,MATCH($E86,エサマスタ!$B$5:$B$53,0),COLUMN()-COLUMN($Z86)),0),3.75)+INDEX(エサマスタ!$C$5:$O$53,MATCH($F86,エサマスタ!$B$5:$B$53,0),COLUMN()-COLUMN($Z86)),0),3.75)</f>
        <v>3.75</v>
      </c>
      <c r="AB86" s="65">
        <f>MIN(MAX(MIN(MAX(MIN(MAX(L$6+INDEX(エサマスタ!$C$5:$O$53,MATCH($D86,エサマスタ!$B$5:$B$53,0),COLUMN()-COLUMN($Z86)),0),3.75)+INDEX(エサマスタ!$C$5:$O$53,MATCH($E86,エサマスタ!$B$5:$B$53,0),COLUMN()-COLUMN($Z86)),0),3.75)+INDEX(エサマスタ!$C$5:$O$53,MATCH($F86,エサマスタ!$B$5:$B$53,0),COLUMN()-COLUMN($Z86)),0),3.75)</f>
        <v>1.5</v>
      </c>
      <c r="AC86" s="65">
        <f>MIN(MAX(MIN(MAX(MIN(MAX(M$6+INDEX(エサマスタ!$C$5:$O$53,MATCH($D86,エサマスタ!$B$5:$B$53,0),COLUMN()-COLUMN($Z86)),0),3.75)+INDEX(エサマスタ!$C$5:$O$53,MATCH($E86,エサマスタ!$B$5:$B$53,0),COLUMN()-COLUMN($Z86)),0),3.75)+INDEX(エサマスタ!$C$5:$O$53,MATCH($F86,エサマスタ!$B$5:$B$53,0),COLUMN()-COLUMN($Z86)),0),3.75)</f>
        <v>2.5</v>
      </c>
      <c r="AD86" s="65">
        <f>MIN(MAX(MIN(MAX(MIN(MAX(N$6+INDEX(エサマスタ!$C$5:$O$53,MATCH($D86,エサマスタ!$B$5:$B$53,0),COLUMN()-COLUMN($Z86)),0),3.75)+INDEX(エサマスタ!$C$5:$O$53,MATCH($E86,エサマスタ!$B$5:$B$53,0),COLUMN()-COLUMN($Z86)),0),3.75)+INDEX(エサマスタ!$C$5:$O$53,MATCH($F86,エサマスタ!$B$5:$B$53,0),COLUMN()-COLUMN($Z86)),0),3.75)</f>
        <v>1.5</v>
      </c>
      <c r="AE86" s="65">
        <f>MIN(MAX(MIN(MAX(MIN(MAX(O$6+INDEX(エサマスタ!$C$5:$O$53,MATCH($D86,エサマスタ!$B$5:$B$53,0),COLUMN()-COLUMN($Z86)),0),3.75)+INDEX(エサマスタ!$C$5:$O$53,MATCH($E86,エサマスタ!$B$5:$B$53,0),COLUMN()-COLUMN($Z86)),0),3.75)+INDEX(エサマスタ!$C$5:$O$53,MATCH($F86,エサマスタ!$B$5:$B$53,0),COLUMN()-COLUMN($Z86)),0),3.75)</f>
        <v>1.5</v>
      </c>
      <c r="AF86" s="65">
        <f>MIN(MAX(MIN(MAX(MIN(MAX(P$6+INDEX(エサマスタ!$C$5:$O$53,MATCH($D86,エサマスタ!$B$5:$B$53,0),COLUMN()-COLUMN($Z86)),0),3.75)+INDEX(エサマスタ!$C$5:$O$53,MATCH($E86,エサマスタ!$B$5:$B$53,0),COLUMN()-COLUMN($Z86)),0),3.75)+INDEX(エサマスタ!$C$5:$O$53,MATCH($F86,エサマスタ!$B$5:$B$53,0),COLUMN()-COLUMN($Z86)),0),3.75)</f>
        <v>2.5</v>
      </c>
      <c r="AG86" s="65">
        <f>MIN(MAX(MIN(MAX(MIN(MAX(Q$6+INDEX(エサマスタ!$C$5:$O$53,MATCH($D86,エサマスタ!$B$5:$B$53,0),COLUMN()-COLUMN($Z86)),0),3.75)+INDEX(エサマスタ!$C$5:$O$53,MATCH($E86,エサマスタ!$B$5:$B$53,0),COLUMN()-COLUMN($Z86)),0),3.75)+INDEX(エサマスタ!$C$5:$O$53,MATCH($F86,エサマスタ!$B$5:$B$53,0),COLUMN()-COLUMN($Z86)),0),3.75)</f>
        <v>0.5</v>
      </c>
      <c r="AH86" s="65">
        <f>MIN(MAX(MIN(MAX(MIN(MAX(R$6+INDEX(エサマスタ!$C$5:$O$53,MATCH($D86,エサマスタ!$B$5:$B$53,0),COLUMN()-COLUMN($Z86)),0),3.75)+INDEX(エサマスタ!$C$5:$O$53,MATCH($E86,エサマスタ!$B$5:$B$53,0),COLUMN()-COLUMN($Z86)),0),3.75)+INDEX(エサマスタ!$C$5:$O$53,MATCH($F86,エサマスタ!$B$5:$B$53,0),COLUMN()-COLUMN($Z86)),0),3.75)</f>
        <v>0</v>
      </c>
      <c r="AI86" s="76">
        <f>MIN(MAX(MIN(MAX(MIN(MAX(S$6+INDEX(エサマスタ!$C$5:$O$53,MATCH($D86,エサマスタ!$B$5:$B$53,0),COLUMN()-COLUMN($Z86)),0),1.875-MOD(S86,1))+INDEX(エサマスタ!$C$5:$O$53,MATCH($E86,エサマスタ!$B$5:$B$53,0),COLUMN()-COLUMN($Z86)),0),1.875-MOD(S86,1))+INDEX(エサマスタ!$C$5:$O$53,MATCH($F86,エサマスタ!$B$5:$B$53,0),COLUMN()-COLUMN($Z86)),0),1.875-MOD(S86,1))</f>
        <v>0.625</v>
      </c>
      <c r="AJ86" s="76">
        <f>MIN(MAX(MIN(MAX(MIN(MAX(T$6+INDEX(エサマスタ!$C$5:$O$53,MATCH($D86,エサマスタ!$B$5:$B$53,0),COLUMN()-COLUMN($Z86)),0),1.875-MOD(T86,1))+INDEX(エサマスタ!$C$5:$O$53,MATCH($E86,エサマスタ!$B$5:$B$53,0),COLUMN()-COLUMN($Z86)),0),1.875-MOD(T86,1))+INDEX(エサマスタ!$C$5:$O$53,MATCH($F86,エサマスタ!$B$5:$B$53,0),COLUMN()-COLUMN($Z86)),0),1.875-MOD(T86,1))</f>
        <v>1</v>
      </c>
      <c r="AK86" s="76">
        <f>MIN(MAX(MIN(MAX(MIN(MAX(U$6+INDEX(エサマスタ!$C$5:$O$53,MATCH($D86,エサマスタ!$B$5:$B$53,0),COLUMN()-COLUMN($Z86)),0),1.875-MOD(U86,1))+INDEX(エサマスタ!$C$5:$O$53,MATCH($E86,エサマスタ!$B$5:$B$53,0),COLUMN()-COLUMN($Z86)),0),1.875-MOD(U86,1))+INDEX(エサマスタ!$C$5:$O$53,MATCH($F86,エサマスタ!$B$5:$B$53,0),COLUMN()-COLUMN($Z86)),0),1.875-MOD(U86,1))</f>
        <v>1</v>
      </c>
      <c r="AL86" s="76">
        <f>MIN(MAX(MIN(MAX(MIN(MAX(V$6+INDEX(エサマスタ!$C$5:$O$53,MATCH($D86,エサマスタ!$B$5:$B$53,0),COLUMN()-COLUMN($Z86)),0),1.875-MOD(V86,1))+INDEX(エサマスタ!$C$5:$O$53,MATCH($E86,エサマスタ!$B$5:$B$53,0),COLUMN()-COLUMN($Z86)),0),1.875-MOD(V86,1))+INDEX(エサマスタ!$C$5:$O$53,MATCH($F86,エサマスタ!$B$5:$B$53,0),COLUMN()-COLUMN($Z86)),0),1.875-MOD(V86,1))</f>
        <v>0.875</v>
      </c>
      <c r="AM86" s="77">
        <f>MIN(MAX(MIN(MAX(MIN(MAX(W$6+IF(AND($F$1="リマスター",$D86="アルマジロキャベツ"),-1,1)*INDEX(エサマスタ!$C$5:$O$53,MATCH($D86,エサマスタ!$B$5:$B$53,0),COLUMN()-COLUMN($Z86)),0),1.875-MOD(W86,1))+IF(AND($F$1="リマスター",$E86="アルマジロキャベツ"),-1,1)*INDEX(エサマスタ!$C$5:$O$53,MATCH($E86,エサマスタ!$B$5:$B$53,0),COLUMN()-COLUMN($Z86)),0),1.875-MOD(W86,1))+IF(AND($F$1="リマスター",$F86="アルマジロキャベツ"),-1,1)*INDEX(エサマスタ!$C$5:$O$53,MATCH($F86,エサマスタ!$B$5:$B$53,0),COLUMN()-COLUMN($Z86)),0),1.875-MOD(W86,1))</f>
        <v>1</v>
      </c>
      <c r="AN86" s="15"/>
    </row>
    <row r="87" spans="1:40" x14ac:dyDescent="0.25">
      <c r="A87" s="15"/>
      <c r="B87" s="51" t="s">
        <v>177</v>
      </c>
      <c r="C87" s="54"/>
      <c r="D87" s="53" t="s">
        <v>92</v>
      </c>
      <c r="E87" s="53" t="s">
        <v>97</v>
      </c>
      <c r="F87" s="53" t="s">
        <v>97</v>
      </c>
      <c r="G87" s="50"/>
      <c r="H87" s="15"/>
      <c r="I87" s="15"/>
      <c r="J87" s="63" t="s">
        <v>177</v>
      </c>
      <c r="K87" s="64">
        <f t="shared" ref="K87:R87" si="141">K86+AA86</f>
        <v>252.25</v>
      </c>
      <c r="L87" s="65">
        <f t="shared" si="141"/>
        <v>110.5</v>
      </c>
      <c r="M87" s="65">
        <f t="shared" si="141"/>
        <v>191.5</v>
      </c>
      <c r="N87" s="65">
        <f t="shared" si="141"/>
        <v>93</v>
      </c>
      <c r="O87" s="65">
        <f t="shared" si="141"/>
        <v>110.5</v>
      </c>
      <c r="P87" s="65">
        <f t="shared" si="141"/>
        <v>153</v>
      </c>
      <c r="Q87" s="65">
        <f t="shared" si="141"/>
        <v>71.5</v>
      </c>
      <c r="R87" s="65">
        <f t="shared" si="141"/>
        <v>5</v>
      </c>
      <c r="S87" s="76">
        <f t="shared" ref="S87:W87" si="142">INT(S86)+MIN(S86-INT(S86)+AI86,1.875)</f>
        <v>54.875</v>
      </c>
      <c r="T87" s="76">
        <f t="shared" si="142"/>
        <v>66.5</v>
      </c>
      <c r="U87" s="76">
        <f t="shared" si="142"/>
        <v>66.5</v>
      </c>
      <c r="V87" s="76">
        <f t="shared" si="142"/>
        <v>66.5</v>
      </c>
      <c r="W87" s="77">
        <f t="shared" si="142"/>
        <v>66.5</v>
      </c>
      <c r="X87" s="15"/>
      <c r="Y87" s="15"/>
      <c r="Z87" s="63" t="s">
        <v>177</v>
      </c>
      <c r="AA87" s="64">
        <f>MIN(MAX(MIN(MAX(MIN(MAX(K$6+INDEX(エサマスタ!$C$5:$O$53,MATCH($D87,エサマスタ!$B$5:$B$53,0),COLUMN()-COLUMN($Z87)),0),3.75)+INDEX(エサマスタ!$C$5:$O$53,MATCH($E87,エサマスタ!$B$5:$B$53,0),COLUMN()-COLUMN($Z87)),0),3.75)+INDEX(エサマスタ!$C$5:$O$53,MATCH($F87,エサマスタ!$B$5:$B$53,0),COLUMN()-COLUMN($Z87)),0),3.75)</f>
        <v>3.75</v>
      </c>
      <c r="AB87" s="65">
        <f>MIN(MAX(MIN(MAX(MIN(MAX(L$6+INDEX(エサマスタ!$C$5:$O$53,MATCH($D87,エサマスタ!$B$5:$B$53,0),COLUMN()-COLUMN($Z87)),0),3.75)+INDEX(エサマスタ!$C$5:$O$53,MATCH($E87,エサマスタ!$B$5:$B$53,0),COLUMN()-COLUMN($Z87)),0),3.75)+INDEX(エサマスタ!$C$5:$O$53,MATCH($F87,エサマスタ!$B$5:$B$53,0),COLUMN()-COLUMN($Z87)),0),3.75)</f>
        <v>1.5</v>
      </c>
      <c r="AC87" s="65">
        <f>MIN(MAX(MIN(MAX(MIN(MAX(M$6+INDEX(エサマスタ!$C$5:$O$53,MATCH($D87,エサマスタ!$B$5:$B$53,0),COLUMN()-COLUMN($Z87)),0),3.75)+INDEX(エサマスタ!$C$5:$O$53,MATCH($E87,エサマスタ!$B$5:$B$53,0),COLUMN()-COLUMN($Z87)),0),3.75)+INDEX(エサマスタ!$C$5:$O$53,MATCH($F87,エサマスタ!$B$5:$B$53,0),COLUMN()-COLUMN($Z87)),0),3.75)</f>
        <v>2.5</v>
      </c>
      <c r="AD87" s="65">
        <f>MIN(MAX(MIN(MAX(MIN(MAX(N$6+INDEX(エサマスタ!$C$5:$O$53,MATCH($D87,エサマスタ!$B$5:$B$53,0),COLUMN()-COLUMN($Z87)),0),3.75)+INDEX(エサマスタ!$C$5:$O$53,MATCH($E87,エサマスタ!$B$5:$B$53,0),COLUMN()-COLUMN($Z87)),0),3.75)+INDEX(エサマスタ!$C$5:$O$53,MATCH($F87,エサマスタ!$B$5:$B$53,0),COLUMN()-COLUMN($Z87)),0),3.75)</f>
        <v>1.5</v>
      </c>
      <c r="AE87" s="65">
        <f>MIN(MAX(MIN(MAX(MIN(MAX(O$6+INDEX(エサマスタ!$C$5:$O$53,MATCH($D87,エサマスタ!$B$5:$B$53,0),COLUMN()-COLUMN($Z87)),0),3.75)+INDEX(エサマスタ!$C$5:$O$53,MATCH($E87,エサマスタ!$B$5:$B$53,0),COLUMN()-COLUMN($Z87)),0),3.75)+INDEX(エサマスタ!$C$5:$O$53,MATCH($F87,エサマスタ!$B$5:$B$53,0),COLUMN()-COLUMN($Z87)),0),3.75)</f>
        <v>1.5</v>
      </c>
      <c r="AF87" s="65">
        <f>MIN(MAX(MIN(MAX(MIN(MAX(P$6+INDEX(エサマスタ!$C$5:$O$53,MATCH($D87,エサマスタ!$B$5:$B$53,0),COLUMN()-COLUMN($Z87)),0),3.75)+INDEX(エサマスタ!$C$5:$O$53,MATCH($E87,エサマスタ!$B$5:$B$53,0),COLUMN()-COLUMN($Z87)),0),3.75)+INDEX(エサマスタ!$C$5:$O$53,MATCH($F87,エサマスタ!$B$5:$B$53,0),COLUMN()-COLUMN($Z87)),0),3.75)</f>
        <v>2.5</v>
      </c>
      <c r="AG87" s="65">
        <f>MIN(MAX(MIN(MAX(MIN(MAX(Q$6+INDEX(エサマスタ!$C$5:$O$53,MATCH($D87,エサマスタ!$B$5:$B$53,0),COLUMN()-COLUMN($Z87)),0),3.75)+INDEX(エサマスタ!$C$5:$O$53,MATCH($E87,エサマスタ!$B$5:$B$53,0),COLUMN()-COLUMN($Z87)),0),3.75)+INDEX(エサマスタ!$C$5:$O$53,MATCH($F87,エサマスタ!$B$5:$B$53,0),COLUMN()-COLUMN($Z87)),0),3.75)</f>
        <v>0.5</v>
      </c>
      <c r="AH87" s="65">
        <f>MIN(MAX(MIN(MAX(MIN(MAX(R$6+INDEX(エサマスタ!$C$5:$O$53,MATCH($D87,エサマスタ!$B$5:$B$53,0),COLUMN()-COLUMN($Z87)),0),3.75)+INDEX(エサマスタ!$C$5:$O$53,MATCH($E87,エサマスタ!$B$5:$B$53,0),COLUMN()-COLUMN($Z87)),0),3.75)+INDEX(エサマスタ!$C$5:$O$53,MATCH($F87,エサマスタ!$B$5:$B$53,0),COLUMN()-COLUMN($Z87)),0),3.75)</f>
        <v>0</v>
      </c>
      <c r="AI87" s="76">
        <f>MIN(MAX(MIN(MAX(MIN(MAX(S$6+INDEX(エサマスタ!$C$5:$O$53,MATCH($D87,エサマスタ!$B$5:$B$53,0),COLUMN()-COLUMN($Z87)),0),1.875-MOD(S87,1))+INDEX(エサマスタ!$C$5:$O$53,MATCH($E87,エサマスタ!$B$5:$B$53,0),COLUMN()-COLUMN($Z87)),0),1.875-MOD(S87,1))+INDEX(エサマスタ!$C$5:$O$53,MATCH($F87,エサマスタ!$B$5:$B$53,0),COLUMN()-COLUMN($Z87)),0),1.875-MOD(S87,1))</f>
        <v>0.625</v>
      </c>
      <c r="AJ87" s="76">
        <f>MIN(MAX(MIN(MAX(MIN(MAX(T$6+INDEX(エサマスタ!$C$5:$O$53,MATCH($D87,エサマスタ!$B$5:$B$53,0),COLUMN()-COLUMN($Z87)),0),1.875-MOD(T87,1))+INDEX(エサマスタ!$C$5:$O$53,MATCH($E87,エサマスタ!$B$5:$B$53,0),COLUMN()-COLUMN($Z87)),0),1.875-MOD(T87,1))+INDEX(エサマスタ!$C$5:$O$53,MATCH($F87,エサマスタ!$B$5:$B$53,0),COLUMN()-COLUMN($Z87)),0),1.875-MOD(T87,1))</f>
        <v>1</v>
      </c>
      <c r="AK87" s="76">
        <f>MIN(MAX(MIN(MAX(MIN(MAX(U$6+INDEX(エサマスタ!$C$5:$O$53,MATCH($D87,エサマスタ!$B$5:$B$53,0),COLUMN()-COLUMN($Z87)),0),1.875-MOD(U87,1))+INDEX(エサマスタ!$C$5:$O$53,MATCH($E87,エサマスタ!$B$5:$B$53,0),COLUMN()-COLUMN($Z87)),0),1.875-MOD(U87,1))+INDEX(エサマスタ!$C$5:$O$53,MATCH($F87,エサマスタ!$B$5:$B$53,0),COLUMN()-COLUMN($Z87)),0),1.875-MOD(U87,1))</f>
        <v>1</v>
      </c>
      <c r="AL87" s="76">
        <f>MIN(MAX(MIN(MAX(MIN(MAX(V$6+INDEX(エサマスタ!$C$5:$O$53,MATCH($D87,エサマスタ!$B$5:$B$53,0),COLUMN()-COLUMN($Z87)),0),1.875-MOD(V87,1))+INDEX(エサマスタ!$C$5:$O$53,MATCH($E87,エサマスタ!$B$5:$B$53,0),COLUMN()-COLUMN($Z87)),0),1.875-MOD(V87,1))+INDEX(エサマスタ!$C$5:$O$53,MATCH($F87,エサマスタ!$B$5:$B$53,0),COLUMN()-COLUMN($Z87)),0),1.875-MOD(V87,1))</f>
        <v>0.875</v>
      </c>
      <c r="AM87" s="77">
        <f>MIN(MAX(MIN(MAX(MIN(MAX(W$6+IF(AND($F$1="リマスター",$D87="アルマジロキャベツ"),-1,1)*INDEX(エサマスタ!$C$5:$O$53,MATCH($D87,エサマスタ!$B$5:$B$53,0),COLUMN()-COLUMN($Z87)),0),1.875-MOD(W87,1))+IF(AND($F$1="リマスター",$E87="アルマジロキャベツ"),-1,1)*INDEX(エサマスタ!$C$5:$O$53,MATCH($E87,エサマスタ!$B$5:$B$53,0),COLUMN()-COLUMN($Z87)),0),1.875-MOD(W87,1))+IF(AND($F$1="リマスター",$F87="アルマジロキャベツ"),-1,1)*INDEX(エサマスタ!$C$5:$O$53,MATCH($F87,エサマスタ!$B$5:$B$53,0),COLUMN()-COLUMN($Z87)),0),1.875-MOD(W87,1))</f>
        <v>1</v>
      </c>
      <c r="AN87" s="15"/>
    </row>
    <row r="88" spans="1:40" x14ac:dyDescent="0.25">
      <c r="A88" s="15"/>
      <c r="B88" s="51" t="s">
        <v>178</v>
      </c>
      <c r="C88" s="54"/>
      <c r="D88" s="53" t="s">
        <v>92</v>
      </c>
      <c r="E88" s="53" t="s">
        <v>97</v>
      </c>
      <c r="F88" s="53" t="s">
        <v>97</v>
      </c>
      <c r="G88" s="50"/>
      <c r="H88" s="15"/>
      <c r="I88" s="15"/>
      <c r="J88" s="63" t="s">
        <v>178</v>
      </c>
      <c r="K88" s="64">
        <f t="shared" ref="K88:R88" si="143">K87+AA87</f>
        <v>256</v>
      </c>
      <c r="L88" s="65">
        <f t="shared" si="143"/>
        <v>112</v>
      </c>
      <c r="M88" s="65">
        <f t="shared" si="143"/>
        <v>194</v>
      </c>
      <c r="N88" s="65">
        <f t="shared" si="143"/>
        <v>94.5</v>
      </c>
      <c r="O88" s="65">
        <f t="shared" si="143"/>
        <v>112</v>
      </c>
      <c r="P88" s="65">
        <f t="shared" si="143"/>
        <v>155.5</v>
      </c>
      <c r="Q88" s="65">
        <f t="shared" si="143"/>
        <v>72</v>
      </c>
      <c r="R88" s="65">
        <f t="shared" si="143"/>
        <v>5</v>
      </c>
      <c r="S88" s="76">
        <f t="shared" ref="S88:W88" si="144">INT(S87)+MIN(S87-INT(S87)+AI87,1.875)</f>
        <v>55.5</v>
      </c>
      <c r="T88" s="76">
        <f t="shared" si="144"/>
        <v>67.5</v>
      </c>
      <c r="U88" s="76">
        <f t="shared" si="144"/>
        <v>67.5</v>
      </c>
      <c r="V88" s="76">
        <f t="shared" si="144"/>
        <v>67.375</v>
      </c>
      <c r="W88" s="77">
        <f t="shared" si="144"/>
        <v>67.5</v>
      </c>
      <c r="X88" s="15"/>
      <c r="Y88" s="15"/>
      <c r="Z88" s="63" t="s">
        <v>178</v>
      </c>
      <c r="AA88" s="64">
        <f>MIN(MAX(MIN(MAX(MIN(MAX(K$6+INDEX(エサマスタ!$C$5:$O$53,MATCH($D88,エサマスタ!$B$5:$B$53,0),COLUMN()-COLUMN($Z88)),0),3.75)+INDEX(エサマスタ!$C$5:$O$53,MATCH($E88,エサマスタ!$B$5:$B$53,0),COLUMN()-COLUMN($Z88)),0),3.75)+INDEX(エサマスタ!$C$5:$O$53,MATCH($F88,エサマスタ!$B$5:$B$53,0),COLUMN()-COLUMN($Z88)),0),3.75)</f>
        <v>3.75</v>
      </c>
      <c r="AB88" s="65">
        <f>MIN(MAX(MIN(MAX(MIN(MAX(L$6+INDEX(エサマスタ!$C$5:$O$53,MATCH($D88,エサマスタ!$B$5:$B$53,0),COLUMN()-COLUMN($Z88)),0),3.75)+INDEX(エサマスタ!$C$5:$O$53,MATCH($E88,エサマスタ!$B$5:$B$53,0),COLUMN()-COLUMN($Z88)),0),3.75)+INDEX(エサマスタ!$C$5:$O$53,MATCH($F88,エサマスタ!$B$5:$B$53,0),COLUMN()-COLUMN($Z88)),0),3.75)</f>
        <v>1.5</v>
      </c>
      <c r="AC88" s="65">
        <f>MIN(MAX(MIN(MAX(MIN(MAX(M$6+INDEX(エサマスタ!$C$5:$O$53,MATCH($D88,エサマスタ!$B$5:$B$53,0),COLUMN()-COLUMN($Z88)),0),3.75)+INDEX(エサマスタ!$C$5:$O$53,MATCH($E88,エサマスタ!$B$5:$B$53,0),COLUMN()-COLUMN($Z88)),0),3.75)+INDEX(エサマスタ!$C$5:$O$53,MATCH($F88,エサマスタ!$B$5:$B$53,0),COLUMN()-COLUMN($Z88)),0),3.75)</f>
        <v>2.5</v>
      </c>
      <c r="AD88" s="65">
        <f>MIN(MAX(MIN(MAX(MIN(MAX(N$6+INDEX(エサマスタ!$C$5:$O$53,MATCH($D88,エサマスタ!$B$5:$B$53,0),COLUMN()-COLUMN($Z88)),0),3.75)+INDEX(エサマスタ!$C$5:$O$53,MATCH($E88,エサマスタ!$B$5:$B$53,0),COLUMN()-COLUMN($Z88)),0),3.75)+INDEX(エサマスタ!$C$5:$O$53,MATCH($F88,エサマスタ!$B$5:$B$53,0),COLUMN()-COLUMN($Z88)),0),3.75)</f>
        <v>1.5</v>
      </c>
      <c r="AE88" s="65">
        <f>MIN(MAX(MIN(MAX(MIN(MAX(O$6+INDEX(エサマスタ!$C$5:$O$53,MATCH($D88,エサマスタ!$B$5:$B$53,0),COLUMN()-COLUMN($Z88)),0),3.75)+INDEX(エサマスタ!$C$5:$O$53,MATCH($E88,エサマスタ!$B$5:$B$53,0),COLUMN()-COLUMN($Z88)),0),3.75)+INDEX(エサマスタ!$C$5:$O$53,MATCH($F88,エサマスタ!$B$5:$B$53,0),COLUMN()-COLUMN($Z88)),0),3.75)</f>
        <v>1.5</v>
      </c>
      <c r="AF88" s="65">
        <f>MIN(MAX(MIN(MAX(MIN(MAX(P$6+INDEX(エサマスタ!$C$5:$O$53,MATCH($D88,エサマスタ!$B$5:$B$53,0),COLUMN()-COLUMN($Z88)),0),3.75)+INDEX(エサマスタ!$C$5:$O$53,MATCH($E88,エサマスタ!$B$5:$B$53,0),COLUMN()-COLUMN($Z88)),0),3.75)+INDEX(エサマスタ!$C$5:$O$53,MATCH($F88,エサマスタ!$B$5:$B$53,0),COLUMN()-COLUMN($Z88)),0),3.75)</f>
        <v>2.5</v>
      </c>
      <c r="AG88" s="65">
        <f>MIN(MAX(MIN(MAX(MIN(MAX(Q$6+INDEX(エサマスタ!$C$5:$O$53,MATCH($D88,エサマスタ!$B$5:$B$53,0),COLUMN()-COLUMN($Z88)),0),3.75)+INDEX(エサマスタ!$C$5:$O$53,MATCH($E88,エサマスタ!$B$5:$B$53,0),COLUMN()-COLUMN($Z88)),0),3.75)+INDEX(エサマスタ!$C$5:$O$53,MATCH($F88,エサマスタ!$B$5:$B$53,0),COLUMN()-COLUMN($Z88)),0),3.75)</f>
        <v>0.5</v>
      </c>
      <c r="AH88" s="65">
        <f>MIN(MAX(MIN(MAX(MIN(MAX(R$6+INDEX(エサマスタ!$C$5:$O$53,MATCH($D88,エサマスタ!$B$5:$B$53,0),COLUMN()-COLUMN($Z88)),0),3.75)+INDEX(エサマスタ!$C$5:$O$53,MATCH($E88,エサマスタ!$B$5:$B$53,0),COLUMN()-COLUMN($Z88)),0),3.75)+INDEX(エサマスタ!$C$5:$O$53,MATCH($F88,エサマスタ!$B$5:$B$53,0),COLUMN()-COLUMN($Z88)),0),3.75)</f>
        <v>0</v>
      </c>
      <c r="AI88" s="76">
        <f>MIN(MAX(MIN(MAX(MIN(MAX(S$6+INDEX(エサマスタ!$C$5:$O$53,MATCH($D88,エサマスタ!$B$5:$B$53,0),COLUMN()-COLUMN($Z88)),0),1.875-MOD(S88,1))+INDEX(エサマスタ!$C$5:$O$53,MATCH($E88,エサマスタ!$B$5:$B$53,0),COLUMN()-COLUMN($Z88)),0),1.875-MOD(S88,1))+INDEX(エサマスタ!$C$5:$O$53,MATCH($F88,エサマスタ!$B$5:$B$53,0),COLUMN()-COLUMN($Z88)),0),1.875-MOD(S88,1))</f>
        <v>0.625</v>
      </c>
      <c r="AJ88" s="76">
        <f>MIN(MAX(MIN(MAX(MIN(MAX(T$6+INDEX(エサマスタ!$C$5:$O$53,MATCH($D88,エサマスタ!$B$5:$B$53,0),COLUMN()-COLUMN($Z88)),0),1.875-MOD(T88,1))+INDEX(エサマスタ!$C$5:$O$53,MATCH($E88,エサマスタ!$B$5:$B$53,0),COLUMN()-COLUMN($Z88)),0),1.875-MOD(T88,1))+INDEX(エサマスタ!$C$5:$O$53,MATCH($F88,エサマスタ!$B$5:$B$53,0),COLUMN()-COLUMN($Z88)),0),1.875-MOD(T88,1))</f>
        <v>1</v>
      </c>
      <c r="AK88" s="76">
        <f>MIN(MAX(MIN(MAX(MIN(MAX(U$6+INDEX(エサマスタ!$C$5:$O$53,MATCH($D88,エサマスタ!$B$5:$B$53,0),COLUMN()-COLUMN($Z88)),0),1.875-MOD(U88,1))+INDEX(エサマスタ!$C$5:$O$53,MATCH($E88,エサマスタ!$B$5:$B$53,0),COLUMN()-COLUMN($Z88)),0),1.875-MOD(U88,1))+INDEX(エサマスタ!$C$5:$O$53,MATCH($F88,エサマスタ!$B$5:$B$53,0),COLUMN()-COLUMN($Z88)),0),1.875-MOD(U88,1))</f>
        <v>1</v>
      </c>
      <c r="AL88" s="76">
        <f>MIN(MAX(MIN(MAX(MIN(MAX(V$6+INDEX(エサマスタ!$C$5:$O$53,MATCH($D88,エサマスタ!$B$5:$B$53,0),COLUMN()-COLUMN($Z88)),0),1.875-MOD(V88,1))+INDEX(エサマスタ!$C$5:$O$53,MATCH($E88,エサマスタ!$B$5:$B$53,0),COLUMN()-COLUMN($Z88)),0),1.875-MOD(V88,1))+INDEX(エサマスタ!$C$5:$O$53,MATCH($F88,エサマスタ!$B$5:$B$53,0),COLUMN()-COLUMN($Z88)),0),1.875-MOD(V88,1))</f>
        <v>0.875</v>
      </c>
      <c r="AM88" s="77">
        <f>MIN(MAX(MIN(MAX(MIN(MAX(W$6+IF(AND($F$1="リマスター",$D88="アルマジロキャベツ"),-1,1)*INDEX(エサマスタ!$C$5:$O$53,MATCH($D88,エサマスタ!$B$5:$B$53,0),COLUMN()-COLUMN($Z88)),0),1.875-MOD(W88,1))+IF(AND($F$1="リマスター",$E88="アルマジロキャベツ"),-1,1)*INDEX(エサマスタ!$C$5:$O$53,MATCH($E88,エサマスタ!$B$5:$B$53,0),COLUMN()-COLUMN($Z88)),0),1.875-MOD(W88,1))+IF(AND($F$1="リマスター",$F88="アルマジロキャベツ"),-1,1)*INDEX(エサマスタ!$C$5:$O$53,MATCH($F88,エサマスタ!$B$5:$B$53,0),COLUMN()-COLUMN($Z88)),0),1.875-MOD(W88,1))</f>
        <v>1</v>
      </c>
      <c r="AN88" s="15"/>
    </row>
    <row r="89" spans="1:40" x14ac:dyDescent="0.25">
      <c r="A89" s="15"/>
      <c r="B89" s="51" t="s">
        <v>179</v>
      </c>
      <c r="C89" s="54"/>
      <c r="D89" s="53" t="s">
        <v>92</v>
      </c>
      <c r="E89" s="53" t="s">
        <v>97</v>
      </c>
      <c r="F89" s="53" t="s">
        <v>97</v>
      </c>
      <c r="G89" s="50"/>
      <c r="H89" s="15"/>
      <c r="I89" s="15"/>
      <c r="J89" s="63" t="s">
        <v>179</v>
      </c>
      <c r="K89" s="64">
        <f t="shared" ref="K89:R89" si="145">K88+AA88</f>
        <v>259.75</v>
      </c>
      <c r="L89" s="65">
        <f t="shared" si="145"/>
        <v>113.5</v>
      </c>
      <c r="M89" s="65">
        <f t="shared" si="145"/>
        <v>196.5</v>
      </c>
      <c r="N89" s="65">
        <f t="shared" si="145"/>
        <v>96</v>
      </c>
      <c r="O89" s="65">
        <f t="shared" si="145"/>
        <v>113.5</v>
      </c>
      <c r="P89" s="65">
        <f t="shared" si="145"/>
        <v>158</v>
      </c>
      <c r="Q89" s="65">
        <f t="shared" si="145"/>
        <v>72.5</v>
      </c>
      <c r="R89" s="65">
        <f t="shared" si="145"/>
        <v>5</v>
      </c>
      <c r="S89" s="76">
        <f t="shared" ref="S89:W89" si="146">INT(S88)+MIN(S88-INT(S88)+AI88,1.875)</f>
        <v>56.125</v>
      </c>
      <c r="T89" s="76">
        <f t="shared" si="146"/>
        <v>68.5</v>
      </c>
      <c r="U89" s="76">
        <f t="shared" si="146"/>
        <v>68.5</v>
      </c>
      <c r="V89" s="76">
        <f t="shared" si="146"/>
        <v>68.25</v>
      </c>
      <c r="W89" s="77">
        <f t="shared" si="146"/>
        <v>68.5</v>
      </c>
      <c r="X89" s="15"/>
      <c r="Y89" s="15"/>
      <c r="Z89" s="63" t="s">
        <v>179</v>
      </c>
      <c r="AA89" s="64">
        <f>MIN(MAX(MIN(MAX(MIN(MAX(K$6+INDEX(エサマスタ!$C$5:$O$53,MATCH($D89,エサマスタ!$B$5:$B$53,0),COLUMN()-COLUMN($Z89)),0),3.75)+INDEX(エサマスタ!$C$5:$O$53,MATCH($E89,エサマスタ!$B$5:$B$53,0),COLUMN()-COLUMN($Z89)),0),3.75)+INDEX(エサマスタ!$C$5:$O$53,MATCH($F89,エサマスタ!$B$5:$B$53,0),COLUMN()-COLUMN($Z89)),0),3.75)</f>
        <v>3.75</v>
      </c>
      <c r="AB89" s="65">
        <f>MIN(MAX(MIN(MAX(MIN(MAX(L$6+INDEX(エサマスタ!$C$5:$O$53,MATCH($D89,エサマスタ!$B$5:$B$53,0),COLUMN()-COLUMN($Z89)),0),3.75)+INDEX(エサマスタ!$C$5:$O$53,MATCH($E89,エサマスタ!$B$5:$B$53,0),COLUMN()-COLUMN($Z89)),0),3.75)+INDEX(エサマスタ!$C$5:$O$53,MATCH($F89,エサマスタ!$B$5:$B$53,0),COLUMN()-COLUMN($Z89)),0),3.75)</f>
        <v>1.5</v>
      </c>
      <c r="AC89" s="65">
        <f>MIN(MAX(MIN(MAX(MIN(MAX(M$6+INDEX(エサマスタ!$C$5:$O$53,MATCH($D89,エサマスタ!$B$5:$B$53,0),COLUMN()-COLUMN($Z89)),0),3.75)+INDEX(エサマスタ!$C$5:$O$53,MATCH($E89,エサマスタ!$B$5:$B$53,0),COLUMN()-COLUMN($Z89)),0),3.75)+INDEX(エサマスタ!$C$5:$O$53,MATCH($F89,エサマスタ!$B$5:$B$53,0),COLUMN()-COLUMN($Z89)),0),3.75)</f>
        <v>2.5</v>
      </c>
      <c r="AD89" s="65">
        <f>MIN(MAX(MIN(MAX(MIN(MAX(N$6+INDEX(エサマスタ!$C$5:$O$53,MATCH($D89,エサマスタ!$B$5:$B$53,0),COLUMN()-COLUMN($Z89)),0),3.75)+INDEX(エサマスタ!$C$5:$O$53,MATCH($E89,エサマスタ!$B$5:$B$53,0),COLUMN()-COLUMN($Z89)),0),3.75)+INDEX(エサマスタ!$C$5:$O$53,MATCH($F89,エサマスタ!$B$5:$B$53,0),COLUMN()-COLUMN($Z89)),0),3.75)</f>
        <v>1.5</v>
      </c>
      <c r="AE89" s="65">
        <f>MIN(MAX(MIN(MAX(MIN(MAX(O$6+INDEX(エサマスタ!$C$5:$O$53,MATCH($D89,エサマスタ!$B$5:$B$53,0),COLUMN()-COLUMN($Z89)),0),3.75)+INDEX(エサマスタ!$C$5:$O$53,MATCH($E89,エサマスタ!$B$5:$B$53,0),COLUMN()-COLUMN($Z89)),0),3.75)+INDEX(エサマスタ!$C$5:$O$53,MATCH($F89,エサマスタ!$B$5:$B$53,0),COLUMN()-COLUMN($Z89)),0),3.75)</f>
        <v>1.5</v>
      </c>
      <c r="AF89" s="65">
        <f>MIN(MAX(MIN(MAX(MIN(MAX(P$6+INDEX(エサマスタ!$C$5:$O$53,MATCH($D89,エサマスタ!$B$5:$B$53,0),COLUMN()-COLUMN($Z89)),0),3.75)+INDEX(エサマスタ!$C$5:$O$53,MATCH($E89,エサマスタ!$B$5:$B$53,0),COLUMN()-COLUMN($Z89)),0),3.75)+INDEX(エサマスタ!$C$5:$O$53,MATCH($F89,エサマスタ!$B$5:$B$53,0),COLUMN()-COLUMN($Z89)),0),3.75)</f>
        <v>2.5</v>
      </c>
      <c r="AG89" s="65">
        <f>MIN(MAX(MIN(MAX(MIN(MAX(Q$6+INDEX(エサマスタ!$C$5:$O$53,MATCH($D89,エサマスタ!$B$5:$B$53,0),COLUMN()-COLUMN($Z89)),0),3.75)+INDEX(エサマスタ!$C$5:$O$53,MATCH($E89,エサマスタ!$B$5:$B$53,0),COLUMN()-COLUMN($Z89)),0),3.75)+INDEX(エサマスタ!$C$5:$O$53,MATCH($F89,エサマスタ!$B$5:$B$53,0),COLUMN()-COLUMN($Z89)),0),3.75)</f>
        <v>0.5</v>
      </c>
      <c r="AH89" s="65">
        <f>MIN(MAX(MIN(MAX(MIN(MAX(R$6+INDEX(エサマスタ!$C$5:$O$53,MATCH($D89,エサマスタ!$B$5:$B$53,0),COLUMN()-COLUMN($Z89)),0),3.75)+INDEX(エサマスタ!$C$5:$O$53,MATCH($E89,エサマスタ!$B$5:$B$53,0),COLUMN()-COLUMN($Z89)),0),3.75)+INDEX(エサマスタ!$C$5:$O$53,MATCH($F89,エサマスタ!$B$5:$B$53,0),COLUMN()-COLUMN($Z89)),0),3.75)</f>
        <v>0</v>
      </c>
      <c r="AI89" s="76">
        <f>MIN(MAX(MIN(MAX(MIN(MAX(S$6+INDEX(エサマスタ!$C$5:$O$53,MATCH($D89,エサマスタ!$B$5:$B$53,0),COLUMN()-COLUMN($Z89)),0),1.875-MOD(S89,1))+INDEX(エサマスタ!$C$5:$O$53,MATCH($E89,エサマスタ!$B$5:$B$53,0),COLUMN()-COLUMN($Z89)),0),1.875-MOD(S89,1))+INDEX(エサマスタ!$C$5:$O$53,MATCH($F89,エサマスタ!$B$5:$B$53,0),COLUMN()-COLUMN($Z89)),0),1.875-MOD(S89,1))</f>
        <v>0.625</v>
      </c>
      <c r="AJ89" s="76">
        <f>MIN(MAX(MIN(MAX(MIN(MAX(T$6+INDEX(エサマスタ!$C$5:$O$53,MATCH($D89,エサマスタ!$B$5:$B$53,0),COLUMN()-COLUMN($Z89)),0),1.875-MOD(T89,1))+INDEX(エサマスタ!$C$5:$O$53,MATCH($E89,エサマスタ!$B$5:$B$53,0),COLUMN()-COLUMN($Z89)),0),1.875-MOD(T89,1))+INDEX(エサマスタ!$C$5:$O$53,MATCH($F89,エサマスタ!$B$5:$B$53,0),COLUMN()-COLUMN($Z89)),0),1.875-MOD(T89,1))</f>
        <v>1</v>
      </c>
      <c r="AK89" s="76">
        <f>MIN(MAX(MIN(MAX(MIN(MAX(U$6+INDEX(エサマスタ!$C$5:$O$53,MATCH($D89,エサマスタ!$B$5:$B$53,0),COLUMN()-COLUMN($Z89)),0),1.875-MOD(U89,1))+INDEX(エサマスタ!$C$5:$O$53,MATCH($E89,エサマスタ!$B$5:$B$53,0),COLUMN()-COLUMN($Z89)),0),1.875-MOD(U89,1))+INDEX(エサマスタ!$C$5:$O$53,MATCH($F89,エサマスタ!$B$5:$B$53,0),COLUMN()-COLUMN($Z89)),0),1.875-MOD(U89,1))</f>
        <v>1</v>
      </c>
      <c r="AL89" s="76">
        <f>MIN(MAX(MIN(MAX(MIN(MAX(V$6+INDEX(エサマスタ!$C$5:$O$53,MATCH($D89,エサマスタ!$B$5:$B$53,0),COLUMN()-COLUMN($Z89)),0),1.875-MOD(V89,1))+INDEX(エサマスタ!$C$5:$O$53,MATCH($E89,エサマスタ!$B$5:$B$53,0),COLUMN()-COLUMN($Z89)),0),1.875-MOD(V89,1))+INDEX(エサマスタ!$C$5:$O$53,MATCH($F89,エサマスタ!$B$5:$B$53,0),COLUMN()-COLUMN($Z89)),0),1.875-MOD(V89,1))</f>
        <v>0.875</v>
      </c>
      <c r="AM89" s="77">
        <f>MIN(MAX(MIN(MAX(MIN(MAX(W$6+IF(AND($F$1="リマスター",$D89="アルマジロキャベツ"),-1,1)*INDEX(エサマスタ!$C$5:$O$53,MATCH($D89,エサマスタ!$B$5:$B$53,0),COLUMN()-COLUMN($Z89)),0),1.875-MOD(W89,1))+IF(AND($F$1="リマスター",$E89="アルマジロキャベツ"),-1,1)*INDEX(エサマスタ!$C$5:$O$53,MATCH($E89,エサマスタ!$B$5:$B$53,0),COLUMN()-COLUMN($Z89)),0),1.875-MOD(W89,1))+IF(AND($F$1="リマスター",$F89="アルマジロキャベツ"),-1,1)*INDEX(エサマスタ!$C$5:$O$53,MATCH($F89,エサマスタ!$B$5:$B$53,0),COLUMN()-COLUMN($Z89)),0),1.875-MOD(W89,1))</f>
        <v>1</v>
      </c>
      <c r="AN89" s="15"/>
    </row>
    <row r="90" spans="1:40" x14ac:dyDescent="0.25">
      <c r="A90" s="15"/>
      <c r="B90" s="51" t="s">
        <v>180</v>
      </c>
      <c r="C90" s="54"/>
      <c r="D90" s="53" t="s">
        <v>95</v>
      </c>
      <c r="E90" s="53" t="s">
        <v>95</v>
      </c>
      <c r="F90" s="53" t="s">
        <v>97</v>
      </c>
      <c r="G90" s="50"/>
      <c r="H90" s="15"/>
      <c r="I90" s="15"/>
      <c r="J90" s="63" t="s">
        <v>180</v>
      </c>
      <c r="K90" s="64">
        <f t="shared" ref="K90:R90" si="147">K89+AA89</f>
        <v>263.5</v>
      </c>
      <c r="L90" s="65">
        <f t="shared" si="147"/>
        <v>115</v>
      </c>
      <c r="M90" s="65">
        <f t="shared" si="147"/>
        <v>199</v>
      </c>
      <c r="N90" s="65">
        <f t="shared" si="147"/>
        <v>97.5</v>
      </c>
      <c r="O90" s="65">
        <f t="shared" si="147"/>
        <v>115</v>
      </c>
      <c r="P90" s="65">
        <f t="shared" si="147"/>
        <v>160.5</v>
      </c>
      <c r="Q90" s="65">
        <f t="shared" si="147"/>
        <v>73</v>
      </c>
      <c r="R90" s="65">
        <f t="shared" si="147"/>
        <v>5</v>
      </c>
      <c r="S90" s="76">
        <f t="shared" ref="S90:W90" si="148">INT(S89)+MIN(S89-INT(S89)+AI89,1.875)</f>
        <v>56.75</v>
      </c>
      <c r="T90" s="76">
        <f t="shared" si="148"/>
        <v>69.5</v>
      </c>
      <c r="U90" s="76">
        <f t="shared" si="148"/>
        <v>69.5</v>
      </c>
      <c r="V90" s="76">
        <f t="shared" si="148"/>
        <v>69.125</v>
      </c>
      <c r="W90" s="77">
        <f t="shared" si="148"/>
        <v>69.5</v>
      </c>
      <c r="X90" s="15"/>
      <c r="Y90" s="15"/>
      <c r="Z90" s="63" t="s">
        <v>180</v>
      </c>
      <c r="AA90" s="64">
        <f>MIN(MAX(MIN(MAX(MIN(MAX(K$6+INDEX(エサマスタ!$C$5:$O$53,MATCH($D90,エサマスタ!$B$5:$B$53,0),COLUMN()-COLUMN($Z90)),0),3.75)+INDEX(エサマスタ!$C$5:$O$53,MATCH($E90,エサマスタ!$B$5:$B$53,0),COLUMN()-COLUMN($Z90)),0),3.75)+INDEX(エサマスタ!$C$5:$O$53,MATCH($F90,エサマスタ!$B$5:$B$53,0),COLUMN()-COLUMN($Z90)),0),3.75)</f>
        <v>3.25</v>
      </c>
      <c r="AB90" s="65">
        <f>MIN(MAX(MIN(MAX(MIN(MAX(L$6+INDEX(エサマスタ!$C$5:$O$53,MATCH($D90,エサマスタ!$B$5:$B$53,0),COLUMN()-COLUMN($Z90)),0),3.75)+INDEX(エサマスタ!$C$5:$O$53,MATCH($E90,エサマスタ!$B$5:$B$53,0),COLUMN()-COLUMN($Z90)),0),3.75)+INDEX(エサマスタ!$C$5:$O$53,MATCH($F90,エサマスタ!$B$5:$B$53,0),COLUMN()-COLUMN($Z90)),0),3.75)</f>
        <v>1.5</v>
      </c>
      <c r="AC90" s="65">
        <f>MIN(MAX(MIN(MAX(MIN(MAX(M$6+INDEX(エサマスタ!$C$5:$O$53,MATCH($D90,エサマスタ!$B$5:$B$53,0),COLUMN()-COLUMN($Z90)),0),3.75)+INDEX(エサマスタ!$C$5:$O$53,MATCH($E90,エサマスタ!$B$5:$B$53,0),COLUMN()-COLUMN($Z90)),0),3.75)+INDEX(エサマスタ!$C$5:$O$53,MATCH($F90,エサマスタ!$B$5:$B$53,0),COLUMN()-COLUMN($Z90)),0),3.75)</f>
        <v>3.5</v>
      </c>
      <c r="AD90" s="65">
        <f>MIN(MAX(MIN(MAX(MIN(MAX(N$6+INDEX(エサマスタ!$C$5:$O$53,MATCH($D90,エサマスタ!$B$5:$B$53,0),COLUMN()-COLUMN($Z90)),0),3.75)+INDEX(エサマスタ!$C$5:$O$53,MATCH($E90,エサマスタ!$B$5:$B$53,0),COLUMN()-COLUMN($Z90)),0),3.75)+INDEX(エサマスタ!$C$5:$O$53,MATCH($F90,エサマスタ!$B$5:$B$53,0),COLUMN()-COLUMN($Z90)),0),3.75)</f>
        <v>0</v>
      </c>
      <c r="AE90" s="65">
        <f>MIN(MAX(MIN(MAX(MIN(MAX(O$6+INDEX(エサマスタ!$C$5:$O$53,MATCH($D90,エサマスタ!$B$5:$B$53,0),COLUMN()-COLUMN($Z90)),0),3.75)+INDEX(エサマスタ!$C$5:$O$53,MATCH($E90,エサマスタ!$B$5:$B$53,0),COLUMN()-COLUMN($Z90)),0),3.75)+INDEX(エサマスタ!$C$5:$O$53,MATCH($F90,エサマスタ!$B$5:$B$53,0),COLUMN()-COLUMN($Z90)),0),3.75)</f>
        <v>1.5</v>
      </c>
      <c r="AF90" s="65">
        <f>MIN(MAX(MIN(MAX(MIN(MAX(P$6+INDEX(エサマスタ!$C$5:$O$53,MATCH($D90,エサマスタ!$B$5:$B$53,0),COLUMN()-COLUMN($Z90)),0),3.75)+INDEX(エサマスタ!$C$5:$O$53,MATCH($E90,エサマスタ!$B$5:$B$53,0),COLUMN()-COLUMN($Z90)),0),3.75)+INDEX(エサマスタ!$C$5:$O$53,MATCH($F90,エサマスタ!$B$5:$B$53,0),COLUMN()-COLUMN($Z90)),0),3.75)</f>
        <v>0</v>
      </c>
      <c r="AG90" s="65">
        <f>MIN(MAX(MIN(MAX(MIN(MAX(Q$6+INDEX(エサマスタ!$C$5:$O$53,MATCH($D90,エサマスタ!$B$5:$B$53,0),COLUMN()-COLUMN($Z90)),0),3.75)+INDEX(エサマスタ!$C$5:$O$53,MATCH($E90,エサマスタ!$B$5:$B$53,0),COLUMN()-COLUMN($Z90)),0),3.75)+INDEX(エサマスタ!$C$5:$O$53,MATCH($F90,エサマスタ!$B$5:$B$53,0),COLUMN()-COLUMN($Z90)),0),3.75)</f>
        <v>3.5</v>
      </c>
      <c r="AH90" s="65">
        <f>MIN(MAX(MIN(MAX(MIN(MAX(R$6+INDEX(エサマスタ!$C$5:$O$53,MATCH($D90,エサマスタ!$B$5:$B$53,0),COLUMN()-COLUMN($Z90)),0),3.75)+INDEX(エサマスタ!$C$5:$O$53,MATCH($E90,エサマスタ!$B$5:$B$53,0),COLUMN()-COLUMN($Z90)),0),3.75)+INDEX(エサマスタ!$C$5:$O$53,MATCH($F90,エサマスタ!$B$5:$B$53,0),COLUMN()-COLUMN($Z90)),0),3.75)</f>
        <v>0</v>
      </c>
      <c r="AI90" s="76">
        <f>MIN(MAX(MIN(MAX(MIN(MAX(S$6+INDEX(エサマスタ!$C$5:$O$53,MATCH($D90,エサマスタ!$B$5:$B$53,0),COLUMN()-COLUMN($Z90)),0),1.875-MOD(S90,1))+INDEX(エサマスタ!$C$5:$O$53,MATCH($E90,エサマスタ!$B$5:$B$53,0),COLUMN()-COLUMN($Z90)),0),1.875-MOD(S90,1))+INDEX(エサマスタ!$C$5:$O$53,MATCH($F90,エサマスタ!$B$5:$B$53,0),COLUMN()-COLUMN($Z90)),0),1.875-MOD(S90,1))</f>
        <v>0.625</v>
      </c>
      <c r="AJ90" s="76">
        <f>MIN(MAX(MIN(MAX(MIN(MAX(T$6+INDEX(エサマスタ!$C$5:$O$53,MATCH($D90,エサマスタ!$B$5:$B$53,0),COLUMN()-COLUMN($Z90)),0),1.875-MOD(T90,1))+INDEX(エサマスタ!$C$5:$O$53,MATCH($E90,エサマスタ!$B$5:$B$53,0),COLUMN()-COLUMN($Z90)),0),1.875-MOD(T90,1))+INDEX(エサマスタ!$C$5:$O$53,MATCH($F90,エサマスタ!$B$5:$B$53,0),COLUMN()-COLUMN($Z90)),0),1.875-MOD(T90,1))</f>
        <v>0.5</v>
      </c>
      <c r="AK90" s="76">
        <f>MIN(MAX(MIN(MAX(MIN(MAX(U$6+INDEX(エサマスタ!$C$5:$O$53,MATCH($D90,エサマスタ!$B$5:$B$53,0),COLUMN()-COLUMN($Z90)),0),1.875-MOD(U90,1))+INDEX(エサマスタ!$C$5:$O$53,MATCH($E90,エサマスタ!$B$5:$B$53,0),COLUMN()-COLUMN($Z90)),0),1.875-MOD(U90,1))+INDEX(エサマスタ!$C$5:$O$53,MATCH($F90,エサマスタ!$B$5:$B$53,0),COLUMN()-COLUMN($Z90)),0),1.875-MOD(U90,1))</f>
        <v>0.5</v>
      </c>
      <c r="AL90" s="76">
        <f>MIN(MAX(MIN(MAX(MIN(MAX(V$6+INDEX(エサマスタ!$C$5:$O$53,MATCH($D90,エサマスタ!$B$5:$B$53,0),COLUMN()-COLUMN($Z90)),0),1.875-MOD(V90,1))+INDEX(エサマスタ!$C$5:$O$53,MATCH($E90,エサマスタ!$B$5:$B$53,0),COLUMN()-COLUMN($Z90)),0),1.875-MOD(V90,1))+INDEX(エサマスタ!$C$5:$O$53,MATCH($F90,エサマスタ!$B$5:$B$53,0),COLUMN()-COLUMN($Z90)),0),1.875-MOD(V90,1))</f>
        <v>1.375</v>
      </c>
      <c r="AM90" s="77">
        <f>MIN(MAX(MIN(MAX(MIN(MAX(W$6+IF(AND($F$1="リマスター",$D90="アルマジロキャベツ"),-1,1)*INDEX(エサマスタ!$C$5:$O$53,MATCH($D90,エサマスタ!$B$5:$B$53,0),COLUMN()-COLUMN($Z90)),0),1.875-MOD(W90,1))+IF(AND($F$1="リマスター",$E90="アルマジロキャベツ"),-1,1)*INDEX(エサマスタ!$C$5:$O$53,MATCH($E90,エサマスタ!$B$5:$B$53,0),COLUMN()-COLUMN($Z90)),0),1.875-MOD(W90,1))+IF(AND($F$1="リマスター",$F90="アルマジロキャベツ"),-1,1)*INDEX(エサマスタ!$C$5:$O$53,MATCH($F90,エサマスタ!$B$5:$B$53,0),COLUMN()-COLUMN($Z90)),0),1.875-MOD(W90,1))</f>
        <v>1</v>
      </c>
      <c r="AN90" s="15"/>
    </row>
    <row r="91" spans="1:40" x14ac:dyDescent="0.25">
      <c r="A91" s="15"/>
      <c r="B91" s="51" t="s">
        <v>181</v>
      </c>
      <c r="C91" s="54"/>
      <c r="D91" s="53" t="s">
        <v>92</v>
      </c>
      <c r="E91" s="53" t="s">
        <v>97</v>
      </c>
      <c r="F91" s="53" t="s">
        <v>97</v>
      </c>
      <c r="G91" s="50"/>
      <c r="H91" s="15"/>
      <c r="I91" s="15"/>
      <c r="J91" s="63" t="s">
        <v>181</v>
      </c>
      <c r="K91" s="64">
        <f t="shared" ref="K91:R91" si="149">K90+AA90</f>
        <v>266.75</v>
      </c>
      <c r="L91" s="65">
        <f t="shared" si="149"/>
        <v>116.5</v>
      </c>
      <c r="M91" s="65">
        <f t="shared" si="149"/>
        <v>202.5</v>
      </c>
      <c r="N91" s="65">
        <f t="shared" si="149"/>
        <v>97.5</v>
      </c>
      <c r="O91" s="65">
        <f t="shared" si="149"/>
        <v>116.5</v>
      </c>
      <c r="P91" s="65">
        <f t="shared" si="149"/>
        <v>160.5</v>
      </c>
      <c r="Q91" s="65">
        <f t="shared" si="149"/>
        <v>76.5</v>
      </c>
      <c r="R91" s="65">
        <f t="shared" si="149"/>
        <v>5</v>
      </c>
      <c r="S91" s="76">
        <f t="shared" ref="S91:W91" si="150">INT(S90)+MIN(S90-INT(S90)+AI90,1.875)</f>
        <v>57.375</v>
      </c>
      <c r="T91" s="76">
        <f t="shared" si="150"/>
        <v>70</v>
      </c>
      <c r="U91" s="76">
        <f t="shared" si="150"/>
        <v>70</v>
      </c>
      <c r="V91" s="76">
        <f t="shared" si="150"/>
        <v>70.5</v>
      </c>
      <c r="W91" s="77">
        <f t="shared" si="150"/>
        <v>70.5</v>
      </c>
      <c r="X91" s="15"/>
      <c r="Y91" s="15"/>
      <c r="Z91" s="63" t="s">
        <v>181</v>
      </c>
      <c r="AA91" s="64">
        <f>MIN(MAX(MIN(MAX(MIN(MAX(K$6+INDEX(エサマスタ!$C$5:$O$53,MATCH($D91,エサマスタ!$B$5:$B$53,0),COLUMN()-COLUMN($Z91)),0),3.75)+INDEX(エサマスタ!$C$5:$O$53,MATCH($E91,エサマスタ!$B$5:$B$53,0),COLUMN()-COLUMN($Z91)),0),3.75)+INDEX(エサマスタ!$C$5:$O$53,MATCH($F91,エサマスタ!$B$5:$B$53,0),COLUMN()-COLUMN($Z91)),0),3.75)</f>
        <v>3.75</v>
      </c>
      <c r="AB91" s="65">
        <f>MIN(MAX(MIN(MAX(MIN(MAX(L$6+INDEX(エサマスタ!$C$5:$O$53,MATCH($D91,エサマスタ!$B$5:$B$53,0),COLUMN()-COLUMN($Z91)),0),3.75)+INDEX(エサマスタ!$C$5:$O$53,MATCH($E91,エサマスタ!$B$5:$B$53,0),COLUMN()-COLUMN($Z91)),0),3.75)+INDEX(エサマスタ!$C$5:$O$53,MATCH($F91,エサマスタ!$B$5:$B$53,0),COLUMN()-COLUMN($Z91)),0),3.75)</f>
        <v>1.5</v>
      </c>
      <c r="AC91" s="65">
        <f>MIN(MAX(MIN(MAX(MIN(MAX(M$6+INDEX(エサマスタ!$C$5:$O$53,MATCH($D91,エサマスタ!$B$5:$B$53,0),COLUMN()-COLUMN($Z91)),0),3.75)+INDEX(エサマスタ!$C$5:$O$53,MATCH($E91,エサマスタ!$B$5:$B$53,0),COLUMN()-COLUMN($Z91)),0),3.75)+INDEX(エサマスタ!$C$5:$O$53,MATCH($F91,エサマスタ!$B$5:$B$53,0),COLUMN()-COLUMN($Z91)),0),3.75)</f>
        <v>2.5</v>
      </c>
      <c r="AD91" s="65">
        <f>MIN(MAX(MIN(MAX(MIN(MAX(N$6+INDEX(エサマスタ!$C$5:$O$53,MATCH($D91,エサマスタ!$B$5:$B$53,0),COLUMN()-COLUMN($Z91)),0),3.75)+INDEX(エサマスタ!$C$5:$O$53,MATCH($E91,エサマスタ!$B$5:$B$53,0),COLUMN()-COLUMN($Z91)),0),3.75)+INDEX(エサマスタ!$C$5:$O$53,MATCH($F91,エサマスタ!$B$5:$B$53,0),COLUMN()-COLUMN($Z91)),0),3.75)</f>
        <v>1.5</v>
      </c>
      <c r="AE91" s="65">
        <f>MIN(MAX(MIN(MAX(MIN(MAX(O$6+INDEX(エサマスタ!$C$5:$O$53,MATCH($D91,エサマスタ!$B$5:$B$53,0),COLUMN()-COLUMN($Z91)),0),3.75)+INDEX(エサマスタ!$C$5:$O$53,MATCH($E91,エサマスタ!$B$5:$B$53,0),COLUMN()-COLUMN($Z91)),0),3.75)+INDEX(エサマスタ!$C$5:$O$53,MATCH($F91,エサマスタ!$B$5:$B$53,0),COLUMN()-COLUMN($Z91)),0),3.75)</f>
        <v>1.5</v>
      </c>
      <c r="AF91" s="65">
        <f>MIN(MAX(MIN(MAX(MIN(MAX(P$6+INDEX(エサマスタ!$C$5:$O$53,MATCH($D91,エサマスタ!$B$5:$B$53,0),COLUMN()-COLUMN($Z91)),0),3.75)+INDEX(エサマスタ!$C$5:$O$53,MATCH($E91,エサマスタ!$B$5:$B$53,0),COLUMN()-COLUMN($Z91)),0),3.75)+INDEX(エサマスタ!$C$5:$O$53,MATCH($F91,エサマスタ!$B$5:$B$53,0),COLUMN()-COLUMN($Z91)),0),3.75)</f>
        <v>2.5</v>
      </c>
      <c r="AG91" s="65">
        <f>MIN(MAX(MIN(MAX(MIN(MAX(Q$6+INDEX(エサマスタ!$C$5:$O$53,MATCH($D91,エサマスタ!$B$5:$B$53,0),COLUMN()-COLUMN($Z91)),0),3.75)+INDEX(エサマスタ!$C$5:$O$53,MATCH($E91,エサマスタ!$B$5:$B$53,0),COLUMN()-COLUMN($Z91)),0),3.75)+INDEX(エサマスタ!$C$5:$O$53,MATCH($F91,エサマスタ!$B$5:$B$53,0),COLUMN()-COLUMN($Z91)),0),3.75)</f>
        <v>0.5</v>
      </c>
      <c r="AH91" s="65">
        <f>MIN(MAX(MIN(MAX(MIN(MAX(R$6+INDEX(エサマスタ!$C$5:$O$53,MATCH($D91,エサマスタ!$B$5:$B$53,0),COLUMN()-COLUMN($Z91)),0),3.75)+INDEX(エサマスタ!$C$5:$O$53,MATCH($E91,エサマスタ!$B$5:$B$53,0),COLUMN()-COLUMN($Z91)),0),3.75)+INDEX(エサマスタ!$C$5:$O$53,MATCH($F91,エサマスタ!$B$5:$B$53,0),COLUMN()-COLUMN($Z91)),0),3.75)</f>
        <v>0</v>
      </c>
      <c r="AI91" s="76">
        <f>MIN(MAX(MIN(MAX(MIN(MAX(S$6+INDEX(エサマスタ!$C$5:$O$53,MATCH($D91,エサマスタ!$B$5:$B$53,0),COLUMN()-COLUMN($Z91)),0),1.875-MOD(S91,1))+INDEX(エサマスタ!$C$5:$O$53,MATCH($E91,エサマスタ!$B$5:$B$53,0),COLUMN()-COLUMN($Z91)),0),1.875-MOD(S91,1))+INDEX(エサマスタ!$C$5:$O$53,MATCH($F91,エサマスタ!$B$5:$B$53,0),COLUMN()-COLUMN($Z91)),0),1.875-MOD(S91,1))</f>
        <v>0.625</v>
      </c>
      <c r="AJ91" s="76">
        <f>MIN(MAX(MIN(MAX(MIN(MAX(T$6+INDEX(エサマスタ!$C$5:$O$53,MATCH($D91,エサマスタ!$B$5:$B$53,0),COLUMN()-COLUMN($Z91)),0),1.875-MOD(T91,1))+INDEX(エサマスタ!$C$5:$O$53,MATCH($E91,エサマスタ!$B$5:$B$53,0),COLUMN()-COLUMN($Z91)),0),1.875-MOD(T91,1))+INDEX(エサマスタ!$C$5:$O$53,MATCH($F91,エサマスタ!$B$5:$B$53,0),COLUMN()-COLUMN($Z91)),0),1.875-MOD(T91,1))</f>
        <v>1</v>
      </c>
      <c r="AK91" s="76">
        <f>MIN(MAX(MIN(MAX(MIN(MAX(U$6+INDEX(エサマスタ!$C$5:$O$53,MATCH($D91,エサマスタ!$B$5:$B$53,0),COLUMN()-COLUMN($Z91)),0),1.875-MOD(U91,1))+INDEX(エサマスタ!$C$5:$O$53,MATCH($E91,エサマスタ!$B$5:$B$53,0),COLUMN()-COLUMN($Z91)),0),1.875-MOD(U91,1))+INDEX(エサマスタ!$C$5:$O$53,MATCH($F91,エサマスタ!$B$5:$B$53,0),COLUMN()-COLUMN($Z91)),0),1.875-MOD(U91,1))</f>
        <v>1</v>
      </c>
      <c r="AL91" s="76">
        <f>MIN(MAX(MIN(MAX(MIN(MAX(V$6+INDEX(エサマスタ!$C$5:$O$53,MATCH($D91,エサマスタ!$B$5:$B$53,0),COLUMN()-COLUMN($Z91)),0),1.875-MOD(V91,1))+INDEX(エサマスタ!$C$5:$O$53,MATCH($E91,エサマスタ!$B$5:$B$53,0),COLUMN()-COLUMN($Z91)),0),1.875-MOD(V91,1))+INDEX(エサマスタ!$C$5:$O$53,MATCH($F91,エサマスタ!$B$5:$B$53,0),COLUMN()-COLUMN($Z91)),0),1.875-MOD(V91,1))</f>
        <v>0.875</v>
      </c>
      <c r="AM91" s="77">
        <f>MIN(MAX(MIN(MAX(MIN(MAX(W$6+IF(AND($F$1="リマスター",$D91="アルマジロキャベツ"),-1,1)*INDEX(エサマスタ!$C$5:$O$53,MATCH($D91,エサマスタ!$B$5:$B$53,0),COLUMN()-COLUMN($Z91)),0),1.875-MOD(W91,1))+IF(AND($F$1="リマスター",$E91="アルマジロキャベツ"),-1,1)*INDEX(エサマスタ!$C$5:$O$53,MATCH($E91,エサマスタ!$B$5:$B$53,0),COLUMN()-COLUMN($Z91)),0),1.875-MOD(W91,1))+IF(AND($F$1="リマスター",$F91="アルマジロキャベツ"),-1,1)*INDEX(エサマスタ!$C$5:$O$53,MATCH($F91,エサマスタ!$B$5:$B$53,0),COLUMN()-COLUMN($Z91)),0),1.875-MOD(W91,1))</f>
        <v>1</v>
      </c>
      <c r="AN91" s="15"/>
    </row>
    <row r="92" spans="1:40" x14ac:dyDescent="0.25">
      <c r="A92" s="15"/>
      <c r="B92" s="51" t="s">
        <v>182</v>
      </c>
      <c r="C92" s="54"/>
      <c r="D92" s="53" t="s">
        <v>92</v>
      </c>
      <c r="E92" s="53" t="s">
        <v>97</v>
      </c>
      <c r="F92" s="53" t="s">
        <v>97</v>
      </c>
      <c r="G92" s="50"/>
      <c r="H92" s="15"/>
      <c r="I92" s="15"/>
      <c r="J92" s="63" t="s">
        <v>182</v>
      </c>
      <c r="K92" s="64">
        <f t="shared" ref="K92:R92" si="151">K91+AA91</f>
        <v>270.5</v>
      </c>
      <c r="L92" s="65">
        <f t="shared" si="151"/>
        <v>118</v>
      </c>
      <c r="M92" s="65">
        <f t="shared" si="151"/>
        <v>205</v>
      </c>
      <c r="N92" s="65">
        <f t="shared" si="151"/>
        <v>99</v>
      </c>
      <c r="O92" s="65">
        <f t="shared" si="151"/>
        <v>118</v>
      </c>
      <c r="P92" s="65">
        <f t="shared" si="151"/>
        <v>163</v>
      </c>
      <c r="Q92" s="65">
        <f t="shared" si="151"/>
        <v>77</v>
      </c>
      <c r="R92" s="65">
        <f t="shared" si="151"/>
        <v>5</v>
      </c>
      <c r="S92" s="76">
        <f t="shared" ref="S92:W92" si="152">INT(S91)+MIN(S91-INT(S91)+AI91,1.875)</f>
        <v>58</v>
      </c>
      <c r="T92" s="76">
        <f t="shared" si="152"/>
        <v>71</v>
      </c>
      <c r="U92" s="76">
        <f t="shared" si="152"/>
        <v>71</v>
      </c>
      <c r="V92" s="76">
        <f t="shared" si="152"/>
        <v>71.375</v>
      </c>
      <c r="W92" s="77">
        <f t="shared" si="152"/>
        <v>71.5</v>
      </c>
      <c r="X92" s="15"/>
      <c r="Y92" s="15"/>
      <c r="Z92" s="63" t="s">
        <v>182</v>
      </c>
      <c r="AA92" s="64">
        <f>MIN(MAX(MIN(MAX(MIN(MAX(K$6+INDEX(エサマスタ!$C$5:$O$53,MATCH($D92,エサマスタ!$B$5:$B$53,0),COLUMN()-COLUMN($Z92)),0),3.75)+INDEX(エサマスタ!$C$5:$O$53,MATCH($E92,エサマスタ!$B$5:$B$53,0),COLUMN()-COLUMN($Z92)),0),3.75)+INDEX(エサマスタ!$C$5:$O$53,MATCH($F92,エサマスタ!$B$5:$B$53,0),COLUMN()-COLUMN($Z92)),0),3.75)</f>
        <v>3.75</v>
      </c>
      <c r="AB92" s="65">
        <f>MIN(MAX(MIN(MAX(MIN(MAX(L$6+INDEX(エサマスタ!$C$5:$O$53,MATCH($D92,エサマスタ!$B$5:$B$53,0),COLUMN()-COLUMN($Z92)),0),3.75)+INDEX(エサマスタ!$C$5:$O$53,MATCH($E92,エサマスタ!$B$5:$B$53,0),COLUMN()-COLUMN($Z92)),0),3.75)+INDEX(エサマスタ!$C$5:$O$53,MATCH($F92,エサマスタ!$B$5:$B$53,0),COLUMN()-COLUMN($Z92)),0),3.75)</f>
        <v>1.5</v>
      </c>
      <c r="AC92" s="65">
        <f>MIN(MAX(MIN(MAX(MIN(MAX(M$6+INDEX(エサマスタ!$C$5:$O$53,MATCH($D92,エサマスタ!$B$5:$B$53,0),COLUMN()-COLUMN($Z92)),0),3.75)+INDEX(エサマスタ!$C$5:$O$53,MATCH($E92,エサマスタ!$B$5:$B$53,0),COLUMN()-COLUMN($Z92)),0),3.75)+INDEX(エサマスタ!$C$5:$O$53,MATCH($F92,エサマスタ!$B$5:$B$53,0),COLUMN()-COLUMN($Z92)),0),3.75)</f>
        <v>2.5</v>
      </c>
      <c r="AD92" s="65">
        <f>MIN(MAX(MIN(MAX(MIN(MAX(N$6+INDEX(エサマスタ!$C$5:$O$53,MATCH($D92,エサマスタ!$B$5:$B$53,0),COLUMN()-COLUMN($Z92)),0),3.75)+INDEX(エサマスタ!$C$5:$O$53,MATCH($E92,エサマスタ!$B$5:$B$53,0),COLUMN()-COLUMN($Z92)),0),3.75)+INDEX(エサマスタ!$C$5:$O$53,MATCH($F92,エサマスタ!$B$5:$B$53,0),COLUMN()-COLUMN($Z92)),0),3.75)</f>
        <v>1.5</v>
      </c>
      <c r="AE92" s="65">
        <f>MIN(MAX(MIN(MAX(MIN(MAX(O$6+INDEX(エサマスタ!$C$5:$O$53,MATCH($D92,エサマスタ!$B$5:$B$53,0),COLUMN()-COLUMN($Z92)),0),3.75)+INDEX(エサマスタ!$C$5:$O$53,MATCH($E92,エサマスタ!$B$5:$B$53,0),COLUMN()-COLUMN($Z92)),0),3.75)+INDEX(エサマスタ!$C$5:$O$53,MATCH($F92,エサマスタ!$B$5:$B$53,0),COLUMN()-COLUMN($Z92)),0),3.75)</f>
        <v>1.5</v>
      </c>
      <c r="AF92" s="65">
        <f>MIN(MAX(MIN(MAX(MIN(MAX(P$6+INDEX(エサマスタ!$C$5:$O$53,MATCH($D92,エサマスタ!$B$5:$B$53,0),COLUMN()-COLUMN($Z92)),0),3.75)+INDEX(エサマスタ!$C$5:$O$53,MATCH($E92,エサマスタ!$B$5:$B$53,0),COLUMN()-COLUMN($Z92)),0),3.75)+INDEX(エサマスタ!$C$5:$O$53,MATCH($F92,エサマスタ!$B$5:$B$53,0),COLUMN()-COLUMN($Z92)),0),3.75)</f>
        <v>2.5</v>
      </c>
      <c r="AG92" s="65">
        <f>MIN(MAX(MIN(MAX(MIN(MAX(Q$6+INDEX(エサマスタ!$C$5:$O$53,MATCH($D92,エサマスタ!$B$5:$B$53,0),COLUMN()-COLUMN($Z92)),0),3.75)+INDEX(エサマスタ!$C$5:$O$53,MATCH($E92,エサマスタ!$B$5:$B$53,0),COLUMN()-COLUMN($Z92)),0),3.75)+INDEX(エサマスタ!$C$5:$O$53,MATCH($F92,エサマスタ!$B$5:$B$53,0),COLUMN()-COLUMN($Z92)),0),3.75)</f>
        <v>0.5</v>
      </c>
      <c r="AH92" s="65">
        <f>MIN(MAX(MIN(MAX(MIN(MAX(R$6+INDEX(エサマスタ!$C$5:$O$53,MATCH($D92,エサマスタ!$B$5:$B$53,0),COLUMN()-COLUMN($Z92)),0),3.75)+INDEX(エサマスタ!$C$5:$O$53,MATCH($E92,エサマスタ!$B$5:$B$53,0),COLUMN()-COLUMN($Z92)),0),3.75)+INDEX(エサマスタ!$C$5:$O$53,MATCH($F92,エサマスタ!$B$5:$B$53,0),COLUMN()-COLUMN($Z92)),0),3.75)</f>
        <v>0</v>
      </c>
      <c r="AI92" s="76">
        <f>MIN(MAX(MIN(MAX(MIN(MAX(S$6+INDEX(エサマスタ!$C$5:$O$53,MATCH($D92,エサマスタ!$B$5:$B$53,0),COLUMN()-COLUMN($Z92)),0),1.875-MOD(S92,1))+INDEX(エサマスタ!$C$5:$O$53,MATCH($E92,エサマスタ!$B$5:$B$53,0),COLUMN()-COLUMN($Z92)),0),1.875-MOD(S92,1))+INDEX(エサマスタ!$C$5:$O$53,MATCH($F92,エサマスタ!$B$5:$B$53,0),COLUMN()-COLUMN($Z92)),0),1.875-MOD(S92,1))</f>
        <v>0.625</v>
      </c>
      <c r="AJ92" s="76">
        <f>MIN(MAX(MIN(MAX(MIN(MAX(T$6+INDEX(エサマスタ!$C$5:$O$53,MATCH($D92,エサマスタ!$B$5:$B$53,0),COLUMN()-COLUMN($Z92)),0),1.875-MOD(T92,1))+INDEX(エサマスタ!$C$5:$O$53,MATCH($E92,エサマスタ!$B$5:$B$53,0),COLUMN()-COLUMN($Z92)),0),1.875-MOD(T92,1))+INDEX(エサマスタ!$C$5:$O$53,MATCH($F92,エサマスタ!$B$5:$B$53,0),COLUMN()-COLUMN($Z92)),0),1.875-MOD(T92,1))</f>
        <v>1</v>
      </c>
      <c r="AK92" s="76">
        <f>MIN(MAX(MIN(MAX(MIN(MAX(U$6+INDEX(エサマスタ!$C$5:$O$53,MATCH($D92,エサマスタ!$B$5:$B$53,0),COLUMN()-COLUMN($Z92)),0),1.875-MOD(U92,1))+INDEX(エサマスタ!$C$5:$O$53,MATCH($E92,エサマスタ!$B$5:$B$53,0),COLUMN()-COLUMN($Z92)),0),1.875-MOD(U92,1))+INDEX(エサマスタ!$C$5:$O$53,MATCH($F92,エサマスタ!$B$5:$B$53,0),COLUMN()-COLUMN($Z92)),0),1.875-MOD(U92,1))</f>
        <v>1</v>
      </c>
      <c r="AL92" s="76">
        <f>MIN(MAX(MIN(MAX(MIN(MAX(V$6+INDEX(エサマスタ!$C$5:$O$53,MATCH($D92,エサマスタ!$B$5:$B$53,0),COLUMN()-COLUMN($Z92)),0),1.875-MOD(V92,1))+INDEX(エサマスタ!$C$5:$O$53,MATCH($E92,エサマスタ!$B$5:$B$53,0),COLUMN()-COLUMN($Z92)),0),1.875-MOD(V92,1))+INDEX(エサマスタ!$C$5:$O$53,MATCH($F92,エサマスタ!$B$5:$B$53,0),COLUMN()-COLUMN($Z92)),0),1.875-MOD(V92,1))</f>
        <v>0.875</v>
      </c>
      <c r="AM92" s="77">
        <f>MIN(MAX(MIN(MAX(MIN(MAX(W$6+IF(AND($F$1="リマスター",$D92="アルマジロキャベツ"),-1,1)*INDEX(エサマスタ!$C$5:$O$53,MATCH($D92,エサマスタ!$B$5:$B$53,0),COLUMN()-COLUMN($Z92)),0),1.875-MOD(W92,1))+IF(AND($F$1="リマスター",$E92="アルマジロキャベツ"),-1,1)*INDEX(エサマスタ!$C$5:$O$53,MATCH($E92,エサマスタ!$B$5:$B$53,0),COLUMN()-COLUMN($Z92)),0),1.875-MOD(W92,1))+IF(AND($F$1="リマスター",$F92="アルマジロキャベツ"),-1,1)*INDEX(エサマスタ!$C$5:$O$53,MATCH($F92,エサマスタ!$B$5:$B$53,0),COLUMN()-COLUMN($Z92)),0),1.875-MOD(W92,1))</f>
        <v>1</v>
      </c>
      <c r="AN92" s="15"/>
    </row>
    <row r="93" spans="1:40" x14ac:dyDescent="0.25">
      <c r="A93" s="15"/>
      <c r="B93" s="51" t="s">
        <v>183</v>
      </c>
      <c r="C93" s="54"/>
      <c r="D93" s="53" t="s">
        <v>92</v>
      </c>
      <c r="E93" s="53" t="s">
        <v>97</v>
      </c>
      <c r="F93" s="53" t="s">
        <v>97</v>
      </c>
      <c r="G93" s="50"/>
      <c r="H93" s="15"/>
      <c r="I93" s="15"/>
      <c r="J93" s="63" t="s">
        <v>183</v>
      </c>
      <c r="K93" s="64">
        <f t="shared" ref="K93:R93" si="153">K92+AA92</f>
        <v>274.25</v>
      </c>
      <c r="L93" s="65">
        <f t="shared" si="153"/>
        <v>119.5</v>
      </c>
      <c r="M93" s="65">
        <f t="shared" si="153"/>
        <v>207.5</v>
      </c>
      <c r="N93" s="65">
        <f t="shared" si="153"/>
        <v>100.5</v>
      </c>
      <c r="O93" s="65">
        <f t="shared" si="153"/>
        <v>119.5</v>
      </c>
      <c r="P93" s="65">
        <f t="shared" si="153"/>
        <v>165.5</v>
      </c>
      <c r="Q93" s="65">
        <f t="shared" si="153"/>
        <v>77.5</v>
      </c>
      <c r="R93" s="65">
        <f t="shared" si="153"/>
        <v>5</v>
      </c>
      <c r="S93" s="76">
        <f t="shared" ref="S93:W93" si="154">INT(S92)+MIN(S92-INT(S92)+AI92,1.875)</f>
        <v>58.625</v>
      </c>
      <c r="T93" s="76">
        <f t="shared" si="154"/>
        <v>72</v>
      </c>
      <c r="U93" s="76">
        <f t="shared" si="154"/>
        <v>72</v>
      </c>
      <c r="V93" s="76">
        <f t="shared" si="154"/>
        <v>72.25</v>
      </c>
      <c r="W93" s="77">
        <f t="shared" si="154"/>
        <v>72.5</v>
      </c>
      <c r="X93" s="15"/>
      <c r="Y93" s="15"/>
      <c r="Z93" s="63" t="s">
        <v>183</v>
      </c>
      <c r="AA93" s="64">
        <f>MIN(MAX(MIN(MAX(MIN(MAX(K$6+INDEX(エサマスタ!$C$5:$O$53,MATCH($D93,エサマスタ!$B$5:$B$53,0),COLUMN()-COLUMN($Z93)),0),3.75)+INDEX(エサマスタ!$C$5:$O$53,MATCH($E93,エサマスタ!$B$5:$B$53,0),COLUMN()-COLUMN($Z93)),0),3.75)+INDEX(エサマスタ!$C$5:$O$53,MATCH($F93,エサマスタ!$B$5:$B$53,0),COLUMN()-COLUMN($Z93)),0),3.75)</f>
        <v>3.75</v>
      </c>
      <c r="AB93" s="65">
        <f>MIN(MAX(MIN(MAX(MIN(MAX(L$6+INDEX(エサマスタ!$C$5:$O$53,MATCH($D93,エサマスタ!$B$5:$B$53,0),COLUMN()-COLUMN($Z93)),0),3.75)+INDEX(エサマスタ!$C$5:$O$53,MATCH($E93,エサマスタ!$B$5:$B$53,0),COLUMN()-COLUMN($Z93)),0),3.75)+INDEX(エサマスタ!$C$5:$O$53,MATCH($F93,エサマスタ!$B$5:$B$53,0),COLUMN()-COLUMN($Z93)),0),3.75)</f>
        <v>1.5</v>
      </c>
      <c r="AC93" s="65">
        <f>MIN(MAX(MIN(MAX(MIN(MAX(M$6+INDEX(エサマスタ!$C$5:$O$53,MATCH($D93,エサマスタ!$B$5:$B$53,0),COLUMN()-COLUMN($Z93)),0),3.75)+INDEX(エサマスタ!$C$5:$O$53,MATCH($E93,エサマスタ!$B$5:$B$53,0),COLUMN()-COLUMN($Z93)),0),3.75)+INDEX(エサマスタ!$C$5:$O$53,MATCH($F93,エサマスタ!$B$5:$B$53,0),COLUMN()-COLUMN($Z93)),0),3.75)</f>
        <v>2.5</v>
      </c>
      <c r="AD93" s="65">
        <f>MIN(MAX(MIN(MAX(MIN(MAX(N$6+INDEX(エサマスタ!$C$5:$O$53,MATCH($D93,エサマスタ!$B$5:$B$53,0),COLUMN()-COLUMN($Z93)),0),3.75)+INDEX(エサマスタ!$C$5:$O$53,MATCH($E93,エサマスタ!$B$5:$B$53,0),COLUMN()-COLUMN($Z93)),0),3.75)+INDEX(エサマスタ!$C$5:$O$53,MATCH($F93,エサマスタ!$B$5:$B$53,0),COLUMN()-COLUMN($Z93)),0),3.75)</f>
        <v>1.5</v>
      </c>
      <c r="AE93" s="65">
        <f>MIN(MAX(MIN(MAX(MIN(MAX(O$6+INDEX(エサマスタ!$C$5:$O$53,MATCH($D93,エサマスタ!$B$5:$B$53,0),COLUMN()-COLUMN($Z93)),0),3.75)+INDEX(エサマスタ!$C$5:$O$53,MATCH($E93,エサマスタ!$B$5:$B$53,0),COLUMN()-COLUMN($Z93)),0),3.75)+INDEX(エサマスタ!$C$5:$O$53,MATCH($F93,エサマスタ!$B$5:$B$53,0),COLUMN()-COLUMN($Z93)),0),3.75)</f>
        <v>1.5</v>
      </c>
      <c r="AF93" s="65">
        <f>MIN(MAX(MIN(MAX(MIN(MAX(P$6+INDEX(エサマスタ!$C$5:$O$53,MATCH($D93,エサマスタ!$B$5:$B$53,0),COLUMN()-COLUMN($Z93)),0),3.75)+INDEX(エサマスタ!$C$5:$O$53,MATCH($E93,エサマスタ!$B$5:$B$53,0),COLUMN()-COLUMN($Z93)),0),3.75)+INDEX(エサマスタ!$C$5:$O$53,MATCH($F93,エサマスタ!$B$5:$B$53,0),COLUMN()-COLUMN($Z93)),0),3.75)</f>
        <v>2.5</v>
      </c>
      <c r="AG93" s="65">
        <f>MIN(MAX(MIN(MAX(MIN(MAX(Q$6+INDEX(エサマスタ!$C$5:$O$53,MATCH($D93,エサマスタ!$B$5:$B$53,0),COLUMN()-COLUMN($Z93)),0),3.75)+INDEX(エサマスタ!$C$5:$O$53,MATCH($E93,エサマスタ!$B$5:$B$53,0),COLUMN()-COLUMN($Z93)),0),3.75)+INDEX(エサマスタ!$C$5:$O$53,MATCH($F93,エサマスタ!$B$5:$B$53,0),COLUMN()-COLUMN($Z93)),0),3.75)</f>
        <v>0.5</v>
      </c>
      <c r="AH93" s="65">
        <f>MIN(MAX(MIN(MAX(MIN(MAX(R$6+INDEX(エサマスタ!$C$5:$O$53,MATCH($D93,エサマスタ!$B$5:$B$53,0),COLUMN()-COLUMN($Z93)),0),3.75)+INDEX(エサマスタ!$C$5:$O$53,MATCH($E93,エサマスタ!$B$5:$B$53,0),COLUMN()-COLUMN($Z93)),0),3.75)+INDEX(エサマスタ!$C$5:$O$53,MATCH($F93,エサマスタ!$B$5:$B$53,0),COLUMN()-COLUMN($Z93)),0),3.75)</f>
        <v>0</v>
      </c>
      <c r="AI93" s="76">
        <f>MIN(MAX(MIN(MAX(MIN(MAX(S$6+INDEX(エサマスタ!$C$5:$O$53,MATCH($D93,エサマスタ!$B$5:$B$53,0),COLUMN()-COLUMN($Z93)),0),1.875-MOD(S93,1))+INDEX(エサマスタ!$C$5:$O$53,MATCH($E93,エサマスタ!$B$5:$B$53,0),COLUMN()-COLUMN($Z93)),0),1.875-MOD(S93,1))+INDEX(エサマスタ!$C$5:$O$53,MATCH($F93,エサマスタ!$B$5:$B$53,0),COLUMN()-COLUMN($Z93)),0),1.875-MOD(S93,1))</f>
        <v>0.625</v>
      </c>
      <c r="AJ93" s="76">
        <f>MIN(MAX(MIN(MAX(MIN(MAX(T$6+INDEX(エサマスタ!$C$5:$O$53,MATCH($D93,エサマスタ!$B$5:$B$53,0),COLUMN()-COLUMN($Z93)),0),1.875-MOD(T93,1))+INDEX(エサマスタ!$C$5:$O$53,MATCH($E93,エサマスタ!$B$5:$B$53,0),COLUMN()-COLUMN($Z93)),0),1.875-MOD(T93,1))+INDEX(エサマスタ!$C$5:$O$53,MATCH($F93,エサマスタ!$B$5:$B$53,0),COLUMN()-COLUMN($Z93)),0),1.875-MOD(T93,1))</f>
        <v>1</v>
      </c>
      <c r="AK93" s="76">
        <f>MIN(MAX(MIN(MAX(MIN(MAX(U$6+INDEX(エサマスタ!$C$5:$O$53,MATCH($D93,エサマスタ!$B$5:$B$53,0),COLUMN()-COLUMN($Z93)),0),1.875-MOD(U93,1))+INDEX(エサマスタ!$C$5:$O$53,MATCH($E93,エサマスタ!$B$5:$B$53,0),COLUMN()-COLUMN($Z93)),0),1.875-MOD(U93,1))+INDEX(エサマスタ!$C$5:$O$53,MATCH($F93,エサマスタ!$B$5:$B$53,0),COLUMN()-COLUMN($Z93)),0),1.875-MOD(U93,1))</f>
        <v>1</v>
      </c>
      <c r="AL93" s="76">
        <f>MIN(MAX(MIN(MAX(MIN(MAX(V$6+INDEX(エサマスタ!$C$5:$O$53,MATCH($D93,エサマスタ!$B$5:$B$53,0),COLUMN()-COLUMN($Z93)),0),1.875-MOD(V93,1))+INDEX(エサマスタ!$C$5:$O$53,MATCH($E93,エサマスタ!$B$5:$B$53,0),COLUMN()-COLUMN($Z93)),0),1.875-MOD(V93,1))+INDEX(エサマスタ!$C$5:$O$53,MATCH($F93,エサマスタ!$B$5:$B$53,0),COLUMN()-COLUMN($Z93)),0),1.875-MOD(V93,1))</f>
        <v>0.875</v>
      </c>
      <c r="AM93" s="77">
        <f>MIN(MAX(MIN(MAX(MIN(MAX(W$6+IF(AND($F$1="リマスター",$D93="アルマジロキャベツ"),-1,1)*INDEX(エサマスタ!$C$5:$O$53,MATCH($D93,エサマスタ!$B$5:$B$53,0),COLUMN()-COLUMN($Z93)),0),1.875-MOD(W93,1))+IF(AND($F$1="リマスター",$E93="アルマジロキャベツ"),-1,1)*INDEX(エサマスタ!$C$5:$O$53,MATCH($E93,エサマスタ!$B$5:$B$53,0),COLUMN()-COLUMN($Z93)),0),1.875-MOD(W93,1))+IF(AND($F$1="リマスター",$F93="アルマジロキャベツ"),-1,1)*INDEX(エサマスタ!$C$5:$O$53,MATCH($F93,エサマスタ!$B$5:$B$53,0),COLUMN()-COLUMN($Z93)),0),1.875-MOD(W93,1))</f>
        <v>1</v>
      </c>
      <c r="AN93" s="15"/>
    </row>
    <row r="94" spans="1:40" x14ac:dyDescent="0.25">
      <c r="A94" s="15"/>
      <c r="B94" s="51" t="s">
        <v>184</v>
      </c>
      <c r="C94" s="54"/>
      <c r="D94" s="53" t="s">
        <v>92</v>
      </c>
      <c r="E94" s="53" t="s">
        <v>97</v>
      </c>
      <c r="F94" s="53" t="s">
        <v>97</v>
      </c>
      <c r="G94" s="50"/>
      <c r="H94" s="15"/>
      <c r="I94" s="15"/>
      <c r="J94" s="63" t="s">
        <v>184</v>
      </c>
      <c r="K94" s="64">
        <f t="shared" ref="K94:R94" si="155">K93+AA93</f>
        <v>278</v>
      </c>
      <c r="L94" s="65">
        <f t="shared" si="155"/>
        <v>121</v>
      </c>
      <c r="M94" s="65">
        <f t="shared" si="155"/>
        <v>210</v>
      </c>
      <c r="N94" s="65">
        <f t="shared" si="155"/>
        <v>102</v>
      </c>
      <c r="O94" s="65">
        <f t="shared" si="155"/>
        <v>121</v>
      </c>
      <c r="P94" s="65">
        <f t="shared" si="155"/>
        <v>168</v>
      </c>
      <c r="Q94" s="65">
        <f t="shared" si="155"/>
        <v>78</v>
      </c>
      <c r="R94" s="65">
        <f t="shared" si="155"/>
        <v>5</v>
      </c>
      <c r="S94" s="76">
        <f t="shared" ref="S94:W94" si="156">INT(S93)+MIN(S93-INT(S93)+AI93,1.875)</f>
        <v>59.25</v>
      </c>
      <c r="T94" s="76">
        <f t="shared" si="156"/>
        <v>73</v>
      </c>
      <c r="U94" s="76">
        <f t="shared" si="156"/>
        <v>73</v>
      </c>
      <c r="V94" s="76">
        <f t="shared" si="156"/>
        <v>73.125</v>
      </c>
      <c r="W94" s="77">
        <f t="shared" si="156"/>
        <v>73.5</v>
      </c>
      <c r="X94" s="15"/>
      <c r="Y94" s="15"/>
      <c r="Z94" s="63" t="s">
        <v>184</v>
      </c>
      <c r="AA94" s="64">
        <f>MIN(MAX(MIN(MAX(MIN(MAX(K$6+INDEX(エサマスタ!$C$5:$O$53,MATCH($D94,エサマスタ!$B$5:$B$53,0),COLUMN()-COLUMN($Z94)),0),3.75)+INDEX(エサマスタ!$C$5:$O$53,MATCH($E94,エサマスタ!$B$5:$B$53,0),COLUMN()-COLUMN($Z94)),0),3.75)+INDEX(エサマスタ!$C$5:$O$53,MATCH($F94,エサマスタ!$B$5:$B$53,0),COLUMN()-COLUMN($Z94)),0),3.75)</f>
        <v>3.75</v>
      </c>
      <c r="AB94" s="65">
        <f>MIN(MAX(MIN(MAX(MIN(MAX(L$6+INDEX(エサマスタ!$C$5:$O$53,MATCH($D94,エサマスタ!$B$5:$B$53,0),COLUMN()-COLUMN($Z94)),0),3.75)+INDEX(エサマスタ!$C$5:$O$53,MATCH($E94,エサマスタ!$B$5:$B$53,0),COLUMN()-COLUMN($Z94)),0),3.75)+INDEX(エサマスタ!$C$5:$O$53,MATCH($F94,エサマスタ!$B$5:$B$53,0),COLUMN()-COLUMN($Z94)),0),3.75)</f>
        <v>1.5</v>
      </c>
      <c r="AC94" s="65">
        <f>MIN(MAX(MIN(MAX(MIN(MAX(M$6+INDEX(エサマスタ!$C$5:$O$53,MATCH($D94,エサマスタ!$B$5:$B$53,0),COLUMN()-COLUMN($Z94)),0),3.75)+INDEX(エサマスタ!$C$5:$O$53,MATCH($E94,エサマスタ!$B$5:$B$53,0),COLUMN()-COLUMN($Z94)),0),3.75)+INDEX(エサマスタ!$C$5:$O$53,MATCH($F94,エサマスタ!$B$5:$B$53,0),COLUMN()-COLUMN($Z94)),0),3.75)</f>
        <v>2.5</v>
      </c>
      <c r="AD94" s="65">
        <f>MIN(MAX(MIN(MAX(MIN(MAX(N$6+INDEX(エサマスタ!$C$5:$O$53,MATCH($D94,エサマスタ!$B$5:$B$53,0),COLUMN()-COLUMN($Z94)),0),3.75)+INDEX(エサマスタ!$C$5:$O$53,MATCH($E94,エサマスタ!$B$5:$B$53,0),COLUMN()-COLUMN($Z94)),0),3.75)+INDEX(エサマスタ!$C$5:$O$53,MATCH($F94,エサマスタ!$B$5:$B$53,0),COLUMN()-COLUMN($Z94)),0),3.75)</f>
        <v>1.5</v>
      </c>
      <c r="AE94" s="65">
        <f>MIN(MAX(MIN(MAX(MIN(MAX(O$6+INDEX(エサマスタ!$C$5:$O$53,MATCH($D94,エサマスタ!$B$5:$B$53,0),COLUMN()-COLUMN($Z94)),0),3.75)+INDEX(エサマスタ!$C$5:$O$53,MATCH($E94,エサマスタ!$B$5:$B$53,0),COLUMN()-COLUMN($Z94)),0),3.75)+INDEX(エサマスタ!$C$5:$O$53,MATCH($F94,エサマスタ!$B$5:$B$53,0),COLUMN()-COLUMN($Z94)),0),3.75)</f>
        <v>1.5</v>
      </c>
      <c r="AF94" s="65">
        <f>MIN(MAX(MIN(MAX(MIN(MAX(P$6+INDEX(エサマスタ!$C$5:$O$53,MATCH($D94,エサマスタ!$B$5:$B$53,0),COLUMN()-COLUMN($Z94)),0),3.75)+INDEX(エサマスタ!$C$5:$O$53,MATCH($E94,エサマスタ!$B$5:$B$53,0),COLUMN()-COLUMN($Z94)),0),3.75)+INDEX(エサマスタ!$C$5:$O$53,MATCH($F94,エサマスタ!$B$5:$B$53,0),COLUMN()-COLUMN($Z94)),0),3.75)</f>
        <v>2.5</v>
      </c>
      <c r="AG94" s="65">
        <f>MIN(MAX(MIN(MAX(MIN(MAX(Q$6+INDEX(エサマスタ!$C$5:$O$53,MATCH($D94,エサマスタ!$B$5:$B$53,0),COLUMN()-COLUMN($Z94)),0),3.75)+INDEX(エサマスタ!$C$5:$O$53,MATCH($E94,エサマスタ!$B$5:$B$53,0),COLUMN()-COLUMN($Z94)),0),3.75)+INDEX(エサマスタ!$C$5:$O$53,MATCH($F94,エサマスタ!$B$5:$B$53,0),COLUMN()-COLUMN($Z94)),0),3.75)</f>
        <v>0.5</v>
      </c>
      <c r="AH94" s="65">
        <f>MIN(MAX(MIN(MAX(MIN(MAX(R$6+INDEX(エサマスタ!$C$5:$O$53,MATCH($D94,エサマスタ!$B$5:$B$53,0),COLUMN()-COLUMN($Z94)),0),3.75)+INDEX(エサマスタ!$C$5:$O$53,MATCH($E94,エサマスタ!$B$5:$B$53,0),COLUMN()-COLUMN($Z94)),0),3.75)+INDEX(エサマスタ!$C$5:$O$53,MATCH($F94,エサマスタ!$B$5:$B$53,0),COLUMN()-COLUMN($Z94)),0),3.75)</f>
        <v>0</v>
      </c>
      <c r="AI94" s="76">
        <f>MIN(MAX(MIN(MAX(MIN(MAX(S$6+INDEX(エサマスタ!$C$5:$O$53,MATCH($D94,エサマスタ!$B$5:$B$53,0),COLUMN()-COLUMN($Z94)),0),1.875-MOD(S94,1))+INDEX(エサマスタ!$C$5:$O$53,MATCH($E94,エサマスタ!$B$5:$B$53,0),COLUMN()-COLUMN($Z94)),0),1.875-MOD(S94,1))+INDEX(エサマスタ!$C$5:$O$53,MATCH($F94,エサマスタ!$B$5:$B$53,0),COLUMN()-COLUMN($Z94)),0),1.875-MOD(S94,1))</f>
        <v>0.625</v>
      </c>
      <c r="AJ94" s="76">
        <f>MIN(MAX(MIN(MAX(MIN(MAX(T$6+INDEX(エサマスタ!$C$5:$O$53,MATCH($D94,エサマスタ!$B$5:$B$53,0),COLUMN()-COLUMN($Z94)),0),1.875-MOD(T94,1))+INDEX(エサマスタ!$C$5:$O$53,MATCH($E94,エサマスタ!$B$5:$B$53,0),COLUMN()-COLUMN($Z94)),0),1.875-MOD(T94,1))+INDEX(エサマスタ!$C$5:$O$53,MATCH($F94,エサマスタ!$B$5:$B$53,0),COLUMN()-COLUMN($Z94)),0),1.875-MOD(T94,1))</f>
        <v>1</v>
      </c>
      <c r="AK94" s="76">
        <f>MIN(MAX(MIN(MAX(MIN(MAX(U$6+INDEX(エサマスタ!$C$5:$O$53,MATCH($D94,エサマスタ!$B$5:$B$53,0),COLUMN()-COLUMN($Z94)),0),1.875-MOD(U94,1))+INDEX(エサマスタ!$C$5:$O$53,MATCH($E94,エサマスタ!$B$5:$B$53,0),COLUMN()-COLUMN($Z94)),0),1.875-MOD(U94,1))+INDEX(エサマスタ!$C$5:$O$53,MATCH($F94,エサマスタ!$B$5:$B$53,0),COLUMN()-COLUMN($Z94)),0),1.875-MOD(U94,1))</f>
        <v>1</v>
      </c>
      <c r="AL94" s="76">
        <f>MIN(MAX(MIN(MAX(MIN(MAX(V$6+INDEX(エサマスタ!$C$5:$O$53,MATCH($D94,エサマスタ!$B$5:$B$53,0),COLUMN()-COLUMN($Z94)),0),1.875-MOD(V94,1))+INDEX(エサマスタ!$C$5:$O$53,MATCH($E94,エサマスタ!$B$5:$B$53,0),COLUMN()-COLUMN($Z94)),0),1.875-MOD(V94,1))+INDEX(エサマスタ!$C$5:$O$53,MATCH($F94,エサマスタ!$B$5:$B$53,0),COLUMN()-COLUMN($Z94)),0),1.875-MOD(V94,1))</f>
        <v>0.875</v>
      </c>
      <c r="AM94" s="77">
        <f>MIN(MAX(MIN(MAX(MIN(MAX(W$6+IF(AND($F$1="リマスター",$D94="アルマジロキャベツ"),-1,1)*INDEX(エサマスタ!$C$5:$O$53,MATCH($D94,エサマスタ!$B$5:$B$53,0),COLUMN()-COLUMN($Z94)),0),1.875-MOD(W94,1))+IF(AND($F$1="リマスター",$E94="アルマジロキャベツ"),-1,1)*INDEX(エサマスタ!$C$5:$O$53,MATCH($E94,エサマスタ!$B$5:$B$53,0),COLUMN()-COLUMN($Z94)),0),1.875-MOD(W94,1))+IF(AND($F$1="リマスター",$F94="アルマジロキャベツ"),-1,1)*INDEX(エサマスタ!$C$5:$O$53,MATCH($F94,エサマスタ!$B$5:$B$53,0),COLUMN()-COLUMN($Z94)),0),1.875-MOD(W94,1))</f>
        <v>1</v>
      </c>
      <c r="AN94" s="15"/>
    </row>
    <row r="95" spans="1:40" x14ac:dyDescent="0.25">
      <c r="A95" s="15"/>
      <c r="B95" s="51" t="s">
        <v>185</v>
      </c>
      <c r="C95" s="54"/>
      <c r="D95" s="53" t="s">
        <v>92</v>
      </c>
      <c r="E95" s="53" t="s">
        <v>95</v>
      </c>
      <c r="F95" s="53" t="s">
        <v>97</v>
      </c>
      <c r="G95" s="50"/>
      <c r="H95" s="15"/>
      <c r="I95" s="15"/>
      <c r="J95" s="63" t="s">
        <v>185</v>
      </c>
      <c r="K95" s="64">
        <f t="shared" ref="K95:R95" si="157">K94+AA94</f>
        <v>281.75</v>
      </c>
      <c r="L95" s="65">
        <f t="shared" si="157"/>
        <v>122.5</v>
      </c>
      <c r="M95" s="65">
        <f t="shared" si="157"/>
        <v>212.5</v>
      </c>
      <c r="N95" s="65">
        <f t="shared" si="157"/>
        <v>103.5</v>
      </c>
      <c r="O95" s="65">
        <f t="shared" si="157"/>
        <v>122.5</v>
      </c>
      <c r="P95" s="65">
        <f t="shared" si="157"/>
        <v>170.5</v>
      </c>
      <c r="Q95" s="65">
        <f t="shared" si="157"/>
        <v>78.5</v>
      </c>
      <c r="R95" s="65">
        <f t="shared" si="157"/>
        <v>5</v>
      </c>
      <c r="S95" s="76">
        <f t="shared" ref="S95:W95" si="158">INT(S94)+MIN(S94-INT(S94)+AI94,1.875)</f>
        <v>59.875</v>
      </c>
      <c r="T95" s="76">
        <f t="shared" si="158"/>
        <v>74</v>
      </c>
      <c r="U95" s="76">
        <f t="shared" si="158"/>
        <v>74</v>
      </c>
      <c r="V95" s="76">
        <f t="shared" si="158"/>
        <v>74</v>
      </c>
      <c r="W95" s="77">
        <f t="shared" si="158"/>
        <v>74.5</v>
      </c>
      <c r="X95" s="15"/>
      <c r="Y95" s="15"/>
      <c r="Z95" s="63" t="s">
        <v>185</v>
      </c>
      <c r="AA95" s="64">
        <f>MIN(MAX(MIN(MAX(MIN(MAX(K$6+INDEX(エサマスタ!$C$5:$O$53,MATCH($D95,エサマスタ!$B$5:$B$53,0),COLUMN()-COLUMN($Z95)),0),3.75)+INDEX(エサマスタ!$C$5:$O$53,MATCH($E95,エサマスタ!$B$5:$B$53,0),COLUMN()-COLUMN($Z95)),0),3.75)+INDEX(エサマスタ!$C$5:$O$53,MATCH($F95,エサマスタ!$B$5:$B$53,0),COLUMN()-COLUMN($Z95)),0),3.75)</f>
        <v>3.25</v>
      </c>
      <c r="AB95" s="65">
        <f>MIN(MAX(MIN(MAX(MIN(MAX(L$6+INDEX(エサマスタ!$C$5:$O$53,MATCH($D95,エサマスタ!$B$5:$B$53,0),COLUMN()-COLUMN($Z95)),0),3.75)+INDEX(エサマスタ!$C$5:$O$53,MATCH($E95,エサマスタ!$B$5:$B$53,0),COLUMN()-COLUMN($Z95)),0),3.75)+INDEX(エサマスタ!$C$5:$O$53,MATCH($F95,エサマスタ!$B$5:$B$53,0),COLUMN()-COLUMN($Z95)),0),3.75)</f>
        <v>1.5</v>
      </c>
      <c r="AC95" s="65">
        <f>MIN(MAX(MIN(MAX(MIN(MAX(M$6+INDEX(エサマスタ!$C$5:$O$53,MATCH($D95,エサマスタ!$B$5:$B$53,0),COLUMN()-COLUMN($Z95)),0),3.75)+INDEX(エサマスタ!$C$5:$O$53,MATCH($E95,エサマスタ!$B$5:$B$53,0),COLUMN()-COLUMN($Z95)),0),3.75)+INDEX(エサマスタ!$C$5:$O$53,MATCH($F95,エサマスタ!$B$5:$B$53,0),COLUMN()-COLUMN($Z95)),0),3.75)</f>
        <v>3.5</v>
      </c>
      <c r="AD95" s="65">
        <f>MIN(MAX(MIN(MAX(MIN(MAX(N$6+INDEX(エサマスタ!$C$5:$O$53,MATCH($D95,エサマスタ!$B$5:$B$53,0),COLUMN()-COLUMN($Z95)),0),3.75)+INDEX(エサマスタ!$C$5:$O$53,MATCH($E95,エサマスタ!$B$5:$B$53,0),COLUMN()-COLUMN($Z95)),0),3.75)+INDEX(エサマスタ!$C$5:$O$53,MATCH($F95,エサマスタ!$B$5:$B$53,0),COLUMN()-COLUMN($Z95)),0),3.75)</f>
        <v>0.5</v>
      </c>
      <c r="AE95" s="65">
        <f>MIN(MAX(MIN(MAX(MIN(MAX(O$6+INDEX(エサマスタ!$C$5:$O$53,MATCH($D95,エサマスタ!$B$5:$B$53,0),COLUMN()-COLUMN($Z95)),0),3.75)+INDEX(エサマスタ!$C$5:$O$53,MATCH($E95,エサマスタ!$B$5:$B$53,0),COLUMN()-COLUMN($Z95)),0),3.75)+INDEX(エサマスタ!$C$5:$O$53,MATCH($F95,エサマスタ!$B$5:$B$53,0),COLUMN()-COLUMN($Z95)),0),3.75)</f>
        <v>1.5</v>
      </c>
      <c r="AF95" s="65">
        <f>MIN(MAX(MIN(MAX(MIN(MAX(P$6+INDEX(エサマスタ!$C$5:$O$53,MATCH($D95,エサマスタ!$B$5:$B$53,0),COLUMN()-COLUMN($Z95)),0),3.75)+INDEX(エサマスタ!$C$5:$O$53,MATCH($E95,エサマスタ!$B$5:$B$53,0),COLUMN()-COLUMN($Z95)),0),3.75)+INDEX(エサマスタ!$C$5:$O$53,MATCH($F95,エサマスタ!$B$5:$B$53,0),COLUMN()-COLUMN($Z95)),0),3.75)</f>
        <v>1.5</v>
      </c>
      <c r="AG95" s="65">
        <f>MIN(MAX(MIN(MAX(MIN(MAX(Q$6+INDEX(エサマスタ!$C$5:$O$53,MATCH($D95,エサマスタ!$B$5:$B$53,0),COLUMN()-COLUMN($Z95)),0),3.75)+INDEX(エサマスタ!$C$5:$O$53,MATCH($E95,エサマスタ!$B$5:$B$53,0),COLUMN()-COLUMN($Z95)),0),3.75)+INDEX(エサマスタ!$C$5:$O$53,MATCH($F95,エサマスタ!$B$5:$B$53,0),COLUMN()-COLUMN($Z95)),0),3.75)</f>
        <v>1.5</v>
      </c>
      <c r="AH95" s="65">
        <f>MIN(MAX(MIN(MAX(MIN(MAX(R$6+INDEX(エサマスタ!$C$5:$O$53,MATCH($D95,エサマスタ!$B$5:$B$53,0),COLUMN()-COLUMN($Z95)),0),3.75)+INDEX(エサマスタ!$C$5:$O$53,MATCH($E95,エサマスタ!$B$5:$B$53,0),COLUMN()-COLUMN($Z95)),0),3.75)+INDEX(エサマスタ!$C$5:$O$53,MATCH($F95,エサマスタ!$B$5:$B$53,0),COLUMN()-COLUMN($Z95)),0),3.75)</f>
        <v>0</v>
      </c>
      <c r="AI95" s="76">
        <f>MIN(MAX(MIN(MAX(MIN(MAX(S$6+INDEX(エサマスタ!$C$5:$O$53,MATCH($D95,エサマスタ!$B$5:$B$53,0),COLUMN()-COLUMN($Z95)),0),1.875-MOD(S95,1))+INDEX(エサマスタ!$C$5:$O$53,MATCH($E95,エサマスタ!$B$5:$B$53,0),COLUMN()-COLUMN($Z95)),0),1.875-MOD(S95,1))+INDEX(エサマスタ!$C$5:$O$53,MATCH($F95,エサマスタ!$B$5:$B$53,0),COLUMN()-COLUMN($Z95)),0),1.875-MOD(S95,1))</f>
        <v>0.625</v>
      </c>
      <c r="AJ95" s="76">
        <f>MIN(MAX(MIN(MAX(MIN(MAX(T$6+INDEX(エサマスタ!$C$5:$O$53,MATCH($D95,エサマスタ!$B$5:$B$53,0),COLUMN()-COLUMN($Z95)),0),1.875-MOD(T95,1))+INDEX(エサマスタ!$C$5:$O$53,MATCH($E95,エサマスタ!$B$5:$B$53,0),COLUMN()-COLUMN($Z95)),0),1.875-MOD(T95,1))+INDEX(エサマスタ!$C$5:$O$53,MATCH($F95,エサマスタ!$B$5:$B$53,0),COLUMN()-COLUMN($Z95)),0),1.875-MOD(T95,1))</f>
        <v>1</v>
      </c>
      <c r="AK95" s="76">
        <f>MIN(MAX(MIN(MAX(MIN(MAX(U$6+INDEX(エサマスタ!$C$5:$O$53,MATCH($D95,エサマスタ!$B$5:$B$53,0),COLUMN()-COLUMN($Z95)),0),1.875-MOD(U95,1))+INDEX(エサマスタ!$C$5:$O$53,MATCH($E95,エサマスタ!$B$5:$B$53,0),COLUMN()-COLUMN($Z95)),0),1.875-MOD(U95,1))+INDEX(エサマスタ!$C$5:$O$53,MATCH($F95,エサマスタ!$B$5:$B$53,0),COLUMN()-COLUMN($Z95)),0),1.875-MOD(U95,1))</f>
        <v>1</v>
      </c>
      <c r="AL95" s="76">
        <f>MIN(MAX(MIN(MAX(MIN(MAX(V$6+INDEX(エサマスタ!$C$5:$O$53,MATCH($D95,エサマスタ!$B$5:$B$53,0),COLUMN()-COLUMN($Z95)),0),1.875-MOD(V95,1))+INDEX(エサマスタ!$C$5:$O$53,MATCH($E95,エサマスタ!$B$5:$B$53,0),COLUMN()-COLUMN($Z95)),0),1.875-MOD(V95,1))+INDEX(エサマスタ!$C$5:$O$53,MATCH($F95,エサマスタ!$B$5:$B$53,0),COLUMN()-COLUMN($Z95)),0),1.875-MOD(V95,1))</f>
        <v>1.375</v>
      </c>
      <c r="AM95" s="77">
        <f>MIN(MAX(MIN(MAX(MIN(MAX(W$6+IF(AND($F$1="リマスター",$D95="アルマジロキャベツ"),-1,1)*INDEX(エサマスタ!$C$5:$O$53,MATCH($D95,エサマスタ!$B$5:$B$53,0),COLUMN()-COLUMN($Z95)),0),1.875-MOD(W95,1))+IF(AND($F$1="リマスター",$E95="アルマジロキャベツ"),-1,1)*INDEX(エサマスタ!$C$5:$O$53,MATCH($E95,エサマスタ!$B$5:$B$53,0),COLUMN()-COLUMN($Z95)),0),1.875-MOD(W95,1))+IF(AND($F$1="リマスター",$F95="アルマジロキャベツ"),-1,1)*INDEX(エサマスタ!$C$5:$O$53,MATCH($F95,エサマスタ!$B$5:$B$53,0),COLUMN()-COLUMN($Z95)),0),1.875-MOD(W95,1))</f>
        <v>0.5</v>
      </c>
      <c r="AN95" s="15"/>
    </row>
    <row r="96" spans="1:40" x14ac:dyDescent="0.25">
      <c r="A96" s="15"/>
      <c r="B96" s="51" t="s">
        <v>186</v>
      </c>
      <c r="C96" s="54"/>
      <c r="D96" s="53" t="s">
        <v>92</v>
      </c>
      <c r="E96" s="53" t="s">
        <v>97</v>
      </c>
      <c r="F96" s="53" t="s">
        <v>97</v>
      </c>
      <c r="G96" s="50"/>
      <c r="H96" s="15"/>
      <c r="I96" s="15"/>
      <c r="J96" s="63" t="s">
        <v>186</v>
      </c>
      <c r="K96" s="64">
        <f t="shared" ref="K96:R96" si="159">K95+AA95</f>
        <v>285</v>
      </c>
      <c r="L96" s="65">
        <f t="shared" si="159"/>
        <v>124</v>
      </c>
      <c r="M96" s="65">
        <f t="shared" si="159"/>
        <v>216</v>
      </c>
      <c r="N96" s="65">
        <f t="shared" si="159"/>
        <v>104</v>
      </c>
      <c r="O96" s="65">
        <f t="shared" si="159"/>
        <v>124</v>
      </c>
      <c r="P96" s="65">
        <f t="shared" si="159"/>
        <v>172</v>
      </c>
      <c r="Q96" s="65">
        <f t="shared" si="159"/>
        <v>80</v>
      </c>
      <c r="R96" s="65">
        <f t="shared" si="159"/>
        <v>5</v>
      </c>
      <c r="S96" s="76">
        <f t="shared" ref="S96:W96" si="160">INT(S95)+MIN(S95-INT(S95)+AI95,1.875)</f>
        <v>60.5</v>
      </c>
      <c r="T96" s="76">
        <f t="shared" si="160"/>
        <v>75</v>
      </c>
      <c r="U96" s="76">
        <f t="shared" si="160"/>
        <v>75</v>
      </c>
      <c r="V96" s="76">
        <f t="shared" si="160"/>
        <v>75.375</v>
      </c>
      <c r="W96" s="77">
        <f t="shared" si="160"/>
        <v>75</v>
      </c>
      <c r="X96" s="15"/>
      <c r="Y96" s="15"/>
      <c r="Z96" s="63" t="s">
        <v>186</v>
      </c>
      <c r="AA96" s="64">
        <f>MIN(MAX(MIN(MAX(MIN(MAX(K$6+INDEX(エサマスタ!$C$5:$O$53,MATCH($D96,エサマスタ!$B$5:$B$53,0),COLUMN()-COLUMN($Z96)),0),3.75)+INDEX(エサマスタ!$C$5:$O$53,MATCH($E96,エサマスタ!$B$5:$B$53,0),COLUMN()-COLUMN($Z96)),0),3.75)+INDEX(エサマスタ!$C$5:$O$53,MATCH($F96,エサマスタ!$B$5:$B$53,0),COLUMN()-COLUMN($Z96)),0),3.75)</f>
        <v>3.75</v>
      </c>
      <c r="AB96" s="65">
        <f>MIN(MAX(MIN(MAX(MIN(MAX(L$6+INDEX(エサマスタ!$C$5:$O$53,MATCH($D96,エサマスタ!$B$5:$B$53,0),COLUMN()-COLUMN($Z96)),0),3.75)+INDEX(エサマスタ!$C$5:$O$53,MATCH($E96,エサマスタ!$B$5:$B$53,0),COLUMN()-COLUMN($Z96)),0),3.75)+INDEX(エサマスタ!$C$5:$O$53,MATCH($F96,エサマスタ!$B$5:$B$53,0),COLUMN()-COLUMN($Z96)),0),3.75)</f>
        <v>1.5</v>
      </c>
      <c r="AC96" s="65">
        <f>MIN(MAX(MIN(MAX(MIN(MAX(M$6+INDEX(エサマスタ!$C$5:$O$53,MATCH($D96,エサマスタ!$B$5:$B$53,0),COLUMN()-COLUMN($Z96)),0),3.75)+INDEX(エサマスタ!$C$5:$O$53,MATCH($E96,エサマスタ!$B$5:$B$53,0),COLUMN()-COLUMN($Z96)),0),3.75)+INDEX(エサマスタ!$C$5:$O$53,MATCH($F96,エサマスタ!$B$5:$B$53,0),COLUMN()-COLUMN($Z96)),0),3.75)</f>
        <v>2.5</v>
      </c>
      <c r="AD96" s="65">
        <f>MIN(MAX(MIN(MAX(MIN(MAX(N$6+INDEX(エサマスタ!$C$5:$O$53,MATCH($D96,エサマスタ!$B$5:$B$53,0),COLUMN()-COLUMN($Z96)),0),3.75)+INDEX(エサマスタ!$C$5:$O$53,MATCH($E96,エサマスタ!$B$5:$B$53,0),COLUMN()-COLUMN($Z96)),0),3.75)+INDEX(エサマスタ!$C$5:$O$53,MATCH($F96,エサマスタ!$B$5:$B$53,0),COLUMN()-COLUMN($Z96)),0),3.75)</f>
        <v>1.5</v>
      </c>
      <c r="AE96" s="65">
        <f>MIN(MAX(MIN(MAX(MIN(MAX(O$6+INDEX(エサマスタ!$C$5:$O$53,MATCH($D96,エサマスタ!$B$5:$B$53,0),COLUMN()-COLUMN($Z96)),0),3.75)+INDEX(エサマスタ!$C$5:$O$53,MATCH($E96,エサマスタ!$B$5:$B$53,0),COLUMN()-COLUMN($Z96)),0),3.75)+INDEX(エサマスタ!$C$5:$O$53,MATCH($F96,エサマスタ!$B$5:$B$53,0),COLUMN()-COLUMN($Z96)),0),3.75)</f>
        <v>1.5</v>
      </c>
      <c r="AF96" s="65">
        <f>MIN(MAX(MIN(MAX(MIN(MAX(P$6+INDEX(エサマスタ!$C$5:$O$53,MATCH($D96,エサマスタ!$B$5:$B$53,0),COLUMN()-COLUMN($Z96)),0),3.75)+INDEX(エサマスタ!$C$5:$O$53,MATCH($E96,エサマスタ!$B$5:$B$53,0),COLUMN()-COLUMN($Z96)),0),3.75)+INDEX(エサマスタ!$C$5:$O$53,MATCH($F96,エサマスタ!$B$5:$B$53,0),COLUMN()-COLUMN($Z96)),0),3.75)</f>
        <v>2.5</v>
      </c>
      <c r="AG96" s="65">
        <f>MIN(MAX(MIN(MAX(MIN(MAX(Q$6+INDEX(エサマスタ!$C$5:$O$53,MATCH($D96,エサマスタ!$B$5:$B$53,0),COLUMN()-COLUMN($Z96)),0),3.75)+INDEX(エサマスタ!$C$5:$O$53,MATCH($E96,エサマスタ!$B$5:$B$53,0),COLUMN()-COLUMN($Z96)),0),3.75)+INDEX(エサマスタ!$C$5:$O$53,MATCH($F96,エサマスタ!$B$5:$B$53,0),COLUMN()-COLUMN($Z96)),0),3.75)</f>
        <v>0.5</v>
      </c>
      <c r="AH96" s="65">
        <f>MIN(MAX(MIN(MAX(MIN(MAX(R$6+INDEX(エサマスタ!$C$5:$O$53,MATCH($D96,エサマスタ!$B$5:$B$53,0),COLUMN()-COLUMN($Z96)),0),3.75)+INDEX(エサマスタ!$C$5:$O$53,MATCH($E96,エサマスタ!$B$5:$B$53,0),COLUMN()-COLUMN($Z96)),0),3.75)+INDEX(エサマスタ!$C$5:$O$53,MATCH($F96,エサマスタ!$B$5:$B$53,0),COLUMN()-COLUMN($Z96)),0),3.75)</f>
        <v>0</v>
      </c>
      <c r="AI96" s="76">
        <f>MIN(MAX(MIN(MAX(MIN(MAX(S$6+INDEX(エサマスタ!$C$5:$O$53,MATCH($D96,エサマスタ!$B$5:$B$53,0),COLUMN()-COLUMN($Z96)),0),1.875-MOD(S96,1))+INDEX(エサマスタ!$C$5:$O$53,MATCH($E96,エサマスタ!$B$5:$B$53,0),COLUMN()-COLUMN($Z96)),0),1.875-MOD(S96,1))+INDEX(エサマスタ!$C$5:$O$53,MATCH($F96,エサマスタ!$B$5:$B$53,0),COLUMN()-COLUMN($Z96)),0),1.875-MOD(S96,1))</f>
        <v>0.625</v>
      </c>
      <c r="AJ96" s="76">
        <f>MIN(MAX(MIN(MAX(MIN(MAX(T$6+INDEX(エサマスタ!$C$5:$O$53,MATCH($D96,エサマスタ!$B$5:$B$53,0),COLUMN()-COLUMN($Z96)),0),1.875-MOD(T96,1))+INDEX(エサマスタ!$C$5:$O$53,MATCH($E96,エサマスタ!$B$5:$B$53,0),COLUMN()-COLUMN($Z96)),0),1.875-MOD(T96,1))+INDEX(エサマスタ!$C$5:$O$53,MATCH($F96,エサマスタ!$B$5:$B$53,0),COLUMN()-COLUMN($Z96)),0),1.875-MOD(T96,1))</f>
        <v>1</v>
      </c>
      <c r="AK96" s="76">
        <f>MIN(MAX(MIN(MAX(MIN(MAX(U$6+INDEX(エサマスタ!$C$5:$O$53,MATCH($D96,エサマスタ!$B$5:$B$53,0),COLUMN()-COLUMN($Z96)),0),1.875-MOD(U96,1))+INDEX(エサマスタ!$C$5:$O$53,MATCH($E96,エサマスタ!$B$5:$B$53,0),COLUMN()-COLUMN($Z96)),0),1.875-MOD(U96,1))+INDEX(エサマスタ!$C$5:$O$53,MATCH($F96,エサマスタ!$B$5:$B$53,0),COLUMN()-COLUMN($Z96)),0),1.875-MOD(U96,1))</f>
        <v>1</v>
      </c>
      <c r="AL96" s="76">
        <f>MIN(MAX(MIN(MAX(MIN(MAX(V$6+INDEX(エサマスタ!$C$5:$O$53,MATCH($D96,エサマスタ!$B$5:$B$53,0),COLUMN()-COLUMN($Z96)),0),1.875-MOD(V96,1))+INDEX(エサマスタ!$C$5:$O$53,MATCH($E96,エサマスタ!$B$5:$B$53,0),COLUMN()-COLUMN($Z96)),0),1.875-MOD(V96,1))+INDEX(エサマスタ!$C$5:$O$53,MATCH($F96,エサマスタ!$B$5:$B$53,0),COLUMN()-COLUMN($Z96)),0),1.875-MOD(V96,1))</f>
        <v>0.875</v>
      </c>
      <c r="AM96" s="77">
        <f>MIN(MAX(MIN(MAX(MIN(MAX(W$6+IF(AND($F$1="リマスター",$D96="アルマジロキャベツ"),-1,1)*INDEX(エサマスタ!$C$5:$O$53,MATCH($D96,エサマスタ!$B$5:$B$53,0),COLUMN()-COLUMN($Z96)),0),1.875-MOD(W96,1))+IF(AND($F$1="リマスター",$E96="アルマジロキャベツ"),-1,1)*INDEX(エサマスタ!$C$5:$O$53,MATCH($E96,エサマスタ!$B$5:$B$53,0),COLUMN()-COLUMN($Z96)),0),1.875-MOD(W96,1))+IF(AND($F$1="リマスター",$F96="アルマジロキャベツ"),-1,1)*INDEX(エサマスタ!$C$5:$O$53,MATCH($F96,エサマスタ!$B$5:$B$53,0),COLUMN()-COLUMN($Z96)),0),1.875-MOD(W96,1))</f>
        <v>1</v>
      </c>
      <c r="AN96" s="15"/>
    </row>
    <row r="97" spans="1:40" x14ac:dyDescent="0.25">
      <c r="A97" s="15"/>
      <c r="B97" s="51" t="s">
        <v>187</v>
      </c>
      <c r="C97" s="54"/>
      <c r="D97" s="53" t="s">
        <v>92</v>
      </c>
      <c r="E97" s="53" t="s">
        <v>97</v>
      </c>
      <c r="F97" s="53" t="s">
        <v>97</v>
      </c>
      <c r="G97" s="50"/>
      <c r="H97" s="15"/>
      <c r="I97" s="15"/>
      <c r="J97" s="63" t="s">
        <v>187</v>
      </c>
      <c r="K97" s="64">
        <f t="shared" ref="K97:R97" si="161">K96+AA96</f>
        <v>288.75</v>
      </c>
      <c r="L97" s="65">
        <f t="shared" si="161"/>
        <v>125.5</v>
      </c>
      <c r="M97" s="65">
        <f t="shared" si="161"/>
        <v>218.5</v>
      </c>
      <c r="N97" s="65">
        <f t="shared" si="161"/>
        <v>105.5</v>
      </c>
      <c r="O97" s="65">
        <f t="shared" si="161"/>
        <v>125.5</v>
      </c>
      <c r="P97" s="65">
        <f t="shared" si="161"/>
        <v>174.5</v>
      </c>
      <c r="Q97" s="65">
        <f t="shared" si="161"/>
        <v>80.5</v>
      </c>
      <c r="R97" s="65">
        <f t="shared" si="161"/>
        <v>5</v>
      </c>
      <c r="S97" s="76">
        <f t="shared" ref="S97:W97" si="162">INT(S96)+MIN(S96-INT(S96)+AI96,1.875)</f>
        <v>61.125</v>
      </c>
      <c r="T97" s="76">
        <f t="shared" si="162"/>
        <v>76</v>
      </c>
      <c r="U97" s="76">
        <f t="shared" si="162"/>
        <v>76</v>
      </c>
      <c r="V97" s="76">
        <f t="shared" si="162"/>
        <v>76.25</v>
      </c>
      <c r="W97" s="77">
        <f t="shared" si="162"/>
        <v>76</v>
      </c>
      <c r="X97" s="15"/>
      <c r="Y97" s="15"/>
      <c r="Z97" s="63" t="s">
        <v>187</v>
      </c>
      <c r="AA97" s="64">
        <f>MIN(MAX(MIN(MAX(MIN(MAX(K$6+INDEX(エサマスタ!$C$5:$O$53,MATCH($D97,エサマスタ!$B$5:$B$53,0),COLUMN()-COLUMN($Z97)),0),3.75)+INDEX(エサマスタ!$C$5:$O$53,MATCH($E97,エサマスタ!$B$5:$B$53,0),COLUMN()-COLUMN($Z97)),0),3.75)+INDEX(エサマスタ!$C$5:$O$53,MATCH($F97,エサマスタ!$B$5:$B$53,0),COLUMN()-COLUMN($Z97)),0),3.75)</f>
        <v>3.75</v>
      </c>
      <c r="AB97" s="65">
        <f>MIN(MAX(MIN(MAX(MIN(MAX(L$6+INDEX(エサマスタ!$C$5:$O$53,MATCH($D97,エサマスタ!$B$5:$B$53,0),COLUMN()-COLUMN($Z97)),0),3.75)+INDEX(エサマスタ!$C$5:$O$53,MATCH($E97,エサマスタ!$B$5:$B$53,0),COLUMN()-COLUMN($Z97)),0),3.75)+INDEX(エサマスタ!$C$5:$O$53,MATCH($F97,エサマスタ!$B$5:$B$53,0),COLUMN()-COLUMN($Z97)),0),3.75)</f>
        <v>1.5</v>
      </c>
      <c r="AC97" s="65">
        <f>MIN(MAX(MIN(MAX(MIN(MAX(M$6+INDEX(エサマスタ!$C$5:$O$53,MATCH($D97,エサマスタ!$B$5:$B$53,0),COLUMN()-COLUMN($Z97)),0),3.75)+INDEX(エサマスタ!$C$5:$O$53,MATCH($E97,エサマスタ!$B$5:$B$53,0),COLUMN()-COLUMN($Z97)),0),3.75)+INDEX(エサマスタ!$C$5:$O$53,MATCH($F97,エサマスタ!$B$5:$B$53,0),COLUMN()-COLUMN($Z97)),0),3.75)</f>
        <v>2.5</v>
      </c>
      <c r="AD97" s="65">
        <f>MIN(MAX(MIN(MAX(MIN(MAX(N$6+INDEX(エサマスタ!$C$5:$O$53,MATCH($D97,エサマスタ!$B$5:$B$53,0),COLUMN()-COLUMN($Z97)),0),3.75)+INDEX(エサマスタ!$C$5:$O$53,MATCH($E97,エサマスタ!$B$5:$B$53,0),COLUMN()-COLUMN($Z97)),0),3.75)+INDEX(エサマスタ!$C$5:$O$53,MATCH($F97,エサマスタ!$B$5:$B$53,0),COLUMN()-COLUMN($Z97)),0),3.75)</f>
        <v>1.5</v>
      </c>
      <c r="AE97" s="65">
        <f>MIN(MAX(MIN(MAX(MIN(MAX(O$6+INDEX(エサマスタ!$C$5:$O$53,MATCH($D97,エサマスタ!$B$5:$B$53,0),COLUMN()-COLUMN($Z97)),0),3.75)+INDEX(エサマスタ!$C$5:$O$53,MATCH($E97,エサマスタ!$B$5:$B$53,0),COLUMN()-COLUMN($Z97)),0),3.75)+INDEX(エサマスタ!$C$5:$O$53,MATCH($F97,エサマスタ!$B$5:$B$53,0),COLUMN()-COLUMN($Z97)),0),3.75)</f>
        <v>1.5</v>
      </c>
      <c r="AF97" s="65">
        <f>MIN(MAX(MIN(MAX(MIN(MAX(P$6+INDEX(エサマスタ!$C$5:$O$53,MATCH($D97,エサマスタ!$B$5:$B$53,0),COLUMN()-COLUMN($Z97)),0),3.75)+INDEX(エサマスタ!$C$5:$O$53,MATCH($E97,エサマスタ!$B$5:$B$53,0),COLUMN()-COLUMN($Z97)),0),3.75)+INDEX(エサマスタ!$C$5:$O$53,MATCH($F97,エサマスタ!$B$5:$B$53,0),COLUMN()-COLUMN($Z97)),0),3.75)</f>
        <v>2.5</v>
      </c>
      <c r="AG97" s="65">
        <f>MIN(MAX(MIN(MAX(MIN(MAX(Q$6+INDEX(エサマスタ!$C$5:$O$53,MATCH($D97,エサマスタ!$B$5:$B$53,0),COLUMN()-COLUMN($Z97)),0),3.75)+INDEX(エサマスタ!$C$5:$O$53,MATCH($E97,エサマスタ!$B$5:$B$53,0),COLUMN()-COLUMN($Z97)),0),3.75)+INDEX(エサマスタ!$C$5:$O$53,MATCH($F97,エサマスタ!$B$5:$B$53,0),COLUMN()-COLUMN($Z97)),0),3.75)</f>
        <v>0.5</v>
      </c>
      <c r="AH97" s="65">
        <f>MIN(MAX(MIN(MAX(MIN(MAX(R$6+INDEX(エサマスタ!$C$5:$O$53,MATCH($D97,エサマスタ!$B$5:$B$53,0),COLUMN()-COLUMN($Z97)),0),3.75)+INDEX(エサマスタ!$C$5:$O$53,MATCH($E97,エサマスタ!$B$5:$B$53,0),COLUMN()-COLUMN($Z97)),0),3.75)+INDEX(エサマスタ!$C$5:$O$53,MATCH($F97,エサマスタ!$B$5:$B$53,0),COLUMN()-COLUMN($Z97)),0),3.75)</f>
        <v>0</v>
      </c>
      <c r="AI97" s="76">
        <f>MIN(MAX(MIN(MAX(MIN(MAX(S$6+INDEX(エサマスタ!$C$5:$O$53,MATCH($D97,エサマスタ!$B$5:$B$53,0),COLUMN()-COLUMN($Z97)),0),1.875-MOD(S97,1))+INDEX(エサマスタ!$C$5:$O$53,MATCH($E97,エサマスタ!$B$5:$B$53,0),COLUMN()-COLUMN($Z97)),0),1.875-MOD(S97,1))+INDEX(エサマスタ!$C$5:$O$53,MATCH($F97,エサマスタ!$B$5:$B$53,0),COLUMN()-COLUMN($Z97)),0),1.875-MOD(S97,1))</f>
        <v>0.625</v>
      </c>
      <c r="AJ97" s="76">
        <f>MIN(MAX(MIN(MAX(MIN(MAX(T$6+INDEX(エサマスタ!$C$5:$O$53,MATCH($D97,エサマスタ!$B$5:$B$53,0),COLUMN()-COLUMN($Z97)),0),1.875-MOD(T97,1))+INDEX(エサマスタ!$C$5:$O$53,MATCH($E97,エサマスタ!$B$5:$B$53,0),COLUMN()-COLUMN($Z97)),0),1.875-MOD(T97,1))+INDEX(エサマスタ!$C$5:$O$53,MATCH($F97,エサマスタ!$B$5:$B$53,0),COLUMN()-COLUMN($Z97)),0),1.875-MOD(T97,1))</f>
        <v>1</v>
      </c>
      <c r="AK97" s="76">
        <f>MIN(MAX(MIN(MAX(MIN(MAX(U$6+INDEX(エサマスタ!$C$5:$O$53,MATCH($D97,エサマスタ!$B$5:$B$53,0),COLUMN()-COLUMN($Z97)),0),1.875-MOD(U97,1))+INDEX(エサマスタ!$C$5:$O$53,MATCH($E97,エサマスタ!$B$5:$B$53,0),COLUMN()-COLUMN($Z97)),0),1.875-MOD(U97,1))+INDEX(エサマスタ!$C$5:$O$53,MATCH($F97,エサマスタ!$B$5:$B$53,0),COLUMN()-COLUMN($Z97)),0),1.875-MOD(U97,1))</f>
        <v>1</v>
      </c>
      <c r="AL97" s="76">
        <f>MIN(MAX(MIN(MAX(MIN(MAX(V$6+INDEX(エサマスタ!$C$5:$O$53,MATCH($D97,エサマスタ!$B$5:$B$53,0),COLUMN()-COLUMN($Z97)),0),1.875-MOD(V97,1))+INDEX(エサマスタ!$C$5:$O$53,MATCH($E97,エサマスタ!$B$5:$B$53,0),COLUMN()-COLUMN($Z97)),0),1.875-MOD(V97,1))+INDEX(エサマスタ!$C$5:$O$53,MATCH($F97,エサマスタ!$B$5:$B$53,0),COLUMN()-COLUMN($Z97)),0),1.875-MOD(V97,1))</f>
        <v>0.875</v>
      </c>
      <c r="AM97" s="77">
        <f>MIN(MAX(MIN(MAX(MIN(MAX(W$6+IF(AND($F$1="リマスター",$D97="アルマジロキャベツ"),-1,1)*INDEX(エサマスタ!$C$5:$O$53,MATCH($D97,エサマスタ!$B$5:$B$53,0),COLUMN()-COLUMN($Z97)),0),1.875-MOD(W97,1))+IF(AND($F$1="リマスター",$E97="アルマジロキャベツ"),-1,1)*INDEX(エサマスタ!$C$5:$O$53,MATCH($E97,エサマスタ!$B$5:$B$53,0),COLUMN()-COLUMN($Z97)),0),1.875-MOD(W97,1))+IF(AND($F$1="リマスター",$F97="アルマジロキャベツ"),-1,1)*INDEX(エサマスタ!$C$5:$O$53,MATCH($F97,エサマスタ!$B$5:$B$53,0),COLUMN()-COLUMN($Z97)),0),1.875-MOD(W97,1))</f>
        <v>1</v>
      </c>
      <c r="AN97" s="15"/>
    </row>
    <row r="98" spans="1:40" x14ac:dyDescent="0.25">
      <c r="A98" s="15"/>
      <c r="B98" s="51" t="s">
        <v>188</v>
      </c>
      <c r="C98" s="54"/>
      <c r="D98" s="53" t="s">
        <v>92</v>
      </c>
      <c r="E98" s="53" t="s">
        <v>97</v>
      </c>
      <c r="F98" s="53" t="s">
        <v>97</v>
      </c>
      <c r="G98" s="50"/>
      <c r="H98" s="15"/>
      <c r="I98" s="15"/>
      <c r="J98" s="63" t="s">
        <v>188</v>
      </c>
      <c r="K98" s="64">
        <f t="shared" ref="K98:R98" si="163">K97+AA97</f>
        <v>292.5</v>
      </c>
      <c r="L98" s="65">
        <f t="shared" si="163"/>
        <v>127</v>
      </c>
      <c r="M98" s="65">
        <f t="shared" si="163"/>
        <v>221</v>
      </c>
      <c r="N98" s="65">
        <f t="shared" si="163"/>
        <v>107</v>
      </c>
      <c r="O98" s="65">
        <f t="shared" si="163"/>
        <v>127</v>
      </c>
      <c r="P98" s="65">
        <f t="shared" si="163"/>
        <v>177</v>
      </c>
      <c r="Q98" s="65">
        <f t="shared" si="163"/>
        <v>81</v>
      </c>
      <c r="R98" s="65">
        <f t="shared" si="163"/>
        <v>5</v>
      </c>
      <c r="S98" s="76">
        <f t="shared" ref="S98:W98" si="164">INT(S97)+MIN(S97-INT(S97)+AI97,1.875)</f>
        <v>61.75</v>
      </c>
      <c r="T98" s="76">
        <f t="shared" si="164"/>
        <v>77</v>
      </c>
      <c r="U98" s="76">
        <f t="shared" si="164"/>
        <v>77</v>
      </c>
      <c r="V98" s="76">
        <f t="shared" si="164"/>
        <v>77.125</v>
      </c>
      <c r="W98" s="77">
        <f t="shared" si="164"/>
        <v>77</v>
      </c>
      <c r="X98" s="15"/>
      <c r="Y98" s="15"/>
      <c r="Z98" s="63" t="s">
        <v>188</v>
      </c>
      <c r="AA98" s="64">
        <f>MIN(MAX(MIN(MAX(MIN(MAX(K$6+INDEX(エサマスタ!$C$5:$O$53,MATCH($D98,エサマスタ!$B$5:$B$53,0),COLUMN()-COLUMN($Z98)),0),3.75)+INDEX(エサマスタ!$C$5:$O$53,MATCH($E98,エサマスタ!$B$5:$B$53,0),COLUMN()-COLUMN($Z98)),0),3.75)+INDEX(エサマスタ!$C$5:$O$53,MATCH($F98,エサマスタ!$B$5:$B$53,0),COLUMN()-COLUMN($Z98)),0),3.75)</f>
        <v>3.75</v>
      </c>
      <c r="AB98" s="65">
        <f>MIN(MAX(MIN(MAX(MIN(MAX(L$6+INDEX(エサマスタ!$C$5:$O$53,MATCH($D98,エサマスタ!$B$5:$B$53,0),COLUMN()-COLUMN($Z98)),0),3.75)+INDEX(エサマスタ!$C$5:$O$53,MATCH($E98,エサマスタ!$B$5:$B$53,0),COLUMN()-COLUMN($Z98)),0),3.75)+INDEX(エサマスタ!$C$5:$O$53,MATCH($F98,エサマスタ!$B$5:$B$53,0),COLUMN()-COLUMN($Z98)),0),3.75)</f>
        <v>1.5</v>
      </c>
      <c r="AC98" s="65">
        <f>MIN(MAX(MIN(MAX(MIN(MAX(M$6+INDEX(エサマスタ!$C$5:$O$53,MATCH($D98,エサマスタ!$B$5:$B$53,0),COLUMN()-COLUMN($Z98)),0),3.75)+INDEX(エサマスタ!$C$5:$O$53,MATCH($E98,エサマスタ!$B$5:$B$53,0),COLUMN()-COLUMN($Z98)),0),3.75)+INDEX(エサマスタ!$C$5:$O$53,MATCH($F98,エサマスタ!$B$5:$B$53,0),COLUMN()-COLUMN($Z98)),0),3.75)</f>
        <v>2.5</v>
      </c>
      <c r="AD98" s="65">
        <f>MIN(MAX(MIN(MAX(MIN(MAX(N$6+INDEX(エサマスタ!$C$5:$O$53,MATCH($D98,エサマスタ!$B$5:$B$53,0),COLUMN()-COLUMN($Z98)),0),3.75)+INDEX(エサマスタ!$C$5:$O$53,MATCH($E98,エサマスタ!$B$5:$B$53,0),COLUMN()-COLUMN($Z98)),0),3.75)+INDEX(エサマスタ!$C$5:$O$53,MATCH($F98,エサマスタ!$B$5:$B$53,0),COLUMN()-COLUMN($Z98)),0),3.75)</f>
        <v>1.5</v>
      </c>
      <c r="AE98" s="65">
        <f>MIN(MAX(MIN(MAX(MIN(MAX(O$6+INDEX(エサマスタ!$C$5:$O$53,MATCH($D98,エサマスタ!$B$5:$B$53,0),COLUMN()-COLUMN($Z98)),0),3.75)+INDEX(エサマスタ!$C$5:$O$53,MATCH($E98,エサマスタ!$B$5:$B$53,0),COLUMN()-COLUMN($Z98)),0),3.75)+INDEX(エサマスタ!$C$5:$O$53,MATCH($F98,エサマスタ!$B$5:$B$53,0),COLUMN()-COLUMN($Z98)),0),3.75)</f>
        <v>1.5</v>
      </c>
      <c r="AF98" s="65">
        <f>MIN(MAX(MIN(MAX(MIN(MAX(P$6+INDEX(エサマスタ!$C$5:$O$53,MATCH($D98,エサマスタ!$B$5:$B$53,0),COLUMN()-COLUMN($Z98)),0),3.75)+INDEX(エサマスタ!$C$5:$O$53,MATCH($E98,エサマスタ!$B$5:$B$53,0),COLUMN()-COLUMN($Z98)),0),3.75)+INDEX(エサマスタ!$C$5:$O$53,MATCH($F98,エサマスタ!$B$5:$B$53,0),COLUMN()-COLUMN($Z98)),0),3.75)</f>
        <v>2.5</v>
      </c>
      <c r="AG98" s="65">
        <f>MIN(MAX(MIN(MAX(MIN(MAX(Q$6+INDEX(エサマスタ!$C$5:$O$53,MATCH($D98,エサマスタ!$B$5:$B$53,0),COLUMN()-COLUMN($Z98)),0),3.75)+INDEX(エサマスタ!$C$5:$O$53,MATCH($E98,エサマスタ!$B$5:$B$53,0),COLUMN()-COLUMN($Z98)),0),3.75)+INDEX(エサマスタ!$C$5:$O$53,MATCH($F98,エサマスタ!$B$5:$B$53,0),COLUMN()-COLUMN($Z98)),0),3.75)</f>
        <v>0.5</v>
      </c>
      <c r="AH98" s="65">
        <f>MIN(MAX(MIN(MAX(MIN(MAX(R$6+INDEX(エサマスタ!$C$5:$O$53,MATCH($D98,エサマスタ!$B$5:$B$53,0),COLUMN()-COLUMN($Z98)),0),3.75)+INDEX(エサマスタ!$C$5:$O$53,MATCH($E98,エサマスタ!$B$5:$B$53,0),COLUMN()-COLUMN($Z98)),0),3.75)+INDEX(エサマスタ!$C$5:$O$53,MATCH($F98,エサマスタ!$B$5:$B$53,0),COLUMN()-COLUMN($Z98)),0),3.75)</f>
        <v>0</v>
      </c>
      <c r="AI98" s="76">
        <f>MIN(MAX(MIN(MAX(MIN(MAX(S$6+INDEX(エサマスタ!$C$5:$O$53,MATCH($D98,エサマスタ!$B$5:$B$53,0),COLUMN()-COLUMN($Z98)),0),1.875-MOD(S98,1))+INDEX(エサマスタ!$C$5:$O$53,MATCH($E98,エサマスタ!$B$5:$B$53,0),COLUMN()-COLUMN($Z98)),0),1.875-MOD(S98,1))+INDEX(エサマスタ!$C$5:$O$53,MATCH($F98,エサマスタ!$B$5:$B$53,0),COLUMN()-COLUMN($Z98)),0),1.875-MOD(S98,1))</f>
        <v>0.625</v>
      </c>
      <c r="AJ98" s="76">
        <f>MIN(MAX(MIN(MAX(MIN(MAX(T$6+INDEX(エサマスタ!$C$5:$O$53,MATCH($D98,エサマスタ!$B$5:$B$53,0),COLUMN()-COLUMN($Z98)),0),1.875-MOD(T98,1))+INDEX(エサマスタ!$C$5:$O$53,MATCH($E98,エサマスタ!$B$5:$B$53,0),COLUMN()-COLUMN($Z98)),0),1.875-MOD(T98,1))+INDEX(エサマスタ!$C$5:$O$53,MATCH($F98,エサマスタ!$B$5:$B$53,0),COLUMN()-COLUMN($Z98)),0),1.875-MOD(T98,1))</f>
        <v>1</v>
      </c>
      <c r="AK98" s="76">
        <f>MIN(MAX(MIN(MAX(MIN(MAX(U$6+INDEX(エサマスタ!$C$5:$O$53,MATCH($D98,エサマスタ!$B$5:$B$53,0),COLUMN()-COLUMN($Z98)),0),1.875-MOD(U98,1))+INDEX(エサマスタ!$C$5:$O$53,MATCH($E98,エサマスタ!$B$5:$B$53,0),COLUMN()-COLUMN($Z98)),0),1.875-MOD(U98,1))+INDEX(エサマスタ!$C$5:$O$53,MATCH($F98,エサマスタ!$B$5:$B$53,0),COLUMN()-COLUMN($Z98)),0),1.875-MOD(U98,1))</f>
        <v>1</v>
      </c>
      <c r="AL98" s="76">
        <f>MIN(MAX(MIN(MAX(MIN(MAX(V$6+INDEX(エサマスタ!$C$5:$O$53,MATCH($D98,エサマスタ!$B$5:$B$53,0),COLUMN()-COLUMN($Z98)),0),1.875-MOD(V98,1))+INDEX(エサマスタ!$C$5:$O$53,MATCH($E98,エサマスタ!$B$5:$B$53,0),COLUMN()-COLUMN($Z98)),0),1.875-MOD(V98,1))+INDEX(エサマスタ!$C$5:$O$53,MATCH($F98,エサマスタ!$B$5:$B$53,0),COLUMN()-COLUMN($Z98)),0),1.875-MOD(V98,1))</f>
        <v>0.875</v>
      </c>
      <c r="AM98" s="77">
        <f>MIN(MAX(MIN(MAX(MIN(MAX(W$6+IF(AND($F$1="リマスター",$D98="アルマジロキャベツ"),-1,1)*INDEX(エサマスタ!$C$5:$O$53,MATCH($D98,エサマスタ!$B$5:$B$53,0),COLUMN()-COLUMN($Z98)),0),1.875-MOD(W98,1))+IF(AND($F$1="リマスター",$E98="アルマジロキャベツ"),-1,1)*INDEX(エサマスタ!$C$5:$O$53,MATCH($E98,エサマスタ!$B$5:$B$53,0),COLUMN()-COLUMN($Z98)),0),1.875-MOD(W98,1))+IF(AND($F$1="リマスター",$F98="アルマジロキャベツ"),-1,1)*INDEX(エサマスタ!$C$5:$O$53,MATCH($F98,エサマスタ!$B$5:$B$53,0),COLUMN()-COLUMN($Z98)),0),1.875-MOD(W98,1))</f>
        <v>1</v>
      </c>
      <c r="AN98" s="15"/>
    </row>
    <row r="99" spans="1:40" x14ac:dyDescent="0.25">
      <c r="A99" s="15"/>
      <c r="B99" s="51" t="s">
        <v>106</v>
      </c>
      <c r="C99" s="54"/>
      <c r="D99" s="53" t="s">
        <v>92</v>
      </c>
      <c r="E99" s="53" t="s">
        <v>97</v>
      </c>
      <c r="F99" s="53" t="s">
        <v>97</v>
      </c>
      <c r="G99" s="50"/>
      <c r="H99" s="15"/>
      <c r="I99" s="15"/>
      <c r="J99" s="63" t="s">
        <v>106</v>
      </c>
      <c r="K99" s="64">
        <f t="shared" ref="K99:R99" si="165">K98+AA98</f>
        <v>296.25</v>
      </c>
      <c r="L99" s="65">
        <f t="shared" si="165"/>
        <v>128.5</v>
      </c>
      <c r="M99" s="65">
        <f t="shared" si="165"/>
        <v>223.5</v>
      </c>
      <c r="N99" s="65">
        <f t="shared" si="165"/>
        <v>108.5</v>
      </c>
      <c r="O99" s="65">
        <f t="shared" si="165"/>
        <v>128.5</v>
      </c>
      <c r="P99" s="65">
        <f t="shared" si="165"/>
        <v>179.5</v>
      </c>
      <c r="Q99" s="65">
        <f t="shared" si="165"/>
        <v>81.5</v>
      </c>
      <c r="R99" s="65">
        <f t="shared" si="165"/>
        <v>5</v>
      </c>
      <c r="S99" s="76">
        <f t="shared" ref="S99:W99" si="166">INT(S98)+MIN(S98-INT(S98)+AI98,1.875)</f>
        <v>62.375</v>
      </c>
      <c r="T99" s="76">
        <f t="shared" si="166"/>
        <v>78</v>
      </c>
      <c r="U99" s="76">
        <f t="shared" si="166"/>
        <v>78</v>
      </c>
      <c r="V99" s="76">
        <f t="shared" si="166"/>
        <v>78</v>
      </c>
      <c r="W99" s="77">
        <f t="shared" si="166"/>
        <v>78</v>
      </c>
      <c r="X99" s="15"/>
      <c r="Y99" s="15"/>
      <c r="Z99" s="63" t="s">
        <v>106</v>
      </c>
      <c r="AA99" s="64">
        <f>MIN(MAX(MIN(MAX(MIN(MAX(K$6+INDEX(エサマスタ!$C$5:$O$53,MATCH($D99,エサマスタ!$B$5:$B$53,0),COLUMN()-COLUMN($Z99)),0),3.75)+INDEX(エサマスタ!$C$5:$O$53,MATCH($E99,エサマスタ!$B$5:$B$53,0),COLUMN()-COLUMN($Z99)),0),3.75)+INDEX(エサマスタ!$C$5:$O$53,MATCH($F99,エサマスタ!$B$5:$B$53,0),COLUMN()-COLUMN($Z99)),0),3.75)</f>
        <v>3.75</v>
      </c>
      <c r="AB99" s="65">
        <f>MIN(MAX(MIN(MAX(MIN(MAX(L$6+INDEX(エサマスタ!$C$5:$O$53,MATCH($D99,エサマスタ!$B$5:$B$53,0),COLUMN()-COLUMN($Z99)),0),3.75)+INDEX(エサマスタ!$C$5:$O$53,MATCH($E99,エサマスタ!$B$5:$B$53,0),COLUMN()-COLUMN($Z99)),0),3.75)+INDEX(エサマスタ!$C$5:$O$53,MATCH($F99,エサマスタ!$B$5:$B$53,0),COLUMN()-COLUMN($Z99)),0),3.75)</f>
        <v>1.5</v>
      </c>
      <c r="AC99" s="65">
        <f>MIN(MAX(MIN(MAX(MIN(MAX(M$6+INDEX(エサマスタ!$C$5:$O$53,MATCH($D99,エサマスタ!$B$5:$B$53,0),COLUMN()-COLUMN($Z99)),0),3.75)+INDEX(エサマスタ!$C$5:$O$53,MATCH($E99,エサマスタ!$B$5:$B$53,0),COLUMN()-COLUMN($Z99)),0),3.75)+INDEX(エサマスタ!$C$5:$O$53,MATCH($F99,エサマスタ!$B$5:$B$53,0),COLUMN()-COLUMN($Z99)),0),3.75)</f>
        <v>2.5</v>
      </c>
      <c r="AD99" s="65">
        <f>MIN(MAX(MIN(MAX(MIN(MAX(N$6+INDEX(エサマスタ!$C$5:$O$53,MATCH($D99,エサマスタ!$B$5:$B$53,0),COLUMN()-COLUMN($Z99)),0),3.75)+INDEX(エサマスタ!$C$5:$O$53,MATCH($E99,エサマスタ!$B$5:$B$53,0),COLUMN()-COLUMN($Z99)),0),3.75)+INDEX(エサマスタ!$C$5:$O$53,MATCH($F99,エサマスタ!$B$5:$B$53,0),COLUMN()-COLUMN($Z99)),0),3.75)</f>
        <v>1.5</v>
      </c>
      <c r="AE99" s="65">
        <f>MIN(MAX(MIN(MAX(MIN(MAX(O$6+INDEX(エサマスタ!$C$5:$O$53,MATCH($D99,エサマスタ!$B$5:$B$53,0),COLUMN()-COLUMN($Z99)),0),3.75)+INDEX(エサマスタ!$C$5:$O$53,MATCH($E99,エサマスタ!$B$5:$B$53,0),COLUMN()-COLUMN($Z99)),0),3.75)+INDEX(エサマスタ!$C$5:$O$53,MATCH($F99,エサマスタ!$B$5:$B$53,0),COLUMN()-COLUMN($Z99)),0),3.75)</f>
        <v>1.5</v>
      </c>
      <c r="AF99" s="65">
        <f>MIN(MAX(MIN(MAX(MIN(MAX(P$6+INDEX(エサマスタ!$C$5:$O$53,MATCH($D99,エサマスタ!$B$5:$B$53,0),COLUMN()-COLUMN($Z99)),0),3.75)+INDEX(エサマスタ!$C$5:$O$53,MATCH($E99,エサマスタ!$B$5:$B$53,0),COLUMN()-COLUMN($Z99)),0),3.75)+INDEX(エサマスタ!$C$5:$O$53,MATCH($F99,エサマスタ!$B$5:$B$53,0),COLUMN()-COLUMN($Z99)),0),3.75)</f>
        <v>2.5</v>
      </c>
      <c r="AG99" s="65">
        <f>MIN(MAX(MIN(MAX(MIN(MAX(Q$6+INDEX(エサマスタ!$C$5:$O$53,MATCH($D99,エサマスタ!$B$5:$B$53,0),COLUMN()-COLUMN($Z99)),0),3.75)+INDEX(エサマスタ!$C$5:$O$53,MATCH($E99,エサマスタ!$B$5:$B$53,0),COLUMN()-COLUMN($Z99)),0),3.75)+INDEX(エサマスタ!$C$5:$O$53,MATCH($F99,エサマスタ!$B$5:$B$53,0),COLUMN()-COLUMN($Z99)),0),3.75)</f>
        <v>0.5</v>
      </c>
      <c r="AH99" s="65">
        <f>MIN(MAX(MIN(MAX(MIN(MAX(R$6+INDEX(エサマスタ!$C$5:$O$53,MATCH($D99,エサマスタ!$B$5:$B$53,0),COLUMN()-COLUMN($Z99)),0),3.75)+INDEX(エサマスタ!$C$5:$O$53,MATCH($E99,エサマスタ!$B$5:$B$53,0),COLUMN()-COLUMN($Z99)),0),3.75)+INDEX(エサマスタ!$C$5:$O$53,MATCH($F99,エサマスタ!$B$5:$B$53,0),COLUMN()-COLUMN($Z99)),0),3.75)</f>
        <v>0</v>
      </c>
      <c r="AI99" s="76">
        <f>MIN(MAX(MIN(MAX(MIN(MAX(S$6+INDEX(エサマスタ!$C$5:$O$53,MATCH($D99,エサマスタ!$B$5:$B$53,0),COLUMN()-COLUMN($Z99)),0),1.875-MOD(S99,1))+INDEX(エサマスタ!$C$5:$O$53,MATCH($E99,エサマスタ!$B$5:$B$53,0),COLUMN()-COLUMN($Z99)),0),1.875-MOD(S99,1))+INDEX(エサマスタ!$C$5:$O$53,MATCH($F99,エサマスタ!$B$5:$B$53,0),COLUMN()-COLUMN($Z99)),0),1.875-MOD(S99,1))</f>
        <v>0.625</v>
      </c>
      <c r="AJ99" s="76">
        <f>MIN(MAX(MIN(MAX(MIN(MAX(T$6+INDEX(エサマスタ!$C$5:$O$53,MATCH($D99,エサマスタ!$B$5:$B$53,0),COLUMN()-COLUMN($Z99)),0),1.875-MOD(T99,1))+INDEX(エサマスタ!$C$5:$O$53,MATCH($E99,エサマスタ!$B$5:$B$53,0),COLUMN()-COLUMN($Z99)),0),1.875-MOD(T99,1))+INDEX(エサマスタ!$C$5:$O$53,MATCH($F99,エサマスタ!$B$5:$B$53,0),COLUMN()-COLUMN($Z99)),0),1.875-MOD(T99,1))</f>
        <v>1</v>
      </c>
      <c r="AK99" s="76">
        <f>MIN(MAX(MIN(MAX(MIN(MAX(U$6+INDEX(エサマスタ!$C$5:$O$53,MATCH($D99,エサマスタ!$B$5:$B$53,0),COLUMN()-COLUMN($Z99)),0),1.875-MOD(U99,1))+INDEX(エサマスタ!$C$5:$O$53,MATCH($E99,エサマスタ!$B$5:$B$53,0),COLUMN()-COLUMN($Z99)),0),1.875-MOD(U99,1))+INDEX(エサマスタ!$C$5:$O$53,MATCH($F99,エサマスタ!$B$5:$B$53,0),COLUMN()-COLUMN($Z99)),0),1.875-MOD(U99,1))</f>
        <v>1</v>
      </c>
      <c r="AL99" s="76">
        <f>MIN(MAX(MIN(MAX(MIN(MAX(V$6+INDEX(エサマスタ!$C$5:$O$53,MATCH($D99,エサマスタ!$B$5:$B$53,0),COLUMN()-COLUMN($Z99)),0),1.875-MOD(V99,1))+INDEX(エサマスタ!$C$5:$O$53,MATCH($E99,エサマスタ!$B$5:$B$53,0),COLUMN()-COLUMN($Z99)),0),1.875-MOD(V99,1))+INDEX(エサマスタ!$C$5:$O$53,MATCH($F99,エサマスタ!$B$5:$B$53,0),COLUMN()-COLUMN($Z99)),0),1.875-MOD(V99,1))</f>
        <v>0.875</v>
      </c>
      <c r="AM99" s="77">
        <f>MIN(MAX(MIN(MAX(MIN(MAX(W$6+IF(AND($F$1="リマスター",$D99="アルマジロキャベツ"),-1,1)*INDEX(エサマスタ!$C$5:$O$53,MATCH($D99,エサマスタ!$B$5:$B$53,0),COLUMN()-COLUMN($Z99)),0),1.875-MOD(W99,1))+IF(AND($F$1="リマスター",$E99="アルマジロキャベツ"),-1,1)*INDEX(エサマスタ!$C$5:$O$53,MATCH($E99,エサマスタ!$B$5:$B$53,0),COLUMN()-COLUMN($Z99)),0),1.875-MOD(W99,1))+IF(AND($F$1="リマスター",$F99="アルマジロキャベツ"),-1,1)*INDEX(エサマスタ!$C$5:$O$53,MATCH($F99,エサマスタ!$B$5:$B$53,0),COLUMN()-COLUMN($Z99)),0),1.875-MOD(W99,1))</f>
        <v>1</v>
      </c>
      <c r="AN99" s="15"/>
    </row>
    <row r="100" spans="1:40" x14ac:dyDescent="0.25">
      <c r="A100" s="15"/>
      <c r="B100" s="51" t="s">
        <v>189</v>
      </c>
      <c r="C100" s="54"/>
      <c r="D100" s="53" t="s">
        <v>95</v>
      </c>
      <c r="E100" s="53" t="s">
        <v>95</v>
      </c>
      <c r="F100" s="53" t="s">
        <v>97</v>
      </c>
      <c r="G100" s="50"/>
      <c r="H100" s="15"/>
      <c r="I100" s="15"/>
      <c r="J100" s="63" t="s">
        <v>189</v>
      </c>
      <c r="K100" s="64">
        <f t="shared" ref="K100:R100" si="167">K99+AA99</f>
        <v>300</v>
      </c>
      <c r="L100" s="65">
        <f t="shared" si="167"/>
        <v>130</v>
      </c>
      <c r="M100" s="65">
        <f t="shared" si="167"/>
        <v>226</v>
      </c>
      <c r="N100" s="65">
        <f t="shared" si="167"/>
        <v>110</v>
      </c>
      <c r="O100" s="65">
        <f t="shared" si="167"/>
        <v>130</v>
      </c>
      <c r="P100" s="65">
        <f t="shared" si="167"/>
        <v>182</v>
      </c>
      <c r="Q100" s="65">
        <f t="shared" si="167"/>
        <v>82</v>
      </c>
      <c r="R100" s="65">
        <f t="shared" si="167"/>
        <v>5</v>
      </c>
      <c r="S100" s="76">
        <f t="shared" ref="S100:W100" si="168">INT(S99)+MIN(S99-INT(S99)+AI99,1.875)</f>
        <v>63</v>
      </c>
      <c r="T100" s="76">
        <f t="shared" si="168"/>
        <v>79</v>
      </c>
      <c r="U100" s="76">
        <f t="shared" si="168"/>
        <v>79</v>
      </c>
      <c r="V100" s="76">
        <f t="shared" si="168"/>
        <v>78.875</v>
      </c>
      <c r="W100" s="77">
        <f t="shared" si="168"/>
        <v>79</v>
      </c>
      <c r="X100" s="15"/>
      <c r="Y100" s="15"/>
      <c r="Z100" s="63" t="s">
        <v>189</v>
      </c>
      <c r="AA100" s="64">
        <f>MIN(MAX(MIN(MAX(MIN(MAX(K$6+INDEX(エサマスタ!$C$5:$O$53,MATCH($D100,エサマスタ!$B$5:$B$53,0),COLUMN()-COLUMN($Z100)),0),3.75)+INDEX(エサマスタ!$C$5:$O$53,MATCH($E100,エサマスタ!$B$5:$B$53,0),COLUMN()-COLUMN($Z100)),0),3.75)+INDEX(エサマスタ!$C$5:$O$53,MATCH($F100,エサマスタ!$B$5:$B$53,0),COLUMN()-COLUMN($Z100)),0),3.75)</f>
        <v>3.25</v>
      </c>
      <c r="AB100" s="65">
        <f>MIN(MAX(MIN(MAX(MIN(MAX(L$6+INDEX(エサマスタ!$C$5:$O$53,MATCH($D100,エサマスタ!$B$5:$B$53,0),COLUMN()-COLUMN($Z100)),0),3.75)+INDEX(エサマスタ!$C$5:$O$53,MATCH($E100,エサマスタ!$B$5:$B$53,0),COLUMN()-COLUMN($Z100)),0),3.75)+INDEX(エサマスタ!$C$5:$O$53,MATCH($F100,エサマスタ!$B$5:$B$53,0),COLUMN()-COLUMN($Z100)),0),3.75)</f>
        <v>1.5</v>
      </c>
      <c r="AC100" s="65">
        <f>MIN(MAX(MIN(MAX(MIN(MAX(M$6+INDEX(エサマスタ!$C$5:$O$53,MATCH($D100,エサマスタ!$B$5:$B$53,0),COLUMN()-COLUMN($Z100)),0),3.75)+INDEX(エサマスタ!$C$5:$O$53,MATCH($E100,エサマスタ!$B$5:$B$53,0),COLUMN()-COLUMN($Z100)),0),3.75)+INDEX(エサマスタ!$C$5:$O$53,MATCH($F100,エサマスタ!$B$5:$B$53,0),COLUMN()-COLUMN($Z100)),0),3.75)</f>
        <v>3.5</v>
      </c>
      <c r="AD100" s="65">
        <f>MIN(MAX(MIN(MAX(MIN(MAX(N$6+INDEX(エサマスタ!$C$5:$O$53,MATCH($D100,エサマスタ!$B$5:$B$53,0),COLUMN()-COLUMN($Z100)),0),3.75)+INDEX(エサマスタ!$C$5:$O$53,MATCH($E100,エサマスタ!$B$5:$B$53,0),COLUMN()-COLUMN($Z100)),0),3.75)+INDEX(エサマスタ!$C$5:$O$53,MATCH($F100,エサマスタ!$B$5:$B$53,0),COLUMN()-COLUMN($Z100)),0),3.75)</f>
        <v>0</v>
      </c>
      <c r="AE100" s="65">
        <f>MIN(MAX(MIN(MAX(MIN(MAX(O$6+INDEX(エサマスタ!$C$5:$O$53,MATCH($D100,エサマスタ!$B$5:$B$53,0),COLUMN()-COLUMN($Z100)),0),3.75)+INDEX(エサマスタ!$C$5:$O$53,MATCH($E100,エサマスタ!$B$5:$B$53,0),COLUMN()-COLUMN($Z100)),0),3.75)+INDEX(エサマスタ!$C$5:$O$53,MATCH($F100,エサマスタ!$B$5:$B$53,0),COLUMN()-COLUMN($Z100)),0),3.75)</f>
        <v>1.5</v>
      </c>
      <c r="AF100" s="65">
        <f>MIN(MAX(MIN(MAX(MIN(MAX(P$6+INDEX(エサマスタ!$C$5:$O$53,MATCH($D100,エサマスタ!$B$5:$B$53,0),COLUMN()-COLUMN($Z100)),0),3.75)+INDEX(エサマスタ!$C$5:$O$53,MATCH($E100,エサマスタ!$B$5:$B$53,0),COLUMN()-COLUMN($Z100)),0),3.75)+INDEX(エサマスタ!$C$5:$O$53,MATCH($F100,エサマスタ!$B$5:$B$53,0),COLUMN()-COLUMN($Z100)),0),3.75)</f>
        <v>0</v>
      </c>
      <c r="AG100" s="65">
        <f>MIN(MAX(MIN(MAX(MIN(MAX(Q$6+INDEX(エサマスタ!$C$5:$O$53,MATCH($D100,エサマスタ!$B$5:$B$53,0),COLUMN()-COLUMN($Z100)),0),3.75)+INDEX(エサマスタ!$C$5:$O$53,MATCH($E100,エサマスタ!$B$5:$B$53,0),COLUMN()-COLUMN($Z100)),0),3.75)+INDEX(エサマスタ!$C$5:$O$53,MATCH($F100,エサマスタ!$B$5:$B$53,0),COLUMN()-COLUMN($Z100)),0),3.75)</f>
        <v>3.5</v>
      </c>
      <c r="AH100" s="65">
        <f>MIN(MAX(MIN(MAX(MIN(MAX(R$6+INDEX(エサマスタ!$C$5:$O$53,MATCH($D100,エサマスタ!$B$5:$B$53,0),COLUMN()-COLUMN($Z100)),0),3.75)+INDEX(エサマスタ!$C$5:$O$53,MATCH($E100,エサマスタ!$B$5:$B$53,0),COLUMN()-COLUMN($Z100)),0),3.75)+INDEX(エサマスタ!$C$5:$O$53,MATCH($F100,エサマスタ!$B$5:$B$53,0),COLUMN()-COLUMN($Z100)),0),3.75)</f>
        <v>0</v>
      </c>
      <c r="AI100" s="76">
        <f>MIN(MAX(MIN(MAX(MIN(MAX(S$6+INDEX(エサマスタ!$C$5:$O$53,MATCH($D100,エサマスタ!$B$5:$B$53,0),COLUMN()-COLUMN($Z100)),0),1.875-MOD(S100,1))+INDEX(エサマスタ!$C$5:$O$53,MATCH($E100,エサマスタ!$B$5:$B$53,0),COLUMN()-COLUMN($Z100)),0),1.875-MOD(S100,1))+INDEX(エサマスタ!$C$5:$O$53,MATCH($F100,エサマスタ!$B$5:$B$53,0),COLUMN()-COLUMN($Z100)),0),1.875-MOD(S100,1))</f>
        <v>0.625</v>
      </c>
      <c r="AJ100" s="76">
        <f>MIN(MAX(MIN(MAX(MIN(MAX(T$6+INDEX(エサマスタ!$C$5:$O$53,MATCH($D100,エサマスタ!$B$5:$B$53,0),COLUMN()-COLUMN($Z100)),0),1.875-MOD(T100,1))+INDEX(エサマスタ!$C$5:$O$53,MATCH($E100,エサマスタ!$B$5:$B$53,0),COLUMN()-COLUMN($Z100)),0),1.875-MOD(T100,1))+INDEX(エサマスタ!$C$5:$O$53,MATCH($F100,エサマスタ!$B$5:$B$53,0),COLUMN()-COLUMN($Z100)),0),1.875-MOD(T100,1))</f>
        <v>0.5</v>
      </c>
      <c r="AK100" s="76">
        <f>MIN(MAX(MIN(MAX(MIN(MAX(U$6+INDEX(エサマスタ!$C$5:$O$53,MATCH($D100,エサマスタ!$B$5:$B$53,0),COLUMN()-COLUMN($Z100)),0),1.875-MOD(U100,1))+INDEX(エサマスタ!$C$5:$O$53,MATCH($E100,エサマスタ!$B$5:$B$53,0),COLUMN()-COLUMN($Z100)),0),1.875-MOD(U100,1))+INDEX(エサマスタ!$C$5:$O$53,MATCH($F100,エサマスタ!$B$5:$B$53,0),COLUMN()-COLUMN($Z100)),0),1.875-MOD(U100,1))</f>
        <v>0.5</v>
      </c>
      <c r="AL100" s="76">
        <f>MIN(MAX(MIN(MAX(MIN(MAX(V$6+INDEX(エサマスタ!$C$5:$O$53,MATCH($D100,エサマスタ!$B$5:$B$53,0),COLUMN()-COLUMN($Z100)),0),1.875-MOD(V100,1))+INDEX(エサマスタ!$C$5:$O$53,MATCH($E100,エサマスタ!$B$5:$B$53,0),COLUMN()-COLUMN($Z100)),0),1.875-MOD(V100,1))+INDEX(エサマスタ!$C$5:$O$53,MATCH($F100,エサマスタ!$B$5:$B$53,0),COLUMN()-COLUMN($Z100)),0),1.875-MOD(V100,1))</f>
        <v>1</v>
      </c>
      <c r="AM100" s="77">
        <f>MIN(MAX(MIN(MAX(MIN(MAX(W$6+IF(AND($F$1="リマスター",$D100="アルマジロキャベツ"),-1,1)*INDEX(エサマスタ!$C$5:$O$53,MATCH($D100,エサマスタ!$B$5:$B$53,0),COLUMN()-COLUMN($Z100)),0),1.875-MOD(W100,1))+IF(AND($F$1="リマスター",$E100="アルマジロキャベツ"),-1,1)*INDEX(エサマスタ!$C$5:$O$53,MATCH($E100,エサマスタ!$B$5:$B$53,0),COLUMN()-COLUMN($Z100)),0),1.875-MOD(W100,1))+IF(AND($F$1="リマスター",$F100="アルマジロキャベツ"),-1,1)*INDEX(エサマスタ!$C$5:$O$53,MATCH($F100,エサマスタ!$B$5:$B$53,0),COLUMN()-COLUMN($Z100)),0),1.875-MOD(W100,1))</f>
        <v>1</v>
      </c>
      <c r="AN100" s="15"/>
    </row>
    <row r="101" spans="1:40" x14ac:dyDescent="0.25">
      <c r="A101" s="15"/>
      <c r="B101" s="51" t="s">
        <v>190</v>
      </c>
      <c r="C101" s="54"/>
      <c r="D101" s="53" t="s">
        <v>92</v>
      </c>
      <c r="E101" s="53" t="s">
        <v>97</v>
      </c>
      <c r="F101" s="53" t="s">
        <v>97</v>
      </c>
      <c r="G101" s="50"/>
      <c r="H101" s="15"/>
      <c r="I101" s="15"/>
      <c r="J101" s="63" t="s">
        <v>190</v>
      </c>
      <c r="K101" s="64">
        <f t="shared" ref="K101:R101" si="169">K100+AA100</f>
        <v>303.25</v>
      </c>
      <c r="L101" s="65">
        <f t="shared" si="169"/>
        <v>131.5</v>
      </c>
      <c r="M101" s="65">
        <f t="shared" si="169"/>
        <v>229.5</v>
      </c>
      <c r="N101" s="65">
        <f t="shared" si="169"/>
        <v>110</v>
      </c>
      <c r="O101" s="65">
        <f t="shared" si="169"/>
        <v>131.5</v>
      </c>
      <c r="P101" s="65">
        <f t="shared" si="169"/>
        <v>182</v>
      </c>
      <c r="Q101" s="65">
        <f t="shared" si="169"/>
        <v>85.5</v>
      </c>
      <c r="R101" s="65">
        <f t="shared" si="169"/>
        <v>5</v>
      </c>
      <c r="S101" s="76">
        <f t="shared" ref="S101:W101" si="170">INT(S100)+MIN(S100-INT(S100)+AI100,1.875)</f>
        <v>63.625</v>
      </c>
      <c r="T101" s="76">
        <f t="shared" si="170"/>
        <v>79.5</v>
      </c>
      <c r="U101" s="76">
        <f t="shared" si="170"/>
        <v>79.5</v>
      </c>
      <c r="V101" s="76">
        <f t="shared" si="170"/>
        <v>79.875</v>
      </c>
      <c r="W101" s="77">
        <f t="shared" si="170"/>
        <v>80</v>
      </c>
      <c r="X101" s="15"/>
      <c r="Y101" s="15"/>
      <c r="Z101" s="63" t="s">
        <v>190</v>
      </c>
      <c r="AA101" s="64">
        <f>MIN(MAX(MIN(MAX(MIN(MAX(K$6+INDEX(エサマスタ!$C$5:$O$53,MATCH($D101,エサマスタ!$B$5:$B$53,0),COLUMN()-COLUMN($Z101)),0),3.75)+INDEX(エサマスタ!$C$5:$O$53,MATCH($E101,エサマスタ!$B$5:$B$53,0),COLUMN()-COLUMN($Z101)),0),3.75)+INDEX(エサマスタ!$C$5:$O$53,MATCH($F101,エサマスタ!$B$5:$B$53,0),COLUMN()-COLUMN($Z101)),0),3.75)</f>
        <v>3.75</v>
      </c>
      <c r="AB101" s="65">
        <f>MIN(MAX(MIN(MAX(MIN(MAX(L$6+INDEX(エサマスタ!$C$5:$O$53,MATCH($D101,エサマスタ!$B$5:$B$53,0),COLUMN()-COLUMN($Z101)),0),3.75)+INDEX(エサマスタ!$C$5:$O$53,MATCH($E101,エサマスタ!$B$5:$B$53,0),COLUMN()-COLUMN($Z101)),0),3.75)+INDEX(エサマスタ!$C$5:$O$53,MATCH($F101,エサマスタ!$B$5:$B$53,0),COLUMN()-COLUMN($Z101)),0),3.75)</f>
        <v>1.5</v>
      </c>
      <c r="AC101" s="65">
        <f>MIN(MAX(MIN(MAX(MIN(MAX(M$6+INDEX(エサマスタ!$C$5:$O$53,MATCH($D101,エサマスタ!$B$5:$B$53,0),COLUMN()-COLUMN($Z101)),0),3.75)+INDEX(エサマスタ!$C$5:$O$53,MATCH($E101,エサマスタ!$B$5:$B$53,0),COLUMN()-COLUMN($Z101)),0),3.75)+INDEX(エサマスタ!$C$5:$O$53,MATCH($F101,エサマスタ!$B$5:$B$53,0),COLUMN()-COLUMN($Z101)),0),3.75)</f>
        <v>2.5</v>
      </c>
      <c r="AD101" s="65">
        <f>MIN(MAX(MIN(MAX(MIN(MAX(N$6+INDEX(エサマスタ!$C$5:$O$53,MATCH($D101,エサマスタ!$B$5:$B$53,0),COLUMN()-COLUMN($Z101)),0),3.75)+INDEX(エサマスタ!$C$5:$O$53,MATCH($E101,エサマスタ!$B$5:$B$53,0),COLUMN()-COLUMN($Z101)),0),3.75)+INDEX(エサマスタ!$C$5:$O$53,MATCH($F101,エサマスタ!$B$5:$B$53,0),COLUMN()-COLUMN($Z101)),0),3.75)</f>
        <v>1.5</v>
      </c>
      <c r="AE101" s="65">
        <f>MIN(MAX(MIN(MAX(MIN(MAX(O$6+INDEX(エサマスタ!$C$5:$O$53,MATCH($D101,エサマスタ!$B$5:$B$53,0),COLUMN()-COLUMN($Z101)),0),3.75)+INDEX(エサマスタ!$C$5:$O$53,MATCH($E101,エサマスタ!$B$5:$B$53,0),COLUMN()-COLUMN($Z101)),0),3.75)+INDEX(エサマスタ!$C$5:$O$53,MATCH($F101,エサマスタ!$B$5:$B$53,0),COLUMN()-COLUMN($Z101)),0),3.75)</f>
        <v>1.5</v>
      </c>
      <c r="AF101" s="65">
        <f>MIN(MAX(MIN(MAX(MIN(MAX(P$6+INDEX(エサマスタ!$C$5:$O$53,MATCH($D101,エサマスタ!$B$5:$B$53,0),COLUMN()-COLUMN($Z101)),0),3.75)+INDEX(エサマスタ!$C$5:$O$53,MATCH($E101,エサマスタ!$B$5:$B$53,0),COLUMN()-COLUMN($Z101)),0),3.75)+INDEX(エサマスタ!$C$5:$O$53,MATCH($F101,エサマスタ!$B$5:$B$53,0),COLUMN()-COLUMN($Z101)),0),3.75)</f>
        <v>2.5</v>
      </c>
      <c r="AG101" s="65">
        <f>MIN(MAX(MIN(MAX(MIN(MAX(Q$6+INDEX(エサマスタ!$C$5:$O$53,MATCH($D101,エサマスタ!$B$5:$B$53,0),COLUMN()-COLUMN($Z101)),0),3.75)+INDEX(エサマスタ!$C$5:$O$53,MATCH($E101,エサマスタ!$B$5:$B$53,0),COLUMN()-COLUMN($Z101)),0),3.75)+INDEX(エサマスタ!$C$5:$O$53,MATCH($F101,エサマスタ!$B$5:$B$53,0),COLUMN()-COLUMN($Z101)),0),3.75)</f>
        <v>0.5</v>
      </c>
      <c r="AH101" s="65">
        <f>MIN(MAX(MIN(MAX(MIN(MAX(R$6+INDEX(エサマスタ!$C$5:$O$53,MATCH($D101,エサマスタ!$B$5:$B$53,0),COLUMN()-COLUMN($Z101)),0),3.75)+INDEX(エサマスタ!$C$5:$O$53,MATCH($E101,エサマスタ!$B$5:$B$53,0),COLUMN()-COLUMN($Z101)),0),3.75)+INDEX(エサマスタ!$C$5:$O$53,MATCH($F101,エサマスタ!$B$5:$B$53,0),COLUMN()-COLUMN($Z101)),0),3.75)</f>
        <v>0</v>
      </c>
      <c r="AI101" s="76">
        <f>MIN(MAX(MIN(MAX(MIN(MAX(S$6+INDEX(エサマスタ!$C$5:$O$53,MATCH($D101,エサマスタ!$B$5:$B$53,0),COLUMN()-COLUMN($Z101)),0),1.875-MOD(S101,1))+INDEX(エサマスタ!$C$5:$O$53,MATCH($E101,エサマスタ!$B$5:$B$53,0),COLUMN()-COLUMN($Z101)),0),1.875-MOD(S101,1))+INDEX(エサマスタ!$C$5:$O$53,MATCH($F101,エサマスタ!$B$5:$B$53,0),COLUMN()-COLUMN($Z101)),0),1.875-MOD(S101,1))</f>
        <v>0.625</v>
      </c>
      <c r="AJ101" s="76">
        <f>MIN(MAX(MIN(MAX(MIN(MAX(T$6+INDEX(エサマスタ!$C$5:$O$53,MATCH($D101,エサマスタ!$B$5:$B$53,0),COLUMN()-COLUMN($Z101)),0),1.875-MOD(T101,1))+INDEX(エサマスタ!$C$5:$O$53,MATCH($E101,エサマスタ!$B$5:$B$53,0),COLUMN()-COLUMN($Z101)),0),1.875-MOD(T101,1))+INDEX(エサマスタ!$C$5:$O$53,MATCH($F101,エサマスタ!$B$5:$B$53,0),COLUMN()-COLUMN($Z101)),0),1.875-MOD(T101,1))</f>
        <v>1</v>
      </c>
      <c r="AK101" s="76">
        <f>MIN(MAX(MIN(MAX(MIN(MAX(U$6+INDEX(エサマスタ!$C$5:$O$53,MATCH($D101,エサマスタ!$B$5:$B$53,0),COLUMN()-COLUMN($Z101)),0),1.875-MOD(U101,1))+INDEX(エサマスタ!$C$5:$O$53,MATCH($E101,エサマスタ!$B$5:$B$53,0),COLUMN()-COLUMN($Z101)),0),1.875-MOD(U101,1))+INDEX(エサマスタ!$C$5:$O$53,MATCH($F101,エサマスタ!$B$5:$B$53,0),COLUMN()-COLUMN($Z101)),0),1.875-MOD(U101,1))</f>
        <v>1</v>
      </c>
      <c r="AL101" s="76">
        <f>MIN(MAX(MIN(MAX(MIN(MAX(V$6+INDEX(エサマスタ!$C$5:$O$53,MATCH($D101,エサマスタ!$B$5:$B$53,0),COLUMN()-COLUMN($Z101)),0),1.875-MOD(V101,1))+INDEX(エサマスタ!$C$5:$O$53,MATCH($E101,エサマスタ!$B$5:$B$53,0),COLUMN()-COLUMN($Z101)),0),1.875-MOD(V101,1))+INDEX(エサマスタ!$C$5:$O$53,MATCH($F101,エサマスタ!$B$5:$B$53,0),COLUMN()-COLUMN($Z101)),0),1.875-MOD(V101,1))</f>
        <v>0.875</v>
      </c>
      <c r="AM101" s="77">
        <f>MIN(MAX(MIN(MAX(MIN(MAX(W$6+IF(AND($F$1="リマスター",$D101="アルマジロキャベツ"),-1,1)*INDEX(エサマスタ!$C$5:$O$53,MATCH($D101,エサマスタ!$B$5:$B$53,0),COLUMN()-COLUMN($Z101)),0),1.875-MOD(W101,1))+IF(AND($F$1="リマスター",$E101="アルマジロキャベツ"),-1,1)*INDEX(エサマスタ!$C$5:$O$53,MATCH($E101,エサマスタ!$B$5:$B$53,0),COLUMN()-COLUMN($Z101)),0),1.875-MOD(W101,1))+IF(AND($F$1="リマスター",$F101="アルマジロキャベツ"),-1,1)*INDEX(エサマスタ!$C$5:$O$53,MATCH($F101,エサマスタ!$B$5:$B$53,0),COLUMN()-COLUMN($Z101)),0),1.875-MOD(W101,1))</f>
        <v>1</v>
      </c>
      <c r="AN101" s="15"/>
    </row>
    <row r="102" spans="1:40" x14ac:dyDescent="0.25">
      <c r="A102" s="15"/>
      <c r="B102" s="51" t="s">
        <v>191</v>
      </c>
      <c r="C102" s="54"/>
      <c r="D102" s="53" t="s">
        <v>92</v>
      </c>
      <c r="E102" s="53" t="s">
        <v>97</v>
      </c>
      <c r="F102" s="53" t="s">
        <v>97</v>
      </c>
      <c r="G102" s="50"/>
      <c r="H102" s="15"/>
      <c r="I102" s="15"/>
      <c r="J102" s="63" t="s">
        <v>191</v>
      </c>
      <c r="K102" s="64">
        <f t="shared" ref="K102:R102" si="171">K101+AA101</f>
        <v>307</v>
      </c>
      <c r="L102" s="65">
        <f t="shared" si="171"/>
        <v>133</v>
      </c>
      <c r="M102" s="65">
        <f t="shared" si="171"/>
        <v>232</v>
      </c>
      <c r="N102" s="65">
        <f t="shared" si="171"/>
        <v>111.5</v>
      </c>
      <c r="O102" s="65">
        <f t="shared" si="171"/>
        <v>133</v>
      </c>
      <c r="P102" s="65">
        <f t="shared" si="171"/>
        <v>184.5</v>
      </c>
      <c r="Q102" s="65">
        <f t="shared" si="171"/>
        <v>86</v>
      </c>
      <c r="R102" s="65">
        <f t="shared" si="171"/>
        <v>5</v>
      </c>
      <c r="S102" s="76">
        <f t="shared" ref="S102:W102" si="172">INT(S101)+MIN(S101-INT(S101)+AI101,1.875)</f>
        <v>64.25</v>
      </c>
      <c r="T102" s="76">
        <f t="shared" si="172"/>
        <v>80.5</v>
      </c>
      <c r="U102" s="76">
        <f t="shared" si="172"/>
        <v>80.5</v>
      </c>
      <c r="V102" s="76">
        <f t="shared" si="172"/>
        <v>80.75</v>
      </c>
      <c r="W102" s="77">
        <f t="shared" si="172"/>
        <v>81</v>
      </c>
      <c r="X102" s="15"/>
      <c r="Y102" s="15"/>
      <c r="Z102" s="63" t="s">
        <v>191</v>
      </c>
      <c r="AA102" s="64">
        <f>MIN(MAX(MIN(MAX(MIN(MAX(K$6+INDEX(エサマスタ!$C$5:$O$53,MATCH($D102,エサマスタ!$B$5:$B$53,0),COLUMN()-COLUMN($Z102)),0),3.75)+INDEX(エサマスタ!$C$5:$O$53,MATCH($E102,エサマスタ!$B$5:$B$53,0),COLUMN()-COLUMN($Z102)),0),3.75)+INDEX(エサマスタ!$C$5:$O$53,MATCH($F102,エサマスタ!$B$5:$B$53,0),COLUMN()-COLUMN($Z102)),0),3.75)</f>
        <v>3.75</v>
      </c>
      <c r="AB102" s="65">
        <f>MIN(MAX(MIN(MAX(MIN(MAX(L$6+INDEX(エサマスタ!$C$5:$O$53,MATCH($D102,エサマスタ!$B$5:$B$53,0),COLUMN()-COLUMN($Z102)),0),3.75)+INDEX(エサマスタ!$C$5:$O$53,MATCH($E102,エサマスタ!$B$5:$B$53,0),COLUMN()-COLUMN($Z102)),0),3.75)+INDEX(エサマスタ!$C$5:$O$53,MATCH($F102,エサマスタ!$B$5:$B$53,0),COLUMN()-COLUMN($Z102)),0),3.75)</f>
        <v>1.5</v>
      </c>
      <c r="AC102" s="65">
        <f>MIN(MAX(MIN(MAX(MIN(MAX(M$6+INDEX(エサマスタ!$C$5:$O$53,MATCH($D102,エサマスタ!$B$5:$B$53,0),COLUMN()-COLUMN($Z102)),0),3.75)+INDEX(エサマスタ!$C$5:$O$53,MATCH($E102,エサマスタ!$B$5:$B$53,0),COLUMN()-COLUMN($Z102)),0),3.75)+INDEX(エサマスタ!$C$5:$O$53,MATCH($F102,エサマスタ!$B$5:$B$53,0),COLUMN()-COLUMN($Z102)),0),3.75)</f>
        <v>2.5</v>
      </c>
      <c r="AD102" s="65">
        <f>MIN(MAX(MIN(MAX(MIN(MAX(N$6+INDEX(エサマスタ!$C$5:$O$53,MATCH($D102,エサマスタ!$B$5:$B$53,0),COLUMN()-COLUMN($Z102)),0),3.75)+INDEX(エサマスタ!$C$5:$O$53,MATCH($E102,エサマスタ!$B$5:$B$53,0),COLUMN()-COLUMN($Z102)),0),3.75)+INDEX(エサマスタ!$C$5:$O$53,MATCH($F102,エサマスタ!$B$5:$B$53,0),COLUMN()-COLUMN($Z102)),0),3.75)</f>
        <v>1.5</v>
      </c>
      <c r="AE102" s="65">
        <f>MIN(MAX(MIN(MAX(MIN(MAX(O$6+INDEX(エサマスタ!$C$5:$O$53,MATCH($D102,エサマスタ!$B$5:$B$53,0),COLUMN()-COLUMN($Z102)),0),3.75)+INDEX(エサマスタ!$C$5:$O$53,MATCH($E102,エサマスタ!$B$5:$B$53,0),COLUMN()-COLUMN($Z102)),0),3.75)+INDEX(エサマスタ!$C$5:$O$53,MATCH($F102,エサマスタ!$B$5:$B$53,0),COLUMN()-COLUMN($Z102)),0),3.75)</f>
        <v>1.5</v>
      </c>
      <c r="AF102" s="65">
        <f>MIN(MAX(MIN(MAX(MIN(MAX(P$6+INDEX(エサマスタ!$C$5:$O$53,MATCH($D102,エサマスタ!$B$5:$B$53,0),COLUMN()-COLUMN($Z102)),0),3.75)+INDEX(エサマスタ!$C$5:$O$53,MATCH($E102,エサマスタ!$B$5:$B$53,0),COLUMN()-COLUMN($Z102)),0),3.75)+INDEX(エサマスタ!$C$5:$O$53,MATCH($F102,エサマスタ!$B$5:$B$53,0),COLUMN()-COLUMN($Z102)),0),3.75)</f>
        <v>2.5</v>
      </c>
      <c r="AG102" s="65">
        <f>MIN(MAX(MIN(MAX(MIN(MAX(Q$6+INDEX(エサマスタ!$C$5:$O$53,MATCH($D102,エサマスタ!$B$5:$B$53,0),COLUMN()-COLUMN($Z102)),0),3.75)+INDEX(エサマスタ!$C$5:$O$53,MATCH($E102,エサマスタ!$B$5:$B$53,0),COLUMN()-COLUMN($Z102)),0),3.75)+INDEX(エサマスタ!$C$5:$O$53,MATCH($F102,エサマスタ!$B$5:$B$53,0),COLUMN()-COLUMN($Z102)),0),3.75)</f>
        <v>0.5</v>
      </c>
      <c r="AH102" s="65">
        <f>MIN(MAX(MIN(MAX(MIN(MAX(R$6+INDEX(エサマスタ!$C$5:$O$53,MATCH($D102,エサマスタ!$B$5:$B$53,0),COLUMN()-COLUMN($Z102)),0),3.75)+INDEX(エサマスタ!$C$5:$O$53,MATCH($E102,エサマスタ!$B$5:$B$53,0),COLUMN()-COLUMN($Z102)),0),3.75)+INDEX(エサマスタ!$C$5:$O$53,MATCH($F102,エサマスタ!$B$5:$B$53,0),COLUMN()-COLUMN($Z102)),0),3.75)</f>
        <v>0</v>
      </c>
      <c r="AI102" s="76">
        <f>MIN(MAX(MIN(MAX(MIN(MAX(S$6+INDEX(エサマスタ!$C$5:$O$53,MATCH($D102,エサマスタ!$B$5:$B$53,0),COLUMN()-COLUMN($Z102)),0),1.875-MOD(S102,1))+INDEX(エサマスタ!$C$5:$O$53,MATCH($E102,エサマスタ!$B$5:$B$53,0),COLUMN()-COLUMN($Z102)),0),1.875-MOD(S102,1))+INDEX(エサマスタ!$C$5:$O$53,MATCH($F102,エサマスタ!$B$5:$B$53,0),COLUMN()-COLUMN($Z102)),0),1.875-MOD(S102,1))</f>
        <v>0.625</v>
      </c>
      <c r="AJ102" s="76">
        <f>MIN(MAX(MIN(MAX(MIN(MAX(T$6+INDEX(エサマスタ!$C$5:$O$53,MATCH($D102,エサマスタ!$B$5:$B$53,0),COLUMN()-COLUMN($Z102)),0),1.875-MOD(T102,1))+INDEX(エサマスタ!$C$5:$O$53,MATCH($E102,エサマスタ!$B$5:$B$53,0),COLUMN()-COLUMN($Z102)),0),1.875-MOD(T102,1))+INDEX(エサマスタ!$C$5:$O$53,MATCH($F102,エサマスタ!$B$5:$B$53,0),COLUMN()-COLUMN($Z102)),0),1.875-MOD(T102,1))</f>
        <v>1</v>
      </c>
      <c r="AK102" s="76">
        <f>MIN(MAX(MIN(MAX(MIN(MAX(U$6+INDEX(エサマスタ!$C$5:$O$53,MATCH($D102,エサマスタ!$B$5:$B$53,0),COLUMN()-COLUMN($Z102)),0),1.875-MOD(U102,1))+INDEX(エサマスタ!$C$5:$O$53,MATCH($E102,エサマスタ!$B$5:$B$53,0),COLUMN()-COLUMN($Z102)),0),1.875-MOD(U102,1))+INDEX(エサマスタ!$C$5:$O$53,MATCH($F102,エサマスタ!$B$5:$B$53,0),COLUMN()-COLUMN($Z102)),0),1.875-MOD(U102,1))</f>
        <v>1</v>
      </c>
      <c r="AL102" s="76">
        <f>MIN(MAX(MIN(MAX(MIN(MAX(V$6+INDEX(エサマスタ!$C$5:$O$53,MATCH($D102,エサマスタ!$B$5:$B$53,0),COLUMN()-COLUMN($Z102)),0),1.875-MOD(V102,1))+INDEX(エサマスタ!$C$5:$O$53,MATCH($E102,エサマスタ!$B$5:$B$53,0),COLUMN()-COLUMN($Z102)),0),1.875-MOD(V102,1))+INDEX(エサマスタ!$C$5:$O$53,MATCH($F102,エサマスタ!$B$5:$B$53,0),COLUMN()-COLUMN($Z102)),0),1.875-MOD(V102,1))</f>
        <v>0.875</v>
      </c>
      <c r="AM102" s="77">
        <f>MIN(MAX(MIN(MAX(MIN(MAX(W$6+IF(AND($F$1="リマスター",$D102="アルマジロキャベツ"),-1,1)*INDEX(エサマスタ!$C$5:$O$53,MATCH($D102,エサマスタ!$B$5:$B$53,0),COLUMN()-COLUMN($Z102)),0),1.875-MOD(W102,1))+IF(AND($F$1="リマスター",$E102="アルマジロキャベツ"),-1,1)*INDEX(エサマスタ!$C$5:$O$53,MATCH($E102,エサマスタ!$B$5:$B$53,0),COLUMN()-COLUMN($Z102)),0),1.875-MOD(W102,1))+IF(AND($F$1="リマスター",$F102="アルマジロキャベツ"),-1,1)*INDEX(エサマスタ!$C$5:$O$53,MATCH($F102,エサマスタ!$B$5:$B$53,0),COLUMN()-COLUMN($Z102)),0),1.875-MOD(W102,1))</f>
        <v>1</v>
      </c>
      <c r="AN102" s="15"/>
    </row>
    <row r="103" spans="1:40" x14ac:dyDescent="0.25">
      <c r="A103" s="15"/>
      <c r="B103" s="51" t="s">
        <v>192</v>
      </c>
      <c r="C103" s="54"/>
      <c r="D103" s="53" t="s">
        <v>92</v>
      </c>
      <c r="E103" s="53" t="s">
        <v>97</v>
      </c>
      <c r="F103" s="53" t="s">
        <v>97</v>
      </c>
      <c r="G103" s="50"/>
      <c r="H103" s="15"/>
      <c r="I103" s="15"/>
      <c r="J103" s="63" t="s">
        <v>192</v>
      </c>
      <c r="K103" s="64">
        <f t="shared" ref="K103:R103" si="173">K102+AA102</f>
        <v>310.75</v>
      </c>
      <c r="L103" s="65">
        <f t="shared" si="173"/>
        <v>134.5</v>
      </c>
      <c r="M103" s="65">
        <f t="shared" si="173"/>
        <v>234.5</v>
      </c>
      <c r="N103" s="65">
        <f t="shared" si="173"/>
        <v>113</v>
      </c>
      <c r="O103" s="65">
        <f t="shared" si="173"/>
        <v>134.5</v>
      </c>
      <c r="P103" s="65">
        <f t="shared" si="173"/>
        <v>187</v>
      </c>
      <c r="Q103" s="65">
        <f t="shared" si="173"/>
        <v>86.5</v>
      </c>
      <c r="R103" s="65">
        <f t="shared" si="173"/>
        <v>5</v>
      </c>
      <c r="S103" s="76">
        <f t="shared" ref="S103:W103" si="174">INT(S102)+MIN(S102-INT(S102)+AI102,1.875)</f>
        <v>64.875</v>
      </c>
      <c r="T103" s="76">
        <f t="shared" si="174"/>
        <v>81.5</v>
      </c>
      <c r="U103" s="76">
        <f t="shared" si="174"/>
        <v>81.5</v>
      </c>
      <c r="V103" s="76">
        <f t="shared" si="174"/>
        <v>81.625</v>
      </c>
      <c r="W103" s="77">
        <f t="shared" si="174"/>
        <v>82</v>
      </c>
      <c r="X103" s="15"/>
      <c r="Y103" s="15"/>
      <c r="Z103" s="63" t="s">
        <v>192</v>
      </c>
      <c r="AA103" s="64">
        <f>MIN(MAX(MIN(MAX(MIN(MAX(K$6+INDEX(エサマスタ!$C$5:$O$53,MATCH($D103,エサマスタ!$B$5:$B$53,0),COLUMN()-COLUMN($Z103)),0),3.75)+INDEX(エサマスタ!$C$5:$O$53,MATCH($E103,エサマスタ!$B$5:$B$53,0),COLUMN()-COLUMN($Z103)),0),3.75)+INDEX(エサマスタ!$C$5:$O$53,MATCH($F103,エサマスタ!$B$5:$B$53,0),COLUMN()-COLUMN($Z103)),0),3.75)</f>
        <v>3.75</v>
      </c>
      <c r="AB103" s="65">
        <f>MIN(MAX(MIN(MAX(MIN(MAX(L$6+INDEX(エサマスタ!$C$5:$O$53,MATCH($D103,エサマスタ!$B$5:$B$53,0),COLUMN()-COLUMN($Z103)),0),3.75)+INDEX(エサマスタ!$C$5:$O$53,MATCH($E103,エサマスタ!$B$5:$B$53,0),COLUMN()-COLUMN($Z103)),0),3.75)+INDEX(エサマスタ!$C$5:$O$53,MATCH($F103,エサマスタ!$B$5:$B$53,0),COLUMN()-COLUMN($Z103)),0),3.75)</f>
        <v>1.5</v>
      </c>
      <c r="AC103" s="65">
        <f>MIN(MAX(MIN(MAX(MIN(MAX(M$6+INDEX(エサマスタ!$C$5:$O$53,MATCH($D103,エサマスタ!$B$5:$B$53,0),COLUMN()-COLUMN($Z103)),0),3.75)+INDEX(エサマスタ!$C$5:$O$53,MATCH($E103,エサマスタ!$B$5:$B$53,0),COLUMN()-COLUMN($Z103)),0),3.75)+INDEX(エサマスタ!$C$5:$O$53,MATCH($F103,エサマスタ!$B$5:$B$53,0),COLUMN()-COLUMN($Z103)),0),3.75)</f>
        <v>2.5</v>
      </c>
      <c r="AD103" s="65">
        <f>MIN(MAX(MIN(MAX(MIN(MAX(N$6+INDEX(エサマスタ!$C$5:$O$53,MATCH($D103,エサマスタ!$B$5:$B$53,0),COLUMN()-COLUMN($Z103)),0),3.75)+INDEX(エサマスタ!$C$5:$O$53,MATCH($E103,エサマスタ!$B$5:$B$53,0),COLUMN()-COLUMN($Z103)),0),3.75)+INDEX(エサマスタ!$C$5:$O$53,MATCH($F103,エサマスタ!$B$5:$B$53,0),COLUMN()-COLUMN($Z103)),0),3.75)</f>
        <v>1.5</v>
      </c>
      <c r="AE103" s="65">
        <f>MIN(MAX(MIN(MAX(MIN(MAX(O$6+INDEX(エサマスタ!$C$5:$O$53,MATCH($D103,エサマスタ!$B$5:$B$53,0),COLUMN()-COLUMN($Z103)),0),3.75)+INDEX(エサマスタ!$C$5:$O$53,MATCH($E103,エサマスタ!$B$5:$B$53,0),COLUMN()-COLUMN($Z103)),0),3.75)+INDEX(エサマスタ!$C$5:$O$53,MATCH($F103,エサマスタ!$B$5:$B$53,0),COLUMN()-COLUMN($Z103)),0),3.75)</f>
        <v>1.5</v>
      </c>
      <c r="AF103" s="65">
        <f>MIN(MAX(MIN(MAX(MIN(MAX(P$6+INDEX(エサマスタ!$C$5:$O$53,MATCH($D103,エサマスタ!$B$5:$B$53,0),COLUMN()-COLUMN($Z103)),0),3.75)+INDEX(エサマスタ!$C$5:$O$53,MATCH($E103,エサマスタ!$B$5:$B$53,0),COLUMN()-COLUMN($Z103)),0),3.75)+INDEX(エサマスタ!$C$5:$O$53,MATCH($F103,エサマスタ!$B$5:$B$53,0),COLUMN()-COLUMN($Z103)),0),3.75)</f>
        <v>2.5</v>
      </c>
      <c r="AG103" s="65">
        <f>MIN(MAX(MIN(MAX(MIN(MAX(Q$6+INDEX(エサマスタ!$C$5:$O$53,MATCH($D103,エサマスタ!$B$5:$B$53,0),COLUMN()-COLUMN($Z103)),0),3.75)+INDEX(エサマスタ!$C$5:$O$53,MATCH($E103,エサマスタ!$B$5:$B$53,0),COLUMN()-COLUMN($Z103)),0),3.75)+INDEX(エサマスタ!$C$5:$O$53,MATCH($F103,エサマスタ!$B$5:$B$53,0),COLUMN()-COLUMN($Z103)),0),3.75)</f>
        <v>0.5</v>
      </c>
      <c r="AH103" s="65">
        <f>MIN(MAX(MIN(MAX(MIN(MAX(R$6+INDEX(エサマスタ!$C$5:$O$53,MATCH($D103,エサマスタ!$B$5:$B$53,0),COLUMN()-COLUMN($Z103)),0),3.75)+INDEX(エサマスタ!$C$5:$O$53,MATCH($E103,エサマスタ!$B$5:$B$53,0),COLUMN()-COLUMN($Z103)),0),3.75)+INDEX(エサマスタ!$C$5:$O$53,MATCH($F103,エサマスタ!$B$5:$B$53,0),COLUMN()-COLUMN($Z103)),0),3.75)</f>
        <v>0</v>
      </c>
      <c r="AI103" s="76">
        <f>MIN(MAX(MIN(MAX(MIN(MAX(S$6+INDEX(エサマスタ!$C$5:$O$53,MATCH($D103,エサマスタ!$B$5:$B$53,0),COLUMN()-COLUMN($Z103)),0),1.875-MOD(S103,1))+INDEX(エサマスタ!$C$5:$O$53,MATCH($E103,エサマスタ!$B$5:$B$53,0),COLUMN()-COLUMN($Z103)),0),1.875-MOD(S103,1))+INDEX(エサマスタ!$C$5:$O$53,MATCH($F103,エサマスタ!$B$5:$B$53,0),COLUMN()-COLUMN($Z103)),0),1.875-MOD(S103,1))</f>
        <v>0.625</v>
      </c>
      <c r="AJ103" s="76">
        <f>MIN(MAX(MIN(MAX(MIN(MAX(T$6+INDEX(エサマスタ!$C$5:$O$53,MATCH($D103,エサマスタ!$B$5:$B$53,0),COLUMN()-COLUMN($Z103)),0),1.875-MOD(T103,1))+INDEX(エサマスタ!$C$5:$O$53,MATCH($E103,エサマスタ!$B$5:$B$53,0),COLUMN()-COLUMN($Z103)),0),1.875-MOD(T103,1))+INDEX(エサマスタ!$C$5:$O$53,MATCH($F103,エサマスタ!$B$5:$B$53,0),COLUMN()-COLUMN($Z103)),0),1.875-MOD(T103,1))</f>
        <v>1</v>
      </c>
      <c r="AK103" s="76">
        <f>MIN(MAX(MIN(MAX(MIN(MAX(U$6+INDEX(エサマスタ!$C$5:$O$53,MATCH($D103,エサマスタ!$B$5:$B$53,0),COLUMN()-COLUMN($Z103)),0),1.875-MOD(U103,1))+INDEX(エサマスタ!$C$5:$O$53,MATCH($E103,エサマスタ!$B$5:$B$53,0),COLUMN()-COLUMN($Z103)),0),1.875-MOD(U103,1))+INDEX(エサマスタ!$C$5:$O$53,MATCH($F103,エサマスタ!$B$5:$B$53,0),COLUMN()-COLUMN($Z103)),0),1.875-MOD(U103,1))</f>
        <v>1</v>
      </c>
      <c r="AL103" s="76">
        <f>MIN(MAX(MIN(MAX(MIN(MAX(V$6+INDEX(エサマスタ!$C$5:$O$53,MATCH($D103,エサマスタ!$B$5:$B$53,0),COLUMN()-COLUMN($Z103)),0),1.875-MOD(V103,1))+INDEX(エサマスタ!$C$5:$O$53,MATCH($E103,エサマスタ!$B$5:$B$53,0),COLUMN()-COLUMN($Z103)),0),1.875-MOD(V103,1))+INDEX(エサマスタ!$C$5:$O$53,MATCH($F103,エサマスタ!$B$5:$B$53,0),COLUMN()-COLUMN($Z103)),0),1.875-MOD(V103,1))</f>
        <v>0.875</v>
      </c>
      <c r="AM103" s="77">
        <f>MIN(MAX(MIN(MAX(MIN(MAX(W$6+IF(AND($F$1="リマスター",$D103="アルマジロキャベツ"),-1,1)*INDEX(エサマスタ!$C$5:$O$53,MATCH($D103,エサマスタ!$B$5:$B$53,0),COLUMN()-COLUMN($Z103)),0),1.875-MOD(W103,1))+IF(AND($F$1="リマスター",$E103="アルマジロキャベツ"),-1,1)*INDEX(エサマスタ!$C$5:$O$53,MATCH($E103,エサマスタ!$B$5:$B$53,0),COLUMN()-COLUMN($Z103)),0),1.875-MOD(W103,1))+IF(AND($F$1="リマスター",$F103="アルマジロキャベツ"),-1,1)*INDEX(エサマスタ!$C$5:$O$53,MATCH($F103,エサマスタ!$B$5:$B$53,0),COLUMN()-COLUMN($Z103)),0),1.875-MOD(W103,1))</f>
        <v>1</v>
      </c>
      <c r="AN103" s="15"/>
    </row>
    <row r="104" spans="1:40" x14ac:dyDescent="0.25">
      <c r="A104" s="15"/>
      <c r="B104" s="51" t="s">
        <v>193</v>
      </c>
      <c r="C104" s="54"/>
      <c r="D104" s="53" t="s">
        <v>92</v>
      </c>
      <c r="E104" s="53" t="s">
        <v>97</v>
      </c>
      <c r="F104" s="53" t="s">
        <v>97</v>
      </c>
      <c r="G104" s="50"/>
      <c r="H104" s="15"/>
      <c r="I104" s="15"/>
      <c r="J104" s="63" t="s">
        <v>193</v>
      </c>
      <c r="K104" s="64">
        <f t="shared" ref="K104:R104" si="175">K103+AA103</f>
        <v>314.5</v>
      </c>
      <c r="L104" s="65">
        <f t="shared" si="175"/>
        <v>136</v>
      </c>
      <c r="M104" s="65">
        <f t="shared" si="175"/>
        <v>237</v>
      </c>
      <c r="N104" s="65">
        <f t="shared" si="175"/>
        <v>114.5</v>
      </c>
      <c r="O104" s="65">
        <f t="shared" si="175"/>
        <v>136</v>
      </c>
      <c r="P104" s="65">
        <f t="shared" si="175"/>
        <v>189.5</v>
      </c>
      <c r="Q104" s="65">
        <f t="shared" si="175"/>
        <v>87</v>
      </c>
      <c r="R104" s="65">
        <f t="shared" si="175"/>
        <v>5</v>
      </c>
      <c r="S104" s="76">
        <f t="shared" ref="S104:W104" si="176">INT(S103)+MIN(S103-INT(S103)+AI103,1.875)</f>
        <v>65.5</v>
      </c>
      <c r="T104" s="76">
        <f t="shared" si="176"/>
        <v>82.5</v>
      </c>
      <c r="U104" s="76">
        <f t="shared" si="176"/>
        <v>82.5</v>
      </c>
      <c r="V104" s="76">
        <f t="shared" si="176"/>
        <v>82.5</v>
      </c>
      <c r="W104" s="77">
        <f t="shared" si="176"/>
        <v>83</v>
      </c>
      <c r="X104" s="15"/>
      <c r="Y104" s="15"/>
      <c r="Z104" s="63" t="s">
        <v>193</v>
      </c>
      <c r="AA104" s="64">
        <f>MIN(MAX(MIN(MAX(MIN(MAX(K$6+INDEX(エサマスタ!$C$5:$O$53,MATCH($D104,エサマスタ!$B$5:$B$53,0),COLUMN()-COLUMN($Z104)),0),3.75)+INDEX(エサマスタ!$C$5:$O$53,MATCH($E104,エサマスタ!$B$5:$B$53,0),COLUMN()-COLUMN($Z104)),0),3.75)+INDEX(エサマスタ!$C$5:$O$53,MATCH($F104,エサマスタ!$B$5:$B$53,0),COLUMN()-COLUMN($Z104)),0),3.75)</f>
        <v>3.75</v>
      </c>
      <c r="AB104" s="65">
        <f>MIN(MAX(MIN(MAX(MIN(MAX(L$6+INDEX(エサマスタ!$C$5:$O$53,MATCH($D104,エサマスタ!$B$5:$B$53,0),COLUMN()-COLUMN($Z104)),0),3.75)+INDEX(エサマスタ!$C$5:$O$53,MATCH($E104,エサマスタ!$B$5:$B$53,0),COLUMN()-COLUMN($Z104)),0),3.75)+INDEX(エサマスタ!$C$5:$O$53,MATCH($F104,エサマスタ!$B$5:$B$53,0),COLUMN()-COLUMN($Z104)),0),3.75)</f>
        <v>1.5</v>
      </c>
      <c r="AC104" s="65">
        <f>MIN(MAX(MIN(MAX(MIN(MAX(M$6+INDEX(エサマスタ!$C$5:$O$53,MATCH($D104,エサマスタ!$B$5:$B$53,0),COLUMN()-COLUMN($Z104)),0),3.75)+INDEX(エサマスタ!$C$5:$O$53,MATCH($E104,エサマスタ!$B$5:$B$53,0),COLUMN()-COLUMN($Z104)),0),3.75)+INDEX(エサマスタ!$C$5:$O$53,MATCH($F104,エサマスタ!$B$5:$B$53,0),COLUMN()-COLUMN($Z104)),0),3.75)</f>
        <v>2.5</v>
      </c>
      <c r="AD104" s="65">
        <f>MIN(MAX(MIN(MAX(MIN(MAX(N$6+INDEX(エサマスタ!$C$5:$O$53,MATCH($D104,エサマスタ!$B$5:$B$53,0),COLUMN()-COLUMN($Z104)),0),3.75)+INDEX(エサマスタ!$C$5:$O$53,MATCH($E104,エサマスタ!$B$5:$B$53,0),COLUMN()-COLUMN($Z104)),0),3.75)+INDEX(エサマスタ!$C$5:$O$53,MATCH($F104,エサマスタ!$B$5:$B$53,0),COLUMN()-COLUMN($Z104)),0),3.75)</f>
        <v>1.5</v>
      </c>
      <c r="AE104" s="65">
        <f>MIN(MAX(MIN(MAX(MIN(MAX(O$6+INDEX(エサマスタ!$C$5:$O$53,MATCH($D104,エサマスタ!$B$5:$B$53,0),COLUMN()-COLUMN($Z104)),0),3.75)+INDEX(エサマスタ!$C$5:$O$53,MATCH($E104,エサマスタ!$B$5:$B$53,0),COLUMN()-COLUMN($Z104)),0),3.75)+INDEX(エサマスタ!$C$5:$O$53,MATCH($F104,エサマスタ!$B$5:$B$53,0),COLUMN()-COLUMN($Z104)),0),3.75)</f>
        <v>1.5</v>
      </c>
      <c r="AF104" s="65">
        <f>MIN(MAX(MIN(MAX(MIN(MAX(P$6+INDEX(エサマスタ!$C$5:$O$53,MATCH($D104,エサマスタ!$B$5:$B$53,0),COLUMN()-COLUMN($Z104)),0),3.75)+INDEX(エサマスタ!$C$5:$O$53,MATCH($E104,エサマスタ!$B$5:$B$53,0),COLUMN()-COLUMN($Z104)),0),3.75)+INDEX(エサマスタ!$C$5:$O$53,MATCH($F104,エサマスタ!$B$5:$B$53,0),COLUMN()-COLUMN($Z104)),0),3.75)</f>
        <v>2.5</v>
      </c>
      <c r="AG104" s="65">
        <f>MIN(MAX(MIN(MAX(MIN(MAX(Q$6+INDEX(エサマスタ!$C$5:$O$53,MATCH($D104,エサマスタ!$B$5:$B$53,0),COLUMN()-COLUMN($Z104)),0),3.75)+INDEX(エサマスタ!$C$5:$O$53,MATCH($E104,エサマスタ!$B$5:$B$53,0),COLUMN()-COLUMN($Z104)),0),3.75)+INDEX(エサマスタ!$C$5:$O$53,MATCH($F104,エサマスタ!$B$5:$B$53,0),COLUMN()-COLUMN($Z104)),0),3.75)</f>
        <v>0.5</v>
      </c>
      <c r="AH104" s="65">
        <f>MIN(MAX(MIN(MAX(MIN(MAX(R$6+INDEX(エサマスタ!$C$5:$O$53,MATCH($D104,エサマスタ!$B$5:$B$53,0),COLUMN()-COLUMN($Z104)),0),3.75)+INDEX(エサマスタ!$C$5:$O$53,MATCH($E104,エサマスタ!$B$5:$B$53,0),COLUMN()-COLUMN($Z104)),0),3.75)+INDEX(エサマスタ!$C$5:$O$53,MATCH($F104,エサマスタ!$B$5:$B$53,0),COLUMN()-COLUMN($Z104)),0),3.75)</f>
        <v>0</v>
      </c>
      <c r="AI104" s="76">
        <f>MIN(MAX(MIN(MAX(MIN(MAX(S$6+INDEX(エサマスタ!$C$5:$O$53,MATCH($D104,エサマスタ!$B$5:$B$53,0),COLUMN()-COLUMN($Z104)),0),1.875-MOD(S104,1))+INDEX(エサマスタ!$C$5:$O$53,MATCH($E104,エサマスタ!$B$5:$B$53,0),COLUMN()-COLUMN($Z104)),0),1.875-MOD(S104,1))+INDEX(エサマスタ!$C$5:$O$53,MATCH($F104,エサマスタ!$B$5:$B$53,0),COLUMN()-COLUMN($Z104)),0),1.875-MOD(S104,1))</f>
        <v>0.625</v>
      </c>
      <c r="AJ104" s="76">
        <f>MIN(MAX(MIN(MAX(MIN(MAX(T$6+INDEX(エサマスタ!$C$5:$O$53,MATCH($D104,エサマスタ!$B$5:$B$53,0),COLUMN()-COLUMN($Z104)),0),1.875-MOD(T104,1))+INDEX(エサマスタ!$C$5:$O$53,MATCH($E104,エサマスタ!$B$5:$B$53,0),COLUMN()-COLUMN($Z104)),0),1.875-MOD(T104,1))+INDEX(エサマスタ!$C$5:$O$53,MATCH($F104,エサマスタ!$B$5:$B$53,0),COLUMN()-COLUMN($Z104)),0),1.875-MOD(T104,1))</f>
        <v>1</v>
      </c>
      <c r="AK104" s="76">
        <f>MIN(MAX(MIN(MAX(MIN(MAX(U$6+INDEX(エサマスタ!$C$5:$O$53,MATCH($D104,エサマスタ!$B$5:$B$53,0),COLUMN()-COLUMN($Z104)),0),1.875-MOD(U104,1))+INDEX(エサマスタ!$C$5:$O$53,MATCH($E104,エサマスタ!$B$5:$B$53,0),COLUMN()-COLUMN($Z104)),0),1.875-MOD(U104,1))+INDEX(エサマスタ!$C$5:$O$53,MATCH($F104,エサマスタ!$B$5:$B$53,0),COLUMN()-COLUMN($Z104)),0),1.875-MOD(U104,1))</f>
        <v>1</v>
      </c>
      <c r="AL104" s="76">
        <f>MIN(MAX(MIN(MAX(MIN(MAX(V$6+INDEX(エサマスタ!$C$5:$O$53,MATCH($D104,エサマスタ!$B$5:$B$53,0),COLUMN()-COLUMN($Z104)),0),1.875-MOD(V104,1))+INDEX(エサマスタ!$C$5:$O$53,MATCH($E104,エサマスタ!$B$5:$B$53,0),COLUMN()-COLUMN($Z104)),0),1.875-MOD(V104,1))+INDEX(エサマスタ!$C$5:$O$53,MATCH($F104,エサマスタ!$B$5:$B$53,0),COLUMN()-COLUMN($Z104)),0),1.875-MOD(V104,1))</f>
        <v>0.875</v>
      </c>
      <c r="AM104" s="77">
        <f>MIN(MAX(MIN(MAX(MIN(MAX(W$6+IF(AND($F$1="リマスター",$D104="アルマジロキャベツ"),-1,1)*INDEX(エサマスタ!$C$5:$O$53,MATCH($D104,エサマスタ!$B$5:$B$53,0),COLUMN()-COLUMN($Z104)),0),1.875-MOD(W104,1))+IF(AND($F$1="リマスター",$E104="アルマジロキャベツ"),-1,1)*INDEX(エサマスタ!$C$5:$O$53,MATCH($E104,エサマスタ!$B$5:$B$53,0),COLUMN()-COLUMN($Z104)),0),1.875-MOD(W104,1))+IF(AND($F$1="リマスター",$F104="アルマジロキャベツ"),-1,1)*INDEX(エサマスタ!$C$5:$O$53,MATCH($F104,エサマスタ!$B$5:$B$53,0),COLUMN()-COLUMN($Z104)),0),1.875-MOD(W104,1))</f>
        <v>1</v>
      </c>
      <c r="AN104" s="15"/>
    </row>
    <row r="105" spans="1:40" x14ac:dyDescent="0.25">
      <c r="A105" s="15"/>
      <c r="B105" s="51" t="s">
        <v>194</v>
      </c>
      <c r="C105" s="54"/>
      <c r="D105" s="53" t="s">
        <v>92</v>
      </c>
      <c r="E105" s="53" t="s">
        <v>95</v>
      </c>
      <c r="F105" s="53" t="s">
        <v>97</v>
      </c>
      <c r="G105" s="50"/>
      <c r="H105" s="15"/>
      <c r="I105" s="15"/>
      <c r="J105" s="63" t="s">
        <v>194</v>
      </c>
      <c r="K105" s="64">
        <f t="shared" ref="K105:R105" si="177">K104+AA104</f>
        <v>318.25</v>
      </c>
      <c r="L105" s="65">
        <f t="shared" si="177"/>
        <v>137.5</v>
      </c>
      <c r="M105" s="65">
        <f t="shared" si="177"/>
        <v>239.5</v>
      </c>
      <c r="N105" s="65">
        <f t="shared" si="177"/>
        <v>116</v>
      </c>
      <c r="O105" s="65">
        <f t="shared" si="177"/>
        <v>137.5</v>
      </c>
      <c r="P105" s="65">
        <f t="shared" si="177"/>
        <v>192</v>
      </c>
      <c r="Q105" s="65">
        <f t="shared" si="177"/>
        <v>87.5</v>
      </c>
      <c r="R105" s="65">
        <f t="shared" si="177"/>
        <v>5</v>
      </c>
      <c r="S105" s="76">
        <f t="shared" ref="S105:W105" si="178">INT(S104)+MIN(S104-INT(S104)+AI104,1.875)</f>
        <v>66.125</v>
      </c>
      <c r="T105" s="76">
        <f t="shared" si="178"/>
        <v>83.5</v>
      </c>
      <c r="U105" s="76">
        <f t="shared" si="178"/>
        <v>83.5</v>
      </c>
      <c r="V105" s="76">
        <f t="shared" si="178"/>
        <v>83.375</v>
      </c>
      <c r="W105" s="77">
        <f t="shared" si="178"/>
        <v>84</v>
      </c>
      <c r="X105" s="15"/>
      <c r="Y105" s="15"/>
      <c r="Z105" s="63" t="s">
        <v>194</v>
      </c>
      <c r="AA105" s="64">
        <f>MIN(MAX(MIN(MAX(MIN(MAX(K$6+INDEX(エサマスタ!$C$5:$O$53,MATCH($D105,エサマスタ!$B$5:$B$53,0),COLUMN()-COLUMN($Z105)),0),3.75)+INDEX(エサマスタ!$C$5:$O$53,MATCH($E105,エサマスタ!$B$5:$B$53,0),COLUMN()-COLUMN($Z105)),0),3.75)+INDEX(エサマスタ!$C$5:$O$53,MATCH($F105,エサマスタ!$B$5:$B$53,0),COLUMN()-COLUMN($Z105)),0),3.75)</f>
        <v>3.25</v>
      </c>
      <c r="AB105" s="65">
        <f>MIN(MAX(MIN(MAX(MIN(MAX(L$6+INDEX(エサマスタ!$C$5:$O$53,MATCH($D105,エサマスタ!$B$5:$B$53,0),COLUMN()-COLUMN($Z105)),0),3.75)+INDEX(エサマスタ!$C$5:$O$53,MATCH($E105,エサマスタ!$B$5:$B$53,0),COLUMN()-COLUMN($Z105)),0),3.75)+INDEX(エサマスタ!$C$5:$O$53,MATCH($F105,エサマスタ!$B$5:$B$53,0),COLUMN()-COLUMN($Z105)),0),3.75)</f>
        <v>1.5</v>
      </c>
      <c r="AC105" s="65">
        <f>MIN(MAX(MIN(MAX(MIN(MAX(M$6+INDEX(エサマスタ!$C$5:$O$53,MATCH($D105,エサマスタ!$B$5:$B$53,0),COLUMN()-COLUMN($Z105)),0),3.75)+INDEX(エサマスタ!$C$5:$O$53,MATCH($E105,エサマスタ!$B$5:$B$53,0),COLUMN()-COLUMN($Z105)),0),3.75)+INDEX(エサマスタ!$C$5:$O$53,MATCH($F105,エサマスタ!$B$5:$B$53,0),COLUMN()-COLUMN($Z105)),0),3.75)</f>
        <v>3.5</v>
      </c>
      <c r="AD105" s="65">
        <f>MIN(MAX(MIN(MAX(MIN(MAX(N$6+INDEX(エサマスタ!$C$5:$O$53,MATCH($D105,エサマスタ!$B$5:$B$53,0),COLUMN()-COLUMN($Z105)),0),3.75)+INDEX(エサマスタ!$C$5:$O$53,MATCH($E105,エサマスタ!$B$5:$B$53,0),COLUMN()-COLUMN($Z105)),0),3.75)+INDEX(エサマスタ!$C$5:$O$53,MATCH($F105,エサマスタ!$B$5:$B$53,0),COLUMN()-COLUMN($Z105)),0),3.75)</f>
        <v>0.5</v>
      </c>
      <c r="AE105" s="65">
        <f>MIN(MAX(MIN(MAX(MIN(MAX(O$6+INDEX(エサマスタ!$C$5:$O$53,MATCH($D105,エサマスタ!$B$5:$B$53,0),COLUMN()-COLUMN($Z105)),0),3.75)+INDEX(エサマスタ!$C$5:$O$53,MATCH($E105,エサマスタ!$B$5:$B$53,0),COLUMN()-COLUMN($Z105)),0),3.75)+INDEX(エサマスタ!$C$5:$O$53,MATCH($F105,エサマスタ!$B$5:$B$53,0),COLUMN()-COLUMN($Z105)),0),3.75)</f>
        <v>1.5</v>
      </c>
      <c r="AF105" s="65">
        <f>MIN(MAX(MIN(MAX(MIN(MAX(P$6+INDEX(エサマスタ!$C$5:$O$53,MATCH($D105,エサマスタ!$B$5:$B$53,0),COLUMN()-COLUMN($Z105)),0),3.75)+INDEX(エサマスタ!$C$5:$O$53,MATCH($E105,エサマスタ!$B$5:$B$53,0),COLUMN()-COLUMN($Z105)),0),3.75)+INDEX(エサマスタ!$C$5:$O$53,MATCH($F105,エサマスタ!$B$5:$B$53,0),COLUMN()-COLUMN($Z105)),0),3.75)</f>
        <v>1.5</v>
      </c>
      <c r="AG105" s="65">
        <f>MIN(MAX(MIN(MAX(MIN(MAX(Q$6+INDEX(エサマスタ!$C$5:$O$53,MATCH($D105,エサマスタ!$B$5:$B$53,0),COLUMN()-COLUMN($Z105)),0),3.75)+INDEX(エサマスタ!$C$5:$O$53,MATCH($E105,エサマスタ!$B$5:$B$53,0),COLUMN()-COLUMN($Z105)),0),3.75)+INDEX(エサマスタ!$C$5:$O$53,MATCH($F105,エサマスタ!$B$5:$B$53,0),COLUMN()-COLUMN($Z105)),0),3.75)</f>
        <v>1.5</v>
      </c>
      <c r="AH105" s="65">
        <f>MIN(MAX(MIN(MAX(MIN(MAX(R$6+INDEX(エサマスタ!$C$5:$O$53,MATCH($D105,エサマスタ!$B$5:$B$53,0),COLUMN()-COLUMN($Z105)),0),3.75)+INDEX(エサマスタ!$C$5:$O$53,MATCH($E105,エサマスタ!$B$5:$B$53,0),COLUMN()-COLUMN($Z105)),0),3.75)+INDEX(エサマスタ!$C$5:$O$53,MATCH($F105,エサマスタ!$B$5:$B$53,0),COLUMN()-COLUMN($Z105)),0),3.75)</f>
        <v>0</v>
      </c>
      <c r="AI105" s="76">
        <f>MIN(MAX(MIN(MAX(MIN(MAX(S$6+INDEX(エサマスタ!$C$5:$O$53,MATCH($D105,エサマスタ!$B$5:$B$53,0),COLUMN()-COLUMN($Z105)),0),1.875-MOD(S105,1))+INDEX(エサマスタ!$C$5:$O$53,MATCH($E105,エサマスタ!$B$5:$B$53,0),COLUMN()-COLUMN($Z105)),0),1.875-MOD(S105,1))+INDEX(エサマスタ!$C$5:$O$53,MATCH($F105,エサマスタ!$B$5:$B$53,0),COLUMN()-COLUMN($Z105)),0),1.875-MOD(S105,1))</f>
        <v>0.625</v>
      </c>
      <c r="AJ105" s="76">
        <f>MIN(MAX(MIN(MAX(MIN(MAX(T$6+INDEX(エサマスタ!$C$5:$O$53,MATCH($D105,エサマスタ!$B$5:$B$53,0),COLUMN()-COLUMN($Z105)),0),1.875-MOD(T105,1))+INDEX(エサマスタ!$C$5:$O$53,MATCH($E105,エサマスタ!$B$5:$B$53,0),COLUMN()-COLUMN($Z105)),0),1.875-MOD(T105,1))+INDEX(エサマスタ!$C$5:$O$53,MATCH($F105,エサマスタ!$B$5:$B$53,0),COLUMN()-COLUMN($Z105)),0),1.875-MOD(T105,1))</f>
        <v>1</v>
      </c>
      <c r="AK105" s="76">
        <f>MIN(MAX(MIN(MAX(MIN(MAX(U$6+INDEX(エサマスタ!$C$5:$O$53,MATCH($D105,エサマスタ!$B$5:$B$53,0),COLUMN()-COLUMN($Z105)),0),1.875-MOD(U105,1))+INDEX(エサマスタ!$C$5:$O$53,MATCH($E105,エサマスタ!$B$5:$B$53,0),COLUMN()-COLUMN($Z105)),0),1.875-MOD(U105,1))+INDEX(エサマスタ!$C$5:$O$53,MATCH($F105,エサマスタ!$B$5:$B$53,0),COLUMN()-COLUMN($Z105)),0),1.875-MOD(U105,1))</f>
        <v>1</v>
      </c>
      <c r="AL105" s="76">
        <f>MIN(MAX(MIN(MAX(MIN(MAX(V$6+INDEX(エサマスタ!$C$5:$O$53,MATCH($D105,エサマスタ!$B$5:$B$53,0),COLUMN()-COLUMN($Z105)),0),1.875-MOD(V105,1))+INDEX(エサマスタ!$C$5:$O$53,MATCH($E105,エサマスタ!$B$5:$B$53,0),COLUMN()-COLUMN($Z105)),0),1.875-MOD(V105,1))+INDEX(エサマスタ!$C$5:$O$53,MATCH($F105,エサマスタ!$B$5:$B$53,0),COLUMN()-COLUMN($Z105)),0),1.875-MOD(V105,1))</f>
        <v>1.375</v>
      </c>
      <c r="AM105" s="77">
        <f>MIN(MAX(MIN(MAX(MIN(MAX(W$6+IF(AND($F$1="リマスター",$D105="アルマジロキャベツ"),-1,1)*INDEX(エサマスタ!$C$5:$O$53,MATCH($D105,エサマスタ!$B$5:$B$53,0),COLUMN()-COLUMN($Z105)),0),1.875-MOD(W105,1))+IF(AND($F$1="リマスター",$E105="アルマジロキャベツ"),-1,1)*INDEX(エサマスタ!$C$5:$O$53,MATCH($E105,エサマスタ!$B$5:$B$53,0),COLUMN()-COLUMN($Z105)),0),1.875-MOD(W105,1))+IF(AND($F$1="リマスター",$F105="アルマジロキャベツ"),-1,1)*INDEX(エサマスタ!$C$5:$O$53,MATCH($F105,エサマスタ!$B$5:$B$53,0),COLUMN()-COLUMN($Z105)),0),1.875-MOD(W105,1))</f>
        <v>0.5</v>
      </c>
      <c r="AN105" s="15"/>
    </row>
    <row r="106" spans="1:40" x14ac:dyDescent="0.25">
      <c r="A106" s="15"/>
      <c r="B106" s="51" t="s">
        <v>195</v>
      </c>
      <c r="C106" s="54"/>
      <c r="D106" s="53" t="s">
        <v>92</v>
      </c>
      <c r="E106" s="53" t="s">
        <v>97</v>
      </c>
      <c r="F106" s="53" t="s">
        <v>97</v>
      </c>
      <c r="G106" s="50"/>
      <c r="H106" s="15"/>
      <c r="I106" s="15"/>
      <c r="J106" s="63" t="s">
        <v>195</v>
      </c>
      <c r="K106" s="64">
        <f t="shared" ref="K106:R106" si="179">K105+AA105</f>
        <v>321.5</v>
      </c>
      <c r="L106" s="65">
        <f t="shared" si="179"/>
        <v>139</v>
      </c>
      <c r="M106" s="65">
        <f t="shared" si="179"/>
        <v>243</v>
      </c>
      <c r="N106" s="65">
        <f t="shared" si="179"/>
        <v>116.5</v>
      </c>
      <c r="O106" s="65">
        <f t="shared" si="179"/>
        <v>139</v>
      </c>
      <c r="P106" s="65">
        <f t="shared" si="179"/>
        <v>193.5</v>
      </c>
      <c r="Q106" s="65">
        <f t="shared" si="179"/>
        <v>89</v>
      </c>
      <c r="R106" s="65">
        <f t="shared" si="179"/>
        <v>5</v>
      </c>
      <c r="S106" s="76">
        <f t="shared" ref="S106:W106" si="180">INT(S105)+MIN(S105-INT(S105)+AI105,1.875)</f>
        <v>66.75</v>
      </c>
      <c r="T106" s="76">
        <f t="shared" si="180"/>
        <v>84.5</v>
      </c>
      <c r="U106" s="76">
        <f t="shared" si="180"/>
        <v>84.5</v>
      </c>
      <c r="V106" s="76">
        <f t="shared" si="180"/>
        <v>84.75</v>
      </c>
      <c r="W106" s="77">
        <f t="shared" si="180"/>
        <v>84.5</v>
      </c>
      <c r="X106" s="15"/>
      <c r="Y106" s="15"/>
      <c r="Z106" s="63" t="s">
        <v>195</v>
      </c>
      <c r="AA106" s="64">
        <f>MIN(MAX(MIN(MAX(MIN(MAX(K$6+INDEX(エサマスタ!$C$5:$O$53,MATCH($D106,エサマスタ!$B$5:$B$53,0),COLUMN()-COLUMN($Z106)),0),3.75)+INDEX(エサマスタ!$C$5:$O$53,MATCH($E106,エサマスタ!$B$5:$B$53,0),COLUMN()-COLUMN($Z106)),0),3.75)+INDEX(エサマスタ!$C$5:$O$53,MATCH($F106,エサマスタ!$B$5:$B$53,0),COLUMN()-COLUMN($Z106)),0),3.75)</f>
        <v>3.75</v>
      </c>
      <c r="AB106" s="65">
        <f>MIN(MAX(MIN(MAX(MIN(MAX(L$6+INDEX(エサマスタ!$C$5:$O$53,MATCH($D106,エサマスタ!$B$5:$B$53,0),COLUMN()-COLUMN($Z106)),0),3.75)+INDEX(エサマスタ!$C$5:$O$53,MATCH($E106,エサマスタ!$B$5:$B$53,0),COLUMN()-COLUMN($Z106)),0),3.75)+INDEX(エサマスタ!$C$5:$O$53,MATCH($F106,エサマスタ!$B$5:$B$53,0),COLUMN()-COLUMN($Z106)),0),3.75)</f>
        <v>1.5</v>
      </c>
      <c r="AC106" s="65">
        <f>MIN(MAX(MIN(MAX(MIN(MAX(M$6+INDEX(エサマスタ!$C$5:$O$53,MATCH($D106,エサマスタ!$B$5:$B$53,0),COLUMN()-COLUMN($Z106)),0),3.75)+INDEX(エサマスタ!$C$5:$O$53,MATCH($E106,エサマスタ!$B$5:$B$53,0),COLUMN()-COLUMN($Z106)),0),3.75)+INDEX(エサマスタ!$C$5:$O$53,MATCH($F106,エサマスタ!$B$5:$B$53,0),COLUMN()-COLUMN($Z106)),0),3.75)</f>
        <v>2.5</v>
      </c>
      <c r="AD106" s="65">
        <f>MIN(MAX(MIN(MAX(MIN(MAX(N$6+INDEX(エサマスタ!$C$5:$O$53,MATCH($D106,エサマスタ!$B$5:$B$53,0),COLUMN()-COLUMN($Z106)),0),3.75)+INDEX(エサマスタ!$C$5:$O$53,MATCH($E106,エサマスタ!$B$5:$B$53,0),COLUMN()-COLUMN($Z106)),0),3.75)+INDEX(エサマスタ!$C$5:$O$53,MATCH($F106,エサマスタ!$B$5:$B$53,0),COLUMN()-COLUMN($Z106)),0),3.75)</f>
        <v>1.5</v>
      </c>
      <c r="AE106" s="65">
        <f>MIN(MAX(MIN(MAX(MIN(MAX(O$6+INDEX(エサマスタ!$C$5:$O$53,MATCH($D106,エサマスタ!$B$5:$B$53,0),COLUMN()-COLUMN($Z106)),0),3.75)+INDEX(エサマスタ!$C$5:$O$53,MATCH($E106,エサマスタ!$B$5:$B$53,0),COLUMN()-COLUMN($Z106)),0),3.75)+INDEX(エサマスタ!$C$5:$O$53,MATCH($F106,エサマスタ!$B$5:$B$53,0),COLUMN()-COLUMN($Z106)),0),3.75)</f>
        <v>1.5</v>
      </c>
      <c r="AF106" s="65">
        <f>MIN(MAX(MIN(MAX(MIN(MAX(P$6+INDEX(エサマスタ!$C$5:$O$53,MATCH($D106,エサマスタ!$B$5:$B$53,0),COLUMN()-COLUMN($Z106)),0),3.75)+INDEX(エサマスタ!$C$5:$O$53,MATCH($E106,エサマスタ!$B$5:$B$53,0),COLUMN()-COLUMN($Z106)),0),3.75)+INDEX(エサマスタ!$C$5:$O$53,MATCH($F106,エサマスタ!$B$5:$B$53,0),COLUMN()-COLUMN($Z106)),0),3.75)</f>
        <v>2.5</v>
      </c>
      <c r="AG106" s="65">
        <f>MIN(MAX(MIN(MAX(MIN(MAX(Q$6+INDEX(エサマスタ!$C$5:$O$53,MATCH($D106,エサマスタ!$B$5:$B$53,0),COLUMN()-COLUMN($Z106)),0),3.75)+INDEX(エサマスタ!$C$5:$O$53,MATCH($E106,エサマスタ!$B$5:$B$53,0),COLUMN()-COLUMN($Z106)),0),3.75)+INDEX(エサマスタ!$C$5:$O$53,MATCH($F106,エサマスタ!$B$5:$B$53,0),COLUMN()-COLUMN($Z106)),0),3.75)</f>
        <v>0.5</v>
      </c>
      <c r="AH106" s="65">
        <f>MIN(MAX(MIN(MAX(MIN(MAX(R$6+INDEX(エサマスタ!$C$5:$O$53,MATCH($D106,エサマスタ!$B$5:$B$53,0),COLUMN()-COLUMN($Z106)),0),3.75)+INDEX(エサマスタ!$C$5:$O$53,MATCH($E106,エサマスタ!$B$5:$B$53,0),COLUMN()-COLUMN($Z106)),0),3.75)+INDEX(エサマスタ!$C$5:$O$53,MATCH($F106,エサマスタ!$B$5:$B$53,0),COLUMN()-COLUMN($Z106)),0),3.75)</f>
        <v>0</v>
      </c>
      <c r="AI106" s="76">
        <f>MIN(MAX(MIN(MAX(MIN(MAX(S$6+INDEX(エサマスタ!$C$5:$O$53,MATCH($D106,エサマスタ!$B$5:$B$53,0),COLUMN()-COLUMN($Z106)),0),1.875-MOD(S106,1))+INDEX(エサマスタ!$C$5:$O$53,MATCH($E106,エサマスタ!$B$5:$B$53,0),COLUMN()-COLUMN($Z106)),0),1.875-MOD(S106,1))+INDEX(エサマスタ!$C$5:$O$53,MATCH($F106,エサマスタ!$B$5:$B$53,0),COLUMN()-COLUMN($Z106)),0),1.875-MOD(S106,1))</f>
        <v>0.625</v>
      </c>
      <c r="AJ106" s="76">
        <f>MIN(MAX(MIN(MAX(MIN(MAX(T$6+INDEX(エサマスタ!$C$5:$O$53,MATCH($D106,エサマスタ!$B$5:$B$53,0),COLUMN()-COLUMN($Z106)),0),1.875-MOD(T106,1))+INDEX(エサマスタ!$C$5:$O$53,MATCH($E106,エサマスタ!$B$5:$B$53,0),COLUMN()-COLUMN($Z106)),0),1.875-MOD(T106,1))+INDEX(エサマスタ!$C$5:$O$53,MATCH($F106,エサマスタ!$B$5:$B$53,0),COLUMN()-COLUMN($Z106)),0),1.875-MOD(T106,1))</f>
        <v>1</v>
      </c>
      <c r="AK106" s="76">
        <f>MIN(MAX(MIN(MAX(MIN(MAX(U$6+INDEX(エサマスタ!$C$5:$O$53,MATCH($D106,エサマスタ!$B$5:$B$53,0),COLUMN()-COLUMN($Z106)),0),1.875-MOD(U106,1))+INDEX(エサマスタ!$C$5:$O$53,MATCH($E106,エサマスタ!$B$5:$B$53,0),COLUMN()-COLUMN($Z106)),0),1.875-MOD(U106,1))+INDEX(エサマスタ!$C$5:$O$53,MATCH($F106,エサマスタ!$B$5:$B$53,0),COLUMN()-COLUMN($Z106)),0),1.875-MOD(U106,1))</f>
        <v>1</v>
      </c>
      <c r="AL106" s="76">
        <f>MIN(MAX(MIN(MAX(MIN(MAX(V$6+INDEX(エサマスタ!$C$5:$O$53,MATCH($D106,エサマスタ!$B$5:$B$53,0),COLUMN()-COLUMN($Z106)),0),1.875-MOD(V106,1))+INDEX(エサマスタ!$C$5:$O$53,MATCH($E106,エサマスタ!$B$5:$B$53,0),COLUMN()-COLUMN($Z106)),0),1.875-MOD(V106,1))+INDEX(エサマスタ!$C$5:$O$53,MATCH($F106,エサマスタ!$B$5:$B$53,0),COLUMN()-COLUMN($Z106)),0),1.875-MOD(V106,1))</f>
        <v>0.875</v>
      </c>
      <c r="AM106" s="77">
        <f>MIN(MAX(MIN(MAX(MIN(MAX(W$6+IF(AND($F$1="リマスター",$D106="アルマジロキャベツ"),-1,1)*INDEX(エサマスタ!$C$5:$O$53,MATCH($D106,エサマスタ!$B$5:$B$53,0),COLUMN()-COLUMN($Z106)),0),1.875-MOD(W106,1))+IF(AND($F$1="リマスター",$E106="アルマジロキャベツ"),-1,1)*INDEX(エサマスタ!$C$5:$O$53,MATCH($E106,エサマスタ!$B$5:$B$53,0),COLUMN()-COLUMN($Z106)),0),1.875-MOD(W106,1))+IF(AND($F$1="リマスター",$F106="アルマジロキャベツ"),-1,1)*INDEX(エサマスタ!$C$5:$O$53,MATCH($F106,エサマスタ!$B$5:$B$53,0),COLUMN()-COLUMN($Z106)),0),1.875-MOD(W106,1))</f>
        <v>1</v>
      </c>
      <c r="AN106" s="15"/>
    </row>
    <row r="107" spans="1:40" x14ac:dyDescent="0.25">
      <c r="A107" s="15"/>
      <c r="B107" s="51" t="s">
        <v>196</v>
      </c>
      <c r="C107" s="54"/>
      <c r="D107" s="53" t="s">
        <v>92</v>
      </c>
      <c r="E107" s="53" t="s">
        <v>97</v>
      </c>
      <c r="F107" s="53" t="s">
        <v>97</v>
      </c>
      <c r="G107" s="50"/>
      <c r="H107" s="15"/>
      <c r="I107" s="15"/>
      <c r="J107" s="63" t="s">
        <v>196</v>
      </c>
      <c r="K107" s="64">
        <f t="shared" ref="K107:R107" si="181">K106+AA106</f>
        <v>325.25</v>
      </c>
      <c r="L107" s="65">
        <f t="shared" si="181"/>
        <v>140.5</v>
      </c>
      <c r="M107" s="65">
        <f t="shared" si="181"/>
        <v>245.5</v>
      </c>
      <c r="N107" s="65">
        <f t="shared" si="181"/>
        <v>118</v>
      </c>
      <c r="O107" s="65">
        <f t="shared" si="181"/>
        <v>140.5</v>
      </c>
      <c r="P107" s="65">
        <f t="shared" si="181"/>
        <v>196</v>
      </c>
      <c r="Q107" s="65">
        <f t="shared" si="181"/>
        <v>89.5</v>
      </c>
      <c r="R107" s="65">
        <f t="shared" si="181"/>
        <v>5</v>
      </c>
      <c r="S107" s="76">
        <f t="shared" ref="S107:W107" si="182">INT(S106)+MIN(S106-INT(S106)+AI106,1.875)</f>
        <v>67.375</v>
      </c>
      <c r="T107" s="76">
        <f t="shared" si="182"/>
        <v>85.5</v>
      </c>
      <c r="U107" s="76">
        <f t="shared" si="182"/>
        <v>85.5</v>
      </c>
      <c r="V107" s="76">
        <f t="shared" si="182"/>
        <v>85.625</v>
      </c>
      <c r="W107" s="77">
        <f t="shared" si="182"/>
        <v>85.5</v>
      </c>
      <c r="X107" s="15"/>
      <c r="Y107" s="15"/>
      <c r="Z107" s="63" t="s">
        <v>196</v>
      </c>
      <c r="AA107" s="64">
        <f>MIN(MAX(MIN(MAX(MIN(MAX(K$6+INDEX(エサマスタ!$C$5:$O$53,MATCH($D107,エサマスタ!$B$5:$B$53,0),COLUMN()-COLUMN($Z107)),0),3.75)+INDEX(エサマスタ!$C$5:$O$53,MATCH($E107,エサマスタ!$B$5:$B$53,0),COLUMN()-COLUMN($Z107)),0),3.75)+INDEX(エサマスタ!$C$5:$O$53,MATCH($F107,エサマスタ!$B$5:$B$53,0),COLUMN()-COLUMN($Z107)),0),3.75)</f>
        <v>3.75</v>
      </c>
      <c r="AB107" s="65">
        <f>MIN(MAX(MIN(MAX(MIN(MAX(L$6+INDEX(エサマスタ!$C$5:$O$53,MATCH($D107,エサマスタ!$B$5:$B$53,0),COLUMN()-COLUMN($Z107)),0),3.75)+INDEX(エサマスタ!$C$5:$O$53,MATCH($E107,エサマスタ!$B$5:$B$53,0),COLUMN()-COLUMN($Z107)),0),3.75)+INDEX(エサマスタ!$C$5:$O$53,MATCH($F107,エサマスタ!$B$5:$B$53,0),COLUMN()-COLUMN($Z107)),0),3.75)</f>
        <v>1.5</v>
      </c>
      <c r="AC107" s="65">
        <f>MIN(MAX(MIN(MAX(MIN(MAX(M$6+INDEX(エサマスタ!$C$5:$O$53,MATCH($D107,エサマスタ!$B$5:$B$53,0),COLUMN()-COLUMN($Z107)),0),3.75)+INDEX(エサマスタ!$C$5:$O$53,MATCH($E107,エサマスタ!$B$5:$B$53,0),COLUMN()-COLUMN($Z107)),0),3.75)+INDEX(エサマスタ!$C$5:$O$53,MATCH($F107,エサマスタ!$B$5:$B$53,0),COLUMN()-COLUMN($Z107)),0),3.75)</f>
        <v>2.5</v>
      </c>
      <c r="AD107" s="65">
        <f>MIN(MAX(MIN(MAX(MIN(MAX(N$6+INDEX(エサマスタ!$C$5:$O$53,MATCH($D107,エサマスタ!$B$5:$B$53,0),COLUMN()-COLUMN($Z107)),0),3.75)+INDEX(エサマスタ!$C$5:$O$53,MATCH($E107,エサマスタ!$B$5:$B$53,0),COLUMN()-COLUMN($Z107)),0),3.75)+INDEX(エサマスタ!$C$5:$O$53,MATCH($F107,エサマスタ!$B$5:$B$53,0),COLUMN()-COLUMN($Z107)),0),3.75)</f>
        <v>1.5</v>
      </c>
      <c r="AE107" s="65">
        <f>MIN(MAX(MIN(MAX(MIN(MAX(O$6+INDEX(エサマスタ!$C$5:$O$53,MATCH($D107,エサマスタ!$B$5:$B$53,0),COLUMN()-COLUMN($Z107)),0),3.75)+INDEX(エサマスタ!$C$5:$O$53,MATCH($E107,エサマスタ!$B$5:$B$53,0),COLUMN()-COLUMN($Z107)),0),3.75)+INDEX(エサマスタ!$C$5:$O$53,MATCH($F107,エサマスタ!$B$5:$B$53,0),COLUMN()-COLUMN($Z107)),0),3.75)</f>
        <v>1.5</v>
      </c>
      <c r="AF107" s="65">
        <f>MIN(MAX(MIN(MAX(MIN(MAX(P$6+INDEX(エサマスタ!$C$5:$O$53,MATCH($D107,エサマスタ!$B$5:$B$53,0),COLUMN()-COLUMN($Z107)),0),3.75)+INDEX(エサマスタ!$C$5:$O$53,MATCH($E107,エサマスタ!$B$5:$B$53,0),COLUMN()-COLUMN($Z107)),0),3.75)+INDEX(エサマスタ!$C$5:$O$53,MATCH($F107,エサマスタ!$B$5:$B$53,0),COLUMN()-COLUMN($Z107)),0),3.75)</f>
        <v>2.5</v>
      </c>
      <c r="AG107" s="65">
        <f>MIN(MAX(MIN(MAX(MIN(MAX(Q$6+INDEX(エサマスタ!$C$5:$O$53,MATCH($D107,エサマスタ!$B$5:$B$53,0),COLUMN()-COLUMN($Z107)),0),3.75)+INDEX(エサマスタ!$C$5:$O$53,MATCH($E107,エサマスタ!$B$5:$B$53,0),COLUMN()-COLUMN($Z107)),0),3.75)+INDEX(エサマスタ!$C$5:$O$53,MATCH($F107,エサマスタ!$B$5:$B$53,0),COLUMN()-COLUMN($Z107)),0),3.75)</f>
        <v>0.5</v>
      </c>
      <c r="AH107" s="65">
        <f>MIN(MAX(MIN(MAX(MIN(MAX(R$6+INDEX(エサマスタ!$C$5:$O$53,MATCH($D107,エサマスタ!$B$5:$B$53,0),COLUMN()-COLUMN($Z107)),0),3.75)+INDEX(エサマスタ!$C$5:$O$53,MATCH($E107,エサマスタ!$B$5:$B$53,0),COLUMN()-COLUMN($Z107)),0),3.75)+INDEX(エサマスタ!$C$5:$O$53,MATCH($F107,エサマスタ!$B$5:$B$53,0),COLUMN()-COLUMN($Z107)),0),3.75)</f>
        <v>0</v>
      </c>
      <c r="AI107" s="76">
        <f>MIN(MAX(MIN(MAX(MIN(MAX(S$6+INDEX(エサマスタ!$C$5:$O$53,MATCH($D107,エサマスタ!$B$5:$B$53,0),COLUMN()-COLUMN($Z107)),0),1.875-MOD(S107,1))+INDEX(エサマスタ!$C$5:$O$53,MATCH($E107,エサマスタ!$B$5:$B$53,0),COLUMN()-COLUMN($Z107)),0),1.875-MOD(S107,1))+INDEX(エサマスタ!$C$5:$O$53,MATCH($F107,エサマスタ!$B$5:$B$53,0),COLUMN()-COLUMN($Z107)),0),1.875-MOD(S107,1))</f>
        <v>0.625</v>
      </c>
      <c r="AJ107" s="76">
        <f>MIN(MAX(MIN(MAX(MIN(MAX(T$6+INDEX(エサマスタ!$C$5:$O$53,MATCH($D107,エサマスタ!$B$5:$B$53,0),COLUMN()-COLUMN($Z107)),0),1.875-MOD(T107,1))+INDEX(エサマスタ!$C$5:$O$53,MATCH($E107,エサマスタ!$B$5:$B$53,0),COLUMN()-COLUMN($Z107)),0),1.875-MOD(T107,1))+INDEX(エサマスタ!$C$5:$O$53,MATCH($F107,エサマスタ!$B$5:$B$53,0),COLUMN()-COLUMN($Z107)),0),1.875-MOD(T107,1))</f>
        <v>1</v>
      </c>
      <c r="AK107" s="76">
        <f>MIN(MAX(MIN(MAX(MIN(MAX(U$6+INDEX(エサマスタ!$C$5:$O$53,MATCH($D107,エサマスタ!$B$5:$B$53,0),COLUMN()-COLUMN($Z107)),0),1.875-MOD(U107,1))+INDEX(エサマスタ!$C$5:$O$53,MATCH($E107,エサマスタ!$B$5:$B$53,0),COLUMN()-COLUMN($Z107)),0),1.875-MOD(U107,1))+INDEX(エサマスタ!$C$5:$O$53,MATCH($F107,エサマスタ!$B$5:$B$53,0),COLUMN()-COLUMN($Z107)),0),1.875-MOD(U107,1))</f>
        <v>1</v>
      </c>
      <c r="AL107" s="76">
        <f>MIN(MAX(MIN(MAX(MIN(MAX(V$6+INDEX(エサマスタ!$C$5:$O$53,MATCH($D107,エサマスタ!$B$5:$B$53,0),COLUMN()-COLUMN($Z107)),0),1.875-MOD(V107,1))+INDEX(エサマスタ!$C$5:$O$53,MATCH($E107,エサマスタ!$B$5:$B$53,0),COLUMN()-COLUMN($Z107)),0),1.875-MOD(V107,1))+INDEX(エサマスタ!$C$5:$O$53,MATCH($F107,エサマスタ!$B$5:$B$53,0),COLUMN()-COLUMN($Z107)),0),1.875-MOD(V107,1))</f>
        <v>0.875</v>
      </c>
      <c r="AM107" s="77">
        <f>MIN(MAX(MIN(MAX(MIN(MAX(W$6+IF(AND($F$1="リマスター",$D107="アルマジロキャベツ"),-1,1)*INDEX(エサマスタ!$C$5:$O$53,MATCH($D107,エサマスタ!$B$5:$B$53,0),COLUMN()-COLUMN($Z107)),0),1.875-MOD(W107,1))+IF(AND($F$1="リマスター",$E107="アルマジロキャベツ"),-1,1)*INDEX(エサマスタ!$C$5:$O$53,MATCH($E107,エサマスタ!$B$5:$B$53,0),COLUMN()-COLUMN($Z107)),0),1.875-MOD(W107,1))+IF(AND($F$1="リマスター",$F107="アルマジロキャベツ"),-1,1)*INDEX(エサマスタ!$C$5:$O$53,MATCH($F107,エサマスタ!$B$5:$B$53,0),COLUMN()-COLUMN($Z107)),0),1.875-MOD(W107,1))</f>
        <v>1</v>
      </c>
      <c r="AN107" s="15"/>
    </row>
    <row r="108" spans="1:40" x14ac:dyDescent="0.25">
      <c r="A108" s="15"/>
      <c r="B108" s="51" t="s">
        <v>197</v>
      </c>
      <c r="C108" s="54"/>
      <c r="D108" s="53" t="s">
        <v>92</v>
      </c>
      <c r="E108" s="53" t="s">
        <v>97</v>
      </c>
      <c r="F108" s="53" t="s">
        <v>97</v>
      </c>
      <c r="G108" s="50"/>
      <c r="H108" s="15"/>
      <c r="I108" s="15"/>
      <c r="J108" s="63" t="s">
        <v>197</v>
      </c>
      <c r="K108" s="64">
        <f t="shared" ref="K108:R108" si="183">K107+AA107</f>
        <v>329</v>
      </c>
      <c r="L108" s="65">
        <f t="shared" si="183"/>
        <v>142</v>
      </c>
      <c r="M108" s="65">
        <f t="shared" si="183"/>
        <v>248</v>
      </c>
      <c r="N108" s="65">
        <f t="shared" si="183"/>
        <v>119.5</v>
      </c>
      <c r="O108" s="65">
        <f t="shared" si="183"/>
        <v>142</v>
      </c>
      <c r="P108" s="65">
        <f t="shared" si="183"/>
        <v>198.5</v>
      </c>
      <c r="Q108" s="65">
        <f t="shared" si="183"/>
        <v>90</v>
      </c>
      <c r="R108" s="65">
        <f t="shared" si="183"/>
        <v>5</v>
      </c>
      <c r="S108" s="76">
        <f t="shared" ref="S108:W108" si="184">INT(S107)+MIN(S107-INT(S107)+AI107,1.875)</f>
        <v>68</v>
      </c>
      <c r="T108" s="76">
        <f t="shared" si="184"/>
        <v>86.5</v>
      </c>
      <c r="U108" s="76">
        <f t="shared" si="184"/>
        <v>86.5</v>
      </c>
      <c r="V108" s="76">
        <f t="shared" si="184"/>
        <v>86.5</v>
      </c>
      <c r="W108" s="77">
        <f t="shared" si="184"/>
        <v>86.5</v>
      </c>
      <c r="X108" s="15"/>
      <c r="Y108" s="15"/>
      <c r="Z108" s="63" t="s">
        <v>197</v>
      </c>
      <c r="AA108" s="64">
        <f>MIN(MAX(MIN(MAX(MIN(MAX(K$6+INDEX(エサマスタ!$C$5:$O$53,MATCH($D108,エサマスタ!$B$5:$B$53,0),COLUMN()-COLUMN($Z108)),0),3.75)+INDEX(エサマスタ!$C$5:$O$53,MATCH($E108,エサマスタ!$B$5:$B$53,0),COLUMN()-COLUMN($Z108)),0),3.75)+INDEX(エサマスタ!$C$5:$O$53,MATCH($F108,エサマスタ!$B$5:$B$53,0),COLUMN()-COLUMN($Z108)),0),3.75)</f>
        <v>3.75</v>
      </c>
      <c r="AB108" s="65">
        <f>MIN(MAX(MIN(MAX(MIN(MAX(L$6+INDEX(エサマスタ!$C$5:$O$53,MATCH($D108,エサマスタ!$B$5:$B$53,0),COLUMN()-COLUMN($Z108)),0),3.75)+INDEX(エサマスタ!$C$5:$O$53,MATCH($E108,エサマスタ!$B$5:$B$53,0),COLUMN()-COLUMN($Z108)),0),3.75)+INDEX(エサマスタ!$C$5:$O$53,MATCH($F108,エサマスタ!$B$5:$B$53,0),COLUMN()-COLUMN($Z108)),0),3.75)</f>
        <v>1.5</v>
      </c>
      <c r="AC108" s="65">
        <f>MIN(MAX(MIN(MAX(MIN(MAX(M$6+INDEX(エサマスタ!$C$5:$O$53,MATCH($D108,エサマスタ!$B$5:$B$53,0),COLUMN()-COLUMN($Z108)),0),3.75)+INDEX(エサマスタ!$C$5:$O$53,MATCH($E108,エサマスタ!$B$5:$B$53,0),COLUMN()-COLUMN($Z108)),0),3.75)+INDEX(エサマスタ!$C$5:$O$53,MATCH($F108,エサマスタ!$B$5:$B$53,0),COLUMN()-COLUMN($Z108)),0),3.75)</f>
        <v>2.5</v>
      </c>
      <c r="AD108" s="65">
        <f>MIN(MAX(MIN(MAX(MIN(MAX(N$6+INDEX(エサマスタ!$C$5:$O$53,MATCH($D108,エサマスタ!$B$5:$B$53,0),COLUMN()-COLUMN($Z108)),0),3.75)+INDEX(エサマスタ!$C$5:$O$53,MATCH($E108,エサマスタ!$B$5:$B$53,0),COLUMN()-COLUMN($Z108)),0),3.75)+INDEX(エサマスタ!$C$5:$O$53,MATCH($F108,エサマスタ!$B$5:$B$53,0),COLUMN()-COLUMN($Z108)),0),3.75)</f>
        <v>1.5</v>
      </c>
      <c r="AE108" s="65">
        <f>MIN(MAX(MIN(MAX(MIN(MAX(O$6+INDEX(エサマスタ!$C$5:$O$53,MATCH($D108,エサマスタ!$B$5:$B$53,0),COLUMN()-COLUMN($Z108)),0),3.75)+INDEX(エサマスタ!$C$5:$O$53,MATCH($E108,エサマスタ!$B$5:$B$53,0),COLUMN()-COLUMN($Z108)),0),3.75)+INDEX(エサマスタ!$C$5:$O$53,MATCH($F108,エサマスタ!$B$5:$B$53,0),COLUMN()-COLUMN($Z108)),0),3.75)</f>
        <v>1.5</v>
      </c>
      <c r="AF108" s="65">
        <f>MIN(MAX(MIN(MAX(MIN(MAX(P$6+INDEX(エサマスタ!$C$5:$O$53,MATCH($D108,エサマスタ!$B$5:$B$53,0),COLUMN()-COLUMN($Z108)),0),3.75)+INDEX(エサマスタ!$C$5:$O$53,MATCH($E108,エサマスタ!$B$5:$B$53,0),COLUMN()-COLUMN($Z108)),0),3.75)+INDEX(エサマスタ!$C$5:$O$53,MATCH($F108,エサマスタ!$B$5:$B$53,0),COLUMN()-COLUMN($Z108)),0),3.75)</f>
        <v>2.5</v>
      </c>
      <c r="AG108" s="65">
        <f>MIN(MAX(MIN(MAX(MIN(MAX(Q$6+INDEX(エサマスタ!$C$5:$O$53,MATCH($D108,エサマスタ!$B$5:$B$53,0),COLUMN()-COLUMN($Z108)),0),3.75)+INDEX(エサマスタ!$C$5:$O$53,MATCH($E108,エサマスタ!$B$5:$B$53,0),COLUMN()-COLUMN($Z108)),0),3.75)+INDEX(エサマスタ!$C$5:$O$53,MATCH($F108,エサマスタ!$B$5:$B$53,0),COLUMN()-COLUMN($Z108)),0),3.75)</f>
        <v>0.5</v>
      </c>
      <c r="AH108" s="65">
        <f>MIN(MAX(MIN(MAX(MIN(MAX(R$6+INDEX(エサマスタ!$C$5:$O$53,MATCH($D108,エサマスタ!$B$5:$B$53,0),COLUMN()-COLUMN($Z108)),0),3.75)+INDEX(エサマスタ!$C$5:$O$53,MATCH($E108,エサマスタ!$B$5:$B$53,0),COLUMN()-COLUMN($Z108)),0),3.75)+INDEX(エサマスタ!$C$5:$O$53,MATCH($F108,エサマスタ!$B$5:$B$53,0),COLUMN()-COLUMN($Z108)),0),3.75)</f>
        <v>0</v>
      </c>
      <c r="AI108" s="76">
        <f>MIN(MAX(MIN(MAX(MIN(MAX(S$6+INDEX(エサマスタ!$C$5:$O$53,MATCH($D108,エサマスタ!$B$5:$B$53,0),COLUMN()-COLUMN($Z108)),0),1.875-MOD(S108,1))+INDEX(エサマスタ!$C$5:$O$53,MATCH($E108,エサマスタ!$B$5:$B$53,0),COLUMN()-COLUMN($Z108)),0),1.875-MOD(S108,1))+INDEX(エサマスタ!$C$5:$O$53,MATCH($F108,エサマスタ!$B$5:$B$53,0),COLUMN()-COLUMN($Z108)),0),1.875-MOD(S108,1))</f>
        <v>0.625</v>
      </c>
      <c r="AJ108" s="76">
        <f>MIN(MAX(MIN(MAX(MIN(MAX(T$6+INDEX(エサマスタ!$C$5:$O$53,MATCH($D108,エサマスタ!$B$5:$B$53,0),COLUMN()-COLUMN($Z108)),0),1.875-MOD(T108,1))+INDEX(エサマスタ!$C$5:$O$53,MATCH($E108,エサマスタ!$B$5:$B$53,0),COLUMN()-COLUMN($Z108)),0),1.875-MOD(T108,1))+INDEX(エサマスタ!$C$5:$O$53,MATCH($F108,エサマスタ!$B$5:$B$53,0),COLUMN()-COLUMN($Z108)),0),1.875-MOD(T108,1))</f>
        <v>1</v>
      </c>
      <c r="AK108" s="76">
        <f>MIN(MAX(MIN(MAX(MIN(MAX(U$6+INDEX(エサマスタ!$C$5:$O$53,MATCH($D108,エサマスタ!$B$5:$B$53,0),COLUMN()-COLUMN($Z108)),0),1.875-MOD(U108,1))+INDEX(エサマスタ!$C$5:$O$53,MATCH($E108,エサマスタ!$B$5:$B$53,0),COLUMN()-COLUMN($Z108)),0),1.875-MOD(U108,1))+INDEX(エサマスタ!$C$5:$O$53,MATCH($F108,エサマスタ!$B$5:$B$53,0),COLUMN()-COLUMN($Z108)),0),1.875-MOD(U108,1))</f>
        <v>1</v>
      </c>
      <c r="AL108" s="76">
        <f>MIN(MAX(MIN(MAX(MIN(MAX(V$6+INDEX(エサマスタ!$C$5:$O$53,MATCH($D108,エサマスタ!$B$5:$B$53,0),COLUMN()-COLUMN($Z108)),0),1.875-MOD(V108,1))+INDEX(エサマスタ!$C$5:$O$53,MATCH($E108,エサマスタ!$B$5:$B$53,0),COLUMN()-COLUMN($Z108)),0),1.875-MOD(V108,1))+INDEX(エサマスタ!$C$5:$O$53,MATCH($F108,エサマスタ!$B$5:$B$53,0),COLUMN()-COLUMN($Z108)),0),1.875-MOD(V108,1))</f>
        <v>0.875</v>
      </c>
      <c r="AM108" s="77">
        <f>MIN(MAX(MIN(MAX(MIN(MAX(W$6+IF(AND($F$1="リマスター",$D108="アルマジロキャベツ"),-1,1)*INDEX(エサマスタ!$C$5:$O$53,MATCH($D108,エサマスタ!$B$5:$B$53,0),COLUMN()-COLUMN($Z108)),0),1.875-MOD(W108,1))+IF(AND($F$1="リマスター",$E108="アルマジロキャベツ"),-1,1)*INDEX(エサマスタ!$C$5:$O$53,MATCH($E108,エサマスタ!$B$5:$B$53,0),COLUMN()-COLUMN($Z108)),0),1.875-MOD(W108,1))+IF(AND($F$1="リマスター",$F108="アルマジロキャベツ"),-1,1)*INDEX(エサマスタ!$C$5:$O$53,MATCH($F108,エサマスタ!$B$5:$B$53,0),COLUMN()-COLUMN($Z108)),0),1.875-MOD(W108,1))</f>
        <v>1</v>
      </c>
      <c r="AN108" s="15"/>
    </row>
    <row r="109" spans="1:40" x14ac:dyDescent="0.25">
      <c r="A109" s="15"/>
      <c r="B109" s="51" t="s">
        <v>198</v>
      </c>
      <c r="C109" s="54"/>
      <c r="D109" s="53" t="s">
        <v>92</v>
      </c>
      <c r="E109" s="53" t="s">
        <v>97</v>
      </c>
      <c r="F109" s="53" t="s">
        <v>97</v>
      </c>
      <c r="G109" s="50"/>
      <c r="H109" s="15"/>
      <c r="I109" s="15"/>
      <c r="J109" s="63" t="s">
        <v>198</v>
      </c>
      <c r="K109" s="64">
        <f t="shared" ref="K109:R109" si="185">K108+AA108</f>
        <v>332.75</v>
      </c>
      <c r="L109" s="65">
        <f t="shared" si="185"/>
        <v>143.5</v>
      </c>
      <c r="M109" s="65">
        <f t="shared" si="185"/>
        <v>250.5</v>
      </c>
      <c r="N109" s="65">
        <f t="shared" si="185"/>
        <v>121</v>
      </c>
      <c r="O109" s="65">
        <f t="shared" si="185"/>
        <v>143.5</v>
      </c>
      <c r="P109" s="65">
        <f t="shared" si="185"/>
        <v>201</v>
      </c>
      <c r="Q109" s="65">
        <f t="shared" si="185"/>
        <v>90.5</v>
      </c>
      <c r="R109" s="65">
        <f t="shared" si="185"/>
        <v>5</v>
      </c>
      <c r="S109" s="76">
        <f t="shared" ref="S109:W109" si="186">INT(S108)+MIN(S108-INT(S108)+AI108,1.875)</f>
        <v>68.625</v>
      </c>
      <c r="T109" s="76">
        <f t="shared" si="186"/>
        <v>87.5</v>
      </c>
      <c r="U109" s="76">
        <f t="shared" si="186"/>
        <v>87.5</v>
      </c>
      <c r="V109" s="76">
        <f t="shared" si="186"/>
        <v>87.375</v>
      </c>
      <c r="W109" s="77">
        <f t="shared" si="186"/>
        <v>87.5</v>
      </c>
      <c r="X109" s="15"/>
      <c r="Y109" s="15"/>
      <c r="Z109" s="63" t="s">
        <v>198</v>
      </c>
      <c r="AA109" s="64">
        <f>MIN(MAX(MIN(MAX(MIN(MAX(K$6+INDEX(エサマスタ!$C$5:$O$53,MATCH($D109,エサマスタ!$B$5:$B$53,0),COLUMN()-COLUMN($Z109)),0),3.75)+INDEX(エサマスタ!$C$5:$O$53,MATCH($E109,エサマスタ!$B$5:$B$53,0),COLUMN()-COLUMN($Z109)),0),3.75)+INDEX(エサマスタ!$C$5:$O$53,MATCH($F109,エサマスタ!$B$5:$B$53,0),COLUMN()-COLUMN($Z109)),0),3.75)</f>
        <v>3.75</v>
      </c>
      <c r="AB109" s="65">
        <f>MIN(MAX(MIN(MAX(MIN(MAX(L$6+INDEX(エサマスタ!$C$5:$O$53,MATCH($D109,エサマスタ!$B$5:$B$53,0),COLUMN()-COLUMN($Z109)),0),3.75)+INDEX(エサマスタ!$C$5:$O$53,MATCH($E109,エサマスタ!$B$5:$B$53,0),COLUMN()-COLUMN($Z109)),0),3.75)+INDEX(エサマスタ!$C$5:$O$53,MATCH($F109,エサマスタ!$B$5:$B$53,0),COLUMN()-COLUMN($Z109)),0),3.75)</f>
        <v>1.5</v>
      </c>
      <c r="AC109" s="65">
        <f>MIN(MAX(MIN(MAX(MIN(MAX(M$6+INDEX(エサマスタ!$C$5:$O$53,MATCH($D109,エサマスタ!$B$5:$B$53,0),COLUMN()-COLUMN($Z109)),0),3.75)+INDEX(エサマスタ!$C$5:$O$53,MATCH($E109,エサマスタ!$B$5:$B$53,0),COLUMN()-COLUMN($Z109)),0),3.75)+INDEX(エサマスタ!$C$5:$O$53,MATCH($F109,エサマスタ!$B$5:$B$53,0),COLUMN()-COLUMN($Z109)),0),3.75)</f>
        <v>2.5</v>
      </c>
      <c r="AD109" s="65">
        <f>MIN(MAX(MIN(MAX(MIN(MAX(N$6+INDEX(エサマスタ!$C$5:$O$53,MATCH($D109,エサマスタ!$B$5:$B$53,0),COLUMN()-COLUMN($Z109)),0),3.75)+INDEX(エサマスタ!$C$5:$O$53,MATCH($E109,エサマスタ!$B$5:$B$53,0),COLUMN()-COLUMN($Z109)),0),3.75)+INDEX(エサマスタ!$C$5:$O$53,MATCH($F109,エサマスタ!$B$5:$B$53,0),COLUMN()-COLUMN($Z109)),0),3.75)</f>
        <v>1.5</v>
      </c>
      <c r="AE109" s="65">
        <f>MIN(MAX(MIN(MAX(MIN(MAX(O$6+INDEX(エサマスタ!$C$5:$O$53,MATCH($D109,エサマスタ!$B$5:$B$53,0),COLUMN()-COLUMN($Z109)),0),3.75)+INDEX(エサマスタ!$C$5:$O$53,MATCH($E109,エサマスタ!$B$5:$B$53,0),COLUMN()-COLUMN($Z109)),0),3.75)+INDEX(エサマスタ!$C$5:$O$53,MATCH($F109,エサマスタ!$B$5:$B$53,0),COLUMN()-COLUMN($Z109)),0),3.75)</f>
        <v>1.5</v>
      </c>
      <c r="AF109" s="65">
        <f>MIN(MAX(MIN(MAX(MIN(MAX(P$6+INDEX(エサマスタ!$C$5:$O$53,MATCH($D109,エサマスタ!$B$5:$B$53,0),COLUMN()-COLUMN($Z109)),0),3.75)+INDEX(エサマスタ!$C$5:$O$53,MATCH($E109,エサマスタ!$B$5:$B$53,0),COLUMN()-COLUMN($Z109)),0),3.75)+INDEX(エサマスタ!$C$5:$O$53,MATCH($F109,エサマスタ!$B$5:$B$53,0),COLUMN()-COLUMN($Z109)),0),3.75)</f>
        <v>2.5</v>
      </c>
      <c r="AG109" s="65">
        <f>MIN(MAX(MIN(MAX(MIN(MAX(Q$6+INDEX(エサマスタ!$C$5:$O$53,MATCH($D109,エサマスタ!$B$5:$B$53,0),COLUMN()-COLUMN($Z109)),0),3.75)+INDEX(エサマスタ!$C$5:$O$53,MATCH($E109,エサマスタ!$B$5:$B$53,0),COLUMN()-COLUMN($Z109)),0),3.75)+INDEX(エサマスタ!$C$5:$O$53,MATCH($F109,エサマスタ!$B$5:$B$53,0),COLUMN()-COLUMN($Z109)),0),3.75)</f>
        <v>0.5</v>
      </c>
      <c r="AH109" s="65">
        <f>MIN(MAX(MIN(MAX(MIN(MAX(R$6+INDEX(エサマスタ!$C$5:$O$53,MATCH($D109,エサマスタ!$B$5:$B$53,0),COLUMN()-COLUMN($Z109)),0),3.75)+INDEX(エサマスタ!$C$5:$O$53,MATCH($E109,エサマスタ!$B$5:$B$53,0),COLUMN()-COLUMN($Z109)),0),3.75)+INDEX(エサマスタ!$C$5:$O$53,MATCH($F109,エサマスタ!$B$5:$B$53,0),COLUMN()-COLUMN($Z109)),0),3.75)</f>
        <v>0</v>
      </c>
      <c r="AI109" s="76">
        <f>MIN(MAX(MIN(MAX(MIN(MAX(S$6+INDEX(エサマスタ!$C$5:$O$53,MATCH($D109,エサマスタ!$B$5:$B$53,0),COLUMN()-COLUMN($Z109)),0),1.875-MOD(S109,1))+INDEX(エサマスタ!$C$5:$O$53,MATCH($E109,エサマスタ!$B$5:$B$53,0),COLUMN()-COLUMN($Z109)),0),1.875-MOD(S109,1))+INDEX(エサマスタ!$C$5:$O$53,MATCH($F109,エサマスタ!$B$5:$B$53,0),COLUMN()-COLUMN($Z109)),0),1.875-MOD(S109,1))</f>
        <v>0.625</v>
      </c>
      <c r="AJ109" s="76">
        <f>MIN(MAX(MIN(MAX(MIN(MAX(T$6+INDEX(エサマスタ!$C$5:$O$53,MATCH($D109,エサマスタ!$B$5:$B$53,0),COLUMN()-COLUMN($Z109)),0),1.875-MOD(T109,1))+INDEX(エサマスタ!$C$5:$O$53,MATCH($E109,エサマスタ!$B$5:$B$53,0),COLUMN()-COLUMN($Z109)),0),1.875-MOD(T109,1))+INDEX(エサマスタ!$C$5:$O$53,MATCH($F109,エサマスタ!$B$5:$B$53,0),COLUMN()-COLUMN($Z109)),0),1.875-MOD(T109,1))</f>
        <v>1</v>
      </c>
      <c r="AK109" s="76">
        <f>MIN(MAX(MIN(MAX(MIN(MAX(U$6+INDEX(エサマスタ!$C$5:$O$53,MATCH($D109,エサマスタ!$B$5:$B$53,0),COLUMN()-COLUMN($Z109)),0),1.875-MOD(U109,1))+INDEX(エサマスタ!$C$5:$O$53,MATCH($E109,エサマスタ!$B$5:$B$53,0),COLUMN()-COLUMN($Z109)),0),1.875-MOD(U109,1))+INDEX(エサマスタ!$C$5:$O$53,MATCH($F109,エサマスタ!$B$5:$B$53,0),COLUMN()-COLUMN($Z109)),0),1.875-MOD(U109,1))</f>
        <v>1</v>
      </c>
      <c r="AL109" s="76">
        <f>MIN(MAX(MIN(MAX(MIN(MAX(V$6+INDEX(エサマスタ!$C$5:$O$53,MATCH($D109,エサマスタ!$B$5:$B$53,0),COLUMN()-COLUMN($Z109)),0),1.875-MOD(V109,1))+INDEX(エサマスタ!$C$5:$O$53,MATCH($E109,エサマスタ!$B$5:$B$53,0),COLUMN()-COLUMN($Z109)),0),1.875-MOD(V109,1))+INDEX(エサマスタ!$C$5:$O$53,MATCH($F109,エサマスタ!$B$5:$B$53,0),COLUMN()-COLUMN($Z109)),0),1.875-MOD(V109,1))</f>
        <v>0.875</v>
      </c>
      <c r="AM109" s="77">
        <f>MIN(MAX(MIN(MAX(MIN(MAX(W$6+IF(AND($F$1="リマスター",$D109="アルマジロキャベツ"),-1,1)*INDEX(エサマスタ!$C$5:$O$53,MATCH($D109,エサマスタ!$B$5:$B$53,0),COLUMN()-COLUMN($Z109)),0),1.875-MOD(W109,1))+IF(AND($F$1="リマスター",$E109="アルマジロキャベツ"),-1,1)*INDEX(エサマスタ!$C$5:$O$53,MATCH($E109,エサマスタ!$B$5:$B$53,0),COLUMN()-COLUMN($Z109)),0),1.875-MOD(W109,1))+IF(AND($F$1="リマスター",$F109="アルマジロキャベツ"),-1,1)*INDEX(エサマスタ!$C$5:$O$53,MATCH($F109,エサマスタ!$B$5:$B$53,0),COLUMN()-COLUMN($Z109)),0),1.875-MOD(W109,1))</f>
        <v>1</v>
      </c>
      <c r="AN109" s="15"/>
    </row>
    <row r="110" spans="1:40" x14ac:dyDescent="0.25">
      <c r="A110" s="15"/>
      <c r="B110" s="51" t="s">
        <v>199</v>
      </c>
      <c r="C110" s="54"/>
      <c r="D110" s="53" t="s">
        <v>95</v>
      </c>
      <c r="E110" s="53" t="s">
        <v>95</v>
      </c>
      <c r="F110" s="53" t="s">
        <v>97</v>
      </c>
      <c r="G110" s="50"/>
      <c r="H110" s="15"/>
      <c r="I110" s="15"/>
      <c r="J110" s="63" t="s">
        <v>199</v>
      </c>
      <c r="K110" s="64">
        <f t="shared" ref="K110:R110" si="187">K109+AA109</f>
        <v>336.5</v>
      </c>
      <c r="L110" s="65">
        <f t="shared" si="187"/>
        <v>145</v>
      </c>
      <c r="M110" s="65">
        <f t="shared" si="187"/>
        <v>253</v>
      </c>
      <c r="N110" s="65">
        <f t="shared" si="187"/>
        <v>122.5</v>
      </c>
      <c r="O110" s="65">
        <f t="shared" si="187"/>
        <v>145</v>
      </c>
      <c r="P110" s="65">
        <f t="shared" si="187"/>
        <v>203.5</v>
      </c>
      <c r="Q110" s="65">
        <f t="shared" si="187"/>
        <v>91</v>
      </c>
      <c r="R110" s="65">
        <f t="shared" si="187"/>
        <v>5</v>
      </c>
      <c r="S110" s="76">
        <f t="shared" ref="S110:W110" si="188">INT(S109)+MIN(S109-INT(S109)+AI109,1.875)</f>
        <v>69.25</v>
      </c>
      <c r="T110" s="76">
        <f t="shared" si="188"/>
        <v>88.5</v>
      </c>
      <c r="U110" s="76">
        <f t="shared" si="188"/>
        <v>88.5</v>
      </c>
      <c r="V110" s="76">
        <f t="shared" si="188"/>
        <v>88.25</v>
      </c>
      <c r="W110" s="77">
        <f t="shared" si="188"/>
        <v>88.5</v>
      </c>
      <c r="X110" s="15"/>
      <c r="Y110" s="15"/>
      <c r="Z110" s="63" t="s">
        <v>199</v>
      </c>
      <c r="AA110" s="64">
        <f>MIN(MAX(MIN(MAX(MIN(MAX(K$6+INDEX(エサマスタ!$C$5:$O$53,MATCH($D110,エサマスタ!$B$5:$B$53,0),COLUMN()-COLUMN($Z110)),0),3.75)+INDEX(エサマスタ!$C$5:$O$53,MATCH($E110,エサマスタ!$B$5:$B$53,0),COLUMN()-COLUMN($Z110)),0),3.75)+INDEX(エサマスタ!$C$5:$O$53,MATCH($F110,エサマスタ!$B$5:$B$53,0),COLUMN()-COLUMN($Z110)),0),3.75)</f>
        <v>3.25</v>
      </c>
      <c r="AB110" s="65">
        <f>MIN(MAX(MIN(MAX(MIN(MAX(L$6+INDEX(エサマスタ!$C$5:$O$53,MATCH($D110,エサマスタ!$B$5:$B$53,0),COLUMN()-COLUMN($Z110)),0),3.75)+INDEX(エサマスタ!$C$5:$O$53,MATCH($E110,エサマスタ!$B$5:$B$53,0),COLUMN()-COLUMN($Z110)),0),3.75)+INDEX(エサマスタ!$C$5:$O$53,MATCH($F110,エサマスタ!$B$5:$B$53,0),COLUMN()-COLUMN($Z110)),0),3.75)</f>
        <v>1.5</v>
      </c>
      <c r="AC110" s="65">
        <f>MIN(MAX(MIN(MAX(MIN(MAX(M$6+INDEX(エサマスタ!$C$5:$O$53,MATCH($D110,エサマスタ!$B$5:$B$53,0),COLUMN()-COLUMN($Z110)),0),3.75)+INDEX(エサマスタ!$C$5:$O$53,MATCH($E110,エサマスタ!$B$5:$B$53,0),COLUMN()-COLUMN($Z110)),0),3.75)+INDEX(エサマスタ!$C$5:$O$53,MATCH($F110,エサマスタ!$B$5:$B$53,0),COLUMN()-COLUMN($Z110)),0),3.75)</f>
        <v>3.5</v>
      </c>
      <c r="AD110" s="65">
        <f>MIN(MAX(MIN(MAX(MIN(MAX(N$6+INDEX(エサマスタ!$C$5:$O$53,MATCH($D110,エサマスタ!$B$5:$B$53,0),COLUMN()-COLUMN($Z110)),0),3.75)+INDEX(エサマスタ!$C$5:$O$53,MATCH($E110,エサマスタ!$B$5:$B$53,0),COLUMN()-COLUMN($Z110)),0),3.75)+INDEX(エサマスタ!$C$5:$O$53,MATCH($F110,エサマスタ!$B$5:$B$53,0),COLUMN()-COLUMN($Z110)),0),3.75)</f>
        <v>0</v>
      </c>
      <c r="AE110" s="65">
        <f>MIN(MAX(MIN(MAX(MIN(MAX(O$6+INDEX(エサマスタ!$C$5:$O$53,MATCH($D110,エサマスタ!$B$5:$B$53,0),COLUMN()-COLUMN($Z110)),0),3.75)+INDEX(エサマスタ!$C$5:$O$53,MATCH($E110,エサマスタ!$B$5:$B$53,0),COLUMN()-COLUMN($Z110)),0),3.75)+INDEX(エサマスタ!$C$5:$O$53,MATCH($F110,エサマスタ!$B$5:$B$53,0),COLUMN()-COLUMN($Z110)),0),3.75)</f>
        <v>1.5</v>
      </c>
      <c r="AF110" s="65">
        <f>MIN(MAX(MIN(MAX(MIN(MAX(P$6+INDEX(エサマスタ!$C$5:$O$53,MATCH($D110,エサマスタ!$B$5:$B$53,0),COLUMN()-COLUMN($Z110)),0),3.75)+INDEX(エサマスタ!$C$5:$O$53,MATCH($E110,エサマスタ!$B$5:$B$53,0),COLUMN()-COLUMN($Z110)),0),3.75)+INDEX(エサマスタ!$C$5:$O$53,MATCH($F110,エサマスタ!$B$5:$B$53,0),COLUMN()-COLUMN($Z110)),0),3.75)</f>
        <v>0</v>
      </c>
      <c r="AG110" s="65">
        <f>MIN(MAX(MIN(MAX(MIN(MAX(Q$6+INDEX(エサマスタ!$C$5:$O$53,MATCH($D110,エサマスタ!$B$5:$B$53,0),COLUMN()-COLUMN($Z110)),0),3.75)+INDEX(エサマスタ!$C$5:$O$53,MATCH($E110,エサマスタ!$B$5:$B$53,0),COLUMN()-COLUMN($Z110)),0),3.75)+INDEX(エサマスタ!$C$5:$O$53,MATCH($F110,エサマスタ!$B$5:$B$53,0),COLUMN()-COLUMN($Z110)),0),3.75)</f>
        <v>3.5</v>
      </c>
      <c r="AH110" s="65">
        <f>MIN(MAX(MIN(MAX(MIN(MAX(R$6+INDEX(エサマスタ!$C$5:$O$53,MATCH($D110,エサマスタ!$B$5:$B$53,0),COLUMN()-COLUMN($Z110)),0),3.75)+INDEX(エサマスタ!$C$5:$O$53,MATCH($E110,エサマスタ!$B$5:$B$53,0),COLUMN()-COLUMN($Z110)),0),3.75)+INDEX(エサマスタ!$C$5:$O$53,MATCH($F110,エサマスタ!$B$5:$B$53,0),COLUMN()-COLUMN($Z110)),0),3.75)</f>
        <v>0</v>
      </c>
      <c r="AI110" s="76">
        <f>MIN(MAX(MIN(MAX(MIN(MAX(S$6+INDEX(エサマスタ!$C$5:$O$53,MATCH($D110,エサマスタ!$B$5:$B$53,0),COLUMN()-COLUMN($Z110)),0),1.875-MOD(S110,1))+INDEX(エサマスタ!$C$5:$O$53,MATCH($E110,エサマスタ!$B$5:$B$53,0),COLUMN()-COLUMN($Z110)),0),1.875-MOD(S110,1))+INDEX(エサマスタ!$C$5:$O$53,MATCH($F110,エサマスタ!$B$5:$B$53,0),COLUMN()-COLUMN($Z110)),0),1.875-MOD(S110,1))</f>
        <v>0.625</v>
      </c>
      <c r="AJ110" s="76">
        <f>MIN(MAX(MIN(MAX(MIN(MAX(T$6+INDEX(エサマスタ!$C$5:$O$53,MATCH($D110,エサマスタ!$B$5:$B$53,0),COLUMN()-COLUMN($Z110)),0),1.875-MOD(T110,1))+INDEX(エサマスタ!$C$5:$O$53,MATCH($E110,エサマスタ!$B$5:$B$53,0),COLUMN()-COLUMN($Z110)),0),1.875-MOD(T110,1))+INDEX(エサマスタ!$C$5:$O$53,MATCH($F110,エサマスタ!$B$5:$B$53,0),COLUMN()-COLUMN($Z110)),0),1.875-MOD(T110,1))</f>
        <v>0.5</v>
      </c>
      <c r="AK110" s="76">
        <f>MIN(MAX(MIN(MAX(MIN(MAX(U$6+INDEX(エサマスタ!$C$5:$O$53,MATCH($D110,エサマスタ!$B$5:$B$53,0),COLUMN()-COLUMN($Z110)),0),1.875-MOD(U110,1))+INDEX(エサマスタ!$C$5:$O$53,MATCH($E110,エサマスタ!$B$5:$B$53,0),COLUMN()-COLUMN($Z110)),0),1.875-MOD(U110,1))+INDEX(エサマスタ!$C$5:$O$53,MATCH($F110,エサマスタ!$B$5:$B$53,0),COLUMN()-COLUMN($Z110)),0),1.875-MOD(U110,1))</f>
        <v>0.5</v>
      </c>
      <c r="AL110" s="76">
        <f>MIN(MAX(MIN(MAX(MIN(MAX(V$6+INDEX(エサマスタ!$C$5:$O$53,MATCH($D110,エサマスタ!$B$5:$B$53,0),COLUMN()-COLUMN($Z110)),0),1.875-MOD(V110,1))+INDEX(エサマスタ!$C$5:$O$53,MATCH($E110,エサマスタ!$B$5:$B$53,0),COLUMN()-COLUMN($Z110)),0),1.875-MOD(V110,1))+INDEX(エサマスタ!$C$5:$O$53,MATCH($F110,エサマスタ!$B$5:$B$53,0),COLUMN()-COLUMN($Z110)),0),1.875-MOD(V110,1))</f>
        <v>1.375</v>
      </c>
      <c r="AM110" s="77">
        <f>MIN(MAX(MIN(MAX(MIN(MAX(W$6+IF(AND($F$1="リマスター",$D110="アルマジロキャベツ"),-1,1)*INDEX(エサマスタ!$C$5:$O$53,MATCH($D110,エサマスタ!$B$5:$B$53,0),COLUMN()-COLUMN($Z110)),0),1.875-MOD(W110,1))+IF(AND($F$1="リマスター",$E110="アルマジロキャベツ"),-1,1)*INDEX(エサマスタ!$C$5:$O$53,MATCH($E110,エサマスタ!$B$5:$B$53,0),COLUMN()-COLUMN($Z110)),0),1.875-MOD(W110,1))+IF(AND($F$1="リマスター",$F110="アルマジロキャベツ"),-1,1)*INDEX(エサマスタ!$C$5:$O$53,MATCH($F110,エサマスタ!$B$5:$B$53,0),COLUMN()-COLUMN($Z110)),0),1.875-MOD(W110,1))</f>
        <v>1</v>
      </c>
      <c r="AN110" s="15"/>
    </row>
    <row r="111" spans="1:40" x14ac:dyDescent="0.25">
      <c r="A111" s="15"/>
      <c r="B111" s="51" t="s">
        <v>200</v>
      </c>
      <c r="C111" s="54"/>
      <c r="D111" s="53" t="s">
        <v>92</v>
      </c>
      <c r="E111" s="53" t="s">
        <v>97</v>
      </c>
      <c r="F111" s="53" t="s">
        <v>97</v>
      </c>
      <c r="G111" s="50"/>
      <c r="H111" s="15"/>
      <c r="I111" s="15"/>
      <c r="J111" s="63" t="s">
        <v>200</v>
      </c>
      <c r="K111" s="64">
        <f t="shared" ref="K111:R111" si="189">K110+AA110</f>
        <v>339.75</v>
      </c>
      <c r="L111" s="65">
        <f t="shared" si="189"/>
        <v>146.5</v>
      </c>
      <c r="M111" s="65">
        <f t="shared" si="189"/>
        <v>256.5</v>
      </c>
      <c r="N111" s="65">
        <f t="shared" si="189"/>
        <v>122.5</v>
      </c>
      <c r="O111" s="65">
        <f t="shared" si="189"/>
        <v>146.5</v>
      </c>
      <c r="P111" s="65">
        <f t="shared" si="189"/>
        <v>203.5</v>
      </c>
      <c r="Q111" s="65">
        <f t="shared" si="189"/>
        <v>94.5</v>
      </c>
      <c r="R111" s="65">
        <f t="shared" si="189"/>
        <v>5</v>
      </c>
      <c r="S111" s="76">
        <f t="shared" ref="S111:W111" si="190">INT(S110)+MIN(S110-INT(S110)+AI110,1.875)</f>
        <v>69.875</v>
      </c>
      <c r="T111" s="76">
        <f t="shared" si="190"/>
        <v>89</v>
      </c>
      <c r="U111" s="76">
        <f t="shared" si="190"/>
        <v>89</v>
      </c>
      <c r="V111" s="76">
        <f t="shared" si="190"/>
        <v>89.625</v>
      </c>
      <c r="W111" s="77">
        <f t="shared" si="190"/>
        <v>89.5</v>
      </c>
      <c r="X111" s="15"/>
      <c r="Y111" s="15"/>
      <c r="Z111" s="63" t="s">
        <v>200</v>
      </c>
      <c r="AA111" s="64">
        <f>MIN(MAX(MIN(MAX(MIN(MAX(K$6+INDEX(エサマスタ!$C$5:$O$53,MATCH($D111,エサマスタ!$B$5:$B$53,0),COLUMN()-COLUMN($Z111)),0),3.75)+INDEX(エサマスタ!$C$5:$O$53,MATCH($E111,エサマスタ!$B$5:$B$53,0),COLUMN()-COLUMN($Z111)),0),3.75)+INDEX(エサマスタ!$C$5:$O$53,MATCH($F111,エサマスタ!$B$5:$B$53,0),COLUMN()-COLUMN($Z111)),0),3.75)</f>
        <v>3.75</v>
      </c>
      <c r="AB111" s="65">
        <f>MIN(MAX(MIN(MAX(MIN(MAX(L$6+INDEX(エサマスタ!$C$5:$O$53,MATCH($D111,エサマスタ!$B$5:$B$53,0),COLUMN()-COLUMN($Z111)),0),3.75)+INDEX(エサマスタ!$C$5:$O$53,MATCH($E111,エサマスタ!$B$5:$B$53,0),COLUMN()-COLUMN($Z111)),0),3.75)+INDEX(エサマスタ!$C$5:$O$53,MATCH($F111,エサマスタ!$B$5:$B$53,0),COLUMN()-COLUMN($Z111)),0),3.75)</f>
        <v>1.5</v>
      </c>
      <c r="AC111" s="65">
        <f>MIN(MAX(MIN(MAX(MIN(MAX(M$6+INDEX(エサマスタ!$C$5:$O$53,MATCH($D111,エサマスタ!$B$5:$B$53,0),COLUMN()-COLUMN($Z111)),0),3.75)+INDEX(エサマスタ!$C$5:$O$53,MATCH($E111,エサマスタ!$B$5:$B$53,0),COLUMN()-COLUMN($Z111)),0),3.75)+INDEX(エサマスタ!$C$5:$O$53,MATCH($F111,エサマスタ!$B$5:$B$53,0),COLUMN()-COLUMN($Z111)),0),3.75)</f>
        <v>2.5</v>
      </c>
      <c r="AD111" s="65">
        <f>MIN(MAX(MIN(MAX(MIN(MAX(N$6+INDEX(エサマスタ!$C$5:$O$53,MATCH($D111,エサマスタ!$B$5:$B$53,0),COLUMN()-COLUMN($Z111)),0),3.75)+INDEX(エサマスタ!$C$5:$O$53,MATCH($E111,エサマスタ!$B$5:$B$53,0),COLUMN()-COLUMN($Z111)),0),3.75)+INDEX(エサマスタ!$C$5:$O$53,MATCH($F111,エサマスタ!$B$5:$B$53,0),COLUMN()-COLUMN($Z111)),0),3.75)</f>
        <v>1.5</v>
      </c>
      <c r="AE111" s="65">
        <f>MIN(MAX(MIN(MAX(MIN(MAX(O$6+INDEX(エサマスタ!$C$5:$O$53,MATCH($D111,エサマスタ!$B$5:$B$53,0),COLUMN()-COLUMN($Z111)),0),3.75)+INDEX(エサマスタ!$C$5:$O$53,MATCH($E111,エサマスタ!$B$5:$B$53,0),COLUMN()-COLUMN($Z111)),0),3.75)+INDEX(エサマスタ!$C$5:$O$53,MATCH($F111,エサマスタ!$B$5:$B$53,0),COLUMN()-COLUMN($Z111)),0),3.75)</f>
        <v>1.5</v>
      </c>
      <c r="AF111" s="65">
        <f>MIN(MAX(MIN(MAX(MIN(MAX(P$6+INDEX(エサマスタ!$C$5:$O$53,MATCH($D111,エサマスタ!$B$5:$B$53,0),COLUMN()-COLUMN($Z111)),0),3.75)+INDEX(エサマスタ!$C$5:$O$53,MATCH($E111,エサマスタ!$B$5:$B$53,0),COLUMN()-COLUMN($Z111)),0),3.75)+INDEX(エサマスタ!$C$5:$O$53,MATCH($F111,エサマスタ!$B$5:$B$53,0),COLUMN()-COLUMN($Z111)),0),3.75)</f>
        <v>2.5</v>
      </c>
      <c r="AG111" s="65">
        <f>MIN(MAX(MIN(MAX(MIN(MAX(Q$6+INDEX(エサマスタ!$C$5:$O$53,MATCH($D111,エサマスタ!$B$5:$B$53,0),COLUMN()-COLUMN($Z111)),0),3.75)+INDEX(エサマスタ!$C$5:$O$53,MATCH($E111,エサマスタ!$B$5:$B$53,0),COLUMN()-COLUMN($Z111)),0),3.75)+INDEX(エサマスタ!$C$5:$O$53,MATCH($F111,エサマスタ!$B$5:$B$53,0),COLUMN()-COLUMN($Z111)),0),3.75)</f>
        <v>0.5</v>
      </c>
      <c r="AH111" s="65">
        <f>MIN(MAX(MIN(MAX(MIN(MAX(R$6+INDEX(エサマスタ!$C$5:$O$53,MATCH($D111,エサマスタ!$B$5:$B$53,0),COLUMN()-COLUMN($Z111)),0),3.75)+INDEX(エサマスタ!$C$5:$O$53,MATCH($E111,エサマスタ!$B$5:$B$53,0),COLUMN()-COLUMN($Z111)),0),3.75)+INDEX(エサマスタ!$C$5:$O$53,MATCH($F111,エサマスタ!$B$5:$B$53,0),COLUMN()-COLUMN($Z111)),0),3.75)</f>
        <v>0</v>
      </c>
      <c r="AI111" s="76">
        <f>MIN(MAX(MIN(MAX(MIN(MAX(S$6+INDEX(エサマスタ!$C$5:$O$53,MATCH($D111,エサマスタ!$B$5:$B$53,0),COLUMN()-COLUMN($Z111)),0),1.875-MOD(S111,1))+INDEX(エサマスタ!$C$5:$O$53,MATCH($E111,エサマスタ!$B$5:$B$53,0),COLUMN()-COLUMN($Z111)),0),1.875-MOD(S111,1))+INDEX(エサマスタ!$C$5:$O$53,MATCH($F111,エサマスタ!$B$5:$B$53,0),COLUMN()-COLUMN($Z111)),0),1.875-MOD(S111,1))</f>
        <v>0.625</v>
      </c>
      <c r="AJ111" s="76">
        <f>MIN(MAX(MIN(MAX(MIN(MAX(T$6+INDEX(エサマスタ!$C$5:$O$53,MATCH($D111,エサマスタ!$B$5:$B$53,0),COLUMN()-COLUMN($Z111)),0),1.875-MOD(T111,1))+INDEX(エサマスタ!$C$5:$O$53,MATCH($E111,エサマスタ!$B$5:$B$53,0),COLUMN()-COLUMN($Z111)),0),1.875-MOD(T111,1))+INDEX(エサマスタ!$C$5:$O$53,MATCH($F111,エサマスタ!$B$5:$B$53,0),COLUMN()-COLUMN($Z111)),0),1.875-MOD(T111,1))</f>
        <v>1</v>
      </c>
      <c r="AK111" s="76">
        <f>MIN(MAX(MIN(MAX(MIN(MAX(U$6+INDEX(エサマスタ!$C$5:$O$53,MATCH($D111,エサマスタ!$B$5:$B$53,0),COLUMN()-COLUMN($Z111)),0),1.875-MOD(U111,1))+INDEX(エサマスタ!$C$5:$O$53,MATCH($E111,エサマスタ!$B$5:$B$53,0),COLUMN()-COLUMN($Z111)),0),1.875-MOD(U111,1))+INDEX(エサマスタ!$C$5:$O$53,MATCH($F111,エサマスタ!$B$5:$B$53,0),COLUMN()-COLUMN($Z111)),0),1.875-MOD(U111,1))</f>
        <v>1</v>
      </c>
      <c r="AL111" s="76">
        <f>MIN(MAX(MIN(MAX(MIN(MAX(V$6+INDEX(エサマスタ!$C$5:$O$53,MATCH($D111,エサマスタ!$B$5:$B$53,0),COLUMN()-COLUMN($Z111)),0),1.875-MOD(V111,1))+INDEX(エサマスタ!$C$5:$O$53,MATCH($E111,エサマスタ!$B$5:$B$53,0),COLUMN()-COLUMN($Z111)),0),1.875-MOD(V111,1))+INDEX(エサマスタ!$C$5:$O$53,MATCH($F111,エサマスタ!$B$5:$B$53,0),COLUMN()-COLUMN($Z111)),0),1.875-MOD(V111,1))</f>
        <v>0.875</v>
      </c>
      <c r="AM111" s="77">
        <f>MIN(MAX(MIN(MAX(MIN(MAX(W$6+IF(AND($F$1="リマスター",$D111="アルマジロキャベツ"),-1,1)*INDEX(エサマスタ!$C$5:$O$53,MATCH($D111,エサマスタ!$B$5:$B$53,0),COLUMN()-COLUMN($Z111)),0),1.875-MOD(W111,1))+IF(AND($F$1="リマスター",$E111="アルマジロキャベツ"),-1,1)*INDEX(エサマスタ!$C$5:$O$53,MATCH($E111,エサマスタ!$B$5:$B$53,0),COLUMN()-COLUMN($Z111)),0),1.875-MOD(W111,1))+IF(AND($F$1="リマスター",$F111="アルマジロキャベツ"),-1,1)*INDEX(エサマスタ!$C$5:$O$53,MATCH($F111,エサマスタ!$B$5:$B$53,0),COLUMN()-COLUMN($Z111)),0),1.875-MOD(W111,1))</f>
        <v>1</v>
      </c>
      <c r="AN111" s="15"/>
    </row>
    <row r="112" spans="1:40" x14ac:dyDescent="0.25">
      <c r="A112" s="15"/>
      <c r="B112" s="51" t="s">
        <v>201</v>
      </c>
      <c r="C112" s="54"/>
      <c r="D112" s="53" t="s">
        <v>92</v>
      </c>
      <c r="E112" s="53" t="s">
        <v>97</v>
      </c>
      <c r="F112" s="53" t="s">
        <v>97</v>
      </c>
      <c r="G112" s="50"/>
      <c r="H112" s="15"/>
      <c r="I112" s="15"/>
      <c r="J112" s="63" t="s">
        <v>201</v>
      </c>
      <c r="K112" s="64">
        <f t="shared" ref="K112:R112" si="191">K111+AA111</f>
        <v>343.5</v>
      </c>
      <c r="L112" s="65">
        <f t="shared" si="191"/>
        <v>148</v>
      </c>
      <c r="M112" s="65">
        <f t="shared" si="191"/>
        <v>259</v>
      </c>
      <c r="N112" s="65">
        <f t="shared" si="191"/>
        <v>124</v>
      </c>
      <c r="O112" s="65">
        <f t="shared" si="191"/>
        <v>148</v>
      </c>
      <c r="P112" s="65">
        <f t="shared" si="191"/>
        <v>206</v>
      </c>
      <c r="Q112" s="65">
        <f t="shared" si="191"/>
        <v>95</v>
      </c>
      <c r="R112" s="65">
        <f t="shared" si="191"/>
        <v>5</v>
      </c>
      <c r="S112" s="76">
        <f t="shared" ref="S112:W112" si="192">INT(S111)+MIN(S111-INT(S111)+AI111,1.875)</f>
        <v>70.5</v>
      </c>
      <c r="T112" s="76">
        <f t="shared" si="192"/>
        <v>90</v>
      </c>
      <c r="U112" s="76">
        <f t="shared" si="192"/>
        <v>90</v>
      </c>
      <c r="V112" s="76">
        <f t="shared" si="192"/>
        <v>90.5</v>
      </c>
      <c r="W112" s="77">
        <f t="shared" si="192"/>
        <v>90.5</v>
      </c>
      <c r="X112" s="15"/>
      <c r="Y112" s="15"/>
      <c r="Z112" s="63" t="s">
        <v>201</v>
      </c>
      <c r="AA112" s="64">
        <f>MIN(MAX(MIN(MAX(MIN(MAX(K$6+INDEX(エサマスタ!$C$5:$O$53,MATCH($D112,エサマスタ!$B$5:$B$53,0),COLUMN()-COLUMN($Z112)),0),3.75)+INDEX(エサマスタ!$C$5:$O$53,MATCH($E112,エサマスタ!$B$5:$B$53,0),COLUMN()-COLUMN($Z112)),0),3.75)+INDEX(エサマスタ!$C$5:$O$53,MATCH($F112,エサマスタ!$B$5:$B$53,0),COLUMN()-COLUMN($Z112)),0),3.75)</f>
        <v>3.75</v>
      </c>
      <c r="AB112" s="65">
        <f>MIN(MAX(MIN(MAX(MIN(MAX(L$6+INDEX(エサマスタ!$C$5:$O$53,MATCH($D112,エサマスタ!$B$5:$B$53,0),COLUMN()-COLUMN($Z112)),0),3.75)+INDEX(エサマスタ!$C$5:$O$53,MATCH($E112,エサマスタ!$B$5:$B$53,0),COLUMN()-COLUMN($Z112)),0),3.75)+INDEX(エサマスタ!$C$5:$O$53,MATCH($F112,エサマスタ!$B$5:$B$53,0),COLUMN()-COLUMN($Z112)),0),3.75)</f>
        <v>1.5</v>
      </c>
      <c r="AC112" s="65">
        <f>MIN(MAX(MIN(MAX(MIN(MAX(M$6+INDEX(エサマスタ!$C$5:$O$53,MATCH($D112,エサマスタ!$B$5:$B$53,0),COLUMN()-COLUMN($Z112)),0),3.75)+INDEX(エサマスタ!$C$5:$O$53,MATCH($E112,エサマスタ!$B$5:$B$53,0),COLUMN()-COLUMN($Z112)),0),3.75)+INDEX(エサマスタ!$C$5:$O$53,MATCH($F112,エサマスタ!$B$5:$B$53,0),COLUMN()-COLUMN($Z112)),0),3.75)</f>
        <v>2.5</v>
      </c>
      <c r="AD112" s="65">
        <f>MIN(MAX(MIN(MAX(MIN(MAX(N$6+INDEX(エサマスタ!$C$5:$O$53,MATCH($D112,エサマスタ!$B$5:$B$53,0),COLUMN()-COLUMN($Z112)),0),3.75)+INDEX(エサマスタ!$C$5:$O$53,MATCH($E112,エサマスタ!$B$5:$B$53,0),COLUMN()-COLUMN($Z112)),0),3.75)+INDEX(エサマスタ!$C$5:$O$53,MATCH($F112,エサマスタ!$B$5:$B$53,0),COLUMN()-COLUMN($Z112)),0),3.75)</f>
        <v>1.5</v>
      </c>
      <c r="AE112" s="65">
        <f>MIN(MAX(MIN(MAX(MIN(MAX(O$6+INDEX(エサマスタ!$C$5:$O$53,MATCH($D112,エサマスタ!$B$5:$B$53,0),COLUMN()-COLUMN($Z112)),0),3.75)+INDEX(エサマスタ!$C$5:$O$53,MATCH($E112,エサマスタ!$B$5:$B$53,0),COLUMN()-COLUMN($Z112)),0),3.75)+INDEX(エサマスタ!$C$5:$O$53,MATCH($F112,エサマスタ!$B$5:$B$53,0),COLUMN()-COLUMN($Z112)),0),3.75)</f>
        <v>1.5</v>
      </c>
      <c r="AF112" s="65">
        <f>MIN(MAX(MIN(MAX(MIN(MAX(P$6+INDEX(エサマスタ!$C$5:$O$53,MATCH($D112,エサマスタ!$B$5:$B$53,0),COLUMN()-COLUMN($Z112)),0),3.75)+INDEX(エサマスタ!$C$5:$O$53,MATCH($E112,エサマスタ!$B$5:$B$53,0),COLUMN()-COLUMN($Z112)),0),3.75)+INDEX(エサマスタ!$C$5:$O$53,MATCH($F112,エサマスタ!$B$5:$B$53,0),COLUMN()-COLUMN($Z112)),0),3.75)</f>
        <v>2.5</v>
      </c>
      <c r="AG112" s="65">
        <f>MIN(MAX(MIN(MAX(MIN(MAX(Q$6+INDEX(エサマスタ!$C$5:$O$53,MATCH($D112,エサマスタ!$B$5:$B$53,0),COLUMN()-COLUMN($Z112)),0),3.75)+INDEX(エサマスタ!$C$5:$O$53,MATCH($E112,エサマスタ!$B$5:$B$53,0),COLUMN()-COLUMN($Z112)),0),3.75)+INDEX(エサマスタ!$C$5:$O$53,MATCH($F112,エサマスタ!$B$5:$B$53,0),COLUMN()-COLUMN($Z112)),0),3.75)</f>
        <v>0.5</v>
      </c>
      <c r="AH112" s="65">
        <f>MIN(MAX(MIN(MAX(MIN(MAX(R$6+INDEX(エサマスタ!$C$5:$O$53,MATCH($D112,エサマスタ!$B$5:$B$53,0),COLUMN()-COLUMN($Z112)),0),3.75)+INDEX(エサマスタ!$C$5:$O$53,MATCH($E112,エサマスタ!$B$5:$B$53,0),COLUMN()-COLUMN($Z112)),0),3.75)+INDEX(エサマスタ!$C$5:$O$53,MATCH($F112,エサマスタ!$B$5:$B$53,0),COLUMN()-COLUMN($Z112)),0),3.75)</f>
        <v>0</v>
      </c>
      <c r="AI112" s="76">
        <f>MIN(MAX(MIN(MAX(MIN(MAX(S$6+INDEX(エサマスタ!$C$5:$O$53,MATCH($D112,エサマスタ!$B$5:$B$53,0),COLUMN()-COLUMN($Z112)),0),1.875-MOD(S112,1))+INDEX(エサマスタ!$C$5:$O$53,MATCH($E112,エサマスタ!$B$5:$B$53,0),COLUMN()-COLUMN($Z112)),0),1.875-MOD(S112,1))+INDEX(エサマスタ!$C$5:$O$53,MATCH($F112,エサマスタ!$B$5:$B$53,0),COLUMN()-COLUMN($Z112)),0),1.875-MOD(S112,1))</f>
        <v>0.625</v>
      </c>
      <c r="AJ112" s="76">
        <f>MIN(MAX(MIN(MAX(MIN(MAX(T$6+INDEX(エサマスタ!$C$5:$O$53,MATCH($D112,エサマスタ!$B$5:$B$53,0),COLUMN()-COLUMN($Z112)),0),1.875-MOD(T112,1))+INDEX(エサマスタ!$C$5:$O$53,MATCH($E112,エサマスタ!$B$5:$B$53,0),COLUMN()-COLUMN($Z112)),0),1.875-MOD(T112,1))+INDEX(エサマスタ!$C$5:$O$53,MATCH($F112,エサマスタ!$B$5:$B$53,0),COLUMN()-COLUMN($Z112)),0),1.875-MOD(T112,1))</f>
        <v>1</v>
      </c>
      <c r="AK112" s="76">
        <f>MIN(MAX(MIN(MAX(MIN(MAX(U$6+INDEX(エサマスタ!$C$5:$O$53,MATCH($D112,エサマスタ!$B$5:$B$53,0),COLUMN()-COLUMN($Z112)),0),1.875-MOD(U112,1))+INDEX(エサマスタ!$C$5:$O$53,MATCH($E112,エサマスタ!$B$5:$B$53,0),COLUMN()-COLUMN($Z112)),0),1.875-MOD(U112,1))+INDEX(エサマスタ!$C$5:$O$53,MATCH($F112,エサマスタ!$B$5:$B$53,0),COLUMN()-COLUMN($Z112)),0),1.875-MOD(U112,1))</f>
        <v>1</v>
      </c>
      <c r="AL112" s="76">
        <f>MIN(MAX(MIN(MAX(MIN(MAX(V$6+INDEX(エサマスタ!$C$5:$O$53,MATCH($D112,エサマスタ!$B$5:$B$53,0),COLUMN()-COLUMN($Z112)),0),1.875-MOD(V112,1))+INDEX(エサマスタ!$C$5:$O$53,MATCH($E112,エサマスタ!$B$5:$B$53,0),COLUMN()-COLUMN($Z112)),0),1.875-MOD(V112,1))+INDEX(エサマスタ!$C$5:$O$53,MATCH($F112,エサマスタ!$B$5:$B$53,0),COLUMN()-COLUMN($Z112)),0),1.875-MOD(V112,1))</f>
        <v>0.875</v>
      </c>
      <c r="AM112" s="77">
        <f>MIN(MAX(MIN(MAX(MIN(MAX(W$6+IF(AND($F$1="リマスター",$D112="アルマジロキャベツ"),-1,1)*INDEX(エサマスタ!$C$5:$O$53,MATCH($D112,エサマスタ!$B$5:$B$53,0),COLUMN()-COLUMN($Z112)),0),1.875-MOD(W112,1))+IF(AND($F$1="リマスター",$E112="アルマジロキャベツ"),-1,1)*INDEX(エサマスタ!$C$5:$O$53,MATCH($E112,エサマスタ!$B$5:$B$53,0),COLUMN()-COLUMN($Z112)),0),1.875-MOD(W112,1))+IF(AND($F$1="リマスター",$F112="アルマジロキャベツ"),-1,1)*INDEX(エサマスタ!$C$5:$O$53,MATCH($F112,エサマスタ!$B$5:$B$53,0),COLUMN()-COLUMN($Z112)),0),1.875-MOD(W112,1))</f>
        <v>1</v>
      </c>
      <c r="AN112" s="15"/>
    </row>
    <row r="113" spans="1:40" x14ac:dyDescent="0.25">
      <c r="A113" s="15"/>
      <c r="B113" s="51" t="s">
        <v>202</v>
      </c>
      <c r="C113" s="54"/>
      <c r="D113" s="53" t="s">
        <v>92</v>
      </c>
      <c r="E113" s="53" t="s">
        <v>97</v>
      </c>
      <c r="F113" s="53" t="s">
        <v>97</v>
      </c>
      <c r="G113" s="50"/>
      <c r="H113" s="15"/>
      <c r="I113" s="15"/>
      <c r="J113" s="63" t="s">
        <v>202</v>
      </c>
      <c r="K113" s="64">
        <f t="shared" ref="K113:R113" si="193">K112+AA112</f>
        <v>347.25</v>
      </c>
      <c r="L113" s="65">
        <f t="shared" si="193"/>
        <v>149.5</v>
      </c>
      <c r="M113" s="65">
        <f t="shared" si="193"/>
        <v>261.5</v>
      </c>
      <c r="N113" s="65">
        <f t="shared" si="193"/>
        <v>125.5</v>
      </c>
      <c r="O113" s="65">
        <f t="shared" si="193"/>
        <v>149.5</v>
      </c>
      <c r="P113" s="65">
        <f t="shared" si="193"/>
        <v>208.5</v>
      </c>
      <c r="Q113" s="65">
        <f t="shared" si="193"/>
        <v>95.5</v>
      </c>
      <c r="R113" s="65">
        <f t="shared" si="193"/>
        <v>5</v>
      </c>
      <c r="S113" s="76">
        <f t="shared" ref="S113:W113" si="194">INT(S112)+MIN(S112-INT(S112)+AI112,1.875)</f>
        <v>71.125</v>
      </c>
      <c r="T113" s="76">
        <f t="shared" si="194"/>
        <v>91</v>
      </c>
      <c r="U113" s="76">
        <f t="shared" si="194"/>
        <v>91</v>
      </c>
      <c r="V113" s="76">
        <f t="shared" si="194"/>
        <v>91.375</v>
      </c>
      <c r="W113" s="77">
        <f t="shared" si="194"/>
        <v>91.5</v>
      </c>
      <c r="X113" s="15"/>
      <c r="Y113" s="15"/>
      <c r="Z113" s="63" t="s">
        <v>202</v>
      </c>
      <c r="AA113" s="64">
        <f>MIN(MAX(MIN(MAX(MIN(MAX(K$6+INDEX(エサマスタ!$C$5:$O$53,MATCH($D113,エサマスタ!$B$5:$B$53,0),COLUMN()-COLUMN($Z113)),0),3.75)+INDEX(エサマスタ!$C$5:$O$53,MATCH($E113,エサマスタ!$B$5:$B$53,0),COLUMN()-COLUMN($Z113)),0),3.75)+INDEX(エサマスタ!$C$5:$O$53,MATCH($F113,エサマスタ!$B$5:$B$53,0),COLUMN()-COLUMN($Z113)),0),3.75)</f>
        <v>3.75</v>
      </c>
      <c r="AB113" s="65">
        <f>MIN(MAX(MIN(MAX(MIN(MAX(L$6+INDEX(エサマスタ!$C$5:$O$53,MATCH($D113,エサマスタ!$B$5:$B$53,0),COLUMN()-COLUMN($Z113)),0),3.75)+INDEX(エサマスタ!$C$5:$O$53,MATCH($E113,エサマスタ!$B$5:$B$53,0),COLUMN()-COLUMN($Z113)),0),3.75)+INDEX(エサマスタ!$C$5:$O$53,MATCH($F113,エサマスタ!$B$5:$B$53,0),COLUMN()-COLUMN($Z113)),0),3.75)</f>
        <v>1.5</v>
      </c>
      <c r="AC113" s="65">
        <f>MIN(MAX(MIN(MAX(MIN(MAX(M$6+INDEX(エサマスタ!$C$5:$O$53,MATCH($D113,エサマスタ!$B$5:$B$53,0),COLUMN()-COLUMN($Z113)),0),3.75)+INDEX(エサマスタ!$C$5:$O$53,MATCH($E113,エサマスタ!$B$5:$B$53,0),COLUMN()-COLUMN($Z113)),0),3.75)+INDEX(エサマスタ!$C$5:$O$53,MATCH($F113,エサマスタ!$B$5:$B$53,0),COLUMN()-COLUMN($Z113)),0),3.75)</f>
        <v>2.5</v>
      </c>
      <c r="AD113" s="65">
        <f>MIN(MAX(MIN(MAX(MIN(MAX(N$6+INDEX(エサマスタ!$C$5:$O$53,MATCH($D113,エサマスタ!$B$5:$B$53,0),COLUMN()-COLUMN($Z113)),0),3.75)+INDEX(エサマスタ!$C$5:$O$53,MATCH($E113,エサマスタ!$B$5:$B$53,0),COLUMN()-COLUMN($Z113)),0),3.75)+INDEX(エサマスタ!$C$5:$O$53,MATCH($F113,エサマスタ!$B$5:$B$53,0),COLUMN()-COLUMN($Z113)),0),3.75)</f>
        <v>1.5</v>
      </c>
      <c r="AE113" s="65">
        <f>MIN(MAX(MIN(MAX(MIN(MAX(O$6+INDEX(エサマスタ!$C$5:$O$53,MATCH($D113,エサマスタ!$B$5:$B$53,0),COLUMN()-COLUMN($Z113)),0),3.75)+INDEX(エサマスタ!$C$5:$O$53,MATCH($E113,エサマスタ!$B$5:$B$53,0),COLUMN()-COLUMN($Z113)),0),3.75)+INDEX(エサマスタ!$C$5:$O$53,MATCH($F113,エサマスタ!$B$5:$B$53,0),COLUMN()-COLUMN($Z113)),0),3.75)</f>
        <v>1.5</v>
      </c>
      <c r="AF113" s="65">
        <f>MIN(MAX(MIN(MAX(MIN(MAX(P$6+INDEX(エサマスタ!$C$5:$O$53,MATCH($D113,エサマスタ!$B$5:$B$53,0),COLUMN()-COLUMN($Z113)),0),3.75)+INDEX(エサマスタ!$C$5:$O$53,MATCH($E113,エサマスタ!$B$5:$B$53,0),COLUMN()-COLUMN($Z113)),0),3.75)+INDEX(エサマスタ!$C$5:$O$53,MATCH($F113,エサマスタ!$B$5:$B$53,0),COLUMN()-COLUMN($Z113)),0),3.75)</f>
        <v>2.5</v>
      </c>
      <c r="AG113" s="65">
        <f>MIN(MAX(MIN(MAX(MIN(MAX(Q$6+INDEX(エサマスタ!$C$5:$O$53,MATCH($D113,エサマスタ!$B$5:$B$53,0),COLUMN()-COLUMN($Z113)),0),3.75)+INDEX(エサマスタ!$C$5:$O$53,MATCH($E113,エサマスタ!$B$5:$B$53,0),COLUMN()-COLUMN($Z113)),0),3.75)+INDEX(エサマスタ!$C$5:$O$53,MATCH($F113,エサマスタ!$B$5:$B$53,0),COLUMN()-COLUMN($Z113)),0),3.75)</f>
        <v>0.5</v>
      </c>
      <c r="AH113" s="65">
        <f>MIN(MAX(MIN(MAX(MIN(MAX(R$6+INDEX(エサマスタ!$C$5:$O$53,MATCH($D113,エサマスタ!$B$5:$B$53,0),COLUMN()-COLUMN($Z113)),0),3.75)+INDEX(エサマスタ!$C$5:$O$53,MATCH($E113,エサマスタ!$B$5:$B$53,0),COLUMN()-COLUMN($Z113)),0),3.75)+INDEX(エサマスタ!$C$5:$O$53,MATCH($F113,エサマスタ!$B$5:$B$53,0),COLUMN()-COLUMN($Z113)),0),3.75)</f>
        <v>0</v>
      </c>
      <c r="AI113" s="76">
        <f>MIN(MAX(MIN(MAX(MIN(MAX(S$6+INDEX(エサマスタ!$C$5:$O$53,MATCH($D113,エサマスタ!$B$5:$B$53,0),COLUMN()-COLUMN($Z113)),0),1.875-MOD(S113,1))+INDEX(エサマスタ!$C$5:$O$53,MATCH($E113,エサマスタ!$B$5:$B$53,0),COLUMN()-COLUMN($Z113)),0),1.875-MOD(S113,1))+INDEX(エサマスタ!$C$5:$O$53,MATCH($F113,エサマスタ!$B$5:$B$53,0),COLUMN()-COLUMN($Z113)),0),1.875-MOD(S113,1))</f>
        <v>0.625</v>
      </c>
      <c r="AJ113" s="76">
        <f>MIN(MAX(MIN(MAX(MIN(MAX(T$6+INDEX(エサマスタ!$C$5:$O$53,MATCH($D113,エサマスタ!$B$5:$B$53,0),COLUMN()-COLUMN($Z113)),0),1.875-MOD(T113,1))+INDEX(エサマスタ!$C$5:$O$53,MATCH($E113,エサマスタ!$B$5:$B$53,0),COLUMN()-COLUMN($Z113)),0),1.875-MOD(T113,1))+INDEX(エサマスタ!$C$5:$O$53,MATCH($F113,エサマスタ!$B$5:$B$53,0),COLUMN()-COLUMN($Z113)),0),1.875-MOD(T113,1))</f>
        <v>1</v>
      </c>
      <c r="AK113" s="76">
        <f>MIN(MAX(MIN(MAX(MIN(MAX(U$6+INDEX(エサマスタ!$C$5:$O$53,MATCH($D113,エサマスタ!$B$5:$B$53,0),COLUMN()-COLUMN($Z113)),0),1.875-MOD(U113,1))+INDEX(エサマスタ!$C$5:$O$53,MATCH($E113,エサマスタ!$B$5:$B$53,0),COLUMN()-COLUMN($Z113)),0),1.875-MOD(U113,1))+INDEX(エサマスタ!$C$5:$O$53,MATCH($F113,エサマスタ!$B$5:$B$53,0),COLUMN()-COLUMN($Z113)),0),1.875-MOD(U113,1))</f>
        <v>1</v>
      </c>
      <c r="AL113" s="76">
        <f>MIN(MAX(MIN(MAX(MIN(MAX(V$6+INDEX(エサマスタ!$C$5:$O$53,MATCH($D113,エサマスタ!$B$5:$B$53,0),COLUMN()-COLUMN($Z113)),0),1.875-MOD(V113,1))+INDEX(エサマスタ!$C$5:$O$53,MATCH($E113,エサマスタ!$B$5:$B$53,0),COLUMN()-COLUMN($Z113)),0),1.875-MOD(V113,1))+INDEX(エサマスタ!$C$5:$O$53,MATCH($F113,エサマスタ!$B$5:$B$53,0),COLUMN()-COLUMN($Z113)),0),1.875-MOD(V113,1))</f>
        <v>0.875</v>
      </c>
      <c r="AM113" s="77">
        <f>MIN(MAX(MIN(MAX(MIN(MAX(W$6+IF(AND($F$1="リマスター",$D113="アルマジロキャベツ"),-1,1)*INDEX(エサマスタ!$C$5:$O$53,MATCH($D113,エサマスタ!$B$5:$B$53,0),COLUMN()-COLUMN($Z113)),0),1.875-MOD(W113,1))+IF(AND($F$1="リマスター",$E113="アルマジロキャベツ"),-1,1)*INDEX(エサマスタ!$C$5:$O$53,MATCH($E113,エサマスタ!$B$5:$B$53,0),COLUMN()-COLUMN($Z113)),0),1.875-MOD(W113,1))+IF(AND($F$1="リマスター",$F113="アルマジロキャベツ"),-1,1)*INDEX(エサマスタ!$C$5:$O$53,MATCH($F113,エサマスタ!$B$5:$B$53,0),COLUMN()-COLUMN($Z113)),0),1.875-MOD(W113,1))</f>
        <v>1</v>
      </c>
      <c r="AN113" s="15"/>
    </row>
    <row r="114" spans="1:40" x14ac:dyDescent="0.25">
      <c r="A114" s="15"/>
      <c r="B114" s="51" t="s">
        <v>203</v>
      </c>
      <c r="C114" s="54"/>
      <c r="D114" s="53" t="s">
        <v>92</v>
      </c>
      <c r="E114" s="53" t="s">
        <v>97</v>
      </c>
      <c r="F114" s="53" t="s">
        <v>97</v>
      </c>
      <c r="G114" s="50"/>
      <c r="H114" s="15"/>
      <c r="I114" s="15"/>
      <c r="J114" s="63" t="s">
        <v>203</v>
      </c>
      <c r="K114" s="64">
        <f t="shared" ref="K114:R114" si="195">K113+AA113</f>
        <v>351</v>
      </c>
      <c r="L114" s="65">
        <f t="shared" si="195"/>
        <v>151</v>
      </c>
      <c r="M114" s="65">
        <f t="shared" si="195"/>
        <v>264</v>
      </c>
      <c r="N114" s="65">
        <f t="shared" si="195"/>
        <v>127</v>
      </c>
      <c r="O114" s="65">
        <f t="shared" si="195"/>
        <v>151</v>
      </c>
      <c r="P114" s="65">
        <f t="shared" si="195"/>
        <v>211</v>
      </c>
      <c r="Q114" s="65">
        <f t="shared" si="195"/>
        <v>96</v>
      </c>
      <c r="R114" s="65">
        <f t="shared" si="195"/>
        <v>5</v>
      </c>
      <c r="S114" s="76">
        <f t="shared" ref="S114:W114" si="196">INT(S113)+MIN(S113-INT(S113)+AI113,1.875)</f>
        <v>71.75</v>
      </c>
      <c r="T114" s="76">
        <f t="shared" si="196"/>
        <v>92</v>
      </c>
      <c r="U114" s="76">
        <f t="shared" si="196"/>
        <v>92</v>
      </c>
      <c r="V114" s="76">
        <f t="shared" si="196"/>
        <v>92.25</v>
      </c>
      <c r="W114" s="77">
        <f t="shared" si="196"/>
        <v>92.5</v>
      </c>
      <c r="X114" s="15"/>
      <c r="Y114" s="15"/>
      <c r="Z114" s="63" t="s">
        <v>203</v>
      </c>
      <c r="AA114" s="64">
        <f>MIN(MAX(MIN(MAX(MIN(MAX(K$6+INDEX(エサマスタ!$C$5:$O$53,MATCH($D114,エサマスタ!$B$5:$B$53,0),COLUMN()-COLUMN($Z114)),0),3.75)+INDEX(エサマスタ!$C$5:$O$53,MATCH($E114,エサマスタ!$B$5:$B$53,0),COLUMN()-COLUMN($Z114)),0),3.75)+INDEX(エサマスタ!$C$5:$O$53,MATCH($F114,エサマスタ!$B$5:$B$53,0),COLUMN()-COLUMN($Z114)),0),3.75)</f>
        <v>3.75</v>
      </c>
      <c r="AB114" s="65">
        <f>MIN(MAX(MIN(MAX(MIN(MAX(L$6+INDEX(エサマスタ!$C$5:$O$53,MATCH($D114,エサマスタ!$B$5:$B$53,0),COLUMN()-COLUMN($Z114)),0),3.75)+INDEX(エサマスタ!$C$5:$O$53,MATCH($E114,エサマスタ!$B$5:$B$53,0),COLUMN()-COLUMN($Z114)),0),3.75)+INDEX(エサマスタ!$C$5:$O$53,MATCH($F114,エサマスタ!$B$5:$B$53,0),COLUMN()-COLUMN($Z114)),0),3.75)</f>
        <v>1.5</v>
      </c>
      <c r="AC114" s="65">
        <f>MIN(MAX(MIN(MAX(MIN(MAX(M$6+INDEX(エサマスタ!$C$5:$O$53,MATCH($D114,エサマスタ!$B$5:$B$53,0),COLUMN()-COLUMN($Z114)),0),3.75)+INDEX(エサマスタ!$C$5:$O$53,MATCH($E114,エサマスタ!$B$5:$B$53,0),COLUMN()-COLUMN($Z114)),0),3.75)+INDEX(エサマスタ!$C$5:$O$53,MATCH($F114,エサマスタ!$B$5:$B$53,0),COLUMN()-COLUMN($Z114)),0),3.75)</f>
        <v>2.5</v>
      </c>
      <c r="AD114" s="65">
        <f>MIN(MAX(MIN(MAX(MIN(MAX(N$6+INDEX(エサマスタ!$C$5:$O$53,MATCH($D114,エサマスタ!$B$5:$B$53,0),COLUMN()-COLUMN($Z114)),0),3.75)+INDEX(エサマスタ!$C$5:$O$53,MATCH($E114,エサマスタ!$B$5:$B$53,0),COLUMN()-COLUMN($Z114)),0),3.75)+INDEX(エサマスタ!$C$5:$O$53,MATCH($F114,エサマスタ!$B$5:$B$53,0),COLUMN()-COLUMN($Z114)),0),3.75)</f>
        <v>1.5</v>
      </c>
      <c r="AE114" s="65">
        <f>MIN(MAX(MIN(MAX(MIN(MAX(O$6+INDEX(エサマスタ!$C$5:$O$53,MATCH($D114,エサマスタ!$B$5:$B$53,0),COLUMN()-COLUMN($Z114)),0),3.75)+INDEX(エサマスタ!$C$5:$O$53,MATCH($E114,エサマスタ!$B$5:$B$53,0),COLUMN()-COLUMN($Z114)),0),3.75)+INDEX(エサマスタ!$C$5:$O$53,MATCH($F114,エサマスタ!$B$5:$B$53,0),COLUMN()-COLUMN($Z114)),0),3.75)</f>
        <v>1.5</v>
      </c>
      <c r="AF114" s="65">
        <f>MIN(MAX(MIN(MAX(MIN(MAX(P$6+INDEX(エサマスタ!$C$5:$O$53,MATCH($D114,エサマスタ!$B$5:$B$53,0),COLUMN()-COLUMN($Z114)),0),3.75)+INDEX(エサマスタ!$C$5:$O$53,MATCH($E114,エサマスタ!$B$5:$B$53,0),COLUMN()-COLUMN($Z114)),0),3.75)+INDEX(エサマスタ!$C$5:$O$53,MATCH($F114,エサマスタ!$B$5:$B$53,0),COLUMN()-COLUMN($Z114)),0),3.75)</f>
        <v>2.5</v>
      </c>
      <c r="AG114" s="65">
        <f>MIN(MAX(MIN(MAX(MIN(MAX(Q$6+INDEX(エサマスタ!$C$5:$O$53,MATCH($D114,エサマスタ!$B$5:$B$53,0),COLUMN()-COLUMN($Z114)),0),3.75)+INDEX(エサマスタ!$C$5:$O$53,MATCH($E114,エサマスタ!$B$5:$B$53,0),COLUMN()-COLUMN($Z114)),0),3.75)+INDEX(エサマスタ!$C$5:$O$53,MATCH($F114,エサマスタ!$B$5:$B$53,0),COLUMN()-COLUMN($Z114)),0),3.75)</f>
        <v>0.5</v>
      </c>
      <c r="AH114" s="65">
        <f>MIN(MAX(MIN(MAX(MIN(MAX(R$6+INDEX(エサマスタ!$C$5:$O$53,MATCH($D114,エサマスタ!$B$5:$B$53,0),COLUMN()-COLUMN($Z114)),0),3.75)+INDEX(エサマスタ!$C$5:$O$53,MATCH($E114,エサマスタ!$B$5:$B$53,0),COLUMN()-COLUMN($Z114)),0),3.75)+INDEX(エサマスタ!$C$5:$O$53,MATCH($F114,エサマスタ!$B$5:$B$53,0),COLUMN()-COLUMN($Z114)),0),3.75)</f>
        <v>0</v>
      </c>
      <c r="AI114" s="76">
        <f>MIN(MAX(MIN(MAX(MIN(MAX(S$6+INDEX(エサマスタ!$C$5:$O$53,MATCH($D114,エサマスタ!$B$5:$B$53,0),COLUMN()-COLUMN($Z114)),0),1.875-MOD(S114,1))+INDEX(エサマスタ!$C$5:$O$53,MATCH($E114,エサマスタ!$B$5:$B$53,0),COLUMN()-COLUMN($Z114)),0),1.875-MOD(S114,1))+INDEX(エサマスタ!$C$5:$O$53,MATCH($F114,エサマスタ!$B$5:$B$53,0),COLUMN()-COLUMN($Z114)),0),1.875-MOD(S114,1))</f>
        <v>0.625</v>
      </c>
      <c r="AJ114" s="76">
        <f>MIN(MAX(MIN(MAX(MIN(MAX(T$6+INDEX(エサマスタ!$C$5:$O$53,MATCH($D114,エサマスタ!$B$5:$B$53,0),COLUMN()-COLUMN($Z114)),0),1.875-MOD(T114,1))+INDEX(エサマスタ!$C$5:$O$53,MATCH($E114,エサマスタ!$B$5:$B$53,0),COLUMN()-COLUMN($Z114)),0),1.875-MOD(T114,1))+INDEX(エサマスタ!$C$5:$O$53,MATCH($F114,エサマスタ!$B$5:$B$53,0),COLUMN()-COLUMN($Z114)),0),1.875-MOD(T114,1))</f>
        <v>1</v>
      </c>
      <c r="AK114" s="76">
        <f>MIN(MAX(MIN(MAX(MIN(MAX(U$6+INDEX(エサマスタ!$C$5:$O$53,MATCH($D114,エサマスタ!$B$5:$B$53,0),COLUMN()-COLUMN($Z114)),0),1.875-MOD(U114,1))+INDEX(エサマスタ!$C$5:$O$53,MATCH($E114,エサマスタ!$B$5:$B$53,0),COLUMN()-COLUMN($Z114)),0),1.875-MOD(U114,1))+INDEX(エサマスタ!$C$5:$O$53,MATCH($F114,エサマスタ!$B$5:$B$53,0),COLUMN()-COLUMN($Z114)),0),1.875-MOD(U114,1))</f>
        <v>1</v>
      </c>
      <c r="AL114" s="76">
        <f>MIN(MAX(MIN(MAX(MIN(MAX(V$6+INDEX(エサマスタ!$C$5:$O$53,MATCH($D114,エサマスタ!$B$5:$B$53,0),COLUMN()-COLUMN($Z114)),0),1.875-MOD(V114,1))+INDEX(エサマスタ!$C$5:$O$53,MATCH($E114,エサマスタ!$B$5:$B$53,0),COLUMN()-COLUMN($Z114)),0),1.875-MOD(V114,1))+INDEX(エサマスタ!$C$5:$O$53,MATCH($F114,エサマスタ!$B$5:$B$53,0),COLUMN()-COLUMN($Z114)),0),1.875-MOD(V114,1))</f>
        <v>0.875</v>
      </c>
      <c r="AM114" s="77">
        <f>MIN(MAX(MIN(MAX(MIN(MAX(W$6+IF(AND($F$1="リマスター",$D114="アルマジロキャベツ"),-1,1)*INDEX(エサマスタ!$C$5:$O$53,MATCH($D114,エサマスタ!$B$5:$B$53,0),COLUMN()-COLUMN($Z114)),0),1.875-MOD(W114,1))+IF(AND($F$1="リマスター",$E114="アルマジロキャベツ"),-1,1)*INDEX(エサマスタ!$C$5:$O$53,MATCH($E114,エサマスタ!$B$5:$B$53,0),COLUMN()-COLUMN($Z114)),0),1.875-MOD(W114,1))+IF(AND($F$1="リマスター",$F114="アルマジロキャベツ"),-1,1)*INDEX(エサマスタ!$C$5:$O$53,MATCH($F114,エサマスタ!$B$5:$B$53,0),COLUMN()-COLUMN($Z114)),0),1.875-MOD(W114,1))</f>
        <v>1</v>
      </c>
      <c r="AN114" s="15"/>
    </row>
    <row r="115" spans="1:40" x14ac:dyDescent="0.25">
      <c r="A115" s="15"/>
      <c r="B115" s="51" t="s">
        <v>204</v>
      </c>
      <c r="C115" s="54"/>
      <c r="D115" s="53" t="s">
        <v>92</v>
      </c>
      <c r="E115" s="53" t="s">
        <v>95</v>
      </c>
      <c r="F115" s="53" t="s">
        <v>97</v>
      </c>
      <c r="G115" s="50"/>
      <c r="H115" s="15"/>
      <c r="I115" s="15"/>
      <c r="J115" s="63" t="s">
        <v>204</v>
      </c>
      <c r="K115" s="64">
        <f t="shared" ref="K115:R115" si="197">K114+AA114</f>
        <v>354.75</v>
      </c>
      <c r="L115" s="65">
        <f t="shared" si="197"/>
        <v>152.5</v>
      </c>
      <c r="M115" s="65">
        <f t="shared" si="197"/>
        <v>266.5</v>
      </c>
      <c r="N115" s="65">
        <f t="shared" si="197"/>
        <v>128.5</v>
      </c>
      <c r="O115" s="65">
        <f t="shared" si="197"/>
        <v>152.5</v>
      </c>
      <c r="P115" s="65">
        <f t="shared" si="197"/>
        <v>213.5</v>
      </c>
      <c r="Q115" s="65">
        <f t="shared" si="197"/>
        <v>96.5</v>
      </c>
      <c r="R115" s="65">
        <f t="shared" si="197"/>
        <v>5</v>
      </c>
      <c r="S115" s="76">
        <f t="shared" ref="S115:W115" si="198">INT(S114)+MIN(S114-INT(S114)+AI114,1.875)</f>
        <v>72.375</v>
      </c>
      <c r="T115" s="76">
        <f t="shared" si="198"/>
        <v>93</v>
      </c>
      <c r="U115" s="76">
        <f t="shared" si="198"/>
        <v>93</v>
      </c>
      <c r="V115" s="76">
        <f t="shared" si="198"/>
        <v>93.125</v>
      </c>
      <c r="W115" s="77">
        <f t="shared" si="198"/>
        <v>93.5</v>
      </c>
      <c r="X115" s="15"/>
      <c r="Y115" s="15"/>
      <c r="Z115" s="63" t="s">
        <v>204</v>
      </c>
      <c r="AA115" s="64">
        <f>MIN(MAX(MIN(MAX(MIN(MAX(K$6+INDEX(エサマスタ!$C$5:$O$53,MATCH($D115,エサマスタ!$B$5:$B$53,0),COLUMN()-COLUMN($Z115)),0),3.75)+INDEX(エサマスタ!$C$5:$O$53,MATCH($E115,エサマスタ!$B$5:$B$53,0),COLUMN()-COLUMN($Z115)),0),3.75)+INDEX(エサマスタ!$C$5:$O$53,MATCH($F115,エサマスタ!$B$5:$B$53,0),COLUMN()-COLUMN($Z115)),0),3.75)</f>
        <v>3.25</v>
      </c>
      <c r="AB115" s="65">
        <f>MIN(MAX(MIN(MAX(MIN(MAX(L$6+INDEX(エサマスタ!$C$5:$O$53,MATCH($D115,エサマスタ!$B$5:$B$53,0),COLUMN()-COLUMN($Z115)),0),3.75)+INDEX(エサマスタ!$C$5:$O$53,MATCH($E115,エサマスタ!$B$5:$B$53,0),COLUMN()-COLUMN($Z115)),0),3.75)+INDEX(エサマスタ!$C$5:$O$53,MATCH($F115,エサマスタ!$B$5:$B$53,0),COLUMN()-COLUMN($Z115)),0),3.75)</f>
        <v>1.5</v>
      </c>
      <c r="AC115" s="65">
        <f>MIN(MAX(MIN(MAX(MIN(MAX(M$6+INDEX(エサマスタ!$C$5:$O$53,MATCH($D115,エサマスタ!$B$5:$B$53,0),COLUMN()-COLUMN($Z115)),0),3.75)+INDEX(エサマスタ!$C$5:$O$53,MATCH($E115,エサマスタ!$B$5:$B$53,0),COLUMN()-COLUMN($Z115)),0),3.75)+INDEX(エサマスタ!$C$5:$O$53,MATCH($F115,エサマスタ!$B$5:$B$53,0),COLUMN()-COLUMN($Z115)),0),3.75)</f>
        <v>3.5</v>
      </c>
      <c r="AD115" s="65">
        <f>MIN(MAX(MIN(MAX(MIN(MAX(N$6+INDEX(エサマスタ!$C$5:$O$53,MATCH($D115,エサマスタ!$B$5:$B$53,0),COLUMN()-COLUMN($Z115)),0),3.75)+INDEX(エサマスタ!$C$5:$O$53,MATCH($E115,エサマスタ!$B$5:$B$53,0),COLUMN()-COLUMN($Z115)),0),3.75)+INDEX(エサマスタ!$C$5:$O$53,MATCH($F115,エサマスタ!$B$5:$B$53,0),COLUMN()-COLUMN($Z115)),0),3.75)</f>
        <v>0.5</v>
      </c>
      <c r="AE115" s="65">
        <f>MIN(MAX(MIN(MAX(MIN(MAX(O$6+INDEX(エサマスタ!$C$5:$O$53,MATCH($D115,エサマスタ!$B$5:$B$53,0),COLUMN()-COLUMN($Z115)),0),3.75)+INDEX(エサマスタ!$C$5:$O$53,MATCH($E115,エサマスタ!$B$5:$B$53,0),COLUMN()-COLUMN($Z115)),0),3.75)+INDEX(エサマスタ!$C$5:$O$53,MATCH($F115,エサマスタ!$B$5:$B$53,0),COLUMN()-COLUMN($Z115)),0),3.75)</f>
        <v>1.5</v>
      </c>
      <c r="AF115" s="65">
        <f>MIN(MAX(MIN(MAX(MIN(MAX(P$6+INDEX(エサマスタ!$C$5:$O$53,MATCH($D115,エサマスタ!$B$5:$B$53,0),COLUMN()-COLUMN($Z115)),0),3.75)+INDEX(エサマスタ!$C$5:$O$53,MATCH($E115,エサマスタ!$B$5:$B$53,0),COLUMN()-COLUMN($Z115)),0),3.75)+INDEX(エサマスタ!$C$5:$O$53,MATCH($F115,エサマスタ!$B$5:$B$53,0),COLUMN()-COLUMN($Z115)),0),3.75)</f>
        <v>1.5</v>
      </c>
      <c r="AG115" s="65">
        <f>MIN(MAX(MIN(MAX(MIN(MAX(Q$6+INDEX(エサマスタ!$C$5:$O$53,MATCH($D115,エサマスタ!$B$5:$B$53,0),COLUMN()-COLUMN($Z115)),0),3.75)+INDEX(エサマスタ!$C$5:$O$53,MATCH($E115,エサマスタ!$B$5:$B$53,0),COLUMN()-COLUMN($Z115)),0),3.75)+INDEX(エサマスタ!$C$5:$O$53,MATCH($F115,エサマスタ!$B$5:$B$53,0),COLUMN()-COLUMN($Z115)),0),3.75)</f>
        <v>1.5</v>
      </c>
      <c r="AH115" s="65">
        <f>MIN(MAX(MIN(MAX(MIN(MAX(R$6+INDEX(エサマスタ!$C$5:$O$53,MATCH($D115,エサマスタ!$B$5:$B$53,0),COLUMN()-COLUMN($Z115)),0),3.75)+INDEX(エサマスタ!$C$5:$O$53,MATCH($E115,エサマスタ!$B$5:$B$53,0),COLUMN()-COLUMN($Z115)),0),3.75)+INDEX(エサマスタ!$C$5:$O$53,MATCH($F115,エサマスタ!$B$5:$B$53,0),COLUMN()-COLUMN($Z115)),0),3.75)</f>
        <v>0</v>
      </c>
      <c r="AI115" s="76">
        <f>MIN(MAX(MIN(MAX(MIN(MAX(S$6+INDEX(エサマスタ!$C$5:$O$53,MATCH($D115,エサマスタ!$B$5:$B$53,0),COLUMN()-COLUMN($Z115)),0),1.875-MOD(S115,1))+INDEX(エサマスタ!$C$5:$O$53,MATCH($E115,エサマスタ!$B$5:$B$53,0),COLUMN()-COLUMN($Z115)),0),1.875-MOD(S115,1))+INDEX(エサマスタ!$C$5:$O$53,MATCH($F115,エサマスタ!$B$5:$B$53,0),COLUMN()-COLUMN($Z115)),0),1.875-MOD(S115,1))</f>
        <v>0.625</v>
      </c>
      <c r="AJ115" s="76">
        <f>MIN(MAX(MIN(MAX(MIN(MAX(T$6+INDEX(エサマスタ!$C$5:$O$53,MATCH($D115,エサマスタ!$B$5:$B$53,0),COLUMN()-COLUMN($Z115)),0),1.875-MOD(T115,1))+INDEX(エサマスタ!$C$5:$O$53,MATCH($E115,エサマスタ!$B$5:$B$53,0),COLUMN()-COLUMN($Z115)),0),1.875-MOD(T115,1))+INDEX(エサマスタ!$C$5:$O$53,MATCH($F115,エサマスタ!$B$5:$B$53,0),COLUMN()-COLUMN($Z115)),0),1.875-MOD(T115,1))</f>
        <v>1</v>
      </c>
      <c r="AK115" s="76">
        <f>MIN(MAX(MIN(MAX(MIN(MAX(U$6+INDEX(エサマスタ!$C$5:$O$53,MATCH($D115,エサマスタ!$B$5:$B$53,0),COLUMN()-COLUMN($Z115)),0),1.875-MOD(U115,1))+INDEX(エサマスタ!$C$5:$O$53,MATCH($E115,エサマスタ!$B$5:$B$53,0),COLUMN()-COLUMN($Z115)),0),1.875-MOD(U115,1))+INDEX(エサマスタ!$C$5:$O$53,MATCH($F115,エサマスタ!$B$5:$B$53,0),COLUMN()-COLUMN($Z115)),0),1.875-MOD(U115,1))</f>
        <v>1</v>
      </c>
      <c r="AL115" s="76">
        <f>MIN(MAX(MIN(MAX(MIN(MAX(V$6+INDEX(エサマスタ!$C$5:$O$53,MATCH($D115,エサマスタ!$B$5:$B$53,0),COLUMN()-COLUMN($Z115)),0),1.875-MOD(V115,1))+INDEX(エサマスタ!$C$5:$O$53,MATCH($E115,エサマスタ!$B$5:$B$53,0),COLUMN()-COLUMN($Z115)),0),1.875-MOD(V115,1))+INDEX(エサマスタ!$C$5:$O$53,MATCH($F115,エサマスタ!$B$5:$B$53,0),COLUMN()-COLUMN($Z115)),0),1.875-MOD(V115,1))</f>
        <v>1.375</v>
      </c>
      <c r="AM115" s="77">
        <f>MIN(MAX(MIN(MAX(MIN(MAX(W$6+IF(AND($F$1="リマスター",$D115="アルマジロキャベツ"),-1,1)*INDEX(エサマスタ!$C$5:$O$53,MATCH($D115,エサマスタ!$B$5:$B$53,0),COLUMN()-COLUMN($Z115)),0),1.875-MOD(W115,1))+IF(AND($F$1="リマスター",$E115="アルマジロキャベツ"),-1,1)*INDEX(エサマスタ!$C$5:$O$53,MATCH($E115,エサマスタ!$B$5:$B$53,0),COLUMN()-COLUMN($Z115)),0),1.875-MOD(W115,1))+IF(AND($F$1="リマスター",$F115="アルマジロキャベツ"),-1,1)*INDEX(エサマスタ!$C$5:$O$53,MATCH($F115,エサマスタ!$B$5:$B$53,0),COLUMN()-COLUMN($Z115)),0),1.875-MOD(W115,1))</f>
        <v>0.5</v>
      </c>
      <c r="AN115" s="15"/>
    </row>
    <row r="116" spans="1:40" x14ac:dyDescent="0.25">
      <c r="A116" s="15"/>
      <c r="B116" s="51" t="s">
        <v>205</v>
      </c>
      <c r="C116" s="54"/>
      <c r="D116" s="53" t="s">
        <v>92</v>
      </c>
      <c r="E116" s="53" t="s">
        <v>97</v>
      </c>
      <c r="F116" s="53" t="s">
        <v>97</v>
      </c>
      <c r="G116" s="50"/>
      <c r="H116" s="15"/>
      <c r="I116" s="15"/>
      <c r="J116" s="63" t="s">
        <v>205</v>
      </c>
      <c r="K116" s="64">
        <f t="shared" ref="K116:R116" si="199">K115+AA115</f>
        <v>358</v>
      </c>
      <c r="L116" s="65">
        <f t="shared" si="199"/>
        <v>154</v>
      </c>
      <c r="M116" s="65">
        <f t="shared" si="199"/>
        <v>270</v>
      </c>
      <c r="N116" s="65">
        <f t="shared" si="199"/>
        <v>129</v>
      </c>
      <c r="O116" s="65">
        <f t="shared" si="199"/>
        <v>154</v>
      </c>
      <c r="P116" s="65">
        <f t="shared" si="199"/>
        <v>215</v>
      </c>
      <c r="Q116" s="65">
        <f t="shared" si="199"/>
        <v>98</v>
      </c>
      <c r="R116" s="65">
        <f t="shared" si="199"/>
        <v>5</v>
      </c>
      <c r="S116" s="76">
        <f t="shared" ref="S116:W116" si="200">INT(S115)+MIN(S115-INT(S115)+AI115,1.875)</f>
        <v>73</v>
      </c>
      <c r="T116" s="76">
        <f t="shared" si="200"/>
        <v>94</v>
      </c>
      <c r="U116" s="76">
        <f t="shared" si="200"/>
        <v>94</v>
      </c>
      <c r="V116" s="76">
        <f t="shared" si="200"/>
        <v>94.5</v>
      </c>
      <c r="W116" s="77">
        <f t="shared" si="200"/>
        <v>94</v>
      </c>
      <c r="X116" s="15"/>
      <c r="Y116" s="15"/>
      <c r="Z116" s="63" t="s">
        <v>205</v>
      </c>
      <c r="AA116" s="64">
        <f>MIN(MAX(MIN(MAX(MIN(MAX(K$6+INDEX(エサマスタ!$C$5:$O$53,MATCH($D116,エサマスタ!$B$5:$B$53,0),COLUMN()-COLUMN($Z116)),0),3.75)+INDEX(エサマスタ!$C$5:$O$53,MATCH($E116,エサマスタ!$B$5:$B$53,0),COLUMN()-COLUMN($Z116)),0),3.75)+INDEX(エサマスタ!$C$5:$O$53,MATCH($F116,エサマスタ!$B$5:$B$53,0),COLUMN()-COLUMN($Z116)),0),3.75)</f>
        <v>3.75</v>
      </c>
      <c r="AB116" s="65">
        <f>MIN(MAX(MIN(MAX(MIN(MAX(L$6+INDEX(エサマスタ!$C$5:$O$53,MATCH($D116,エサマスタ!$B$5:$B$53,0),COLUMN()-COLUMN($Z116)),0),3.75)+INDEX(エサマスタ!$C$5:$O$53,MATCH($E116,エサマスタ!$B$5:$B$53,0),COLUMN()-COLUMN($Z116)),0),3.75)+INDEX(エサマスタ!$C$5:$O$53,MATCH($F116,エサマスタ!$B$5:$B$53,0),COLUMN()-COLUMN($Z116)),0),3.75)</f>
        <v>1.5</v>
      </c>
      <c r="AC116" s="65">
        <f>MIN(MAX(MIN(MAX(MIN(MAX(M$6+INDEX(エサマスタ!$C$5:$O$53,MATCH($D116,エサマスタ!$B$5:$B$53,0),COLUMN()-COLUMN($Z116)),0),3.75)+INDEX(エサマスタ!$C$5:$O$53,MATCH($E116,エサマスタ!$B$5:$B$53,0),COLUMN()-COLUMN($Z116)),0),3.75)+INDEX(エサマスタ!$C$5:$O$53,MATCH($F116,エサマスタ!$B$5:$B$53,0),COLUMN()-COLUMN($Z116)),0),3.75)</f>
        <v>2.5</v>
      </c>
      <c r="AD116" s="65">
        <f>MIN(MAX(MIN(MAX(MIN(MAX(N$6+INDEX(エサマスタ!$C$5:$O$53,MATCH($D116,エサマスタ!$B$5:$B$53,0),COLUMN()-COLUMN($Z116)),0),3.75)+INDEX(エサマスタ!$C$5:$O$53,MATCH($E116,エサマスタ!$B$5:$B$53,0),COLUMN()-COLUMN($Z116)),0),3.75)+INDEX(エサマスタ!$C$5:$O$53,MATCH($F116,エサマスタ!$B$5:$B$53,0),COLUMN()-COLUMN($Z116)),0),3.75)</f>
        <v>1.5</v>
      </c>
      <c r="AE116" s="65">
        <f>MIN(MAX(MIN(MAX(MIN(MAX(O$6+INDEX(エサマスタ!$C$5:$O$53,MATCH($D116,エサマスタ!$B$5:$B$53,0),COLUMN()-COLUMN($Z116)),0),3.75)+INDEX(エサマスタ!$C$5:$O$53,MATCH($E116,エサマスタ!$B$5:$B$53,0),COLUMN()-COLUMN($Z116)),0),3.75)+INDEX(エサマスタ!$C$5:$O$53,MATCH($F116,エサマスタ!$B$5:$B$53,0),COLUMN()-COLUMN($Z116)),0),3.75)</f>
        <v>1.5</v>
      </c>
      <c r="AF116" s="65">
        <f>MIN(MAX(MIN(MAX(MIN(MAX(P$6+INDEX(エサマスタ!$C$5:$O$53,MATCH($D116,エサマスタ!$B$5:$B$53,0),COLUMN()-COLUMN($Z116)),0),3.75)+INDEX(エサマスタ!$C$5:$O$53,MATCH($E116,エサマスタ!$B$5:$B$53,0),COLUMN()-COLUMN($Z116)),0),3.75)+INDEX(エサマスタ!$C$5:$O$53,MATCH($F116,エサマスタ!$B$5:$B$53,0),COLUMN()-COLUMN($Z116)),0),3.75)</f>
        <v>2.5</v>
      </c>
      <c r="AG116" s="65">
        <f>MIN(MAX(MIN(MAX(MIN(MAX(Q$6+INDEX(エサマスタ!$C$5:$O$53,MATCH($D116,エサマスタ!$B$5:$B$53,0),COLUMN()-COLUMN($Z116)),0),3.75)+INDEX(エサマスタ!$C$5:$O$53,MATCH($E116,エサマスタ!$B$5:$B$53,0),COLUMN()-COLUMN($Z116)),0),3.75)+INDEX(エサマスタ!$C$5:$O$53,MATCH($F116,エサマスタ!$B$5:$B$53,0),COLUMN()-COLUMN($Z116)),0),3.75)</f>
        <v>0.5</v>
      </c>
      <c r="AH116" s="65">
        <f>MIN(MAX(MIN(MAX(MIN(MAX(R$6+INDEX(エサマスタ!$C$5:$O$53,MATCH($D116,エサマスタ!$B$5:$B$53,0),COLUMN()-COLUMN($Z116)),0),3.75)+INDEX(エサマスタ!$C$5:$O$53,MATCH($E116,エサマスタ!$B$5:$B$53,0),COLUMN()-COLUMN($Z116)),0),3.75)+INDEX(エサマスタ!$C$5:$O$53,MATCH($F116,エサマスタ!$B$5:$B$53,0),COLUMN()-COLUMN($Z116)),0),3.75)</f>
        <v>0</v>
      </c>
      <c r="AI116" s="76">
        <f>MIN(MAX(MIN(MAX(MIN(MAX(S$6+INDEX(エサマスタ!$C$5:$O$53,MATCH($D116,エサマスタ!$B$5:$B$53,0),COLUMN()-COLUMN($Z116)),0),1.875-MOD(S116,1))+INDEX(エサマスタ!$C$5:$O$53,MATCH($E116,エサマスタ!$B$5:$B$53,0),COLUMN()-COLUMN($Z116)),0),1.875-MOD(S116,1))+INDEX(エサマスタ!$C$5:$O$53,MATCH($F116,エサマスタ!$B$5:$B$53,0),COLUMN()-COLUMN($Z116)),0),1.875-MOD(S116,1))</f>
        <v>0.625</v>
      </c>
      <c r="AJ116" s="76">
        <f>MIN(MAX(MIN(MAX(MIN(MAX(T$6+INDEX(エサマスタ!$C$5:$O$53,MATCH($D116,エサマスタ!$B$5:$B$53,0),COLUMN()-COLUMN($Z116)),0),1.875-MOD(T116,1))+INDEX(エサマスタ!$C$5:$O$53,MATCH($E116,エサマスタ!$B$5:$B$53,0),COLUMN()-COLUMN($Z116)),0),1.875-MOD(T116,1))+INDEX(エサマスタ!$C$5:$O$53,MATCH($F116,エサマスタ!$B$5:$B$53,0),COLUMN()-COLUMN($Z116)),0),1.875-MOD(T116,1))</f>
        <v>1</v>
      </c>
      <c r="AK116" s="76">
        <f>MIN(MAX(MIN(MAX(MIN(MAX(U$6+INDEX(エサマスタ!$C$5:$O$53,MATCH($D116,エサマスタ!$B$5:$B$53,0),COLUMN()-COLUMN($Z116)),0),1.875-MOD(U116,1))+INDEX(エサマスタ!$C$5:$O$53,MATCH($E116,エサマスタ!$B$5:$B$53,0),COLUMN()-COLUMN($Z116)),0),1.875-MOD(U116,1))+INDEX(エサマスタ!$C$5:$O$53,MATCH($F116,エサマスタ!$B$5:$B$53,0),COLUMN()-COLUMN($Z116)),0),1.875-MOD(U116,1))</f>
        <v>1</v>
      </c>
      <c r="AL116" s="76">
        <f>MIN(MAX(MIN(MAX(MIN(MAX(V$6+INDEX(エサマスタ!$C$5:$O$53,MATCH($D116,エサマスタ!$B$5:$B$53,0),COLUMN()-COLUMN($Z116)),0),1.875-MOD(V116,1))+INDEX(エサマスタ!$C$5:$O$53,MATCH($E116,エサマスタ!$B$5:$B$53,0),COLUMN()-COLUMN($Z116)),0),1.875-MOD(V116,1))+INDEX(エサマスタ!$C$5:$O$53,MATCH($F116,エサマスタ!$B$5:$B$53,0),COLUMN()-COLUMN($Z116)),0),1.875-MOD(V116,1))</f>
        <v>0.875</v>
      </c>
      <c r="AM116" s="77">
        <f>MIN(MAX(MIN(MAX(MIN(MAX(W$6+IF(AND($F$1="リマスター",$D116="アルマジロキャベツ"),-1,1)*INDEX(エサマスタ!$C$5:$O$53,MATCH($D116,エサマスタ!$B$5:$B$53,0),COLUMN()-COLUMN($Z116)),0),1.875-MOD(W116,1))+IF(AND($F$1="リマスター",$E116="アルマジロキャベツ"),-1,1)*INDEX(エサマスタ!$C$5:$O$53,MATCH($E116,エサマスタ!$B$5:$B$53,0),COLUMN()-COLUMN($Z116)),0),1.875-MOD(W116,1))+IF(AND($F$1="リマスター",$F116="アルマジロキャベツ"),-1,1)*INDEX(エサマスタ!$C$5:$O$53,MATCH($F116,エサマスタ!$B$5:$B$53,0),COLUMN()-COLUMN($Z116)),0),1.875-MOD(W116,1))</f>
        <v>1</v>
      </c>
      <c r="AN116" s="15"/>
    </row>
    <row r="117" spans="1:40" x14ac:dyDescent="0.25">
      <c r="A117" s="15"/>
      <c r="B117" s="51" t="s">
        <v>206</v>
      </c>
      <c r="C117" s="54"/>
      <c r="D117" s="53" t="s">
        <v>92</v>
      </c>
      <c r="E117" s="53" t="s">
        <v>97</v>
      </c>
      <c r="F117" s="53" t="s">
        <v>97</v>
      </c>
      <c r="G117" s="50"/>
      <c r="H117" s="15"/>
      <c r="I117" s="15"/>
      <c r="J117" s="63" t="s">
        <v>206</v>
      </c>
      <c r="K117" s="64">
        <f t="shared" ref="K117:R117" si="201">K116+AA116</f>
        <v>361.75</v>
      </c>
      <c r="L117" s="65">
        <f t="shared" si="201"/>
        <v>155.5</v>
      </c>
      <c r="M117" s="65">
        <f t="shared" si="201"/>
        <v>272.5</v>
      </c>
      <c r="N117" s="65">
        <f t="shared" si="201"/>
        <v>130.5</v>
      </c>
      <c r="O117" s="65">
        <f t="shared" si="201"/>
        <v>155.5</v>
      </c>
      <c r="P117" s="65">
        <f t="shared" si="201"/>
        <v>217.5</v>
      </c>
      <c r="Q117" s="65">
        <f t="shared" si="201"/>
        <v>98.5</v>
      </c>
      <c r="R117" s="65">
        <f t="shared" si="201"/>
        <v>5</v>
      </c>
      <c r="S117" s="76">
        <f t="shared" ref="S117:W117" si="202">INT(S116)+MIN(S116-INT(S116)+AI116,1.875)</f>
        <v>73.625</v>
      </c>
      <c r="T117" s="76">
        <f t="shared" si="202"/>
        <v>95</v>
      </c>
      <c r="U117" s="76">
        <f t="shared" si="202"/>
        <v>95</v>
      </c>
      <c r="V117" s="76">
        <f t="shared" si="202"/>
        <v>95.375</v>
      </c>
      <c r="W117" s="77">
        <f t="shared" si="202"/>
        <v>95</v>
      </c>
      <c r="X117" s="15"/>
      <c r="Y117" s="15"/>
      <c r="Z117" s="63" t="s">
        <v>206</v>
      </c>
      <c r="AA117" s="64">
        <f>MIN(MAX(MIN(MAX(MIN(MAX(K$6+INDEX(エサマスタ!$C$5:$O$53,MATCH($D117,エサマスタ!$B$5:$B$53,0),COLUMN()-COLUMN($Z117)),0),3.75)+INDEX(エサマスタ!$C$5:$O$53,MATCH($E117,エサマスタ!$B$5:$B$53,0),COLUMN()-COLUMN($Z117)),0),3.75)+INDEX(エサマスタ!$C$5:$O$53,MATCH($F117,エサマスタ!$B$5:$B$53,0),COLUMN()-COLUMN($Z117)),0),3.75)</f>
        <v>3.75</v>
      </c>
      <c r="AB117" s="65">
        <f>MIN(MAX(MIN(MAX(MIN(MAX(L$6+INDEX(エサマスタ!$C$5:$O$53,MATCH($D117,エサマスタ!$B$5:$B$53,0),COLUMN()-COLUMN($Z117)),0),3.75)+INDEX(エサマスタ!$C$5:$O$53,MATCH($E117,エサマスタ!$B$5:$B$53,0),COLUMN()-COLUMN($Z117)),0),3.75)+INDEX(エサマスタ!$C$5:$O$53,MATCH($F117,エサマスタ!$B$5:$B$53,0),COLUMN()-COLUMN($Z117)),0),3.75)</f>
        <v>1.5</v>
      </c>
      <c r="AC117" s="65">
        <f>MIN(MAX(MIN(MAX(MIN(MAX(M$6+INDEX(エサマスタ!$C$5:$O$53,MATCH($D117,エサマスタ!$B$5:$B$53,0),COLUMN()-COLUMN($Z117)),0),3.75)+INDEX(エサマスタ!$C$5:$O$53,MATCH($E117,エサマスタ!$B$5:$B$53,0),COLUMN()-COLUMN($Z117)),0),3.75)+INDEX(エサマスタ!$C$5:$O$53,MATCH($F117,エサマスタ!$B$5:$B$53,0),COLUMN()-COLUMN($Z117)),0),3.75)</f>
        <v>2.5</v>
      </c>
      <c r="AD117" s="65">
        <f>MIN(MAX(MIN(MAX(MIN(MAX(N$6+INDEX(エサマスタ!$C$5:$O$53,MATCH($D117,エサマスタ!$B$5:$B$53,0),COLUMN()-COLUMN($Z117)),0),3.75)+INDEX(エサマスタ!$C$5:$O$53,MATCH($E117,エサマスタ!$B$5:$B$53,0),COLUMN()-COLUMN($Z117)),0),3.75)+INDEX(エサマスタ!$C$5:$O$53,MATCH($F117,エサマスタ!$B$5:$B$53,0),COLUMN()-COLUMN($Z117)),0),3.75)</f>
        <v>1.5</v>
      </c>
      <c r="AE117" s="65">
        <f>MIN(MAX(MIN(MAX(MIN(MAX(O$6+INDEX(エサマスタ!$C$5:$O$53,MATCH($D117,エサマスタ!$B$5:$B$53,0),COLUMN()-COLUMN($Z117)),0),3.75)+INDEX(エサマスタ!$C$5:$O$53,MATCH($E117,エサマスタ!$B$5:$B$53,0),COLUMN()-COLUMN($Z117)),0),3.75)+INDEX(エサマスタ!$C$5:$O$53,MATCH($F117,エサマスタ!$B$5:$B$53,0),COLUMN()-COLUMN($Z117)),0),3.75)</f>
        <v>1.5</v>
      </c>
      <c r="AF117" s="65">
        <f>MIN(MAX(MIN(MAX(MIN(MAX(P$6+INDEX(エサマスタ!$C$5:$O$53,MATCH($D117,エサマスタ!$B$5:$B$53,0),COLUMN()-COLUMN($Z117)),0),3.75)+INDEX(エサマスタ!$C$5:$O$53,MATCH($E117,エサマスタ!$B$5:$B$53,0),COLUMN()-COLUMN($Z117)),0),3.75)+INDEX(エサマスタ!$C$5:$O$53,MATCH($F117,エサマスタ!$B$5:$B$53,0),COLUMN()-COLUMN($Z117)),0),3.75)</f>
        <v>2.5</v>
      </c>
      <c r="AG117" s="65">
        <f>MIN(MAX(MIN(MAX(MIN(MAX(Q$6+INDEX(エサマスタ!$C$5:$O$53,MATCH($D117,エサマスタ!$B$5:$B$53,0),COLUMN()-COLUMN($Z117)),0),3.75)+INDEX(エサマスタ!$C$5:$O$53,MATCH($E117,エサマスタ!$B$5:$B$53,0),COLUMN()-COLUMN($Z117)),0),3.75)+INDEX(エサマスタ!$C$5:$O$53,MATCH($F117,エサマスタ!$B$5:$B$53,0),COLUMN()-COLUMN($Z117)),0),3.75)</f>
        <v>0.5</v>
      </c>
      <c r="AH117" s="65">
        <f>MIN(MAX(MIN(MAX(MIN(MAX(R$6+INDEX(エサマスタ!$C$5:$O$53,MATCH($D117,エサマスタ!$B$5:$B$53,0),COLUMN()-COLUMN($Z117)),0),3.75)+INDEX(エサマスタ!$C$5:$O$53,MATCH($E117,エサマスタ!$B$5:$B$53,0),COLUMN()-COLUMN($Z117)),0),3.75)+INDEX(エサマスタ!$C$5:$O$53,MATCH($F117,エサマスタ!$B$5:$B$53,0),COLUMN()-COLUMN($Z117)),0),3.75)</f>
        <v>0</v>
      </c>
      <c r="AI117" s="76">
        <f>MIN(MAX(MIN(MAX(MIN(MAX(S$6+INDEX(エサマスタ!$C$5:$O$53,MATCH($D117,エサマスタ!$B$5:$B$53,0),COLUMN()-COLUMN($Z117)),0),1.875-MOD(S117,1))+INDEX(エサマスタ!$C$5:$O$53,MATCH($E117,エサマスタ!$B$5:$B$53,0),COLUMN()-COLUMN($Z117)),0),1.875-MOD(S117,1))+INDEX(エサマスタ!$C$5:$O$53,MATCH($F117,エサマスタ!$B$5:$B$53,0),COLUMN()-COLUMN($Z117)),0),1.875-MOD(S117,1))</f>
        <v>0.625</v>
      </c>
      <c r="AJ117" s="76">
        <f>MIN(MAX(MIN(MAX(MIN(MAX(T$6+INDEX(エサマスタ!$C$5:$O$53,MATCH($D117,エサマスタ!$B$5:$B$53,0),COLUMN()-COLUMN($Z117)),0),1.875-MOD(T117,1))+INDEX(エサマスタ!$C$5:$O$53,MATCH($E117,エサマスタ!$B$5:$B$53,0),COLUMN()-COLUMN($Z117)),0),1.875-MOD(T117,1))+INDEX(エサマスタ!$C$5:$O$53,MATCH($F117,エサマスタ!$B$5:$B$53,0),COLUMN()-COLUMN($Z117)),0),1.875-MOD(T117,1))</f>
        <v>1</v>
      </c>
      <c r="AK117" s="76">
        <f>MIN(MAX(MIN(MAX(MIN(MAX(U$6+INDEX(エサマスタ!$C$5:$O$53,MATCH($D117,エサマスタ!$B$5:$B$53,0),COLUMN()-COLUMN($Z117)),0),1.875-MOD(U117,1))+INDEX(エサマスタ!$C$5:$O$53,MATCH($E117,エサマスタ!$B$5:$B$53,0),COLUMN()-COLUMN($Z117)),0),1.875-MOD(U117,1))+INDEX(エサマスタ!$C$5:$O$53,MATCH($F117,エサマスタ!$B$5:$B$53,0),COLUMN()-COLUMN($Z117)),0),1.875-MOD(U117,1))</f>
        <v>1</v>
      </c>
      <c r="AL117" s="76">
        <f>MIN(MAX(MIN(MAX(MIN(MAX(V$6+INDEX(エサマスタ!$C$5:$O$53,MATCH($D117,エサマスタ!$B$5:$B$53,0),COLUMN()-COLUMN($Z117)),0),1.875-MOD(V117,1))+INDEX(エサマスタ!$C$5:$O$53,MATCH($E117,エサマスタ!$B$5:$B$53,0),COLUMN()-COLUMN($Z117)),0),1.875-MOD(V117,1))+INDEX(エサマスタ!$C$5:$O$53,MATCH($F117,エサマスタ!$B$5:$B$53,0),COLUMN()-COLUMN($Z117)),0),1.875-MOD(V117,1))</f>
        <v>0.875</v>
      </c>
      <c r="AM117" s="77">
        <f>MIN(MAX(MIN(MAX(MIN(MAX(W$6+IF(AND($F$1="リマスター",$D117="アルマジロキャベツ"),-1,1)*INDEX(エサマスタ!$C$5:$O$53,MATCH($D117,エサマスタ!$B$5:$B$53,0),COLUMN()-COLUMN($Z117)),0),1.875-MOD(W117,1))+IF(AND($F$1="リマスター",$E117="アルマジロキャベツ"),-1,1)*INDEX(エサマスタ!$C$5:$O$53,MATCH($E117,エサマスタ!$B$5:$B$53,0),COLUMN()-COLUMN($Z117)),0),1.875-MOD(W117,1))+IF(AND($F$1="リマスター",$F117="アルマジロキャベツ"),-1,1)*INDEX(エサマスタ!$C$5:$O$53,MATCH($F117,エサマスタ!$B$5:$B$53,0),COLUMN()-COLUMN($Z117)),0),1.875-MOD(W117,1))</f>
        <v>1</v>
      </c>
      <c r="AN117" s="15"/>
    </row>
    <row r="118" spans="1:40" x14ac:dyDescent="0.25">
      <c r="A118" s="15"/>
      <c r="B118" s="90" t="s">
        <v>94</v>
      </c>
      <c r="C118" s="91"/>
      <c r="D118" s="92" t="s">
        <v>207</v>
      </c>
      <c r="E118" s="92" t="s">
        <v>207</v>
      </c>
      <c r="F118" s="92" t="s">
        <v>207</v>
      </c>
      <c r="G118" s="93"/>
      <c r="H118" s="15"/>
      <c r="I118" s="15"/>
      <c r="J118" s="66" t="s">
        <v>94</v>
      </c>
      <c r="K118" s="67">
        <f t="shared" ref="K118:R118" si="203">K117+AA117</f>
        <v>365.5</v>
      </c>
      <c r="L118" s="68">
        <f t="shared" si="203"/>
        <v>157</v>
      </c>
      <c r="M118" s="68">
        <f t="shared" si="203"/>
        <v>275</v>
      </c>
      <c r="N118" s="68">
        <f t="shared" si="203"/>
        <v>132</v>
      </c>
      <c r="O118" s="68">
        <f t="shared" si="203"/>
        <v>157</v>
      </c>
      <c r="P118" s="68">
        <f t="shared" si="203"/>
        <v>220</v>
      </c>
      <c r="Q118" s="68">
        <f t="shared" si="203"/>
        <v>99</v>
      </c>
      <c r="R118" s="68">
        <f t="shared" si="203"/>
        <v>5</v>
      </c>
      <c r="S118" s="78">
        <f t="shared" ref="S118:W118" si="204">INT(S117)+MIN(S117-INT(S117)+AI117,1.875)</f>
        <v>74.25</v>
      </c>
      <c r="T118" s="78">
        <f t="shared" si="204"/>
        <v>96</v>
      </c>
      <c r="U118" s="78">
        <f t="shared" si="204"/>
        <v>96</v>
      </c>
      <c r="V118" s="78">
        <f t="shared" si="204"/>
        <v>96.25</v>
      </c>
      <c r="W118" s="79">
        <f t="shared" si="204"/>
        <v>96</v>
      </c>
      <c r="X118" s="15"/>
      <c r="Y118" s="15"/>
      <c r="Z118" s="66" t="s">
        <v>94</v>
      </c>
      <c r="AA118" s="67"/>
      <c r="AB118" s="68"/>
      <c r="AC118" s="68"/>
      <c r="AD118" s="68"/>
      <c r="AE118" s="68"/>
      <c r="AF118" s="68"/>
      <c r="AG118" s="68"/>
      <c r="AH118" s="68"/>
      <c r="AI118" s="78"/>
      <c r="AJ118" s="78"/>
      <c r="AK118" s="78"/>
      <c r="AL118" s="78"/>
      <c r="AM118" s="79"/>
      <c r="AN118" s="15"/>
    </row>
    <row r="119" spans="1:40" x14ac:dyDescent="0.25">
      <c r="A119" s="15"/>
      <c r="B119" s="15"/>
      <c r="D119" s="15"/>
      <c r="E119" s="15"/>
      <c r="F119" s="15"/>
      <c r="G119" s="2"/>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row>
  </sheetData>
  <sheetProtection sheet="1" objects="1"/>
  <mergeCells count="7">
    <mergeCell ref="B3:B4"/>
    <mergeCell ref="C3:G4"/>
    <mergeCell ref="K3:W3"/>
    <mergeCell ref="K9:W9"/>
    <mergeCell ref="D17:F17"/>
    <mergeCell ref="K17:W17"/>
    <mergeCell ref="AA17:AM17"/>
  </mergeCells>
  <phoneticPr fontId="7"/>
  <dataValidations count="5">
    <dataValidation type="list" allowBlank="1" showInputMessage="1" showErrorMessage="1" sqref="D20:F117" xr:uid="{00000000-0002-0000-0200-000000000000}">
      <formula1>$AR$8:$AR$56</formula1>
    </dataValidation>
    <dataValidation type="list" allowBlank="1" showInputMessage="1" showErrorMessage="1" sqref="D118:F118" xr:uid="{00000000-0002-0000-0200-000001000000}">
      <formula1>#REF!</formula1>
    </dataValidation>
    <dataValidation type="list" allowBlank="1" showInputMessage="1" showErrorMessage="1" sqref="B7:B15 E7:E15" xr:uid="{00000000-0002-0000-0200-000002000000}">
      <formula1>$AR$9:$AR$56</formula1>
    </dataValidation>
    <dataValidation type="list" allowBlank="1" showInputMessage="1" showErrorMessage="1" sqref="C3:G4" xr:uid="{00000000-0002-0000-0200-000003000000}">
      <formula1>$AQ$9:$AQ$71</formula1>
    </dataValidation>
    <dataValidation type="list" allowBlank="1" showInputMessage="1" showErrorMessage="1" sqref="F1" xr:uid="{06039BCD-AF9F-4D21-BD2D-2CB7C8646B31}">
      <formula1>$AS$9:$AS$10</formula1>
    </dataValidation>
  </dataValidations>
  <pageMargins left="0.69930555555555596" right="0.69930555555555596"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119"/>
  <sheetViews>
    <sheetView zoomScale="85" zoomScaleNormal="85" workbookViewId="0">
      <selection activeCell="C3" sqref="C3:G4"/>
    </sheetView>
  </sheetViews>
  <sheetFormatPr defaultColWidth="9" defaultRowHeight="15.75" outlineLevelCol="1" x14ac:dyDescent="0.15"/>
  <cols>
    <col min="1" max="1" width="2.25" style="12" customWidth="1"/>
    <col min="2" max="2" width="17.5" style="12" customWidth="1"/>
    <col min="3" max="3" width="0.375" style="12" customWidth="1"/>
    <col min="4" max="6" width="17.5" style="12" customWidth="1"/>
    <col min="7" max="7" width="0.375" style="12" customWidth="1"/>
    <col min="8" max="8" width="3.25" style="12" customWidth="1"/>
    <col min="9" max="9" width="3.25" style="12" customWidth="1" outlineLevel="1"/>
    <col min="10" max="10" width="7" style="12" customWidth="1" outlineLevel="1"/>
    <col min="11" max="23" width="8" style="12" customWidth="1" outlineLevel="1"/>
    <col min="24" max="24" width="3.25" style="12" customWidth="1"/>
    <col min="25" max="25" width="3.25" style="12" customWidth="1" outlineLevel="1"/>
    <col min="26" max="26" width="8" style="12" customWidth="1" outlineLevel="1"/>
    <col min="27" max="35" width="8" style="13" customWidth="1" outlineLevel="1"/>
    <col min="36" max="39" width="8" style="14" customWidth="1" outlineLevel="1"/>
    <col min="40" max="40" width="6" style="14" customWidth="1"/>
    <col min="41" max="41" width="9" style="1" customWidth="1"/>
    <col min="42" max="42" width="9" style="1" hidden="1" customWidth="1"/>
    <col min="43" max="45" width="9" style="12" hidden="1" customWidth="1"/>
    <col min="46" max="46" width="0" style="12" hidden="1" customWidth="1"/>
    <col min="47" max="263" width="9" style="12"/>
    <col min="264" max="264" width="12.5" style="12" customWidth="1"/>
    <col min="265" max="272" width="6.5" style="12" customWidth="1"/>
    <col min="273" max="273" width="3.25" style="12" customWidth="1"/>
    <col min="274" max="277" width="7.5" style="12" customWidth="1"/>
    <col min="278" max="281" width="9" style="12"/>
    <col min="282" max="289" width="5.125" style="12" customWidth="1"/>
    <col min="290" max="290" width="3.25" style="12" customWidth="1"/>
    <col min="291" max="294" width="6" style="12" customWidth="1"/>
    <col min="295" max="519" width="9" style="12"/>
    <col min="520" max="520" width="12.5" style="12" customWidth="1"/>
    <col min="521" max="528" width="6.5" style="12" customWidth="1"/>
    <col min="529" max="529" width="3.25" style="12" customWidth="1"/>
    <col min="530" max="533" width="7.5" style="12" customWidth="1"/>
    <col min="534" max="537" width="9" style="12"/>
    <col min="538" max="545" width="5.125" style="12" customWidth="1"/>
    <col min="546" max="546" width="3.25" style="12" customWidth="1"/>
    <col min="547" max="550" width="6" style="12" customWidth="1"/>
    <col min="551" max="775" width="9" style="12"/>
    <col min="776" max="776" width="12.5" style="12" customWidth="1"/>
    <col min="777" max="784" width="6.5" style="12" customWidth="1"/>
    <col min="785" max="785" width="3.25" style="12" customWidth="1"/>
    <col min="786" max="789" width="7.5" style="12" customWidth="1"/>
    <col min="790" max="793" width="9" style="12"/>
    <col min="794" max="801" width="5.125" style="12" customWidth="1"/>
    <col min="802" max="802" width="3.25" style="12" customWidth="1"/>
    <col min="803" max="806" width="6" style="12" customWidth="1"/>
    <col min="807" max="1031" width="9" style="12"/>
    <col min="1032" max="1032" width="12.5" style="12" customWidth="1"/>
    <col min="1033" max="1040" width="6.5" style="12" customWidth="1"/>
    <col min="1041" max="1041" width="3.25" style="12" customWidth="1"/>
    <col min="1042" max="1045" width="7.5" style="12" customWidth="1"/>
    <col min="1046" max="1049" width="9" style="12"/>
    <col min="1050" max="1057" width="5.125" style="12" customWidth="1"/>
    <col min="1058" max="1058" width="3.25" style="12" customWidth="1"/>
    <col min="1059" max="1062" width="6" style="12" customWidth="1"/>
    <col min="1063" max="1287" width="9" style="12"/>
    <col min="1288" max="1288" width="12.5" style="12" customWidth="1"/>
    <col min="1289" max="1296" width="6.5" style="12" customWidth="1"/>
    <col min="1297" max="1297" width="3.25" style="12" customWidth="1"/>
    <col min="1298" max="1301" width="7.5" style="12" customWidth="1"/>
    <col min="1302" max="1305" width="9" style="12"/>
    <col min="1306" max="1313" width="5.125" style="12" customWidth="1"/>
    <col min="1314" max="1314" width="3.25" style="12" customWidth="1"/>
    <col min="1315" max="1318" width="6" style="12" customWidth="1"/>
    <col min="1319" max="1543" width="9" style="12"/>
    <col min="1544" max="1544" width="12.5" style="12" customWidth="1"/>
    <col min="1545" max="1552" width="6.5" style="12" customWidth="1"/>
    <col min="1553" max="1553" width="3.25" style="12" customWidth="1"/>
    <col min="1554" max="1557" width="7.5" style="12" customWidth="1"/>
    <col min="1558" max="1561" width="9" style="12"/>
    <col min="1562" max="1569" width="5.125" style="12" customWidth="1"/>
    <col min="1570" max="1570" width="3.25" style="12" customWidth="1"/>
    <col min="1571" max="1574" width="6" style="12" customWidth="1"/>
    <col min="1575" max="1799" width="9" style="12"/>
    <col min="1800" max="1800" width="12.5" style="12" customWidth="1"/>
    <col min="1801" max="1808" width="6.5" style="12" customWidth="1"/>
    <col min="1809" max="1809" width="3.25" style="12" customWidth="1"/>
    <col min="1810" max="1813" width="7.5" style="12" customWidth="1"/>
    <col min="1814" max="1817" width="9" style="12"/>
    <col min="1818" max="1825" width="5.125" style="12" customWidth="1"/>
    <col min="1826" max="1826" width="3.25" style="12" customWidth="1"/>
    <col min="1827" max="1830" width="6" style="12" customWidth="1"/>
    <col min="1831" max="2055" width="9" style="12"/>
    <col min="2056" max="2056" width="12.5" style="12" customWidth="1"/>
    <col min="2057" max="2064" width="6.5" style="12" customWidth="1"/>
    <col min="2065" max="2065" width="3.25" style="12" customWidth="1"/>
    <col min="2066" max="2069" width="7.5" style="12" customWidth="1"/>
    <col min="2070" max="2073" width="9" style="12"/>
    <col min="2074" max="2081" width="5.125" style="12" customWidth="1"/>
    <col min="2082" max="2082" width="3.25" style="12" customWidth="1"/>
    <col min="2083" max="2086" width="6" style="12" customWidth="1"/>
    <col min="2087" max="2311" width="9" style="12"/>
    <col min="2312" max="2312" width="12.5" style="12" customWidth="1"/>
    <col min="2313" max="2320" width="6.5" style="12" customWidth="1"/>
    <col min="2321" max="2321" width="3.25" style="12" customWidth="1"/>
    <col min="2322" max="2325" width="7.5" style="12" customWidth="1"/>
    <col min="2326" max="2329" width="9" style="12"/>
    <col min="2330" max="2337" width="5.125" style="12" customWidth="1"/>
    <col min="2338" max="2338" width="3.25" style="12" customWidth="1"/>
    <col min="2339" max="2342" width="6" style="12" customWidth="1"/>
    <col min="2343" max="2567" width="9" style="12"/>
    <col min="2568" max="2568" width="12.5" style="12" customWidth="1"/>
    <col min="2569" max="2576" width="6.5" style="12" customWidth="1"/>
    <col min="2577" max="2577" width="3.25" style="12" customWidth="1"/>
    <col min="2578" max="2581" width="7.5" style="12" customWidth="1"/>
    <col min="2582" max="2585" width="9" style="12"/>
    <col min="2586" max="2593" width="5.125" style="12" customWidth="1"/>
    <col min="2594" max="2594" width="3.25" style="12" customWidth="1"/>
    <col min="2595" max="2598" width="6" style="12" customWidth="1"/>
    <col min="2599" max="2823" width="9" style="12"/>
    <col min="2824" max="2824" width="12.5" style="12" customWidth="1"/>
    <col min="2825" max="2832" width="6.5" style="12" customWidth="1"/>
    <col min="2833" max="2833" width="3.25" style="12" customWidth="1"/>
    <col min="2834" max="2837" width="7.5" style="12" customWidth="1"/>
    <col min="2838" max="2841" width="9" style="12"/>
    <col min="2842" max="2849" width="5.125" style="12" customWidth="1"/>
    <col min="2850" max="2850" width="3.25" style="12" customWidth="1"/>
    <col min="2851" max="2854" width="6" style="12" customWidth="1"/>
    <col min="2855" max="3079" width="9" style="12"/>
    <col min="3080" max="3080" width="12.5" style="12" customWidth="1"/>
    <col min="3081" max="3088" width="6.5" style="12" customWidth="1"/>
    <col min="3089" max="3089" width="3.25" style="12" customWidth="1"/>
    <col min="3090" max="3093" width="7.5" style="12" customWidth="1"/>
    <col min="3094" max="3097" width="9" style="12"/>
    <col min="3098" max="3105" width="5.125" style="12" customWidth="1"/>
    <col min="3106" max="3106" width="3.25" style="12" customWidth="1"/>
    <col min="3107" max="3110" width="6" style="12" customWidth="1"/>
    <col min="3111" max="3335" width="9" style="12"/>
    <col min="3336" max="3336" width="12.5" style="12" customWidth="1"/>
    <col min="3337" max="3344" width="6.5" style="12" customWidth="1"/>
    <col min="3345" max="3345" width="3.25" style="12" customWidth="1"/>
    <col min="3346" max="3349" width="7.5" style="12" customWidth="1"/>
    <col min="3350" max="3353" width="9" style="12"/>
    <col min="3354" max="3361" width="5.125" style="12" customWidth="1"/>
    <col min="3362" max="3362" width="3.25" style="12" customWidth="1"/>
    <col min="3363" max="3366" width="6" style="12" customWidth="1"/>
    <col min="3367" max="3591" width="9" style="12"/>
    <col min="3592" max="3592" width="12.5" style="12" customWidth="1"/>
    <col min="3593" max="3600" width="6.5" style="12" customWidth="1"/>
    <col min="3601" max="3601" width="3.25" style="12" customWidth="1"/>
    <col min="3602" max="3605" width="7.5" style="12" customWidth="1"/>
    <col min="3606" max="3609" width="9" style="12"/>
    <col min="3610" max="3617" width="5.125" style="12" customWidth="1"/>
    <col min="3618" max="3618" width="3.25" style="12" customWidth="1"/>
    <col min="3619" max="3622" width="6" style="12" customWidth="1"/>
    <col min="3623" max="3847" width="9" style="12"/>
    <col min="3848" max="3848" width="12.5" style="12" customWidth="1"/>
    <col min="3849" max="3856" width="6.5" style="12" customWidth="1"/>
    <col min="3857" max="3857" width="3.25" style="12" customWidth="1"/>
    <col min="3858" max="3861" width="7.5" style="12" customWidth="1"/>
    <col min="3862" max="3865" width="9" style="12"/>
    <col min="3866" max="3873" width="5.125" style="12" customWidth="1"/>
    <col min="3874" max="3874" width="3.25" style="12" customWidth="1"/>
    <col min="3875" max="3878" width="6" style="12" customWidth="1"/>
    <col min="3879" max="4103" width="9" style="12"/>
    <col min="4104" max="4104" width="12.5" style="12" customWidth="1"/>
    <col min="4105" max="4112" width="6.5" style="12" customWidth="1"/>
    <col min="4113" max="4113" width="3.25" style="12" customWidth="1"/>
    <col min="4114" max="4117" width="7.5" style="12" customWidth="1"/>
    <col min="4118" max="4121" width="9" style="12"/>
    <col min="4122" max="4129" width="5.125" style="12" customWidth="1"/>
    <col min="4130" max="4130" width="3.25" style="12" customWidth="1"/>
    <col min="4131" max="4134" width="6" style="12" customWidth="1"/>
    <col min="4135" max="4359" width="9" style="12"/>
    <col min="4360" max="4360" width="12.5" style="12" customWidth="1"/>
    <col min="4361" max="4368" width="6.5" style="12" customWidth="1"/>
    <col min="4369" max="4369" width="3.25" style="12" customWidth="1"/>
    <col min="4370" max="4373" width="7.5" style="12" customWidth="1"/>
    <col min="4374" max="4377" width="9" style="12"/>
    <col min="4378" max="4385" width="5.125" style="12" customWidth="1"/>
    <col min="4386" max="4386" width="3.25" style="12" customWidth="1"/>
    <col min="4387" max="4390" width="6" style="12" customWidth="1"/>
    <col min="4391" max="4615" width="9" style="12"/>
    <col min="4616" max="4616" width="12.5" style="12" customWidth="1"/>
    <col min="4617" max="4624" width="6.5" style="12" customWidth="1"/>
    <col min="4625" max="4625" width="3.25" style="12" customWidth="1"/>
    <col min="4626" max="4629" width="7.5" style="12" customWidth="1"/>
    <col min="4630" max="4633" width="9" style="12"/>
    <col min="4634" max="4641" width="5.125" style="12" customWidth="1"/>
    <col min="4642" max="4642" width="3.25" style="12" customWidth="1"/>
    <col min="4643" max="4646" width="6" style="12" customWidth="1"/>
    <col min="4647" max="4871" width="9" style="12"/>
    <col min="4872" max="4872" width="12.5" style="12" customWidth="1"/>
    <col min="4873" max="4880" width="6.5" style="12" customWidth="1"/>
    <col min="4881" max="4881" width="3.25" style="12" customWidth="1"/>
    <col min="4882" max="4885" width="7.5" style="12" customWidth="1"/>
    <col min="4886" max="4889" width="9" style="12"/>
    <col min="4890" max="4897" width="5.125" style="12" customWidth="1"/>
    <col min="4898" max="4898" width="3.25" style="12" customWidth="1"/>
    <col min="4899" max="4902" width="6" style="12" customWidth="1"/>
    <col min="4903" max="5127" width="9" style="12"/>
    <col min="5128" max="5128" width="12.5" style="12" customWidth="1"/>
    <col min="5129" max="5136" width="6.5" style="12" customWidth="1"/>
    <col min="5137" max="5137" width="3.25" style="12" customWidth="1"/>
    <col min="5138" max="5141" width="7.5" style="12" customWidth="1"/>
    <col min="5142" max="5145" width="9" style="12"/>
    <col min="5146" max="5153" width="5.125" style="12" customWidth="1"/>
    <col min="5154" max="5154" width="3.25" style="12" customWidth="1"/>
    <col min="5155" max="5158" width="6" style="12" customWidth="1"/>
    <col min="5159" max="5383" width="9" style="12"/>
    <col min="5384" max="5384" width="12.5" style="12" customWidth="1"/>
    <col min="5385" max="5392" width="6.5" style="12" customWidth="1"/>
    <col min="5393" max="5393" width="3.25" style="12" customWidth="1"/>
    <col min="5394" max="5397" width="7.5" style="12" customWidth="1"/>
    <col min="5398" max="5401" width="9" style="12"/>
    <col min="5402" max="5409" width="5.125" style="12" customWidth="1"/>
    <col min="5410" max="5410" width="3.25" style="12" customWidth="1"/>
    <col min="5411" max="5414" width="6" style="12" customWidth="1"/>
    <col min="5415" max="5639" width="9" style="12"/>
    <col min="5640" max="5640" width="12.5" style="12" customWidth="1"/>
    <col min="5641" max="5648" width="6.5" style="12" customWidth="1"/>
    <col min="5649" max="5649" width="3.25" style="12" customWidth="1"/>
    <col min="5650" max="5653" width="7.5" style="12" customWidth="1"/>
    <col min="5654" max="5657" width="9" style="12"/>
    <col min="5658" max="5665" width="5.125" style="12" customWidth="1"/>
    <col min="5666" max="5666" width="3.25" style="12" customWidth="1"/>
    <col min="5667" max="5670" width="6" style="12" customWidth="1"/>
    <col min="5671" max="5895" width="9" style="12"/>
    <col min="5896" max="5896" width="12.5" style="12" customWidth="1"/>
    <col min="5897" max="5904" width="6.5" style="12" customWidth="1"/>
    <col min="5905" max="5905" width="3.25" style="12" customWidth="1"/>
    <col min="5906" max="5909" width="7.5" style="12" customWidth="1"/>
    <col min="5910" max="5913" width="9" style="12"/>
    <col min="5914" max="5921" width="5.125" style="12" customWidth="1"/>
    <col min="5922" max="5922" width="3.25" style="12" customWidth="1"/>
    <col min="5923" max="5926" width="6" style="12" customWidth="1"/>
    <col min="5927" max="6151" width="9" style="12"/>
    <col min="6152" max="6152" width="12.5" style="12" customWidth="1"/>
    <col min="6153" max="6160" width="6.5" style="12" customWidth="1"/>
    <col min="6161" max="6161" width="3.25" style="12" customWidth="1"/>
    <col min="6162" max="6165" width="7.5" style="12" customWidth="1"/>
    <col min="6166" max="6169" width="9" style="12"/>
    <col min="6170" max="6177" width="5.125" style="12" customWidth="1"/>
    <col min="6178" max="6178" width="3.25" style="12" customWidth="1"/>
    <col min="6179" max="6182" width="6" style="12" customWidth="1"/>
    <col min="6183" max="6407" width="9" style="12"/>
    <col min="6408" max="6408" width="12.5" style="12" customWidth="1"/>
    <col min="6409" max="6416" width="6.5" style="12" customWidth="1"/>
    <col min="6417" max="6417" width="3.25" style="12" customWidth="1"/>
    <col min="6418" max="6421" width="7.5" style="12" customWidth="1"/>
    <col min="6422" max="6425" width="9" style="12"/>
    <col min="6426" max="6433" width="5.125" style="12" customWidth="1"/>
    <col min="6434" max="6434" width="3.25" style="12" customWidth="1"/>
    <col min="6435" max="6438" width="6" style="12" customWidth="1"/>
    <col min="6439" max="6663" width="9" style="12"/>
    <col min="6664" max="6664" width="12.5" style="12" customWidth="1"/>
    <col min="6665" max="6672" width="6.5" style="12" customWidth="1"/>
    <col min="6673" max="6673" width="3.25" style="12" customWidth="1"/>
    <col min="6674" max="6677" width="7.5" style="12" customWidth="1"/>
    <col min="6678" max="6681" width="9" style="12"/>
    <col min="6682" max="6689" width="5.125" style="12" customWidth="1"/>
    <col min="6690" max="6690" width="3.25" style="12" customWidth="1"/>
    <col min="6691" max="6694" width="6" style="12" customWidth="1"/>
    <col min="6695" max="6919" width="9" style="12"/>
    <col min="6920" max="6920" width="12.5" style="12" customWidth="1"/>
    <col min="6921" max="6928" width="6.5" style="12" customWidth="1"/>
    <col min="6929" max="6929" width="3.25" style="12" customWidth="1"/>
    <col min="6930" max="6933" width="7.5" style="12" customWidth="1"/>
    <col min="6934" max="6937" width="9" style="12"/>
    <col min="6938" max="6945" width="5.125" style="12" customWidth="1"/>
    <col min="6946" max="6946" width="3.25" style="12" customWidth="1"/>
    <col min="6947" max="6950" width="6" style="12" customWidth="1"/>
    <col min="6951" max="7175" width="9" style="12"/>
    <col min="7176" max="7176" width="12.5" style="12" customWidth="1"/>
    <col min="7177" max="7184" width="6.5" style="12" customWidth="1"/>
    <col min="7185" max="7185" width="3.25" style="12" customWidth="1"/>
    <col min="7186" max="7189" width="7.5" style="12" customWidth="1"/>
    <col min="7190" max="7193" width="9" style="12"/>
    <col min="7194" max="7201" width="5.125" style="12" customWidth="1"/>
    <col min="7202" max="7202" width="3.25" style="12" customWidth="1"/>
    <col min="7203" max="7206" width="6" style="12" customWidth="1"/>
    <col min="7207" max="7431" width="9" style="12"/>
    <col min="7432" max="7432" width="12.5" style="12" customWidth="1"/>
    <col min="7433" max="7440" width="6.5" style="12" customWidth="1"/>
    <col min="7441" max="7441" width="3.25" style="12" customWidth="1"/>
    <col min="7442" max="7445" width="7.5" style="12" customWidth="1"/>
    <col min="7446" max="7449" width="9" style="12"/>
    <col min="7450" max="7457" width="5.125" style="12" customWidth="1"/>
    <col min="7458" max="7458" width="3.25" style="12" customWidth="1"/>
    <col min="7459" max="7462" width="6" style="12" customWidth="1"/>
    <col min="7463" max="7687" width="9" style="12"/>
    <col min="7688" max="7688" width="12.5" style="12" customWidth="1"/>
    <col min="7689" max="7696" width="6.5" style="12" customWidth="1"/>
    <col min="7697" max="7697" width="3.25" style="12" customWidth="1"/>
    <col min="7698" max="7701" width="7.5" style="12" customWidth="1"/>
    <col min="7702" max="7705" width="9" style="12"/>
    <col min="7706" max="7713" width="5.125" style="12" customWidth="1"/>
    <col min="7714" max="7714" width="3.25" style="12" customWidth="1"/>
    <col min="7715" max="7718" width="6" style="12" customWidth="1"/>
    <col min="7719" max="7943" width="9" style="12"/>
    <col min="7944" max="7944" width="12.5" style="12" customWidth="1"/>
    <col min="7945" max="7952" width="6.5" style="12" customWidth="1"/>
    <col min="7953" max="7953" width="3.25" style="12" customWidth="1"/>
    <col min="7954" max="7957" width="7.5" style="12" customWidth="1"/>
    <col min="7958" max="7961" width="9" style="12"/>
    <col min="7962" max="7969" width="5.125" style="12" customWidth="1"/>
    <col min="7970" max="7970" width="3.25" style="12" customWidth="1"/>
    <col min="7971" max="7974" width="6" style="12" customWidth="1"/>
    <col min="7975" max="8199" width="9" style="12"/>
    <col min="8200" max="8200" width="12.5" style="12" customWidth="1"/>
    <col min="8201" max="8208" width="6.5" style="12" customWidth="1"/>
    <col min="8209" max="8209" width="3.25" style="12" customWidth="1"/>
    <col min="8210" max="8213" width="7.5" style="12" customWidth="1"/>
    <col min="8214" max="8217" width="9" style="12"/>
    <col min="8218" max="8225" width="5.125" style="12" customWidth="1"/>
    <col min="8226" max="8226" width="3.25" style="12" customWidth="1"/>
    <col min="8227" max="8230" width="6" style="12" customWidth="1"/>
    <col min="8231" max="8455" width="9" style="12"/>
    <col min="8456" max="8456" width="12.5" style="12" customWidth="1"/>
    <col min="8457" max="8464" width="6.5" style="12" customWidth="1"/>
    <col min="8465" max="8465" width="3.25" style="12" customWidth="1"/>
    <col min="8466" max="8469" width="7.5" style="12" customWidth="1"/>
    <col min="8470" max="8473" width="9" style="12"/>
    <col min="8474" max="8481" width="5.125" style="12" customWidth="1"/>
    <col min="8482" max="8482" width="3.25" style="12" customWidth="1"/>
    <col min="8483" max="8486" width="6" style="12" customWidth="1"/>
    <col min="8487" max="8711" width="9" style="12"/>
    <col min="8712" max="8712" width="12.5" style="12" customWidth="1"/>
    <col min="8713" max="8720" width="6.5" style="12" customWidth="1"/>
    <col min="8721" max="8721" width="3.25" style="12" customWidth="1"/>
    <col min="8722" max="8725" width="7.5" style="12" customWidth="1"/>
    <col min="8726" max="8729" width="9" style="12"/>
    <col min="8730" max="8737" width="5.125" style="12" customWidth="1"/>
    <col min="8738" max="8738" width="3.25" style="12" customWidth="1"/>
    <col min="8739" max="8742" width="6" style="12" customWidth="1"/>
    <col min="8743" max="8967" width="9" style="12"/>
    <col min="8968" max="8968" width="12.5" style="12" customWidth="1"/>
    <col min="8969" max="8976" width="6.5" style="12" customWidth="1"/>
    <col min="8977" max="8977" width="3.25" style="12" customWidth="1"/>
    <col min="8978" max="8981" width="7.5" style="12" customWidth="1"/>
    <col min="8982" max="8985" width="9" style="12"/>
    <col min="8986" max="8993" width="5.125" style="12" customWidth="1"/>
    <col min="8994" max="8994" width="3.25" style="12" customWidth="1"/>
    <col min="8995" max="8998" width="6" style="12" customWidth="1"/>
    <col min="8999" max="9223" width="9" style="12"/>
    <col min="9224" max="9224" width="12.5" style="12" customWidth="1"/>
    <col min="9225" max="9232" width="6.5" style="12" customWidth="1"/>
    <col min="9233" max="9233" width="3.25" style="12" customWidth="1"/>
    <col min="9234" max="9237" width="7.5" style="12" customWidth="1"/>
    <col min="9238" max="9241" width="9" style="12"/>
    <col min="9242" max="9249" width="5.125" style="12" customWidth="1"/>
    <col min="9250" max="9250" width="3.25" style="12" customWidth="1"/>
    <col min="9251" max="9254" width="6" style="12" customWidth="1"/>
    <col min="9255" max="9479" width="9" style="12"/>
    <col min="9480" max="9480" width="12.5" style="12" customWidth="1"/>
    <col min="9481" max="9488" width="6.5" style="12" customWidth="1"/>
    <col min="9489" max="9489" width="3.25" style="12" customWidth="1"/>
    <col min="9490" max="9493" width="7.5" style="12" customWidth="1"/>
    <col min="9494" max="9497" width="9" style="12"/>
    <col min="9498" max="9505" width="5.125" style="12" customWidth="1"/>
    <col min="9506" max="9506" width="3.25" style="12" customWidth="1"/>
    <col min="9507" max="9510" width="6" style="12" customWidth="1"/>
    <col min="9511" max="9735" width="9" style="12"/>
    <col min="9736" max="9736" width="12.5" style="12" customWidth="1"/>
    <col min="9737" max="9744" width="6.5" style="12" customWidth="1"/>
    <col min="9745" max="9745" width="3.25" style="12" customWidth="1"/>
    <col min="9746" max="9749" width="7.5" style="12" customWidth="1"/>
    <col min="9750" max="9753" width="9" style="12"/>
    <col min="9754" max="9761" width="5.125" style="12" customWidth="1"/>
    <col min="9762" max="9762" width="3.25" style="12" customWidth="1"/>
    <col min="9763" max="9766" width="6" style="12" customWidth="1"/>
    <col min="9767" max="9991" width="9" style="12"/>
    <col min="9992" max="9992" width="12.5" style="12" customWidth="1"/>
    <col min="9993" max="10000" width="6.5" style="12" customWidth="1"/>
    <col min="10001" max="10001" width="3.25" style="12" customWidth="1"/>
    <col min="10002" max="10005" width="7.5" style="12" customWidth="1"/>
    <col min="10006" max="10009" width="9" style="12"/>
    <col min="10010" max="10017" width="5.125" style="12" customWidth="1"/>
    <col min="10018" max="10018" width="3.25" style="12" customWidth="1"/>
    <col min="10019" max="10022" width="6" style="12" customWidth="1"/>
    <col min="10023" max="10247" width="9" style="12"/>
    <col min="10248" max="10248" width="12.5" style="12" customWidth="1"/>
    <col min="10249" max="10256" width="6.5" style="12" customWidth="1"/>
    <col min="10257" max="10257" width="3.25" style="12" customWidth="1"/>
    <col min="10258" max="10261" width="7.5" style="12" customWidth="1"/>
    <col min="10262" max="10265" width="9" style="12"/>
    <col min="10266" max="10273" width="5.125" style="12" customWidth="1"/>
    <col min="10274" max="10274" width="3.25" style="12" customWidth="1"/>
    <col min="10275" max="10278" width="6" style="12" customWidth="1"/>
    <col min="10279" max="10503" width="9" style="12"/>
    <col min="10504" max="10504" width="12.5" style="12" customWidth="1"/>
    <col min="10505" max="10512" width="6.5" style="12" customWidth="1"/>
    <col min="10513" max="10513" width="3.25" style="12" customWidth="1"/>
    <col min="10514" max="10517" width="7.5" style="12" customWidth="1"/>
    <col min="10518" max="10521" width="9" style="12"/>
    <col min="10522" max="10529" width="5.125" style="12" customWidth="1"/>
    <col min="10530" max="10530" width="3.25" style="12" customWidth="1"/>
    <col min="10531" max="10534" width="6" style="12" customWidth="1"/>
    <col min="10535" max="10759" width="9" style="12"/>
    <col min="10760" max="10760" width="12.5" style="12" customWidth="1"/>
    <col min="10761" max="10768" width="6.5" style="12" customWidth="1"/>
    <col min="10769" max="10769" width="3.25" style="12" customWidth="1"/>
    <col min="10770" max="10773" width="7.5" style="12" customWidth="1"/>
    <col min="10774" max="10777" width="9" style="12"/>
    <col min="10778" max="10785" width="5.125" style="12" customWidth="1"/>
    <col min="10786" max="10786" width="3.25" style="12" customWidth="1"/>
    <col min="10787" max="10790" width="6" style="12" customWidth="1"/>
    <col min="10791" max="11015" width="9" style="12"/>
    <col min="11016" max="11016" width="12.5" style="12" customWidth="1"/>
    <col min="11017" max="11024" width="6.5" style="12" customWidth="1"/>
    <col min="11025" max="11025" width="3.25" style="12" customWidth="1"/>
    <col min="11026" max="11029" width="7.5" style="12" customWidth="1"/>
    <col min="11030" max="11033" width="9" style="12"/>
    <col min="11034" max="11041" width="5.125" style="12" customWidth="1"/>
    <col min="11042" max="11042" width="3.25" style="12" customWidth="1"/>
    <col min="11043" max="11046" width="6" style="12" customWidth="1"/>
    <col min="11047" max="11271" width="9" style="12"/>
    <col min="11272" max="11272" width="12.5" style="12" customWidth="1"/>
    <col min="11273" max="11280" width="6.5" style="12" customWidth="1"/>
    <col min="11281" max="11281" width="3.25" style="12" customWidth="1"/>
    <col min="11282" max="11285" width="7.5" style="12" customWidth="1"/>
    <col min="11286" max="11289" width="9" style="12"/>
    <col min="11290" max="11297" width="5.125" style="12" customWidth="1"/>
    <col min="11298" max="11298" width="3.25" style="12" customWidth="1"/>
    <col min="11299" max="11302" width="6" style="12" customWidth="1"/>
    <col min="11303" max="11527" width="9" style="12"/>
    <col min="11528" max="11528" width="12.5" style="12" customWidth="1"/>
    <col min="11529" max="11536" width="6.5" style="12" customWidth="1"/>
    <col min="11537" max="11537" width="3.25" style="12" customWidth="1"/>
    <col min="11538" max="11541" width="7.5" style="12" customWidth="1"/>
    <col min="11542" max="11545" width="9" style="12"/>
    <col min="11546" max="11553" width="5.125" style="12" customWidth="1"/>
    <col min="11554" max="11554" width="3.25" style="12" customWidth="1"/>
    <col min="11555" max="11558" width="6" style="12" customWidth="1"/>
    <col min="11559" max="11783" width="9" style="12"/>
    <col min="11784" max="11784" width="12.5" style="12" customWidth="1"/>
    <col min="11785" max="11792" width="6.5" style="12" customWidth="1"/>
    <col min="11793" max="11793" width="3.25" style="12" customWidth="1"/>
    <col min="11794" max="11797" width="7.5" style="12" customWidth="1"/>
    <col min="11798" max="11801" width="9" style="12"/>
    <col min="11802" max="11809" width="5.125" style="12" customWidth="1"/>
    <col min="11810" max="11810" width="3.25" style="12" customWidth="1"/>
    <col min="11811" max="11814" width="6" style="12" customWidth="1"/>
    <col min="11815" max="12039" width="9" style="12"/>
    <col min="12040" max="12040" width="12.5" style="12" customWidth="1"/>
    <col min="12041" max="12048" width="6.5" style="12" customWidth="1"/>
    <col min="12049" max="12049" width="3.25" style="12" customWidth="1"/>
    <col min="12050" max="12053" width="7.5" style="12" customWidth="1"/>
    <col min="12054" max="12057" width="9" style="12"/>
    <col min="12058" max="12065" width="5.125" style="12" customWidth="1"/>
    <col min="12066" max="12066" width="3.25" style="12" customWidth="1"/>
    <col min="12067" max="12070" width="6" style="12" customWidth="1"/>
    <col min="12071" max="12295" width="9" style="12"/>
    <col min="12296" max="12296" width="12.5" style="12" customWidth="1"/>
    <col min="12297" max="12304" width="6.5" style="12" customWidth="1"/>
    <col min="12305" max="12305" width="3.25" style="12" customWidth="1"/>
    <col min="12306" max="12309" width="7.5" style="12" customWidth="1"/>
    <col min="12310" max="12313" width="9" style="12"/>
    <col min="12314" max="12321" width="5.125" style="12" customWidth="1"/>
    <col min="12322" max="12322" width="3.25" style="12" customWidth="1"/>
    <col min="12323" max="12326" width="6" style="12" customWidth="1"/>
    <col min="12327" max="12551" width="9" style="12"/>
    <col min="12552" max="12552" width="12.5" style="12" customWidth="1"/>
    <col min="12553" max="12560" width="6.5" style="12" customWidth="1"/>
    <col min="12561" max="12561" width="3.25" style="12" customWidth="1"/>
    <col min="12562" max="12565" width="7.5" style="12" customWidth="1"/>
    <col min="12566" max="12569" width="9" style="12"/>
    <col min="12570" max="12577" width="5.125" style="12" customWidth="1"/>
    <col min="12578" max="12578" width="3.25" style="12" customWidth="1"/>
    <col min="12579" max="12582" width="6" style="12" customWidth="1"/>
    <col min="12583" max="12807" width="9" style="12"/>
    <col min="12808" max="12808" width="12.5" style="12" customWidth="1"/>
    <col min="12809" max="12816" width="6.5" style="12" customWidth="1"/>
    <col min="12817" max="12817" width="3.25" style="12" customWidth="1"/>
    <col min="12818" max="12821" width="7.5" style="12" customWidth="1"/>
    <col min="12822" max="12825" width="9" style="12"/>
    <col min="12826" max="12833" width="5.125" style="12" customWidth="1"/>
    <col min="12834" max="12834" width="3.25" style="12" customWidth="1"/>
    <col min="12835" max="12838" width="6" style="12" customWidth="1"/>
    <col min="12839" max="13063" width="9" style="12"/>
    <col min="13064" max="13064" width="12.5" style="12" customWidth="1"/>
    <col min="13065" max="13072" width="6.5" style="12" customWidth="1"/>
    <col min="13073" max="13073" width="3.25" style="12" customWidth="1"/>
    <col min="13074" max="13077" width="7.5" style="12" customWidth="1"/>
    <col min="13078" max="13081" width="9" style="12"/>
    <col min="13082" max="13089" width="5.125" style="12" customWidth="1"/>
    <col min="13090" max="13090" width="3.25" style="12" customWidth="1"/>
    <col min="13091" max="13094" width="6" style="12" customWidth="1"/>
    <col min="13095" max="13319" width="9" style="12"/>
    <col min="13320" max="13320" width="12.5" style="12" customWidth="1"/>
    <col min="13321" max="13328" width="6.5" style="12" customWidth="1"/>
    <col min="13329" max="13329" width="3.25" style="12" customWidth="1"/>
    <col min="13330" max="13333" width="7.5" style="12" customWidth="1"/>
    <col min="13334" max="13337" width="9" style="12"/>
    <col min="13338" max="13345" width="5.125" style="12" customWidth="1"/>
    <col min="13346" max="13346" width="3.25" style="12" customWidth="1"/>
    <col min="13347" max="13350" width="6" style="12" customWidth="1"/>
    <col min="13351" max="13575" width="9" style="12"/>
    <col min="13576" max="13576" width="12.5" style="12" customWidth="1"/>
    <col min="13577" max="13584" width="6.5" style="12" customWidth="1"/>
    <col min="13585" max="13585" width="3.25" style="12" customWidth="1"/>
    <col min="13586" max="13589" width="7.5" style="12" customWidth="1"/>
    <col min="13590" max="13593" width="9" style="12"/>
    <col min="13594" max="13601" width="5.125" style="12" customWidth="1"/>
    <col min="13602" max="13602" width="3.25" style="12" customWidth="1"/>
    <col min="13603" max="13606" width="6" style="12" customWidth="1"/>
    <col min="13607" max="13831" width="9" style="12"/>
    <col min="13832" max="13832" width="12.5" style="12" customWidth="1"/>
    <col min="13833" max="13840" width="6.5" style="12" customWidth="1"/>
    <col min="13841" max="13841" width="3.25" style="12" customWidth="1"/>
    <col min="13842" max="13845" width="7.5" style="12" customWidth="1"/>
    <col min="13846" max="13849" width="9" style="12"/>
    <col min="13850" max="13857" width="5.125" style="12" customWidth="1"/>
    <col min="13858" max="13858" width="3.25" style="12" customWidth="1"/>
    <col min="13859" max="13862" width="6" style="12" customWidth="1"/>
    <col min="13863" max="14087" width="9" style="12"/>
    <col min="14088" max="14088" width="12.5" style="12" customWidth="1"/>
    <col min="14089" max="14096" width="6.5" style="12" customWidth="1"/>
    <col min="14097" max="14097" width="3.25" style="12" customWidth="1"/>
    <col min="14098" max="14101" width="7.5" style="12" customWidth="1"/>
    <col min="14102" max="14105" width="9" style="12"/>
    <col min="14106" max="14113" width="5.125" style="12" customWidth="1"/>
    <col min="14114" max="14114" width="3.25" style="12" customWidth="1"/>
    <col min="14115" max="14118" width="6" style="12" customWidth="1"/>
    <col min="14119" max="14343" width="9" style="12"/>
    <col min="14344" max="14344" width="12.5" style="12" customWidth="1"/>
    <col min="14345" max="14352" width="6.5" style="12" customWidth="1"/>
    <col min="14353" max="14353" width="3.25" style="12" customWidth="1"/>
    <col min="14354" max="14357" width="7.5" style="12" customWidth="1"/>
    <col min="14358" max="14361" width="9" style="12"/>
    <col min="14362" max="14369" width="5.125" style="12" customWidth="1"/>
    <col min="14370" max="14370" width="3.25" style="12" customWidth="1"/>
    <col min="14371" max="14374" width="6" style="12" customWidth="1"/>
    <col min="14375" max="14599" width="9" style="12"/>
    <col min="14600" max="14600" width="12.5" style="12" customWidth="1"/>
    <col min="14601" max="14608" width="6.5" style="12" customWidth="1"/>
    <col min="14609" max="14609" width="3.25" style="12" customWidth="1"/>
    <col min="14610" max="14613" width="7.5" style="12" customWidth="1"/>
    <col min="14614" max="14617" width="9" style="12"/>
    <col min="14618" max="14625" width="5.125" style="12" customWidth="1"/>
    <col min="14626" max="14626" width="3.25" style="12" customWidth="1"/>
    <col min="14627" max="14630" width="6" style="12" customWidth="1"/>
    <col min="14631" max="14855" width="9" style="12"/>
    <col min="14856" max="14856" width="12.5" style="12" customWidth="1"/>
    <col min="14857" max="14864" width="6.5" style="12" customWidth="1"/>
    <col min="14865" max="14865" width="3.25" style="12" customWidth="1"/>
    <col min="14866" max="14869" width="7.5" style="12" customWidth="1"/>
    <col min="14870" max="14873" width="9" style="12"/>
    <col min="14874" max="14881" width="5.125" style="12" customWidth="1"/>
    <col min="14882" max="14882" width="3.25" style="12" customWidth="1"/>
    <col min="14883" max="14886" width="6" style="12" customWidth="1"/>
    <col min="14887" max="15111" width="9" style="12"/>
    <col min="15112" max="15112" width="12.5" style="12" customWidth="1"/>
    <col min="15113" max="15120" width="6.5" style="12" customWidth="1"/>
    <col min="15121" max="15121" width="3.25" style="12" customWidth="1"/>
    <col min="15122" max="15125" width="7.5" style="12" customWidth="1"/>
    <col min="15126" max="15129" width="9" style="12"/>
    <col min="15130" max="15137" width="5.125" style="12" customWidth="1"/>
    <col min="15138" max="15138" width="3.25" style="12" customWidth="1"/>
    <col min="15139" max="15142" width="6" style="12" customWidth="1"/>
    <col min="15143" max="15367" width="9" style="12"/>
    <col min="15368" max="15368" width="12.5" style="12" customWidth="1"/>
    <col min="15369" max="15376" width="6.5" style="12" customWidth="1"/>
    <col min="15377" max="15377" width="3.25" style="12" customWidth="1"/>
    <col min="15378" max="15381" width="7.5" style="12" customWidth="1"/>
    <col min="15382" max="15385" width="9" style="12"/>
    <col min="15386" max="15393" width="5.125" style="12" customWidth="1"/>
    <col min="15394" max="15394" width="3.25" style="12" customWidth="1"/>
    <col min="15395" max="15398" width="6" style="12" customWidth="1"/>
    <col min="15399" max="15623" width="9" style="12"/>
    <col min="15624" max="15624" width="12.5" style="12" customWidth="1"/>
    <col min="15625" max="15632" width="6.5" style="12" customWidth="1"/>
    <col min="15633" max="15633" width="3.25" style="12" customWidth="1"/>
    <col min="15634" max="15637" width="7.5" style="12" customWidth="1"/>
    <col min="15638" max="15641" width="9" style="12"/>
    <col min="15642" max="15649" width="5.125" style="12" customWidth="1"/>
    <col min="15650" max="15650" width="3.25" style="12" customWidth="1"/>
    <col min="15651" max="15654" width="6" style="12" customWidth="1"/>
    <col min="15655" max="15879" width="9" style="12"/>
    <col min="15880" max="15880" width="12.5" style="12" customWidth="1"/>
    <col min="15881" max="15888" width="6.5" style="12" customWidth="1"/>
    <col min="15889" max="15889" width="3.25" style="12" customWidth="1"/>
    <col min="15890" max="15893" width="7.5" style="12" customWidth="1"/>
    <col min="15894" max="15897" width="9" style="12"/>
    <col min="15898" max="15905" width="5.125" style="12" customWidth="1"/>
    <col min="15906" max="15906" width="3.25" style="12" customWidth="1"/>
    <col min="15907" max="15910" width="6" style="12" customWidth="1"/>
    <col min="15911" max="16135" width="9" style="12"/>
    <col min="16136" max="16136" width="12.5" style="12" customWidth="1"/>
    <col min="16137" max="16144" width="6.5" style="12" customWidth="1"/>
    <col min="16145" max="16145" width="3.25" style="12" customWidth="1"/>
    <col min="16146" max="16149" width="7.5" style="12" customWidth="1"/>
    <col min="16150" max="16153" width="9" style="12"/>
    <col min="16154" max="16161" width="5.125" style="12" customWidth="1"/>
    <col min="16162" max="16162" width="3.25" style="12" customWidth="1"/>
    <col min="16163" max="16166" width="6" style="12" customWidth="1"/>
    <col min="16167" max="16384" width="9" style="12"/>
  </cols>
  <sheetData>
    <row r="1" spans="1:45" x14ac:dyDescent="0.15">
      <c r="A1" s="15" t="s">
        <v>0</v>
      </c>
      <c r="B1" s="15"/>
      <c r="C1" s="15"/>
      <c r="D1" s="15"/>
      <c r="E1" s="15"/>
      <c r="F1" s="132" t="s">
        <v>332</v>
      </c>
      <c r="G1" s="15"/>
      <c r="H1" s="15"/>
      <c r="I1" s="15"/>
      <c r="J1" s="55"/>
      <c r="K1" s="55"/>
      <c r="L1" s="55"/>
      <c r="M1" s="55"/>
      <c r="N1" s="55"/>
      <c r="O1" s="15"/>
      <c r="P1" s="15"/>
      <c r="Q1" s="55"/>
      <c r="R1" s="55"/>
      <c r="S1" s="55"/>
      <c r="T1" s="55"/>
      <c r="U1" s="55"/>
      <c r="V1" s="55"/>
      <c r="W1" s="15"/>
      <c r="X1" s="55"/>
      <c r="Y1" s="55"/>
      <c r="Z1" s="55"/>
      <c r="AA1" s="15"/>
      <c r="AB1" s="15"/>
      <c r="AC1" s="15"/>
      <c r="AD1" s="15"/>
      <c r="AE1" s="15"/>
      <c r="AF1" s="15"/>
      <c r="AG1" s="15"/>
      <c r="AH1" s="15"/>
      <c r="AI1" s="15"/>
      <c r="AJ1" s="15"/>
      <c r="AK1" s="15"/>
      <c r="AL1" s="15"/>
      <c r="AM1" s="15"/>
      <c r="AN1" s="15"/>
    </row>
    <row r="2" spans="1:45" x14ac:dyDescent="0.15">
      <c r="A2" s="15"/>
      <c r="B2" s="15"/>
      <c r="C2" s="15"/>
      <c r="D2" s="15"/>
      <c r="E2" s="15"/>
      <c r="F2" s="15"/>
      <c r="G2" s="15"/>
      <c r="H2" s="15"/>
      <c r="I2" s="15"/>
      <c r="J2" s="15"/>
      <c r="K2" s="15"/>
      <c r="L2" s="15"/>
      <c r="M2" s="15"/>
      <c r="N2" s="15"/>
      <c r="O2" s="15"/>
      <c r="P2" s="15"/>
      <c r="Q2" s="15"/>
      <c r="R2" s="15"/>
      <c r="S2" s="15"/>
      <c r="T2" s="15"/>
      <c r="U2" s="15"/>
      <c r="V2" s="15"/>
      <c r="W2" s="15"/>
      <c r="X2" s="15"/>
      <c r="Y2" s="55"/>
      <c r="Z2" s="55"/>
      <c r="AA2" s="15"/>
      <c r="AB2" s="15"/>
      <c r="AC2" s="15"/>
      <c r="AD2" s="15"/>
      <c r="AE2" s="15"/>
      <c r="AF2" s="15"/>
      <c r="AG2" s="15"/>
      <c r="AH2" s="15"/>
      <c r="AI2" s="15"/>
      <c r="AJ2" s="15"/>
      <c r="AK2" s="15"/>
      <c r="AL2" s="15"/>
      <c r="AM2" s="15"/>
      <c r="AN2" s="15"/>
    </row>
    <row r="3" spans="1:45" x14ac:dyDescent="0.15">
      <c r="A3" s="15"/>
      <c r="B3" s="122" t="s">
        <v>72</v>
      </c>
      <c r="C3" s="124" t="s">
        <v>210</v>
      </c>
      <c r="D3" s="124"/>
      <c r="E3" s="124"/>
      <c r="F3" s="124"/>
      <c r="G3" s="124"/>
      <c r="H3" s="15"/>
      <c r="I3" s="15"/>
      <c r="J3" s="56"/>
      <c r="K3" s="118" t="s">
        <v>74</v>
      </c>
      <c r="L3" s="119"/>
      <c r="M3" s="119"/>
      <c r="N3" s="119"/>
      <c r="O3" s="119"/>
      <c r="P3" s="119"/>
      <c r="Q3" s="119"/>
      <c r="R3" s="119"/>
      <c r="S3" s="119"/>
      <c r="T3" s="119"/>
      <c r="U3" s="119"/>
      <c r="V3" s="119"/>
      <c r="W3" s="120"/>
      <c r="X3" s="15"/>
      <c r="Y3" s="55"/>
      <c r="Z3" s="55"/>
      <c r="AA3" s="15"/>
      <c r="AB3" s="15"/>
      <c r="AC3" s="15"/>
      <c r="AD3" s="15"/>
      <c r="AE3" s="15"/>
      <c r="AF3" s="15"/>
      <c r="AG3" s="15"/>
      <c r="AH3" s="15"/>
      <c r="AI3" s="15"/>
      <c r="AJ3" s="15"/>
      <c r="AK3" s="15"/>
      <c r="AL3" s="15"/>
      <c r="AM3" s="15"/>
      <c r="AN3" s="15"/>
    </row>
    <row r="4" spans="1:45" x14ac:dyDescent="0.15">
      <c r="A4" s="15"/>
      <c r="B4" s="123"/>
      <c r="C4" s="125"/>
      <c r="D4" s="125"/>
      <c r="E4" s="125"/>
      <c r="F4" s="125"/>
      <c r="G4" s="125"/>
      <c r="H4" s="15"/>
      <c r="I4" s="15"/>
      <c r="J4" s="57" t="s">
        <v>209</v>
      </c>
      <c r="K4" s="58" t="s">
        <v>75</v>
      </c>
      <c r="L4" s="59" t="s">
        <v>76</v>
      </c>
      <c r="M4" s="59" t="s">
        <v>77</v>
      </c>
      <c r="N4" s="59" t="s">
        <v>78</v>
      </c>
      <c r="O4" s="59" t="s">
        <v>79</v>
      </c>
      <c r="P4" s="59" t="s">
        <v>80</v>
      </c>
      <c r="Q4" s="59" t="s">
        <v>81</v>
      </c>
      <c r="R4" s="59" t="s">
        <v>82</v>
      </c>
      <c r="S4" s="59" t="s">
        <v>83</v>
      </c>
      <c r="T4" s="72" t="s">
        <v>84</v>
      </c>
      <c r="U4" s="72" t="s">
        <v>85</v>
      </c>
      <c r="V4" s="72" t="s">
        <v>86</v>
      </c>
      <c r="W4" s="73" t="s">
        <v>87</v>
      </c>
      <c r="X4" s="15"/>
      <c r="Y4" s="55"/>
      <c r="Z4" s="55"/>
      <c r="AA4" s="15"/>
      <c r="AB4" s="15"/>
      <c r="AC4" s="15"/>
      <c r="AD4" s="15"/>
      <c r="AE4" s="15"/>
      <c r="AF4" s="15"/>
      <c r="AG4" s="15"/>
      <c r="AH4" s="15"/>
      <c r="AI4" s="15"/>
      <c r="AJ4" s="15"/>
      <c r="AK4" s="15"/>
      <c r="AL4" s="15"/>
      <c r="AM4" s="15"/>
      <c r="AN4" s="15"/>
    </row>
    <row r="5" spans="1:45" x14ac:dyDescent="0.15">
      <c r="A5" s="15"/>
      <c r="B5" s="15"/>
      <c r="C5" s="15"/>
      <c r="D5" s="15"/>
      <c r="E5" s="15"/>
      <c r="F5" s="15"/>
      <c r="G5" s="15"/>
      <c r="H5" s="15"/>
      <c r="I5" s="15"/>
      <c r="J5" s="60" t="s">
        <v>88</v>
      </c>
      <c r="K5" s="61">
        <f>INDEX(初期値マスタ!$C$5:$O$68,MATCH($C$3,初期値マスタ!$B$5:$B$68,0),COLUMN()-COLUMN($J$5))</f>
        <v>10</v>
      </c>
      <c r="L5" s="62">
        <f>INDEX(初期値マスタ!$C$5:$O$68,MATCH($C$3,初期値マスタ!$B$5:$B$68,0),COLUMN()-COLUMN($J$5))</f>
        <v>8</v>
      </c>
      <c r="M5" s="62">
        <f>INDEX(初期値マスタ!$C$5:$O$68,MATCH($C$3,初期値マスタ!$B$5:$B$68,0),COLUMN()-COLUMN($J$5))</f>
        <v>10</v>
      </c>
      <c r="N5" s="62">
        <f>INDEX(初期値マスタ!$C$5:$O$68,MATCH($C$3,初期値マスタ!$B$5:$B$68,0),COLUMN()-COLUMN($J$5))</f>
        <v>10</v>
      </c>
      <c r="O5" s="62">
        <f>INDEX(初期値マスタ!$C$5:$O$68,MATCH($C$3,初期値マスタ!$B$5:$B$68,0),COLUMN()-COLUMN($J$5))</f>
        <v>10</v>
      </c>
      <c r="P5" s="62">
        <f>INDEX(初期値マスタ!$C$5:$O$68,MATCH($C$3,初期値マスタ!$B$5:$B$68,0),COLUMN()-COLUMN($J$5))</f>
        <v>10</v>
      </c>
      <c r="Q5" s="62">
        <f>INDEX(初期値マスタ!$C$5:$O$68,MATCH($C$3,初期値マスタ!$B$5:$B$68,0),COLUMN()-COLUMN($J$5))</f>
        <v>10</v>
      </c>
      <c r="R5" s="62">
        <f>INDEX(初期値マスタ!$C$5:$O$68,MATCH($C$3,初期値マスタ!$B$5:$B$68,0),COLUMN()-COLUMN($J$5))</f>
        <v>5</v>
      </c>
      <c r="S5" s="74">
        <f>INDEX(初期値マスタ!$C$5:$O$68,MATCH($C$3,初期値マスタ!$B$5:$B$68,0),COLUMN()-COLUMN($J$5))</f>
        <v>15</v>
      </c>
      <c r="T5" s="74">
        <f>INDEX(初期値マスタ!$C$5:$O$68,MATCH($C$3,初期値マスタ!$B$5:$B$68,0),COLUMN()-COLUMN($J$5))</f>
        <v>2</v>
      </c>
      <c r="U5" s="74">
        <f>INDEX(初期値マスタ!$C$5:$O$68,MATCH($C$3,初期値マスタ!$B$5:$B$68,0),COLUMN()-COLUMN($J$5))</f>
        <v>3</v>
      </c>
      <c r="V5" s="74">
        <f>INDEX(初期値マスタ!$C$5:$O$68,MATCH($C$3,初期値マスタ!$B$5:$B$68,0),COLUMN()-COLUMN($J$5))</f>
        <v>3</v>
      </c>
      <c r="W5" s="75">
        <f>INDEX(初期値マスタ!$C$5:$O$68,MATCH($C$3,初期値マスタ!$B$5:$B$68,0),COLUMN()-COLUMN($J$5))</f>
        <v>3</v>
      </c>
      <c r="X5" s="15"/>
      <c r="Y5" s="55"/>
      <c r="Z5" s="15"/>
      <c r="AA5" s="15"/>
      <c r="AB5" s="15"/>
      <c r="AC5" s="15"/>
      <c r="AD5" s="15"/>
      <c r="AE5" s="15"/>
      <c r="AF5" s="15"/>
      <c r="AG5" s="15"/>
      <c r="AH5" s="15"/>
      <c r="AI5" s="15"/>
      <c r="AJ5" s="15"/>
      <c r="AK5" s="15"/>
      <c r="AL5" s="15"/>
      <c r="AM5" s="15"/>
      <c r="AN5" s="15"/>
    </row>
    <row r="6" spans="1:45" x14ac:dyDescent="0.25">
      <c r="A6" s="15"/>
      <c r="B6" s="16" t="s">
        <v>89</v>
      </c>
      <c r="C6" s="17"/>
      <c r="D6" s="18" t="s">
        <v>90</v>
      </c>
      <c r="E6" s="19" t="s">
        <v>89</v>
      </c>
      <c r="F6" s="20" t="s">
        <v>90</v>
      </c>
      <c r="G6" s="21"/>
      <c r="H6" s="15"/>
      <c r="I6" s="15"/>
      <c r="J6" s="63" t="s">
        <v>91</v>
      </c>
      <c r="K6" s="64">
        <f>INDEX(成長値マスタ!$C$5:$O$68,MATCH($C$3,成長値マスタ!$B$5:$B$68,0),COLUMN()-COLUMN($J$5))</f>
        <v>1.5</v>
      </c>
      <c r="L6" s="65">
        <f>INDEX(成長値マスタ!$C$5:$O$68,MATCH($C$3,成長値マスタ!$B$5:$B$68,0),COLUMN()-COLUMN($J$5))</f>
        <v>1.25</v>
      </c>
      <c r="M6" s="65">
        <f>INDEX(成長値マスタ!$C$5:$O$68,MATCH($C$3,成長値マスタ!$B$5:$B$68,0),COLUMN()-COLUMN($J$5))</f>
        <v>1.5</v>
      </c>
      <c r="N6" s="65">
        <f>INDEX(成長値マスタ!$C$5:$O$68,MATCH($C$3,成長値マスタ!$B$5:$B$68,0),COLUMN()-COLUMN($J$5))</f>
        <v>1.5</v>
      </c>
      <c r="O6" s="65">
        <f>INDEX(成長値マスタ!$C$5:$O$68,MATCH($C$3,成長値マスタ!$B$5:$B$68,0),COLUMN()-COLUMN($J$5))</f>
        <v>1.5</v>
      </c>
      <c r="P6" s="65">
        <f>INDEX(成長値マスタ!$C$5:$O$68,MATCH($C$3,成長値マスタ!$B$5:$B$68,0),COLUMN()-COLUMN($J$5))</f>
        <v>1.5</v>
      </c>
      <c r="Q6" s="65">
        <f>INDEX(成長値マスタ!$C$5:$O$68,MATCH($C$3,成長値マスタ!$B$5:$B$68,0),COLUMN()-COLUMN($J$5))</f>
        <v>1.5</v>
      </c>
      <c r="R6" s="65">
        <f>INDEX(成長値マスタ!$C$5:$O$68,MATCH($C$3,成長値マスタ!$B$5:$B$68,0),COLUMN()-COLUMN($J$5))</f>
        <v>0</v>
      </c>
      <c r="S6" s="76">
        <f>INDEX(成長値マスタ!$C$5:$O$68,MATCH($C$3,成長値マスタ!$B$5:$B$68,0),COLUMN()-COLUMN($J$5))</f>
        <v>0.75</v>
      </c>
      <c r="T6" s="76">
        <f>INDEX(成長値マスタ!$C$5:$O$68,MATCH($C$3,成長値マスタ!$B$5:$B$68,0),COLUMN()-COLUMN($J$5))</f>
        <v>0.375</v>
      </c>
      <c r="U6" s="76">
        <f>INDEX(成長値マスタ!$C$5:$O$68,MATCH($C$3,成長値マスタ!$B$5:$B$68,0),COLUMN()-COLUMN($J$5))</f>
        <v>0.5</v>
      </c>
      <c r="V6" s="76">
        <f>INDEX(成長値マスタ!$C$5:$O$68,MATCH($C$3,成長値マスタ!$B$5:$B$68,0),COLUMN()-COLUMN($J$5))</f>
        <v>0.5</v>
      </c>
      <c r="W6" s="77">
        <f>INDEX(成長値マスタ!$C$5:$O$68,MATCH($C$3,成長値マスタ!$B$5:$B$68,0),COLUMN()-COLUMN($J$5))</f>
        <v>0.5</v>
      </c>
      <c r="X6" s="15"/>
      <c r="Y6" s="15"/>
      <c r="Z6" s="15"/>
      <c r="AA6" s="15"/>
      <c r="AB6" s="15"/>
      <c r="AC6" s="15"/>
      <c r="AD6" s="15"/>
      <c r="AE6" s="15"/>
      <c r="AF6" s="15"/>
      <c r="AG6" s="15"/>
      <c r="AH6" s="15"/>
      <c r="AI6" s="15"/>
      <c r="AJ6" s="15"/>
      <c r="AK6" s="15"/>
      <c r="AL6" s="15"/>
      <c r="AM6" s="15"/>
      <c r="AN6" s="15"/>
    </row>
    <row r="7" spans="1:45" x14ac:dyDescent="0.15">
      <c r="A7" s="15"/>
      <c r="B7" s="22" t="s">
        <v>92</v>
      </c>
      <c r="C7" s="23"/>
      <c r="D7" s="24">
        <f t="shared" ref="D7:D15" si="0">IF(ISBLANK(B7)," ",COUNTIF($D$20:$F$118,B7))</f>
        <v>108</v>
      </c>
      <c r="E7" s="25" t="s">
        <v>93</v>
      </c>
      <c r="F7" s="26">
        <f t="shared" ref="F7:F15" si="1">IF(ISBLANK(E7)," ",COUNTIF($D$20:$F$118,E7))</f>
        <v>0</v>
      </c>
      <c r="G7" s="27"/>
      <c r="H7" s="15"/>
      <c r="I7" s="15"/>
      <c r="J7" s="66" t="s">
        <v>94</v>
      </c>
      <c r="K7" s="67">
        <f t="shared" ref="K7:W7" si="2">K5+K6*98</f>
        <v>157</v>
      </c>
      <c r="L7" s="68">
        <f t="shared" si="2"/>
        <v>130.5</v>
      </c>
      <c r="M7" s="68">
        <f t="shared" si="2"/>
        <v>157</v>
      </c>
      <c r="N7" s="68">
        <f t="shared" si="2"/>
        <v>157</v>
      </c>
      <c r="O7" s="68">
        <f t="shared" si="2"/>
        <v>157</v>
      </c>
      <c r="P7" s="68">
        <f t="shared" si="2"/>
        <v>157</v>
      </c>
      <c r="Q7" s="68">
        <f t="shared" si="2"/>
        <v>157</v>
      </c>
      <c r="R7" s="68">
        <f t="shared" si="2"/>
        <v>5</v>
      </c>
      <c r="S7" s="78">
        <f t="shared" si="2"/>
        <v>88.5</v>
      </c>
      <c r="T7" s="78">
        <f t="shared" si="2"/>
        <v>38.75</v>
      </c>
      <c r="U7" s="78">
        <f t="shared" si="2"/>
        <v>52</v>
      </c>
      <c r="V7" s="78">
        <f t="shared" si="2"/>
        <v>52</v>
      </c>
      <c r="W7" s="79">
        <f t="shared" si="2"/>
        <v>52</v>
      </c>
      <c r="X7" s="15"/>
      <c r="Y7" s="15"/>
      <c r="Z7" s="15"/>
      <c r="AA7" s="15"/>
      <c r="AB7" s="15"/>
      <c r="AC7" s="15"/>
      <c r="AD7" s="15"/>
      <c r="AE7" s="15"/>
      <c r="AF7" s="15"/>
      <c r="AG7" s="15"/>
      <c r="AH7" s="15"/>
      <c r="AI7" s="15"/>
      <c r="AJ7" s="15"/>
      <c r="AK7" s="15"/>
      <c r="AL7" s="15"/>
      <c r="AM7" s="15"/>
      <c r="AN7" s="15"/>
    </row>
    <row r="8" spans="1:45" x14ac:dyDescent="0.15">
      <c r="A8" s="15"/>
      <c r="B8" s="28" t="s">
        <v>95</v>
      </c>
      <c r="C8" s="23"/>
      <c r="D8" s="29">
        <f t="shared" si="0"/>
        <v>0</v>
      </c>
      <c r="E8" s="30" t="s">
        <v>96</v>
      </c>
      <c r="F8" s="31">
        <f t="shared" si="1"/>
        <v>0</v>
      </c>
      <c r="G8" s="32"/>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row>
    <row r="9" spans="1:45" x14ac:dyDescent="0.15">
      <c r="A9" s="15"/>
      <c r="B9" s="28" t="s">
        <v>97</v>
      </c>
      <c r="C9" s="23"/>
      <c r="D9" s="29">
        <f t="shared" si="0"/>
        <v>176</v>
      </c>
      <c r="E9" s="30"/>
      <c r="F9" s="31" t="str">
        <f t="shared" si="1"/>
        <v xml:space="preserve"> </v>
      </c>
      <c r="G9" s="32"/>
      <c r="H9" s="15"/>
      <c r="I9" s="15"/>
      <c r="J9" s="56"/>
      <c r="K9" s="118" t="s">
        <v>98</v>
      </c>
      <c r="L9" s="119"/>
      <c r="M9" s="119"/>
      <c r="N9" s="119"/>
      <c r="O9" s="119"/>
      <c r="P9" s="119"/>
      <c r="Q9" s="119"/>
      <c r="R9" s="119"/>
      <c r="S9" s="119"/>
      <c r="T9" s="119"/>
      <c r="U9" s="119"/>
      <c r="V9" s="119"/>
      <c r="W9" s="120"/>
      <c r="X9" s="15"/>
      <c r="Y9" s="15"/>
      <c r="Z9" s="15"/>
      <c r="AA9" s="15"/>
      <c r="AB9" s="15"/>
      <c r="AC9" s="15"/>
      <c r="AD9" s="15"/>
      <c r="AE9" s="15"/>
      <c r="AF9" s="15"/>
      <c r="AG9" s="15"/>
      <c r="AH9" s="15"/>
      <c r="AI9" s="15"/>
      <c r="AJ9" s="15"/>
      <c r="AK9" s="15"/>
      <c r="AL9" s="15"/>
      <c r="AM9" s="15"/>
      <c r="AN9" s="15"/>
      <c r="AQ9" s="12" t="str">
        <f>初期値マスタ!B5</f>
        <v>ラビ</v>
      </c>
      <c r="AR9" s="1" t="str">
        <f>エサマスタ!B5</f>
        <v>なし</v>
      </c>
      <c r="AS9" s="133" t="s">
        <v>331</v>
      </c>
    </row>
    <row r="10" spans="1:45" x14ac:dyDescent="0.15">
      <c r="A10" s="15"/>
      <c r="B10" s="28" t="s">
        <v>99</v>
      </c>
      <c r="C10" s="33"/>
      <c r="D10" s="29">
        <f t="shared" si="0"/>
        <v>0</v>
      </c>
      <c r="E10" s="30"/>
      <c r="F10" s="31" t="str">
        <f t="shared" si="1"/>
        <v xml:space="preserve"> </v>
      </c>
      <c r="G10" s="34"/>
      <c r="H10" s="15"/>
      <c r="I10" s="15"/>
      <c r="J10" s="57"/>
      <c r="K10" s="58" t="s">
        <v>75</v>
      </c>
      <c r="L10" s="59" t="s">
        <v>76</v>
      </c>
      <c r="M10" s="59" t="s">
        <v>77</v>
      </c>
      <c r="N10" s="59" t="s">
        <v>78</v>
      </c>
      <c r="O10" s="59" t="s">
        <v>79</v>
      </c>
      <c r="P10" s="59" t="s">
        <v>80</v>
      </c>
      <c r="Q10" s="59" t="s">
        <v>81</v>
      </c>
      <c r="R10" s="59" t="s">
        <v>82</v>
      </c>
      <c r="S10" s="59" t="s">
        <v>83</v>
      </c>
      <c r="T10" s="72" t="s">
        <v>84</v>
      </c>
      <c r="U10" s="72" t="s">
        <v>85</v>
      </c>
      <c r="V10" s="72" t="s">
        <v>86</v>
      </c>
      <c r="W10" s="73" t="s">
        <v>87</v>
      </c>
      <c r="X10" s="15"/>
      <c r="Y10" s="15"/>
      <c r="Z10" s="15"/>
      <c r="AA10" s="15"/>
      <c r="AB10" s="15"/>
      <c r="AC10" s="15"/>
      <c r="AD10" s="15"/>
      <c r="AE10" s="15"/>
      <c r="AF10" s="15"/>
      <c r="AG10" s="15"/>
      <c r="AH10" s="15"/>
      <c r="AI10" s="15"/>
      <c r="AJ10" s="15"/>
      <c r="AK10" s="15"/>
      <c r="AL10" s="15"/>
      <c r="AM10" s="15"/>
      <c r="AN10" s="15"/>
      <c r="AO10" s="12"/>
      <c r="AP10" s="12"/>
      <c r="AQ10" s="12" t="str">
        <f>初期値マスタ!B6</f>
        <v>モールベア</v>
      </c>
      <c r="AR10" s="1" t="str">
        <f>エサマスタ!B6</f>
        <v>すずぶどう</v>
      </c>
      <c r="AS10" s="133" t="s">
        <v>333</v>
      </c>
    </row>
    <row r="11" spans="1:45" x14ac:dyDescent="0.15">
      <c r="A11" s="15"/>
      <c r="B11" s="28" t="s">
        <v>100</v>
      </c>
      <c r="C11" s="23"/>
      <c r="D11" s="29">
        <f t="shared" si="0"/>
        <v>0</v>
      </c>
      <c r="E11" s="30"/>
      <c r="F11" s="31" t="str">
        <f t="shared" si="1"/>
        <v xml:space="preserve"> </v>
      </c>
      <c r="G11" s="32"/>
      <c r="H11" s="15"/>
      <c r="I11" s="15"/>
      <c r="J11" s="69" t="s">
        <v>101</v>
      </c>
      <c r="K11" s="61">
        <f t="shared" ref="K11:W11" si="3">K39</f>
        <v>80.25</v>
      </c>
      <c r="L11" s="62">
        <f t="shared" si="3"/>
        <v>31.75</v>
      </c>
      <c r="M11" s="62">
        <f t="shared" si="3"/>
        <v>59.5</v>
      </c>
      <c r="N11" s="62">
        <f t="shared" si="3"/>
        <v>38.5</v>
      </c>
      <c r="O11" s="62">
        <f t="shared" si="3"/>
        <v>38.5</v>
      </c>
      <c r="P11" s="62">
        <f t="shared" si="3"/>
        <v>59.5</v>
      </c>
      <c r="Q11" s="62">
        <f t="shared" si="3"/>
        <v>20.5</v>
      </c>
      <c r="R11" s="62">
        <f t="shared" si="3"/>
        <v>5</v>
      </c>
      <c r="S11" s="74">
        <f t="shared" si="3"/>
        <v>29.25</v>
      </c>
      <c r="T11" s="74">
        <f t="shared" si="3"/>
        <v>19.625</v>
      </c>
      <c r="U11" s="74">
        <f t="shared" si="3"/>
        <v>22.875</v>
      </c>
      <c r="V11" s="74">
        <f t="shared" si="3"/>
        <v>22.875</v>
      </c>
      <c r="W11" s="75">
        <f t="shared" si="3"/>
        <v>20</v>
      </c>
      <c r="X11" s="15"/>
      <c r="Y11" s="15"/>
      <c r="Z11" s="15"/>
      <c r="AA11" s="15"/>
      <c r="AB11" s="15"/>
      <c r="AC11" s="15"/>
      <c r="AD11" s="15"/>
      <c r="AE11" s="15"/>
      <c r="AF11" s="15"/>
      <c r="AG11" s="15"/>
      <c r="AH11" s="15"/>
      <c r="AI11" s="15"/>
      <c r="AJ11" s="15"/>
      <c r="AK11" s="15"/>
      <c r="AL11" s="15"/>
      <c r="AM11" s="15"/>
      <c r="AN11" s="15"/>
      <c r="AO11" s="12"/>
      <c r="AP11" s="12"/>
      <c r="AQ11" s="12" t="str">
        <f>初期値マスタ!B7</f>
        <v>ティディ</v>
      </c>
      <c r="AR11" s="1" t="str">
        <f>エサマスタ!B7</f>
        <v>さいころいちご</v>
      </c>
    </row>
    <row r="12" spans="1:45" x14ac:dyDescent="0.15">
      <c r="A12" s="15"/>
      <c r="B12" s="28" t="s">
        <v>102</v>
      </c>
      <c r="C12" s="23"/>
      <c r="D12" s="29">
        <f t="shared" si="0"/>
        <v>0</v>
      </c>
      <c r="E12" s="30"/>
      <c r="F12" s="31" t="str">
        <f t="shared" si="1"/>
        <v xml:space="preserve"> </v>
      </c>
      <c r="G12" s="32"/>
      <c r="H12" s="15"/>
      <c r="I12" s="15"/>
      <c r="J12" s="63" t="s">
        <v>103</v>
      </c>
      <c r="K12" s="64">
        <f t="shared" ref="K12:W12" si="4">K59</f>
        <v>154.25</v>
      </c>
      <c r="L12" s="65">
        <f t="shared" si="4"/>
        <v>56.75</v>
      </c>
      <c r="M12" s="65">
        <f t="shared" si="4"/>
        <v>111.5</v>
      </c>
      <c r="N12" s="65">
        <f t="shared" si="4"/>
        <v>68.5</v>
      </c>
      <c r="O12" s="65">
        <f t="shared" si="4"/>
        <v>68.5</v>
      </c>
      <c r="P12" s="65">
        <f t="shared" si="4"/>
        <v>111.5</v>
      </c>
      <c r="Q12" s="65">
        <f t="shared" si="4"/>
        <v>31.5</v>
      </c>
      <c r="R12" s="65">
        <f t="shared" si="4"/>
        <v>5</v>
      </c>
      <c r="S12" s="76">
        <f t="shared" si="4"/>
        <v>44.25</v>
      </c>
      <c r="T12" s="76">
        <f t="shared" si="4"/>
        <v>37.875</v>
      </c>
      <c r="U12" s="76">
        <f t="shared" si="4"/>
        <v>42.875</v>
      </c>
      <c r="V12" s="76">
        <f t="shared" si="4"/>
        <v>42.875</v>
      </c>
      <c r="W12" s="77">
        <f t="shared" si="4"/>
        <v>38</v>
      </c>
      <c r="X12" s="15"/>
      <c r="Y12" s="15"/>
      <c r="Z12" s="15"/>
      <c r="AA12" s="15"/>
      <c r="AB12" s="15"/>
      <c r="AC12" s="15"/>
      <c r="AD12" s="15"/>
      <c r="AE12" s="15"/>
      <c r="AF12" s="15"/>
      <c r="AG12" s="15"/>
      <c r="AH12" s="15"/>
      <c r="AI12" s="15"/>
      <c r="AJ12" s="15"/>
      <c r="AK12" s="15"/>
      <c r="AL12" s="15"/>
      <c r="AM12" s="15"/>
      <c r="AN12" s="15"/>
      <c r="AO12" s="12"/>
      <c r="AP12" s="12"/>
      <c r="AQ12" s="12" t="str">
        <f>初期値マスタ!B8</f>
        <v>バウンドウルフ</v>
      </c>
      <c r="AR12" s="1" t="str">
        <f>エサマスタ!B8</f>
        <v>エレファントマンゴー</v>
      </c>
    </row>
    <row r="13" spans="1:45" s="1" customFormat="1" x14ac:dyDescent="0.15">
      <c r="A13" s="15"/>
      <c r="B13" s="28" t="s">
        <v>104</v>
      </c>
      <c r="C13" s="35"/>
      <c r="D13" s="29">
        <f t="shared" si="0"/>
        <v>10</v>
      </c>
      <c r="E13" s="30"/>
      <c r="F13" s="31" t="str">
        <f t="shared" si="1"/>
        <v xml:space="preserve"> </v>
      </c>
      <c r="G13" s="36"/>
      <c r="H13" s="15"/>
      <c r="I13" s="15"/>
      <c r="J13" s="63" t="s">
        <v>105</v>
      </c>
      <c r="K13" s="64">
        <f t="shared" ref="K13:W13" si="5">K79</f>
        <v>228.25</v>
      </c>
      <c r="L13" s="65">
        <f t="shared" si="5"/>
        <v>81.75</v>
      </c>
      <c r="M13" s="65">
        <f t="shared" si="5"/>
        <v>163.5</v>
      </c>
      <c r="N13" s="65">
        <f t="shared" si="5"/>
        <v>98.5</v>
      </c>
      <c r="O13" s="65">
        <f t="shared" si="5"/>
        <v>98.5</v>
      </c>
      <c r="P13" s="65">
        <f t="shared" si="5"/>
        <v>163.5</v>
      </c>
      <c r="Q13" s="65">
        <f t="shared" si="5"/>
        <v>42.5</v>
      </c>
      <c r="R13" s="65">
        <f t="shared" si="5"/>
        <v>5</v>
      </c>
      <c r="S13" s="76">
        <f t="shared" si="5"/>
        <v>59.25</v>
      </c>
      <c r="T13" s="76">
        <f t="shared" si="5"/>
        <v>55.875</v>
      </c>
      <c r="U13" s="76">
        <f t="shared" si="5"/>
        <v>62.875</v>
      </c>
      <c r="V13" s="76">
        <f t="shared" si="5"/>
        <v>62.875</v>
      </c>
      <c r="W13" s="77">
        <f t="shared" si="5"/>
        <v>56</v>
      </c>
      <c r="X13" s="15"/>
      <c r="Y13" s="15"/>
      <c r="Z13" s="15"/>
      <c r="AA13" s="15"/>
      <c r="AB13" s="15"/>
      <c r="AC13" s="15"/>
      <c r="AD13" s="15"/>
      <c r="AE13" s="15"/>
      <c r="AF13" s="15"/>
      <c r="AG13" s="15"/>
      <c r="AH13" s="15"/>
      <c r="AI13" s="15"/>
      <c r="AJ13" s="15"/>
      <c r="AK13" s="15"/>
      <c r="AL13" s="15"/>
      <c r="AM13" s="15"/>
      <c r="AN13" s="15"/>
      <c r="AQ13" s="12" t="str">
        <f>初期値マスタ!B9</f>
        <v>グレートオックス</v>
      </c>
      <c r="AR13" s="1" t="str">
        <f>エサマスタ!B9</f>
        <v>シューズビワ</v>
      </c>
    </row>
    <row r="14" spans="1:45" x14ac:dyDescent="0.15">
      <c r="A14" s="15"/>
      <c r="B14" s="28"/>
      <c r="C14" s="23"/>
      <c r="D14" s="29" t="str">
        <f t="shared" si="0"/>
        <v xml:space="preserve"> </v>
      </c>
      <c r="E14" s="30"/>
      <c r="F14" s="31" t="str">
        <f t="shared" si="1"/>
        <v xml:space="preserve"> </v>
      </c>
      <c r="G14" s="32"/>
      <c r="H14" s="15"/>
      <c r="I14" s="15"/>
      <c r="J14" s="63" t="s">
        <v>106</v>
      </c>
      <c r="K14" s="64">
        <f t="shared" ref="K14:W14" si="6">K99</f>
        <v>302.25</v>
      </c>
      <c r="L14" s="65">
        <f t="shared" si="6"/>
        <v>106.75</v>
      </c>
      <c r="M14" s="65">
        <f t="shared" si="6"/>
        <v>215.5</v>
      </c>
      <c r="N14" s="65">
        <f t="shared" si="6"/>
        <v>128.5</v>
      </c>
      <c r="O14" s="65">
        <f t="shared" si="6"/>
        <v>128.5</v>
      </c>
      <c r="P14" s="65">
        <f t="shared" si="6"/>
        <v>215.5</v>
      </c>
      <c r="Q14" s="65">
        <f t="shared" si="6"/>
        <v>53.5</v>
      </c>
      <c r="R14" s="65">
        <f t="shared" si="6"/>
        <v>5</v>
      </c>
      <c r="S14" s="76">
        <f t="shared" si="6"/>
        <v>74.25</v>
      </c>
      <c r="T14" s="76">
        <f t="shared" si="6"/>
        <v>73.875</v>
      </c>
      <c r="U14" s="76">
        <f t="shared" si="6"/>
        <v>82.875</v>
      </c>
      <c r="V14" s="76">
        <f t="shared" si="6"/>
        <v>82.875</v>
      </c>
      <c r="W14" s="77">
        <f t="shared" si="6"/>
        <v>74</v>
      </c>
      <c r="X14" s="15"/>
      <c r="Y14" s="15"/>
      <c r="Z14" s="15"/>
      <c r="AA14" s="15"/>
      <c r="AB14" s="15"/>
      <c r="AC14" s="15"/>
      <c r="AD14" s="15"/>
      <c r="AE14" s="15"/>
      <c r="AF14" s="15"/>
      <c r="AG14" s="15"/>
      <c r="AH14" s="15"/>
      <c r="AI14" s="15"/>
      <c r="AJ14" s="15"/>
      <c r="AK14" s="15"/>
      <c r="AL14" s="15"/>
      <c r="AM14" s="15"/>
      <c r="AN14" s="15"/>
      <c r="AO14" s="12"/>
      <c r="AP14" s="12"/>
      <c r="AQ14" s="12" t="str">
        <f>初期値マスタ!B10</f>
        <v>バドフラワー</v>
      </c>
      <c r="AR14" s="1" t="str">
        <f>エサマスタ!B10</f>
        <v>ハイヒールペア</v>
      </c>
    </row>
    <row r="15" spans="1:45" x14ac:dyDescent="0.15">
      <c r="A15" s="15"/>
      <c r="B15" s="37"/>
      <c r="C15" s="38"/>
      <c r="D15" s="39" t="str">
        <f t="shared" si="0"/>
        <v xml:space="preserve"> </v>
      </c>
      <c r="E15" s="40"/>
      <c r="F15" s="41" t="str">
        <f t="shared" si="1"/>
        <v xml:space="preserve"> </v>
      </c>
      <c r="G15" s="42"/>
      <c r="H15" s="15"/>
      <c r="I15" s="15"/>
      <c r="J15" s="66" t="s">
        <v>94</v>
      </c>
      <c r="K15" s="67">
        <f t="shared" ref="K15:W15" si="7">K118</f>
        <v>372.5</v>
      </c>
      <c r="L15" s="68">
        <f t="shared" si="7"/>
        <v>130.5</v>
      </c>
      <c r="M15" s="68">
        <f t="shared" si="7"/>
        <v>265</v>
      </c>
      <c r="N15" s="68">
        <f t="shared" si="7"/>
        <v>157</v>
      </c>
      <c r="O15" s="68">
        <f t="shared" si="7"/>
        <v>157</v>
      </c>
      <c r="P15" s="68">
        <f t="shared" si="7"/>
        <v>265</v>
      </c>
      <c r="Q15" s="68">
        <f t="shared" si="7"/>
        <v>64</v>
      </c>
      <c r="R15" s="68">
        <f t="shared" si="7"/>
        <v>5</v>
      </c>
      <c r="S15" s="78">
        <f t="shared" si="7"/>
        <v>88.5</v>
      </c>
      <c r="T15" s="78">
        <f t="shared" si="7"/>
        <v>91</v>
      </c>
      <c r="U15" s="78">
        <f t="shared" si="7"/>
        <v>101.875</v>
      </c>
      <c r="V15" s="78">
        <f t="shared" si="7"/>
        <v>101.875</v>
      </c>
      <c r="W15" s="79">
        <f t="shared" si="7"/>
        <v>91</v>
      </c>
      <c r="X15" s="15"/>
      <c r="Y15" s="15"/>
      <c r="Z15" s="15"/>
      <c r="AA15" s="15"/>
      <c r="AB15" s="15"/>
      <c r="AC15" s="15"/>
      <c r="AD15" s="15"/>
      <c r="AE15" s="15"/>
      <c r="AF15" s="15"/>
      <c r="AG15" s="15"/>
      <c r="AH15" s="15"/>
      <c r="AI15" s="15"/>
      <c r="AJ15" s="15"/>
      <c r="AK15" s="15"/>
      <c r="AL15" s="15"/>
      <c r="AM15" s="15"/>
      <c r="AN15" s="15"/>
      <c r="AO15" s="12"/>
      <c r="AP15" s="12"/>
      <c r="AQ15" s="12" t="str">
        <f>初期値マスタ!B11</f>
        <v>マイコニド</v>
      </c>
      <c r="AR15" s="1" t="str">
        <f>エサマスタ!B11</f>
        <v>イルカキューリ</v>
      </c>
    </row>
    <row r="16" spans="1:45" x14ac:dyDescent="0.15">
      <c r="A16" s="15"/>
      <c r="B16" s="15"/>
      <c r="D16" s="15"/>
      <c r="E16" s="15"/>
      <c r="F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2"/>
      <c r="AP16" s="12"/>
      <c r="AQ16" s="12" t="str">
        <f>初期値マスタ!B12</f>
        <v>マンドレイク</v>
      </c>
      <c r="AR16" s="1" t="str">
        <f>エサマスタ!B12</f>
        <v>イカレモン</v>
      </c>
    </row>
    <row r="17" spans="1:44" x14ac:dyDescent="0.15">
      <c r="A17" s="15"/>
      <c r="B17" s="43"/>
      <c r="C17" s="17"/>
      <c r="D17" s="121" t="s">
        <v>107</v>
      </c>
      <c r="E17" s="119"/>
      <c r="F17" s="119"/>
      <c r="G17" s="44"/>
      <c r="H17" s="15"/>
      <c r="I17" s="15"/>
      <c r="J17" s="56"/>
      <c r="K17" s="118" t="s">
        <v>108</v>
      </c>
      <c r="L17" s="119"/>
      <c r="M17" s="119"/>
      <c r="N17" s="119"/>
      <c r="O17" s="119"/>
      <c r="P17" s="119"/>
      <c r="Q17" s="119"/>
      <c r="R17" s="119"/>
      <c r="S17" s="119"/>
      <c r="T17" s="119"/>
      <c r="U17" s="119"/>
      <c r="V17" s="119"/>
      <c r="W17" s="120"/>
      <c r="X17" s="15"/>
      <c r="Y17" s="15"/>
      <c r="Z17" s="56"/>
      <c r="AA17" s="118" t="s">
        <v>109</v>
      </c>
      <c r="AB17" s="119"/>
      <c r="AC17" s="119"/>
      <c r="AD17" s="119"/>
      <c r="AE17" s="119"/>
      <c r="AF17" s="119"/>
      <c r="AG17" s="119"/>
      <c r="AH17" s="119"/>
      <c r="AI17" s="119"/>
      <c r="AJ17" s="119"/>
      <c r="AK17" s="119"/>
      <c r="AL17" s="119"/>
      <c r="AM17" s="120"/>
      <c r="AN17" s="15"/>
      <c r="AO17" s="12"/>
      <c r="AP17" s="12"/>
      <c r="AQ17" s="12" t="str">
        <f>初期値マスタ!B14</f>
        <v>ウッドマックス</v>
      </c>
      <c r="AR17" s="1" t="str">
        <f>エサマスタ!B14</f>
        <v>ドッグピーチ</v>
      </c>
    </row>
    <row r="18" spans="1:44" x14ac:dyDescent="0.15">
      <c r="A18" s="15"/>
      <c r="B18" s="45"/>
      <c r="C18" s="46"/>
      <c r="D18" s="4" t="s">
        <v>110</v>
      </c>
      <c r="E18" s="4" t="s">
        <v>111</v>
      </c>
      <c r="F18" s="47" t="s">
        <v>112</v>
      </c>
      <c r="G18" s="32"/>
      <c r="H18" s="15"/>
      <c r="I18" s="15"/>
      <c r="J18" s="70"/>
      <c r="K18" s="71" t="s">
        <v>75</v>
      </c>
      <c r="L18" s="5" t="s">
        <v>76</v>
      </c>
      <c r="M18" s="5" t="s">
        <v>77</v>
      </c>
      <c r="N18" s="5" t="s">
        <v>78</v>
      </c>
      <c r="O18" s="5" t="s">
        <v>79</v>
      </c>
      <c r="P18" s="5" t="s">
        <v>80</v>
      </c>
      <c r="Q18" s="5" t="s">
        <v>81</v>
      </c>
      <c r="R18" s="5" t="s">
        <v>82</v>
      </c>
      <c r="S18" s="5" t="s">
        <v>83</v>
      </c>
      <c r="T18" s="9" t="s">
        <v>84</v>
      </c>
      <c r="U18" s="9" t="s">
        <v>85</v>
      </c>
      <c r="V18" s="9" t="s">
        <v>86</v>
      </c>
      <c r="W18" s="80" t="s">
        <v>87</v>
      </c>
      <c r="X18" s="15"/>
      <c r="Y18" s="15"/>
      <c r="Z18" s="70"/>
      <c r="AA18" s="71" t="s">
        <v>75</v>
      </c>
      <c r="AB18" s="5" t="s">
        <v>76</v>
      </c>
      <c r="AC18" s="5" t="s">
        <v>77</v>
      </c>
      <c r="AD18" s="5" t="s">
        <v>78</v>
      </c>
      <c r="AE18" s="5" t="s">
        <v>79</v>
      </c>
      <c r="AF18" s="5" t="s">
        <v>80</v>
      </c>
      <c r="AG18" s="5" t="s">
        <v>81</v>
      </c>
      <c r="AH18" s="5" t="s">
        <v>82</v>
      </c>
      <c r="AI18" s="5" t="s">
        <v>83</v>
      </c>
      <c r="AJ18" s="9" t="s">
        <v>84</v>
      </c>
      <c r="AK18" s="9" t="s">
        <v>85</v>
      </c>
      <c r="AL18" s="9" t="s">
        <v>86</v>
      </c>
      <c r="AM18" s="80" t="s">
        <v>87</v>
      </c>
      <c r="AN18" s="15"/>
      <c r="AO18" s="12"/>
      <c r="AP18" s="12"/>
      <c r="AQ18" s="12" t="str">
        <f>初期値マスタ!B15</f>
        <v>アサシンバグ</v>
      </c>
      <c r="AR18" s="1" t="str">
        <f>エサマスタ!B15</f>
        <v>キャットアプリコット</v>
      </c>
    </row>
    <row r="19" spans="1:44" ht="1.5" customHeight="1" x14ac:dyDescent="0.25">
      <c r="B19" s="48"/>
      <c r="C19" s="49"/>
      <c r="D19" s="49"/>
      <c r="E19" s="49"/>
      <c r="F19" s="49"/>
      <c r="G19" s="50"/>
      <c r="J19" s="48"/>
      <c r="K19" s="49"/>
      <c r="L19" s="49"/>
      <c r="M19" s="49"/>
      <c r="N19" s="49"/>
      <c r="O19" s="49"/>
      <c r="P19" s="49"/>
      <c r="Q19" s="49"/>
      <c r="R19" s="81"/>
      <c r="S19" s="6"/>
      <c r="T19" s="82"/>
      <c r="U19" s="49"/>
      <c r="V19" s="49"/>
      <c r="W19" s="83"/>
      <c r="Z19" s="48"/>
      <c r="AA19" s="84"/>
      <c r="AB19" s="84"/>
      <c r="AC19" s="84"/>
      <c r="AD19" s="84"/>
      <c r="AE19" s="84"/>
      <c r="AF19" s="84"/>
      <c r="AG19" s="84"/>
      <c r="AH19" s="85"/>
      <c r="AI19" s="86"/>
      <c r="AJ19" s="87"/>
      <c r="AK19" s="88"/>
      <c r="AL19" s="88"/>
      <c r="AM19" s="89"/>
      <c r="AQ19" s="12" t="str">
        <f>初期値マスタ!B16</f>
        <v>ラスター</v>
      </c>
      <c r="AR19" s="1" t="str">
        <f>エサマスタ!B16</f>
        <v>サンタリンゴ</v>
      </c>
    </row>
    <row r="20" spans="1:44" x14ac:dyDescent="0.15">
      <c r="A20" s="15"/>
      <c r="B20" s="51" t="s">
        <v>113</v>
      </c>
      <c r="C20" s="52"/>
      <c r="D20" s="53" t="s">
        <v>92</v>
      </c>
      <c r="E20" s="53" t="s">
        <v>92</v>
      </c>
      <c r="F20" s="53" t="s">
        <v>97</v>
      </c>
      <c r="G20" s="32"/>
      <c r="H20" s="15"/>
      <c r="I20" s="15"/>
      <c r="J20" s="63" t="s">
        <v>113</v>
      </c>
      <c r="K20" s="64">
        <f t="shared" ref="K20:W20" si="8">K5</f>
        <v>10</v>
      </c>
      <c r="L20" s="65">
        <f t="shared" si="8"/>
        <v>8</v>
      </c>
      <c r="M20" s="65">
        <f t="shared" si="8"/>
        <v>10</v>
      </c>
      <c r="N20" s="65">
        <f t="shared" si="8"/>
        <v>10</v>
      </c>
      <c r="O20" s="65">
        <f t="shared" si="8"/>
        <v>10</v>
      </c>
      <c r="P20" s="65">
        <f t="shared" si="8"/>
        <v>10</v>
      </c>
      <c r="Q20" s="65">
        <f t="shared" si="8"/>
        <v>10</v>
      </c>
      <c r="R20" s="65">
        <f t="shared" si="8"/>
        <v>5</v>
      </c>
      <c r="S20" s="76">
        <f t="shared" si="8"/>
        <v>15</v>
      </c>
      <c r="T20" s="76">
        <f t="shared" si="8"/>
        <v>2</v>
      </c>
      <c r="U20" s="76">
        <f t="shared" si="8"/>
        <v>3</v>
      </c>
      <c r="V20" s="76">
        <f t="shared" si="8"/>
        <v>3</v>
      </c>
      <c r="W20" s="77">
        <f t="shared" si="8"/>
        <v>3</v>
      </c>
      <c r="X20" s="15"/>
      <c r="Y20" s="15"/>
      <c r="Z20" s="63" t="s">
        <v>113</v>
      </c>
      <c r="AA20" s="64">
        <f>MIN(MAX(MIN(MAX(MIN(MAX(K$6+INDEX(エサマスタ!$C$5:$O$53,MATCH($D20,エサマスタ!$B$5:$B$53,0),COLUMN()-COLUMN($Z20)),0),3.75)+INDEX(エサマスタ!$C$5:$O$53,MATCH($E20,エサマスタ!$B$5:$B$53,0),COLUMN()-COLUMN($Z20)),0),3.75)+INDEX(エサマスタ!$C$5:$O$53,MATCH($F20,エサマスタ!$B$5:$B$53,0),COLUMN()-COLUMN($Z20)),0),3.75)</f>
        <v>3.5</v>
      </c>
      <c r="AB20" s="65">
        <f>MIN(MAX(MIN(MAX(MIN(MAX(L$6+INDEX(エサマスタ!$C$5:$O$53,MATCH($D20,エサマスタ!$B$5:$B$53,0),COLUMN()-COLUMN($Z20)),0),3.75)+INDEX(エサマスタ!$C$5:$O$53,MATCH($E20,エサマスタ!$B$5:$B$53,0),COLUMN()-COLUMN($Z20)),0),3.75)+INDEX(エサマスタ!$C$5:$O$53,MATCH($F20,エサマスタ!$B$5:$B$53,0),COLUMN()-COLUMN($Z20)),0),3.75)</f>
        <v>1.25</v>
      </c>
      <c r="AC20" s="65">
        <f>MIN(MAX(MIN(MAX(MIN(MAX(M$6+INDEX(エサマスタ!$C$5:$O$53,MATCH($D20,エサマスタ!$B$5:$B$53,0),COLUMN()-COLUMN($Z20)),0),3.75)+INDEX(エサマスタ!$C$5:$O$53,MATCH($E20,エサマスタ!$B$5:$B$53,0),COLUMN()-COLUMN($Z20)),0),3.75)+INDEX(エサマスタ!$C$5:$O$53,MATCH($F20,エサマスタ!$B$5:$B$53,0),COLUMN()-COLUMN($Z20)),0),3.75)</f>
        <v>3.5</v>
      </c>
      <c r="AD20" s="65">
        <f>MIN(MAX(MIN(MAX(MIN(MAX(N$6+INDEX(エサマスタ!$C$5:$O$53,MATCH($D20,エサマスタ!$B$5:$B$53,0),COLUMN()-COLUMN($Z20)),0),3.75)+INDEX(エサマスタ!$C$5:$O$53,MATCH($E20,エサマスタ!$B$5:$B$53,0),COLUMN()-COLUMN($Z20)),0),3.75)+INDEX(エサマスタ!$C$5:$O$53,MATCH($F20,エサマスタ!$B$5:$B$53,0),COLUMN()-COLUMN($Z20)),0),3.75)</f>
        <v>1.5</v>
      </c>
      <c r="AE20" s="65">
        <f>MIN(MAX(MIN(MAX(MIN(MAX(O$6+INDEX(エサマスタ!$C$5:$O$53,MATCH($D20,エサマスタ!$B$5:$B$53,0),COLUMN()-COLUMN($Z20)),0),3.75)+INDEX(エサマスタ!$C$5:$O$53,MATCH($E20,エサマスタ!$B$5:$B$53,0),COLUMN()-COLUMN($Z20)),0),3.75)+INDEX(エサマスタ!$C$5:$O$53,MATCH($F20,エサマスタ!$B$5:$B$53,0),COLUMN()-COLUMN($Z20)),0),3.75)</f>
        <v>1.5</v>
      </c>
      <c r="AF20" s="65">
        <f>MIN(MAX(MIN(MAX(MIN(MAX(P$6+INDEX(エサマスタ!$C$5:$O$53,MATCH($D20,エサマスタ!$B$5:$B$53,0),COLUMN()-COLUMN($Z20)),0),3.75)+INDEX(エサマスタ!$C$5:$O$53,MATCH($E20,エサマスタ!$B$5:$B$53,0),COLUMN()-COLUMN($Z20)),0),3.75)+INDEX(エサマスタ!$C$5:$O$53,MATCH($F20,エサマスタ!$B$5:$B$53,0),COLUMN()-COLUMN($Z20)),0),3.75)</f>
        <v>3.5</v>
      </c>
      <c r="AG20" s="65">
        <f>MIN(MAX(MIN(MAX(MIN(MAX(Q$6+INDEX(エサマスタ!$C$5:$O$53,MATCH($D20,エサマスタ!$B$5:$B$53,0),COLUMN()-COLUMN($Z20)),0),3.75)+INDEX(エサマスタ!$C$5:$O$53,MATCH($E20,エサマスタ!$B$5:$B$53,0),COLUMN()-COLUMN($Z20)),0),3.75)+INDEX(エサマスタ!$C$5:$O$53,MATCH($F20,エサマスタ!$B$5:$B$53,0),COLUMN()-COLUMN($Z20)),0),3.75)</f>
        <v>0</v>
      </c>
      <c r="AH20" s="65">
        <f>MIN(MAX(MIN(MAX(MIN(MAX(R$6+INDEX(エサマスタ!$C$5:$O$53,MATCH($D20,エサマスタ!$B$5:$B$53,0),COLUMN()-COLUMN($Z20)),0),3.75)+INDEX(エサマスタ!$C$5:$O$53,MATCH($E20,エサマスタ!$B$5:$B$53,0),COLUMN()-COLUMN($Z20)),0),3.75)+INDEX(エサマスタ!$C$5:$O$53,MATCH($F20,エサマスタ!$B$5:$B$53,0),COLUMN()-COLUMN($Z20)),0),3.75)</f>
        <v>0</v>
      </c>
      <c r="AI20" s="76">
        <f>MIN(MAX(MIN(MAX(MIN(MAX(S$6+INDEX(エサマスタ!$C$5:$O$53,MATCH($D20,エサマスタ!$B$5:$B$53,0),COLUMN()-COLUMN($Z20)),0),1.875-MOD(S20,1))+INDEX(エサマスタ!$C$5:$O$53,MATCH($E20,エサマスタ!$B$5:$B$53,0),COLUMN()-COLUMN($Z20)),0),1.875-MOD(S20,1))+INDEX(エサマスタ!$C$5:$O$53,MATCH($F20,エサマスタ!$B$5:$B$53,0),COLUMN()-COLUMN($Z20)),0),1.875-MOD(S20,1))</f>
        <v>0.75</v>
      </c>
      <c r="AJ20" s="76">
        <f>MIN(MAX(MIN(MAX(MIN(MAX(T$6+INDEX(エサマスタ!$C$5:$O$53,MATCH($D20,エサマスタ!$B$5:$B$53,0),COLUMN()-COLUMN($Z20)),0),1.875-MOD(T20,1))+INDEX(エサマスタ!$C$5:$O$53,MATCH($E20,エサマスタ!$B$5:$B$53,0),COLUMN()-COLUMN($Z20)),0),1.875-MOD(T20,1))+INDEX(エサマスタ!$C$5:$O$53,MATCH($F20,エサマスタ!$B$5:$B$53,0),COLUMN()-COLUMN($Z20)),0),1.875-MOD(T20,1))</f>
        <v>1.375</v>
      </c>
      <c r="AK20" s="76">
        <f>MIN(MAX(MIN(MAX(MIN(MAX(U$6+INDEX(エサマスタ!$C$5:$O$53,MATCH($D20,エサマスタ!$B$5:$B$53,0),COLUMN()-COLUMN($Z20)),0),1.875-MOD(U20,1))+INDEX(エサマスタ!$C$5:$O$53,MATCH($E20,エサマスタ!$B$5:$B$53,0),COLUMN()-COLUMN($Z20)),0),1.875-MOD(U20,1))+INDEX(エサマスタ!$C$5:$O$53,MATCH($F20,エサマスタ!$B$5:$B$53,0),COLUMN()-COLUMN($Z20)),0),1.875-MOD(U20,1))</f>
        <v>1.5</v>
      </c>
      <c r="AL20" s="76">
        <f>MIN(MAX(MIN(MAX(MIN(MAX(V$6+INDEX(エサマスタ!$C$5:$O$53,MATCH($D20,エサマスタ!$B$5:$B$53,0),COLUMN()-COLUMN($Z20)),0),1.875-MOD(V20,1))+INDEX(エサマスタ!$C$5:$O$53,MATCH($E20,エサマスタ!$B$5:$B$53,0),COLUMN()-COLUMN($Z20)),0),1.875-MOD(V20,1))+INDEX(エサマスタ!$C$5:$O$53,MATCH($F20,エサマスタ!$B$5:$B$53,0),COLUMN()-COLUMN($Z20)),0),1.875-MOD(V20,1))</f>
        <v>1.5</v>
      </c>
      <c r="AM20" s="77">
        <f>MIN(MAX(MIN(MAX(MIN(MAX(W$6+IF(AND($F$1="リマスター",$D20="アルマジロキャベツ"),-1,1)*INDEX(エサマスタ!$C$5:$O$53,MATCH($D20,エサマスタ!$B$5:$B$53,0),COLUMN()-COLUMN($Z20)),0),1.875-MOD(W20,1))+IF(AND($F$1="リマスター",$E20="アルマジロキャベツ"),-1,1)*INDEX(エサマスタ!$C$5:$O$53,MATCH($E20,エサマスタ!$B$5:$B$53,0),COLUMN()-COLUMN($Z20)),0),1.875-MOD(W20,1))+IF(AND($F$1="リマスター",$F20="アルマジロキャベツ"),-1,1)*INDEX(エサマスタ!$C$5:$O$53,MATCH($F20,エサマスタ!$B$5:$B$53,0),COLUMN()-COLUMN($Z20)),0),1.875-MOD(W20,1))</f>
        <v>0.5</v>
      </c>
      <c r="AN20" s="15"/>
      <c r="AO20" s="12"/>
      <c r="AP20" s="12"/>
      <c r="AQ20" s="12" t="str">
        <f>初期値マスタ!B17</f>
        <v>メガクロウラー</v>
      </c>
      <c r="AR20" s="1" t="str">
        <f>エサマスタ!B17</f>
        <v>クジラトマト</v>
      </c>
    </row>
    <row r="21" spans="1:44" x14ac:dyDescent="0.15">
      <c r="A21" s="15"/>
      <c r="B21" s="51" t="s">
        <v>114</v>
      </c>
      <c r="C21" s="54"/>
      <c r="D21" s="53" t="s">
        <v>92</v>
      </c>
      <c r="E21" s="53" t="s">
        <v>97</v>
      </c>
      <c r="F21" s="53" t="s">
        <v>97</v>
      </c>
      <c r="G21" s="32"/>
      <c r="H21" s="15"/>
      <c r="I21" s="15"/>
      <c r="J21" s="63" t="s">
        <v>114</v>
      </c>
      <c r="K21" s="64">
        <f t="shared" ref="K21:R21" si="9">K20+AA20</f>
        <v>13.5</v>
      </c>
      <c r="L21" s="65">
        <f t="shared" si="9"/>
        <v>9.25</v>
      </c>
      <c r="M21" s="65">
        <f t="shared" si="9"/>
        <v>13.5</v>
      </c>
      <c r="N21" s="65">
        <f t="shared" si="9"/>
        <v>11.5</v>
      </c>
      <c r="O21" s="65">
        <f t="shared" si="9"/>
        <v>11.5</v>
      </c>
      <c r="P21" s="65">
        <f t="shared" si="9"/>
        <v>13.5</v>
      </c>
      <c r="Q21" s="65">
        <f t="shared" si="9"/>
        <v>10</v>
      </c>
      <c r="R21" s="65">
        <f t="shared" si="9"/>
        <v>5</v>
      </c>
      <c r="S21" s="76">
        <f t="shared" ref="S21:W21" si="10">INT(S20)+MIN(S20-INT(S20)+AI20,1.875)</f>
        <v>15.75</v>
      </c>
      <c r="T21" s="76">
        <f t="shared" si="10"/>
        <v>3.375</v>
      </c>
      <c r="U21" s="76">
        <f t="shared" si="10"/>
        <v>4.5</v>
      </c>
      <c r="V21" s="76">
        <f t="shared" si="10"/>
        <v>4.5</v>
      </c>
      <c r="W21" s="77">
        <f t="shared" si="10"/>
        <v>3.5</v>
      </c>
      <c r="X21" s="15"/>
      <c r="Y21" s="15"/>
      <c r="Z21" s="63" t="s">
        <v>114</v>
      </c>
      <c r="AA21" s="64">
        <f>MIN(MAX(MIN(MAX(MIN(MAX(K$6+INDEX(エサマスタ!$C$5:$O$53,MATCH($D21,エサマスタ!$B$5:$B$53,0),COLUMN()-COLUMN($Z21)),0),3.75)+INDEX(エサマスタ!$C$5:$O$53,MATCH($E21,エサマスタ!$B$5:$B$53,0),COLUMN()-COLUMN($Z21)),0),3.75)+INDEX(エサマスタ!$C$5:$O$53,MATCH($F21,エサマスタ!$B$5:$B$53,0),COLUMN()-COLUMN($Z21)),0),3.75)</f>
        <v>3.75</v>
      </c>
      <c r="AB21" s="65">
        <f>MIN(MAX(MIN(MAX(MIN(MAX(L$6+INDEX(エサマスタ!$C$5:$O$53,MATCH($D21,エサマスタ!$B$5:$B$53,0),COLUMN()-COLUMN($Z21)),0),3.75)+INDEX(エサマスタ!$C$5:$O$53,MATCH($E21,エサマスタ!$B$5:$B$53,0),COLUMN()-COLUMN($Z21)),0),3.75)+INDEX(エサマスタ!$C$5:$O$53,MATCH($F21,エサマスタ!$B$5:$B$53,0),COLUMN()-COLUMN($Z21)),0),3.75)</f>
        <v>1.25</v>
      </c>
      <c r="AC21" s="65">
        <f>MIN(MAX(MIN(MAX(MIN(MAX(M$6+INDEX(エサマスタ!$C$5:$O$53,MATCH($D21,エサマスタ!$B$5:$B$53,0),COLUMN()-COLUMN($Z21)),0),3.75)+INDEX(エサマスタ!$C$5:$O$53,MATCH($E21,エサマスタ!$B$5:$B$53,0),COLUMN()-COLUMN($Z21)),0),3.75)+INDEX(エサマスタ!$C$5:$O$53,MATCH($F21,エサマスタ!$B$5:$B$53,0),COLUMN()-COLUMN($Z21)),0),3.75)</f>
        <v>2.5</v>
      </c>
      <c r="AD21" s="65">
        <f>MIN(MAX(MIN(MAX(MIN(MAX(N$6+INDEX(エサマスタ!$C$5:$O$53,MATCH($D21,エサマスタ!$B$5:$B$53,0),COLUMN()-COLUMN($Z21)),0),3.75)+INDEX(エサマスタ!$C$5:$O$53,MATCH($E21,エサマスタ!$B$5:$B$53,0),COLUMN()-COLUMN($Z21)),0),3.75)+INDEX(エサマスタ!$C$5:$O$53,MATCH($F21,エサマスタ!$B$5:$B$53,0),COLUMN()-COLUMN($Z21)),0),3.75)</f>
        <v>1.5</v>
      </c>
      <c r="AE21" s="65">
        <f>MIN(MAX(MIN(MAX(MIN(MAX(O$6+INDEX(エサマスタ!$C$5:$O$53,MATCH($D21,エサマスタ!$B$5:$B$53,0),COLUMN()-COLUMN($Z21)),0),3.75)+INDEX(エサマスタ!$C$5:$O$53,MATCH($E21,エサマスタ!$B$5:$B$53,0),COLUMN()-COLUMN($Z21)),0),3.75)+INDEX(エサマスタ!$C$5:$O$53,MATCH($F21,エサマスタ!$B$5:$B$53,0),COLUMN()-COLUMN($Z21)),0),3.75)</f>
        <v>1.5</v>
      </c>
      <c r="AF21" s="65">
        <f>MIN(MAX(MIN(MAX(MIN(MAX(P$6+INDEX(エサマスタ!$C$5:$O$53,MATCH($D21,エサマスタ!$B$5:$B$53,0),COLUMN()-COLUMN($Z21)),0),3.75)+INDEX(エサマスタ!$C$5:$O$53,MATCH($E21,エサマスタ!$B$5:$B$53,0),COLUMN()-COLUMN($Z21)),0),3.75)+INDEX(エサマスタ!$C$5:$O$53,MATCH($F21,エサマスタ!$B$5:$B$53,0),COLUMN()-COLUMN($Z21)),0),3.75)</f>
        <v>2.5</v>
      </c>
      <c r="AG21" s="65">
        <f>MIN(MAX(MIN(MAX(MIN(MAX(Q$6+INDEX(エサマスタ!$C$5:$O$53,MATCH($D21,エサマスタ!$B$5:$B$53,0),COLUMN()-COLUMN($Z21)),0),3.75)+INDEX(エサマスタ!$C$5:$O$53,MATCH($E21,エサマスタ!$B$5:$B$53,0),COLUMN()-COLUMN($Z21)),0),3.75)+INDEX(エサマスタ!$C$5:$O$53,MATCH($F21,エサマスタ!$B$5:$B$53,0),COLUMN()-COLUMN($Z21)),0),3.75)</f>
        <v>0.5</v>
      </c>
      <c r="AH21" s="65">
        <f>MIN(MAX(MIN(MAX(MIN(MAX(R$6+INDEX(エサマスタ!$C$5:$O$53,MATCH($D21,エサマスタ!$B$5:$B$53,0),COLUMN()-COLUMN($Z21)),0),3.75)+INDEX(エサマスタ!$C$5:$O$53,MATCH($E21,エサマスタ!$B$5:$B$53,0),COLUMN()-COLUMN($Z21)),0),3.75)+INDEX(エサマスタ!$C$5:$O$53,MATCH($F21,エサマスタ!$B$5:$B$53,0),COLUMN()-COLUMN($Z21)),0),3.75)</f>
        <v>0</v>
      </c>
      <c r="AI21" s="76">
        <f>MIN(MAX(MIN(MAX(MIN(MAX(S$6+INDEX(エサマスタ!$C$5:$O$53,MATCH($D21,エサマスタ!$B$5:$B$53,0),COLUMN()-COLUMN($Z21)),0),1.875-MOD(S21,1))+INDEX(エサマスタ!$C$5:$O$53,MATCH($E21,エサマスタ!$B$5:$B$53,0),COLUMN()-COLUMN($Z21)),0),1.875-MOD(S21,1))+INDEX(エサマスタ!$C$5:$O$53,MATCH($F21,エサマスタ!$B$5:$B$53,0),COLUMN()-COLUMN($Z21)),0),1.875-MOD(S21,1))</f>
        <v>0.75</v>
      </c>
      <c r="AJ21" s="76">
        <f>MIN(MAX(MIN(MAX(MIN(MAX(T$6+INDEX(エサマスタ!$C$5:$O$53,MATCH($D21,エサマスタ!$B$5:$B$53,0),COLUMN()-COLUMN($Z21)),0),1.875-MOD(T21,1))+INDEX(エサマスタ!$C$5:$O$53,MATCH($E21,エサマスタ!$B$5:$B$53,0),COLUMN()-COLUMN($Z21)),0),1.875-MOD(T21,1))+INDEX(エサマスタ!$C$5:$O$53,MATCH($F21,エサマスタ!$B$5:$B$53,0),COLUMN()-COLUMN($Z21)),0),1.875-MOD(T21,1))</f>
        <v>0.875</v>
      </c>
      <c r="AK21" s="76">
        <f>MIN(MAX(MIN(MAX(MIN(MAX(U$6+INDEX(エサマスタ!$C$5:$O$53,MATCH($D21,エサマスタ!$B$5:$B$53,0),COLUMN()-COLUMN($Z21)),0),1.875-MOD(U21,1))+INDEX(エサマスタ!$C$5:$O$53,MATCH($E21,エサマスタ!$B$5:$B$53,0),COLUMN()-COLUMN($Z21)),0),1.875-MOD(U21,1))+INDEX(エサマスタ!$C$5:$O$53,MATCH($F21,エサマスタ!$B$5:$B$53,0),COLUMN()-COLUMN($Z21)),0),1.875-MOD(U21,1))</f>
        <v>1</v>
      </c>
      <c r="AL21" s="76">
        <f>MIN(MAX(MIN(MAX(MIN(MAX(V$6+INDEX(エサマスタ!$C$5:$O$53,MATCH($D21,エサマスタ!$B$5:$B$53,0),COLUMN()-COLUMN($Z21)),0),1.875-MOD(V21,1))+INDEX(エサマスタ!$C$5:$O$53,MATCH($E21,エサマスタ!$B$5:$B$53,0),COLUMN()-COLUMN($Z21)),0),1.875-MOD(V21,1))+INDEX(エサマスタ!$C$5:$O$53,MATCH($F21,エサマスタ!$B$5:$B$53,0),COLUMN()-COLUMN($Z21)),0),1.875-MOD(V21,1))</f>
        <v>1</v>
      </c>
      <c r="AM21" s="77">
        <f>MIN(MAX(MIN(MAX(MIN(MAX(W$6+IF(AND($F$1="リマスター",$D21="アルマジロキャベツ"),-1,1)*INDEX(エサマスタ!$C$5:$O$53,MATCH($D21,エサマスタ!$B$5:$B$53,0),COLUMN()-COLUMN($Z21)),0),1.875-MOD(W21,1))+IF(AND($F$1="リマスター",$E21="アルマジロキャベツ"),-1,1)*INDEX(エサマスタ!$C$5:$O$53,MATCH($E21,エサマスタ!$B$5:$B$53,0),COLUMN()-COLUMN($Z21)),0),1.875-MOD(W21,1))+IF(AND($F$1="リマスター",$F21="アルマジロキャベツ"),-1,1)*INDEX(エサマスタ!$C$5:$O$53,MATCH($F21,エサマスタ!$B$5:$B$53,0),COLUMN()-COLUMN($Z21)),0),1.875-MOD(W21,1))</f>
        <v>1</v>
      </c>
      <c r="AN21" s="15"/>
      <c r="AO21" s="12"/>
      <c r="AP21" s="12"/>
      <c r="AQ21" s="12" t="str">
        <f>初期値マスタ!B18</f>
        <v>デススコーピオ</v>
      </c>
      <c r="AR21" s="1" t="str">
        <f>エサマスタ!B18</f>
        <v>時計パイン</v>
      </c>
    </row>
    <row r="22" spans="1:44" x14ac:dyDescent="0.15">
      <c r="A22" s="15"/>
      <c r="B22" s="51" t="s">
        <v>115</v>
      </c>
      <c r="C22" s="54"/>
      <c r="D22" s="53" t="s">
        <v>92</v>
      </c>
      <c r="E22" s="53" t="s">
        <v>97</v>
      </c>
      <c r="F22" s="53" t="s">
        <v>97</v>
      </c>
      <c r="G22" s="32"/>
      <c r="H22" s="15"/>
      <c r="I22" s="15"/>
      <c r="J22" s="63" t="s">
        <v>115</v>
      </c>
      <c r="K22" s="64">
        <f t="shared" ref="K22:R22" si="11">K21+AA21</f>
        <v>17.25</v>
      </c>
      <c r="L22" s="65">
        <f t="shared" si="11"/>
        <v>10.5</v>
      </c>
      <c r="M22" s="65">
        <f t="shared" si="11"/>
        <v>16</v>
      </c>
      <c r="N22" s="65">
        <f t="shared" si="11"/>
        <v>13</v>
      </c>
      <c r="O22" s="65">
        <f t="shared" si="11"/>
        <v>13</v>
      </c>
      <c r="P22" s="65">
        <f t="shared" si="11"/>
        <v>16</v>
      </c>
      <c r="Q22" s="65">
        <f t="shared" si="11"/>
        <v>10.5</v>
      </c>
      <c r="R22" s="65">
        <f t="shared" si="11"/>
        <v>5</v>
      </c>
      <c r="S22" s="76">
        <f t="shared" ref="S22:W22" si="12">INT(S21)+MIN(S21-INT(S21)+AI21,1.875)</f>
        <v>16.5</v>
      </c>
      <c r="T22" s="76">
        <f t="shared" si="12"/>
        <v>4.25</v>
      </c>
      <c r="U22" s="76">
        <f t="shared" si="12"/>
        <v>5.5</v>
      </c>
      <c r="V22" s="76">
        <f t="shared" si="12"/>
        <v>5.5</v>
      </c>
      <c r="W22" s="77">
        <f t="shared" si="12"/>
        <v>4.5</v>
      </c>
      <c r="X22" s="15"/>
      <c r="Y22" s="15"/>
      <c r="Z22" s="63" t="s">
        <v>115</v>
      </c>
      <c r="AA22" s="64">
        <f>MIN(MAX(MIN(MAX(MIN(MAX(K$6+INDEX(エサマスタ!$C$5:$O$53,MATCH($D22,エサマスタ!$B$5:$B$53,0),COLUMN()-COLUMN($Z22)),0),3.75)+INDEX(エサマスタ!$C$5:$O$53,MATCH($E22,エサマスタ!$B$5:$B$53,0),COLUMN()-COLUMN($Z22)),0),3.75)+INDEX(エサマスタ!$C$5:$O$53,MATCH($F22,エサマスタ!$B$5:$B$53,0),COLUMN()-COLUMN($Z22)),0),3.75)</f>
        <v>3.75</v>
      </c>
      <c r="AB22" s="65">
        <f>MIN(MAX(MIN(MAX(MIN(MAX(L$6+INDEX(エサマスタ!$C$5:$O$53,MATCH($D22,エサマスタ!$B$5:$B$53,0),COLUMN()-COLUMN($Z22)),0),3.75)+INDEX(エサマスタ!$C$5:$O$53,MATCH($E22,エサマスタ!$B$5:$B$53,0),COLUMN()-COLUMN($Z22)),0),3.75)+INDEX(エサマスタ!$C$5:$O$53,MATCH($F22,エサマスタ!$B$5:$B$53,0),COLUMN()-COLUMN($Z22)),0),3.75)</f>
        <v>1.25</v>
      </c>
      <c r="AC22" s="65">
        <f>MIN(MAX(MIN(MAX(MIN(MAX(M$6+INDEX(エサマスタ!$C$5:$O$53,MATCH($D22,エサマスタ!$B$5:$B$53,0),COLUMN()-COLUMN($Z22)),0),3.75)+INDEX(エサマスタ!$C$5:$O$53,MATCH($E22,エサマスタ!$B$5:$B$53,0),COLUMN()-COLUMN($Z22)),0),3.75)+INDEX(エサマスタ!$C$5:$O$53,MATCH($F22,エサマスタ!$B$5:$B$53,0),COLUMN()-COLUMN($Z22)),0),3.75)</f>
        <v>2.5</v>
      </c>
      <c r="AD22" s="65">
        <f>MIN(MAX(MIN(MAX(MIN(MAX(N$6+INDEX(エサマスタ!$C$5:$O$53,MATCH($D22,エサマスタ!$B$5:$B$53,0),COLUMN()-COLUMN($Z22)),0),3.75)+INDEX(エサマスタ!$C$5:$O$53,MATCH($E22,エサマスタ!$B$5:$B$53,0),COLUMN()-COLUMN($Z22)),0),3.75)+INDEX(エサマスタ!$C$5:$O$53,MATCH($F22,エサマスタ!$B$5:$B$53,0),COLUMN()-COLUMN($Z22)),0),3.75)</f>
        <v>1.5</v>
      </c>
      <c r="AE22" s="65">
        <f>MIN(MAX(MIN(MAX(MIN(MAX(O$6+INDEX(エサマスタ!$C$5:$O$53,MATCH($D22,エサマスタ!$B$5:$B$53,0),COLUMN()-COLUMN($Z22)),0),3.75)+INDEX(エサマスタ!$C$5:$O$53,MATCH($E22,エサマスタ!$B$5:$B$53,0),COLUMN()-COLUMN($Z22)),0),3.75)+INDEX(エサマスタ!$C$5:$O$53,MATCH($F22,エサマスタ!$B$5:$B$53,0),COLUMN()-COLUMN($Z22)),0),3.75)</f>
        <v>1.5</v>
      </c>
      <c r="AF22" s="65">
        <f>MIN(MAX(MIN(MAX(MIN(MAX(P$6+INDEX(エサマスタ!$C$5:$O$53,MATCH($D22,エサマスタ!$B$5:$B$53,0),COLUMN()-COLUMN($Z22)),0),3.75)+INDEX(エサマスタ!$C$5:$O$53,MATCH($E22,エサマスタ!$B$5:$B$53,0),COLUMN()-COLUMN($Z22)),0),3.75)+INDEX(エサマスタ!$C$5:$O$53,MATCH($F22,エサマスタ!$B$5:$B$53,0),COLUMN()-COLUMN($Z22)),0),3.75)</f>
        <v>2.5</v>
      </c>
      <c r="AG22" s="65">
        <f>MIN(MAX(MIN(MAX(MIN(MAX(Q$6+INDEX(エサマスタ!$C$5:$O$53,MATCH($D22,エサマスタ!$B$5:$B$53,0),COLUMN()-COLUMN($Z22)),0),3.75)+INDEX(エサマスタ!$C$5:$O$53,MATCH($E22,エサマスタ!$B$5:$B$53,0),COLUMN()-COLUMN($Z22)),0),3.75)+INDEX(エサマスタ!$C$5:$O$53,MATCH($F22,エサマスタ!$B$5:$B$53,0),COLUMN()-COLUMN($Z22)),0),3.75)</f>
        <v>0.5</v>
      </c>
      <c r="AH22" s="65">
        <f>MIN(MAX(MIN(MAX(MIN(MAX(R$6+INDEX(エサマスタ!$C$5:$O$53,MATCH($D22,エサマスタ!$B$5:$B$53,0),COLUMN()-COLUMN($Z22)),0),3.75)+INDEX(エサマスタ!$C$5:$O$53,MATCH($E22,エサマスタ!$B$5:$B$53,0),COLUMN()-COLUMN($Z22)),0),3.75)+INDEX(エサマスタ!$C$5:$O$53,MATCH($F22,エサマスタ!$B$5:$B$53,0),COLUMN()-COLUMN($Z22)),0),3.75)</f>
        <v>0</v>
      </c>
      <c r="AI22" s="76">
        <f>MIN(MAX(MIN(MAX(MIN(MAX(S$6+INDEX(エサマスタ!$C$5:$O$53,MATCH($D22,エサマスタ!$B$5:$B$53,0),COLUMN()-COLUMN($Z22)),0),1.875-MOD(S22,1))+INDEX(エサマスタ!$C$5:$O$53,MATCH($E22,エサマスタ!$B$5:$B$53,0),COLUMN()-COLUMN($Z22)),0),1.875-MOD(S22,1))+INDEX(エサマスタ!$C$5:$O$53,MATCH($F22,エサマスタ!$B$5:$B$53,0),COLUMN()-COLUMN($Z22)),0),1.875-MOD(S22,1))</f>
        <v>0.75</v>
      </c>
      <c r="AJ22" s="76">
        <f>MIN(MAX(MIN(MAX(MIN(MAX(T$6+INDEX(エサマスタ!$C$5:$O$53,MATCH($D22,エサマスタ!$B$5:$B$53,0),COLUMN()-COLUMN($Z22)),0),1.875-MOD(T22,1))+INDEX(エサマスタ!$C$5:$O$53,MATCH($E22,エサマスタ!$B$5:$B$53,0),COLUMN()-COLUMN($Z22)),0),1.875-MOD(T22,1))+INDEX(エサマスタ!$C$5:$O$53,MATCH($F22,エサマスタ!$B$5:$B$53,0),COLUMN()-COLUMN($Z22)),0),1.875-MOD(T22,1))</f>
        <v>0.875</v>
      </c>
      <c r="AK22" s="76">
        <f>MIN(MAX(MIN(MAX(MIN(MAX(U$6+INDEX(エサマスタ!$C$5:$O$53,MATCH($D22,エサマスタ!$B$5:$B$53,0),COLUMN()-COLUMN($Z22)),0),1.875-MOD(U22,1))+INDEX(エサマスタ!$C$5:$O$53,MATCH($E22,エサマスタ!$B$5:$B$53,0),COLUMN()-COLUMN($Z22)),0),1.875-MOD(U22,1))+INDEX(エサマスタ!$C$5:$O$53,MATCH($F22,エサマスタ!$B$5:$B$53,0),COLUMN()-COLUMN($Z22)),0),1.875-MOD(U22,1))</f>
        <v>1</v>
      </c>
      <c r="AL22" s="76">
        <f>MIN(MAX(MIN(MAX(MIN(MAX(V$6+INDEX(エサマスタ!$C$5:$O$53,MATCH($D22,エサマスタ!$B$5:$B$53,0),COLUMN()-COLUMN($Z22)),0),1.875-MOD(V22,1))+INDEX(エサマスタ!$C$5:$O$53,MATCH($E22,エサマスタ!$B$5:$B$53,0),COLUMN()-COLUMN($Z22)),0),1.875-MOD(V22,1))+INDEX(エサマスタ!$C$5:$O$53,MATCH($F22,エサマスタ!$B$5:$B$53,0),COLUMN()-COLUMN($Z22)),0),1.875-MOD(V22,1))</f>
        <v>1</v>
      </c>
      <c r="AM22" s="77">
        <f>MIN(MAX(MIN(MAX(MIN(MAX(W$6+IF(AND($F$1="リマスター",$D22="アルマジロキャベツ"),-1,1)*INDEX(エサマスタ!$C$5:$O$53,MATCH($D22,エサマスタ!$B$5:$B$53,0),COLUMN()-COLUMN($Z22)),0),1.875-MOD(W22,1))+IF(AND($F$1="リマスター",$E22="アルマジロキャベツ"),-1,1)*INDEX(エサマスタ!$C$5:$O$53,MATCH($E22,エサマスタ!$B$5:$B$53,0),COLUMN()-COLUMN($Z22)),0),1.875-MOD(W22,1))+IF(AND($F$1="リマスター",$F22="アルマジロキャベツ"),-1,1)*INDEX(エサマスタ!$C$5:$O$53,MATCH($F22,エサマスタ!$B$5:$B$53,0),COLUMN()-COLUMN($Z22)),0),1.875-MOD(W22,1))</f>
        <v>1</v>
      </c>
      <c r="AN22" s="15"/>
      <c r="AO22" s="12"/>
      <c r="AP22" s="12"/>
      <c r="AQ22" s="12" t="str">
        <f>初期値マスタ!B19</f>
        <v>グルームモス</v>
      </c>
      <c r="AR22" s="1" t="str">
        <f>エサマスタ!B19</f>
        <v>フィッシュフルーツ</v>
      </c>
    </row>
    <row r="23" spans="1:44" x14ac:dyDescent="0.15">
      <c r="A23" s="15"/>
      <c r="B23" s="51" t="s">
        <v>116</v>
      </c>
      <c r="C23" s="54"/>
      <c r="D23" s="53" t="s">
        <v>92</v>
      </c>
      <c r="E23" s="53" t="s">
        <v>97</v>
      </c>
      <c r="F23" s="53" t="s">
        <v>97</v>
      </c>
      <c r="G23" s="32"/>
      <c r="H23" s="15"/>
      <c r="I23" s="15"/>
      <c r="J23" s="63" t="s">
        <v>116</v>
      </c>
      <c r="K23" s="64">
        <f t="shared" ref="K23:R23" si="13">K22+AA22</f>
        <v>21</v>
      </c>
      <c r="L23" s="65">
        <f t="shared" si="13"/>
        <v>11.75</v>
      </c>
      <c r="M23" s="65">
        <f t="shared" si="13"/>
        <v>18.5</v>
      </c>
      <c r="N23" s="65">
        <f t="shared" si="13"/>
        <v>14.5</v>
      </c>
      <c r="O23" s="65">
        <f t="shared" si="13"/>
        <v>14.5</v>
      </c>
      <c r="P23" s="65">
        <f t="shared" si="13"/>
        <v>18.5</v>
      </c>
      <c r="Q23" s="65">
        <f t="shared" si="13"/>
        <v>11</v>
      </c>
      <c r="R23" s="65">
        <f t="shared" si="13"/>
        <v>5</v>
      </c>
      <c r="S23" s="76">
        <f t="shared" ref="S23:W23" si="14">INT(S22)+MIN(S22-INT(S22)+AI22,1.875)</f>
        <v>17.25</v>
      </c>
      <c r="T23" s="76">
        <f t="shared" si="14"/>
        <v>5.125</v>
      </c>
      <c r="U23" s="76">
        <f t="shared" si="14"/>
        <v>6.5</v>
      </c>
      <c r="V23" s="76">
        <f t="shared" si="14"/>
        <v>6.5</v>
      </c>
      <c r="W23" s="77">
        <f t="shared" si="14"/>
        <v>5.5</v>
      </c>
      <c r="X23" s="15"/>
      <c r="Y23" s="15"/>
      <c r="Z23" s="63" t="s">
        <v>116</v>
      </c>
      <c r="AA23" s="64">
        <f>MIN(MAX(MIN(MAX(MIN(MAX(K$6+INDEX(エサマスタ!$C$5:$O$53,MATCH($D23,エサマスタ!$B$5:$B$53,0),COLUMN()-COLUMN($Z23)),0),3.75)+INDEX(エサマスタ!$C$5:$O$53,MATCH($E23,エサマスタ!$B$5:$B$53,0),COLUMN()-COLUMN($Z23)),0),3.75)+INDEX(エサマスタ!$C$5:$O$53,MATCH($F23,エサマスタ!$B$5:$B$53,0),COLUMN()-COLUMN($Z23)),0),3.75)</f>
        <v>3.75</v>
      </c>
      <c r="AB23" s="65">
        <f>MIN(MAX(MIN(MAX(MIN(MAX(L$6+INDEX(エサマスタ!$C$5:$O$53,MATCH($D23,エサマスタ!$B$5:$B$53,0),COLUMN()-COLUMN($Z23)),0),3.75)+INDEX(エサマスタ!$C$5:$O$53,MATCH($E23,エサマスタ!$B$5:$B$53,0),COLUMN()-COLUMN($Z23)),0),3.75)+INDEX(エサマスタ!$C$5:$O$53,MATCH($F23,エサマスタ!$B$5:$B$53,0),COLUMN()-COLUMN($Z23)),0),3.75)</f>
        <v>1.25</v>
      </c>
      <c r="AC23" s="65">
        <f>MIN(MAX(MIN(MAX(MIN(MAX(M$6+INDEX(エサマスタ!$C$5:$O$53,MATCH($D23,エサマスタ!$B$5:$B$53,0),COLUMN()-COLUMN($Z23)),0),3.75)+INDEX(エサマスタ!$C$5:$O$53,MATCH($E23,エサマスタ!$B$5:$B$53,0),COLUMN()-COLUMN($Z23)),0),3.75)+INDEX(エサマスタ!$C$5:$O$53,MATCH($F23,エサマスタ!$B$5:$B$53,0),COLUMN()-COLUMN($Z23)),0),3.75)</f>
        <v>2.5</v>
      </c>
      <c r="AD23" s="65">
        <f>MIN(MAX(MIN(MAX(MIN(MAX(N$6+INDEX(エサマスタ!$C$5:$O$53,MATCH($D23,エサマスタ!$B$5:$B$53,0),COLUMN()-COLUMN($Z23)),0),3.75)+INDEX(エサマスタ!$C$5:$O$53,MATCH($E23,エサマスタ!$B$5:$B$53,0),COLUMN()-COLUMN($Z23)),0),3.75)+INDEX(エサマスタ!$C$5:$O$53,MATCH($F23,エサマスタ!$B$5:$B$53,0),COLUMN()-COLUMN($Z23)),0),3.75)</f>
        <v>1.5</v>
      </c>
      <c r="AE23" s="65">
        <f>MIN(MAX(MIN(MAX(MIN(MAX(O$6+INDEX(エサマスタ!$C$5:$O$53,MATCH($D23,エサマスタ!$B$5:$B$53,0),COLUMN()-COLUMN($Z23)),0),3.75)+INDEX(エサマスタ!$C$5:$O$53,MATCH($E23,エサマスタ!$B$5:$B$53,0),COLUMN()-COLUMN($Z23)),0),3.75)+INDEX(エサマスタ!$C$5:$O$53,MATCH($F23,エサマスタ!$B$5:$B$53,0),COLUMN()-COLUMN($Z23)),0),3.75)</f>
        <v>1.5</v>
      </c>
      <c r="AF23" s="65">
        <f>MIN(MAX(MIN(MAX(MIN(MAX(P$6+INDEX(エサマスタ!$C$5:$O$53,MATCH($D23,エサマスタ!$B$5:$B$53,0),COLUMN()-COLUMN($Z23)),0),3.75)+INDEX(エサマスタ!$C$5:$O$53,MATCH($E23,エサマスタ!$B$5:$B$53,0),COLUMN()-COLUMN($Z23)),0),3.75)+INDEX(エサマスタ!$C$5:$O$53,MATCH($F23,エサマスタ!$B$5:$B$53,0),COLUMN()-COLUMN($Z23)),0),3.75)</f>
        <v>2.5</v>
      </c>
      <c r="AG23" s="65">
        <f>MIN(MAX(MIN(MAX(MIN(MAX(Q$6+INDEX(エサマスタ!$C$5:$O$53,MATCH($D23,エサマスタ!$B$5:$B$53,0),COLUMN()-COLUMN($Z23)),0),3.75)+INDEX(エサマスタ!$C$5:$O$53,MATCH($E23,エサマスタ!$B$5:$B$53,0),COLUMN()-COLUMN($Z23)),0),3.75)+INDEX(エサマスタ!$C$5:$O$53,MATCH($F23,エサマスタ!$B$5:$B$53,0),COLUMN()-COLUMN($Z23)),0),3.75)</f>
        <v>0.5</v>
      </c>
      <c r="AH23" s="65">
        <f>MIN(MAX(MIN(MAX(MIN(MAX(R$6+INDEX(エサマスタ!$C$5:$O$53,MATCH($D23,エサマスタ!$B$5:$B$53,0),COLUMN()-COLUMN($Z23)),0),3.75)+INDEX(エサマスタ!$C$5:$O$53,MATCH($E23,エサマスタ!$B$5:$B$53,0),COLUMN()-COLUMN($Z23)),0),3.75)+INDEX(エサマスタ!$C$5:$O$53,MATCH($F23,エサマスタ!$B$5:$B$53,0),COLUMN()-COLUMN($Z23)),0),3.75)</f>
        <v>0</v>
      </c>
      <c r="AI23" s="76">
        <f>MIN(MAX(MIN(MAX(MIN(MAX(S$6+INDEX(エサマスタ!$C$5:$O$53,MATCH($D23,エサマスタ!$B$5:$B$53,0),COLUMN()-COLUMN($Z23)),0),1.875-MOD(S23,1))+INDEX(エサマスタ!$C$5:$O$53,MATCH($E23,エサマスタ!$B$5:$B$53,0),COLUMN()-COLUMN($Z23)),0),1.875-MOD(S23,1))+INDEX(エサマスタ!$C$5:$O$53,MATCH($F23,エサマスタ!$B$5:$B$53,0),COLUMN()-COLUMN($Z23)),0),1.875-MOD(S23,1))</f>
        <v>0.75</v>
      </c>
      <c r="AJ23" s="76">
        <f>MIN(MAX(MIN(MAX(MIN(MAX(T$6+INDEX(エサマスタ!$C$5:$O$53,MATCH($D23,エサマスタ!$B$5:$B$53,0),COLUMN()-COLUMN($Z23)),0),1.875-MOD(T23,1))+INDEX(エサマスタ!$C$5:$O$53,MATCH($E23,エサマスタ!$B$5:$B$53,0),COLUMN()-COLUMN($Z23)),0),1.875-MOD(T23,1))+INDEX(エサマスタ!$C$5:$O$53,MATCH($F23,エサマスタ!$B$5:$B$53,0),COLUMN()-COLUMN($Z23)),0),1.875-MOD(T23,1))</f>
        <v>0.875</v>
      </c>
      <c r="AK23" s="76">
        <f>MIN(MAX(MIN(MAX(MIN(MAX(U$6+INDEX(エサマスタ!$C$5:$O$53,MATCH($D23,エサマスタ!$B$5:$B$53,0),COLUMN()-COLUMN($Z23)),0),1.875-MOD(U23,1))+INDEX(エサマスタ!$C$5:$O$53,MATCH($E23,エサマスタ!$B$5:$B$53,0),COLUMN()-COLUMN($Z23)),0),1.875-MOD(U23,1))+INDEX(エサマスタ!$C$5:$O$53,MATCH($F23,エサマスタ!$B$5:$B$53,0),COLUMN()-COLUMN($Z23)),0),1.875-MOD(U23,1))</f>
        <v>1</v>
      </c>
      <c r="AL23" s="76">
        <f>MIN(MAX(MIN(MAX(MIN(MAX(V$6+INDEX(エサマスタ!$C$5:$O$53,MATCH($D23,エサマスタ!$B$5:$B$53,0),COLUMN()-COLUMN($Z23)),0),1.875-MOD(V23,1))+INDEX(エサマスタ!$C$5:$O$53,MATCH($E23,エサマスタ!$B$5:$B$53,0),COLUMN()-COLUMN($Z23)),0),1.875-MOD(V23,1))+INDEX(エサマスタ!$C$5:$O$53,MATCH($F23,エサマスタ!$B$5:$B$53,0),COLUMN()-COLUMN($Z23)),0),1.875-MOD(V23,1))</f>
        <v>1</v>
      </c>
      <c r="AM23" s="77">
        <f>MIN(MAX(MIN(MAX(MIN(MAX(W$6+IF(AND($F$1="リマスター",$D23="アルマジロキャベツ"),-1,1)*INDEX(エサマスタ!$C$5:$O$53,MATCH($D23,エサマスタ!$B$5:$B$53,0),COLUMN()-COLUMN($Z23)),0),1.875-MOD(W23,1))+IF(AND($F$1="リマスター",$E23="アルマジロキャベツ"),-1,1)*INDEX(エサマスタ!$C$5:$O$53,MATCH($E23,エサマスタ!$B$5:$B$53,0),COLUMN()-COLUMN($Z23)),0),1.875-MOD(W23,1))+IF(AND($F$1="リマスター",$F23="アルマジロキャベツ"),-1,1)*INDEX(エサマスタ!$C$5:$O$53,MATCH($F23,エサマスタ!$B$5:$B$53,0),COLUMN()-COLUMN($Z23)),0),1.875-MOD(W23,1))</f>
        <v>1</v>
      </c>
      <c r="AN23" s="15"/>
      <c r="AO23" s="12"/>
      <c r="AP23" s="12"/>
      <c r="AQ23" s="12" t="str">
        <f>初期値マスタ!B20</f>
        <v>ぱっくんおたま</v>
      </c>
      <c r="AR23" s="1" t="str">
        <f>エサマスタ!B20</f>
        <v>ウリぼうスイカ</v>
      </c>
    </row>
    <row r="24" spans="1:44" x14ac:dyDescent="0.15">
      <c r="A24" s="15"/>
      <c r="B24" s="51" t="s">
        <v>117</v>
      </c>
      <c r="C24" s="54"/>
      <c r="D24" s="53" t="s">
        <v>92</v>
      </c>
      <c r="E24" s="53" t="s">
        <v>97</v>
      </c>
      <c r="F24" s="53" t="s">
        <v>97</v>
      </c>
      <c r="G24" s="32"/>
      <c r="H24" s="15"/>
      <c r="I24" s="15"/>
      <c r="J24" s="63" t="s">
        <v>117</v>
      </c>
      <c r="K24" s="64">
        <f t="shared" ref="K24:R24" si="15">K23+AA23</f>
        <v>24.75</v>
      </c>
      <c r="L24" s="65">
        <f t="shared" si="15"/>
        <v>13</v>
      </c>
      <c r="M24" s="65">
        <f t="shared" si="15"/>
        <v>21</v>
      </c>
      <c r="N24" s="65">
        <f t="shared" si="15"/>
        <v>16</v>
      </c>
      <c r="O24" s="65">
        <f t="shared" si="15"/>
        <v>16</v>
      </c>
      <c r="P24" s="65">
        <f t="shared" si="15"/>
        <v>21</v>
      </c>
      <c r="Q24" s="65">
        <f t="shared" si="15"/>
        <v>11.5</v>
      </c>
      <c r="R24" s="65">
        <f t="shared" si="15"/>
        <v>5</v>
      </c>
      <c r="S24" s="76">
        <f t="shared" ref="S24:W24" si="16">INT(S23)+MIN(S23-INT(S23)+AI23,1.875)</f>
        <v>18</v>
      </c>
      <c r="T24" s="76">
        <f t="shared" si="16"/>
        <v>6</v>
      </c>
      <c r="U24" s="76">
        <f t="shared" si="16"/>
        <v>7.5</v>
      </c>
      <c r="V24" s="76">
        <f t="shared" si="16"/>
        <v>7.5</v>
      </c>
      <c r="W24" s="77">
        <f t="shared" si="16"/>
        <v>6.5</v>
      </c>
      <c r="X24" s="15"/>
      <c r="Y24" s="15"/>
      <c r="Z24" s="63" t="s">
        <v>117</v>
      </c>
      <c r="AA24" s="64">
        <f>MIN(MAX(MIN(MAX(MIN(MAX(K$6+INDEX(エサマスタ!$C$5:$O$53,MATCH($D24,エサマスタ!$B$5:$B$53,0),COLUMN()-COLUMN($Z24)),0),3.75)+INDEX(エサマスタ!$C$5:$O$53,MATCH($E24,エサマスタ!$B$5:$B$53,0),COLUMN()-COLUMN($Z24)),0),3.75)+INDEX(エサマスタ!$C$5:$O$53,MATCH($F24,エサマスタ!$B$5:$B$53,0),COLUMN()-COLUMN($Z24)),0),3.75)</f>
        <v>3.75</v>
      </c>
      <c r="AB24" s="65">
        <f>MIN(MAX(MIN(MAX(MIN(MAX(L$6+INDEX(エサマスタ!$C$5:$O$53,MATCH($D24,エサマスタ!$B$5:$B$53,0),COLUMN()-COLUMN($Z24)),0),3.75)+INDEX(エサマスタ!$C$5:$O$53,MATCH($E24,エサマスタ!$B$5:$B$53,0),COLUMN()-COLUMN($Z24)),0),3.75)+INDEX(エサマスタ!$C$5:$O$53,MATCH($F24,エサマスタ!$B$5:$B$53,0),COLUMN()-COLUMN($Z24)),0),3.75)</f>
        <v>1.25</v>
      </c>
      <c r="AC24" s="65">
        <f>MIN(MAX(MIN(MAX(MIN(MAX(M$6+INDEX(エサマスタ!$C$5:$O$53,MATCH($D24,エサマスタ!$B$5:$B$53,0),COLUMN()-COLUMN($Z24)),0),3.75)+INDEX(エサマスタ!$C$5:$O$53,MATCH($E24,エサマスタ!$B$5:$B$53,0),COLUMN()-COLUMN($Z24)),0),3.75)+INDEX(エサマスタ!$C$5:$O$53,MATCH($F24,エサマスタ!$B$5:$B$53,0),COLUMN()-COLUMN($Z24)),0),3.75)</f>
        <v>2.5</v>
      </c>
      <c r="AD24" s="65">
        <f>MIN(MAX(MIN(MAX(MIN(MAX(N$6+INDEX(エサマスタ!$C$5:$O$53,MATCH($D24,エサマスタ!$B$5:$B$53,0),COLUMN()-COLUMN($Z24)),0),3.75)+INDEX(エサマスタ!$C$5:$O$53,MATCH($E24,エサマスタ!$B$5:$B$53,0),COLUMN()-COLUMN($Z24)),0),3.75)+INDEX(エサマスタ!$C$5:$O$53,MATCH($F24,エサマスタ!$B$5:$B$53,0),COLUMN()-COLUMN($Z24)),0),3.75)</f>
        <v>1.5</v>
      </c>
      <c r="AE24" s="65">
        <f>MIN(MAX(MIN(MAX(MIN(MAX(O$6+INDEX(エサマスタ!$C$5:$O$53,MATCH($D24,エサマスタ!$B$5:$B$53,0),COLUMN()-COLUMN($Z24)),0),3.75)+INDEX(エサマスタ!$C$5:$O$53,MATCH($E24,エサマスタ!$B$5:$B$53,0),COLUMN()-COLUMN($Z24)),0),3.75)+INDEX(エサマスタ!$C$5:$O$53,MATCH($F24,エサマスタ!$B$5:$B$53,0),COLUMN()-COLUMN($Z24)),0),3.75)</f>
        <v>1.5</v>
      </c>
      <c r="AF24" s="65">
        <f>MIN(MAX(MIN(MAX(MIN(MAX(P$6+INDEX(エサマスタ!$C$5:$O$53,MATCH($D24,エサマスタ!$B$5:$B$53,0),COLUMN()-COLUMN($Z24)),0),3.75)+INDEX(エサマスタ!$C$5:$O$53,MATCH($E24,エサマスタ!$B$5:$B$53,0),COLUMN()-COLUMN($Z24)),0),3.75)+INDEX(エサマスタ!$C$5:$O$53,MATCH($F24,エサマスタ!$B$5:$B$53,0),COLUMN()-COLUMN($Z24)),0),3.75)</f>
        <v>2.5</v>
      </c>
      <c r="AG24" s="65">
        <f>MIN(MAX(MIN(MAX(MIN(MAX(Q$6+INDEX(エサマスタ!$C$5:$O$53,MATCH($D24,エサマスタ!$B$5:$B$53,0),COLUMN()-COLUMN($Z24)),0),3.75)+INDEX(エサマスタ!$C$5:$O$53,MATCH($E24,エサマスタ!$B$5:$B$53,0),COLUMN()-COLUMN($Z24)),0),3.75)+INDEX(エサマスタ!$C$5:$O$53,MATCH($F24,エサマスタ!$B$5:$B$53,0),COLUMN()-COLUMN($Z24)),0),3.75)</f>
        <v>0.5</v>
      </c>
      <c r="AH24" s="65">
        <f>MIN(MAX(MIN(MAX(MIN(MAX(R$6+INDEX(エサマスタ!$C$5:$O$53,MATCH($D24,エサマスタ!$B$5:$B$53,0),COLUMN()-COLUMN($Z24)),0),3.75)+INDEX(エサマスタ!$C$5:$O$53,MATCH($E24,エサマスタ!$B$5:$B$53,0),COLUMN()-COLUMN($Z24)),0),3.75)+INDEX(エサマスタ!$C$5:$O$53,MATCH($F24,エサマスタ!$B$5:$B$53,0),COLUMN()-COLUMN($Z24)),0),3.75)</f>
        <v>0</v>
      </c>
      <c r="AI24" s="76">
        <f>MIN(MAX(MIN(MAX(MIN(MAX(S$6+INDEX(エサマスタ!$C$5:$O$53,MATCH($D24,エサマスタ!$B$5:$B$53,0),COLUMN()-COLUMN($Z24)),0),1.875-MOD(S24,1))+INDEX(エサマスタ!$C$5:$O$53,MATCH($E24,エサマスタ!$B$5:$B$53,0),COLUMN()-COLUMN($Z24)),0),1.875-MOD(S24,1))+INDEX(エサマスタ!$C$5:$O$53,MATCH($F24,エサマスタ!$B$5:$B$53,0),COLUMN()-COLUMN($Z24)),0),1.875-MOD(S24,1))</f>
        <v>0.75</v>
      </c>
      <c r="AJ24" s="76">
        <f>MIN(MAX(MIN(MAX(MIN(MAX(T$6+INDEX(エサマスタ!$C$5:$O$53,MATCH($D24,エサマスタ!$B$5:$B$53,0),COLUMN()-COLUMN($Z24)),0),1.875-MOD(T24,1))+INDEX(エサマスタ!$C$5:$O$53,MATCH($E24,エサマスタ!$B$5:$B$53,0),COLUMN()-COLUMN($Z24)),0),1.875-MOD(T24,1))+INDEX(エサマスタ!$C$5:$O$53,MATCH($F24,エサマスタ!$B$5:$B$53,0),COLUMN()-COLUMN($Z24)),0),1.875-MOD(T24,1))</f>
        <v>0.875</v>
      </c>
      <c r="AK24" s="76">
        <f>MIN(MAX(MIN(MAX(MIN(MAX(U$6+INDEX(エサマスタ!$C$5:$O$53,MATCH($D24,エサマスタ!$B$5:$B$53,0),COLUMN()-COLUMN($Z24)),0),1.875-MOD(U24,1))+INDEX(エサマスタ!$C$5:$O$53,MATCH($E24,エサマスタ!$B$5:$B$53,0),COLUMN()-COLUMN($Z24)),0),1.875-MOD(U24,1))+INDEX(エサマスタ!$C$5:$O$53,MATCH($F24,エサマスタ!$B$5:$B$53,0),COLUMN()-COLUMN($Z24)),0),1.875-MOD(U24,1))</f>
        <v>1</v>
      </c>
      <c r="AL24" s="76">
        <f>MIN(MAX(MIN(MAX(MIN(MAX(V$6+INDEX(エサマスタ!$C$5:$O$53,MATCH($D24,エサマスタ!$B$5:$B$53,0),COLUMN()-COLUMN($Z24)),0),1.875-MOD(V24,1))+INDEX(エサマスタ!$C$5:$O$53,MATCH($E24,エサマスタ!$B$5:$B$53,0),COLUMN()-COLUMN($Z24)),0),1.875-MOD(V24,1))+INDEX(エサマスタ!$C$5:$O$53,MATCH($F24,エサマスタ!$B$5:$B$53,0),COLUMN()-COLUMN($Z24)),0),1.875-MOD(V24,1))</f>
        <v>1</v>
      </c>
      <c r="AM24" s="77">
        <f>MIN(MAX(MIN(MAX(MIN(MAX(W$6+IF(AND($F$1="リマスター",$D24="アルマジロキャベツ"),-1,1)*INDEX(エサマスタ!$C$5:$O$53,MATCH($D24,エサマスタ!$B$5:$B$53,0),COLUMN()-COLUMN($Z24)),0),1.875-MOD(W24,1))+IF(AND($F$1="リマスター",$E24="アルマジロキャベツ"),-1,1)*INDEX(エサマスタ!$C$5:$O$53,MATCH($E24,エサマスタ!$B$5:$B$53,0),COLUMN()-COLUMN($Z24)),0),1.875-MOD(W24,1))+IF(AND($F$1="リマスター",$F24="アルマジロキャベツ"),-1,1)*INDEX(エサマスタ!$C$5:$O$53,MATCH($F24,エサマスタ!$B$5:$B$53,0),COLUMN()-COLUMN($Z24)),0),1.875-MOD(W24,1))</f>
        <v>1</v>
      </c>
      <c r="AN24" s="15"/>
      <c r="AO24" s="12"/>
      <c r="AP24" s="12"/>
      <c r="AQ24" s="12" t="str">
        <f>初期値マスタ!B21</f>
        <v>ぱっくんトカゲ</v>
      </c>
      <c r="AR24" s="1" t="str">
        <f>エサマスタ!B21</f>
        <v>サイメロン</v>
      </c>
    </row>
    <row r="25" spans="1:44" x14ac:dyDescent="0.15">
      <c r="A25" s="15"/>
      <c r="B25" s="51" t="s">
        <v>118</v>
      </c>
      <c r="C25" s="54"/>
      <c r="D25" s="53" t="s">
        <v>92</v>
      </c>
      <c r="E25" s="53" t="s">
        <v>104</v>
      </c>
      <c r="F25" s="53" t="s">
        <v>97</v>
      </c>
      <c r="G25" s="32"/>
      <c r="H25" s="15"/>
      <c r="I25" s="15"/>
      <c r="J25" s="63" t="s">
        <v>118</v>
      </c>
      <c r="K25" s="64">
        <f t="shared" ref="K25:R25" si="17">K24+AA24</f>
        <v>28.5</v>
      </c>
      <c r="L25" s="65">
        <f t="shared" si="17"/>
        <v>14.25</v>
      </c>
      <c r="M25" s="65">
        <f t="shared" si="17"/>
        <v>23.5</v>
      </c>
      <c r="N25" s="65">
        <f t="shared" si="17"/>
        <v>17.5</v>
      </c>
      <c r="O25" s="65">
        <f t="shared" si="17"/>
        <v>17.5</v>
      </c>
      <c r="P25" s="65">
        <f t="shared" si="17"/>
        <v>23.5</v>
      </c>
      <c r="Q25" s="65">
        <f t="shared" si="17"/>
        <v>12</v>
      </c>
      <c r="R25" s="65">
        <f t="shared" si="17"/>
        <v>5</v>
      </c>
      <c r="S25" s="76">
        <f t="shared" ref="S25:W25" si="18">INT(S24)+MIN(S24-INT(S24)+AI24,1.875)</f>
        <v>18.75</v>
      </c>
      <c r="T25" s="76">
        <f t="shared" si="18"/>
        <v>6.875</v>
      </c>
      <c r="U25" s="76">
        <f t="shared" si="18"/>
        <v>8.5</v>
      </c>
      <c r="V25" s="76">
        <f t="shared" si="18"/>
        <v>8.5</v>
      </c>
      <c r="W25" s="77">
        <f t="shared" si="18"/>
        <v>7.5</v>
      </c>
      <c r="X25" s="15"/>
      <c r="Y25" s="15"/>
      <c r="Z25" s="63" t="s">
        <v>118</v>
      </c>
      <c r="AA25" s="64">
        <f>MIN(MAX(MIN(MAX(MIN(MAX(K$6+INDEX(エサマスタ!$C$5:$O$53,MATCH($D25,エサマスタ!$B$5:$B$53,0),COLUMN()-COLUMN($Z25)),0),3.75)+INDEX(エサマスタ!$C$5:$O$53,MATCH($E25,エサマスタ!$B$5:$B$53,0),COLUMN()-COLUMN($Z25)),0),3.75)+INDEX(エサマスタ!$C$5:$O$53,MATCH($F25,エサマスタ!$B$5:$B$53,0),COLUMN()-COLUMN($Z25)),0),3.75)</f>
        <v>3.5</v>
      </c>
      <c r="AB25" s="65">
        <f>MIN(MAX(MIN(MAX(MIN(MAX(L$6+INDEX(エサマスタ!$C$5:$O$53,MATCH($D25,エサマスタ!$B$5:$B$53,0),COLUMN()-COLUMN($Z25)),0),3.75)+INDEX(エサマスタ!$C$5:$O$53,MATCH($E25,エサマスタ!$B$5:$B$53,0),COLUMN()-COLUMN($Z25)),0),3.75)+INDEX(エサマスタ!$C$5:$O$53,MATCH($F25,エサマスタ!$B$5:$B$53,0),COLUMN()-COLUMN($Z25)),0),3.75)</f>
        <v>1.25</v>
      </c>
      <c r="AC25" s="65">
        <f>MIN(MAX(MIN(MAX(MIN(MAX(M$6+INDEX(エサマスタ!$C$5:$O$53,MATCH($D25,エサマスタ!$B$5:$B$53,0),COLUMN()-COLUMN($Z25)),0),3.75)+INDEX(エサマスタ!$C$5:$O$53,MATCH($E25,エサマスタ!$B$5:$B$53,0),COLUMN()-COLUMN($Z25)),0),3.75)+INDEX(エサマスタ!$C$5:$O$53,MATCH($F25,エサマスタ!$B$5:$B$53,0),COLUMN()-COLUMN($Z25)),0),3.75)</f>
        <v>2.5</v>
      </c>
      <c r="AD25" s="65">
        <f>MIN(MAX(MIN(MAX(MIN(MAX(N$6+INDEX(エサマスタ!$C$5:$O$53,MATCH($D25,エサマスタ!$B$5:$B$53,0),COLUMN()-COLUMN($Z25)),0),3.75)+INDEX(エサマスタ!$C$5:$O$53,MATCH($E25,エサマスタ!$B$5:$B$53,0),COLUMN()-COLUMN($Z25)),0),3.75)+INDEX(エサマスタ!$C$5:$O$53,MATCH($F25,エサマスタ!$B$5:$B$53,0),COLUMN()-COLUMN($Z25)),0),3.75)</f>
        <v>1.5</v>
      </c>
      <c r="AE25" s="65">
        <f>MIN(MAX(MIN(MAX(MIN(MAX(O$6+INDEX(エサマスタ!$C$5:$O$53,MATCH($D25,エサマスタ!$B$5:$B$53,0),COLUMN()-COLUMN($Z25)),0),3.75)+INDEX(エサマスタ!$C$5:$O$53,MATCH($E25,エサマスタ!$B$5:$B$53,0),COLUMN()-COLUMN($Z25)),0),3.75)+INDEX(エサマスタ!$C$5:$O$53,MATCH($F25,エサマスタ!$B$5:$B$53,0),COLUMN()-COLUMN($Z25)),0),3.75)</f>
        <v>1.5</v>
      </c>
      <c r="AF25" s="65">
        <f>MIN(MAX(MIN(MAX(MIN(MAX(P$6+INDEX(エサマスタ!$C$5:$O$53,MATCH($D25,エサマスタ!$B$5:$B$53,0),COLUMN()-COLUMN($Z25)),0),3.75)+INDEX(エサマスタ!$C$5:$O$53,MATCH($E25,エサマスタ!$B$5:$B$53,0),COLUMN()-COLUMN($Z25)),0),3.75)+INDEX(エサマスタ!$C$5:$O$53,MATCH($F25,エサマスタ!$B$5:$B$53,0),COLUMN()-COLUMN($Z25)),0),3.75)</f>
        <v>2.5</v>
      </c>
      <c r="AG25" s="65">
        <f>MIN(MAX(MIN(MAX(MIN(MAX(Q$6+INDEX(エサマスタ!$C$5:$O$53,MATCH($D25,エサマスタ!$B$5:$B$53,0),COLUMN()-COLUMN($Z25)),0),3.75)+INDEX(エサマスタ!$C$5:$O$53,MATCH($E25,エサマスタ!$B$5:$B$53,0),COLUMN()-COLUMN($Z25)),0),3.75)+INDEX(エサマスタ!$C$5:$O$53,MATCH($F25,エサマスタ!$B$5:$B$53,0),COLUMN()-COLUMN($Z25)),0),3.75)</f>
        <v>1.5</v>
      </c>
      <c r="AH25" s="65">
        <f>MIN(MAX(MIN(MAX(MIN(MAX(R$6+INDEX(エサマスタ!$C$5:$O$53,MATCH($D25,エサマスタ!$B$5:$B$53,0),COLUMN()-COLUMN($Z25)),0),3.75)+INDEX(エサマスタ!$C$5:$O$53,MATCH($E25,エサマスタ!$B$5:$B$53,0),COLUMN()-COLUMN($Z25)),0),3.75)+INDEX(エサマスタ!$C$5:$O$53,MATCH($F25,エサマスタ!$B$5:$B$53,0),COLUMN()-COLUMN($Z25)),0),3.75)</f>
        <v>0</v>
      </c>
      <c r="AI25" s="76">
        <f>MIN(MAX(MIN(MAX(MIN(MAX(S$6+INDEX(エサマスタ!$C$5:$O$53,MATCH($D25,エサマスタ!$B$5:$B$53,0),COLUMN()-COLUMN($Z25)),0),1.875-MOD(S25,1))+INDEX(エサマスタ!$C$5:$O$53,MATCH($E25,エサマスタ!$B$5:$B$53,0),COLUMN()-COLUMN($Z25)),0),1.875-MOD(S25,1))+INDEX(エサマスタ!$C$5:$O$53,MATCH($F25,エサマスタ!$B$5:$B$53,0),COLUMN()-COLUMN($Z25)),0),1.875-MOD(S25,1))</f>
        <v>0.75</v>
      </c>
      <c r="AJ25" s="76">
        <f>MIN(MAX(MIN(MAX(MIN(MAX(T$6+INDEX(エサマスタ!$C$5:$O$53,MATCH($D25,エサマスタ!$B$5:$B$53,0),COLUMN()-COLUMN($Z25)),0),1.875-MOD(T25,1))+INDEX(エサマスタ!$C$5:$O$53,MATCH($E25,エサマスタ!$B$5:$B$53,0),COLUMN()-COLUMN($Z25)),0),1.875-MOD(T25,1))+INDEX(エサマスタ!$C$5:$O$53,MATCH($F25,エサマスタ!$B$5:$B$53,0),COLUMN()-COLUMN($Z25)),0),1.875-MOD(T25,1))</f>
        <v>0.875</v>
      </c>
      <c r="AK25" s="76">
        <f>MIN(MAX(MIN(MAX(MIN(MAX(U$6+INDEX(エサマスタ!$C$5:$O$53,MATCH($D25,エサマスタ!$B$5:$B$53,0),COLUMN()-COLUMN($Z25)),0),1.875-MOD(U25,1))+INDEX(エサマスタ!$C$5:$O$53,MATCH($E25,エサマスタ!$B$5:$B$53,0),COLUMN()-COLUMN($Z25)),0),1.875-MOD(U25,1))+INDEX(エサマスタ!$C$5:$O$53,MATCH($F25,エサマスタ!$B$5:$B$53,0),COLUMN()-COLUMN($Z25)),0),1.875-MOD(U25,1))</f>
        <v>1</v>
      </c>
      <c r="AL25" s="76">
        <f>MIN(MAX(MIN(MAX(MIN(MAX(V$6+INDEX(エサマスタ!$C$5:$O$53,MATCH($D25,エサマスタ!$B$5:$B$53,0),COLUMN()-COLUMN($Z25)),0),1.875-MOD(V25,1))+INDEX(エサマスタ!$C$5:$O$53,MATCH($E25,エサマスタ!$B$5:$B$53,0),COLUMN()-COLUMN($Z25)),0),1.875-MOD(V25,1))+INDEX(エサマスタ!$C$5:$O$53,MATCH($F25,エサマスタ!$B$5:$B$53,0),COLUMN()-COLUMN($Z25)),0),1.875-MOD(V25,1))</f>
        <v>1</v>
      </c>
      <c r="AM25" s="77">
        <f>MIN(MAX(MIN(MAX(MIN(MAX(W$6+IF(AND($F$1="リマスター",$D25="アルマジロキャベツ"),-1,1)*INDEX(エサマスタ!$C$5:$O$53,MATCH($D25,エサマスタ!$B$5:$B$53,0),COLUMN()-COLUMN($Z25)),0),1.875-MOD(W25,1))+IF(AND($F$1="リマスター",$E25="アルマジロキャベツ"),-1,1)*INDEX(エサマスタ!$C$5:$O$53,MATCH($E25,エサマスタ!$B$5:$B$53,0),COLUMN()-COLUMN($Z25)),0),1.875-MOD(W25,1))+IF(AND($F$1="リマスター",$F25="アルマジロキャベツ"),-1,1)*INDEX(エサマスタ!$C$5:$O$53,MATCH($F25,エサマスタ!$B$5:$B$53,0),COLUMN()-COLUMN($Z25)),0),1.875-MOD(W25,1))</f>
        <v>0.5</v>
      </c>
      <c r="AN25" s="15"/>
      <c r="AO25" s="12"/>
      <c r="AP25" s="12"/>
      <c r="AQ25" s="12" t="str">
        <f>初期値マスタ!B22</f>
        <v>グレートボア</v>
      </c>
      <c r="AR25" s="1" t="str">
        <f>エサマスタ!B22</f>
        <v>シャチナス</v>
      </c>
    </row>
    <row r="26" spans="1:44" x14ac:dyDescent="0.15">
      <c r="A26" s="15"/>
      <c r="B26" s="51" t="s">
        <v>119</v>
      </c>
      <c r="C26" s="54"/>
      <c r="D26" s="53" t="s">
        <v>92</v>
      </c>
      <c r="E26" s="53" t="s">
        <v>97</v>
      </c>
      <c r="F26" s="53" t="s">
        <v>97</v>
      </c>
      <c r="G26" s="32"/>
      <c r="H26" s="15"/>
      <c r="I26" s="15"/>
      <c r="J26" s="63" t="s">
        <v>119</v>
      </c>
      <c r="K26" s="64">
        <f t="shared" ref="K26:R26" si="19">K25+AA25</f>
        <v>32</v>
      </c>
      <c r="L26" s="65">
        <f t="shared" si="19"/>
        <v>15.5</v>
      </c>
      <c r="M26" s="65">
        <f t="shared" si="19"/>
        <v>26</v>
      </c>
      <c r="N26" s="65">
        <f t="shared" si="19"/>
        <v>19</v>
      </c>
      <c r="O26" s="65">
        <f t="shared" si="19"/>
        <v>19</v>
      </c>
      <c r="P26" s="65">
        <f t="shared" si="19"/>
        <v>26</v>
      </c>
      <c r="Q26" s="65">
        <f t="shared" si="19"/>
        <v>13.5</v>
      </c>
      <c r="R26" s="65">
        <f t="shared" si="19"/>
        <v>5</v>
      </c>
      <c r="S26" s="76">
        <f t="shared" ref="S26:W26" si="20">INT(S25)+MIN(S25-INT(S25)+AI25,1.875)</f>
        <v>19.5</v>
      </c>
      <c r="T26" s="76">
        <f t="shared" si="20"/>
        <v>7.75</v>
      </c>
      <c r="U26" s="76">
        <f t="shared" si="20"/>
        <v>9.5</v>
      </c>
      <c r="V26" s="76">
        <f t="shared" si="20"/>
        <v>9.5</v>
      </c>
      <c r="W26" s="77">
        <f t="shared" si="20"/>
        <v>8</v>
      </c>
      <c r="X26" s="15"/>
      <c r="Y26" s="15"/>
      <c r="Z26" s="63" t="s">
        <v>119</v>
      </c>
      <c r="AA26" s="64">
        <f>MIN(MAX(MIN(MAX(MIN(MAX(K$6+INDEX(エサマスタ!$C$5:$O$53,MATCH($D26,エサマスタ!$B$5:$B$53,0),COLUMN()-COLUMN($Z26)),0),3.75)+INDEX(エサマスタ!$C$5:$O$53,MATCH($E26,エサマスタ!$B$5:$B$53,0),COLUMN()-COLUMN($Z26)),0),3.75)+INDEX(エサマスタ!$C$5:$O$53,MATCH($F26,エサマスタ!$B$5:$B$53,0),COLUMN()-COLUMN($Z26)),0),3.75)</f>
        <v>3.75</v>
      </c>
      <c r="AB26" s="65">
        <f>MIN(MAX(MIN(MAX(MIN(MAX(L$6+INDEX(エサマスタ!$C$5:$O$53,MATCH($D26,エサマスタ!$B$5:$B$53,0),COLUMN()-COLUMN($Z26)),0),3.75)+INDEX(エサマスタ!$C$5:$O$53,MATCH($E26,エサマスタ!$B$5:$B$53,0),COLUMN()-COLUMN($Z26)),0),3.75)+INDEX(エサマスタ!$C$5:$O$53,MATCH($F26,エサマスタ!$B$5:$B$53,0),COLUMN()-COLUMN($Z26)),0),3.75)</f>
        <v>1.25</v>
      </c>
      <c r="AC26" s="65">
        <f>MIN(MAX(MIN(MAX(MIN(MAX(M$6+INDEX(エサマスタ!$C$5:$O$53,MATCH($D26,エサマスタ!$B$5:$B$53,0),COLUMN()-COLUMN($Z26)),0),3.75)+INDEX(エサマスタ!$C$5:$O$53,MATCH($E26,エサマスタ!$B$5:$B$53,0),COLUMN()-COLUMN($Z26)),0),3.75)+INDEX(エサマスタ!$C$5:$O$53,MATCH($F26,エサマスタ!$B$5:$B$53,0),COLUMN()-COLUMN($Z26)),0),3.75)</f>
        <v>2.5</v>
      </c>
      <c r="AD26" s="65">
        <f>MIN(MAX(MIN(MAX(MIN(MAX(N$6+INDEX(エサマスタ!$C$5:$O$53,MATCH($D26,エサマスタ!$B$5:$B$53,0),COLUMN()-COLUMN($Z26)),0),3.75)+INDEX(エサマスタ!$C$5:$O$53,MATCH($E26,エサマスタ!$B$5:$B$53,0),COLUMN()-COLUMN($Z26)),0),3.75)+INDEX(エサマスタ!$C$5:$O$53,MATCH($F26,エサマスタ!$B$5:$B$53,0),COLUMN()-COLUMN($Z26)),0),3.75)</f>
        <v>1.5</v>
      </c>
      <c r="AE26" s="65">
        <f>MIN(MAX(MIN(MAX(MIN(MAX(O$6+INDEX(エサマスタ!$C$5:$O$53,MATCH($D26,エサマスタ!$B$5:$B$53,0),COLUMN()-COLUMN($Z26)),0),3.75)+INDEX(エサマスタ!$C$5:$O$53,MATCH($E26,エサマスタ!$B$5:$B$53,0),COLUMN()-COLUMN($Z26)),0),3.75)+INDEX(エサマスタ!$C$5:$O$53,MATCH($F26,エサマスタ!$B$5:$B$53,0),COLUMN()-COLUMN($Z26)),0),3.75)</f>
        <v>1.5</v>
      </c>
      <c r="AF26" s="65">
        <f>MIN(MAX(MIN(MAX(MIN(MAX(P$6+INDEX(エサマスタ!$C$5:$O$53,MATCH($D26,エサマスタ!$B$5:$B$53,0),COLUMN()-COLUMN($Z26)),0),3.75)+INDEX(エサマスタ!$C$5:$O$53,MATCH($E26,エサマスタ!$B$5:$B$53,0),COLUMN()-COLUMN($Z26)),0),3.75)+INDEX(エサマスタ!$C$5:$O$53,MATCH($F26,エサマスタ!$B$5:$B$53,0),COLUMN()-COLUMN($Z26)),0),3.75)</f>
        <v>2.5</v>
      </c>
      <c r="AG26" s="65">
        <f>MIN(MAX(MIN(MAX(MIN(MAX(Q$6+INDEX(エサマスタ!$C$5:$O$53,MATCH($D26,エサマスタ!$B$5:$B$53,0),COLUMN()-COLUMN($Z26)),0),3.75)+INDEX(エサマスタ!$C$5:$O$53,MATCH($E26,エサマスタ!$B$5:$B$53,0),COLUMN()-COLUMN($Z26)),0),3.75)+INDEX(エサマスタ!$C$5:$O$53,MATCH($F26,エサマスタ!$B$5:$B$53,0),COLUMN()-COLUMN($Z26)),0),3.75)</f>
        <v>0.5</v>
      </c>
      <c r="AH26" s="65">
        <f>MIN(MAX(MIN(MAX(MIN(MAX(R$6+INDEX(エサマスタ!$C$5:$O$53,MATCH($D26,エサマスタ!$B$5:$B$53,0),COLUMN()-COLUMN($Z26)),0),3.75)+INDEX(エサマスタ!$C$5:$O$53,MATCH($E26,エサマスタ!$B$5:$B$53,0),COLUMN()-COLUMN($Z26)),0),3.75)+INDEX(エサマスタ!$C$5:$O$53,MATCH($F26,エサマスタ!$B$5:$B$53,0),COLUMN()-COLUMN($Z26)),0),3.75)</f>
        <v>0</v>
      </c>
      <c r="AI26" s="76">
        <f>MIN(MAX(MIN(MAX(MIN(MAX(S$6+INDEX(エサマスタ!$C$5:$O$53,MATCH($D26,エサマスタ!$B$5:$B$53,0),COLUMN()-COLUMN($Z26)),0),1.875-MOD(S26,1))+INDEX(エサマスタ!$C$5:$O$53,MATCH($E26,エサマスタ!$B$5:$B$53,0),COLUMN()-COLUMN($Z26)),0),1.875-MOD(S26,1))+INDEX(エサマスタ!$C$5:$O$53,MATCH($F26,エサマスタ!$B$5:$B$53,0),COLUMN()-COLUMN($Z26)),0),1.875-MOD(S26,1))</f>
        <v>0.75</v>
      </c>
      <c r="AJ26" s="76">
        <f>MIN(MAX(MIN(MAX(MIN(MAX(T$6+INDEX(エサマスタ!$C$5:$O$53,MATCH($D26,エサマスタ!$B$5:$B$53,0),COLUMN()-COLUMN($Z26)),0),1.875-MOD(T26,1))+INDEX(エサマスタ!$C$5:$O$53,MATCH($E26,エサマスタ!$B$5:$B$53,0),COLUMN()-COLUMN($Z26)),0),1.875-MOD(T26,1))+INDEX(エサマスタ!$C$5:$O$53,MATCH($F26,エサマスタ!$B$5:$B$53,0),COLUMN()-COLUMN($Z26)),0),1.875-MOD(T26,1))</f>
        <v>0.875</v>
      </c>
      <c r="AK26" s="76">
        <f>MIN(MAX(MIN(MAX(MIN(MAX(U$6+INDEX(エサマスタ!$C$5:$O$53,MATCH($D26,エサマスタ!$B$5:$B$53,0),COLUMN()-COLUMN($Z26)),0),1.875-MOD(U26,1))+INDEX(エサマスタ!$C$5:$O$53,MATCH($E26,エサマスタ!$B$5:$B$53,0),COLUMN()-COLUMN($Z26)),0),1.875-MOD(U26,1))+INDEX(エサマスタ!$C$5:$O$53,MATCH($F26,エサマスタ!$B$5:$B$53,0),COLUMN()-COLUMN($Z26)),0),1.875-MOD(U26,1))</f>
        <v>1</v>
      </c>
      <c r="AL26" s="76">
        <f>MIN(MAX(MIN(MAX(MIN(MAX(V$6+INDEX(エサマスタ!$C$5:$O$53,MATCH($D26,エサマスタ!$B$5:$B$53,0),COLUMN()-COLUMN($Z26)),0),1.875-MOD(V26,1))+INDEX(エサマスタ!$C$5:$O$53,MATCH($E26,エサマスタ!$B$5:$B$53,0),COLUMN()-COLUMN($Z26)),0),1.875-MOD(V26,1))+INDEX(エサマスタ!$C$5:$O$53,MATCH($F26,エサマスタ!$B$5:$B$53,0),COLUMN()-COLUMN($Z26)),0),1.875-MOD(V26,1))</f>
        <v>1</v>
      </c>
      <c r="AM26" s="77">
        <f>MIN(MAX(MIN(MAX(MIN(MAX(W$6+IF(AND($F$1="リマスター",$D26="アルマジロキャベツ"),-1,1)*INDEX(エサマスタ!$C$5:$O$53,MATCH($D26,エサマスタ!$B$5:$B$53,0),COLUMN()-COLUMN($Z26)),0),1.875-MOD(W26,1))+IF(AND($F$1="リマスター",$E26="アルマジロキャベツ"),-1,1)*INDEX(エサマスタ!$C$5:$O$53,MATCH($E26,エサマスタ!$B$5:$B$53,0),COLUMN()-COLUMN($Z26)),0),1.875-MOD(W26,1))+IF(AND($F$1="リマスター",$F26="アルマジロキャベツ"),-1,1)*INDEX(エサマスタ!$C$5:$O$53,MATCH($F26,エサマスタ!$B$5:$B$53,0),COLUMN()-COLUMN($Z26)),0),1.875-MOD(W26,1))</f>
        <v>1</v>
      </c>
      <c r="AN26" s="15"/>
      <c r="AO26" s="12"/>
      <c r="AP26" s="12"/>
      <c r="AQ26" s="12" t="str">
        <f>初期値マスタ!B23</f>
        <v>バシリスク</v>
      </c>
      <c r="AR26" s="1" t="str">
        <f>エサマスタ!B23</f>
        <v>クラウンガーリック</v>
      </c>
    </row>
    <row r="27" spans="1:44" x14ac:dyDescent="0.15">
      <c r="A27" s="15"/>
      <c r="B27" s="51" t="s">
        <v>120</v>
      </c>
      <c r="C27" s="54"/>
      <c r="D27" s="53" t="s">
        <v>92</v>
      </c>
      <c r="E27" s="53" t="s">
        <v>97</v>
      </c>
      <c r="F27" s="53" t="s">
        <v>97</v>
      </c>
      <c r="G27" s="32"/>
      <c r="H27" s="15"/>
      <c r="I27" s="15"/>
      <c r="J27" s="63" t="s">
        <v>120</v>
      </c>
      <c r="K27" s="64">
        <f t="shared" ref="K27:R27" si="21">K26+AA26</f>
        <v>35.75</v>
      </c>
      <c r="L27" s="65">
        <f t="shared" si="21"/>
        <v>16.75</v>
      </c>
      <c r="M27" s="65">
        <f t="shared" si="21"/>
        <v>28.5</v>
      </c>
      <c r="N27" s="65">
        <f t="shared" si="21"/>
        <v>20.5</v>
      </c>
      <c r="O27" s="65">
        <f t="shared" si="21"/>
        <v>20.5</v>
      </c>
      <c r="P27" s="65">
        <f t="shared" si="21"/>
        <v>28.5</v>
      </c>
      <c r="Q27" s="65">
        <f t="shared" si="21"/>
        <v>14</v>
      </c>
      <c r="R27" s="65">
        <f t="shared" si="21"/>
        <v>5</v>
      </c>
      <c r="S27" s="76">
        <f t="shared" ref="S27:W27" si="22">INT(S26)+MIN(S26-INT(S26)+AI26,1.875)</f>
        <v>20.25</v>
      </c>
      <c r="T27" s="76">
        <f t="shared" si="22"/>
        <v>8.625</v>
      </c>
      <c r="U27" s="76">
        <f t="shared" si="22"/>
        <v>10.5</v>
      </c>
      <c r="V27" s="76">
        <f t="shared" si="22"/>
        <v>10.5</v>
      </c>
      <c r="W27" s="77">
        <f t="shared" si="22"/>
        <v>9</v>
      </c>
      <c r="X27" s="15"/>
      <c r="Y27" s="15"/>
      <c r="Z27" s="63" t="s">
        <v>120</v>
      </c>
      <c r="AA27" s="64">
        <f>MIN(MAX(MIN(MAX(MIN(MAX(K$6+INDEX(エサマスタ!$C$5:$O$53,MATCH($D27,エサマスタ!$B$5:$B$53,0),COLUMN()-COLUMN($Z27)),0),3.75)+INDEX(エサマスタ!$C$5:$O$53,MATCH($E27,エサマスタ!$B$5:$B$53,0),COLUMN()-COLUMN($Z27)),0),3.75)+INDEX(エサマスタ!$C$5:$O$53,MATCH($F27,エサマスタ!$B$5:$B$53,0),COLUMN()-COLUMN($Z27)),0),3.75)</f>
        <v>3.75</v>
      </c>
      <c r="AB27" s="65">
        <f>MIN(MAX(MIN(MAX(MIN(MAX(L$6+INDEX(エサマスタ!$C$5:$O$53,MATCH($D27,エサマスタ!$B$5:$B$53,0),COLUMN()-COLUMN($Z27)),0),3.75)+INDEX(エサマスタ!$C$5:$O$53,MATCH($E27,エサマスタ!$B$5:$B$53,0),COLUMN()-COLUMN($Z27)),0),3.75)+INDEX(エサマスタ!$C$5:$O$53,MATCH($F27,エサマスタ!$B$5:$B$53,0),COLUMN()-COLUMN($Z27)),0),3.75)</f>
        <v>1.25</v>
      </c>
      <c r="AC27" s="65">
        <f>MIN(MAX(MIN(MAX(MIN(MAX(M$6+INDEX(エサマスタ!$C$5:$O$53,MATCH($D27,エサマスタ!$B$5:$B$53,0),COLUMN()-COLUMN($Z27)),0),3.75)+INDEX(エサマスタ!$C$5:$O$53,MATCH($E27,エサマスタ!$B$5:$B$53,0),COLUMN()-COLUMN($Z27)),0),3.75)+INDEX(エサマスタ!$C$5:$O$53,MATCH($F27,エサマスタ!$B$5:$B$53,0),COLUMN()-COLUMN($Z27)),0),3.75)</f>
        <v>2.5</v>
      </c>
      <c r="AD27" s="65">
        <f>MIN(MAX(MIN(MAX(MIN(MAX(N$6+INDEX(エサマスタ!$C$5:$O$53,MATCH($D27,エサマスタ!$B$5:$B$53,0),COLUMN()-COLUMN($Z27)),0),3.75)+INDEX(エサマスタ!$C$5:$O$53,MATCH($E27,エサマスタ!$B$5:$B$53,0),COLUMN()-COLUMN($Z27)),0),3.75)+INDEX(エサマスタ!$C$5:$O$53,MATCH($F27,エサマスタ!$B$5:$B$53,0),COLUMN()-COLUMN($Z27)),0),3.75)</f>
        <v>1.5</v>
      </c>
      <c r="AE27" s="65">
        <f>MIN(MAX(MIN(MAX(MIN(MAX(O$6+INDEX(エサマスタ!$C$5:$O$53,MATCH($D27,エサマスタ!$B$5:$B$53,0),COLUMN()-COLUMN($Z27)),0),3.75)+INDEX(エサマスタ!$C$5:$O$53,MATCH($E27,エサマスタ!$B$5:$B$53,0),COLUMN()-COLUMN($Z27)),0),3.75)+INDEX(エサマスタ!$C$5:$O$53,MATCH($F27,エサマスタ!$B$5:$B$53,0),COLUMN()-COLUMN($Z27)),0),3.75)</f>
        <v>1.5</v>
      </c>
      <c r="AF27" s="65">
        <f>MIN(MAX(MIN(MAX(MIN(MAX(P$6+INDEX(エサマスタ!$C$5:$O$53,MATCH($D27,エサマスタ!$B$5:$B$53,0),COLUMN()-COLUMN($Z27)),0),3.75)+INDEX(エサマスタ!$C$5:$O$53,MATCH($E27,エサマスタ!$B$5:$B$53,0),COLUMN()-COLUMN($Z27)),0),3.75)+INDEX(エサマスタ!$C$5:$O$53,MATCH($F27,エサマスタ!$B$5:$B$53,0),COLUMN()-COLUMN($Z27)),0),3.75)</f>
        <v>2.5</v>
      </c>
      <c r="AG27" s="65">
        <f>MIN(MAX(MIN(MAX(MIN(MAX(Q$6+INDEX(エサマスタ!$C$5:$O$53,MATCH($D27,エサマスタ!$B$5:$B$53,0),COLUMN()-COLUMN($Z27)),0),3.75)+INDEX(エサマスタ!$C$5:$O$53,MATCH($E27,エサマスタ!$B$5:$B$53,0),COLUMN()-COLUMN($Z27)),0),3.75)+INDEX(エサマスタ!$C$5:$O$53,MATCH($F27,エサマスタ!$B$5:$B$53,0),COLUMN()-COLUMN($Z27)),0),3.75)</f>
        <v>0.5</v>
      </c>
      <c r="AH27" s="65">
        <f>MIN(MAX(MIN(MAX(MIN(MAX(R$6+INDEX(エサマスタ!$C$5:$O$53,MATCH($D27,エサマスタ!$B$5:$B$53,0),COLUMN()-COLUMN($Z27)),0),3.75)+INDEX(エサマスタ!$C$5:$O$53,MATCH($E27,エサマスタ!$B$5:$B$53,0),COLUMN()-COLUMN($Z27)),0),3.75)+INDEX(エサマスタ!$C$5:$O$53,MATCH($F27,エサマスタ!$B$5:$B$53,0),COLUMN()-COLUMN($Z27)),0),3.75)</f>
        <v>0</v>
      </c>
      <c r="AI27" s="76">
        <f>MIN(MAX(MIN(MAX(MIN(MAX(S$6+INDEX(エサマスタ!$C$5:$O$53,MATCH($D27,エサマスタ!$B$5:$B$53,0),COLUMN()-COLUMN($Z27)),0),1.875-MOD(S27,1))+INDEX(エサマスタ!$C$5:$O$53,MATCH($E27,エサマスタ!$B$5:$B$53,0),COLUMN()-COLUMN($Z27)),0),1.875-MOD(S27,1))+INDEX(エサマスタ!$C$5:$O$53,MATCH($F27,エサマスタ!$B$5:$B$53,0),COLUMN()-COLUMN($Z27)),0),1.875-MOD(S27,1))</f>
        <v>0.75</v>
      </c>
      <c r="AJ27" s="76">
        <f>MIN(MAX(MIN(MAX(MIN(MAX(T$6+INDEX(エサマスタ!$C$5:$O$53,MATCH($D27,エサマスタ!$B$5:$B$53,0),COLUMN()-COLUMN($Z27)),0),1.875-MOD(T27,1))+INDEX(エサマスタ!$C$5:$O$53,MATCH($E27,エサマスタ!$B$5:$B$53,0),COLUMN()-COLUMN($Z27)),0),1.875-MOD(T27,1))+INDEX(エサマスタ!$C$5:$O$53,MATCH($F27,エサマスタ!$B$5:$B$53,0),COLUMN()-COLUMN($Z27)),0),1.875-MOD(T27,1))</f>
        <v>0.875</v>
      </c>
      <c r="AK27" s="76">
        <f>MIN(MAX(MIN(MAX(MIN(MAX(U$6+INDEX(エサマスタ!$C$5:$O$53,MATCH($D27,エサマスタ!$B$5:$B$53,0),COLUMN()-COLUMN($Z27)),0),1.875-MOD(U27,1))+INDEX(エサマスタ!$C$5:$O$53,MATCH($E27,エサマスタ!$B$5:$B$53,0),COLUMN()-COLUMN($Z27)),0),1.875-MOD(U27,1))+INDEX(エサマスタ!$C$5:$O$53,MATCH($F27,エサマスタ!$B$5:$B$53,0),COLUMN()-COLUMN($Z27)),0),1.875-MOD(U27,1))</f>
        <v>1</v>
      </c>
      <c r="AL27" s="76">
        <f>MIN(MAX(MIN(MAX(MIN(MAX(V$6+INDEX(エサマスタ!$C$5:$O$53,MATCH($D27,エサマスタ!$B$5:$B$53,0),COLUMN()-COLUMN($Z27)),0),1.875-MOD(V27,1))+INDEX(エサマスタ!$C$5:$O$53,MATCH($E27,エサマスタ!$B$5:$B$53,0),COLUMN()-COLUMN($Z27)),0),1.875-MOD(V27,1))+INDEX(エサマスタ!$C$5:$O$53,MATCH($F27,エサマスタ!$B$5:$B$53,0),COLUMN()-COLUMN($Z27)),0),1.875-MOD(V27,1))</f>
        <v>1</v>
      </c>
      <c r="AM27" s="77">
        <f>MIN(MAX(MIN(MAX(MIN(MAX(W$6+IF(AND($F$1="リマスター",$D27="アルマジロキャベツ"),-1,1)*INDEX(エサマスタ!$C$5:$O$53,MATCH($D27,エサマスタ!$B$5:$B$53,0),COLUMN()-COLUMN($Z27)),0),1.875-MOD(W27,1))+IF(AND($F$1="リマスター",$E27="アルマジロキャベツ"),-1,1)*INDEX(エサマスタ!$C$5:$O$53,MATCH($E27,エサマスタ!$B$5:$B$53,0),COLUMN()-COLUMN($Z27)),0),1.875-MOD(W27,1))+IF(AND($F$1="リマスター",$F27="アルマジロキャベツ"),-1,1)*INDEX(エサマスタ!$C$5:$O$53,MATCH($F27,エサマスタ!$B$5:$B$53,0),COLUMN()-COLUMN($Z27)),0),1.875-MOD(W27,1))</f>
        <v>1</v>
      </c>
      <c r="AN27" s="15"/>
      <c r="AO27" s="12"/>
      <c r="AP27" s="12"/>
      <c r="AQ27" s="12" t="str">
        <f>初期値マスタ!B24</f>
        <v>ティラノス</v>
      </c>
      <c r="AR27" s="1" t="str">
        <f>エサマスタ!B24</f>
        <v>ハニーオニオン</v>
      </c>
    </row>
    <row r="28" spans="1:44" x14ac:dyDescent="0.15">
      <c r="A28" s="15"/>
      <c r="B28" s="51" t="s">
        <v>121</v>
      </c>
      <c r="C28" s="54"/>
      <c r="D28" s="53" t="s">
        <v>92</v>
      </c>
      <c r="E28" s="53" t="s">
        <v>97</v>
      </c>
      <c r="F28" s="53" t="s">
        <v>97</v>
      </c>
      <c r="G28" s="32"/>
      <c r="H28" s="15"/>
      <c r="I28" s="15"/>
      <c r="J28" s="63" t="s">
        <v>121</v>
      </c>
      <c r="K28" s="64">
        <f t="shared" ref="K28:R28" si="23">K27+AA27</f>
        <v>39.5</v>
      </c>
      <c r="L28" s="65">
        <f t="shared" si="23"/>
        <v>18</v>
      </c>
      <c r="M28" s="65">
        <f t="shared" si="23"/>
        <v>31</v>
      </c>
      <c r="N28" s="65">
        <f t="shared" si="23"/>
        <v>22</v>
      </c>
      <c r="O28" s="65">
        <f t="shared" si="23"/>
        <v>22</v>
      </c>
      <c r="P28" s="65">
        <f t="shared" si="23"/>
        <v>31</v>
      </c>
      <c r="Q28" s="65">
        <f t="shared" si="23"/>
        <v>14.5</v>
      </c>
      <c r="R28" s="65">
        <f t="shared" si="23"/>
        <v>5</v>
      </c>
      <c r="S28" s="76">
        <f t="shared" ref="S28:W28" si="24">INT(S27)+MIN(S27-INT(S27)+AI27,1.875)</f>
        <v>21</v>
      </c>
      <c r="T28" s="76">
        <f t="shared" si="24"/>
        <v>9.5</v>
      </c>
      <c r="U28" s="76">
        <f t="shared" si="24"/>
        <v>11.5</v>
      </c>
      <c r="V28" s="76">
        <f t="shared" si="24"/>
        <v>11.5</v>
      </c>
      <c r="W28" s="77">
        <f t="shared" si="24"/>
        <v>10</v>
      </c>
      <c r="X28" s="15"/>
      <c r="Y28" s="15"/>
      <c r="Z28" s="63" t="s">
        <v>121</v>
      </c>
      <c r="AA28" s="64">
        <f>MIN(MAX(MIN(MAX(MIN(MAX(K$6+INDEX(エサマスタ!$C$5:$O$53,MATCH($D28,エサマスタ!$B$5:$B$53,0),COLUMN()-COLUMN($Z28)),0),3.75)+INDEX(エサマスタ!$C$5:$O$53,MATCH($E28,エサマスタ!$B$5:$B$53,0),COLUMN()-COLUMN($Z28)),0),3.75)+INDEX(エサマスタ!$C$5:$O$53,MATCH($F28,エサマスタ!$B$5:$B$53,0),COLUMN()-COLUMN($Z28)),0),3.75)</f>
        <v>3.75</v>
      </c>
      <c r="AB28" s="65">
        <f>MIN(MAX(MIN(MAX(MIN(MAX(L$6+INDEX(エサマスタ!$C$5:$O$53,MATCH($D28,エサマスタ!$B$5:$B$53,0),COLUMN()-COLUMN($Z28)),0),3.75)+INDEX(エサマスタ!$C$5:$O$53,MATCH($E28,エサマスタ!$B$5:$B$53,0),COLUMN()-COLUMN($Z28)),0),3.75)+INDEX(エサマスタ!$C$5:$O$53,MATCH($F28,エサマスタ!$B$5:$B$53,0),COLUMN()-COLUMN($Z28)),0),3.75)</f>
        <v>1.25</v>
      </c>
      <c r="AC28" s="65">
        <f>MIN(MAX(MIN(MAX(MIN(MAX(M$6+INDEX(エサマスタ!$C$5:$O$53,MATCH($D28,エサマスタ!$B$5:$B$53,0),COLUMN()-COLUMN($Z28)),0),3.75)+INDEX(エサマスタ!$C$5:$O$53,MATCH($E28,エサマスタ!$B$5:$B$53,0),COLUMN()-COLUMN($Z28)),0),3.75)+INDEX(エサマスタ!$C$5:$O$53,MATCH($F28,エサマスタ!$B$5:$B$53,0),COLUMN()-COLUMN($Z28)),0),3.75)</f>
        <v>2.5</v>
      </c>
      <c r="AD28" s="65">
        <f>MIN(MAX(MIN(MAX(MIN(MAX(N$6+INDEX(エサマスタ!$C$5:$O$53,MATCH($D28,エサマスタ!$B$5:$B$53,0),COLUMN()-COLUMN($Z28)),0),3.75)+INDEX(エサマスタ!$C$5:$O$53,MATCH($E28,エサマスタ!$B$5:$B$53,0),COLUMN()-COLUMN($Z28)),0),3.75)+INDEX(エサマスタ!$C$5:$O$53,MATCH($F28,エサマスタ!$B$5:$B$53,0),COLUMN()-COLUMN($Z28)),0),3.75)</f>
        <v>1.5</v>
      </c>
      <c r="AE28" s="65">
        <f>MIN(MAX(MIN(MAX(MIN(MAX(O$6+INDEX(エサマスタ!$C$5:$O$53,MATCH($D28,エサマスタ!$B$5:$B$53,0),COLUMN()-COLUMN($Z28)),0),3.75)+INDEX(エサマスタ!$C$5:$O$53,MATCH($E28,エサマスタ!$B$5:$B$53,0),COLUMN()-COLUMN($Z28)),0),3.75)+INDEX(エサマスタ!$C$5:$O$53,MATCH($F28,エサマスタ!$B$5:$B$53,0),COLUMN()-COLUMN($Z28)),0),3.75)</f>
        <v>1.5</v>
      </c>
      <c r="AF28" s="65">
        <f>MIN(MAX(MIN(MAX(MIN(MAX(P$6+INDEX(エサマスタ!$C$5:$O$53,MATCH($D28,エサマスタ!$B$5:$B$53,0),COLUMN()-COLUMN($Z28)),0),3.75)+INDEX(エサマスタ!$C$5:$O$53,MATCH($E28,エサマスタ!$B$5:$B$53,0),COLUMN()-COLUMN($Z28)),0),3.75)+INDEX(エサマスタ!$C$5:$O$53,MATCH($F28,エサマスタ!$B$5:$B$53,0),COLUMN()-COLUMN($Z28)),0),3.75)</f>
        <v>2.5</v>
      </c>
      <c r="AG28" s="65">
        <f>MIN(MAX(MIN(MAX(MIN(MAX(Q$6+INDEX(エサマスタ!$C$5:$O$53,MATCH($D28,エサマスタ!$B$5:$B$53,0),COLUMN()-COLUMN($Z28)),0),3.75)+INDEX(エサマスタ!$C$5:$O$53,MATCH($E28,エサマスタ!$B$5:$B$53,0),COLUMN()-COLUMN($Z28)),0),3.75)+INDEX(エサマスタ!$C$5:$O$53,MATCH($F28,エサマスタ!$B$5:$B$53,0),COLUMN()-COLUMN($Z28)),0),3.75)</f>
        <v>0.5</v>
      </c>
      <c r="AH28" s="65">
        <f>MIN(MAX(MIN(MAX(MIN(MAX(R$6+INDEX(エサマスタ!$C$5:$O$53,MATCH($D28,エサマスタ!$B$5:$B$53,0),COLUMN()-COLUMN($Z28)),0),3.75)+INDEX(エサマスタ!$C$5:$O$53,MATCH($E28,エサマスタ!$B$5:$B$53,0),COLUMN()-COLUMN($Z28)),0),3.75)+INDEX(エサマスタ!$C$5:$O$53,MATCH($F28,エサマスタ!$B$5:$B$53,0),COLUMN()-COLUMN($Z28)),0),3.75)</f>
        <v>0</v>
      </c>
      <c r="AI28" s="76">
        <f>MIN(MAX(MIN(MAX(MIN(MAX(S$6+INDEX(エサマスタ!$C$5:$O$53,MATCH($D28,エサマスタ!$B$5:$B$53,0),COLUMN()-COLUMN($Z28)),0),1.875-MOD(S28,1))+INDEX(エサマスタ!$C$5:$O$53,MATCH($E28,エサマスタ!$B$5:$B$53,0),COLUMN()-COLUMN($Z28)),0),1.875-MOD(S28,1))+INDEX(エサマスタ!$C$5:$O$53,MATCH($F28,エサマスタ!$B$5:$B$53,0),COLUMN()-COLUMN($Z28)),0),1.875-MOD(S28,1))</f>
        <v>0.75</v>
      </c>
      <c r="AJ28" s="76">
        <f>MIN(MAX(MIN(MAX(MIN(MAX(T$6+INDEX(エサマスタ!$C$5:$O$53,MATCH($D28,エサマスタ!$B$5:$B$53,0),COLUMN()-COLUMN($Z28)),0),1.875-MOD(T28,1))+INDEX(エサマスタ!$C$5:$O$53,MATCH($E28,エサマスタ!$B$5:$B$53,0),COLUMN()-COLUMN($Z28)),0),1.875-MOD(T28,1))+INDEX(エサマスタ!$C$5:$O$53,MATCH($F28,エサマスタ!$B$5:$B$53,0),COLUMN()-COLUMN($Z28)),0),1.875-MOD(T28,1))</f>
        <v>0.875</v>
      </c>
      <c r="AK28" s="76">
        <f>MIN(MAX(MIN(MAX(MIN(MAX(U$6+INDEX(エサマスタ!$C$5:$O$53,MATCH($D28,エサマスタ!$B$5:$B$53,0),COLUMN()-COLUMN($Z28)),0),1.875-MOD(U28,1))+INDEX(エサマスタ!$C$5:$O$53,MATCH($E28,エサマスタ!$B$5:$B$53,0),COLUMN()-COLUMN($Z28)),0),1.875-MOD(U28,1))+INDEX(エサマスタ!$C$5:$O$53,MATCH($F28,エサマスタ!$B$5:$B$53,0),COLUMN()-COLUMN($Z28)),0),1.875-MOD(U28,1))</f>
        <v>1</v>
      </c>
      <c r="AL28" s="76">
        <f>MIN(MAX(MIN(MAX(MIN(MAX(V$6+INDEX(エサマスタ!$C$5:$O$53,MATCH($D28,エサマスタ!$B$5:$B$53,0),COLUMN()-COLUMN($Z28)),0),1.875-MOD(V28,1))+INDEX(エサマスタ!$C$5:$O$53,MATCH($E28,エサマスタ!$B$5:$B$53,0),COLUMN()-COLUMN($Z28)),0),1.875-MOD(V28,1))+INDEX(エサマスタ!$C$5:$O$53,MATCH($F28,エサマスタ!$B$5:$B$53,0),COLUMN()-COLUMN($Z28)),0),1.875-MOD(V28,1))</f>
        <v>1</v>
      </c>
      <c r="AM28" s="77">
        <f>MIN(MAX(MIN(MAX(MIN(MAX(W$6+IF(AND($F$1="リマスター",$D28="アルマジロキャベツ"),-1,1)*INDEX(エサマスタ!$C$5:$O$53,MATCH($D28,エサマスタ!$B$5:$B$53,0),COLUMN()-COLUMN($Z28)),0),1.875-MOD(W28,1))+IF(AND($F$1="リマスター",$E28="アルマジロキャベツ"),-1,1)*INDEX(エサマスタ!$C$5:$O$53,MATCH($E28,エサマスタ!$B$5:$B$53,0),COLUMN()-COLUMN($Z28)),0),1.875-MOD(W28,1))+IF(AND($F$1="リマスター",$F28="アルマジロキャベツ"),-1,1)*INDEX(エサマスタ!$C$5:$O$53,MATCH($F28,エサマスタ!$B$5:$B$53,0),COLUMN()-COLUMN($Z28)),0),1.875-MOD(W28,1))</f>
        <v>1</v>
      </c>
      <c r="AN28" s="15"/>
      <c r="AO28" s="12"/>
      <c r="AP28" s="12"/>
      <c r="AQ28" s="12" t="str">
        <f>初期値マスタ!B25</f>
        <v>ガルフィッシュ</v>
      </c>
      <c r="AR28" s="1" t="str">
        <f>エサマスタ!B25</f>
        <v>スイートモアイ</v>
      </c>
    </row>
    <row r="29" spans="1:44" x14ac:dyDescent="0.15">
      <c r="A29" s="15"/>
      <c r="B29" s="51" t="s">
        <v>122</v>
      </c>
      <c r="C29" s="54"/>
      <c r="D29" s="53" t="s">
        <v>92</v>
      </c>
      <c r="E29" s="53" t="s">
        <v>97</v>
      </c>
      <c r="F29" s="53" t="s">
        <v>97</v>
      </c>
      <c r="G29" s="32"/>
      <c r="H29" s="15"/>
      <c r="I29" s="15"/>
      <c r="J29" s="63" t="s">
        <v>122</v>
      </c>
      <c r="K29" s="64">
        <f t="shared" ref="K29:R29" si="25">K28+AA28</f>
        <v>43.25</v>
      </c>
      <c r="L29" s="65">
        <f t="shared" si="25"/>
        <v>19.25</v>
      </c>
      <c r="M29" s="65">
        <f t="shared" si="25"/>
        <v>33.5</v>
      </c>
      <c r="N29" s="65">
        <f t="shared" si="25"/>
        <v>23.5</v>
      </c>
      <c r="O29" s="65">
        <f t="shared" si="25"/>
        <v>23.5</v>
      </c>
      <c r="P29" s="65">
        <f t="shared" si="25"/>
        <v>33.5</v>
      </c>
      <c r="Q29" s="65">
        <f t="shared" si="25"/>
        <v>15</v>
      </c>
      <c r="R29" s="65">
        <f t="shared" si="25"/>
        <v>5</v>
      </c>
      <c r="S29" s="76">
        <f t="shared" ref="S29:W29" si="26">INT(S28)+MIN(S28-INT(S28)+AI28,1.875)</f>
        <v>21.75</v>
      </c>
      <c r="T29" s="76">
        <f t="shared" si="26"/>
        <v>10.375</v>
      </c>
      <c r="U29" s="76">
        <f t="shared" si="26"/>
        <v>12.5</v>
      </c>
      <c r="V29" s="76">
        <f t="shared" si="26"/>
        <v>12.5</v>
      </c>
      <c r="W29" s="77">
        <f t="shared" si="26"/>
        <v>11</v>
      </c>
      <c r="X29" s="15"/>
      <c r="Y29" s="15"/>
      <c r="Z29" s="63" t="s">
        <v>122</v>
      </c>
      <c r="AA29" s="64">
        <f>MIN(MAX(MIN(MAX(MIN(MAX(K$6+INDEX(エサマスタ!$C$5:$O$53,MATCH($D29,エサマスタ!$B$5:$B$53,0),COLUMN()-COLUMN($Z29)),0),3.75)+INDEX(エサマスタ!$C$5:$O$53,MATCH($E29,エサマスタ!$B$5:$B$53,0),COLUMN()-COLUMN($Z29)),0),3.75)+INDEX(エサマスタ!$C$5:$O$53,MATCH($F29,エサマスタ!$B$5:$B$53,0),COLUMN()-COLUMN($Z29)),0),3.75)</f>
        <v>3.75</v>
      </c>
      <c r="AB29" s="65">
        <f>MIN(MAX(MIN(MAX(MIN(MAX(L$6+INDEX(エサマスタ!$C$5:$O$53,MATCH($D29,エサマスタ!$B$5:$B$53,0),COLUMN()-COLUMN($Z29)),0),3.75)+INDEX(エサマスタ!$C$5:$O$53,MATCH($E29,エサマスタ!$B$5:$B$53,0),COLUMN()-COLUMN($Z29)),0),3.75)+INDEX(エサマスタ!$C$5:$O$53,MATCH($F29,エサマスタ!$B$5:$B$53,0),COLUMN()-COLUMN($Z29)),0),3.75)</f>
        <v>1.25</v>
      </c>
      <c r="AC29" s="65">
        <f>MIN(MAX(MIN(MAX(MIN(MAX(M$6+INDEX(エサマスタ!$C$5:$O$53,MATCH($D29,エサマスタ!$B$5:$B$53,0),COLUMN()-COLUMN($Z29)),0),3.75)+INDEX(エサマスタ!$C$5:$O$53,MATCH($E29,エサマスタ!$B$5:$B$53,0),COLUMN()-COLUMN($Z29)),0),3.75)+INDEX(エサマスタ!$C$5:$O$53,MATCH($F29,エサマスタ!$B$5:$B$53,0),COLUMN()-COLUMN($Z29)),0),3.75)</f>
        <v>2.5</v>
      </c>
      <c r="AD29" s="65">
        <f>MIN(MAX(MIN(MAX(MIN(MAX(N$6+INDEX(エサマスタ!$C$5:$O$53,MATCH($D29,エサマスタ!$B$5:$B$53,0),COLUMN()-COLUMN($Z29)),0),3.75)+INDEX(エサマスタ!$C$5:$O$53,MATCH($E29,エサマスタ!$B$5:$B$53,0),COLUMN()-COLUMN($Z29)),0),3.75)+INDEX(エサマスタ!$C$5:$O$53,MATCH($F29,エサマスタ!$B$5:$B$53,0),COLUMN()-COLUMN($Z29)),0),3.75)</f>
        <v>1.5</v>
      </c>
      <c r="AE29" s="65">
        <f>MIN(MAX(MIN(MAX(MIN(MAX(O$6+INDEX(エサマスタ!$C$5:$O$53,MATCH($D29,エサマスタ!$B$5:$B$53,0),COLUMN()-COLUMN($Z29)),0),3.75)+INDEX(エサマスタ!$C$5:$O$53,MATCH($E29,エサマスタ!$B$5:$B$53,0),COLUMN()-COLUMN($Z29)),0),3.75)+INDEX(エサマスタ!$C$5:$O$53,MATCH($F29,エサマスタ!$B$5:$B$53,0),COLUMN()-COLUMN($Z29)),0),3.75)</f>
        <v>1.5</v>
      </c>
      <c r="AF29" s="65">
        <f>MIN(MAX(MIN(MAX(MIN(MAX(P$6+INDEX(エサマスタ!$C$5:$O$53,MATCH($D29,エサマスタ!$B$5:$B$53,0),COLUMN()-COLUMN($Z29)),0),3.75)+INDEX(エサマスタ!$C$5:$O$53,MATCH($E29,エサマスタ!$B$5:$B$53,0),COLUMN()-COLUMN($Z29)),0),3.75)+INDEX(エサマスタ!$C$5:$O$53,MATCH($F29,エサマスタ!$B$5:$B$53,0),COLUMN()-COLUMN($Z29)),0),3.75)</f>
        <v>2.5</v>
      </c>
      <c r="AG29" s="65">
        <f>MIN(MAX(MIN(MAX(MIN(MAX(Q$6+INDEX(エサマスタ!$C$5:$O$53,MATCH($D29,エサマスタ!$B$5:$B$53,0),COLUMN()-COLUMN($Z29)),0),3.75)+INDEX(エサマスタ!$C$5:$O$53,MATCH($E29,エサマスタ!$B$5:$B$53,0),COLUMN()-COLUMN($Z29)),0),3.75)+INDEX(エサマスタ!$C$5:$O$53,MATCH($F29,エサマスタ!$B$5:$B$53,0),COLUMN()-COLUMN($Z29)),0),3.75)</f>
        <v>0.5</v>
      </c>
      <c r="AH29" s="65">
        <f>MIN(MAX(MIN(MAX(MIN(MAX(R$6+INDEX(エサマスタ!$C$5:$O$53,MATCH($D29,エサマスタ!$B$5:$B$53,0),COLUMN()-COLUMN($Z29)),0),3.75)+INDEX(エサマスタ!$C$5:$O$53,MATCH($E29,エサマスタ!$B$5:$B$53,0),COLUMN()-COLUMN($Z29)),0),3.75)+INDEX(エサマスタ!$C$5:$O$53,MATCH($F29,エサマスタ!$B$5:$B$53,0),COLUMN()-COLUMN($Z29)),0),3.75)</f>
        <v>0</v>
      </c>
      <c r="AI29" s="76">
        <f>MIN(MAX(MIN(MAX(MIN(MAX(S$6+INDEX(エサマスタ!$C$5:$O$53,MATCH($D29,エサマスタ!$B$5:$B$53,0),COLUMN()-COLUMN($Z29)),0),1.875-MOD(S29,1))+INDEX(エサマスタ!$C$5:$O$53,MATCH($E29,エサマスタ!$B$5:$B$53,0),COLUMN()-COLUMN($Z29)),0),1.875-MOD(S29,1))+INDEX(エサマスタ!$C$5:$O$53,MATCH($F29,エサマスタ!$B$5:$B$53,0),COLUMN()-COLUMN($Z29)),0),1.875-MOD(S29,1))</f>
        <v>0.75</v>
      </c>
      <c r="AJ29" s="76">
        <f>MIN(MAX(MIN(MAX(MIN(MAX(T$6+INDEX(エサマスタ!$C$5:$O$53,MATCH($D29,エサマスタ!$B$5:$B$53,0),COLUMN()-COLUMN($Z29)),0),1.875-MOD(T29,1))+INDEX(エサマスタ!$C$5:$O$53,MATCH($E29,エサマスタ!$B$5:$B$53,0),COLUMN()-COLUMN($Z29)),0),1.875-MOD(T29,1))+INDEX(エサマスタ!$C$5:$O$53,MATCH($F29,エサマスタ!$B$5:$B$53,0),COLUMN()-COLUMN($Z29)),0),1.875-MOD(T29,1))</f>
        <v>0.875</v>
      </c>
      <c r="AK29" s="76">
        <f>MIN(MAX(MIN(MAX(MIN(MAX(U$6+INDEX(エサマスタ!$C$5:$O$53,MATCH($D29,エサマスタ!$B$5:$B$53,0),COLUMN()-COLUMN($Z29)),0),1.875-MOD(U29,1))+INDEX(エサマスタ!$C$5:$O$53,MATCH($E29,エサマスタ!$B$5:$B$53,0),COLUMN()-COLUMN($Z29)),0),1.875-MOD(U29,1))+INDEX(エサマスタ!$C$5:$O$53,MATCH($F29,エサマスタ!$B$5:$B$53,0),COLUMN()-COLUMN($Z29)),0),1.875-MOD(U29,1))</f>
        <v>1</v>
      </c>
      <c r="AL29" s="76">
        <f>MIN(MAX(MIN(MAX(MIN(MAX(V$6+INDEX(エサマスタ!$C$5:$O$53,MATCH($D29,エサマスタ!$B$5:$B$53,0),COLUMN()-COLUMN($Z29)),0),1.875-MOD(V29,1))+INDEX(エサマスタ!$C$5:$O$53,MATCH($E29,エサマスタ!$B$5:$B$53,0),COLUMN()-COLUMN($Z29)),0),1.875-MOD(V29,1))+INDEX(エサマスタ!$C$5:$O$53,MATCH($F29,エサマスタ!$B$5:$B$53,0),COLUMN()-COLUMN($Z29)),0),1.875-MOD(V29,1))</f>
        <v>1</v>
      </c>
      <c r="AM29" s="77">
        <f>MIN(MAX(MIN(MAX(MIN(MAX(W$6+IF(AND($F$1="リマスター",$D29="アルマジロキャベツ"),-1,1)*INDEX(エサマスタ!$C$5:$O$53,MATCH($D29,エサマスタ!$B$5:$B$53,0),COLUMN()-COLUMN($Z29)),0),1.875-MOD(W29,1))+IF(AND($F$1="リマスター",$E29="アルマジロキャベツ"),-1,1)*INDEX(エサマスタ!$C$5:$O$53,MATCH($E29,エサマスタ!$B$5:$B$53,0),COLUMN()-COLUMN($Z29)),0),1.875-MOD(W29,1))+IF(AND($F$1="リマスター",$F29="アルマジロキャベツ"),-1,1)*INDEX(エサマスタ!$C$5:$O$53,MATCH($F29,エサマスタ!$B$5:$B$53,0),COLUMN()-COLUMN($Z29)),0),1.875-MOD(W29,1))</f>
        <v>1</v>
      </c>
      <c r="AN29" s="15"/>
      <c r="AO29" s="12"/>
      <c r="AP29" s="12"/>
      <c r="AQ29" s="12" t="str">
        <f>初期値マスタ!B26</f>
        <v>デスクラブ</v>
      </c>
      <c r="AR29" s="1" t="str">
        <f>エサマスタ!B26</f>
        <v>ツノガイニンジン</v>
      </c>
    </row>
    <row r="30" spans="1:44" x14ac:dyDescent="0.15">
      <c r="A30" s="15"/>
      <c r="B30" s="51" t="s">
        <v>123</v>
      </c>
      <c r="C30" s="54"/>
      <c r="D30" s="53" t="s">
        <v>92</v>
      </c>
      <c r="E30" s="53" t="s">
        <v>92</v>
      </c>
      <c r="F30" s="53" t="s">
        <v>97</v>
      </c>
      <c r="G30" s="32"/>
      <c r="H30" s="15"/>
      <c r="I30" s="15"/>
      <c r="J30" s="63" t="s">
        <v>123</v>
      </c>
      <c r="K30" s="64">
        <f t="shared" ref="K30:R30" si="27">K29+AA29</f>
        <v>47</v>
      </c>
      <c r="L30" s="65">
        <f t="shared" si="27"/>
        <v>20.5</v>
      </c>
      <c r="M30" s="65">
        <f t="shared" si="27"/>
        <v>36</v>
      </c>
      <c r="N30" s="65">
        <f t="shared" si="27"/>
        <v>25</v>
      </c>
      <c r="O30" s="65">
        <f t="shared" si="27"/>
        <v>25</v>
      </c>
      <c r="P30" s="65">
        <f t="shared" si="27"/>
        <v>36</v>
      </c>
      <c r="Q30" s="65">
        <f t="shared" si="27"/>
        <v>15.5</v>
      </c>
      <c r="R30" s="65">
        <f t="shared" si="27"/>
        <v>5</v>
      </c>
      <c r="S30" s="76">
        <f t="shared" ref="S30:W30" si="28">INT(S29)+MIN(S29-INT(S29)+AI29,1.875)</f>
        <v>22.5</v>
      </c>
      <c r="T30" s="76">
        <f t="shared" si="28"/>
        <v>11.25</v>
      </c>
      <c r="U30" s="76">
        <f t="shared" si="28"/>
        <v>13.5</v>
      </c>
      <c r="V30" s="76">
        <f t="shared" si="28"/>
        <v>13.5</v>
      </c>
      <c r="W30" s="77">
        <f t="shared" si="28"/>
        <v>12</v>
      </c>
      <c r="X30" s="15"/>
      <c r="Y30" s="15"/>
      <c r="Z30" s="63" t="s">
        <v>123</v>
      </c>
      <c r="AA30" s="64">
        <f>MIN(MAX(MIN(MAX(MIN(MAX(K$6+INDEX(エサマスタ!$C$5:$O$53,MATCH($D30,エサマスタ!$B$5:$B$53,0),COLUMN()-COLUMN($Z30)),0),3.75)+INDEX(エサマスタ!$C$5:$O$53,MATCH($E30,エサマスタ!$B$5:$B$53,0),COLUMN()-COLUMN($Z30)),0),3.75)+INDEX(エサマスタ!$C$5:$O$53,MATCH($F30,エサマスタ!$B$5:$B$53,0),COLUMN()-COLUMN($Z30)),0),3.75)</f>
        <v>3.5</v>
      </c>
      <c r="AB30" s="65">
        <f>MIN(MAX(MIN(MAX(MIN(MAX(L$6+INDEX(エサマスタ!$C$5:$O$53,MATCH($D30,エサマスタ!$B$5:$B$53,0),COLUMN()-COLUMN($Z30)),0),3.75)+INDEX(エサマスタ!$C$5:$O$53,MATCH($E30,エサマスタ!$B$5:$B$53,0),COLUMN()-COLUMN($Z30)),0),3.75)+INDEX(エサマスタ!$C$5:$O$53,MATCH($F30,エサマスタ!$B$5:$B$53,0),COLUMN()-COLUMN($Z30)),0),3.75)</f>
        <v>1.25</v>
      </c>
      <c r="AC30" s="65">
        <f>MIN(MAX(MIN(MAX(MIN(MAX(M$6+INDEX(エサマスタ!$C$5:$O$53,MATCH($D30,エサマスタ!$B$5:$B$53,0),COLUMN()-COLUMN($Z30)),0),3.75)+INDEX(エサマスタ!$C$5:$O$53,MATCH($E30,エサマスタ!$B$5:$B$53,0),COLUMN()-COLUMN($Z30)),0),3.75)+INDEX(エサマスタ!$C$5:$O$53,MATCH($F30,エサマスタ!$B$5:$B$53,0),COLUMN()-COLUMN($Z30)),0),3.75)</f>
        <v>3.5</v>
      </c>
      <c r="AD30" s="65">
        <f>MIN(MAX(MIN(MAX(MIN(MAX(N$6+INDEX(エサマスタ!$C$5:$O$53,MATCH($D30,エサマスタ!$B$5:$B$53,0),COLUMN()-COLUMN($Z30)),0),3.75)+INDEX(エサマスタ!$C$5:$O$53,MATCH($E30,エサマスタ!$B$5:$B$53,0),COLUMN()-COLUMN($Z30)),0),3.75)+INDEX(エサマスタ!$C$5:$O$53,MATCH($F30,エサマスタ!$B$5:$B$53,0),COLUMN()-COLUMN($Z30)),0),3.75)</f>
        <v>1.5</v>
      </c>
      <c r="AE30" s="65">
        <f>MIN(MAX(MIN(MAX(MIN(MAX(O$6+INDEX(エサマスタ!$C$5:$O$53,MATCH($D30,エサマスタ!$B$5:$B$53,0),COLUMN()-COLUMN($Z30)),0),3.75)+INDEX(エサマスタ!$C$5:$O$53,MATCH($E30,エサマスタ!$B$5:$B$53,0),COLUMN()-COLUMN($Z30)),0),3.75)+INDEX(エサマスタ!$C$5:$O$53,MATCH($F30,エサマスタ!$B$5:$B$53,0),COLUMN()-COLUMN($Z30)),0),3.75)</f>
        <v>1.5</v>
      </c>
      <c r="AF30" s="65">
        <f>MIN(MAX(MIN(MAX(MIN(MAX(P$6+INDEX(エサマスタ!$C$5:$O$53,MATCH($D30,エサマスタ!$B$5:$B$53,0),COLUMN()-COLUMN($Z30)),0),3.75)+INDEX(エサマスタ!$C$5:$O$53,MATCH($E30,エサマスタ!$B$5:$B$53,0),COLUMN()-COLUMN($Z30)),0),3.75)+INDEX(エサマスタ!$C$5:$O$53,MATCH($F30,エサマスタ!$B$5:$B$53,0),COLUMN()-COLUMN($Z30)),0),3.75)</f>
        <v>3.5</v>
      </c>
      <c r="AG30" s="65">
        <f>MIN(MAX(MIN(MAX(MIN(MAX(Q$6+INDEX(エサマスタ!$C$5:$O$53,MATCH($D30,エサマスタ!$B$5:$B$53,0),COLUMN()-COLUMN($Z30)),0),3.75)+INDEX(エサマスタ!$C$5:$O$53,MATCH($E30,エサマスタ!$B$5:$B$53,0),COLUMN()-COLUMN($Z30)),0),3.75)+INDEX(エサマスタ!$C$5:$O$53,MATCH($F30,エサマスタ!$B$5:$B$53,0),COLUMN()-COLUMN($Z30)),0),3.75)</f>
        <v>0</v>
      </c>
      <c r="AH30" s="65">
        <f>MIN(MAX(MIN(MAX(MIN(MAX(R$6+INDEX(エサマスタ!$C$5:$O$53,MATCH($D30,エサマスタ!$B$5:$B$53,0),COLUMN()-COLUMN($Z30)),0),3.75)+INDEX(エサマスタ!$C$5:$O$53,MATCH($E30,エサマスタ!$B$5:$B$53,0),COLUMN()-COLUMN($Z30)),0),3.75)+INDEX(エサマスタ!$C$5:$O$53,MATCH($F30,エサマスタ!$B$5:$B$53,0),COLUMN()-COLUMN($Z30)),0),3.75)</f>
        <v>0</v>
      </c>
      <c r="AI30" s="76">
        <f>MIN(MAX(MIN(MAX(MIN(MAX(S$6+INDEX(エサマスタ!$C$5:$O$53,MATCH($D30,エサマスタ!$B$5:$B$53,0),COLUMN()-COLUMN($Z30)),0),1.875-MOD(S30,1))+INDEX(エサマスタ!$C$5:$O$53,MATCH($E30,エサマスタ!$B$5:$B$53,0),COLUMN()-COLUMN($Z30)),0),1.875-MOD(S30,1))+INDEX(エサマスタ!$C$5:$O$53,MATCH($F30,エサマスタ!$B$5:$B$53,0),COLUMN()-COLUMN($Z30)),0),1.875-MOD(S30,1))</f>
        <v>0.75</v>
      </c>
      <c r="AJ30" s="76">
        <f>MIN(MAX(MIN(MAX(MIN(MAX(T$6+INDEX(エサマスタ!$C$5:$O$53,MATCH($D30,エサマスタ!$B$5:$B$53,0),COLUMN()-COLUMN($Z30)),0),1.875-MOD(T30,1))+INDEX(エサマスタ!$C$5:$O$53,MATCH($E30,エサマスタ!$B$5:$B$53,0),COLUMN()-COLUMN($Z30)),0),1.875-MOD(T30,1))+INDEX(エサマスタ!$C$5:$O$53,MATCH($F30,エサマスタ!$B$5:$B$53,0),COLUMN()-COLUMN($Z30)),0),1.875-MOD(T30,1))</f>
        <v>1.375</v>
      </c>
      <c r="AK30" s="76">
        <f>MIN(MAX(MIN(MAX(MIN(MAX(U$6+INDEX(エサマスタ!$C$5:$O$53,MATCH($D30,エサマスタ!$B$5:$B$53,0),COLUMN()-COLUMN($Z30)),0),1.875-MOD(U30,1))+INDEX(エサマスタ!$C$5:$O$53,MATCH($E30,エサマスタ!$B$5:$B$53,0),COLUMN()-COLUMN($Z30)),0),1.875-MOD(U30,1))+INDEX(エサマスタ!$C$5:$O$53,MATCH($F30,エサマスタ!$B$5:$B$53,0),COLUMN()-COLUMN($Z30)),0),1.875-MOD(U30,1))</f>
        <v>1.375</v>
      </c>
      <c r="AL30" s="76">
        <f>MIN(MAX(MIN(MAX(MIN(MAX(V$6+INDEX(エサマスタ!$C$5:$O$53,MATCH($D30,エサマスタ!$B$5:$B$53,0),COLUMN()-COLUMN($Z30)),0),1.875-MOD(V30,1))+INDEX(エサマスタ!$C$5:$O$53,MATCH($E30,エサマスタ!$B$5:$B$53,0),COLUMN()-COLUMN($Z30)),0),1.875-MOD(V30,1))+INDEX(エサマスタ!$C$5:$O$53,MATCH($F30,エサマスタ!$B$5:$B$53,0),COLUMN()-COLUMN($Z30)),0),1.875-MOD(V30,1))</f>
        <v>1.375</v>
      </c>
      <c r="AM30" s="77">
        <f>MIN(MAX(MIN(MAX(MIN(MAX(W$6+IF(AND($F$1="リマスター",$D30="アルマジロキャベツ"),-1,1)*INDEX(エサマスタ!$C$5:$O$53,MATCH($D30,エサマスタ!$B$5:$B$53,0),COLUMN()-COLUMN($Z30)),0),1.875-MOD(W30,1))+IF(AND($F$1="リマスター",$E30="アルマジロキャベツ"),-1,1)*INDEX(エサマスタ!$C$5:$O$53,MATCH($E30,エサマスタ!$B$5:$B$53,0),COLUMN()-COLUMN($Z30)),0),1.875-MOD(W30,1))+IF(AND($F$1="リマスター",$F30="アルマジロキャベツ"),-1,1)*INDEX(エサマスタ!$C$5:$O$53,MATCH($F30,エサマスタ!$B$5:$B$53,0),COLUMN()-COLUMN($Z30)),0),1.875-MOD(W30,1))</f>
        <v>0.5</v>
      </c>
      <c r="AN30" s="15"/>
      <c r="AO30" s="12"/>
      <c r="AP30" s="12"/>
      <c r="AQ30" s="12" t="str">
        <f>初期値マスタ!B27</f>
        <v>シージャック</v>
      </c>
      <c r="AR30" s="1" t="str">
        <f>エサマスタ!B27</f>
        <v>マキガイカブ</v>
      </c>
    </row>
    <row r="31" spans="1:44" x14ac:dyDescent="0.15">
      <c r="A31" s="15"/>
      <c r="B31" s="51" t="s">
        <v>124</v>
      </c>
      <c r="C31" s="54"/>
      <c r="D31" s="53" t="s">
        <v>92</v>
      </c>
      <c r="E31" s="53" t="s">
        <v>97</v>
      </c>
      <c r="F31" s="53" t="s">
        <v>97</v>
      </c>
      <c r="G31" s="32"/>
      <c r="H31" s="15"/>
      <c r="I31" s="15"/>
      <c r="J31" s="63" t="s">
        <v>124</v>
      </c>
      <c r="K31" s="64">
        <f t="shared" ref="K31:R31" si="29">K30+AA30</f>
        <v>50.5</v>
      </c>
      <c r="L31" s="65">
        <f t="shared" si="29"/>
        <v>21.75</v>
      </c>
      <c r="M31" s="65">
        <f t="shared" si="29"/>
        <v>39.5</v>
      </c>
      <c r="N31" s="65">
        <f t="shared" si="29"/>
        <v>26.5</v>
      </c>
      <c r="O31" s="65">
        <f t="shared" si="29"/>
        <v>26.5</v>
      </c>
      <c r="P31" s="65">
        <f t="shared" si="29"/>
        <v>39.5</v>
      </c>
      <c r="Q31" s="65">
        <f t="shared" si="29"/>
        <v>15.5</v>
      </c>
      <c r="R31" s="65">
        <f t="shared" si="29"/>
        <v>5</v>
      </c>
      <c r="S31" s="76">
        <f t="shared" ref="S31:W31" si="30">INT(S30)+MIN(S30-INT(S30)+AI30,1.875)</f>
        <v>23.25</v>
      </c>
      <c r="T31" s="76">
        <f t="shared" si="30"/>
        <v>12.625</v>
      </c>
      <c r="U31" s="76">
        <f t="shared" si="30"/>
        <v>14.875</v>
      </c>
      <c r="V31" s="76">
        <f t="shared" si="30"/>
        <v>14.875</v>
      </c>
      <c r="W31" s="77">
        <f t="shared" si="30"/>
        <v>12.5</v>
      </c>
      <c r="X31" s="15"/>
      <c r="Y31" s="15"/>
      <c r="Z31" s="63" t="s">
        <v>124</v>
      </c>
      <c r="AA31" s="64">
        <f>MIN(MAX(MIN(MAX(MIN(MAX(K$6+INDEX(エサマスタ!$C$5:$O$53,MATCH($D31,エサマスタ!$B$5:$B$53,0),COLUMN()-COLUMN($Z31)),0),3.75)+INDEX(エサマスタ!$C$5:$O$53,MATCH($E31,エサマスタ!$B$5:$B$53,0),COLUMN()-COLUMN($Z31)),0),3.75)+INDEX(エサマスタ!$C$5:$O$53,MATCH($F31,エサマスタ!$B$5:$B$53,0),COLUMN()-COLUMN($Z31)),0),3.75)</f>
        <v>3.75</v>
      </c>
      <c r="AB31" s="65">
        <f>MIN(MAX(MIN(MAX(MIN(MAX(L$6+INDEX(エサマスタ!$C$5:$O$53,MATCH($D31,エサマスタ!$B$5:$B$53,0),COLUMN()-COLUMN($Z31)),0),3.75)+INDEX(エサマスタ!$C$5:$O$53,MATCH($E31,エサマスタ!$B$5:$B$53,0),COLUMN()-COLUMN($Z31)),0),3.75)+INDEX(エサマスタ!$C$5:$O$53,MATCH($F31,エサマスタ!$B$5:$B$53,0),COLUMN()-COLUMN($Z31)),0),3.75)</f>
        <v>1.25</v>
      </c>
      <c r="AC31" s="65">
        <f>MIN(MAX(MIN(MAX(MIN(MAX(M$6+INDEX(エサマスタ!$C$5:$O$53,MATCH($D31,エサマスタ!$B$5:$B$53,0),COLUMN()-COLUMN($Z31)),0),3.75)+INDEX(エサマスタ!$C$5:$O$53,MATCH($E31,エサマスタ!$B$5:$B$53,0),COLUMN()-COLUMN($Z31)),0),3.75)+INDEX(エサマスタ!$C$5:$O$53,MATCH($F31,エサマスタ!$B$5:$B$53,0),COLUMN()-COLUMN($Z31)),0),3.75)</f>
        <v>2.5</v>
      </c>
      <c r="AD31" s="65">
        <f>MIN(MAX(MIN(MAX(MIN(MAX(N$6+INDEX(エサマスタ!$C$5:$O$53,MATCH($D31,エサマスタ!$B$5:$B$53,0),COLUMN()-COLUMN($Z31)),0),3.75)+INDEX(エサマスタ!$C$5:$O$53,MATCH($E31,エサマスタ!$B$5:$B$53,0),COLUMN()-COLUMN($Z31)),0),3.75)+INDEX(エサマスタ!$C$5:$O$53,MATCH($F31,エサマスタ!$B$5:$B$53,0),COLUMN()-COLUMN($Z31)),0),3.75)</f>
        <v>1.5</v>
      </c>
      <c r="AE31" s="65">
        <f>MIN(MAX(MIN(MAX(MIN(MAX(O$6+INDEX(エサマスタ!$C$5:$O$53,MATCH($D31,エサマスタ!$B$5:$B$53,0),COLUMN()-COLUMN($Z31)),0),3.75)+INDEX(エサマスタ!$C$5:$O$53,MATCH($E31,エサマスタ!$B$5:$B$53,0),COLUMN()-COLUMN($Z31)),0),3.75)+INDEX(エサマスタ!$C$5:$O$53,MATCH($F31,エサマスタ!$B$5:$B$53,0),COLUMN()-COLUMN($Z31)),0),3.75)</f>
        <v>1.5</v>
      </c>
      <c r="AF31" s="65">
        <f>MIN(MAX(MIN(MAX(MIN(MAX(P$6+INDEX(エサマスタ!$C$5:$O$53,MATCH($D31,エサマスタ!$B$5:$B$53,0),COLUMN()-COLUMN($Z31)),0),3.75)+INDEX(エサマスタ!$C$5:$O$53,MATCH($E31,エサマスタ!$B$5:$B$53,0),COLUMN()-COLUMN($Z31)),0),3.75)+INDEX(エサマスタ!$C$5:$O$53,MATCH($F31,エサマスタ!$B$5:$B$53,0),COLUMN()-COLUMN($Z31)),0),3.75)</f>
        <v>2.5</v>
      </c>
      <c r="AG31" s="65">
        <f>MIN(MAX(MIN(MAX(MIN(MAX(Q$6+INDEX(エサマスタ!$C$5:$O$53,MATCH($D31,エサマスタ!$B$5:$B$53,0),COLUMN()-COLUMN($Z31)),0),3.75)+INDEX(エサマスタ!$C$5:$O$53,MATCH($E31,エサマスタ!$B$5:$B$53,0),COLUMN()-COLUMN($Z31)),0),3.75)+INDEX(エサマスタ!$C$5:$O$53,MATCH($F31,エサマスタ!$B$5:$B$53,0),COLUMN()-COLUMN($Z31)),0),3.75)</f>
        <v>0.5</v>
      </c>
      <c r="AH31" s="65">
        <f>MIN(MAX(MIN(MAX(MIN(MAX(R$6+INDEX(エサマスタ!$C$5:$O$53,MATCH($D31,エサマスタ!$B$5:$B$53,0),COLUMN()-COLUMN($Z31)),0),3.75)+INDEX(エサマスタ!$C$5:$O$53,MATCH($E31,エサマスタ!$B$5:$B$53,0),COLUMN()-COLUMN($Z31)),0),3.75)+INDEX(エサマスタ!$C$5:$O$53,MATCH($F31,エサマスタ!$B$5:$B$53,0),COLUMN()-COLUMN($Z31)),0),3.75)</f>
        <v>0</v>
      </c>
      <c r="AI31" s="76">
        <f>MIN(MAX(MIN(MAX(MIN(MAX(S$6+INDEX(エサマスタ!$C$5:$O$53,MATCH($D31,エサマスタ!$B$5:$B$53,0),COLUMN()-COLUMN($Z31)),0),1.875-MOD(S31,1))+INDEX(エサマスタ!$C$5:$O$53,MATCH($E31,エサマスタ!$B$5:$B$53,0),COLUMN()-COLUMN($Z31)),0),1.875-MOD(S31,1))+INDEX(エサマスタ!$C$5:$O$53,MATCH($F31,エサマスタ!$B$5:$B$53,0),COLUMN()-COLUMN($Z31)),0),1.875-MOD(S31,1))</f>
        <v>0.75</v>
      </c>
      <c r="AJ31" s="76">
        <f>MIN(MAX(MIN(MAX(MIN(MAX(T$6+INDEX(エサマスタ!$C$5:$O$53,MATCH($D31,エサマスタ!$B$5:$B$53,0),COLUMN()-COLUMN($Z31)),0),1.875-MOD(T31,1))+INDEX(エサマスタ!$C$5:$O$53,MATCH($E31,エサマスタ!$B$5:$B$53,0),COLUMN()-COLUMN($Z31)),0),1.875-MOD(T31,1))+INDEX(エサマスタ!$C$5:$O$53,MATCH($F31,エサマスタ!$B$5:$B$53,0),COLUMN()-COLUMN($Z31)),0),1.875-MOD(T31,1))</f>
        <v>0.875</v>
      </c>
      <c r="AK31" s="76">
        <f>MIN(MAX(MIN(MAX(MIN(MAX(U$6+INDEX(エサマスタ!$C$5:$O$53,MATCH($D31,エサマスタ!$B$5:$B$53,0),COLUMN()-COLUMN($Z31)),0),1.875-MOD(U31,1))+INDEX(エサマスタ!$C$5:$O$53,MATCH($E31,エサマスタ!$B$5:$B$53,0),COLUMN()-COLUMN($Z31)),0),1.875-MOD(U31,1))+INDEX(エサマスタ!$C$5:$O$53,MATCH($F31,エサマスタ!$B$5:$B$53,0),COLUMN()-COLUMN($Z31)),0),1.875-MOD(U31,1))</f>
        <v>1</v>
      </c>
      <c r="AL31" s="76">
        <f>MIN(MAX(MIN(MAX(MIN(MAX(V$6+INDEX(エサマスタ!$C$5:$O$53,MATCH($D31,エサマスタ!$B$5:$B$53,0),COLUMN()-COLUMN($Z31)),0),1.875-MOD(V31,1))+INDEX(エサマスタ!$C$5:$O$53,MATCH($E31,エサマスタ!$B$5:$B$53,0),COLUMN()-COLUMN($Z31)),0),1.875-MOD(V31,1))+INDEX(エサマスタ!$C$5:$O$53,MATCH($F31,エサマスタ!$B$5:$B$53,0),COLUMN()-COLUMN($Z31)),0),1.875-MOD(V31,1))</f>
        <v>1</v>
      </c>
      <c r="AM31" s="77">
        <f>MIN(MAX(MIN(MAX(MIN(MAX(W$6+IF(AND($F$1="リマスター",$D31="アルマジロキャベツ"),-1,1)*INDEX(エサマスタ!$C$5:$O$53,MATCH($D31,エサマスタ!$B$5:$B$53,0),COLUMN()-COLUMN($Z31)),0),1.875-MOD(W31,1))+IF(AND($F$1="リマスター",$E31="アルマジロキャベツ"),-1,1)*INDEX(エサマスタ!$C$5:$O$53,MATCH($E31,エサマスタ!$B$5:$B$53,0),COLUMN()-COLUMN($Z31)),0),1.875-MOD(W31,1))+IF(AND($F$1="リマスター",$F31="アルマジロキャベツ"),-1,1)*INDEX(エサマスタ!$C$5:$O$53,MATCH($F31,エサマスタ!$B$5:$B$53,0),COLUMN()-COLUMN($Z31)),0),1.875-MOD(W31,1))</f>
        <v>1</v>
      </c>
      <c r="AN31" s="15"/>
      <c r="AO31" s="12"/>
      <c r="AP31" s="12"/>
      <c r="AQ31" s="12" t="str">
        <f>初期値マスタ!B28</f>
        <v>シードラゴン</v>
      </c>
      <c r="AR31" s="1" t="str">
        <f>エサマスタ!B28</f>
        <v>ひまわりとうもろこし</v>
      </c>
    </row>
    <row r="32" spans="1:44" x14ac:dyDescent="0.15">
      <c r="A32" s="15"/>
      <c r="B32" s="51" t="s">
        <v>125</v>
      </c>
      <c r="C32" s="54"/>
      <c r="D32" s="53" t="s">
        <v>92</v>
      </c>
      <c r="E32" s="53" t="s">
        <v>97</v>
      </c>
      <c r="F32" s="53" t="s">
        <v>97</v>
      </c>
      <c r="G32" s="32"/>
      <c r="H32" s="15"/>
      <c r="I32" s="15"/>
      <c r="J32" s="63" t="s">
        <v>125</v>
      </c>
      <c r="K32" s="64">
        <f t="shared" ref="K32:R32" si="31">K31+AA31</f>
        <v>54.25</v>
      </c>
      <c r="L32" s="65">
        <f t="shared" si="31"/>
        <v>23</v>
      </c>
      <c r="M32" s="65">
        <f t="shared" si="31"/>
        <v>42</v>
      </c>
      <c r="N32" s="65">
        <f t="shared" si="31"/>
        <v>28</v>
      </c>
      <c r="O32" s="65">
        <f t="shared" si="31"/>
        <v>28</v>
      </c>
      <c r="P32" s="65">
        <f t="shared" si="31"/>
        <v>42</v>
      </c>
      <c r="Q32" s="65">
        <f t="shared" si="31"/>
        <v>16</v>
      </c>
      <c r="R32" s="65">
        <f t="shared" si="31"/>
        <v>5</v>
      </c>
      <c r="S32" s="76">
        <f t="shared" ref="S32:W32" si="32">INT(S31)+MIN(S31-INT(S31)+AI31,1.875)</f>
        <v>24</v>
      </c>
      <c r="T32" s="76">
        <f t="shared" si="32"/>
        <v>13.5</v>
      </c>
      <c r="U32" s="76">
        <f t="shared" si="32"/>
        <v>15.875</v>
      </c>
      <c r="V32" s="76">
        <f t="shared" si="32"/>
        <v>15.875</v>
      </c>
      <c r="W32" s="77">
        <f t="shared" si="32"/>
        <v>13.5</v>
      </c>
      <c r="X32" s="15"/>
      <c r="Y32" s="15"/>
      <c r="Z32" s="63" t="s">
        <v>125</v>
      </c>
      <c r="AA32" s="64">
        <f>MIN(MAX(MIN(MAX(MIN(MAX(K$6+INDEX(エサマスタ!$C$5:$O$53,MATCH($D32,エサマスタ!$B$5:$B$53,0),COLUMN()-COLUMN($Z32)),0),3.75)+INDEX(エサマスタ!$C$5:$O$53,MATCH($E32,エサマスタ!$B$5:$B$53,0),COLUMN()-COLUMN($Z32)),0),3.75)+INDEX(エサマスタ!$C$5:$O$53,MATCH($F32,エサマスタ!$B$5:$B$53,0),COLUMN()-COLUMN($Z32)),0),3.75)</f>
        <v>3.75</v>
      </c>
      <c r="AB32" s="65">
        <f>MIN(MAX(MIN(MAX(MIN(MAX(L$6+INDEX(エサマスタ!$C$5:$O$53,MATCH($D32,エサマスタ!$B$5:$B$53,0),COLUMN()-COLUMN($Z32)),0),3.75)+INDEX(エサマスタ!$C$5:$O$53,MATCH($E32,エサマスタ!$B$5:$B$53,0),COLUMN()-COLUMN($Z32)),0),3.75)+INDEX(エサマスタ!$C$5:$O$53,MATCH($F32,エサマスタ!$B$5:$B$53,0),COLUMN()-COLUMN($Z32)),0),3.75)</f>
        <v>1.25</v>
      </c>
      <c r="AC32" s="65">
        <f>MIN(MAX(MIN(MAX(MIN(MAX(M$6+INDEX(エサマスタ!$C$5:$O$53,MATCH($D32,エサマスタ!$B$5:$B$53,0),COLUMN()-COLUMN($Z32)),0),3.75)+INDEX(エサマスタ!$C$5:$O$53,MATCH($E32,エサマスタ!$B$5:$B$53,0),COLUMN()-COLUMN($Z32)),0),3.75)+INDEX(エサマスタ!$C$5:$O$53,MATCH($F32,エサマスタ!$B$5:$B$53,0),COLUMN()-COLUMN($Z32)),0),3.75)</f>
        <v>2.5</v>
      </c>
      <c r="AD32" s="65">
        <f>MIN(MAX(MIN(MAX(MIN(MAX(N$6+INDEX(エサマスタ!$C$5:$O$53,MATCH($D32,エサマスタ!$B$5:$B$53,0),COLUMN()-COLUMN($Z32)),0),3.75)+INDEX(エサマスタ!$C$5:$O$53,MATCH($E32,エサマスタ!$B$5:$B$53,0),COLUMN()-COLUMN($Z32)),0),3.75)+INDEX(エサマスタ!$C$5:$O$53,MATCH($F32,エサマスタ!$B$5:$B$53,0),COLUMN()-COLUMN($Z32)),0),3.75)</f>
        <v>1.5</v>
      </c>
      <c r="AE32" s="65">
        <f>MIN(MAX(MIN(MAX(MIN(MAX(O$6+INDEX(エサマスタ!$C$5:$O$53,MATCH($D32,エサマスタ!$B$5:$B$53,0),COLUMN()-COLUMN($Z32)),0),3.75)+INDEX(エサマスタ!$C$5:$O$53,MATCH($E32,エサマスタ!$B$5:$B$53,0),COLUMN()-COLUMN($Z32)),0),3.75)+INDEX(エサマスタ!$C$5:$O$53,MATCH($F32,エサマスタ!$B$5:$B$53,0),COLUMN()-COLUMN($Z32)),0),3.75)</f>
        <v>1.5</v>
      </c>
      <c r="AF32" s="65">
        <f>MIN(MAX(MIN(MAX(MIN(MAX(P$6+INDEX(エサマスタ!$C$5:$O$53,MATCH($D32,エサマスタ!$B$5:$B$53,0),COLUMN()-COLUMN($Z32)),0),3.75)+INDEX(エサマスタ!$C$5:$O$53,MATCH($E32,エサマスタ!$B$5:$B$53,0),COLUMN()-COLUMN($Z32)),0),3.75)+INDEX(エサマスタ!$C$5:$O$53,MATCH($F32,エサマスタ!$B$5:$B$53,0),COLUMN()-COLUMN($Z32)),0),3.75)</f>
        <v>2.5</v>
      </c>
      <c r="AG32" s="65">
        <f>MIN(MAX(MIN(MAX(MIN(MAX(Q$6+INDEX(エサマスタ!$C$5:$O$53,MATCH($D32,エサマスタ!$B$5:$B$53,0),COLUMN()-COLUMN($Z32)),0),3.75)+INDEX(エサマスタ!$C$5:$O$53,MATCH($E32,エサマスタ!$B$5:$B$53,0),COLUMN()-COLUMN($Z32)),0),3.75)+INDEX(エサマスタ!$C$5:$O$53,MATCH($F32,エサマスタ!$B$5:$B$53,0),COLUMN()-COLUMN($Z32)),0),3.75)</f>
        <v>0.5</v>
      </c>
      <c r="AH32" s="65">
        <f>MIN(MAX(MIN(MAX(MIN(MAX(R$6+INDEX(エサマスタ!$C$5:$O$53,MATCH($D32,エサマスタ!$B$5:$B$53,0),COLUMN()-COLUMN($Z32)),0),3.75)+INDEX(エサマスタ!$C$5:$O$53,MATCH($E32,エサマスタ!$B$5:$B$53,0),COLUMN()-COLUMN($Z32)),0),3.75)+INDEX(エサマスタ!$C$5:$O$53,MATCH($F32,エサマスタ!$B$5:$B$53,0),COLUMN()-COLUMN($Z32)),0),3.75)</f>
        <v>0</v>
      </c>
      <c r="AI32" s="76">
        <f>MIN(MAX(MIN(MAX(MIN(MAX(S$6+INDEX(エサマスタ!$C$5:$O$53,MATCH($D32,エサマスタ!$B$5:$B$53,0),COLUMN()-COLUMN($Z32)),0),1.875-MOD(S32,1))+INDEX(エサマスタ!$C$5:$O$53,MATCH($E32,エサマスタ!$B$5:$B$53,0),COLUMN()-COLUMN($Z32)),0),1.875-MOD(S32,1))+INDEX(エサマスタ!$C$5:$O$53,MATCH($F32,エサマスタ!$B$5:$B$53,0),COLUMN()-COLUMN($Z32)),0),1.875-MOD(S32,1))</f>
        <v>0.75</v>
      </c>
      <c r="AJ32" s="76">
        <f>MIN(MAX(MIN(MAX(MIN(MAX(T$6+INDEX(エサマスタ!$C$5:$O$53,MATCH($D32,エサマスタ!$B$5:$B$53,0),COLUMN()-COLUMN($Z32)),0),1.875-MOD(T32,1))+INDEX(エサマスタ!$C$5:$O$53,MATCH($E32,エサマスタ!$B$5:$B$53,0),COLUMN()-COLUMN($Z32)),0),1.875-MOD(T32,1))+INDEX(エサマスタ!$C$5:$O$53,MATCH($F32,エサマスタ!$B$5:$B$53,0),COLUMN()-COLUMN($Z32)),0),1.875-MOD(T32,1))</f>
        <v>0.875</v>
      </c>
      <c r="AK32" s="76">
        <f>MIN(MAX(MIN(MAX(MIN(MAX(U$6+INDEX(エサマスタ!$C$5:$O$53,MATCH($D32,エサマスタ!$B$5:$B$53,0),COLUMN()-COLUMN($Z32)),0),1.875-MOD(U32,1))+INDEX(エサマスタ!$C$5:$O$53,MATCH($E32,エサマスタ!$B$5:$B$53,0),COLUMN()-COLUMN($Z32)),0),1.875-MOD(U32,1))+INDEX(エサマスタ!$C$5:$O$53,MATCH($F32,エサマスタ!$B$5:$B$53,0),COLUMN()-COLUMN($Z32)),0),1.875-MOD(U32,1))</f>
        <v>1</v>
      </c>
      <c r="AL32" s="76">
        <f>MIN(MAX(MIN(MAX(MIN(MAX(V$6+INDEX(エサマスタ!$C$5:$O$53,MATCH($D32,エサマスタ!$B$5:$B$53,0),COLUMN()-COLUMN($Z32)),0),1.875-MOD(V32,1))+INDEX(エサマスタ!$C$5:$O$53,MATCH($E32,エサマスタ!$B$5:$B$53,0),COLUMN()-COLUMN($Z32)),0),1.875-MOD(V32,1))+INDEX(エサマスタ!$C$5:$O$53,MATCH($F32,エサマスタ!$B$5:$B$53,0),COLUMN()-COLUMN($Z32)),0),1.875-MOD(V32,1))</f>
        <v>1</v>
      </c>
      <c r="AM32" s="77">
        <f>MIN(MAX(MIN(MAX(MIN(MAX(W$6+IF(AND($F$1="リマスター",$D32="アルマジロキャベツ"),-1,1)*INDEX(エサマスタ!$C$5:$O$53,MATCH($D32,エサマスタ!$B$5:$B$53,0),COLUMN()-COLUMN($Z32)),0),1.875-MOD(W32,1))+IF(AND($F$1="リマスター",$E32="アルマジロキャベツ"),-1,1)*INDEX(エサマスタ!$C$5:$O$53,MATCH($E32,エサマスタ!$B$5:$B$53,0),COLUMN()-COLUMN($Z32)),0),1.875-MOD(W32,1))+IF(AND($F$1="リマスター",$F32="アルマジロキャベツ"),-1,1)*INDEX(エサマスタ!$C$5:$O$53,MATCH($F32,エサマスタ!$B$5:$B$53,0),COLUMN()-COLUMN($Z32)),0),1.875-MOD(W32,1))</f>
        <v>1</v>
      </c>
      <c r="AN32" s="15"/>
      <c r="AO32" s="12"/>
      <c r="AP32" s="12"/>
      <c r="AQ32" s="12" t="str">
        <f>初期値マスタ!B29</f>
        <v>ラドーン</v>
      </c>
      <c r="AR32" s="1" t="str">
        <f>エサマスタ!B29</f>
        <v>アルマジロキャベツ</v>
      </c>
    </row>
    <row r="33" spans="1:44" x14ac:dyDescent="0.15">
      <c r="A33" s="15"/>
      <c r="B33" s="51" t="s">
        <v>126</v>
      </c>
      <c r="C33" s="54"/>
      <c r="D33" s="53" t="s">
        <v>92</v>
      </c>
      <c r="E33" s="53" t="s">
        <v>97</v>
      </c>
      <c r="F33" s="53" t="s">
        <v>97</v>
      </c>
      <c r="G33" s="32"/>
      <c r="H33" s="15"/>
      <c r="I33" s="15"/>
      <c r="J33" s="63" t="s">
        <v>126</v>
      </c>
      <c r="K33" s="64">
        <f t="shared" ref="K33:R33" si="33">K32+AA32</f>
        <v>58</v>
      </c>
      <c r="L33" s="65">
        <f t="shared" si="33"/>
        <v>24.25</v>
      </c>
      <c r="M33" s="65">
        <f t="shared" si="33"/>
        <v>44.5</v>
      </c>
      <c r="N33" s="65">
        <f t="shared" si="33"/>
        <v>29.5</v>
      </c>
      <c r="O33" s="65">
        <f t="shared" si="33"/>
        <v>29.5</v>
      </c>
      <c r="P33" s="65">
        <f t="shared" si="33"/>
        <v>44.5</v>
      </c>
      <c r="Q33" s="65">
        <f t="shared" si="33"/>
        <v>16.5</v>
      </c>
      <c r="R33" s="65">
        <f t="shared" si="33"/>
        <v>5</v>
      </c>
      <c r="S33" s="76">
        <f t="shared" ref="S33:W33" si="34">INT(S32)+MIN(S32-INT(S32)+AI32,1.875)</f>
        <v>24.75</v>
      </c>
      <c r="T33" s="76">
        <f t="shared" si="34"/>
        <v>14.375</v>
      </c>
      <c r="U33" s="76">
        <f t="shared" si="34"/>
        <v>16.875</v>
      </c>
      <c r="V33" s="76">
        <f t="shared" si="34"/>
        <v>16.875</v>
      </c>
      <c r="W33" s="77">
        <f t="shared" si="34"/>
        <v>14.5</v>
      </c>
      <c r="X33" s="15"/>
      <c r="Y33" s="15"/>
      <c r="Z33" s="63" t="s">
        <v>126</v>
      </c>
      <c r="AA33" s="64">
        <f>MIN(MAX(MIN(MAX(MIN(MAX(K$6+INDEX(エサマスタ!$C$5:$O$53,MATCH($D33,エサマスタ!$B$5:$B$53,0),COLUMN()-COLUMN($Z33)),0),3.75)+INDEX(エサマスタ!$C$5:$O$53,MATCH($E33,エサマスタ!$B$5:$B$53,0),COLUMN()-COLUMN($Z33)),0),3.75)+INDEX(エサマスタ!$C$5:$O$53,MATCH($F33,エサマスタ!$B$5:$B$53,0),COLUMN()-COLUMN($Z33)),0),3.75)</f>
        <v>3.75</v>
      </c>
      <c r="AB33" s="65">
        <f>MIN(MAX(MIN(MAX(MIN(MAX(L$6+INDEX(エサマスタ!$C$5:$O$53,MATCH($D33,エサマスタ!$B$5:$B$53,0),COLUMN()-COLUMN($Z33)),0),3.75)+INDEX(エサマスタ!$C$5:$O$53,MATCH($E33,エサマスタ!$B$5:$B$53,0),COLUMN()-COLUMN($Z33)),0),3.75)+INDEX(エサマスタ!$C$5:$O$53,MATCH($F33,エサマスタ!$B$5:$B$53,0),COLUMN()-COLUMN($Z33)),0),3.75)</f>
        <v>1.25</v>
      </c>
      <c r="AC33" s="65">
        <f>MIN(MAX(MIN(MAX(MIN(MAX(M$6+INDEX(エサマスタ!$C$5:$O$53,MATCH($D33,エサマスタ!$B$5:$B$53,0),COLUMN()-COLUMN($Z33)),0),3.75)+INDEX(エサマスタ!$C$5:$O$53,MATCH($E33,エサマスタ!$B$5:$B$53,0),COLUMN()-COLUMN($Z33)),0),3.75)+INDEX(エサマスタ!$C$5:$O$53,MATCH($F33,エサマスタ!$B$5:$B$53,0),COLUMN()-COLUMN($Z33)),0),3.75)</f>
        <v>2.5</v>
      </c>
      <c r="AD33" s="65">
        <f>MIN(MAX(MIN(MAX(MIN(MAX(N$6+INDEX(エサマスタ!$C$5:$O$53,MATCH($D33,エサマスタ!$B$5:$B$53,0),COLUMN()-COLUMN($Z33)),0),3.75)+INDEX(エサマスタ!$C$5:$O$53,MATCH($E33,エサマスタ!$B$5:$B$53,0),COLUMN()-COLUMN($Z33)),0),3.75)+INDEX(エサマスタ!$C$5:$O$53,MATCH($F33,エサマスタ!$B$5:$B$53,0),COLUMN()-COLUMN($Z33)),0),3.75)</f>
        <v>1.5</v>
      </c>
      <c r="AE33" s="65">
        <f>MIN(MAX(MIN(MAX(MIN(MAX(O$6+INDEX(エサマスタ!$C$5:$O$53,MATCH($D33,エサマスタ!$B$5:$B$53,0),COLUMN()-COLUMN($Z33)),0),3.75)+INDEX(エサマスタ!$C$5:$O$53,MATCH($E33,エサマスタ!$B$5:$B$53,0),COLUMN()-COLUMN($Z33)),0),3.75)+INDEX(エサマスタ!$C$5:$O$53,MATCH($F33,エサマスタ!$B$5:$B$53,0),COLUMN()-COLUMN($Z33)),0),3.75)</f>
        <v>1.5</v>
      </c>
      <c r="AF33" s="65">
        <f>MIN(MAX(MIN(MAX(MIN(MAX(P$6+INDEX(エサマスタ!$C$5:$O$53,MATCH($D33,エサマスタ!$B$5:$B$53,0),COLUMN()-COLUMN($Z33)),0),3.75)+INDEX(エサマスタ!$C$5:$O$53,MATCH($E33,エサマスタ!$B$5:$B$53,0),COLUMN()-COLUMN($Z33)),0),3.75)+INDEX(エサマスタ!$C$5:$O$53,MATCH($F33,エサマスタ!$B$5:$B$53,0),COLUMN()-COLUMN($Z33)),0),3.75)</f>
        <v>2.5</v>
      </c>
      <c r="AG33" s="65">
        <f>MIN(MAX(MIN(MAX(MIN(MAX(Q$6+INDEX(エサマスタ!$C$5:$O$53,MATCH($D33,エサマスタ!$B$5:$B$53,0),COLUMN()-COLUMN($Z33)),0),3.75)+INDEX(エサマスタ!$C$5:$O$53,MATCH($E33,エサマスタ!$B$5:$B$53,0),COLUMN()-COLUMN($Z33)),0),3.75)+INDEX(エサマスタ!$C$5:$O$53,MATCH($F33,エサマスタ!$B$5:$B$53,0),COLUMN()-COLUMN($Z33)),0),3.75)</f>
        <v>0.5</v>
      </c>
      <c r="AH33" s="65">
        <f>MIN(MAX(MIN(MAX(MIN(MAX(R$6+INDEX(エサマスタ!$C$5:$O$53,MATCH($D33,エサマスタ!$B$5:$B$53,0),COLUMN()-COLUMN($Z33)),0),3.75)+INDEX(エサマスタ!$C$5:$O$53,MATCH($E33,エサマスタ!$B$5:$B$53,0),COLUMN()-COLUMN($Z33)),0),3.75)+INDEX(エサマスタ!$C$5:$O$53,MATCH($F33,エサマスタ!$B$5:$B$53,0),COLUMN()-COLUMN($Z33)),0),3.75)</f>
        <v>0</v>
      </c>
      <c r="AI33" s="76">
        <f>MIN(MAX(MIN(MAX(MIN(MAX(S$6+INDEX(エサマスタ!$C$5:$O$53,MATCH($D33,エサマスタ!$B$5:$B$53,0),COLUMN()-COLUMN($Z33)),0),1.875-MOD(S33,1))+INDEX(エサマスタ!$C$5:$O$53,MATCH($E33,エサマスタ!$B$5:$B$53,0),COLUMN()-COLUMN($Z33)),0),1.875-MOD(S33,1))+INDEX(エサマスタ!$C$5:$O$53,MATCH($F33,エサマスタ!$B$5:$B$53,0),COLUMN()-COLUMN($Z33)),0),1.875-MOD(S33,1))</f>
        <v>0.75</v>
      </c>
      <c r="AJ33" s="76">
        <f>MIN(MAX(MIN(MAX(MIN(MAX(T$6+INDEX(エサマスタ!$C$5:$O$53,MATCH($D33,エサマスタ!$B$5:$B$53,0),COLUMN()-COLUMN($Z33)),0),1.875-MOD(T33,1))+INDEX(エサマスタ!$C$5:$O$53,MATCH($E33,エサマスタ!$B$5:$B$53,0),COLUMN()-COLUMN($Z33)),0),1.875-MOD(T33,1))+INDEX(エサマスタ!$C$5:$O$53,MATCH($F33,エサマスタ!$B$5:$B$53,0),COLUMN()-COLUMN($Z33)),0),1.875-MOD(T33,1))</f>
        <v>0.875</v>
      </c>
      <c r="AK33" s="76">
        <f>MIN(MAX(MIN(MAX(MIN(MAX(U$6+INDEX(エサマスタ!$C$5:$O$53,MATCH($D33,エサマスタ!$B$5:$B$53,0),COLUMN()-COLUMN($Z33)),0),1.875-MOD(U33,1))+INDEX(エサマスタ!$C$5:$O$53,MATCH($E33,エサマスタ!$B$5:$B$53,0),COLUMN()-COLUMN($Z33)),0),1.875-MOD(U33,1))+INDEX(エサマスタ!$C$5:$O$53,MATCH($F33,エサマスタ!$B$5:$B$53,0),COLUMN()-COLUMN($Z33)),0),1.875-MOD(U33,1))</f>
        <v>1</v>
      </c>
      <c r="AL33" s="76">
        <f>MIN(MAX(MIN(MAX(MIN(MAX(V$6+INDEX(エサマスタ!$C$5:$O$53,MATCH($D33,エサマスタ!$B$5:$B$53,0),COLUMN()-COLUMN($Z33)),0),1.875-MOD(V33,1))+INDEX(エサマスタ!$C$5:$O$53,MATCH($E33,エサマスタ!$B$5:$B$53,0),COLUMN()-COLUMN($Z33)),0),1.875-MOD(V33,1))+INDEX(エサマスタ!$C$5:$O$53,MATCH($F33,エサマスタ!$B$5:$B$53,0),COLUMN()-COLUMN($Z33)),0),1.875-MOD(V33,1))</f>
        <v>1</v>
      </c>
      <c r="AM33" s="77">
        <f>MIN(MAX(MIN(MAX(MIN(MAX(W$6+IF(AND($F$1="リマスター",$D33="アルマジロキャベツ"),-1,1)*INDEX(エサマスタ!$C$5:$O$53,MATCH($D33,エサマスタ!$B$5:$B$53,0),COLUMN()-COLUMN($Z33)),0),1.875-MOD(W33,1))+IF(AND($F$1="リマスター",$E33="アルマジロキャベツ"),-1,1)*INDEX(エサマスタ!$C$5:$O$53,MATCH($E33,エサマスタ!$B$5:$B$53,0),COLUMN()-COLUMN($Z33)),0),1.875-MOD(W33,1))+IF(AND($F$1="リマスター",$F33="アルマジロキャベツ"),-1,1)*INDEX(エサマスタ!$C$5:$O$53,MATCH($F33,エサマスタ!$B$5:$B$53,0),COLUMN()-COLUMN($Z33)),0),1.875-MOD(W33,1))</f>
        <v>1</v>
      </c>
      <c r="AN33" s="15"/>
      <c r="AO33" s="12"/>
      <c r="AP33" s="12"/>
      <c r="AQ33" s="12" t="str">
        <f>初期値マスタ!B30</f>
        <v>ニードルバード</v>
      </c>
      <c r="AR33" s="1" t="str">
        <f>エサマスタ!B30</f>
        <v>ハリネズミレタス</v>
      </c>
    </row>
    <row r="34" spans="1:44" x14ac:dyDescent="0.15">
      <c r="A34" s="15"/>
      <c r="B34" s="51" t="s">
        <v>127</v>
      </c>
      <c r="C34" s="54"/>
      <c r="D34" s="53" t="s">
        <v>92</v>
      </c>
      <c r="E34" s="53" t="s">
        <v>97</v>
      </c>
      <c r="F34" s="53" t="s">
        <v>97</v>
      </c>
      <c r="G34" s="32"/>
      <c r="H34" s="15"/>
      <c r="I34" s="15"/>
      <c r="J34" s="63" t="s">
        <v>127</v>
      </c>
      <c r="K34" s="64">
        <f t="shared" ref="K34:R34" si="35">K33+AA33</f>
        <v>61.75</v>
      </c>
      <c r="L34" s="65">
        <f t="shared" si="35"/>
        <v>25.5</v>
      </c>
      <c r="M34" s="65">
        <f t="shared" si="35"/>
        <v>47</v>
      </c>
      <c r="N34" s="65">
        <f t="shared" si="35"/>
        <v>31</v>
      </c>
      <c r="O34" s="65">
        <f t="shared" si="35"/>
        <v>31</v>
      </c>
      <c r="P34" s="65">
        <f t="shared" si="35"/>
        <v>47</v>
      </c>
      <c r="Q34" s="65">
        <f t="shared" si="35"/>
        <v>17</v>
      </c>
      <c r="R34" s="65">
        <f t="shared" si="35"/>
        <v>5</v>
      </c>
      <c r="S34" s="76">
        <f t="shared" ref="S34:W34" si="36">INT(S33)+MIN(S33-INT(S33)+AI33,1.875)</f>
        <v>25.5</v>
      </c>
      <c r="T34" s="76">
        <f t="shared" si="36"/>
        <v>15.25</v>
      </c>
      <c r="U34" s="76">
        <f t="shared" si="36"/>
        <v>17.875</v>
      </c>
      <c r="V34" s="76">
        <f t="shared" si="36"/>
        <v>17.875</v>
      </c>
      <c r="W34" s="77">
        <f t="shared" si="36"/>
        <v>15.5</v>
      </c>
      <c r="X34" s="15"/>
      <c r="Y34" s="15"/>
      <c r="Z34" s="63" t="s">
        <v>127</v>
      </c>
      <c r="AA34" s="64">
        <f>MIN(MAX(MIN(MAX(MIN(MAX(K$6+INDEX(エサマスタ!$C$5:$O$53,MATCH($D34,エサマスタ!$B$5:$B$53,0),COLUMN()-COLUMN($Z34)),0),3.75)+INDEX(エサマスタ!$C$5:$O$53,MATCH($E34,エサマスタ!$B$5:$B$53,0),COLUMN()-COLUMN($Z34)),0),3.75)+INDEX(エサマスタ!$C$5:$O$53,MATCH($F34,エサマスタ!$B$5:$B$53,0),COLUMN()-COLUMN($Z34)),0),3.75)</f>
        <v>3.75</v>
      </c>
      <c r="AB34" s="65">
        <f>MIN(MAX(MIN(MAX(MIN(MAX(L$6+INDEX(エサマスタ!$C$5:$O$53,MATCH($D34,エサマスタ!$B$5:$B$53,0),COLUMN()-COLUMN($Z34)),0),3.75)+INDEX(エサマスタ!$C$5:$O$53,MATCH($E34,エサマスタ!$B$5:$B$53,0),COLUMN()-COLUMN($Z34)),0),3.75)+INDEX(エサマスタ!$C$5:$O$53,MATCH($F34,エサマスタ!$B$5:$B$53,0),COLUMN()-COLUMN($Z34)),0),3.75)</f>
        <v>1.25</v>
      </c>
      <c r="AC34" s="65">
        <f>MIN(MAX(MIN(MAX(MIN(MAX(M$6+INDEX(エサマスタ!$C$5:$O$53,MATCH($D34,エサマスタ!$B$5:$B$53,0),COLUMN()-COLUMN($Z34)),0),3.75)+INDEX(エサマスタ!$C$5:$O$53,MATCH($E34,エサマスタ!$B$5:$B$53,0),COLUMN()-COLUMN($Z34)),0),3.75)+INDEX(エサマスタ!$C$5:$O$53,MATCH($F34,エサマスタ!$B$5:$B$53,0),COLUMN()-COLUMN($Z34)),0),3.75)</f>
        <v>2.5</v>
      </c>
      <c r="AD34" s="65">
        <f>MIN(MAX(MIN(MAX(MIN(MAX(N$6+INDEX(エサマスタ!$C$5:$O$53,MATCH($D34,エサマスタ!$B$5:$B$53,0),COLUMN()-COLUMN($Z34)),0),3.75)+INDEX(エサマスタ!$C$5:$O$53,MATCH($E34,エサマスタ!$B$5:$B$53,0),COLUMN()-COLUMN($Z34)),0),3.75)+INDEX(エサマスタ!$C$5:$O$53,MATCH($F34,エサマスタ!$B$5:$B$53,0),COLUMN()-COLUMN($Z34)),0),3.75)</f>
        <v>1.5</v>
      </c>
      <c r="AE34" s="65">
        <f>MIN(MAX(MIN(MAX(MIN(MAX(O$6+INDEX(エサマスタ!$C$5:$O$53,MATCH($D34,エサマスタ!$B$5:$B$53,0),COLUMN()-COLUMN($Z34)),0),3.75)+INDEX(エサマスタ!$C$5:$O$53,MATCH($E34,エサマスタ!$B$5:$B$53,0),COLUMN()-COLUMN($Z34)),0),3.75)+INDEX(エサマスタ!$C$5:$O$53,MATCH($F34,エサマスタ!$B$5:$B$53,0),COLUMN()-COLUMN($Z34)),0),3.75)</f>
        <v>1.5</v>
      </c>
      <c r="AF34" s="65">
        <f>MIN(MAX(MIN(MAX(MIN(MAX(P$6+INDEX(エサマスタ!$C$5:$O$53,MATCH($D34,エサマスタ!$B$5:$B$53,0),COLUMN()-COLUMN($Z34)),0),3.75)+INDEX(エサマスタ!$C$5:$O$53,MATCH($E34,エサマスタ!$B$5:$B$53,0),COLUMN()-COLUMN($Z34)),0),3.75)+INDEX(エサマスタ!$C$5:$O$53,MATCH($F34,エサマスタ!$B$5:$B$53,0),COLUMN()-COLUMN($Z34)),0),3.75)</f>
        <v>2.5</v>
      </c>
      <c r="AG34" s="65">
        <f>MIN(MAX(MIN(MAX(MIN(MAX(Q$6+INDEX(エサマスタ!$C$5:$O$53,MATCH($D34,エサマスタ!$B$5:$B$53,0),COLUMN()-COLUMN($Z34)),0),3.75)+INDEX(エサマスタ!$C$5:$O$53,MATCH($E34,エサマスタ!$B$5:$B$53,0),COLUMN()-COLUMN($Z34)),0),3.75)+INDEX(エサマスタ!$C$5:$O$53,MATCH($F34,エサマスタ!$B$5:$B$53,0),COLUMN()-COLUMN($Z34)),0),3.75)</f>
        <v>0.5</v>
      </c>
      <c r="AH34" s="65">
        <f>MIN(MAX(MIN(MAX(MIN(MAX(R$6+INDEX(エサマスタ!$C$5:$O$53,MATCH($D34,エサマスタ!$B$5:$B$53,0),COLUMN()-COLUMN($Z34)),0),3.75)+INDEX(エサマスタ!$C$5:$O$53,MATCH($E34,エサマスタ!$B$5:$B$53,0),COLUMN()-COLUMN($Z34)),0),3.75)+INDEX(エサマスタ!$C$5:$O$53,MATCH($F34,エサマスタ!$B$5:$B$53,0),COLUMN()-COLUMN($Z34)),0),3.75)</f>
        <v>0</v>
      </c>
      <c r="AI34" s="76">
        <f>MIN(MAX(MIN(MAX(MIN(MAX(S$6+INDEX(エサマスタ!$C$5:$O$53,MATCH($D34,エサマスタ!$B$5:$B$53,0),COLUMN()-COLUMN($Z34)),0),1.875-MOD(S34,1))+INDEX(エサマスタ!$C$5:$O$53,MATCH($E34,エサマスタ!$B$5:$B$53,0),COLUMN()-COLUMN($Z34)),0),1.875-MOD(S34,1))+INDEX(エサマスタ!$C$5:$O$53,MATCH($F34,エサマスタ!$B$5:$B$53,0),COLUMN()-COLUMN($Z34)),0),1.875-MOD(S34,1))</f>
        <v>0.75</v>
      </c>
      <c r="AJ34" s="76">
        <f>MIN(MAX(MIN(MAX(MIN(MAX(T$6+INDEX(エサマスタ!$C$5:$O$53,MATCH($D34,エサマスタ!$B$5:$B$53,0),COLUMN()-COLUMN($Z34)),0),1.875-MOD(T34,1))+INDEX(エサマスタ!$C$5:$O$53,MATCH($E34,エサマスタ!$B$5:$B$53,0),COLUMN()-COLUMN($Z34)),0),1.875-MOD(T34,1))+INDEX(エサマスタ!$C$5:$O$53,MATCH($F34,エサマスタ!$B$5:$B$53,0),COLUMN()-COLUMN($Z34)),0),1.875-MOD(T34,1))</f>
        <v>0.875</v>
      </c>
      <c r="AK34" s="76">
        <f>MIN(MAX(MIN(MAX(MIN(MAX(U$6+INDEX(エサマスタ!$C$5:$O$53,MATCH($D34,エサマスタ!$B$5:$B$53,0),COLUMN()-COLUMN($Z34)),0),1.875-MOD(U34,1))+INDEX(エサマスタ!$C$5:$O$53,MATCH($E34,エサマスタ!$B$5:$B$53,0),COLUMN()-COLUMN($Z34)),0),1.875-MOD(U34,1))+INDEX(エサマスタ!$C$5:$O$53,MATCH($F34,エサマスタ!$B$5:$B$53,0),COLUMN()-COLUMN($Z34)),0),1.875-MOD(U34,1))</f>
        <v>1</v>
      </c>
      <c r="AL34" s="76">
        <f>MIN(MAX(MIN(MAX(MIN(MAX(V$6+INDEX(エサマスタ!$C$5:$O$53,MATCH($D34,エサマスタ!$B$5:$B$53,0),COLUMN()-COLUMN($Z34)),0),1.875-MOD(V34,1))+INDEX(エサマスタ!$C$5:$O$53,MATCH($E34,エサマスタ!$B$5:$B$53,0),COLUMN()-COLUMN($Z34)),0),1.875-MOD(V34,1))+INDEX(エサマスタ!$C$5:$O$53,MATCH($F34,エサマスタ!$B$5:$B$53,0),COLUMN()-COLUMN($Z34)),0),1.875-MOD(V34,1))</f>
        <v>1</v>
      </c>
      <c r="AM34" s="77">
        <f>MIN(MAX(MIN(MAX(MIN(MAX(W$6+IF(AND($F$1="リマスター",$D34="アルマジロキャベツ"),-1,1)*INDEX(エサマスタ!$C$5:$O$53,MATCH($D34,エサマスタ!$B$5:$B$53,0),COLUMN()-COLUMN($Z34)),0),1.875-MOD(W34,1))+IF(AND($F$1="リマスター",$E34="アルマジロキャベツ"),-1,1)*INDEX(エサマスタ!$C$5:$O$53,MATCH($E34,エサマスタ!$B$5:$B$53,0),COLUMN()-COLUMN($Z34)),0),1.875-MOD(W34,1))+IF(AND($F$1="リマスター",$F34="アルマジロキャベツ"),-1,1)*INDEX(エサマスタ!$C$5:$O$53,MATCH($F34,エサマスタ!$B$5:$B$53,0),COLUMN()-COLUMN($Z34)),0),1.875-MOD(W34,1))</f>
        <v>1</v>
      </c>
      <c r="AN34" s="15"/>
      <c r="AO34" s="12"/>
      <c r="AP34" s="12"/>
      <c r="AQ34" s="12" t="str">
        <f>初期値マスタ!B31</f>
        <v>バットム</v>
      </c>
      <c r="AR34" s="1" t="str">
        <f>エサマスタ!B31</f>
        <v>ビーダマンベリー</v>
      </c>
    </row>
    <row r="35" spans="1:44" x14ac:dyDescent="0.15">
      <c r="A35" s="15"/>
      <c r="B35" s="51" t="s">
        <v>128</v>
      </c>
      <c r="C35" s="54"/>
      <c r="D35" s="53" t="s">
        <v>92</v>
      </c>
      <c r="E35" s="53" t="s">
        <v>104</v>
      </c>
      <c r="F35" s="53" t="s">
        <v>97</v>
      </c>
      <c r="G35" s="32"/>
      <c r="H35" s="15"/>
      <c r="I35" s="15"/>
      <c r="J35" s="63" t="s">
        <v>128</v>
      </c>
      <c r="K35" s="64">
        <f t="shared" ref="K35:R35" si="37">K34+AA34</f>
        <v>65.5</v>
      </c>
      <c r="L35" s="65">
        <f t="shared" si="37"/>
        <v>26.75</v>
      </c>
      <c r="M35" s="65">
        <f t="shared" si="37"/>
        <v>49.5</v>
      </c>
      <c r="N35" s="65">
        <f t="shared" si="37"/>
        <v>32.5</v>
      </c>
      <c r="O35" s="65">
        <f t="shared" si="37"/>
        <v>32.5</v>
      </c>
      <c r="P35" s="65">
        <f t="shared" si="37"/>
        <v>49.5</v>
      </c>
      <c r="Q35" s="65">
        <f t="shared" si="37"/>
        <v>17.5</v>
      </c>
      <c r="R35" s="65">
        <f t="shared" si="37"/>
        <v>5</v>
      </c>
      <c r="S35" s="76">
        <f t="shared" ref="S35:W35" si="38">INT(S34)+MIN(S34-INT(S34)+AI34,1.875)</f>
        <v>26.25</v>
      </c>
      <c r="T35" s="76">
        <f t="shared" si="38"/>
        <v>16.125</v>
      </c>
      <c r="U35" s="76">
        <f t="shared" si="38"/>
        <v>18.875</v>
      </c>
      <c r="V35" s="76">
        <f t="shared" si="38"/>
        <v>18.875</v>
      </c>
      <c r="W35" s="77">
        <f t="shared" si="38"/>
        <v>16.5</v>
      </c>
      <c r="X35" s="15"/>
      <c r="Y35" s="15"/>
      <c r="Z35" s="63" t="s">
        <v>128</v>
      </c>
      <c r="AA35" s="64">
        <f>MIN(MAX(MIN(MAX(MIN(MAX(K$6+INDEX(エサマスタ!$C$5:$O$53,MATCH($D35,エサマスタ!$B$5:$B$53,0),COLUMN()-COLUMN($Z35)),0),3.75)+INDEX(エサマスタ!$C$5:$O$53,MATCH($E35,エサマスタ!$B$5:$B$53,0),COLUMN()-COLUMN($Z35)),0),3.75)+INDEX(エサマスタ!$C$5:$O$53,MATCH($F35,エサマスタ!$B$5:$B$53,0),COLUMN()-COLUMN($Z35)),0),3.75)</f>
        <v>3.5</v>
      </c>
      <c r="AB35" s="65">
        <f>MIN(MAX(MIN(MAX(MIN(MAX(L$6+INDEX(エサマスタ!$C$5:$O$53,MATCH($D35,エサマスタ!$B$5:$B$53,0),COLUMN()-COLUMN($Z35)),0),3.75)+INDEX(エサマスタ!$C$5:$O$53,MATCH($E35,エサマスタ!$B$5:$B$53,0),COLUMN()-COLUMN($Z35)),0),3.75)+INDEX(エサマスタ!$C$5:$O$53,MATCH($F35,エサマスタ!$B$5:$B$53,0),COLUMN()-COLUMN($Z35)),0),3.75)</f>
        <v>1.25</v>
      </c>
      <c r="AC35" s="65">
        <f>MIN(MAX(MIN(MAX(MIN(MAX(M$6+INDEX(エサマスタ!$C$5:$O$53,MATCH($D35,エサマスタ!$B$5:$B$53,0),COLUMN()-COLUMN($Z35)),0),3.75)+INDEX(エサマスタ!$C$5:$O$53,MATCH($E35,エサマスタ!$B$5:$B$53,0),COLUMN()-COLUMN($Z35)),0),3.75)+INDEX(エサマスタ!$C$5:$O$53,MATCH($F35,エサマスタ!$B$5:$B$53,0),COLUMN()-COLUMN($Z35)),0),3.75)</f>
        <v>2.5</v>
      </c>
      <c r="AD35" s="65">
        <f>MIN(MAX(MIN(MAX(MIN(MAX(N$6+INDEX(エサマスタ!$C$5:$O$53,MATCH($D35,エサマスタ!$B$5:$B$53,0),COLUMN()-COLUMN($Z35)),0),3.75)+INDEX(エサマスタ!$C$5:$O$53,MATCH($E35,エサマスタ!$B$5:$B$53,0),COLUMN()-COLUMN($Z35)),0),3.75)+INDEX(エサマスタ!$C$5:$O$53,MATCH($F35,エサマスタ!$B$5:$B$53,0),COLUMN()-COLUMN($Z35)),0),3.75)</f>
        <v>1.5</v>
      </c>
      <c r="AE35" s="65">
        <f>MIN(MAX(MIN(MAX(MIN(MAX(O$6+INDEX(エサマスタ!$C$5:$O$53,MATCH($D35,エサマスタ!$B$5:$B$53,0),COLUMN()-COLUMN($Z35)),0),3.75)+INDEX(エサマスタ!$C$5:$O$53,MATCH($E35,エサマスタ!$B$5:$B$53,0),COLUMN()-COLUMN($Z35)),0),3.75)+INDEX(エサマスタ!$C$5:$O$53,MATCH($F35,エサマスタ!$B$5:$B$53,0),COLUMN()-COLUMN($Z35)),0),3.75)</f>
        <v>1.5</v>
      </c>
      <c r="AF35" s="65">
        <f>MIN(MAX(MIN(MAX(MIN(MAX(P$6+INDEX(エサマスタ!$C$5:$O$53,MATCH($D35,エサマスタ!$B$5:$B$53,0),COLUMN()-COLUMN($Z35)),0),3.75)+INDEX(エサマスタ!$C$5:$O$53,MATCH($E35,エサマスタ!$B$5:$B$53,0),COLUMN()-COLUMN($Z35)),0),3.75)+INDEX(エサマスタ!$C$5:$O$53,MATCH($F35,エサマスタ!$B$5:$B$53,0),COLUMN()-COLUMN($Z35)),0),3.75)</f>
        <v>2.5</v>
      </c>
      <c r="AG35" s="65">
        <f>MIN(MAX(MIN(MAX(MIN(MAX(Q$6+INDEX(エサマスタ!$C$5:$O$53,MATCH($D35,エサマスタ!$B$5:$B$53,0),COLUMN()-COLUMN($Z35)),0),3.75)+INDEX(エサマスタ!$C$5:$O$53,MATCH($E35,エサマスタ!$B$5:$B$53,0),COLUMN()-COLUMN($Z35)),0),3.75)+INDEX(エサマスタ!$C$5:$O$53,MATCH($F35,エサマスタ!$B$5:$B$53,0),COLUMN()-COLUMN($Z35)),0),3.75)</f>
        <v>1.5</v>
      </c>
      <c r="AH35" s="65">
        <f>MIN(MAX(MIN(MAX(MIN(MAX(R$6+INDEX(エサマスタ!$C$5:$O$53,MATCH($D35,エサマスタ!$B$5:$B$53,0),COLUMN()-COLUMN($Z35)),0),3.75)+INDEX(エサマスタ!$C$5:$O$53,MATCH($E35,エサマスタ!$B$5:$B$53,0),COLUMN()-COLUMN($Z35)),0),3.75)+INDEX(エサマスタ!$C$5:$O$53,MATCH($F35,エサマスタ!$B$5:$B$53,0),COLUMN()-COLUMN($Z35)),0),3.75)</f>
        <v>0</v>
      </c>
      <c r="AI35" s="76">
        <f>MIN(MAX(MIN(MAX(MIN(MAX(S$6+INDEX(エサマスタ!$C$5:$O$53,MATCH($D35,エサマスタ!$B$5:$B$53,0),COLUMN()-COLUMN($Z35)),0),1.875-MOD(S35,1))+INDEX(エサマスタ!$C$5:$O$53,MATCH($E35,エサマスタ!$B$5:$B$53,0),COLUMN()-COLUMN($Z35)),0),1.875-MOD(S35,1))+INDEX(エサマスタ!$C$5:$O$53,MATCH($F35,エサマスタ!$B$5:$B$53,0),COLUMN()-COLUMN($Z35)),0),1.875-MOD(S35,1))</f>
        <v>0.75</v>
      </c>
      <c r="AJ35" s="76">
        <f>MIN(MAX(MIN(MAX(MIN(MAX(T$6+INDEX(エサマスタ!$C$5:$O$53,MATCH($D35,エサマスタ!$B$5:$B$53,0),COLUMN()-COLUMN($Z35)),0),1.875-MOD(T35,1))+INDEX(エサマスタ!$C$5:$O$53,MATCH($E35,エサマスタ!$B$5:$B$53,0),COLUMN()-COLUMN($Z35)),0),1.875-MOD(T35,1))+INDEX(エサマスタ!$C$5:$O$53,MATCH($F35,エサマスタ!$B$5:$B$53,0),COLUMN()-COLUMN($Z35)),0),1.875-MOD(T35,1))</f>
        <v>0.875</v>
      </c>
      <c r="AK35" s="76">
        <f>MIN(MAX(MIN(MAX(MIN(MAX(U$6+INDEX(エサマスタ!$C$5:$O$53,MATCH($D35,エサマスタ!$B$5:$B$53,0),COLUMN()-COLUMN($Z35)),0),1.875-MOD(U35,1))+INDEX(エサマスタ!$C$5:$O$53,MATCH($E35,エサマスタ!$B$5:$B$53,0),COLUMN()-COLUMN($Z35)),0),1.875-MOD(U35,1))+INDEX(エサマスタ!$C$5:$O$53,MATCH($F35,エサマスタ!$B$5:$B$53,0),COLUMN()-COLUMN($Z35)),0),1.875-MOD(U35,1))</f>
        <v>1</v>
      </c>
      <c r="AL35" s="76">
        <f>MIN(MAX(MIN(MAX(MIN(MAX(V$6+INDEX(エサマスタ!$C$5:$O$53,MATCH($D35,エサマスタ!$B$5:$B$53,0),COLUMN()-COLUMN($Z35)),0),1.875-MOD(V35,1))+INDEX(エサマスタ!$C$5:$O$53,MATCH($E35,エサマスタ!$B$5:$B$53,0),COLUMN()-COLUMN($Z35)),0),1.875-MOD(V35,1))+INDEX(エサマスタ!$C$5:$O$53,MATCH($F35,エサマスタ!$B$5:$B$53,0),COLUMN()-COLUMN($Z35)),0),1.875-MOD(V35,1))</f>
        <v>1</v>
      </c>
      <c r="AM35" s="77">
        <f>MIN(MAX(MIN(MAX(MIN(MAX(W$6+IF(AND($F$1="リマスター",$D35="アルマジロキャベツ"),-1,1)*INDEX(エサマスタ!$C$5:$O$53,MATCH($D35,エサマスタ!$B$5:$B$53,0),COLUMN()-COLUMN($Z35)),0),1.875-MOD(W35,1))+IF(AND($F$1="リマスター",$E35="アルマジロキャベツ"),-1,1)*INDEX(エサマスタ!$C$5:$O$53,MATCH($E35,エサマスタ!$B$5:$B$53,0),COLUMN()-COLUMN($Z35)),0),1.875-MOD(W35,1))+IF(AND($F$1="リマスター",$F35="アルマジロキャベツ"),-1,1)*INDEX(エサマスタ!$C$5:$O$53,MATCH($F35,エサマスタ!$B$5:$B$53,0),COLUMN()-COLUMN($Z35)),0),1.875-MOD(W35,1))</f>
        <v>0.5</v>
      </c>
      <c r="AN35" s="15"/>
      <c r="AO35" s="12"/>
      <c r="AP35" s="12"/>
      <c r="AQ35" s="12" t="str">
        <f>初期値マスタ!B32</f>
        <v>コカトリス</v>
      </c>
      <c r="AR35" s="1" t="str">
        <f>エサマスタ!B32</f>
        <v>マスクイモ</v>
      </c>
    </row>
    <row r="36" spans="1:44" x14ac:dyDescent="0.15">
      <c r="A36" s="15"/>
      <c r="B36" s="51" t="s">
        <v>129</v>
      </c>
      <c r="C36" s="54"/>
      <c r="D36" s="53" t="s">
        <v>92</v>
      </c>
      <c r="E36" s="53" t="s">
        <v>97</v>
      </c>
      <c r="F36" s="53" t="s">
        <v>97</v>
      </c>
      <c r="G36" s="32"/>
      <c r="H36" s="15"/>
      <c r="I36" s="15"/>
      <c r="J36" s="63" t="s">
        <v>129</v>
      </c>
      <c r="K36" s="64">
        <f t="shared" ref="K36:R36" si="39">K35+AA35</f>
        <v>69</v>
      </c>
      <c r="L36" s="65">
        <f t="shared" si="39"/>
        <v>28</v>
      </c>
      <c r="M36" s="65">
        <f t="shared" si="39"/>
        <v>52</v>
      </c>
      <c r="N36" s="65">
        <f t="shared" si="39"/>
        <v>34</v>
      </c>
      <c r="O36" s="65">
        <f t="shared" si="39"/>
        <v>34</v>
      </c>
      <c r="P36" s="65">
        <f t="shared" si="39"/>
        <v>52</v>
      </c>
      <c r="Q36" s="65">
        <f t="shared" si="39"/>
        <v>19</v>
      </c>
      <c r="R36" s="65">
        <f t="shared" si="39"/>
        <v>5</v>
      </c>
      <c r="S36" s="76">
        <f t="shared" ref="S36:W36" si="40">INT(S35)+MIN(S35-INT(S35)+AI35,1.875)</f>
        <v>27</v>
      </c>
      <c r="T36" s="76">
        <f t="shared" si="40"/>
        <v>17</v>
      </c>
      <c r="U36" s="76">
        <f t="shared" si="40"/>
        <v>19.875</v>
      </c>
      <c r="V36" s="76">
        <f t="shared" si="40"/>
        <v>19.875</v>
      </c>
      <c r="W36" s="77">
        <f t="shared" si="40"/>
        <v>17</v>
      </c>
      <c r="X36" s="15"/>
      <c r="Y36" s="15"/>
      <c r="Z36" s="63" t="s">
        <v>129</v>
      </c>
      <c r="AA36" s="64">
        <f>MIN(MAX(MIN(MAX(MIN(MAX(K$6+INDEX(エサマスタ!$C$5:$O$53,MATCH($D36,エサマスタ!$B$5:$B$53,0),COLUMN()-COLUMN($Z36)),0),3.75)+INDEX(エサマスタ!$C$5:$O$53,MATCH($E36,エサマスタ!$B$5:$B$53,0),COLUMN()-COLUMN($Z36)),0),3.75)+INDEX(エサマスタ!$C$5:$O$53,MATCH($F36,エサマスタ!$B$5:$B$53,0),COLUMN()-COLUMN($Z36)),0),3.75)</f>
        <v>3.75</v>
      </c>
      <c r="AB36" s="65">
        <f>MIN(MAX(MIN(MAX(MIN(MAX(L$6+INDEX(エサマスタ!$C$5:$O$53,MATCH($D36,エサマスタ!$B$5:$B$53,0),COLUMN()-COLUMN($Z36)),0),3.75)+INDEX(エサマスタ!$C$5:$O$53,MATCH($E36,エサマスタ!$B$5:$B$53,0),COLUMN()-COLUMN($Z36)),0),3.75)+INDEX(エサマスタ!$C$5:$O$53,MATCH($F36,エサマスタ!$B$5:$B$53,0),COLUMN()-COLUMN($Z36)),0),3.75)</f>
        <v>1.25</v>
      </c>
      <c r="AC36" s="65">
        <f>MIN(MAX(MIN(MAX(MIN(MAX(M$6+INDEX(エサマスタ!$C$5:$O$53,MATCH($D36,エサマスタ!$B$5:$B$53,0),COLUMN()-COLUMN($Z36)),0),3.75)+INDEX(エサマスタ!$C$5:$O$53,MATCH($E36,エサマスタ!$B$5:$B$53,0),COLUMN()-COLUMN($Z36)),0),3.75)+INDEX(エサマスタ!$C$5:$O$53,MATCH($F36,エサマスタ!$B$5:$B$53,0),COLUMN()-COLUMN($Z36)),0),3.75)</f>
        <v>2.5</v>
      </c>
      <c r="AD36" s="65">
        <f>MIN(MAX(MIN(MAX(MIN(MAX(N$6+INDEX(エサマスタ!$C$5:$O$53,MATCH($D36,エサマスタ!$B$5:$B$53,0),COLUMN()-COLUMN($Z36)),0),3.75)+INDEX(エサマスタ!$C$5:$O$53,MATCH($E36,エサマスタ!$B$5:$B$53,0),COLUMN()-COLUMN($Z36)),0),3.75)+INDEX(エサマスタ!$C$5:$O$53,MATCH($F36,エサマスタ!$B$5:$B$53,0),COLUMN()-COLUMN($Z36)),0),3.75)</f>
        <v>1.5</v>
      </c>
      <c r="AE36" s="65">
        <f>MIN(MAX(MIN(MAX(MIN(MAX(O$6+INDEX(エサマスタ!$C$5:$O$53,MATCH($D36,エサマスタ!$B$5:$B$53,0),COLUMN()-COLUMN($Z36)),0),3.75)+INDEX(エサマスタ!$C$5:$O$53,MATCH($E36,エサマスタ!$B$5:$B$53,0),COLUMN()-COLUMN($Z36)),0),3.75)+INDEX(エサマスタ!$C$5:$O$53,MATCH($F36,エサマスタ!$B$5:$B$53,0),COLUMN()-COLUMN($Z36)),0),3.75)</f>
        <v>1.5</v>
      </c>
      <c r="AF36" s="65">
        <f>MIN(MAX(MIN(MAX(MIN(MAX(P$6+INDEX(エサマスタ!$C$5:$O$53,MATCH($D36,エサマスタ!$B$5:$B$53,0),COLUMN()-COLUMN($Z36)),0),3.75)+INDEX(エサマスタ!$C$5:$O$53,MATCH($E36,エサマスタ!$B$5:$B$53,0),COLUMN()-COLUMN($Z36)),0),3.75)+INDEX(エサマスタ!$C$5:$O$53,MATCH($F36,エサマスタ!$B$5:$B$53,0),COLUMN()-COLUMN($Z36)),0),3.75)</f>
        <v>2.5</v>
      </c>
      <c r="AG36" s="65">
        <f>MIN(MAX(MIN(MAX(MIN(MAX(Q$6+INDEX(エサマスタ!$C$5:$O$53,MATCH($D36,エサマスタ!$B$5:$B$53,0),COLUMN()-COLUMN($Z36)),0),3.75)+INDEX(エサマスタ!$C$5:$O$53,MATCH($E36,エサマスタ!$B$5:$B$53,0),COLUMN()-COLUMN($Z36)),0),3.75)+INDEX(エサマスタ!$C$5:$O$53,MATCH($F36,エサマスタ!$B$5:$B$53,0),COLUMN()-COLUMN($Z36)),0),3.75)</f>
        <v>0.5</v>
      </c>
      <c r="AH36" s="65">
        <f>MIN(MAX(MIN(MAX(MIN(MAX(R$6+INDEX(エサマスタ!$C$5:$O$53,MATCH($D36,エサマスタ!$B$5:$B$53,0),COLUMN()-COLUMN($Z36)),0),3.75)+INDEX(エサマスタ!$C$5:$O$53,MATCH($E36,エサマスタ!$B$5:$B$53,0),COLUMN()-COLUMN($Z36)),0),3.75)+INDEX(エサマスタ!$C$5:$O$53,MATCH($F36,エサマスタ!$B$5:$B$53,0),COLUMN()-COLUMN($Z36)),0),3.75)</f>
        <v>0</v>
      </c>
      <c r="AI36" s="76">
        <f>MIN(MAX(MIN(MAX(MIN(MAX(S$6+INDEX(エサマスタ!$C$5:$O$53,MATCH($D36,エサマスタ!$B$5:$B$53,0),COLUMN()-COLUMN($Z36)),0),1.875-MOD(S36,1))+INDEX(エサマスタ!$C$5:$O$53,MATCH($E36,エサマスタ!$B$5:$B$53,0),COLUMN()-COLUMN($Z36)),0),1.875-MOD(S36,1))+INDEX(エサマスタ!$C$5:$O$53,MATCH($F36,エサマスタ!$B$5:$B$53,0),COLUMN()-COLUMN($Z36)),0),1.875-MOD(S36,1))</f>
        <v>0.75</v>
      </c>
      <c r="AJ36" s="76">
        <f>MIN(MAX(MIN(MAX(MIN(MAX(T$6+INDEX(エサマスタ!$C$5:$O$53,MATCH($D36,エサマスタ!$B$5:$B$53,0),COLUMN()-COLUMN($Z36)),0),1.875-MOD(T36,1))+INDEX(エサマスタ!$C$5:$O$53,MATCH($E36,エサマスタ!$B$5:$B$53,0),COLUMN()-COLUMN($Z36)),0),1.875-MOD(T36,1))+INDEX(エサマスタ!$C$5:$O$53,MATCH($F36,エサマスタ!$B$5:$B$53,0),COLUMN()-COLUMN($Z36)),0),1.875-MOD(T36,1))</f>
        <v>0.875</v>
      </c>
      <c r="AK36" s="76">
        <f>MIN(MAX(MIN(MAX(MIN(MAX(U$6+INDEX(エサマスタ!$C$5:$O$53,MATCH($D36,エサマスタ!$B$5:$B$53,0),COLUMN()-COLUMN($Z36)),0),1.875-MOD(U36,1))+INDEX(エサマスタ!$C$5:$O$53,MATCH($E36,エサマスタ!$B$5:$B$53,0),COLUMN()-COLUMN($Z36)),0),1.875-MOD(U36,1))+INDEX(エサマスタ!$C$5:$O$53,MATCH($F36,エサマスタ!$B$5:$B$53,0),COLUMN()-COLUMN($Z36)),0),1.875-MOD(U36,1))</f>
        <v>1</v>
      </c>
      <c r="AL36" s="76">
        <f>MIN(MAX(MIN(MAX(MIN(MAX(V$6+INDEX(エサマスタ!$C$5:$O$53,MATCH($D36,エサマスタ!$B$5:$B$53,0),COLUMN()-COLUMN($Z36)),0),1.875-MOD(V36,1))+INDEX(エサマスタ!$C$5:$O$53,MATCH($E36,エサマスタ!$B$5:$B$53,0),COLUMN()-COLUMN($Z36)),0),1.875-MOD(V36,1))+INDEX(エサマスタ!$C$5:$O$53,MATCH($F36,エサマスタ!$B$5:$B$53,0),COLUMN()-COLUMN($Z36)),0),1.875-MOD(V36,1))</f>
        <v>1</v>
      </c>
      <c r="AM36" s="77">
        <f>MIN(MAX(MIN(MAX(MIN(MAX(W$6+IF(AND($F$1="リマスター",$D36="アルマジロキャベツ"),-1,1)*INDEX(エサマスタ!$C$5:$O$53,MATCH($D36,エサマスタ!$B$5:$B$53,0),COLUMN()-COLUMN($Z36)),0),1.875-MOD(W36,1))+IF(AND($F$1="リマスター",$E36="アルマジロキャベツ"),-1,1)*INDEX(エサマスタ!$C$5:$O$53,MATCH($E36,エサマスタ!$B$5:$B$53,0),COLUMN()-COLUMN($Z36)),0),1.875-MOD(W36,1))+IF(AND($F$1="リマスター",$F36="アルマジロキャベツ"),-1,1)*INDEX(エサマスタ!$C$5:$O$53,MATCH($F36,エサマスタ!$B$5:$B$53,0),COLUMN()-COLUMN($Z36)),0),1.875-MOD(W36,1))</f>
        <v>1</v>
      </c>
      <c r="AN36" s="15"/>
      <c r="AO36" s="12"/>
      <c r="AP36" s="12"/>
      <c r="AQ36" s="12" t="str">
        <f>初期値マスタ!B33</f>
        <v>チョコボ</v>
      </c>
      <c r="AR36" s="1" t="str">
        <f>エサマスタ!B33</f>
        <v>ユリグリンピース</v>
      </c>
    </row>
    <row r="37" spans="1:44" x14ac:dyDescent="0.15">
      <c r="A37" s="15"/>
      <c r="B37" s="51" t="s">
        <v>130</v>
      </c>
      <c r="C37" s="54"/>
      <c r="D37" s="53" t="s">
        <v>92</v>
      </c>
      <c r="E37" s="53" t="s">
        <v>97</v>
      </c>
      <c r="F37" s="53" t="s">
        <v>97</v>
      </c>
      <c r="G37" s="32"/>
      <c r="H37" s="15"/>
      <c r="I37" s="15"/>
      <c r="J37" s="63" t="s">
        <v>130</v>
      </c>
      <c r="K37" s="64">
        <f t="shared" ref="K37:R37" si="41">K36+AA36</f>
        <v>72.75</v>
      </c>
      <c r="L37" s="65">
        <f t="shared" si="41"/>
        <v>29.25</v>
      </c>
      <c r="M37" s="65">
        <f t="shared" si="41"/>
        <v>54.5</v>
      </c>
      <c r="N37" s="65">
        <f t="shared" si="41"/>
        <v>35.5</v>
      </c>
      <c r="O37" s="65">
        <f t="shared" si="41"/>
        <v>35.5</v>
      </c>
      <c r="P37" s="65">
        <f t="shared" si="41"/>
        <v>54.5</v>
      </c>
      <c r="Q37" s="65">
        <f t="shared" si="41"/>
        <v>19.5</v>
      </c>
      <c r="R37" s="65">
        <f t="shared" si="41"/>
        <v>5</v>
      </c>
      <c r="S37" s="76">
        <f t="shared" ref="S37:W37" si="42">INT(S36)+MIN(S36-INT(S36)+AI36,1.875)</f>
        <v>27.75</v>
      </c>
      <c r="T37" s="76">
        <f t="shared" si="42"/>
        <v>17.875</v>
      </c>
      <c r="U37" s="76">
        <f t="shared" si="42"/>
        <v>20.875</v>
      </c>
      <c r="V37" s="76">
        <f t="shared" si="42"/>
        <v>20.875</v>
      </c>
      <c r="W37" s="77">
        <f t="shared" si="42"/>
        <v>18</v>
      </c>
      <c r="X37" s="15"/>
      <c r="Y37" s="15"/>
      <c r="Z37" s="63" t="s">
        <v>130</v>
      </c>
      <c r="AA37" s="64">
        <f>MIN(MAX(MIN(MAX(MIN(MAX(K$6+INDEX(エサマスタ!$C$5:$O$53,MATCH($D37,エサマスタ!$B$5:$B$53,0),COLUMN()-COLUMN($Z37)),0),3.75)+INDEX(エサマスタ!$C$5:$O$53,MATCH($E37,エサマスタ!$B$5:$B$53,0),COLUMN()-COLUMN($Z37)),0),3.75)+INDEX(エサマスタ!$C$5:$O$53,MATCH($F37,エサマスタ!$B$5:$B$53,0),COLUMN()-COLUMN($Z37)),0),3.75)</f>
        <v>3.75</v>
      </c>
      <c r="AB37" s="65">
        <f>MIN(MAX(MIN(MAX(MIN(MAX(L$6+INDEX(エサマスタ!$C$5:$O$53,MATCH($D37,エサマスタ!$B$5:$B$53,0),COLUMN()-COLUMN($Z37)),0),3.75)+INDEX(エサマスタ!$C$5:$O$53,MATCH($E37,エサマスタ!$B$5:$B$53,0),COLUMN()-COLUMN($Z37)),0),3.75)+INDEX(エサマスタ!$C$5:$O$53,MATCH($F37,エサマスタ!$B$5:$B$53,0),COLUMN()-COLUMN($Z37)),0),3.75)</f>
        <v>1.25</v>
      </c>
      <c r="AC37" s="65">
        <f>MIN(MAX(MIN(MAX(MIN(MAX(M$6+INDEX(エサマスタ!$C$5:$O$53,MATCH($D37,エサマスタ!$B$5:$B$53,0),COLUMN()-COLUMN($Z37)),0),3.75)+INDEX(エサマスタ!$C$5:$O$53,MATCH($E37,エサマスタ!$B$5:$B$53,0),COLUMN()-COLUMN($Z37)),0),3.75)+INDEX(エサマスタ!$C$5:$O$53,MATCH($F37,エサマスタ!$B$5:$B$53,0),COLUMN()-COLUMN($Z37)),0),3.75)</f>
        <v>2.5</v>
      </c>
      <c r="AD37" s="65">
        <f>MIN(MAX(MIN(MAX(MIN(MAX(N$6+INDEX(エサマスタ!$C$5:$O$53,MATCH($D37,エサマスタ!$B$5:$B$53,0),COLUMN()-COLUMN($Z37)),0),3.75)+INDEX(エサマスタ!$C$5:$O$53,MATCH($E37,エサマスタ!$B$5:$B$53,0),COLUMN()-COLUMN($Z37)),0),3.75)+INDEX(エサマスタ!$C$5:$O$53,MATCH($F37,エサマスタ!$B$5:$B$53,0),COLUMN()-COLUMN($Z37)),0),3.75)</f>
        <v>1.5</v>
      </c>
      <c r="AE37" s="65">
        <f>MIN(MAX(MIN(MAX(MIN(MAX(O$6+INDEX(エサマスタ!$C$5:$O$53,MATCH($D37,エサマスタ!$B$5:$B$53,0),COLUMN()-COLUMN($Z37)),0),3.75)+INDEX(エサマスタ!$C$5:$O$53,MATCH($E37,エサマスタ!$B$5:$B$53,0),COLUMN()-COLUMN($Z37)),0),3.75)+INDEX(エサマスタ!$C$5:$O$53,MATCH($F37,エサマスタ!$B$5:$B$53,0),COLUMN()-COLUMN($Z37)),0),3.75)</f>
        <v>1.5</v>
      </c>
      <c r="AF37" s="65">
        <f>MIN(MAX(MIN(MAX(MIN(MAX(P$6+INDEX(エサマスタ!$C$5:$O$53,MATCH($D37,エサマスタ!$B$5:$B$53,0),COLUMN()-COLUMN($Z37)),0),3.75)+INDEX(エサマスタ!$C$5:$O$53,MATCH($E37,エサマスタ!$B$5:$B$53,0),COLUMN()-COLUMN($Z37)),0),3.75)+INDEX(エサマスタ!$C$5:$O$53,MATCH($F37,エサマスタ!$B$5:$B$53,0),COLUMN()-COLUMN($Z37)),0),3.75)</f>
        <v>2.5</v>
      </c>
      <c r="AG37" s="65">
        <f>MIN(MAX(MIN(MAX(MIN(MAX(Q$6+INDEX(エサマスタ!$C$5:$O$53,MATCH($D37,エサマスタ!$B$5:$B$53,0),COLUMN()-COLUMN($Z37)),0),3.75)+INDEX(エサマスタ!$C$5:$O$53,MATCH($E37,エサマスタ!$B$5:$B$53,0),COLUMN()-COLUMN($Z37)),0),3.75)+INDEX(エサマスタ!$C$5:$O$53,MATCH($F37,エサマスタ!$B$5:$B$53,0),COLUMN()-COLUMN($Z37)),0),3.75)</f>
        <v>0.5</v>
      </c>
      <c r="AH37" s="65">
        <f>MIN(MAX(MIN(MAX(MIN(MAX(R$6+INDEX(エサマスタ!$C$5:$O$53,MATCH($D37,エサマスタ!$B$5:$B$53,0),COLUMN()-COLUMN($Z37)),0),3.75)+INDEX(エサマスタ!$C$5:$O$53,MATCH($E37,エサマスタ!$B$5:$B$53,0),COLUMN()-COLUMN($Z37)),0),3.75)+INDEX(エサマスタ!$C$5:$O$53,MATCH($F37,エサマスタ!$B$5:$B$53,0),COLUMN()-COLUMN($Z37)),0),3.75)</f>
        <v>0</v>
      </c>
      <c r="AI37" s="76">
        <f>MIN(MAX(MIN(MAX(MIN(MAX(S$6+INDEX(エサマスタ!$C$5:$O$53,MATCH($D37,エサマスタ!$B$5:$B$53,0),COLUMN()-COLUMN($Z37)),0),1.875-MOD(S37,1))+INDEX(エサマスタ!$C$5:$O$53,MATCH($E37,エサマスタ!$B$5:$B$53,0),COLUMN()-COLUMN($Z37)),0),1.875-MOD(S37,1))+INDEX(エサマスタ!$C$5:$O$53,MATCH($F37,エサマスタ!$B$5:$B$53,0),COLUMN()-COLUMN($Z37)),0),1.875-MOD(S37,1))</f>
        <v>0.75</v>
      </c>
      <c r="AJ37" s="76">
        <f>MIN(MAX(MIN(MAX(MIN(MAX(T$6+INDEX(エサマスタ!$C$5:$O$53,MATCH($D37,エサマスタ!$B$5:$B$53,0),COLUMN()-COLUMN($Z37)),0),1.875-MOD(T37,1))+INDEX(エサマスタ!$C$5:$O$53,MATCH($E37,エサマスタ!$B$5:$B$53,0),COLUMN()-COLUMN($Z37)),0),1.875-MOD(T37,1))+INDEX(エサマスタ!$C$5:$O$53,MATCH($F37,エサマスタ!$B$5:$B$53,0),COLUMN()-COLUMN($Z37)),0),1.875-MOD(T37,1))</f>
        <v>0.875</v>
      </c>
      <c r="AK37" s="76">
        <f>MIN(MAX(MIN(MAX(MIN(MAX(U$6+INDEX(エサマスタ!$C$5:$O$53,MATCH($D37,エサマスタ!$B$5:$B$53,0),COLUMN()-COLUMN($Z37)),0),1.875-MOD(U37,1))+INDEX(エサマスタ!$C$5:$O$53,MATCH($E37,エサマスタ!$B$5:$B$53,0),COLUMN()-COLUMN($Z37)),0),1.875-MOD(U37,1))+INDEX(エサマスタ!$C$5:$O$53,MATCH($F37,エサマスタ!$B$5:$B$53,0),COLUMN()-COLUMN($Z37)),0),1.875-MOD(U37,1))</f>
        <v>1</v>
      </c>
      <c r="AL37" s="76">
        <f>MIN(MAX(MIN(MAX(MIN(MAX(V$6+INDEX(エサマスタ!$C$5:$O$53,MATCH($D37,エサマスタ!$B$5:$B$53,0),COLUMN()-COLUMN($Z37)),0),1.875-MOD(V37,1))+INDEX(エサマスタ!$C$5:$O$53,MATCH($E37,エサマスタ!$B$5:$B$53,0),COLUMN()-COLUMN($Z37)),0),1.875-MOD(V37,1))+INDEX(エサマスタ!$C$5:$O$53,MATCH($F37,エサマスタ!$B$5:$B$53,0),COLUMN()-COLUMN($Z37)),0),1.875-MOD(V37,1))</f>
        <v>1</v>
      </c>
      <c r="AM37" s="77">
        <f>MIN(MAX(MIN(MAX(MIN(MAX(W$6+IF(AND($F$1="リマスター",$D37="アルマジロキャベツ"),-1,1)*INDEX(エサマスタ!$C$5:$O$53,MATCH($D37,エサマスタ!$B$5:$B$53,0),COLUMN()-COLUMN($Z37)),0),1.875-MOD(W37,1))+IF(AND($F$1="リマスター",$E37="アルマジロキャベツ"),-1,1)*INDEX(エサマスタ!$C$5:$O$53,MATCH($E37,エサマスタ!$B$5:$B$53,0),COLUMN()-COLUMN($Z37)),0),1.875-MOD(W37,1))+IF(AND($F$1="リマスター",$F37="アルマジロキャベツ"),-1,1)*INDEX(エサマスタ!$C$5:$O$53,MATCH($F37,エサマスタ!$B$5:$B$53,0),COLUMN()-COLUMN($Z37)),0),1.875-MOD(W37,1))</f>
        <v>1</v>
      </c>
      <c r="AN37" s="15"/>
      <c r="AO37" s="12"/>
      <c r="AP37" s="12"/>
      <c r="AQ37" s="12" t="str">
        <f>初期値マスタ!B34</f>
        <v>プチガルーダ</v>
      </c>
      <c r="AR37" s="1" t="str">
        <f>エサマスタ!B34</f>
        <v>ロケットパパイヤ</v>
      </c>
    </row>
    <row r="38" spans="1:44" x14ac:dyDescent="0.15">
      <c r="A38" s="15"/>
      <c r="B38" s="51" t="s">
        <v>131</v>
      </c>
      <c r="C38" s="54"/>
      <c r="D38" s="53" t="s">
        <v>92</v>
      </c>
      <c r="E38" s="53" t="s">
        <v>97</v>
      </c>
      <c r="F38" s="53" t="s">
        <v>97</v>
      </c>
      <c r="G38" s="32"/>
      <c r="H38" s="15"/>
      <c r="I38" s="15"/>
      <c r="J38" s="63" t="s">
        <v>131</v>
      </c>
      <c r="K38" s="64">
        <f t="shared" ref="K38:R38" si="43">K37+AA37</f>
        <v>76.5</v>
      </c>
      <c r="L38" s="65">
        <f t="shared" si="43"/>
        <v>30.5</v>
      </c>
      <c r="M38" s="65">
        <f t="shared" si="43"/>
        <v>57</v>
      </c>
      <c r="N38" s="65">
        <f t="shared" si="43"/>
        <v>37</v>
      </c>
      <c r="O38" s="65">
        <f t="shared" si="43"/>
        <v>37</v>
      </c>
      <c r="P38" s="65">
        <f t="shared" si="43"/>
        <v>57</v>
      </c>
      <c r="Q38" s="65">
        <f t="shared" si="43"/>
        <v>20</v>
      </c>
      <c r="R38" s="65">
        <f t="shared" si="43"/>
        <v>5</v>
      </c>
      <c r="S38" s="76">
        <f t="shared" ref="S38:W38" si="44">INT(S37)+MIN(S37-INT(S37)+AI37,1.875)</f>
        <v>28.5</v>
      </c>
      <c r="T38" s="76">
        <f t="shared" si="44"/>
        <v>18.75</v>
      </c>
      <c r="U38" s="76">
        <f t="shared" si="44"/>
        <v>21.875</v>
      </c>
      <c r="V38" s="76">
        <f t="shared" si="44"/>
        <v>21.875</v>
      </c>
      <c r="W38" s="77">
        <f t="shared" si="44"/>
        <v>19</v>
      </c>
      <c r="X38" s="15"/>
      <c r="Y38" s="15"/>
      <c r="Z38" s="63" t="s">
        <v>131</v>
      </c>
      <c r="AA38" s="64">
        <f>MIN(MAX(MIN(MAX(MIN(MAX(K$6+INDEX(エサマスタ!$C$5:$O$53,MATCH($D38,エサマスタ!$B$5:$B$53,0),COLUMN()-COLUMN($Z38)),0),3.75)+INDEX(エサマスタ!$C$5:$O$53,MATCH($E38,エサマスタ!$B$5:$B$53,0),COLUMN()-COLUMN($Z38)),0),3.75)+INDEX(エサマスタ!$C$5:$O$53,MATCH($F38,エサマスタ!$B$5:$B$53,0),COLUMN()-COLUMN($Z38)),0),3.75)</f>
        <v>3.75</v>
      </c>
      <c r="AB38" s="65">
        <f>MIN(MAX(MIN(MAX(MIN(MAX(L$6+INDEX(エサマスタ!$C$5:$O$53,MATCH($D38,エサマスタ!$B$5:$B$53,0),COLUMN()-COLUMN($Z38)),0),3.75)+INDEX(エサマスタ!$C$5:$O$53,MATCH($E38,エサマスタ!$B$5:$B$53,0),COLUMN()-COLUMN($Z38)),0),3.75)+INDEX(エサマスタ!$C$5:$O$53,MATCH($F38,エサマスタ!$B$5:$B$53,0),COLUMN()-COLUMN($Z38)),0),3.75)</f>
        <v>1.25</v>
      </c>
      <c r="AC38" s="65">
        <f>MIN(MAX(MIN(MAX(MIN(MAX(M$6+INDEX(エサマスタ!$C$5:$O$53,MATCH($D38,エサマスタ!$B$5:$B$53,0),COLUMN()-COLUMN($Z38)),0),3.75)+INDEX(エサマスタ!$C$5:$O$53,MATCH($E38,エサマスタ!$B$5:$B$53,0),COLUMN()-COLUMN($Z38)),0),3.75)+INDEX(エサマスタ!$C$5:$O$53,MATCH($F38,エサマスタ!$B$5:$B$53,0),COLUMN()-COLUMN($Z38)),0),3.75)</f>
        <v>2.5</v>
      </c>
      <c r="AD38" s="65">
        <f>MIN(MAX(MIN(MAX(MIN(MAX(N$6+INDEX(エサマスタ!$C$5:$O$53,MATCH($D38,エサマスタ!$B$5:$B$53,0),COLUMN()-COLUMN($Z38)),0),3.75)+INDEX(エサマスタ!$C$5:$O$53,MATCH($E38,エサマスタ!$B$5:$B$53,0),COLUMN()-COLUMN($Z38)),0),3.75)+INDEX(エサマスタ!$C$5:$O$53,MATCH($F38,エサマスタ!$B$5:$B$53,0),COLUMN()-COLUMN($Z38)),0),3.75)</f>
        <v>1.5</v>
      </c>
      <c r="AE38" s="65">
        <f>MIN(MAX(MIN(MAX(MIN(MAX(O$6+INDEX(エサマスタ!$C$5:$O$53,MATCH($D38,エサマスタ!$B$5:$B$53,0),COLUMN()-COLUMN($Z38)),0),3.75)+INDEX(エサマスタ!$C$5:$O$53,MATCH($E38,エサマスタ!$B$5:$B$53,0),COLUMN()-COLUMN($Z38)),0),3.75)+INDEX(エサマスタ!$C$5:$O$53,MATCH($F38,エサマスタ!$B$5:$B$53,0),COLUMN()-COLUMN($Z38)),0),3.75)</f>
        <v>1.5</v>
      </c>
      <c r="AF38" s="65">
        <f>MIN(MAX(MIN(MAX(MIN(MAX(P$6+INDEX(エサマスタ!$C$5:$O$53,MATCH($D38,エサマスタ!$B$5:$B$53,0),COLUMN()-COLUMN($Z38)),0),3.75)+INDEX(エサマスタ!$C$5:$O$53,MATCH($E38,エサマスタ!$B$5:$B$53,0),COLUMN()-COLUMN($Z38)),0),3.75)+INDEX(エサマスタ!$C$5:$O$53,MATCH($F38,エサマスタ!$B$5:$B$53,0),COLUMN()-COLUMN($Z38)),0),3.75)</f>
        <v>2.5</v>
      </c>
      <c r="AG38" s="65">
        <f>MIN(MAX(MIN(MAX(MIN(MAX(Q$6+INDEX(エサマスタ!$C$5:$O$53,MATCH($D38,エサマスタ!$B$5:$B$53,0),COLUMN()-COLUMN($Z38)),0),3.75)+INDEX(エサマスタ!$C$5:$O$53,MATCH($E38,エサマスタ!$B$5:$B$53,0),COLUMN()-COLUMN($Z38)),0),3.75)+INDEX(エサマスタ!$C$5:$O$53,MATCH($F38,エサマスタ!$B$5:$B$53,0),COLUMN()-COLUMN($Z38)),0),3.75)</f>
        <v>0.5</v>
      </c>
      <c r="AH38" s="65">
        <f>MIN(MAX(MIN(MAX(MIN(MAX(R$6+INDEX(エサマスタ!$C$5:$O$53,MATCH($D38,エサマスタ!$B$5:$B$53,0),COLUMN()-COLUMN($Z38)),0),3.75)+INDEX(エサマスタ!$C$5:$O$53,MATCH($E38,エサマスタ!$B$5:$B$53,0),COLUMN()-COLUMN($Z38)),0),3.75)+INDEX(エサマスタ!$C$5:$O$53,MATCH($F38,エサマスタ!$B$5:$B$53,0),COLUMN()-COLUMN($Z38)),0),3.75)</f>
        <v>0</v>
      </c>
      <c r="AI38" s="76">
        <f>MIN(MAX(MIN(MAX(MIN(MAX(S$6+INDEX(エサマスタ!$C$5:$O$53,MATCH($D38,エサマスタ!$B$5:$B$53,0),COLUMN()-COLUMN($Z38)),0),1.875-MOD(S38,1))+INDEX(エサマスタ!$C$5:$O$53,MATCH($E38,エサマスタ!$B$5:$B$53,0),COLUMN()-COLUMN($Z38)),0),1.875-MOD(S38,1))+INDEX(エサマスタ!$C$5:$O$53,MATCH($F38,エサマスタ!$B$5:$B$53,0),COLUMN()-COLUMN($Z38)),0),1.875-MOD(S38,1))</f>
        <v>0.75</v>
      </c>
      <c r="AJ38" s="76">
        <f>MIN(MAX(MIN(MAX(MIN(MAX(T$6+INDEX(エサマスタ!$C$5:$O$53,MATCH($D38,エサマスタ!$B$5:$B$53,0),COLUMN()-COLUMN($Z38)),0),1.875-MOD(T38,1))+INDEX(エサマスタ!$C$5:$O$53,MATCH($E38,エサマスタ!$B$5:$B$53,0),COLUMN()-COLUMN($Z38)),0),1.875-MOD(T38,1))+INDEX(エサマスタ!$C$5:$O$53,MATCH($F38,エサマスタ!$B$5:$B$53,0),COLUMN()-COLUMN($Z38)),0),1.875-MOD(T38,1))</f>
        <v>0.875</v>
      </c>
      <c r="AK38" s="76">
        <f>MIN(MAX(MIN(MAX(MIN(MAX(U$6+INDEX(エサマスタ!$C$5:$O$53,MATCH($D38,エサマスタ!$B$5:$B$53,0),COLUMN()-COLUMN($Z38)),0),1.875-MOD(U38,1))+INDEX(エサマスタ!$C$5:$O$53,MATCH($E38,エサマスタ!$B$5:$B$53,0),COLUMN()-COLUMN($Z38)),0),1.875-MOD(U38,1))+INDEX(エサマスタ!$C$5:$O$53,MATCH($F38,エサマスタ!$B$5:$B$53,0),COLUMN()-COLUMN($Z38)),0),1.875-MOD(U38,1))</f>
        <v>1</v>
      </c>
      <c r="AL38" s="76">
        <f>MIN(MAX(MIN(MAX(MIN(MAX(V$6+INDEX(エサマスタ!$C$5:$O$53,MATCH($D38,エサマスタ!$B$5:$B$53,0),COLUMN()-COLUMN($Z38)),0),1.875-MOD(V38,1))+INDEX(エサマスタ!$C$5:$O$53,MATCH($E38,エサマスタ!$B$5:$B$53,0),COLUMN()-COLUMN($Z38)),0),1.875-MOD(V38,1))+INDEX(エサマスタ!$C$5:$O$53,MATCH($F38,エサマスタ!$B$5:$B$53,0),COLUMN()-COLUMN($Z38)),0),1.875-MOD(V38,1))</f>
        <v>1</v>
      </c>
      <c r="AM38" s="77">
        <f>MIN(MAX(MIN(MAX(MIN(MAX(W$6+IF(AND($F$1="リマスター",$D38="アルマジロキャベツ"),-1,1)*INDEX(エサマスタ!$C$5:$O$53,MATCH($D38,エサマスタ!$B$5:$B$53,0),COLUMN()-COLUMN($Z38)),0),1.875-MOD(W38,1))+IF(AND($F$1="リマスター",$E38="アルマジロキャベツ"),-1,1)*INDEX(エサマスタ!$C$5:$O$53,MATCH($E38,エサマスタ!$B$5:$B$53,0),COLUMN()-COLUMN($Z38)),0),1.875-MOD(W38,1))+IF(AND($F$1="リマスター",$F38="アルマジロキャベツ"),-1,1)*INDEX(エサマスタ!$C$5:$O$53,MATCH($F38,エサマスタ!$B$5:$B$53,0),COLUMN()-COLUMN($Z38)),0),1.875-MOD(W38,1))</f>
        <v>1</v>
      </c>
      <c r="AN38" s="15"/>
      <c r="AO38" s="12"/>
      <c r="AP38" s="12"/>
      <c r="AQ38" s="12" t="str">
        <f>初期値マスタ!B35</f>
        <v>シャドウゼロ</v>
      </c>
      <c r="AR38" s="1" t="str">
        <f>エサマスタ!B35</f>
        <v>タコオレンジ</v>
      </c>
    </row>
    <row r="39" spans="1:44" x14ac:dyDescent="0.15">
      <c r="A39" s="15"/>
      <c r="B39" s="51" t="s">
        <v>101</v>
      </c>
      <c r="C39" s="54"/>
      <c r="D39" s="53" t="s">
        <v>92</v>
      </c>
      <c r="E39" s="53" t="s">
        <v>97</v>
      </c>
      <c r="F39" s="53" t="s">
        <v>97</v>
      </c>
      <c r="G39" s="32"/>
      <c r="H39" s="15"/>
      <c r="I39" s="15"/>
      <c r="J39" s="63" t="s">
        <v>101</v>
      </c>
      <c r="K39" s="64">
        <f t="shared" ref="K39:R39" si="45">K38+AA38</f>
        <v>80.25</v>
      </c>
      <c r="L39" s="65">
        <f t="shared" si="45"/>
        <v>31.75</v>
      </c>
      <c r="M39" s="65">
        <f t="shared" si="45"/>
        <v>59.5</v>
      </c>
      <c r="N39" s="65">
        <f t="shared" si="45"/>
        <v>38.5</v>
      </c>
      <c r="O39" s="65">
        <f t="shared" si="45"/>
        <v>38.5</v>
      </c>
      <c r="P39" s="65">
        <f t="shared" si="45"/>
        <v>59.5</v>
      </c>
      <c r="Q39" s="65">
        <f t="shared" si="45"/>
        <v>20.5</v>
      </c>
      <c r="R39" s="65">
        <f t="shared" si="45"/>
        <v>5</v>
      </c>
      <c r="S39" s="76">
        <f t="shared" ref="S39:W39" si="46">INT(S38)+MIN(S38-INT(S38)+AI38,1.875)</f>
        <v>29.25</v>
      </c>
      <c r="T39" s="76">
        <f t="shared" si="46"/>
        <v>19.625</v>
      </c>
      <c r="U39" s="76">
        <f t="shared" si="46"/>
        <v>22.875</v>
      </c>
      <c r="V39" s="76">
        <f t="shared" si="46"/>
        <v>22.875</v>
      </c>
      <c r="W39" s="77">
        <f t="shared" si="46"/>
        <v>20</v>
      </c>
      <c r="X39" s="15"/>
      <c r="Y39" s="15"/>
      <c r="Z39" s="63" t="s">
        <v>101</v>
      </c>
      <c r="AA39" s="64">
        <f>MIN(MAX(MIN(MAX(MIN(MAX(K$6+INDEX(エサマスタ!$C$5:$O$53,MATCH($D39,エサマスタ!$B$5:$B$53,0),COLUMN()-COLUMN($Z39)),0),3.75)+INDEX(エサマスタ!$C$5:$O$53,MATCH($E39,エサマスタ!$B$5:$B$53,0),COLUMN()-COLUMN($Z39)),0),3.75)+INDEX(エサマスタ!$C$5:$O$53,MATCH($F39,エサマスタ!$B$5:$B$53,0),COLUMN()-COLUMN($Z39)),0),3.75)</f>
        <v>3.75</v>
      </c>
      <c r="AB39" s="65">
        <f>MIN(MAX(MIN(MAX(MIN(MAX(L$6+INDEX(エサマスタ!$C$5:$O$53,MATCH($D39,エサマスタ!$B$5:$B$53,0),COLUMN()-COLUMN($Z39)),0),3.75)+INDEX(エサマスタ!$C$5:$O$53,MATCH($E39,エサマスタ!$B$5:$B$53,0),COLUMN()-COLUMN($Z39)),0),3.75)+INDEX(エサマスタ!$C$5:$O$53,MATCH($F39,エサマスタ!$B$5:$B$53,0),COLUMN()-COLUMN($Z39)),0),3.75)</f>
        <v>1.25</v>
      </c>
      <c r="AC39" s="65">
        <f>MIN(MAX(MIN(MAX(MIN(MAX(M$6+INDEX(エサマスタ!$C$5:$O$53,MATCH($D39,エサマスタ!$B$5:$B$53,0),COLUMN()-COLUMN($Z39)),0),3.75)+INDEX(エサマスタ!$C$5:$O$53,MATCH($E39,エサマスタ!$B$5:$B$53,0),COLUMN()-COLUMN($Z39)),0),3.75)+INDEX(エサマスタ!$C$5:$O$53,MATCH($F39,エサマスタ!$B$5:$B$53,0),COLUMN()-COLUMN($Z39)),0),3.75)</f>
        <v>2.5</v>
      </c>
      <c r="AD39" s="65">
        <f>MIN(MAX(MIN(MAX(MIN(MAX(N$6+INDEX(エサマスタ!$C$5:$O$53,MATCH($D39,エサマスタ!$B$5:$B$53,0),COLUMN()-COLUMN($Z39)),0),3.75)+INDEX(エサマスタ!$C$5:$O$53,MATCH($E39,エサマスタ!$B$5:$B$53,0),COLUMN()-COLUMN($Z39)),0),3.75)+INDEX(エサマスタ!$C$5:$O$53,MATCH($F39,エサマスタ!$B$5:$B$53,0),COLUMN()-COLUMN($Z39)),0),3.75)</f>
        <v>1.5</v>
      </c>
      <c r="AE39" s="65">
        <f>MIN(MAX(MIN(MAX(MIN(MAX(O$6+INDEX(エサマスタ!$C$5:$O$53,MATCH($D39,エサマスタ!$B$5:$B$53,0),COLUMN()-COLUMN($Z39)),0),3.75)+INDEX(エサマスタ!$C$5:$O$53,MATCH($E39,エサマスタ!$B$5:$B$53,0),COLUMN()-COLUMN($Z39)),0),3.75)+INDEX(エサマスタ!$C$5:$O$53,MATCH($F39,エサマスタ!$B$5:$B$53,0),COLUMN()-COLUMN($Z39)),0),3.75)</f>
        <v>1.5</v>
      </c>
      <c r="AF39" s="65">
        <f>MIN(MAX(MIN(MAX(MIN(MAX(P$6+INDEX(エサマスタ!$C$5:$O$53,MATCH($D39,エサマスタ!$B$5:$B$53,0),COLUMN()-COLUMN($Z39)),0),3.75)+INDEX(エサマスタ!$C$5:$O$53,MATCH($E39,エサマスタ!$B$5:$B$53,0),COLUMN()-COLUMN($Z39)),0),3.75)+INDEX(エサマスタ!$C$5:$O$53,MATCH($F39,エサマスタ!$B$5:$B$53,0),COLUMN()-COLUMN($Z39)),0),3.75)</f>
        <v>2.5</v>
      </c>
      <c r="AG39" s="65">
        <f>MIN(MAX(MIN(MAX(MIN(MAX(Q$6+INDEX(エサマスタ!$C$5:$O$53,MATCH($D39,エサマスタ!$B$5:$B$53,0),COLUMN()-COLUMN($Z39)),0),3.75)+INDEX(エサマスタ!$C$5:$O$53,MATCH($E39,エサマスタ!$B$5:$B$53,0),COLUMN()-COLUMN($Z39)),0),3.75)+INDEX(エサマスタ!$C$5:$O$53,MATCH($F39,エサマスタ!$B$5:$B$53,0),COLUMN()-COLUMN($Z39)),0),3.75)</f>
        <v>0.5</v>
      </c>
      <c r="AH39" s="65">
        <f>MIN(MAX(MIN(MAX(MIN(MAX(R$6+INDEX(エサマスタ!$C$5:$O$53,MATCH($D39,エサマスタ!$B$5:$B$53,0),COLUMN()-COLUMN($Z39)),0),3.75)+INDEX(エサマスタ!$C$5:$O$53,MATCH($E39,エサマスタ!$B$5:$B$53,0),COLUMN()-COLUMN($Z39)),0),3.75)+INDEX(エサマスタ!$C$5:$O$53,MATCH($F39,エサマスタ!$B$5:$B$53,0),COLUMN()-COLUMN($Z39)),0),3.75)</f>
        <v>0</v>
      </c>
      <c r="AI39" s="76">
        <f>MIN(MAX(MIN(MAX(MIN(MAX(S$6+INDEX(エサマスタ!$C$5:$O$53,MATCH($D39,エサマスタ!$B$5:$B$53,0),COLUMN()-COLUMN($Z39)),0),1.875-MOD(S39,1))+INDEX(エサマスタ!$C$5:$O$53,MATCH($E39,エサマスタ!$B$5:$B$53,0),COLUMN()-COLUMN($Z39)),0),1.875-MOD(S39,1))+INDEX(エサマスタ!$C$5:$O$53,MATCH($F39,エサマスタ!$B$5:$B$53,0),COLUMN()-COLUMN($Z39)),0),1.875-MOD(S39,1))</f>
        <v>0.75</v>
      </c>
      <c r="AJ39" s="76">
        <f>MIN(MAX(MIN(MAX(MIN(MAX(T$6+INDEX(エサマスタ!$C$5:$O$53,MATCH($D39,エサマスタ!$B$5:$B$53,0),COLUMN()-COLUMN($Z39)),0),1.875-MOD(T39,1))+INDEX(エサマスタ!$C$5:$O$53,MATCH($E39,エサマスタ!$B$5:$B$53,0),COLUMN()-COLUMN($Z39)),0),1.875-MOD(T39,1))+INDEX(エサマスタ!$C$5:$O$53,MATCH($F39,エサマスタ!$B$5:$B$53,0),COLUMN()-COLUMN($Z39)),0),1.875-MOD(T39,1))</f>
        <v>0.875</v>
      </c>
      <c r="AK39" s="76">
        <f>MIN(MAX(MIN(MAX(MIN(MAX(U$6+INDEX(エサマスタ!$C$5:$O$53,MATCH($D39,エサマスタ!$B$5:$B$53,0),COLUMN()-COLUMN($Z39)),0),1.875-MOD(U39,1))+INDEX(エサマスタ!$C$5:$O$53,MATCH($E39,エサマスタ!$B$5:$B$53,0),COLUMN()-COLUMN($Z39)),0),1.875-MOD(U39,1))+INDEX(エサマスタ!$C$5:$O$53,MATCH($F39,エサマスタ!$B$5:$B$53,0),COLUMN()-COLUMN($Z39)),0),1.875-MOD(U39,1))</f>
        <v>1</v>
      </c>
      <c r="AL39" s="76">
        <f>MIN(MAX(MIN(MAX(MIN(MAX(V$6+INDEX(エサマスタ!$C$5:$O$53,MATCH($D39,エサマスタ!$B$5:$B$53,0),COLUMN()-COLUMN($Z39)),0),1.875-MOD(V39,1))+INDEX(エサマスタ!$C$5:$O$53,MATCH($E39,エサマスタ!$B$5:$B$53,0),COLUMN()-COLUMN($Z39)),0),1.875-MOD(V39,1))+INDEX(エサマスタ!$C$5:$O$53,MATCH($F39,エサマスタ!$B$5:$B$53,0),COLUMN()-COLUMN($Z39)),0),1.875-MOD(V39,1))</f>
        <v>1</v>
      </c>
      <c r="AM39" s="77">
        <f>MIN(MAX(MIN(MAX(MIN(MAX(W$6+IF(AND($F$1="リマスター",$D39="アルマジロキャベツ"),-1,1)*INDEX(エサマスタ!$C$5:$O$53,MATCH($D39,エサマスタ!$B$5:$B$53,0),COLUMN()-COLUMN($Z39)),0),1.875-MOD(W39,1))+IF(AND($F$1="リマスター",$E39="アルマジロキャベツ"),-1,1)*INDEX(エサマスタ!$C$5:$O$53,MATCH($E39,エサマスタ!$B$5:$B$53,0),COLUMN()-COLUMN($Z39)),0),1.875-MOD(W39,1))+IF(AND($F$1="リマスター",$F39="アルマジロキャベツ"),-1,1)*INDEX(エサマスタ!$C$5:$O$53,MATCH($F39,エサマスタ!$B$5:$B$53,0),COLUMN()-COLUMN($Z39)),0),1.875-MOD(W39,1))</f>
        <v>1</v>
      </c>
      <c r="AN39" s="15"/>
      <c r="AO39" s="12"/>
      <c r="AP39" s="12"/>
      <c r="AQ39" s="12" t="str">
        <f>初期値マスタ!B36</f>
        <v>スライム</v>
      </c>
      <c r="AR39" s="1" t="str">
        <f>エサマスタ!B36</f>
        <v>パンプキンボム</v>
      </c>
    </row>
    <row r="40" spans="1:44" x14ac:dyDescent="0.15">
      <c r="A40" s="15"/>
      <c r="B40" s="51" t="s">
        <v>132</v>
      </c>
      <c r="C40" s="54"/>
      <c r="D40" s="53" t="s">
        <v>92</v>
      </c>
      <c r="E40" s="53" t="s">
        <v>92</v>
      </c>
      <c r="F40" s="53" t="s">
        <v>97</v>
      </c>
      <c r="G40" s="32"/>
      <c r="H40" s="15"/>
      <c r="I40" s="15"/>
      <c r="J40" s="63" t="s">
        <v>132</v>
      </c>
      <c r="K40" s="64">
        <f t="shared" ref="K40:R40" si="47">K39+AA39</f>
        <v>84</v>
      </c>
      <c r="L40" s="65">
        <f t="shared" si="47"/>
        <v>33</v>
      </c>
      <c r="M40" s="65">
        <f t="shared" si="47"/>
        <v>62</v>
      </c>
      <c r="N40" s="65">
        <f t="shared" si="47"/>
        <v>40</v>
      </c>
      <c r="O40" s="65">
        <f t="shared" si="47"/>
        <v>40</v>
      </c>
      <c r="P40" s="65">
        <f t="shared" si="47"/>
        <v>62</v>
      </c>
      <c r="Q40" s="65">
        <f t="shared" si="47"/>
        <v>21</v>
      </c>
      <c r="R40" s="65">
        <f t="shared" si="47"/>
        <v>5</v>
      </c>
      <c r="S40" s="76">
        <f t="shared" ref="S40:W40" si="48">INT(S39)+MIN(S39-INT(S39)+AI39,1.875)</f>
        <v>30</v>
      </c>
      <c r="T40" s="76">
        <f t="shared" si="48"/>
        <v>20.5</v>
      </c>
      <c r="U40" s="76">
        <f t="shared" si="48"/>
        <v>23.875</v>
      </c>
      <c r="V40" s="76">
        <f t="shared" si="48"/>
        <v>23.875</v>
      </c>
      <c r="W40" s="77">
        <f t="shared" si="48"/>
        <v>21</v>
      </c>
      <c r="X40" s="15"/>
      <c r="Y40" s="15"/>
      <c r="Z40" s="63" t="s">
        <v>132</v>
      </c>
      <c r="AA40" s="64">
        <f>MIN(MAX(MIN(MAX(MIN(MAX(K$6+INDEX(エサマスタ!$C$5:$O$53,MATCH($D40,エサマスタ!$B$5:$B$53,0),COLUMN()-COLUMN($Z40)),0),3.75)+INDEX(エサマスタ!$C$5:$O$53,MATCH($E40,エサマスタ!$B$5:$B$53,0),COLUMN()-COLUMN($Z40)),0),3.75)+INDEX(エサマスタ!$C$5:$O$53,MATCH($F40,エサマスタ!$B$5:$B$53,0),COLUMN()-COLUMN($Z40)),0),3.75)</f>
        <v>3.5</v>
      </c>
      <c r="AB40" s="65">
        <f>MIN(MAX(MIN(MAX(MIN(MAX(L$6+INDEX(エサマスタ!$C$5:$O$53,MATCH($D40,エサマスタ!$B$5:$B$53,0),COLUMN()-COLUMN($Z40)),0),3.75)+INDEX(エサマスタ!$C$5:$O$53,MATCH($E40,エサマスタ!$B$5:$B$53,0),COLUMN()-COLUMN($Z40)),0),3.75)+INDEX(エサマスタ!$C$5:$O$53,MATCH($F40,エサマスタ!$B$5:$B$53,0),COLUMN()-COLUMN($Z40)),0),3.75)</f>
        <v>1.25</v>
      </c>
      <c r="AC40" s="65">
        <f>MIN(MAX(MIN(MAX(MIN(MAX(M$6+INDEX(エサマスタ!$C$5:$O$53,MATCH($D40,エサマスタ!$B$5:$B$53,0),COLUMN()-COLUMN($Z40)),0),3.75)+INDEX(エサマスタ!$C$5:$O$53,MATCH($E40,エサマスタ!$B$5:$B$53,0),COLUMN()-COLUMN($Z40)),0),3.75)+INDEX(エサマスタ!$C$5:$O$53,MATCH($F40,エサマスタ!$B$5:$B$53,0),COLUMN()-COLUMN($Z40)),0),3.75)</f>
        <v>3.5</v>
      </c>
      <c r="AD40" s="65">
        <f>MIN(MAX(MIN(MAX(MIN(MAX(N$6+INDEX(エサマスタ!$C$5:$O$53,MATCH($D40,エサマスタ!$B$5:$B$53,0),COLUMN()-COLUMN($Z40)),0),3.75)+INDEX(エサマスタ!$C$5:$O$53,MATCH($E40,エサマスタ!$B$5:$B$53,0),COLUMN()-COLUMN($Z40)),0),3.75)+INDEX(エサマスタ!$C$5:$O$53,MATCH($F40,エサマスタ!$B$5:$B$53,0),COLUMN()-COLUMN($Z40)),0),3.75)</f>
        <v>1.5</v>
      </c>
      <c r="AE40" s="65">
        <f>MIN(MAX(MIN(MAX(MIN(MAX(O$6+INDEX(エサマスタ!$C$5:$O$53,MATCH($D40,エサマスタ!$B$5:$B$53,0),COLUMN()-COLUMN($Z40)),0),3.75)+INDEX(エサマスタ!$C$5:$O$53,MATCH($E40,エサマスタ!$B$5:$B$53,0),COLUMN()-COLUMN($Z40)),0),3.75)+INDEX(エサマスタ!$C$5:$O$53,MATCH($F40,エサマスタ!$B$5:$B$53,0),COLUMN()-COLUMN($Z40)),0),3.75)</f>
        <v>1.5</v>
      </c>
      <c r="AF40" s="65">
        <f>MIN(MAX(MIN(MAX(MIN(MAX(P$6+INDEX(エサマスタ!$C$5:$O$53,MATCH($D40,エサマスタ!$B$5:$B$53,0),COLUMN()-COLUMN($Z40)),0),3.75)+INDEX(エサマスタ!$C$5:$O$53,MATCH($E40,エサマスタ!$B$5:$B$53,0),COLUMN()-COLUMN($Z40)),0),3.75)+INDEX(エサマスタ!$C$5:$O$53,MATCH($F40,エサマスタ!$B$5:$B$53,0),COLUMN()-COLUMN($Z40)),0),3.75)</f>
        <v>3.5</v>
      </c>
      <c r="AG40" s="65">
        <f>MIN(MAX(MIN(MAX(MIN(MAX(Q$6+INDEX(エサマスタ!$C$5:$O$53,MATCH($D40,エサマスタ!$B$5:$B$53,0),COLUMN()-COLUMN($Z40)),0),3.75)+INDEX(エサマスタ!$C$5:$O$53,MATCH($E40,エサマスタ!$B$5:$B$53,0),COLUMN()-COLUMN($Z40)),0),3.75)+INDEX(エサマスタ!$C$5:$O$53,MATCH($F40,エサマスタ!$B$5:$B$53,0),COLUMN()-COLUMN($Z40)),0),3.75)</f>
        <v>0</v>
      </c>
      <c r="AH40" s="65">
        <f>MIN(MAX(MIN(MAX(MIN(MAX(R$6+INDEX(エサマスタ!$C$5:$O$53,MATCH($D40,エサマスタ!$B$5:$B$53,0),COLUMN()-COLUMN($Z40)),0),3.75)+INDEX(エサマスタ!$C$5:$O$53,MATCH($E40,エサマスタ!$B$5:$B$53,0),COLUMN()-COLUMN($Z40)),0),3.75)+INDEX(エサマスタ!$C$5:$O$53,MATCH($F40,エサマスタ!$B$5:$B$53,0),COLUMN()-COLUMN($Z40)),0),3.75)</f>
        <v>0</v>
      </c>
      <c r="AI40" s="76">
        <f>MIN(MAX(MIN(MAX(MIN(MAX(S$6+INDEX(エサマスタ!$C$5:$O$53,MATCH($D40,エサマスタ!$B$5:$B$53,0),COLUMN()-COLUMN($Z40)),0),1.875-MOD(S40,1))+INDEX(エサマスタ!$C$5:$O$53,MATCH($E40,エサマスタ!$B$5:$B$53,0),COLUMN()-COLUMN($Z40)),0),1.875-MOD(S40,1))+INDEX(エサマスタ!$C$5:$O$53,MATCH($F40,エサマスタ!$B$5:$B$53,0),COLUMN()-COLUMN($Z40)),0),1.875-MOD(S40,1))</f>
        <v>0.75</v>
      </c>
      <c r="AJ40" s="76">
        <f>MIN(MAX(MIN(MAX(MIN(MAX(T$6+INDEX(エサマスタ!$C$5:$O$53,MATCH($D40,エサマスタ!$B$5:$B$53,0),COLUMN()-COLUMN($Z40)),0),1.875-MOD(T40,1))+INDEX(エサマスタ!$C$5:$O$53,MATCH($E40,エサマスタ!$B$5:$B$53,0),COLUMN()-COLUMN($Z40)),0),1.875-MOD(T40,1))+INDEX(エサマスタ!$C$5:$O$53,MATCH($F40,エサマスタ!$B$5:$B$53,0),COLUMN()-COLUMN($Z40)),0),1.875-MOD(T40,1))</f>
        <v>1.375</v>
      </c>
      <c r="AK40" s="76">
        <f>MIN(MAX(MIN(MAX(MIN(MAX(U$6+INDEX(エサマスタ!$C$5:$O$53,MATCH($D40,エサマスタ!$B$5:$B$53,0),COLUMN()-COLUMN($Z40)),0),1.875-MOD(U40,1))+INDEX(エサマスタ!$C$5:$O$53,MATCH($E40,エサマスタ!$B$5:$B$53,0),COLUMN()-COLUMN($Z40)),0),1.875-MOD(U40,1))+INDEX(エサマスタ!$C$5:$O$53,MATCH($F40,エサマスタ!$B$5:$B$53,0),COLUMN()-COLUMN($Z40)),0),1.875-MOD(U40,1))</f>
        <v>1</v>
      </c>
      <c r="AL40" s="76">
        <f>MIN(MAX(MIN(MAX(MIN(MAX(V$6+INDEX(エサマスタ!$C$5:$O$53,MATCH($D40,エサマスタ!$B$5:$B$53,0),COLUMN()-COLUMN($Z40)),0),1.875-MOD(V40,1))+INDEX(エサマスタ!$C$5:$O$53,MATCH($E40,エサマスタ!$B$5:$B$53,0),COLUMN()-COLUMN($Z40)),0),1.875-MOD(V40,1))+INDEX(エサマスタ!$C$5:$O$53,MATCH($F40,エサマスタ!$B$5:$B$53,0),COLUMN()-COLUMN($Z40)),0),1.875-MOD(V40,1))</f>
        <v>1</v>
      </c>
      <c r="AM40" s="77">
        <f>MIN(MAX(MIN(MAX(MIN(MAX(W$6+IF(AND($F$1="リマスター",$D40="アルマジロキャベツ"),-1,1)*INDEX(エサマスタ!$C$5:$O$53,MATCH($D40,エサマスタ!$B$5:$B$53,0),COLUMN()-COLUMN($Z40)),0),1.875-MOD(W40,1))+IF(AND($F$1="リマスター",$E40="アルマジロキャベツ"),-1,1)*INDEX(エサマスタ!$C$5:$O$53,MATCH($E40,エサマスタ!$B$5:$B$53,0),COLUMN()-COLUMN($Z40)),0),1.875-MOD(W40,1))+IF(AND($F$1="リマスター",$F40="アルマジロキャベツ"),-1,1)*INDEX(エサマスタ!$C$5:$O$53,MATCH($F40,エサマスタ!$B$5:$B$53,0),COLUMN()-COLUMN($Z40)),0),1.875-MOD(W40,1))</f>
        <v>0.5</v>
      </c>
      <c r="AN40" s="15"/>
      <c r="AO40" s="12"/>
      <c r="AP40" s="12"/>
      <c r="AQ40" s="12" t="str">
        <f>初期値マスタ!B37</f>
        <v>グレル</v>
      </c>
      <c r="AR40" s="1" t="str">
        <f>エサマスタ!B37</f>
        <v>ハートミント</v>
      </c>
    </row>
    <row r="41" spans="1:44" x14ac:dyDescent="0.15">
      <c r="A41" s="15"/>
      <c r="B41" s="51" t="s">
        <v>133</v>
      </c>
      <c r="C41" s="54"/>
      <c r="D41" s="53" t="s">
        <v>92</v>
      </c>
      <c r="E41" s="53" t="s">
        <v>97</v>
      </c>
      <c r="F41" s="53" t="s">
        <v>97</v>
      </c>
      <c r="G41" s="32"/>
      <c r="H41" s="15"/>
      <c r="I41" s="15"/>
      <c r="J41" s="63" t="s">
        <v>133</v>
      </c>
      <c r="K41" s="64">
        <f t="shared" ref="K41:R41" si="49">K40+AA40</f>
        <v>87.5</v>
      </c>
      <c r="L41" s="65">
        <f t="shared" si="49"/>
        <v>34.25</v>
      </c>
      <c r="M41" s="65">
        <f t="shared" si="49"/>
        <v>65.5</v>
      </c>
      <c r="N41" s="65">
        <f t="shared" si="49"/>
        <v>41.5</v>
      </c>
      <c r="O41" s="65">
        <f t="shared" si="49"/>
        <v>41.5</v>
      </c>
      <c r="P41" s="65">
        <f t="shared" si="49"/>
        <v>65.5</v>
      </c>
      <c r="Q41" s="65">
        <f t="shared" si="49"/>
        <v>21</v>
      </c>
      <c r="R41" s="65">
        <f t="shared" si="49"/>
        <v>5</v>
      </c>
      <c r="S41" s="76">
        <f t="shared" ref="S41:W41" si="50">INT(S40)+MIN(S40-INT(S40)+AI40,1.875)</f>
        <v>30.75</v>
      </c>
      <c r="T41" s="76">
        <f t="shared" si="50"/>
        <v>21.875</v>
      </c>
      <c r="U41" s="76">
        <f t="shared" si="50"/>
        <v>24.875</v>
      </c>
      <c r="V41" s="76">
        <f t="shared" si="50"/>
        <v>24.875</v>
      </c>
      <c r="W41" s="77">
        <f t="shared" si="50"/>
        <v>21.5</v>
      </c>
      <c r="X41" s="15"/>
      <c r="Y41" s="15"/>
      <c r="Z41" s="63" t="s">
        <v>133</v>
      </c>
      <c r="AA41" s="64">
        <f>MIN(MAX(MIN(MAX(MIN(MAX(K$6+INDEX(エサマスタ!$C$5:$O$53,MATCH($D41,エサマスタ!$B$5:$B$53,0),COLUMN()-COLUMN($Z41)),0),3.75)+INDEX(エサマスタ!$C$5:$O$53,MATCH($E41,エサマスタ!$B$5:$B$53,0),COLUMN()-COLUMN($Z41)),0),3.75)+INDEX(エサマスタ!$C$5:$O$53,MATCH($F41,エサマスタ!$B$5:$B$53,0),COLUMN()-COLUMN($Z41)),0),3.75)</f>
        <v>3.75</v>
      </c>
      <c r="AB41" s="65">
        <f>MIN(MAX(MIN(MAX(MIN(MAX(L$6+INDEX(エサマスタ!$C$5:$O$53,MATCH($D41,エサマスタ!$B$5:$B$53,0),COLUMN()-COLUMN($Z41)),0),3.75)+INDEX(エサマスタ!$C$5:$O$53,MATCH($E41,エサマスタ!$B$5:$B$53,0),COLUMN()-COLUMN($Z41)),0),3.75)+INDEX(エサマスタ!$C$5:$O$53,MATCH($F41,エサマスタ!$B$5:$B$53,0),COLUMN()-COLUMN($Z41)),0),3.75)</f>
        <v>1.25</v>
      </c>
      <c r="AC41" s="65">
        <f>MIN(MAX(MIN(MAX(MIN(MAX(M$6+INDEX(エサマスタ!$C$5:$O$53,MATCH($D41,エサマスタ!$B$5:$B$53,0),COLUMN()-COLUMN($Z41)),0),3.75)+INDEX(エサマスタ!$C$5:$O$53,MATCH($E41,エサマスタ!$B$5:$B$53,0),COLUMN()-COLUMN($Z41)),0),3.75)+INDEX(エサマスタ!$C$5:$O$53,MATCH($F41,エサマスタ!$B$5:$B$53,0),COLUMN()-COLUMN($Z41)),0),3.75)</f>
        <v>2.5</v>
      </c>
      <c r="AD41" s="65">
        <f>MIN(MAX(MIN(MAX(MIN(MAX(N$6+INDEX(エサマスタ!$C$5:$O$53,MATCH($D41,エサマスタ!$B$5:$B$53,0),COLUMN()-COLUMN($Z41)),0),3.75)+INDEX(エサマスタ!$C$5:$O$53,MATCH($E41,エサマスタ!$B$5:$B$53,0),COLUMN()-COLUMN($Z41)),0),3.75)+INDEX(エサマスタ!$C$5:$O$53,MATCH($F41,エサマスタ!$B$5:$B$53,0),COLUMN()-COLUMN($Z41)),0),3.75)</f>
        <v>1.5</v>
      </c>
      <c r="AE41" s="65">
        <f>MIN(MAX(MIN(MAX(MIN(MAX(O$6+INDEX(エサマスタ!$C$5:$O$53,MATCH($D41,エサマスタ!$B$5:$B$53,0),COLUMN()-COLUMN($Z41)),0),3.75)+INDEX(エサマスタ!$C$5:$O$53,MATCH($E41,エサマスタ!$B$5:$B$53,0),COLUMN()-COLUMN($Z41)),0),3.75)+INDEX(エサマスタ!$C$5:$O$53,MATCH($F41,エサマスタ!$B$5:$B$53,0),COLUMN()-COLUMN($Z41)),0),3.75)</f>
        <v>1.5</v>
      </c>
      <c r="AF41" s="65">
        <f>MIN(MAX(MIN(MAX(MIN(MAX(P$6+INDEX(エサマスタ!$C$5:$O$53,MATCH($D41,エサマスタ!$B$5:$B$53,0),COLUMN()-COLUMN($Z41)),0),3.75)+INDEX(エサマスタ!$C$5:$O$53,MATCH($E41,エサマスタ!$B$5:$B$53,0),COLUMN()-COLUMN($Z41)),0),3.75)+INDEX(エサマスタ!$C$5:$O$53,MATCH($F41,エサマスタ!$B$5:$B$53,0),COLUMN()-COLUMN($Z41)),0),3.75)</f>
        <v>2.5</v>
      </c>
      <c r="AG41" s="65">
        <f>MIN(MAX(MIN(MAX(MIN(MAX(Q$6+INDEX(エサマスタ!$C$5:$O$53,MATCH($D41,エサマスタ!$B$5:$B$53,0),COLUMN()-COLUMN($Z41)),0),3.75)+INDEX(エサマスタ!$C$5:$O$53,MATCH($E41,エサマスタ!$B$5:$B$53,0),COLUMN()-COLUMN($Z41)),0),3.75)+INDEX(エサマスタ!$C$5:$O$53,MATCH($F41,エサマスタ!$B$5:$B$53,0),COLUMN()-COLUMN($Z41)),0),3.75)</f>
        <v>0.5</v>
      </c>
      <c r="AH41" s="65">
        <f>MIN(MAX(MIN(MAX(MIN(MAX(R$6+INDEX(エサマスタ!$C$5:$O$53,MATCH($D41,エサマスタ!$B$5:$B$53,0),COLUMN()-COLUMN($Z41)),0),3.75)+INDEX(エサマスタ!$C$5:$O$53,MATCH($E41,エサマスタ!$B$5:$B$53,0),COLUMN()-COLUMN($Z41)),0),3.75)+INDEX(エサマスタ!$C$5:$O$53,MATCH($F41,エサマスタ!$B$5:$B$53,0),COLUMN()-COLUMN($Z41)),0),3.75)</f>
        <v>0</v>
      </c>
      <c r="AI41" s="76">
        <f>MIN(MAX(MIN(MAX(MIN(MAX(S$6+INDEX(エサマスタ!$C$5:$O$53,MATCH($D41,エサマスタ!$B$5:$B$53,0),COLUMN()-COLUMN($Z41)),0),1.875-MOD(S41,1))+INDEX(エサマスタ!$C$5:$O$53,MATCH($E41,エサマスタ!$B$5:$B$53,0),COLUMN()-COLUMN($Z41)),0),1.875-MOD(S41,1))+INDEX(エサマスタ!$C$5:$O$53,MATCH($F41,エサマスタ!$B$5:$B$53,0),COLUMN()-COLUMN($Z41)),0),1.875-MOD(S41,1))</f>
        <v>0.75</v>
      </c>
      <c r="AJ41" s="76">
        <f>MIN(MAX(MIN(MAX(MIN(MAX(T$6+INDEX(エサマスタ!$C$5:$O$53,MATCH($D41,エサマスタ!$B$5:$B$53,0),COLUMN()-COLUMN($Z41)),0),1.875-MOD(T41,1))+INDEX(エサマスタ!$C$5:$O$53,MATCH($E41,エサマスタ!$B$5:$B$53,0),COLUMN()-COLUMN($Z41)),0),1.875-MOD(T41,1))+INDEX(エサマスタ!$C$5:$O$53,MATCH($F41,エサマスタ!$B$5:$B$53,0),COLUMN()-COLUMN($Z41)),0),1.875-MOD(T41,1))</f>
        <v>0.875</v>
      </c>
      <c r="AK41" s="76">
        <f>MIN(MAX(MIN(MAX(MIN(MAX(U$6+INDEX(エサマスタ!$C$5:$O$53,MATCH($D41,エサマスタ!$B$5:$B$53,0),COLUMN()-COLUMN($Z41)),0),1.875-MOD(U41,1))+INDEX(エサマスタ!$C$5:$O$53,MATCH($E41,エサマスタ!$B$5:$B$53,0),COLUMN()-COLUMN($Z41)),0),1.875-MOD(U41,1))+INDEX(エサマスタ!$C$5:$O$53,MATCH($F41,エサマスタ!$B$5:$B$53,0),COLUMN()-COLUMN($Z41)),0),1.875-MOD(U41,1))</f>
        <v>1</v>
      </c>
      <c r="AL41" s="76">
        <f>MIN(MAX(MIN(MAX(MIN(MAX(V$6+INDEX(エサマスタ!$C$5:$O$53,MATCH($D41,エサマスタ!$B$5:$B$53,0),COLUMN()-COLUMN($Z41)),0),1.875-MOD(V41,1))+INDEX(エサマスタ!$C$5:$O$53,MATCH($E41,エサマスタ!$B$5:$B$53,0),COLUMN()-COLUMN($Z41)),0),1.875-MOD(V41,1))+INDEX(エサマスタ!$C$5:$O$53,MATCH($F41,エサマスタ!$B$5:$B$53,0),COLUMN()-COLUMN($Z41)),0),1.875-MOD(V41,1))</f>
        <v>1</v>
      </c>
      <c r="AM41" s="77">
        <f>MIN(MAX(MIN(MAX(MIN(MAX(W$6+IF(AND($F$1="リマスター",$D41="アルマジロキャベツ"),-1,1)*INDEX(エサマスタ!$C$5:$O$53,MATCH($D41,エサマスタ!$B$5:$B$53,0),COLUMN()-COLUMN($Z41)),0),1.875-MOD(W41,1))+IF(AND($F$1="リマスター",$E41="アルマジロキャベツ"),-1,1)*INDEX(エサマスタ!$C$5:$O$53,MATCH($E41,エサマスタ!$B$5:$B$53,0),COLUMN()-COLUMN($Z41)),0),1.875-MOD(W41,1))+IF(AND($F$1="リマスター",$F41="アルマジロキャベツ"),-1,1)*INDEX(エサマスタ!$C$5:$O$53,MATCH($F41,エサマスタ!$B$5:$B$53,0),COLUMN()-COLUMN($Z41)),0),1.875-MOD(W41,1))</f>
        <v>1</v>
      </c>
      <c r="AN41" s="15"/>
      <c r="AO41" s="12"/>
      <c r="AP41" s="12"/>
      <c r="AQ41" s="12" t="str">
        <f>初期値マスタ!B38</f>
        <v>デンデン</v>
      </c>
      <c r="AR41" s="1" t="str">
        <f>エサマスタ!B38</f>
        <v>スペードバジル</v>
      </c>
    </row>
    <row r="42" spans="1:44" x14ac:dyDescent="0.15">
      <c r="A42" s="15"/>
      <c r="B42" s="51" t="s">
        <v>134</v>
      </c>
      <c r="C42" s="54"/>
      <c r="D42" s="53" t="s">
        <v>92</v>
      </c>
      <c r="E42" s="53" t="s">
        <v>97</v>
      </c>
      <c r="F42" s="53" t="s">
        <v>97</v>
      </c>
      <c r="G42" s="32"/>
      <c r="H42" s="15"/>
      <c r="I42" s="15"/>
      <c r="J42" s="63" t="s">
        <v>134</v>
      </c>
      <c r="K42" s="64">
        <f t="shared" ref="K42:R42" si="51">K41+AA41</f>
        <v>91.25</v>
      </c>
      <c r="L42" s="65">
        <f t="shared" si="51"/>
        <v>35.5</v>
      </c>
      <c r="M42" s="65">
        <f t="shared" si="51"/>
        <v>68</v>
      </c>
      <c r="N42" s="65">
        <f t="shared" si="51"/>
        <v>43</v>
      </c>
      <c r="O42" s="65">
        <f t="shared" si="51"/>
        <v>43</v>
      </c>
      <c r="P42" s="65">
        <f t="shared" si="51"/>
        <v>68</v>
      </c>
      <c r="Q42" s="65">
        <f t="shared" si="51"/>
        <v>21.5</v>
      </c>
      <c r="R42" s="65">
        <f t="shared" si="51"/>
        <v>5</v>
      </c>
      <c r="S42" s="76">
        <f t="shared" ref="S42:W42" si="52">INT(S41)+MIN(S41-INT(S41)+AI41,1.875)</f>
        <v>31.5</v>
      </c>
      <c r="T42" s="76">
        <f t="shared" si="52"/>
        <v>22.75</v>
      </c>
      <c r="U42" s="76">
        <f t="shared" si="52"/>
        <v>25.875</v>
      </c>
      <c r="V42" s="76">
        <f t="shared" si="52"/>
        <v>25.875</v>
      </c>
      <c r="W42" s="77">
        <f t="shared" si="52"/>
        <v>22.5</v>
      </c>
      <c r="X42" s="15"/>
      <c r="Y42" s="15"/>
      <c r="Z42" s="63" t="s">
        <v>134</v>
      </c>
      <c r="AA42" s="64">
        <f>MIN(MAX(MIN(MAX(MIN(MAX(K$6+INDEX(エサマスタ!$C$5:$O$53,MATCH($D42,エサマスタ!$B$5:$B$53,0),COLUMN()-COLUMN($Z42)),0),3.75)+INDEX(エサマスタ!$C$5:$O$53,MATCH($E42,エサマスタ!$B$5:$B$53,0),COLUMN()-COLUMN($Z42)),0),3.75)+INDEX(エサマスタ!$C$5:$O$53,MATCH($F42,エサマスタ!$B$5:$B$53,0),COLUMN()-COLUMN($Z42)),0),3.75)</f>
        <v>3.75</v>
      </c>
      <c r="AB42" s="65">
        <f>MIN(MAX(MIN(MAX(MIN(MAX(L$6+INDEX(エサマスタ!$C$5:$O$53,MATCH($D42,エサマスタ!$B$5:$B$53,0),COLUMN()-COLUMN($Z42)),0),3.75)+INDEX(エサマスタ!$C$5:$O$53,MATCH($E42,エサマスタ!$B$5:$B$53,0),COLUMN()-COLUMN($Z42)),0),3.75)+INDEX(エサマスタ!$C$5:$O$53,MATCH($F42,エサマスタ!$B$5:$B$53,0),COLUMN()-COLUMN($Z42)),0),3.75)</f>
        <v>1.25</v>
      </c>
      <c r="AC42" s="65">
        <f>MIN(MAX(MIN(MAX(MIN(MAX(M$6+INDEX(エサマスタ!$C$5:$O$53,MATCH($D42,エサマスタ!$B$5:$B$53,0),COLUMN()-COLUMN($Z42)),0),3.75)+INDEX(エサマスタ!$C$5:$O$53,MATCH($E42,エサマスタ!$B$5:$B$53,0),COLUMN()-COLUMN($Z42)),0),3.75)+INDEX(エサマスタ!$C$5:$O$53,MATCH($F42,エサマスタ!$B$5:$B$53,0),COLUMN()-COLUMN($Z42)),0),3.75)</f>
        <v>2.5</v>
      </c>
      <c r="AD42" s="65">
        <f>MIN(MAX(MIN(MAX(MIN(MAX(N$6+INDEX(エサマスタ!$C$5:$O$53,MATCH($D42,エサマスタ!$B$5:$B$53,0),COLUMN()-COLUMN($Z42)),0),3.75)+INDEX(エサマスタ!$C$5:$O$53,MATCH($E42,エサマスタ!$B$5:$B$53,0),COLUMN()-COLUMN($Z42)),0),3.75)+INDEX(エサマスタ!$C$5:$O$53,MATCH($F42,エサマスタ!$B$5:$B$53,0),COLUMN()-COLUMN($Z42)),0),3.75)</f>
        <v>1.5</v>
      </c>
      <c r="AE42" s="65">
        <f>MIN(MAX(MIN(MAX(MIN(MAX(O$6+INDEX(エサマスタ!$C$5:$O$53,MATCH($D42,エサマスタ!$B$5:$B$53,0),COLUMN()-COLUMN($Z42)),0),3.75)+INDEX(エサマスタ!$C$5:$O$53,MATCH($E42,エサマスタ!$B$5:$B$53,0),COLUMN()-COLUMN($Z42)),0),3.75)+INDEX(エサマスタ!$C$5:$O$53,MATCH($F42,エサマスタ!$B$5:$B$53,0),COLUMN()-COLUMN($Z42)),0),3.75)</f>
        <v>1.5</v>
      </c>
      <c r="AF42" s="65">
        <f>MIN(MAX(MIN(MAX(MIN(MAX(P$6+INDEX(エサマスタ!$C$5:$O$53,MATCH($D42,エサマスタ!$B$5:$B$53,0),COLUMN()-COLUMN($Z42)),0),3.75)+INDEX(エサマスタ!$C$5:$O$53,MATCH($E42,エサマスタ!$B$5:$B$53,0),COLUMN()-COLUMN($Z42)),0),3.75)+INDEX(エサマスタ!$C$5:$O$53,MATCH($F42,エサマスタ!$B$5:$B$53,0),COLUMN()-COLUMN($Z42)),0),3.75)</f>
        <v>2.5</v>
      </c>
      <c r="AG42" s="65">
        <f>MIN(MAX(MIN(MAX(MIN(MAX(Q$6+INDEX(エサマスタ!$C$5:$O$53,MATCH($D42,エサマスタ!$B$5:$B$53,0),COLUMN()-COLUMN($Z42)),0),3.75)+INDEX(エサマスタ!$C$5:$O$53,MATCH($E42,エサマスタ!$B$5:$B$53,0),COLUMN()-COLUMN($Z42)),0),3.75)+INDEX(エサマスタ!$C$5:$O$53,MATCH($F42,エサマスタ!$B$5:$B$53,0),COLUMN()-COLUMN($Z42)),0),3.75)</f>
        <v>0.5</v>
      </c>
      <c r="AH42" s="65">
        <f>MIN(MAX(MIN(MAX(MIN(MAX(R$6+INDEX(エサマスタ!$C$5:$O$53,MATCH($D42,エサマスタ!$B$5:$B$53,0),COLUMN()-COLUMN($Z42)),0),3.75)+INDEX(エサマスタ!$C$5:$O$53,MATCH($E42,エサマスタ!$B$5:$B$53,0),COLUMN()-COLUMN($Z42)),0),3.75)+INDEX(エサマスタ!$C$5:$O$53,MATCH($F42,エサマスタ!$B$5:$B$53,0),COLUMN()-COLUMN($Z42)),0),3.75)</f>
        <v>0</v>
      </c>
      <c r="AI42" s="76">
        <f>MIN(MAX(MIN(MAX(MIN(MAX(S$6+INDEX(エサマスタ!$C$5:$O$53,MATCH($D42,エサマスタ!$B$5:$B$53,0),COLUMN()-COLUMN($Z42)),0),1.875-MOD(S42,1))+INDEX(エサマスタ!$C$5:$O$53,MATCH($E42,エサマスタ!$B$5:$B$53,0),COLUMN()-COLUMN($Z42)),0),1.875-MOD(S42,1))+INDEX(エサマスタ!$C$5:$O$53,MATCH($F42,エサマスタ!$B$5:$B$53,0),COLUMN()-COLUMN($Z42)),0),1.875-MOD(S42,1))</f>
        <v>0.75</v>
      </c>
      <c r="AJ42" s="76">
        <f>MIN(MAX(MIN(MAX(MIN(MAX(T$6+INDEX(エサマスタ!$C$5:$O$53,MATCH($D42,エサマスタ!$B$5:$B$53,0),COLUMN()-COLUMN($Z42)),0),1.875-MOD(T42,1))+INDEX(エサマスタ!$C$5:$O$53,MATCH($E42,エサマスタ!$B$5:$B$53,0),COLUMN()-COLUMN($Z42)),0),1.875-MOD(T42,1))+INDEX(エサマスタ!$C$5:$O$53,MATCH($F42,エサマスタ!$B$5:$B$53,0),COLUMN()-COLUMN($Z42)),0),1.875-MOD(T42,1))</f>
        <v>0.875</v>
      </c>
      <c r="AK42" s="76">
        <f>MIN(MAX(MIN(MAX(MIN(MAX(U$6+INDEX(エサマスタ!$C$5:$O$53,MATCH($D42,エサマスタ!$B$5:$B$53,0),COLUMN()-COLUMN($Z42)),0),1.875-MOD(U42,1))+INDEX(エサマスタ!$C$5:$O$53,MATCH($E42,エサマスタ!$B$5:$B$53,0),COLUMN()-COLUMN($Z42)),0),1.875-MOD(U42,1))+INDEX(エサマスタ!$C$5:$O$53,MATCH($F42,エサマスタ!$B$5:$B$53,0),COLUMN()-COLUMN($Z42)),0),1.875-MOD(U42,1))</f>
        <v>1</v>
      </c>
      <c r="AL42" s="76">
        <f>MIN(MAX(MIN(MAX(MIN(MAX(V$6+INDEX(エサマスタ!$C$5:$O$53,MATCH($D42,エサマスタ!$B$5:$B$53,0),COLUMN()-COLUMN($Z42)),0),1.875-MOD(V42,1))+INDEX(エサマスタ!$C$5:$O$53,MATCH($E42,エサマスタ!$B$5:$B$53,0),COLUMN()-COLUMN($Z42)),0),1.875-MOD(V42,1))+INDEX(エサマスタ!$C$5:$O$53,MATCH($F42,エサマスタ!$B$5:$B$53,0),COLUMN()-COLUMN($Z42)),0),1.875-MOD(V42,1))</f>
        <v>1</v>
      </c>
      <c r="AM42" s="77">
        <f>MIN(MAX(MIN(MAX(MIN(MAX(W$6+IF(AND($F$1="リマスター",$D42="アルマジロキャベツ"),-1,1)*INDEX(エサマスタ!$C$5:$O$53,MATCH($D42,エサマスタ!$B$5:$B$53,0),COLUMN()-COLUMN($Z42)),0),1.875-MOD(W42,1))+IF(AND($F$1="リマスター",$E42="アルマジロキャベツ"),-1,1)*INDEX(エサマスタ!$C$5:$O$53,MATCH($E42,エサマスタ!$B$5:$B$53,0),COLUMN()-COLUMN($Z42)),0),1.875-MOD(W42,1))+IF(AND($F$1="リマスター",$F42="アルマジロキャベツ"),-1,1)*INDEX(エサマスタ!$C$5:$O$53,MATCH($F42,エサマスタ!$B$5:$B$53,0),COLUMN()-COLUMN($Z42)),0),1.875-MOD(W42,1))</f>
        <v>1</v>
      </c>
      <c r="AN42" s="15"/>
      <c r="AO42" s="12"/>
      <c r="AP42" s="12"/>
      <c r="AQ42" s="12" t="str">
        <f>初期値マスタ!B39</f>
        <v>ラストモールド</v>
      </c>
      <c r="AR42" s="1" t="str">
        <f>エサマスタ!B39</f>
        <v>ダイヤローレル</v>
      </c>
    </row>
    <row r="43" spans="1:44" x14ac:dyDescent="0.15">
      <c r="A43" s="15"/>
      <c r="B43" s="51" t="s">
        <v>135</v>
      </c>
      <c r="C43" s="54"/>
      <c r="D43" s="53" t="s">
        <v>92</v>
      </c>
      <c r="E43" s="53" t="s">
        <v>97</v>
      </c>
      <c r="F43" s="53" t="s">
        <v>97</v>
      </c>
      <c r="G43" s="32"/>
      <c r="H43" s="15"/>
      <c r="I43" s="15"/>
      <c r="J43" s="63" t="s">
        <v>135</v>
      </c>
      <c r="K43" s="64">
        <f t="shared" ref="K43:R43" si="53">K42+AA42</f>
        <v>95</v>
      </c>
      <c r="L43" s="65">
        <f t="shared" si="53"/>
        <v>36.75</v>
      </c>
      <c r="M43" s="65">
        <f t="shared" si="53"/>
        <v>70.5</v>
      </c>
      <c r="N43" s="65">
        <f t="shared" si="53"/>
        <v>44.5</v>
      </c>
      <c r="O43" s="65">
        <f t="shared" si="53"/>
        <v>44.5</v>
      </c>
      <c r="P43" s="65">
        <f t="shared" si="53"/>
        <v>70.5</v>
      </c>
      <c r="Q43" s="65">
        <f t="shared" si="53"/>
        <v>22</v>
      </c>
      <c r="R43" s="65">
        <f t="shared" si="53"/>
        <v>5</v>
      </c>
      <c r="S43" s="76">
        <f t="shared" ref="S43:W43" si="54">INT(S42)+MIN(S42-INT(S42)+AI42,1.875)</f>
        <v>32.25</v>
      </c>
      <c r="T43" s="76">
        <f t="shared" si="54"/>
        <v>23.625</v>
      </c>
      <c r="U43" s="76">
        <f t="shared" si="54"/>
        <v>26.875</v>
      </c>
      <c r="V43" s="76">
        <f t="shared" si="54"/>
        <v>26.875</v>
      </c>
      <c r="W43" s="77">
        <f t="shared" si="54"/>
        <v>23.5</v>
      </c>
      <c r="X43" s="15"/>
      <c r="Y43" s="15"/>
      <c r="Z43" s="63" t="s">
        <v>135</v>
      </c>
      <c r="AA43" s="64">
        <f>MIN(MAX(MIN(MAX(MIN(MAX(K$6+INDEX(エサマスタ!$C$5:$O$53,MATCH($D43,エサマスタ!$B$5:$B$53,0),COLUMN()-COLUMN($Z43)),0),3.75)+INDEX(エサマスタ!$C$5:$O$53,MATCH($E43,エサマスタ!$B$5:$B$53,0),COLUMN()-COLUMN($Z43)),0),3.75)+INDEX(エサマスタ!$C$5:$O$53,MATCH($F43,エサマスタ!$B$5:$B$53,0),COLUMN()-COLUMN($Z43)),0),3.75)</f>
        <v>3.75</v>
      </c>
      <c r="AB43" s="65">
        <f>MIN(MAX(MIN(MAX(MIN(MAX(L$6+INDEX(エサマスタ!$C$5:$O$53,MATCH($D43,エサマスタ!$B$5:$B$53,0),COLUMN()-COLUMN($Z43)),0),3.75)+INDEX(エサマスタ!$C$5:$O$53,MATCH($E43,エサマスタ!$B$5:$B$53,0),COLUMN()-COLUMN($Z43)),0),3.75)+INDEX(エサマスタ!$C$5:$O$53,MATCH($F43,エサマスタ!$B$5:$B$53,0),COLUMN()-COLUMN($Z43)),0),3.75)</f>
        <v>1.25</v>
      </c>
      <c r="AC43" s="65">
        <f>MIN(MAX(MIN(MAX(MIN(MAX(M$6+INDEX(エサマスタ!$C$5:$O$53,MATCH($D43,エサマスタ!$B$5:$B$53,0),COLUMN()-COLUMN($Z43)),0),3.75)+INDEX(エサマスタ!$C$5:$O$53,MATCH($E43,エサマスタ!$B$5:$B$53,0),COLUMN()-COLUMN($Z43)),0),3.75)+INDEX(エサマスタ!$C$5:$O$53,MATCH($F43,エサマスタ!$B$5:$B$53,0),COLUMN()-COLUMN($Z43)),0),3.75)</f>
        <v>2.5</v>
      </c>
      <c r="AD43" s="65">
        <f>MIN(MAX(MIN(MAX(MIN(MAX(N$6+INDEX(エサマスタ!$C$5:$O$53,MATCH($D43,エサマスタ!$B$5:$B$53,0),COLUMN()-COLUMN($Z43)),0),3.75)+INDEX(エサマスタ!$C$5:$O$53,MATCH($E43,エサマスタ!$B$5:$B$53,0),COLUMN()-COLUMN($Z43)),0),3.75)+INDEX(エサマスタ!$C$5:$O$53,MATCH($F43,エサマスタ!$B$5:$B$53,0),COLUMN()-COLUMN($Z43)),0),3.75)</f>
        <v>1.5</v>
      </c>
      <c r="AE43" s="65">
        <f>MIN(MAX(MIN(MAX(MIN(MAX(O$6+INDEX(エサマスタ!$C$5:$O$53,MATCH($D43,エサマスタ!$B$5:$B$53,0),COLUMN()-COLUMN($Z43)),0),3.75)+INDEX(エサマスタ!$C$5:$O$53,MATCH($E43,エサマスタ!$B$5:$B$53,0),COLUMN()-COLUMN($Z43)),0),3.75)+INDEX(エサマスタ!$C$5:$O$53,MATCH($F43,エサマスタ!$B$5:$B$53,0),COLUMN()-COLUMN($Z43)),0),3.75)</f>
        <v>1.5</v>
      </c>
      <c r="AF43" s="65">
        <f>MIN(MAX(MIN(MAX(MIN(MAX(P$6+INDEX(エサマスタ!$C$5:$O$53,MATCH($D43,エサマスタ!$B$5:$B$53,0),COLUMN()-COLUMN($Z43)),0),3.75)+INDEX(エサマスタ!$C$5:$O$53,MATCH($E43,エサマスタ!$B$5:$B$53,0),COLUMN()-COLUMN($Z43)),0),3.75)+INDEX(エサマスタ!$C$5:$O$53,MATCH($F43,エサマスタ!$B$5:$B$53,0),COLUMN()-COLUMN($Z43)),0),3.75)</f>
        <v>2.5</v>
      </c>
      <c r="AG43" s="65">
        <f>MIN(MAX(MIN(MAX(MIN(MAX(Q$6+INDEX(エサマスタ!$C$5:$O$53,MATCH($D43,エサマスタ!$B$5:$B$53,0),COLUMN()-COLUMN($Z43)),0),3.75)+INDEX(エサマスタ!$C$5:$O$53,MATCH($E43,エサマスタ!$B$5:$B$53,0),COLUMN()-COLUMN($Z43)),0),3.75)+INDEX(エサマスタ!$C$5:$O$53,MATCH($F43,エサマスタ!$B$5:$B$53,0),COLUMN()-COLUMN($Z43)),0),3.75)</f>
        <v>0.5</v>
      </c>
      <c r="AH43" s="65">
        <f>MIN(MAX(MIN(MAX(MIN(MAX(R$6+INDEX(エサマスタ!$C$5:$O$53,MATCH($D43,エサマスタ!$B$5:$B$53,0),COLUMN()-COLUMN($Z43)),0),3.75)+INDEX(エサマスタ!$C$5:$O$53,MATCH($E43,エサマスタ!$B$5:$B$53,0),COLUMN()-COLUMN($Z43)),0),3.75)+INDEX(エサマスタ!$C$5:$O$53,MATCH($F43,エサマスタ!$B$5:$B$53,0),COLUMN()-COLUMN($Z43)),0),3.75)</f>
        <v>0</v>
      </c>
      <c r="AI43" s="76">
        <f>MIN(MAX(MIN(MAX(MIN(MAX(S$6+INDEX(エサマスタ!$C$5:$O$53,MATCH($D43,エサマスタ!$B$5:$B$53,0),COLUMN()-COLUMN($Z43)),0),1.875-MOD(S43,1))+INDEX(エサマスタ!$C$5:$O$53,MATCH($E43,エサマスタ!$B$5:$B$53,0),COLUMN()-COLUMN($Z43)),0),1.875-MOD(S43,1))+INDEX(エサマスタ!$C$5:$O$53,MATCH($F43,エサマスタ!$B$5:$B$53,0),COLUMN()-COLUMN($Z43)),0),1.875-MOD(S43,1))</f>
        <v>0.75</v>
      </c>
      <c r="AJ43" s="76">
        <f>MIN(MAX(MIN(MAX(MIN(MAX(T$6+INDEX(エサマスタ!$C$5:$O$53,MATCH($D43,エサマスタ!$B$5:$B$53,0),COLUMN()-COLUMN($Z43)),0),1.875-MOD(T43,1))+INDEX(エサマスタ!$C$5:$O$53,MATCH($E43,エサマスタ!$B$5:$B$53,0),COLUMN()-COLUMN($Z43)),0),1.875-MOD(T43,1))+INDEX(エサマスタ!$C$5:$O$53,MATCH($F43,エサマスタ!$B$5:$B$53,0),COLUMN()-COLUMN($Z43)),0),1.875-MOD(T43,1))</f>
        <v>0.875</v>
      </c>
      <c r="AK43" s="76">
        <f>MIN(MAX(MIN(MAX(MIN(MAX(U$6+INDEX(エサマスタ!$C$5:$O$53,MATCH($D43,エサマスタ!$B$5:$B$53,0),COLUMN()-COLUMN($Z43)),0),1.875-MOD(U43,1))+INDEX(エサマスタ!$C$5:$O$53,MATCH($E43,エサマスタ!$B$5:$B$53,0),COLUMN()-COLUMN($Z43)),0),1.875-MOD(U43,1))+INDEX(エサマスタ!$C$5:$O$53,MATCH($F43,エサマスタ!$B$5:$B$53,0),COLUMN()-COLUMN($Z43)),0),1.875-MOD(U43,1))</f>
        <v>1</v>
      </c>
      <c r="AL43" s="76">
        <f>MIN(MAX(MIN(MAX(MIN(MAX(V$6+INDEX(エサマスタ!$C$5:$O$53,MATCH($D43,エサマスタ!$B$5:$B$53,0),COLUMN()-COLUMN($Z43)),0),1.875-MOD(V43,1))+INDEX(エサマスタ!$C$5:$O$53,MATCH($E43,エサマスタ!$B$5:$B$53,0),COLUMN()-COLUMN($Z43)),0),1.875-MOD(V43,1))+INDEX(エサマスタ!$C$5:$O$53,MATCH($F43,エサマスタ!$B$5:$B$53,0),COLUMN()-COLUMN($Z43)),0),1.875-MOD(V43,1))</f>
        <v>1</v>
      </c>
      <c r="AM43" s="77">
        <f>MIN(MAX(MIN(MAX(MIN(MAX(W$6+IF(AND($F$1="リマスター",$D43="アルマジロキャベツ"),-1,1)*INDEX(エサマスタ!$C$5:$O$53,MATCH($D43,エサマスタ!$B$5:$B$53,0),COLUMN()-COLUMN($Z43)),0),1.875-MOD(W43,1))+IF(AND($F$1="リマスター",$E43="アルマジロキャベツ"),-1,1)*INDEX(エサマスタ!$C$5:$O$53,MATCH($E43,エサマスタ!$B$5:$B$53,0),COLUMN()-COLUMN($Z43)),0),1.875-MOD(W43,1))+IF(AND($F$1="リマスター",$F43="アルマジロキャベツ"),-1,1)*INDEX(エサマスタ!$C$5:$O$53,MATCH($F43,エサマスタ!$B$5:$B$53,0),COLUMN()-COLUMN($Z43)),0),1.875-MOD(W43,1))</f>
        <v>1</v>
      </c>
      <c r="AN43" s="15"/>
      <c r="AO43" s="12"/>
      <c r="AP43" s="12"/>
      <c r="AQ43" s="12" t="str">
        <f>初期値マスタ!B40</f>
        <v>スカルビースト</v>
      </c>
      <c r="AR43" s="1" t="str">
        <f>エサマスタ!B40</f>
        <v>ゴールドクローバー</v>
      </c>
    </row>
    <row r="44" spans="1:44" x14ac:dyDescent="0.15">
      <c r="A44" s="15"/>
      <c r="B44" s="51" t="s">
        <v>136</v>
      </c>
      <c r="C44" s="54"/>
      <c r="D44" s="53" t="s">
        <v>92</v>
      </c>
      <c r="E44" s="53" t="s">
        <v>97</v>
      </c>
      <c r="F44" s="53" t="s">
        <v>97</v>
      </c>
      <c r="G44" s="32"/>
      <c r="H44" s="15"/>
      <c r="I44" s="15"/>
      <c r="J44" s="63" t="s">
        <v>136</v>
      </c>
      <c r="K44" s="64">
        <f t="shared" ref="K44:R44" si="55">K43+AA43</f>
        <v>98.75</v>
      </c>
      <c r="L44" s="65">
        <f t="shared" si="55"/>
        <v>38</v>
      </c>
      <c r="M44" s="65">
        <f t="shared" si="55"/>
        <v>73</v>
      </c>
      <c r="N44" s="65">
        <f t="shared" si="55"/>
        <v>46</v>
      </c>
      <c r="O44" s="65">
        <f t="shared" si="55"/>
        <v>46</v>
      </c>
      <c r="P44" s="65">
        <f t="shared" si="55"/>
        <v>73</v>
      </c>
      <c r="Q44" s="65">
        <f t="shared" si="55"/>
        <v>22.5</v>
      </c>
      <c r="R44" s="65">
        <f t="shared" si="55"/>
        <v>5</v>
      </c>
      <c r="S44" s="76">
        <f t="shared" ref="S44:W44" si="56">INT(S43)+MIN(S43-INT(S43)+AI43,1.875)</f>
        <v>33</v>
      </c>
      <c r="T44" s="76">
        <f t="shared" si="56"/>
        <v>24.5</v>
      </c>
      <c r="U44" s="76">
        <f t="shared" si="56"/>
        <v>27.875</v>
      </c>
      <c r="V44" s="76">
        <f t="shared" si="56"/>
        <v>27.875</v>
      </c>
      <c r="W44" s="77">
        <f t="shared" si="56"/>
        <v>24.5</v>
      </c>
      <c r="X44" s="15"/>
      <c r="Y44" s="15"/>
      <c r="Z44" s="63" t="s">
        <v>136</v>
      </c>
      <c r="AA44" s="64">
        <f>MIN(MAX(MIN(MAX(MIN(MAX(K$6+INDEX(エサマスタ!$C$5:$O$53,MATCH($D44,エサマスタ!$B$5:$B$53,0),COLUMN()-COLUMN($Z44)),0),3.75)+INDEX(エサマスタ!$C$5:$O$53,MATCH($E44,エサマスタ!$B$5:$B$53,0),COLUMN()-COLUMN($Z44)),0),3.75)+INDEX(エサマスタ!$C$5:$O$53,MATCH($F44,エサマスタ!$B$5:$B$53,0),COLUMN()-COLUMN($Z44)),0),3.75)</f>
        <v>3.75</v>
      </c>
      <c r="AB44" s="65">
        <f>MIN(MAX(MIN(MAX(MIN(MAX(L$6+INDEX(エサマスタ!$C$5:$O$53,MATCH($D44,エサマスタ!$B$5:$B$53,0),COLUMN()-COLUMN($Z44)),0),3.75)+INDEX(エサマスタ!$C$5:$O$53,MATCH($E44,エサマスタ!$B$5:$B$53,0),COLUMN()-COLUMN($Z44)),0),3.75)+INDEX(エサマスタ!$C$5:$O$53,MATCH($F44,エサマスタ!$B$5:$B$53,0),COLUMN()-COLUMN($Z44)),0),3.75)</f>
        <v>1.25</v>
      </c>
      <c r="AC44" s="65">
        <f>MIN(MAX(MIN(MAX(MIN(MAX(M$6+INDEX(エサマスタ!$C$5:$O$53,MATCH($D44,エサマスタ!$B$5:$B$53,0),COLUMN()-COLUMN($Z44)),0),3.75)+INDEX(エサマスタ!$C$5:$O$53,MATCH($E44,エサマスタ!$B$5:$B$53,0),COLUMN()-COLUMN($Z44)),0),3.75)+INDEX(エサマスタ!$C$5:$O$53,MATCH($F44,エサマスタ!$B$5:$B$53,0),COLUMN()-COLUMN($Z44)),0),3.75)</f>
        <v>2.5</v>
      </c>
      <c r="AD44" s="65">
        <f>MIN(MAX(MIN(MAX(MIN(MAX(N$6+INDEX(エサマスタ!$C$5:$O$53,MATCH($D44,エサマスタ!$B$5:$B$53,0),COLUMN()-COLUMN($Z44)),0),3.75)+INDEX(エサマスタ!$C$5:$O$53,MATCH($E44,エサマスタ!$B$5:$B$53,0),COLUMN()-COLUMN($Z44)),0),3.75)+INDEX(エサマスタ!$C$5:$O$53,MATCH($F44,エサマスタ!$B$5:$B$53,0),COLUMN()-COLUMN($Z44)),0),3.75)</f>
        <v>1.5</v>
      </c>
      <c r="AE44" s="65">
        <f>MIN(MAX(MIN(MAX(MIN(MAX(O$6+INDEX(エサマスタ!$C$5:$O$53,MATCH($D44,エサマスタ!$B$5:$B$53,0),COLUMN()-COLUMN($Z44)),0),3.75)+INDEX(エサマスタ!$C$5:$O$53,MATCH($E44,エサマスタ!$B$5:$B$53,0),COLUMN()-COLUMN($Z44)),0),3.75)+INDEX(エサマスタ!$C$5:$O$53,MATCH($F44,エサマスタ!$B$5:$B$53,0),COLUMN()-COLUMN($Z44)),0),3.75)</f>
        <v>1.5</v>
      </c>
      <c r="AF44" s="65">
        <f>MIN(MAX(MIN(MAX(MIN(MAX(P$6+INDEX(エサマスタ!$C$5:$O$53,MATCH($D44,エサマスタ!$B$5:$B$53,0),COLUMN()-COLUMN($Z44)),0),3.75)+INDEX(エサマスタ!$C$5:$O$53,MATCH($E44,エサマスタ!$B$5:$B$53,0),COLUMN()-COLUMN($Z44)),0),3.75)+INDEX(エサマスタ!$C$5:$O$53,MATCH($F44,エサマスタ!$B$5:$B$53,0),COLUMN()-COLUMN($Z44)),0),3.75)</f>
        <v>2.5</v>
      </c>
      <c r="AG44" s="65">
        <f>MIN(MAX(MIN(MAX(MIN(MAX(Q$6+INDEX(エサマスタ!$C$5:$O$53,MATCH($D44,エサマスタ!$B$5:$B$53,0),COLUMN()-COLUMN($Z44)),0),3.75)+INDEX(エサマスタ!$C$5:$O$53,MATCH($E44,エサマスタ!$B$5:$B$53,0),COLUMN()-COLUMN($Z44)),0),3.75)+INDEX(エサマスタ!$C$5:$O$53,MATCH($F44,エサマスタ!$B$5:$B$53,0),COLUMN()-COLUMN($Z44)),0),3.75)</f>
        <v>0.5</v>
      </c>
      <c r="AH44" s="65">
        <f>MIN(MAX(MIN(MAX(MIN(MAX(R$6+INDEX(エサマスタ!$C$5:$O$53,MATCH($D44,エサマスタ!$B$5:$B$53,0),COLUMN()-COLUMN($Z44)),0),3.75)+INDEX(エサマスタ!$C$5:$O$53,MATCH($E44,エサマスタ!$B$5:$B$53,0),COLUMN()-COLUMN($Z44)),0),3.75)+INDEX(エサマスタ!$C$5:$O$53,MATCH($F44,エサマスタ!$B$5:$B$53,0),COLUMN()-COLUMN($Z44)),0),3.75)</f>
        <v>0</v>
      </c>
      <c r="AI44" s="76">
        <f>MIN(MAX(MIN(MAX(MIN(MAX(S$6+INDEX(エサマスタ!$C$5:$O$53,MATCH($D44,エサマスタ!$B$5:$B$53,0),COLUMN()-COLUMN($Z44)),0),1.875-MOD(S44,1))+INDEX(エサマスタ!$C$5:$O$53,MATCH($E44,エサマスタ!$B$5:$B$53,0),COLUMN()-COLUMN($Z44)),0),1.875-MOD(S44,1))+INDEX(エサマスタ!$C$5:$O$53,MATCH($F44,エサマスタ!$B$5:$B$53,0),COLUMN()-COLUMN($Z44)),0),1.875-MOD(S44,1))</f>
        <v>0.75</v>
      </c>
      <c r="AJ44" s="76">
        <f>MIN(MAX(MIN(MAX(MIN(MAX(T$6+INDEX(エサマスタ!$C$5:$O$53,MATCH($D44,エサマスタ!$B$5:$B$53,0),COLUMN()-COLUMN($Z44)),0),1.875-MOD(T44,1))+INDEX(エサマスタ!$C$5:$O$53,MATCH($E44,エサマスタ!$B$5:$B$53,0),COLUMN()-COLUMN($Z44)),0),1.875-MOD(T44,1))+INDEX(エサマスタ!$C$5:$O$53,MATCH($F44,エサマスタ!$B$5:$B$53,0),COLUMN()-COLUMN($Z44)),0),1.875-MOD(T44,1))</f>
        <v>0.875</v>
      </c>
      <c r="AK44" s="76">
        <f>MIN(MAX(MIN(MAX(MIN(MAX(U$6+INDEX(エサマスタ!$C$5:$O$53,MATCH($D44,エサマスタ!$B$5:$B$53,0),COLUMN()-COLUMN($Z44)),0),1.875-MOD(U44,1))+INDEX(エサマスタ!$C$5:$O$53,MATCH($E44,エサマスタ!$B$5:$B$53,0),COLUMN()-COLUMN($Z44)),0),1.875-MOD(U44,1))+INDEX(エサマスタ!$C$5:$O$53,MATCH($F44,エサマスタ!$B$5:$B$53,0),COLUMN()-COLUMN($Z44)),0),1.875-MOD(U44,1))</f>
        <v>1</v>
      </c>
      <c r="AL44" s="76">
        <f>MIN(MAX(MIN(MAX(MIN(MAX(V$6+INDEX(エサマスタ!$C$5:$O$53,MATCH($D44,エサマスタ!$B$5:$B$53,0),COLUMN()-COLUMN($Z44)),0),1.875-MOD(V44,1))+INDEX(エサマスタ!$C$5:$O$53,MATCH($E44,エサマスタ!$B$5:$B$53,0),COLUMN()-COLUMN($Z44)),0),1.875-MOD(V44,1))+INDEX(エサマスタ!$C$5:$O$53,MATCH($F44,エサマスタ!$B$5:$B$53,0),COLUMN()-COLUMN($Z44)),0),1.875-MOD(V44,1))</f>
        <v>1</v>
      </c>
      <c r="AM44" s="77">
        <f>MIN(MAX(MIN(MAX(MIN(MAX(W$6+IF(AND($F$1="リマスター",$D44="アルマジロキャベツ"),-1,1)*INDEX(エサマスタ!$C$5:$O$53,MATCH($D44,エサマスタ!$B$5:$B$53,0),COLUMN()-COLUMN($Z44)),0),1.875-MOD(W44,1))+IF(AND($F$1="リマスター",$E44="アルマジロキャベツ"),-1,1)*INDEX(エサマスタ!$C$5:$O$53,MATCH($E44,エサマスタ!$B$5:$B$53,0),COLUMN()-COLUMN($Z44)),0),1.875-MOD(W44,1))+IF(AND($F$1="リマスター",$F44="アルマジロキャベツ"),-1,1)*INDEX(エサマスタ!$C$5:$O$53,MATCH($F44,エサマスタ!$B$5:$B$53,0),COLUMN()-COLUMN($Z44)),0),1.875-MOD(W44,1))</f>
        <v>1</v>
      </c>
      <c r="AN44" s="15"/>
      <c r="AO44" s="12"/>
      <c r="AP44" s="12"/>
      <c r="AQ44" s="12" t="str">
        <f>初期値マスタ!B41</f>
        <v>ゾンビ</v>
      </c>
      <c r="AR44" s="1" t="str">
        <f>エサマスタ!B41</f>
        <v>ドッキリマッシュ</v>
      </c>
    </row>
    <row r="45" spans="1:44" x14ac:dyDescent="0.15">
      <c r="A45" s="15"/>
      <c r="B45" s="51" t="s">
        <v>137</v>
      </c>
      <c r="C45" s="54"/>
      <c r="D45" s="53" t="s">
        <v>92</v>
      </c>
      <c r="E45" s="53" t="s">
        <v>104</v>
      </c>
      <c r="F45" s="53" t="s">
        <v>97</v>
      </c>
      <c r="G45" s="32"/>
      <c r="H45" s="15"/>
      <c r="I45" s="15"/>
      <c r="J45" s="63" t="s">
        <v>137</v>
      </c>
      <c r="K45" s="64">
        <f t="shared" ref="K45:R45" si="57">K44+AA44</f>
        <v>102.5</v>
      </c>
      <c r="L45" s="65">
        <f t="shared" si="57"/>
        <v>39.25</v>
      </c>
      <c r="M45" s="65">
        <f t="shared" si="57"/>
        <v>75.5</v>
      </c>
      <c r="N45" s="65">
        <f t="shared" si="57"/>
        <v>47.5</v>
      </c>
      <c r="O45" s="65">
        <f t="shared" si="57"/>
        <v>47.5</v>
      </c>
      <c r="P45" s="65">
        <f t="shared" si="57"/>
        <v>75.5</v>
      </c>
      <c r="Q45" s="65">
        <f t="shared" si="57"/>
        <v>23</v>
      </c>
      <c r="R45" s="65">
        <f t="shared" si="57"/>
        <v>5</v>
      </c>
      <c r="S45" s="76">
        <f t="shared" ref="S45:W45" si="58">INT(S44)+MIN(S44-INT(S44)+AI44,1.875)</f>
        <v>33.75</v>
      </c>
      <c r="T45" s="76">
        <f t="shared" si="58"/>
        <v>25.375</v>
      </c>
      <c r="U45" s="76">
        <f t="shared" si="58"/>
        <v>28.875</v>
      </c>
      <c r="V45" s="76">
        <f t="shared" si="58"/>
        <v>28.875</v>
      </c>
      <c r="W45" s="77">
        <f t="shared" si="58"/>
        <v>25.5</v>
      </c>
      <c r="X45" s="15"/>
      <c r="Y45" s="15"/>
      <c r="Z45" s="63" t="s">
        <v>137</v>
      </c>
      <c r="AA45" s="64">
        <f>MIN(MAX(MIN(MAX(MIN(MAX(K$6+INDEX(エサマスタ!$C$5:$O$53,MATCH($D45,エサマスタ!$B$5:$B$53,0),COLUMN()-COLUMN($Z45)),0),3.75)+INDEX(エサマスタ!$C$5:$O$53,MATCH($E45,エサマスタ!$B$5:$B$53,0),COLUMN()-COLUMN($Z45)),0),3.75)+INDEX(エサマスタ!$C$5:$O$53,MATCH($F45,エサマスタ!$B$5:$B$53,0),COLUMN()-COLUMN($Z45)),0),3.75)</f>
        <v>3.5</v>
      </c>
      <c r="AB45" s="65">
        <f>MIN(MAX(MIN(MAX(MIN(MAX(L$6+INDEX(エサマスタ!$C$5:$O$53,MATCH($D45,エサマスタ!$B$5:$B$53,0),COLUMN()-COLUMN($Z45)),0),3.75)+INDEX(エサマスタ!$C$5:$O$53,MATCH($E45,エサマスタ!$B$5:$B$53,0),COLUMN()-COLUMN($Z45)),0),3.75)+INDEX(エサマスタ!$C$5:$O$53,MATCH($F45,エサマスタ!$B$5:$B$53,0),COLUMN()-COLUMN($Z45)),0),3.75)</f>
        <v>1.25</v>
      </c>
      <c r="AC45" s="65">
        <f>MIN(MAX(MIN(MAX(MIN(MAX(M$6+INDEX(エサマスタ!$C$5:$O$53,MATCH($D45,エサマスタ!$B$5:$B$53,0),COLUMN()-COLUMN($Z45)),0),3.75)+INDEX(エサマスタ!$C$5:$O$53,MATCH($E45,エサマスタ!$B$5:$B$53,0),COLUMN()-COLUMN($Z45)),0),3.75)+INDEX(エサマスタ!$C$5:$O$53,MATCH($F45,エサマスタ!$B$5:$B$53,0),COLUMN()-COLUMN($Z45)),0),3.75)</f>
        <v>2.5</v>
      </c>
      <c r="AD45" s="65">
        <f>MIN(MAX(MIN(MAX(MIN(MAX(N$6+INDEX(エサマスタ!$C$5:$O$53,MATCH($D45,エサマスタ!$B$5:$B$53,0),COLUMN()-COLUMN($Z45)),0),3.75)+INDEX(エサマスタ!$C$5:$O$53,MATCH($E45,エサマスタ!$B$5:$B$53,0),COLUMN()-COLUMN($Z45)),0),3.75)+INDEX(エサマスタ!$C$5:$O$53,MATCH($F45,エサマスタ!$B$5:$B$53,0),COLUMN()-COLUMN($Z45)),0),3.75)</f>
        <v>1.5</v>
      </c>
      <c r="AE45" s="65">
        <f>MIN(MAX(MIN(MAX(MIN(MAX(O$6+INDEX(エサマスタ!$C$5:$O$53,MATCH($D45,エサマスタ!$B$5:$B$53,0),COLUMN()-COLUMN($Z45)),0),3.75)+INDEX(エサマスタ!$C$5:$O$53,MATCH($E45,エサマスタ!$B$5:$B$53,0),COLUMN()-COLUMN($Z45)),0),3.75)+INDEX(エサマスタ!$C$5:$O$53,MATCH($F45,エサマスタ!$B$5:$B$53,0),COLUMN()-COLUMN($Z45)),0),3.75)</f>
        <v>1.5</v>
      </c>
      <c r="AF45" s="65">
        <f>MIN(MAX(MIN(MAX(MIN(MAX(P$6+INDEX(エサマスタ!$C$5:$O$53,MATCH($D45,エサマスタ!$B$5:$B$53,0),COLUMN()-COLUMN($Z45)),0),3.75)+INDEX(エサマスタ!$C$5:$O$53,MATCH($E45,エサマスタ!$B$5:$B$53,0),COLUMN()-COLUMN($Z45)),0),3.75)+INDEX(エサマスタ!$C$5:$O$53,MATCH($F45,エサマスタ!$B$5:$B$53,0),COLUMN()-COLUMN($Z45)),0),3.75)</f>
        <v>2.5</v>
      </c>
      <c r="AG45" s="65">
        <f>MIN(MAX(MIN(MAX(MIN(MAX(Q$6+INDEX(エサマスタ!$C$5:$O$53,MATCH($D45,エサマスタ!$B$5:$B$53,0),COLUMN()-COLUMN($Z45)),0),3.75)+INDEX(エサマスタ!$C$5:$O$53,MATCH($E45,エサマスタ!$B$5:$B$53,0),COLUMN()-COLUMN($Z45)),0),3.75)+INDEX(エサマスタ!$C$5:$O$53,MATCH($F45,エサマスタ!$B$5:$B$53,0),COLUMN()-COLUMN($Z45)),0),3.75)</f>
        <v>1.5</v>
      </c>
      <c r="AH45" s="65">
        <f>MIN(MAX(MIN(MAX(MIN(MAX(R$6+INDEX(エサマスタ!$C$5:$O$53,MATCH($D45,エサマスタ!$B$5:$B$53,0),COLUMN()-COLUMN($Z45)),0),3.75)+INDEX(エサマスタ!$C$5:$O$53,MATCH($E45,エサマスタ!$B$5:$B$53,0),COLUMN()-COLUMN($Z45)),0),3.75)+INDEX(エサマスタ!$C$5:$O$53,MATCH($F45,エサマスタ!$B$5:$B$53,0),COLUMN()-COLUMN($Z45)),0),3.75)</f>
        <v>0</v>
      </c>
      <c r="AI45" s="76">
        <f>MIN(MAX(MIN(MAX(MIN(MAX(S$6+INDEX(エサマスタ!$C$5:$O$53,MATCH($D45,エサマスタ!$B$5:$B$53,0),COLUMN()-COLUMN($Z45)),0),1.875-MOD(S45,1))+INDEX(エサマスタ!$C$5:$O$53,MATCH($E45,エサマスタ!$B$5:$B$53,0),COLUMN()-COLUMN($Z45)),0),1.875-MOD(S45,1))+INDEX(エサマスタ!$C$5:$O$53,MATCH($F45,エサマスタ!$B$5:$B$53,0),COLUMN()-COLUMN($Z45)),0),1.875-MOD(S45,1))</f>
        <v>0.75</v>
      </c>
      <c r="AJ45" s="76">
        <f>MIN(MAX(MIN(MAX(MIN(MAX(T$6+INDEX(エサマスタ!$C$5:$O$53,MATCH($D45,エサマスタ!$B$5:$B$53,0),COLUMN()-COLUMN($Z45)),0),1.875-MOD(T45,1))+INDEX(エサマスタ!$C$5:$O$53,MATCH($E45,エサマスタ!$B$5:$B$53,0),COLUMN()-COLUMN($Z45)),0),1.875-MOD(T45,1))+INDEX(エサマスタ!$C$5:$O$53,MATCH($F45,エサマスタ!$B$5:$B$53,0),COLUMN()-COLUMN($Z45)),0),1.875-MOD(T45,1))</f>
        <v>0.875</v>
      </c>
      <c r="AK45" s="76">
        <f>MIN(MAX(MIN(MAX(MIN(MAX(U$6+INDEX(エサマスタ!$C$5:$O$53,MATCH($D45,エサマスタ!$B$5:$B$53,0),COLUMN()-COLUMN($Z45)),0),1.875-MOD(U45,1))+INDEX(エサマスタ!$C$5:$O$53,MATCH($E45,エサマスタ!$B$5:$B$53,0),COLUMN()-COLUMN($Z45)),0),1.875-MOD(U45,1))+INDEX(エサマスタ!$C$5:$O$53,MATCH($F45,エサマスタ!$B$5:$B$53,0),COLUMN()-COLUMN($Z45)),0),1.875-MOD(U45,1))</f>
        <v>1</v>
      </c>
      <c r="AL45" s="76">
        <f>MIN(MAX(MIN(MAX(MIN(MAX(V$6+INDEX(エサマスタ!$C$5:$O$53,MATCH($D45,エサマスタ!$B$5:$B$53,0),COLUMN()-COLUMN($Z45)),0),1.875-MOD(V45,1))+INDEX(エサマスタ!$C$5:$O$53,MATCH($E45,エサマスタ!$B$5:$B$53,0),COLUMN()-COLUMN($Z45)),0),1.875-MOD(V45,1))+INDEX(エサマスタ!$C$5:$O$53,MATCH($F45,エサマスタ!$B$5:$B$53,0),COLUMN()-COLUMN($Z45)),0),1.875-MOD(V45,1))</f>
        <v>1</v>
      </c>
      <c r="AM45" s="77">
        <f>MIN(MAX(MIN(MAX(MIN(MAX(W$6+IF(AND($F$1="リマスター",$D45="アルマジロキャベツ"),-1,1)*INDEX(エサマスタ!$C$5:$O$53,MATCH($D45,エサマスタ!$B$5:$B$53,0),COLUMN()-COLUMN($Z45)),0),1.875-MOD(W45,1))+IF(AND($F$1="リマスター",$E45="アルマジロキャベツ"),-1,1)*INDEX(エサマスタ!$C$5:$O$53,MATCH($E45,エサマスタ!$B$5:$B$53,0),COLUMN()-COLUMN($Z45)),0),1.875-MOD(W45,1))+IF(AND($F$1="リマスター",$F45="アルマジロキャベツ"),-1,1)*INDEX(エサマスタ!$C$5:$O$53,MATCH($F45,エサマスタ!$B$5:$B$53,0),COLUMN()-COLUMN($Z45)),0),1.875-MOD(W45,1))</f>
        <v>0.5</v>
      </c>
      <c r="AN45" s="15"/>
      <c r="AO45" s="12"/>
      <c r="AP45" s="12"/>
      <c r="AQ45" s="12" t="str">
        <f>初期値マスタ!B42</f>
        <v>スペクター</v>
      </c>
      <c r="AR45" s="1" t="str">
        <f>エサマスタ!B42</f>
        <v>小屋ダケ</v>
      </c>
    </row>
    <row r="46" spans="1:44" x14ac:dyDescent="0.15">
      <c r="A46" s="15"/>
      <c r="B46" s="51" t="s">
        <v>138</v>
      </c>
      <c r="C46" s="54"/>
      <c r="D46" s="53" t="s">
        <v>92</v>
      </c>
      <c r="E46" s="53" t="s">
        <v>97</v>
      </c>
      <c r="F46" s="53" t="s">
        <v>97</v>
      </c>
      <c r="G46" s="32"/>
      <c r="H46" s="15"/>
      <c r="I46" s="15"/>
      <c r="J46" s="63" t="s">
        <v>138</v>
      </c>
      <c r="K46" s="64">
        <f t="shared" ref="K46:R46" si="59">K45+AA45</f>
        <v>106</v>
      </c>
      <c r="L46" s="65">
        <f t="shared" si="59"/>
        <v>40.5</v>
      </c>
      <c r="M46" s="65">
        <f t="shared" si="59"/>
        <v>78</v>
      </c>
      <c r="N46" s="65">
        <f t="shared" si="59"/>
        <v>49</v>
      </c>
      <c r="O46" s="65">
        <f t="shared" si="59"/>
        <v>49</v>
      </c>
      <c r="P46" s="65">
        <f t="shared" si="59"/>
        <v>78</v>
      </c>
      <c r="Q46" s="65">
        <f t="shared" si="59"/>
        <v>24.5</v>
      </c>
      <c r="R46" s="65">
        <f t="shared" si="59"/>
        <v>5</v>
      </c>
      <c r="S46" s="76">
        <f t="shared" ref="S46:W46" si="60">INT(S45)+MIN(S45-INT(S45)+AI45,1.875)</f>
        <v>34.5</v>
      </c>
      <c r="T46" s="76">
        <f t="shared" si="60"/>
        <v>26.25</v>
      </c>
      <c r="U46" s="76">
        <f t="shared" si="60"/>
        <v>29.875</v>
      </c>
      <c r="V46" s="76">
        <f t="shared" si="60"/>
        <v>29.875</v>
      </c>
      <c r="W46" s="77">
        <f t="shared" si="60"/>
        <v>26</v>
      </c>
      <c r="X46" s="15"/>
      <c r="Y46" s="15"/>
      <c r="Z46" s="63" t="s">
        <v>138</v>
      </c>
      <c r="AA46" s="64">
        <f>MIN(MAX(MIN(MAX(MIN(MAX(K$6+INDEX(エサマスタ!$C$5:$O$53,MATCH($D46,エサマスタ!$B$5:$B$53,0),COLUMN()-COLUMN($Z46)),0),3.75)+INDEX(エサマスタ!$C$5:$O$53,MATCH($E46,エサマスタ!$B$5:$B$53,0),COLUMN()-COLUMN($Z46)),0),3.75)+INDEX(エサマスタ!$C$5:$O$53,MATCH($F46,エサマスタ!$B$5:$B$53,0),COLUMN()-COLUMN($Z46)),0),3.75)</f>
        <v>3.75</v>
      </c>
      <c r="AB46" s="65">
        <f>MIN(MAX(MIN(MAX(MIN(MAX(L$6+INDEX(エサマスタ!$C$5:$O$53,MATCH($D46,エサマスタ!$B$5:$B$53,0),COLUMN()-COLUMN($Z46)),0),3.75)+INDEX(エサマスタ!$C$5:$O$53,MATCH($E46,エサマスタ!$B$5:$B$53,0),COLUMN()-COLUMN($Z46)),0),3.75)+INDEX(エサマスタ!$C$5:$O$53,MATCH($F46,エサマスタ!$B$5:$B$53,0),COLUMN()-COLUMN($Z46)),0),3.75)</f>
        <v>1.25</v>
      </c>
      <c r="AC46" s="65">
        <f>MIN(MAX(MIN(MAX(MIN(MAX(M$6+INDEX(エサマスタ!$C$5:$O$53,MATCH($D46,エサマスタ!$B$5:$B$53,0),COLUMN()-COLUMN($Z46)),0),3.75)+INDEX(エサマスタ!$C$5:$O$53,MATCH($E46,エサマスタ!$B$5:$B$53,0),COLUMN()-COLUMN($Z46)),0),3.75)+INDEX(エサマスタ!$C$5:$O$53,MATCH($F46,エサマスタ!$B$5:$B$53,0),COLUMN()-COLUMN($Z46)),0),3.75)</f>
        <v>2.5</v>
      </c>
      <c r="AD46" s="65">
        <f>MIN(MAX(MIN(MAX(MIN(MAX(N$6+INDEX(エサマスタ!$C$5:$O$53,MATCH($D46,エサマスタ!$B$5:$B$53,0),COLUMN()-COLUMN($Z46)),0),3.75)+INDEX(エサマスタ!$C$5:$O$53,MATCH($E46,エサマスタ!$B$5:$B$53,0),COLUMN()-COLUMN($Z46)),0),3.75)+INDEX(エサマスタ!$C$5:$O$53,MATCH($F46,エサマスタ!$B$5:$B$53,0),COLUMN()-COLUMN($Z46)),0),3.75)</f>
        <v>1.5</v>
      </c>
      <c r="AE46" s="65">
        <f>MIN(MAX(MIN(MAX(MIN(MAX(O$6+INDEX(エサマスタ!$C$5:$O$53,MATCH($D46,エサマスタ!$B$5:$B$53,0),COLUMN()-COLUMN($Z46)),0),3.75)+INDEX(エサマスタ!$C$5:$O$53,MATCH($E46,エサマスタ!$B$5:$B$53,0),COLUMN()-COLUMN($Z46)),0),3.75)+INDEX(エサマスタ!$C$5:$O$53,MATCH($F46,エサマスタ!$B$5:$B$53,0),COLUMN()-COLUMN($Z46)),0),3.75)</f>
        <v>1.5</v>
      </c>
      <c r="AF46" s="65">
        <f>MIN(MAX(MIN(MAX(MIN(MAX(P$6+INDEX(エサマスタ!$C$5:$O$53,MATCH($D46,エサマスタ!$B$5:$B$53,0),COLUMN()-COLUMN($Z46)),0),3.75)+INDEX(エサマスタ!$C$5:$O$53,MATCH($E46,エサマスタ!$B$5:$B$53,0),COLUMN()-COLUMN($Z46)),0),3.75)+INDEX(エサマスタ!$C$5:$O$53,MATCH($F46,エサマスタ!$B$5:$B$53,0),COLUMN()-COLUMN($Z46)),0),3.75)</f>
        <v>2.5</v>
      </c>
      <c r="AG46" s="65">
        <f>MIN(MAX(MIN(MAX(MIN(MAX(Q$6+INDEX(エサマスタ!$C$5:$O$53,MATCH($D46,エサマスタ!$B$5:$B$53,0),COLUMN()-COLUMN($Z46)),0),3.75)+INDEX(エサマスタ!$C$5:$O$53,MATCH($E46,エサマスタ!$B$5:$B$53,0),COLUMN()-COLUMN($Z46)),0),3.75)+INDEX(エサマスタ!$C$5:$O$53,MATCH($F46,エサマスタ!$B$5:$B$53,0),COLUMN()-COLUMN($Z46)),0),3.75)</f>
        <v>0.5</v>
      </c>
      <c r="AH46" s="65">
        <f>MIN(MAX(MIN(MAX(MIN(MAX(R$6+INDEX(エサマスタ!$C$5:$O$53,MATCH($D46,エサマスタ!$B$5:$B$53,0),COLUMN()-COLUMN($Z46)),0),3.75)+INDEX(エサマスタ!$C$5:$O$53,MATCH($E46,エサマスタ!$B$5:$B$53,0),COLUMN()-COLUMN($Z46)),0),3.75)+INDEX(エサマスタ!$C$5:$O$53,MATCH($F46,エサマスタ!$B$5:$B$53,0),COLUMN()-COLUMN($Z46)),0),3.75)</f>
        <v>0</v>
      </c>
      <c r="AI46" s="76">
        <f>MIN(MAX(MIN(MAX(MIN(MAX(S$6+INDEX(エサマスタ!$C$5:$O$53,MATCH($D46,エサマスタ!$B$5:$B$53,0),COLUMN()-COLUMN($Z46)),0),1.875-MOD(S46,1))+INDEX(エサマスタ!$C$5:$O$53,MATCH($E46,エサマスタ!$B$5:$B$53,0),COLUMN()-COLUMN($Z46)),0),1.875-MOD(S46,1))+INDEX(エサマスタ!$C$5:$O$53,MATCH($F46,エサマスタ!$B$5:$B$53,0),COLUMN()-COLUMN($Z46)),0),1.875-MOD(S46,1))</f>
        <v>0.75</v>
      </c>
      <c r="AJ46" s="76">
        <f>MIN(MAX(MIN(MAX(MIN(MAX(T$6+INDEX(エサマスタ!$C$5:$O$53,MATCH($D46,エサマスタ!$B$5:$B$53,0),COLUMN()-COLUMN($Z46)),0),1.875-MOD(T46,1))+INDEX(エサマスタ!$C$5:$O$53,MATCH($E46,エサマスタ!$B$5:$B$53,0),COLUMN()-COLUMN($Z46)),0),1.875-MOD(T46,1))+INDEX(エサマスタ!$C$5:$O$53,MATCH($F46,エサマスタ!$B$5:$B$53,0),COLUMN()-COLUMN($Z46)),0),1.875-MOD(T46,1))</f>
        <v>0.875</v>
      </c>
      <c r="AK46" s="76">
        <f>MIN(MAX(MIN(MAX(MIN(MAX(U$6+INDEX(エサマスタ!$C$5:$O$53,MATCH($D46,エサマスタ!$B$5:$B$53,0),COLUMN()-COLUMN($Z46)),0),1.875-MOD(U46,1))+INDEX(エサマスタ!$C$5:$O$53,MATCH($E46,エサマスタ!$B$5:$B$53,0),COLUMN()-COLUMN($Z46)),0),1.875-MOD(U46,1))+INDEX(エサマスタ!$C$5:$O$53,MATCH($F46,エサマスタ!$B$5:$B$53,0),COLUMN()-COLUMN($Z46)),0),1.875-MOD(U46,1))</f>
        <v>1</v>
      </c>
      <c r="AL46" s="76">
        <f>MIN(MAX(MIN(MAX(MIN(MAX(V$6+INDEX(エサマスタ!$C$5:$O$53,MATCH($D46,エサマスタ!$B$5:$B$53,0),COLUMN()-COLUMN($Z46)),0),1.875-MOD(V46,1))+INDEX(エサマスタ!$C$5:$O$53,MATCH($E46,エサマスタ!$B$5:$B$53,0),COLUMN()-COLUMN($Z46)),0),1.875-MOD(V46,1))+INDEX(エサマスタ!$C$5:$O$53,MATCH($F46,エサマスタ!$B$5:$B$53,0),COLUMN()-COLUMN($Z46)),0),1.875-MOD(V46,1))</f>
        <v>1</v>
      </c>
      <c r="AM46" s="77">
        <f>MIN(MAX(MIN(MAX(MIN(MAX(W$6+IF(AND($F$1="リマスター",$D46="アルマジロキャベツ"),-1,1)*INDEX(エサマスタ!$C$5:$O$53,MATCH($D46,エサマスタ!$B$5:$B$53,0),COLUMN()-COLUMN($Z46)),0),1.875-MOD(W46,1))+IF(AND($F$1="リマスター",$E46="アルマジロキャベツ"),-1,1)*INDEX(エサマスタ!$C$5:$O$53,MATCH($E46,エサマスタ!$B$5:$B$53,0),COLUMN()-COLUMN($Z46)),0),1.875-MOD(W46,1))+IF(AND($F$1="リマスター",$F46="アルマジロキャベツ"),-1,1)*INDEX(エサマスタ!$C$5:$O$53,MATCH($F46,エサマスタ!$B$5:$B$53,0),COLUMN()-COLUMN($Z46)),0),1.875-MOD(W46,1))</f>
        <v>1</v>
      </c>
      <c r="AN46" s="15"/>
      <c r="AO46" s="12"/>
      <c r="AP46" s="12"/>
      <c r="AQ46" s="12" t="str">
        <f>初期値マスタ!B43</f>
        <v>スケルトン</v>
      </c>
      <c r="AR46" s="1" t="str">
        <f>エサマスタ!B43</f>
        <v>獣肉</v>
      </c>
    </row>
    <row r="47" spans="1:44" x14ac:dyDescent="0.15">
      <c r="A47" s="15"/>
      <c r="B47" s="51" t="s">
        <v>139</v>
      </c>
      <c r="C47" s="54"/>
      <c r="D47" s="53" t="s">
        <v>92</v>
      </c>
      <c r="E47" s="53" t="s">
        <v>97</v>
      </c>
      <c r="F47" s="53" t="s">
        <v>97</v>
      </c>
      <c r="G47" s="32"/>
      <c r="H47" s="15"/>
      <c r="I47" s="15"/>
      <c r="J47" s="63" t="s">
        <v>139</v>
      </c>
      <c r="K47" s="64">
        <f t="shared" ref="K47:R47" si="61">K46+AA46</f>
        <v>109.75</v>
      </c>
      <c r="L47" s="65">
        <f t="shared" si="61"/>
        <v>41.75</v>
      </c>
      <c r="M47" s="65">
        <f t="shared" si="61"/>
        <v>80.5</v>
      </c>
      <c r="N47" s="65">
        <f t="shared" si="61"/>
        <v>50.5</v>
      </c>
      <c r="O47" s="65">
        <f t="shared" si="61"/>
        <v>50.5</v>
      </c>
      <c r="P47" s="65">
        <f t="shared" si="61"/>
        <v>80.5</v>
      </c>
      <c r="Q47" s="65">
        <f t="shared" si="61"/>
        <v>25</v>
      </c>
      <c r="R47" s="65">
        <f t="shared" si="61"/>
        <v>5</v>
      </c>
      <c r="S47" s="76">
        <f t="shared" ref="S47:W47" si="62">INT(S46)+MIN(S46-INT(S46)+AI46,1.875)</f>
        <v>35.25</v>
      </c>
      <c r="T47" s="76">
        <f t="shared" si="62"/>
        <v>27.125</v>
      </c>
      <c r="U47" s="76">
        <f t="shared" si="62"/>
        <v>30.875</v>
      </c>
      <c r="V47" s="76">
        <f t="shared" si="62"/>
        <v>30.875</v>
      </c>
      <c r="W47" s="77">
        <f t="shared" si="62"/>
        <v>27</v>
      </c>
      <c r="X47" s="15"/>
      <c r="Y47" s="15"/>
      <c r="Z47" s="63" t="s">
        <v>139</v>
      </c>
      <c r="AA47" s="64">
        <f>MIN(MAX(MIN(MAX(MIN(MAX(K$6+INDEX(エサマスタ!$C$5:$O$53,MATCH($D47,エサマスタ!$B$5:$B$53,0),COLUMN()-COLUMN($Z47)),0),3.75)+INDEX(エサマスタ!$C$5:$O$53,MATCH($E47,エサマスタ!$B$5:$B$53,0),COLUMN()-COLUMN($Z47)),0),3.75)+INDEX(エサマスタ!$C$5:$O$53,MATCH($F47,エサマスタ!$B$5:$B$53,0),COLUMN()-COLUMN($Z47)),0),3.75)</f>
        <v>3.75</v>
      </c>
      <c r="AB47" s="65">
        <f>MIN(MAX(MIN(MAX(MIN(MAX(L$6+INDEX(エサマスタ!$C$5:$O$53,MATCH($D47,エサマスタ!$B$5:$B$53,0),COLUMN()-COLUMN($Z47)),0),3.75)+INDEX(エサマスタ!$C$5:$O$53,MATCH($E47,エサマスタ!$B$5:$B$53,0),COLUMN()-COLUMN($Z47)),0),3.75)+INDEX(エサマスタ!$C$5:$O$53,MATCH($F47,エサマスタ!$B$5:$B$53,0),COLUMN()-COLUMN($Z47)),0),3.75)</f>
        <v>1.25</v>
      </c>
      <c r="AC47" s="65">
        <f>MIN(MAX(MIN(MAX(MIN(MAX(M$6+INDEX(エサマスタ!$C$5:$O$53,MATCH($D47,エサマスタ!$B$5:$B$53,0),COLUMN()-COLUMN($Z47)),0),3.75)+INDEX(エサマスタ!$C$5:$O$53,MATCH($E47,エサマスタ!$B$5:$B$53,0),COLUMN()-COLUMN($Z47)),0),3.75)+INDEX(エサマスタ!$C$5:$O$53,MATCH($F47,エサマスタ!$B$5:$B$53,0),COLUMN()-COLUMN($Z47)),0),3.75)</f>
        <v>2.5</v>
      </c>
      <c r="AD47" s="65">
        <f>MIN(MAX(MIN(MAX(MIN(MAX(N$6+INDEX(エサマスタ!$C$5:$O$53,MATCH($D47,エサマスタ!$B$5:$B$53,0),COLUMN()-COLUMN($Z47)),0),3.75)+INDEX(エサマスタ!$C$5:$O$53,MATCH($E47,エサマスタ!$B$5:$B$53,0),COLUMN()-COLUMN($Z47)),0),3.75)+INDEX(エサマスタ!$C$5:$O$53,MATCH($F47,エサマスタ!$B$5:$B$53,0),COLUMN()-COLUMN($Z47)),0),3.75)</f>
        <v>1.5</v>
      </c>
      <c r="AE47" s="65">
        <f>MIN(MAX(MIN(MAX(MIN(MAX(O$6+INDEX(エサマスタ!$C$5:$O$53,MATCH($D47,エサマスタ!$B$5:$B$53,0),COLUMN()-COLUMN($Z47)),0),3.75)+INDEX(エサマスタ!$C$5:$O$53,MATCH($E47,エサマスタ!$B$5:$B$53,0),COLUMN()-COLUMN($Z47)),0),3.75)+INDEX(エサマスタ!$C$5:$O$53,MATCH($F47,エサマスタ!$B$5:$B$53,0),COLUMN()-COLUMN($Z47)),0),3.75)</f>
        <v>1.5</v>
      </c>
      <c r="AF47" s="65">
        <f>MIN(MAX(MIN(MAX(MIN(MAX(P$6+INDEX(エサマスタ!$C$5:$O$53,MATCH($D47,エサマスタ!$B$5:$B$53,0),COLUMN()-COLUMN($Z47)),0),3.75)+INDEX(エサマスタ!$C$5:$O$53,MATCH($E47,エサマスタ!$B$5:$B$53,0),COLUMN()-COLUMN($Z47)),0),3.75)+INDEX(エサマスタ!$C$5:$O$53,MATCH($F47,エサマスタ!$B$5:$B$53,0),COLUMN()-COLUMN($Z47)),0),3.75)</f>
        <v>2.5</v>
      </c>
      <c r="AG47" s="65">
        <f>MIN(MAX(MIN(MAX(MIN(MAX(Q$6+INDEX(エサマスタ!$C$5:$O$53,MATCH($D47,エサマスタ!$B$5:$B$53,0),COLUMN()-COLUMN($Z47)),0),3.75)+INDEX(エサマスタ!$C$5:$O$53,MATCH($E47,エサマスタ!$B$5:$B$53,0),COLUMN()-COLUMN($Z47)),0),3.75)+INDEX(エサマスタ!$C$5:$O$53,MATCH($F47,エサマスタ!$B$5:$B$53,0),COLUMN()-COLUMN($Z47)),0),3.75)</f>
        <v>0.5</v>
      </c>
      <c r="AH47" s="65">
        <f>MIN(MAX(MIN(MAX(MIN(MAX(R$6+INDEX(エサマスタ!$C$5:$O$53,MATCH($D47,エサマスタ!$B$5:$B$53,0),COLUMN()-COLUMN($Z47)),0),3.75)+INDEX(エサマスタ!$C$5:$O$53,MATCH($E47,エサマスタ!$B$5:$B$53,0),COLUMN()-COLUMN($Z47)),0),3.75)+INDEX(エサマスタ!$C$5:$O$53,MATCH($F47,エサマスタ!$B$5:$B$53,0),COLUMN()-COLUMN($Z47)),0),3.75)</f>
        <v>0</v>
      </c>
      <c r="AI47" s="76">
        <f>MIN(MAX(MIN(MAX(MIN(MAX(S$6+INDEX(エサマスタ!$C$5:$O$53,MATCH($D47,エサマスタ!$B$5:$B$53,0),COLUMN()-COLUMN($Z47)),0),1.875-MOD(S47,1))+INDEX(エサマスタ!$C$5:$O$53,MATCH($E47,エサマスタ!$B$5:$B$53,0),COLUMN()-COLUMN($Z47)),0),1.875-MOD(S47,1))+INDEX(エサマスタ!$C$5:$O$53,MATCH($F47,エサマスタ!$B$5:$B$53,0),COLUMN()-COLUMN($Z47)),0),1.875-MOD(S47,1))</f>
        <v>0.75</v>
      </c>
      <c r="AJ47" s="76">
        <f>MIN(MAX(MIN(MAX(MIN(MAX(T$6+INDEX(エサマスタ!$C$5:$O$53,MATCH($D47,エサマスタ!$B$5:$B$53,0),COLUMN()-COLUMN($Z47)),0),1.875-MOD(T47,1))+INDEX(エサマスタ!$C$5:$O$53,MATCH($E47,エサマスタ!$B$5:$B$53,0),COLUMN()-COLUMN($Z47)),0),1.875-MOD(T47,1))+INDEX(エサマスタ!$C$5:$O$53,MATCH($F47,エサマスタ!$B$5:$B$53,0),COLUMN()-COLUMN($Z47)),0),1.875-MOD(T47,1))</f>
        <v>0.875</v>
      </c>
      <c r="AK47" s="76">
        <f>MIN(MAX(MIN(MAX(MIN(MAX(U$6+INDEX(エサマスタ!$C$5:$O$53,MATCH($D47,エサマスタ!$B$5:$B$53,0),COLUMN()-COLUMN($Z47)),0),1.875-MOD(U47,1))+INDEX(エサマスタ!$C$5:$O$53,MATCH($E47,エサマスタ!$B$5:$B$53,0),COLUMN()-COLUMN($Z47)),0),1.875-MOD(U47,1))+INDEX(エサマスタ!$C$5:$O$53,MATCH($F47,エサマスタ!$B$5:$B$53,0),COLUMN()-COLUMN($Z47)),0),1.875-MOD(U47,1))</f>
        <v>1</v>
      </c>
      <c r="AL47" s="76">
        <f>MIN(MAX(MIN(MAX(MIN(MAX(V$6+INDEX(エサマスタ!$C$5:$O$53,MATCH($D47,エサマスタ!$B$5:$B$53,0),COLUMN()-COLUMN($Z47)),0),1.875-MOD(V47,1))+INDEX(エサマスタ!$C$5:$O$53,MATCH($E47,エサマスタ!$B$5:$B$53,0),COLUMN()-COLUMN($Z47)),0),1.875-MOD(V47,1))+INDEX(エサマスタ!$C$5:$O$53,MATCH($F47,エサマスタ!$B$5:$B$53,0),COLUMN()-COLUMN($Z47)),0),1.875-MOD(V47,1))</f>
        <v>1</v>
      </c>
      <c r="AM47" s="77">
        <f>MIN(MAX(MIN(MAX(MIN(MAX(W$6+IF(AND($F$1="リマスター",$D47="アルマジロキャベツ"),-1,1)*INDEX(エサマスタ!$C$5:$O$53,MATCH($D47,エサマスタ!$B$5:$B$53,0),COLUMN()-COLUMN($Z47)),0),1.875-MOD(W47,1))+IF(AND($F$1="リマスター",$E47="アルマジロキャベツ"),-1,1)*INDEX(エサマスタ!$C$5:$O$53,MATCH($E47,エサマスタ!$B$5:$B$53,0),COLUMN()-COLUMN($Z47)),0),1.875-MOD(W47,1))+IF(AND($F$1="リマスター",$F47="アルマジロキャベツ"),-1,1)*INDEX(エサマスタ!$C$5:$O$53,MATCH($F47,エサマスタ!$B$5:$B$53,0),COLUMN()-COLUMN($Z47)),0),1.875-MOD(W47,1))</f>
        <v>1</v>
      </c>
      <c r="AN47" s="15"/>
      <c r="AO47" s="12"/>
      <c r="AP47" s="12"/>
      <c r="AQ47" s="12" t="str">
        <f>初期値マスタ!B44</f>
        <v>マミーエイプ</v>
      </c>
      <c r="AR47" s="1" t="str">
        <f>エサマスタ!B44</f>
        <v>虫肉</v>
      </c>
    </row>
    <row r="48" spans="1:44" x14ac:dyDescent="0.15">
      <c r="A48" s="15"/>
      <c r="B48" s="51" t="s">
        <v>140</v>
      </c>
      <c r="C48" s="54"/>
      <c r="D48" s="53" t="s">
        <v>92</v>
      </c>
      <c r="E48" s="53" t="s">
        <v>97</v>
      </c>
      <c r="F48" s="53" t="s">
        <v>97</v>
      </c>
      <c r="G48" s="32"/>
      <c r="H48" s="15"/>
      <c r="I48" s="15"/>
      <c r="J48" s="63" t="s">
        <v>140</v>
      </c>
      <c r="K48" s="64">
        <f t="shared" ref="K48:R48" si="63">K47+AA47</f>
        <v>113.5</v>
      </c>
      <c r="L48" s="65">
        <f t="shared" si="63"/>
        <v>43</v>
      </c>
      <c r="M48" s="65">
        <f t="shared" si="63"/>
        <v>83</v>
      </c>
      <c r="N48" s="65">
        <f t="shared" si="63"/>
        <v>52</v>
      </c>
      <c r="O48" s="65">
        <f t="shared" si="63"/>
        <v>52</v>
      </c>
      <c r="P48" s="65">
        <f t="shared" si="63"/>
        <v>83</v>
      </c>
      <c r="Q48" s="65">
        <f t="shared" si="63"/>
        <v>25.5</v>
      </c>
      <c r="R48" s="65">
        <f t="shared" si="63"/>
        <v>5</v>
      </c>
      <c r="S48" s="76">
        <f t="shared" ref="S48:W48" si="64">INT(S47)+MIN(S47-INT(S47)+AI47,1.875)</f>
        <v>36</v>
      </c>
      <c r="T48" s="76">
        <f t="shared" si="64"/>
        <v>28</v>
      </c>
      <c r="U48" s="76">
        <f t="shared" si="64"/>
        <v>31.875</v>
      </c>
      <c r="V48" s="76">
        <f t="shared" si="64"/>
        <v>31.875</v>
      </c>
      <c r="W48" s="77">
        <f t="shared" si="64"/>
        <v>28</v>
      </c>
      <c r="X48" s="15"/>
      <c r="Y48" s="15"/>
      <c r="Z48" s="63" t="s">
        <v>140</v>
      </c>
      <c r="AA48" s="64">
        <f>MIN(MAX(MIN(MAX(MIN(MAX(K$6+INDEX(エサマスタ!$C$5:$O$53,MATCH($D48,エサマスタ!$B$5:$B$53,0),COLUMN()-COLUMN($Z48)),0),3.75)+INDEX(エサマスタ!$C$5:$O$53,MATCH($E48,エサマスタ!$B$5:$B$53,0),COLUMN()-COLUMN($Z48)),0),3.75)+INDEX(エサマスタ!$C$5:$O$53,MATCH($F48,エサマスタ!$B$5:$B$53,0),COLUMN()-COLUMN($Z48)),0),3.75)</f>
        <v>3.75</v>
      </c>
      <c r="AB48" s="65">
        <f>MIN(MAX(MIN(MAX(MIN(MAX(L$6+INDEX(エサマスタ!$C$5:$O$53,MATCH($D48,エサマスタ!$B$5:$B$53,0),COLUMN()-COLUMN($Z48)),0),3.75)+INDEX(エサマスタ!$C$5:$O$53,MATCH($E48,エサマスタ!$B$5:$B$53,0),COLUMN()-COLUMN($Z48)),0),3.75)+INDEX(エサマスタ!$C$5:$O$53,MATCH($F48,エサマスタ!$B$5:$B$53,0),COLUMN()-COLUMN($Z48)),0),3.75)</f>
        <v>1.25</v>
      </c>
      <c r="AC48" s="65">
        <f>MIN(MAX(MIN(MAX(MIN(MAX(M$6+INDEX(エサマスタ!$C$5:$O$53,MATCH($D48,エサマスタ!$B$5:$B$53,0),COLUMN()-COLUMN($Z48)),0),3.75)+INDEX(エサマスタ!$C$5:$O$53,MATCH($E48,エサマスタ!$B$5:$B$53,0),COLUMN()-COLUMN($Z48)),0),3.75)+INDEX(エサマスタ!$C$5:$O$53,MATCH($F48,エサマスタ!$B$5:$B$53,0),COLUMN()-COLUMN($Z48)),0),3.75)</f>
        <v>2.5</v>
      </c>
      <c r="AD48" s="65">
        <f>MIN(MAX(MIN(MAX(MIN(MAX(N$6+INDEX(エサマスタ!$C$5:$O$53,MATCH($D48,エサマスタ!$B$5:$B$53,0),COLUMN()-COLUMN($Z48)),0),3.75)+INDEX(エサマスタ!$C$5:$O$53,MATCH($E48,エサマスタ!$B$5:$B$53,0),COLUMN()-COLUMN($Z48)),0),3.75)+INDEX(エサマスタ!$C$5:$O$53,MATCH($F48,エサマスタ!$B$5:$B$53,0),COLUMN()-COLUMN($Z48)),0),3.75)</f>
        <v>1.5</v>
      </c>
      <c r="AE48" s="65">
        <f>MIN(MAX(MIN(MAX(MIN(MAX(O$6+INDEX(エサマスタ!$C$5:$O$53,MATCH($D48,エサマスタ!$B$5:$B$53,0),COLUMN()-COLUMN($Z48)),0),3.75)+INDEX(エサマスタ!$C$5:$O$53,MATCH($E48,エサマスタ!$B$5:$B$53,0),COLUMN()-COLUMN($Z48)),0),3.75)+INDEX(エサマスタ!$C$5:$O$53,MATCH($F48,エサマスタ!$B$5:$B$53,0),COLUMN()-COLUMN($Z48)),0),3.75)</f>
        <v>1.5</v>
      </c>
      <c r="AF48" s="65">
        <f>MIN(MAX(MIN(MAX(MIN(MAX(P$6+INDEX(エサマスタ!$C$5:$O$53,MATCH($D48,エサマスタ!$B$5:$B$53,0),COLUMN()-COLUMN($Z48)),0),3.75)+INDEX(エサマスタ!$C$5:$O$53,MATCH($E48,エサマスタ!$B$5:$B$53,0),COLUMN()-COLUMN($Z48)),0),3.75)+INDEX(エサマスタ!$C$5:$O$53,MATCH($F48,エサマスタ!$B$5:$B$53,0),COLUMN()-COLUMN($Z48)),0),3.75)</f>
        <v>2.5</v>
      </c>
      <c r="AG48" s="65">
        <f>MIN(MAX(MIN(MAX(MIN(MAX(Q$6+INDEX(エサマスタ!$C$5:$O$53,MATCH($D48,エサマスタ!$B$5:$B$53,0),COLUMN()-COLUMN($Z48)),0),3.75)+INDEX(エサマスタ!$C$5:$O$53,MATCH($E48,エサマスタ!$B$5:$B$53,0),COLUMN()-COLUMN($Z48)),0),3.75)+INDEX(エサマスタ!$C$5:$O$53,MATCH($F48,エサマスタ!$B$5:$B$53,0),COLUMN()-COLUMN($Z48)),0),3.75)</f>
        <v>0.5</v>
      </c>
      <c r="AH48" s="65">
        <f>MIN(MAX(MIN(MAX(MIN(MAX(R$6+INDEX(エサマスタ!$C$5:$O$53,MATCH($D48,エサマスタ!$B$5:$B$53,0),COLUMN()-COLUMN($Z48)),0),3.75)+INDEX(エサマスタ!$C$5:$O$53,MATCH($E48,エサマスタ!$B$5:$B$53,0),COLUMN()-COLUMN($Z48)),0),3.75)+INDEX(エサマスタ!$C$5:$O$53,MATCH($F48,エサマスタ!$B$5:$B$53,0),COLUMN()-COLUMN($Z48)),0),3.75)</f>
        <v>0</v>
      </c>
      <c r="AI48" s="76">
        <f>MIN(MAX(MIN(MAX(MIN(MAX(S$6+INDEX(エサマスタ!$C$5:$O$53,MATCH($D48,エサマスタ!$B$5:$B$53,0),COLUMN()-COLUMN($Z48)),0),1.875-MOD(S48,1))+INDEX(エサマスタ!$C$5:$O$53,MATCH($E48,エサマスタ!$B$5:$B$53,0),COLUMN()-COLUMN($Z48)),0),1.875-MOD(S48,1))+INDEX(エサマスタ!$C$5:$O$53,MATCH($F48,エサマスタ!$B$5:$B$53,0),COLUMN()-COLUMN($Z48)),0),1.875-MOD(S48,1))</f>
        <v>0.75</v>
      </c>
      <c r="AJ48" s="76">
        <f>MIN(MAX(MIN(MAX(MIN(MAX(T$6+INDEX(エサマスタ!$C$5:$O$53,MATCH($D48,エサマスタ!$B$5:$B$53,0),COLUMN()-COLUMN($Z48)),0),1.875-MOD(T48,1))+INDEX(エサマスタ!$C$5:$O$53,MATCH($E48,エサマスタ!$B$5:$B$53,0),COLUMN()-COLUMN($Z48)),0),1.875-MOD(T48,1))+INDEX(エサマスタ!$C$5:$O$53,MATCH($F48,エサマスタ!$B$5:$B$53,0),COLUMN()-COLUMN($Z48)),0),1.875-MOD(T48,1))</f>
        <v>0.875</v>
      </c>
      <c r="AK48" s="76">
        <f>MIN(MAX(MIN(MAX(MIN(MAX(U$6+INDEX(エサマスタ!$C$5:$O$53,MATCH($D48,エサマスタ!$B$5:$B$53,0),COLUMN()-COLUMN($Z48)),0),1.875-MOD(U48,1))+INDEX(エサマスタ!$C$5:$O$53,MATCH($E48,エサマスタ!$B$5:$B$53,0),COLUMN()-COLUMN($Z48)),0),1.875-MOD(U48,1))+INDEX(エサマスタ!$C$5:$O$53,MATCH($F48,エサマスタ!$B$5:$B$53,0),COLUMN()-COLUMN($Z48)),0),1.875-MOD(U48,1))</f>
        <v>1</v>
      </c>
      <c r="AL48" s="76">
        <f>MIN(MAX(MIN(MAX(MIN(MAX(V$6+INDEX(エサマスタ!$C$5:$O$53,MATCH($D48,エサマスタ!$B$5:$B$53,0),COLUMN()-COLUMN($Z48)),0),1.875-MOD(V48,1))+INDEX(エサマスタ!$C$5:$O$53,MATCH($E48,エサマスタ!$B$5:$B$53,0),COLUMN()-COLUMN($Z48)),0),1.875-MOD(V48,1))+INDEX(エサマスタ!$C$5:$O$53,MATCH($F48,エサマスタ!$B$5:$B$53,0),COLUMN()-COLUMN($Z48)),0),1.875-MOD(V48,1))</f>
        <v>1</v>
      </c>
      <c r="AM48" s="77">
        <f>MIN(MAX(MIN(MAX(MIN(MAX(W$6+IF(AND($F$1="リマスター",$D48="アルマジロキャベツ"),-1,1)*INDEX(エサマスタ!$C$5:$O$53,MATCH($D48,エサマスタ!$B$5:$B$53,0),COLUMN()-COLUMN($Z48)),0),1.875-MOD(W48,1))+IF(AND($F$1="リマスター",$E48="アルマジロキャベツ"),-1,1)*INDEX(エサマスタ!$C$5:$O$53,MATCH($E48,エサマスタ!$B$5:$B$53,0),COLUMN()-COLUMN($Z48)),0),1.875-MOD(W48,1))+IF(AND($F$1="リマスター",$F48="アルマジロキャベツ"),-1,1)*INDEX(エサマスタ!$C$5:$O$53,MATCH($F48,エサマスタ!$B$5:$B$53,0),COLUMN()-COLUMN($Z48)),0),1.875-MOD(W48,1))</f>
        <v>1</v>
      </c>
      <c r="AN48" s="15"/>
      <c r="AO48" s="12"/>
      <c r="AP48" s="12"/>
      <c r="AQ48" s="12" t="str">
        <f>初期値マスタ!B45</f>
        <v>チビデビル</v>
      </c>
      <c r="AR48" s="1" t="str">
        <f>エサマスタ!B45</f>
        <v>トカゲの肉</v>
      </c>
    </row>
    <row r="49" spans="1:44" x14ac:dyDescent="0.15">
      <c r="A49" s="15"/>
      <c r="B49" s="51" t="s">
        <v>141</v>
      </c>
      <c r="C49" s="54"/>
      <c r="D49" s="53" t="s">
        <v>92</v>
      </c>
      <c r="E49" s="53" t="s">
        <v>97</v>
      </c>
      <c r="F49" s="53" t="s">
        <v>97</v>
      </c>
      <c r="G49" s="32"/>
      <c r="H49" s="15"/>
      <c r="I49" s="15"/>
      <c r="J49" s="63" t="s">
        <v>141</v>
      </c>
      <c r="K49" s="64">
        <f t="shared" ref="K49:R49" si="65">K48+AA48</f>
        <v>117.25</v>
      </c>
      <c r="L49" s="65">
        <f t="shared" si="65"/>
        <v>44.25</v>
      </c>
      <c r="M49" s="65">
        <f t="shared" si="65"/>
        <v>85.5</v>
      </c>
      <c r="N49" s="65">
        <f t="shared" si="65"/>
        <v>53.5</v>
      </c>
      <c r="O49" s="65">
        <f t="shared" si="65"/>
        <v>53.5</v>
      </c>
      <c r="P49" s="65">
        <f t="shared" si="65"/>
        <v>85.5</v>
      </c>
      <c r="Q49" s="65">
        <f t="shared" si="65"/>
        <v>26</v>
      </c>
      <c r="R49" s="65">
        <f t="shared" si="65"/>
        <v>5</v>
      </c>
      <c r="S49" s="76">
        <f t="shared" ref="S49:W49" si="66">INT(S48)+MIN(S48-INT(S48)+AI48,1.875)</f>
        <v>36.75</v>
      </c>
      <c r="T49" s="76">
        <f t="shared" si="66"/>
        <v>28.875</v>
      </c>
      <c r="U49" s="76">
        <f t="shared" si="66"/>
        <v>32.875</v>
      </c>
      <c r="V49" s="76">
        <f t="shared" si="66"/>
        <v>32.875</v>
      </c>
      <c r="W49" s="77">
        <f t="shared" si="66"/>
        <v>29</v>
      </c>
      <c r="X49" s="15"/>
      <c r="Y49" s="15"/>
      <c r="Z49" s="63" t="s">
        <v>141</v>
      </c>
      <c r="AA49" s="64">
        <f>MIN(MAX(MIN(MAX(MIN(MAX(K$6+INDEX(エサマスタ!$C$5:$O$53,MATCH($D49,エサマスタ!$B$5:$B$53,0),COLUMN()-COLUMN($Z49)),0),3.75)+INDEX(エサマスタ!$C$5:$O$53,MATCH($E49,エサマスタ!$B$5:$B$53,0),COLUMN()-COLUMN($Z49)),0),3.75)+INDEX(エサマスタ!$C$5:$O$53,MATCH($F49,エサマスタ!$B$5:$B$53,0),COLUMN()-COLUMN($Z49)),0),3.75)</f>
        <v>3.75</v>
      </c>
      <c r="AB49" s="65">
        <f>MIN(MAX(MIN(MAX(MIN(MAX(L$6+INDEX(エサマスタ!$C$5:$O$53,MATCH($D49,エサマスタ!$B$5:$B$53,0),COLUMN()-COLUMN($Z49)),0),3.75)+INDEX(エサマスタ!$C$5:$O$53,MATCH($E49,エサマスタ!$B$5:$B$53,0),COLUMN()-COLUMN($Z49)),0),3.75)+INDEX(エサマスタ!$C$5:$O$53,MATCH($F49,エサマスタ!$B$5:$B$53,0),COLUMN()-COLUMN($Z49)),0),3.75)</f>
        <v>1.25</v>
      </c>
      <c r="AC49" s="65">
        <f>MIN(MAX(MIN(MAX(MIN(MAX(M$6+INDEX(エサマスタ!$C$5:$O$53,MATCH($D49,エサマスタ!$B$5:$B$53,0),COLUMN()-COLUMN($Z49)),0),3.75)+INDEX(エサマスタ!$C$5:$O$53,MATCH($E49,エサマスタ!$B$5:$B$53,0),COLUMN()-COLUMN($Z49)),0),3.75)+INDEX(エサマスタ!$C$5:$O$53,MATCH($F49,エサマスタ!$B$5:$B$53,0),COLUMN()-COLUMN($Z49)),0),3.75)</f>
        <v>2.5</v>
      </c>
      <c r="AD49" s="65">
        <f>MIN(MAX(MIN(MAX(MIN(MAX(N$6+INDEX(エサマスタ!$C$5:$O$53,MATCH($D49,エサマスタ!$B$5:$B$53,0),COLUMN()-COLUMN($Z49)),0),3.75)+INDEX(エサマスタ!$C$5:$O$53,MATCH($E49,エサマスタ!$B$5:$B$53,0),COLUMN()-COLUMN($Z49)),0),3.75)+INDEX(エサマスタ!$C$5:$O$53,MATCH($F49,エサマスタ!$B$5:$B$53,0),COLUMN()-COLUMN($Z49)),0),3.75)</f>
        <v>1.5</v>
      </c>
      <c r="AE49" s="65">
        <f>MIN(MAX(MIN(MAX(MIN(MAX(O$6+INDEX(エサマスタ!$C$5:$O$53,MATCH($D49,エサマスタ!$B$5:$B$53,0),COLUMN()-COLUMN($Z49)),0),3.75)+INDEX(エサマスタ!$C$5:$O$53,MATCH($E49,エサマスタ!$B$5:$B$53,0),COLUMN()-COLUMN($Z49)),0),3.75)+INDEX(エサマスタ!$C$5:$O$53,MATCH($F49,エサマスタ!$B$5:$B$53,0),COLUMN()-COLUMN($Z49)),0),3.75)</f>
        <v>1.5</v>
      </c>
      <c r="AF49" s="65">
        <f>MIN(MAX(MIN(MAX(MIN(MAX(P$6+INDEX(エサマスタ!$C$5:$O$53,MATCH($D49,エサマスタ!$B$5:$B$53,0),COLUMN()-COLUMN($Z49)),0),3.75)+INDEX(エサマスタ!$C$5:$O$53,MATCH($E49,エサマスタ!$B$5:$B$53,0),COLUMN()-COLUMN($Z49)),0),3.75)+INDEX(エサマスタ!$C$5:$O$53,MATCH($F49,エサマスタ!$B$5:$B$53,0),COLUMN()-COLUMN($Z49)),0),3.75)</f>
        <v>2.5</v>
      </c>
      <c r="AG49" s="65">
        <f>MIN(MAX(MIN(MAX(MIN(MAX(Q$6+INDEX(エサマスタ!$C$5:$O$53,MATCH($D49,エサマスタ!$B$5:$B$53,0),COLUMN()-COLUMN($Z49)),0),3.75)+INDEX(エサマスタ!$C$5:$O$53,MATCH($E49,エサマスタ!$B$5:$B$53,0),COLUMN()-COLUMN($Z49)),0),3.75)+INDEX(エサマスタ!$C$5:$O$53,MATCH($F49,エサマスタ!$B$5:$B$53,0),COLUMN()-COLUMN($Z49)),0),3.75)</f>
        <v>0.5</v>
      </c>
      <c r="AH49" s="65">
        <f>MIN(MAX(MIN(MAX(MIN(MAX(R$6+INDEX(エサマスタ!$C$5:$O$53,MATCH($D49,エサマスタ!$B$5:$B$53,0),COLUMN()-COLUMN($Z49)),0),3.75)+INDEX(エサマスタ!$C$5:$O$53,MATCH($E49,エサマスタ!$B$5:$B$53,0),COLUMN()-COLUMN($Z49)),0),3.75)+INDEX(エサマスタ!$C$5:$O$53,MATCH($F49,エサマスタ!$B$5:$B$53,0),COLUMN()-COLUMN($Z49)),0),3.75)</f>
        <v>0</v>
      </c>
      <c r="AI49" s="76">
        <f>MIN(MAX(MIN(MAX(MIN(MAX(S$6+INDEX(エサマスタ!$C$5:$O$53,MATCH($D49,エサマスタ!$B$5:$B$53,0),COLUMN()-COLUMN($Z49)),0),1.875-MOD(S49,1))+INDEX(エサマスタ!$C$5:$O$53,MATCH($E49,エサマスタ!$B$5:$B$53,0),COLUMN()-COLUMN($Z49)),0),1.875-MOD(S49,1))+INDEX(エサマスタ!$C$5:$O$53,MATCH($F49,エサマスタ!$B$5:$B$53,0),COLUMN()-COLUMN($Z49)),0),1.875-MOD(S49,1))</f>
        <v>0.75</v>
      </c>
      <c r="AJ49" s="76">
        <f>MIN(MAX(MIN(MAX(MIN(MAX(T$6+INDEX(エサマスタ!$C$5:$O$53,MATCH($D49,エサマスタ!$B$5:$B$53,0),COLUMN()-COLUMN($Z49)),0),1.875-MOD(T49,1))+INDEX(エサマスタ!$C$5:$O$53,MATCH($E49,エサマスタ!$B$5:$B$53,0),COLUMN()-COLUMN($Z49)),0),1.875-MOD(T49,1))+INDEX(エサマスタ!$C$5:$O$53,MATCH($F49,エサマスタ!$B$5:$B$53,0),COLUMN()-COLUMN($Z49)),0),1.875-MOD(T49,1))</f>
        <v>0.875</v>
      </c>
      <c r="AK49" s="76">
        <f>MIN(MAX(MIN(MAX(MIN(MAX(U$6+INDEX(エサマスタ!$C$5:$O$53,MATCH($D49,エサマスタ!$B$5:$B$53,0),COLUMN()-COLUMN($Z49)),0),1.875-MOD(U49,1))+INDEX(エサマスタ!$C$5:$O$53,MATCH($E49,エサマスタ!$B$5:$B$53,0),COLUMN()-COLUMN($Z49)),0),1.875-MOD(U49,1))+INDEX(エサマスタ!$C$5:$O$53,MATCH($F49,エサマスタ!$B$5:$B$53,0),COLUMN()-COLUMN($Z49)),0),1.875-MOD(U49,1))</f>
        <v>1</v>
      </c>
      <c r="AL49" s="76">
        <f>MIN(MAX(MIN(MAX(MIN(MAX(V$6+INDEX(エサマスタ!$C$5:$O$53,MATCH($D49,エサマスタ!$B$5:$B$53,0),COLUMN()-COLUMN($Z49)),0),1.875-MOD(V49,1))+INDEX(エサマスタ!$C$5:$O$53,MATCH($E49,エサマスタ!$B$5:$B$53,0),COLUMN()-COLUMN($Z49)),0),1.875-MOD(V49,1))+INDEX(エサマスタ!$C$5:$O$53,MATCH($F49,エサマスタ!$B$5:$B$53,0),COLUMN()-COLUMN($Z49)),0),1.875-MOD(V49,1))</f>
        <v>1</v>
      </c>
      <c r="AM49" s="77">
        <f>MIN(MAX(MIN(MAX(MIN(MAX(W$6+IF(AND($F$1="リマスター",$D49="アルマジロキャベツ"),-1,1)*INDEX(エサマスタ!$C$5:$O$53,MATCH($D49,エサマスタ!$B$5:$B$53,0),COLUMN()-COLUMN($Z49)),0),1.875-MOD(W49,1))+IF(AND($F$1="リマスター",$E49="アルマジロキャベツ"),-1,1)*INDEX(エサマスタ!$C$5:$O$53,MATCH($E49,エサマスタ!$B$5:$B$53,0),COLUMN()-COLUMN($Z49)),0),1.875-MOD(W49,1))+IF(AND($F$1="リマスター",$F49="アルマジロキャベツ"),-1,1)*INDEX(エサマスタ!$C$5:$O$53,MATCH($F49,エサマスタ!$B$5:$B$53,0),COLUMN()-COLUMN($Z49)),0),1.875-MOD(W49,1))</f>
        <v>1</v>
      </c>
      <c r="AN49" s="15"/>
      <c r="AO49" s="12"/>
      <c r="AP49" s="12"/>
      <c r="AQ49" s="12" t="str">
        <f>初期値マスタ!B46</f>
        <v>デーモンヘッド</v>
      </c>
      <c r="AR49" s="1" t="str">
        <f>エサマスタ!B46</f>
        <v>魚肉</v>
      </c>
    </row>
    <row r="50" spans="1:44" x14ac:dyDescent="0.15">
      <c r="A50" s="15"/>
      <c r="B50" s="51" t="s">
        <v>142</v>
      </c>
      <c r="C50" s="54"/>
      <c r="D50" s="53" t="s">
        <v>92</v>
      </c>
      <c r="E50" s="53" t="s">
        <v>92</v>
      </c>
      <c r="F50" s="53" t="s">
        <v>97</v>
      </c>
      <c r="G50" s="32"/>
      <c r="H50" s="15"/>
      <c r="I50" s="15"/>
      <c r="J50" s="63" t="s">
        <v>142</v>
      </c>
      <c r="K50" s="64">
        <f t="shared" ref="K50:R50" si="67">K49+AA49</f>
        <v>121</v>
      </c>
      <c r="L50" s="65">
        <f t="shared" si="67"/>
        <v>45.5</v>
      </c>
      <c r="M50" s="65">
        <f t="shared" si="67"/>
        <v>88</v>
      </c>
      <c r="N50" s="65">
        <f t="shared" si="67"/>
        <v>55</v>
      </c>
      <c r="O50" s="65">
        <f t="shared" si="67"/>
        <v>55</v>
      </c>
      <c r="P50" s="65">
        <f t="shared" si="67"/>
        <v>88</v>
      </c>
      <c r="Q50" s="65">
        <f t="shared" si="67"/>
        <v>26.5</v>
      </c>
      <c r="R50" s="65">
        <f t="shared" si="67"/>
        <v>5</v>
      </c>
      <c r="S50" s="76">
        <f t="shared" ref="S50:W50" si="68">INT(S49)+MIN(S49-INT(S49)+AI49,1.875)</f>
        <v>37.5</v>
      </c>
      <c r="T50" s="76">
        <f t="shared" si="68"/>
        <v>29.75</v>
      </c>
      <c r="U50" s="76">
        <f t="shared" si="68"/>
        <v>33.875</v>
      </c>
      <c r="V50" s="76">
        <f t="shared" si="68"/>
        <v>33.875</v>
      </c>
      <c r="W50" s="77">
        <f t="shared" si="68"/>
        <v>30</v>
      </c>
      <c r="X50" s="15"/>
      <c r="Y50" s="15"/>
      <c r="Z50" s="63" t="s">
        <v>142</v>
      </c>
      <c r="AA50" s="64">
        <f>MIN(MAX(MIN(MAX(MIN(MAX(K$6+INDEX(エサマスタ!$C$5:$O$53,MATCH($D50,エサマスタ!$B$5:$B$53,0),COLUMN()-COLUMN($Z50)),0),3.75)+INDEX(エサマスタ!$C$5:$O$53,MATCH($E50,エサマスタ!$B$5:$B$53,0),COLUMN()-COLUMN($Z50)),0),3.75)+INDEX(エサマスタ!$C$5:$O$53,MATCH($F50,エサマスタ!$B$5:$B$53,0),COLUMN()-COLUMN($Z50)),0),3.75)</f>
        <v>3.5</v>
      </c>
      <c r="AB50" s="65">
        <f>MIN(MAX(MIN(MAX(MIN(MAX(L$6+INDEX(エサマスタ!$C$5:$O$53,MATCH($D50,エサマスタ!$B$5:$B$53,0),COLUMN()-COLUMN($Z50)),0),3.75)+INDEX(エサマスタ!$C$5:$O$53,MATCH($E50,エサマスタ!$B$5:$B$53,0),COLUMN()-COLUMN($Z50)),0),3.75)+INDEX(エサマスタ!$C$5:$O$53,MATCH($F50,エサマスタ!$B$5:$B$53,0),COLUMN()-COLUMN($Z50)),0),3.75)</f>
        <v>1.25</v>
      </c>
      <c r="AC50" s="65">
        <f>MIN(MAX(MIN(MAX(MIN(MAX(M$6+INDEX(エサマスタ!$C$5:$O$53,MATCH($D50,エサマスタ!$B$5:$B$53,0),COLUMN()-COLUMN($Z50)),0),3.75)+INDEX(エサマスタ!$C$5:$O$53,MATCH($E50,エサマスタ!$B$5:$B$53,0),COLUMN()-COLUMN($Z50)),0),3.75)+INDEX(エサマスタ!$C$5:$O$53,MATCH($F50,エサマスタ!$B$5:$B$53,0),COLUMN()-COLUMN($Z50)),0),3.75)</f>
        <v>3.5</v>
      </c>
      <c r="AD50" s="65">
        <f>MIN(MAX(MIN(MAX(MIN(MAX(N$6+INDEX(エサマスタ!$C$5:$O$53,MATCH($D50,エサマスタ!$B$5:$B$53,0),COLUMN()-COLUMN($Z50)),0),3.75)+INDEX(エサマスタ!$C$5:$O$53,MATCH($E50,エサマスタ!$B$5:$B$53,0),COLUMN()-COLUMN($Z50)),0),3.75)+INDEX(エサマスタ!$C$5:$O$53,MATCH($F50,エサマスタ!$B$5:$B$53,0),COLUMN()-COLUMN($Z50)),0),3.75)</f>
        <v>1.5</v>
      </c>
      <c r="AE50" s="65">
        <f>MIN(MAX(MIN(MAX(MIN(MAX(O$6+INDEX(エサマスタ!$C$5:$O$53,MATCH($D50,エサマスタ!$B$5:$B$53,0),COLUMN()-COLUMN($Z50)),0),3.75)+INDEX(エサマスタ!$C$5:$O$53,MATCH($E50,エサマスタ!$B$5:$B$53,0),COLUMN()-COLUMN($Z50)),0),3.75)+INDEX(エサマスタ!$C$5:$O$53,MATCH($F50,エサマスタ!$B$5:$B$53,0),COLUMN()-COLUMN($Z50)),0),3.75)</f>
        <v>1.5</v>
      </c>
      <c r="AF50" s="65">
        <f>MIN(MAX(MIN(MAX(MIN(MAX(P$6+INDEX(エサマスタ!$C$5:$O$53,MATCH($D50,エサマスタ!$B$5:$B$53,0),COLUMN()-COLUMN($Z50)),0),3.75)+INDEX(エサマスタ!$C$5:$O$53,MATCH($E50,エサマスタ!$B$5:$B$53,0),COLUMN()-COLUMN($Z50)),0),3.75)+INDEX(エサマスタ!$C$5:$O$53,MATCH($F50,エサマスタ!$B$5:$B$53,0),COLUMN()-COLUMN($Z50)),0),3.75)</f>
        <v>3.5</v>
      </c>
      <c r="AG50" s="65">
        <f>MIN(MAX(MIN(MAX(MIN(MAX(Q$6+INDEX(エサマスタ!$C$5:$O$53,MATCH($D50,エサマスタ!$B$5:$B$53,0),COLUMN()-COLUMN($Z50)),0),3.75)+INDEX(エサマスタ!$C$5:$O$53,MATCH($E50,エサマスタ!$B$5:$B$53,0),COLUMN()-COLUMN($Z50)),0),3.75)+INDEX(エサマスタ!$C$5:$O$53,MATCH($F50,エサマスタ!$B$5:$B$53,0),COLUMN()-COLUMN($Z50)),0),3.75)</f>
        <v>0</v>
      </c>
      <c r="AH50" s="65">
        <f>MIN(MAX(MIN(MAX(MIN(MAX(R$6+INDEX(エサマスタ!$C$5:$O$53,MATCH($D50,エサマスタ!$B$5:$B$53,0),COLUMN()-COLUMN($Z50)),0),3.75)+INDEX(エサマスタ!$C$5:$O$53,MATCH($E50,エサマスタ!$B$5:$B$53,0),COLUMN()-COLUMN($Z50)),0),3.75)+INDEX(エサマスタ!$C$5:$O$53,MATCH($F50,エサマスタ!$B$5:$B$53,0),COLUMN()-COLUMN($Z50)),0),3.75)</f>
        <v>0</v>
      </c>
      <c r="AI50" s="76">
        <f>MIN(MAX(MIN(MAX(MIN(MAX(S$6+INDEX(エサマスタ!$C$5:$O$53,MATCH($D50,エサマスタ!$B$5:$B$53,0),COLUMN()-COLUMN($Z50)),0),1.875-MOD(S50,1))+INDEX(エサマスタ!$C$5:$O$53,MATCH($E50,エサマスタ!$B$5:$B$53,0),COLUMN()-COLUMN($Z50)),0),1.875-MOD(S50,1))+INDEX(エサマスタ!$C$5:$O$53,MATCH($F50,エサマスタ!$B$5:$B$53,0),COLUMN()-COLUMN($Z50)),0),1.875-MOD(S50,1))</f>
        <v>0.75</v>
      </c>
      <c r="AJ50" s="76">
        <f>MIN(MAX(MIN(MAX(MIN(MAX(T$6+INDEX(エサマスタ!$C$5:$O$53,MATCH($D50,エサマスタ!$B$5:$B$53,0),COLUMN()-COLUMN($Z50)),0),1.875-MOD(T50,1))+INDEX(エサマスタ!$C$5:$O$53,MATCH($E50,エサマスタ!$B$5:$B$53,0),COLUMN()-COLUMN($Z50)),0),1.875-MOD(T50,1))+INDEX(エサマスタ!$C$5:$O$53,MATCH($F50,エサマスタ!$B$5:$B$53,0),COLUMN()-COLUMN($Z50)),0),1.875-MOD(T50,1))</f>
        <v>1.125</v>
      </c>
      <c r="AK50" s="76">
        <f>MIN(MAX(MIN(MAX(MIN(MAX(U$6+INDEX(エサマスタ!$C$5:$O$53,MATCH($D50,エサマスタ!$B$5:$B$53,0),COLUMN()-COLUMN($Z50)),0),1.875-MOD(U50,1))+INDEX(エサマスタ!$C$5:$O$53,MATCH($E50,エサマスタ!$B$5:$B$53,0),COLUMN()-COLUMN($Z50)),0),1.875-MOD(U50,1))+INDEX(エサマスタ!$C$5:$O$53,MATCH($F50,エサマスタ!$B$5:$B$53,0),COLUMN()-COLUMN($Z50)),0),1.875-MOD(U50,1))</f>
        <v>1</v>
      </c>
      <c r="AL50" s="76">
        <f>MIN(MAX(MIN(MAX(MIN(MAX(V$6+INDEX(エサマスタ!$C$5:$O$53,MATCH($D50,エサマスタ!$B$5:$B$53,0),COLUMN()-COLUMN($Z50)),0),1.875-MOD(V50,1))+INDEX(エサマスタ!$C$5:$O$53,MATCH($E50,エサマスタ!$B$5:$B$53,0),COLUMN()-COLUMN($Z50)),0),1.875-MOD(V50,1))+INDEX(エサマスタ!$C$5:$O$53,MATCH($F50,エサマスタ!$B$5:$B$53,0),COLUMN()-COLUMN($Z50)),0),1.875-MOD(V50,1))</f>
        <v>1</v>
      </c>
      <c r="AM50" s="77">
        <f>MIN(MAX(MIN(MAX(MIN(MAX(W$6+IF(AND($F$1="リマスター",$D50="アルマジロキャベツ"),-1,1)*INDEX(エサマスタ!$C$5:$O$53,MATCH($D50,エサマスタ!$B$5:$B$53,0),COLUMN()-COLUMN($Z50)),0),1.875-MOD(W50,1))+IF(AND($F$1="リマスター",$E50="アルマジロキャベツ"),-1,1)*INDEX(エサマスタ!$C$5:$O$53,MATCH($E50,エサマスタ!$B$5:$B$53,0),COLUMN()-COLUMN($Z50)),0),1.875-MOD(W50,1))+IF(AND($F$1="リマスター",$F50="アルマジロキャベツ"),-1,1)*INDEX(エサマスタ!$C$5:$O$53,MATCH($F50,エサマスタ!$B$5:$B$53,0),COLUMN()-COLUMN($Z50)),0),1.875-MOD(W50,1))</f>
        <v>0.5</v>
      </c>
      <c r="AN50" s="15"/>
      <c r="AO50" s="12"/>
      <c r="AP50" s="12"/>
      <c r="AQ50" s="12" t="str">
        <f>初期値マスタ!B47</f>
        <v>スパインドデビル</v>
      </c>
      <c r="AR50" s="1" t="str">
        <f>エサマスタ!B47</f>
        <v>鳥肉</v>
      </c>
    </row>
    <row r="51" spans="1:44" x14ac:dyDescent="0.15">
      <c r="A51" s="15"/>
      <c r="B51" s="51" t="s">
        <v>143</v>
      </c>
      <c r="C51" s="54"/>
      <c r="D51" s="53" t="s">
        <v>92</v>
      </c>
      <c r="E51" s="53" t="s">
        <v>97</v>
      </c>
      <c r="F51" s="53" t="s">
        <v>97</v>
      </c>
      <c r="G51" s="32"/>
      <c r="H51" s="15"/>
      <c r="I51" s="15"/>
      <c r="J51" s="63" t="s">
        <v>143</v>
      </c>
      <c r="K51" s="64">
        <f t="shared" ref="K51:R51" si="69">K50+AA50</f>
        <v>124.5</v>
      </c>
      <c r="L51" s="65">
        <f t="shared" si="69"/>
        <v>46.75</v>
      </c>
      <c r="M51" s="65">
        <f t="shared" si="69"/>
        <v>91.5</v>
      </c>
      <c r="N51" s="65">
        <f t="shared" si="69"/>
        <v>56.5</v>
      </c>
      <c r="O51" s="65">
        <f t="shared" si="69"/>
        <v>56.5</v>
      </c>
      <c r="P51" s="65">
        <f t="shared" si="69"/>
        <v>91.5</v>
      </c>
      <c r="Q51" s="65">
        <f t="shared" si="69"/>
        <v>26.5</v>
      </c>
      <c r="R51" s="65">
        <f t="shared" si="69"/>
        <v>5</v>
      </c>
      <c r="S51" s="76">
        <f t="shared" ref="S51:W51" si="70">INT(S50)+MIN(S50-INT(S50)+AI50,1.875)</f>
        <v>38.25</v>
      </c>
      <c r="T51" s="76">
        <f t="shared" si="70"/>
        <v>30.875</v>
      </c>
      <c r="U51" s="76">
        <f t="shared" si="70"/>
        <v>34.875</v>
      </c>
      <c r="V51" s="76">
        <f t="shared" si="70"/>
        <v>34.875</v>
      </c>
      <c r="W51" s="77">
        <f t="shared" si="70"/>
        <v>30.5</v>
      </c>
      <c r="X51" s="15"/>
      <c r="Y51" s="15"/>
      <c r="Z51" s="63" t="s">
        <v>143</v>
      </c>
      <c r="AA51" s="64">
        <f>MIN(MAX(MIN(MAX(MIN(MAX(K$6+INDEX(エサマスタ!$C$5:$O$53,MATCH($D51,エサマスタ!$B$5:$B$53,0),COLUMN()-COLUMN($Z51)),0),3.75)+INDEX(エサマスタ!$C$5:$O$53,MATCH($E51,エサマスタ!$B$5:$B$53,0),COLUMN()-COLUMN($Z51)),0),3.75)+INDEX(エサマスタ!$C$5:$O$53,MATCH($F51,エサマスタ!$B$5:$B$53,0),COLUMN()-COLUMN($Z51)),0),3.75)</f>
        <v>3.75</v>
      </c>
      <c r="AB51" s="65">
        <f>MIN(MAX(MIN(MAX(MIN(MAX(L$6+INDEX(エサマスタ!$C$5:$O$53,MATCH($D51,エサマスタ!$B$5:$B$53,0),COLUMN()-COLUMN($Z51)),0),3.75)+INDEX(エサマスタ!$C$5:$O$53,MATCH($E51,エサマスタ!$B$5:$B$53,0),COLUMN()-COLUMN($Z51)),0),3.75)+INDEX(エサマスタ!$C$5:$O$53,MATCH($F51,エサマスタ!$B$5:$B$53,0),COLUMN()-COLUMN($Z51)),0),3.75)</f>
        <v>1.25</v>
      </c>
      <c r="AC51" s="65">
        <f>MIN(MAX(MIN(MAX(MIN(MAX(M$6+INDEX(エサマスタ!$C$5:$O$53,MATCH($D51,エサマスタ!$B$5:$B$53,0),COLUMN()-COLUMN($Z51)),0),3.75)+INDEX(エサマスタ!$C$5:$O$53,MATCH($E51,エサマスタ!$B$5:$B$53,0),COLUMN()-COLUMN($Z51)),0),3.75)+INDEX(エサマスタ!$C$5:$O$53,MATCH($F51,エサマスタ!$B$5:$B$53,0),COLUMN()-COLUMN($Z51)),0),3.75)</f>
        <v>2.5</v>
      </c>
      <c r="AD51" s="65">
        <f>MIN(MAX(MIN(MAX(MIN(MAX(N$6+INDEX(エサマスタ!$C$5:$O$53,MATCH($D51,エサマスタ!$B$5:$B$53,0),COLUMN()-COLUMN($Z51)),0),3.75)+INDEX(エサマスタ!$C$5:$O$53,MATCH($E51,エサマスタ!$B$5:$B$53,0),COLUMN()-COLUMN($Z51)),0),3.75)+INDEX(エサマスタ!$C$5:$O$53,MATCH($F51,エサマスタ!$B$5:$B$53,0),COLUMN()-COLUMN($Z51)),0),3.75)</f>
        <v>1.5</v>
      </c>
      <c r="AE51" s="65">
        <f>MIN(MAX(MIN(MAX(MIN(MAX(O$6+INDEX(エサマスタ!$C$5:$O$53,MATCH($D51,エサマスタ!$B$5:$B$53,0),COLUMN()-COLUMN($Z51)),0),3.75)+INDEX(エサマスタ!$C$5:$O$53,MATCH($E51,エサマスタ!$B$5:$B$53,0),COLUMN()-COLUMN($Z51)),0),3.75)+INDEX(エサマスタ!$C$5:$O$53,MATCH($F51,エサマスタ!$B$5:$B$53,0),COLUMN()-COLUMN($Z51)),0),3.75)</f>
        <v>1.5</v>
      </c>
      <c r="AF51" s="65">
        <f>MIN(MAX(MIN(MAX(MIN(MAX(P$6+INDEX(エサマスタ!$C$5:$O$53,MATCH($D51,エサマスタ!$B$5:$B$53,0),COLUMN()-COLUMN($Z51)),0),3.75)+INDEX(エサマスタ!$C$5:$O$53,MATCH($E51,エサマスタ!$B$5:$B$53,0),COLUMN()-COLUMN($Z51)),0),3.75)+INDEX(エサマスタ!$C$5:$O$53,MATCH($F51,エサマスタ!$B$5:$B$53,0),COLUMN()-COLUMN($Z51)),0),3.75)</f>
        <v>2.5</v>
      </c>
      <c r="AG51" s="65">
        <f>MIN(MAX(MIN(MAX(MIN(MAX(Q$6+INDEX(エサマスタ!$C$5:$O$53,MATCH($D51,エサマスタ!$B$5:$B$53,0),COLUMN()-COLUMN($Z51)),0),3.75)+INDEX(エサマスタ!$C$5:$O$53,MATCH($E51,エサマスタ!$B$5:$B$53,0),COLUMN()-COLUMN($Z51)),0),3.75)+INDEX(エサマスタ!$C$5:$O$53,MATCH($F51,エサマスタ!$B$5:$B$53,0),COLUMN()-COLUMN($Z51)),0),3.75)</f>
        <v>0.5</v>
      </c>
      <c r="AH51" s="65">
        <f>MIN(MAX(MIN(MAX(MIN(MAX(R$6+INDEX(エサマスタ!$C$5:$O$53,MATCH($D51,エサマスタ!$B$5:$B$53,0),COLUMN()-COLUMN($Z51)),0),3.75)+INDEX(エサマスタ!$C$5:$O$53,MATCH($E51,エサマスタ!$B$5:$B$53,0),COLUMN()-COLUMN($Z51)),0),3.75)+INDEX(エサマスタ!$C$5:$O$53,MATCH($F51,エサマスタ!$B$5:$B$53,0),COLUMN()-COLUMN($Z51)),0),3.75)</f>
        <v>0</v>
      </c>
      <c r="AI51" s="76">
        <f>MIN(MAX(MIN(MAX(MIN(MAX(S$6+INDEX(エサマスタ!$C$5:$O$53,MATCH($D51,エサマスタ!$B$5:$B$53,0),COLUMN()-COLUMN($Z51)),0),1.875-MOD(S51,1))+INDEX(エサマスタ!$C$5:$O$53,MATCH($E51,エサマスタ!$B$5:$B$53,0),COLUMN()-COLUMN($Z51)),0),1.875-MOD(S51,1))+INDEX(エサマスタ!$C$5:$O$53,MATCH($F51,エサマスタ!$B$5:$B$53,0),COLUMN()-COLUMN($Z51)),0),1.875-MOD(S51,1))</f>
        <v>0.75</v>
      </c>
      <c r="AJ51" s="76">
        <f>MIN(MAX(MIN(MAX(MIN(MAX(T$6+INDEX(エサマスタ!$C$5:$O$53,MATCH($D51,エサマスタ!$B$5:$B$53,0),COLUMN()-COLUMN($Z51)),0),1.875-MOD(T51,1))+INDEX(エサマスタ!$C$5:$O$53,MATCH($E51,エサマスタ!$B$5:$B$53,0),COLUMN()-COLUMN($Z51)),0),1.875-MOD(T51,1))+INDEX(エサマスタ!$C$5:$O$53,MATCH($F51,エサマスタ!$B$5:$B$53,0),COLUMN()-COLUMN($Z51)),0),1.875-MOD(T51,1))</f>
        <v>0.875</v>
      </c>
      <c r="AK51" s="76">
        <f>MIN(MAX(MIN(MAX(MIN(MAX(U$6+INDEX(エサマスタ!$C$5:$O$53,MATCH($D51,エサマスタ!$B$5:$B$53,0),COLUMN()-COLUMN($Z51)),0),1.875-MOD(U51,1))+INDEX(エサマスタ!$C$5:$O$53,MATCH($E51,エサマスタ!$B$5:$B$53,0),COLUMN()-COLUMN($Z51)),0),1.875-MOD(U51,1))+INDEX(エサマスタ!$C$5:$O$53,MATCH($F51,エサマスタ!$B$5:$B$53,0),COLUMN()-COLUMN($Z51)),0),1.875-MOD(U51,1))</f>
        <v>1</v>
      </c>
      <c r="AL51" s="76">
        <f>MIN(MAX(MIN(MAX(MIN(MAX(V$6+INDEX(エサマスタ!$C$5:$O$53,MATCH($D51,エサマスタ!$B$5:$B$53,0),COLUMN()-COLUMN($Z51)),0),1.875-MOD(V51,1))+INDEX(エサマスタ!$C$5:$O$53,MATCH($E51,エサマスタ!$B$5:$B$53,0),COLUMN()-COLUMN($Z51)),0),1.875-MOD(V51,1))+INDEX(エサマスタ!$C$5:$O$53,MATCH($F51,エサマスタ!$B$5:$B$53,0),COLUMN()-COLUMN($Z51)),0),1.875-MOD(V51,1))</f>
        <v>1</v>
      </c>
      <c r="AM51" s="77">
        <f>MIN(MAX(MIN(MAX(MIN(MAX(W$6+IF(AND($F$1="リマスター",$D51="アルマジロキャベツ"),-1,1)*INDEX(エサマスタ!$C$5:$O$53,MATCH($D51,エサマスタ!$B$5:$B$53,0),COLUMN()-COLUMN($Z51)),0),1.875-MOD(W51,1))+IF(AND($F$1="リマスター",$E51="アルマジロキャベツ"),-1,1)*INDEX(エサマスタ!$C$5:$O$53,MATCH($E51,エサマスタ!$B$5:$B$53,0),COLUMN()-COLUMN($Z51)),0),1.875-MOD(W51,1))+IF(AND($F$1="リマスター",$F51="アルマジロキャベツ"),-1,1)*INDEX(エサマスタ!$C$5:$O$53,MATCH($F51,エサマスタ!$B$5:$B$53,0),COLUMN()-COLUMN($Z51)),0),1.875-MOD(W51,1))</f>
        <v>1</v>
      </c>
      <c r="AN51" s="15"/>
      <c r="AO51" s="12"/>
      <c r="AP51" s="12"/>
      <c r="AQ51" s="12" t="str">
        <f>初期値マスタ!B48</f>
        <v>ダークストーカー</v>
      </c>
      <c r="AR51" s="1" t="str">
        <f>エサマスタ!B48</f>
        <v>変な肉</v>
      </c>
    </row>
    <row r="52" spans="1:44" x14ac:dyDescent="0.15">
      <c r="A52" s="15"/>
      <c r="B52" s="51" t="s">
        <v>144</v>
      </c>
      <c r="C52" s="54"/>
      <c r="D52" s="53" t="s">
        <v>92</v>
      </c>
      <c r="E52" s="53" t="s">
        <v>97</v>
      </c>
      <c r="F52" s="53" t="s">
        <v>97</v>
      </c>
      <c r="G52" s="32"/>
      <c r="H52" s="15"/>
      <c r="I52" s="15"/>
      <c r="J52" s="63" t="s">
        <v>144</v>
      </c>
      <c r="K52" s="64">
        <f t="shared" ref="K52:R52" si="71">K51+AA51</f>
        <v>128.25</v>
      </c>
      <c r="L52" s="65">
        <f t="shared" si="71"/>
        <v>48</v>
      </c>
      <c r="M52" s="65">
        <f t="shared" si="71"/>
        <v>94</v>
      </c>
      <c r="N52" s="65">
        <f t="shared" si="71"/>
        <v>58</v>
      </c>
      <c r="O52" s="65">
        <f t="shared" si="71"/>
        <v>58</v>
      </c>
      <c r="P52" s="65">
        <f t="shared" si="71"/>
        <v>94</v>
      </c>
      <c r="Q52" s="65">
        <f t="shared" si="71"/>
        <v>27</v>
      </c>
      <c r="R52" s="65">
        <f t="shared" si="71"/>
        <v>5</v>
      </c>
      <c r="S52" s="76">
        <f t="shared" ref="S52:W52" si="72">INT(S51)+MIN(S51-INT(S51)+AI51,1.875)</f>
        <v>39</v>
      </c>
      <c r="T52" s="76">
        <f t="shared" si="72"/>
        <v>31.75</v>
      </c>
      <c r="U52" s="76">
        <f t="shared" si="72"/>
        <v>35.875</v>
      </c>
      <c r="V52" s="76">
        <f t="shared" si="72"/>
        <v>35.875</v>
      </c>
      <c r="W52" s="77">
        <f t="shared" si="72"/>
        <v>31.5</v>
      </c>
      <c r="X52" s="15"/>
      <c r="Y52" s="15"/>
      <c r="Z52" s="63" t="s">
        <v>144</v>
      </c>
      <c r="AA52" s="64">
        <f>MIN(MAX(MIN(MAX(MIN(MAX(K$6+INDEX(エサマスタ!$C$5:$O$53,MATCH($D52,エサマスタ!$B$5:$B$53,0),COLUMN()-COLUMN($Z52)),0),3.75)+INDEX(エサマスタ!$C$5:$O$53,MATCH($E52,エサマスタ!$B$5:$B$53,0),COLUMN()-COLUMN($Z52)),0),3.75)+INDEX(エサマスタ!$C$5:$O$53,MATCH($F52,エサマスタ!$B$5:$B$53,0),COLUMN()-COLUMN($Z52)),0),3.75)</f>
        <v>3.75</v>
      </c>
      <c r="AB52" s="65">
        <f>MIN(MAX(MIN(MAX(MIN(MAX(L$6+INDEX(エサマスタ!$C$5:$O$53,MATCH($D52,エサマスタ!$B$5:$B$53,0),COLUMN()-COLUMN($Z52)),0),3.75)+INDEX(エサマスタ!$C$5:$O$53,MATCH($E52,エサマスタ!$B$5:$B$53,0),COLUMN()-COLUMN($Z52)),0),3.75)+INDEX(エサマスタ!$C$5:$O$53,MATCH($F52,エサマスタ!$B$5:$B$53,0),COLUMN()-COLUMN($Z52)),0),3.75)</f>
        <v>1.25</v>
      </c>
      <c r="AC52" s="65">
        <f>MIN(MAX(MIN(MAX(MIN(MAX(M$6+INDEX(エサマスタ!$C$5:$O$53,MATCH($D52,エサマスタ!$B$5:$B$53,0),COLUMN()-COLUMN($Z52)),0),3.75)+INDEX(エサマスタ!$C$5:$O$53,MATCH($E52,エサマスタ!$B$5:$B$53,0),COLUMN()-COLUMN($Z52)),0),3.75)+INDEX(エサマスタ!$C$5:$O$53,MATCH($F52,エサマスタ!$B$5:$B$53,0),COLUMN()-COLUMN($Z52)),0),3.75)</f>
        <v>2.5</v>
      </c>
      <c r="AD52" s="65">
        <f>MIN(MAX(MIN(MAX(MIN(MAX(N$6+INDEX(エサマスタ!$C$5:$O$53,MATCH($D52,エサマスタ!$B$5:$B$53,0),COLUMN()-COLUMN($Z52)),0),3.75)+INDEX(エサマスタ!$C$5:$O$53,MATCH($E52,エサマスタ!$B$5:$B$53,0),COLUMN()-COLUMN($Z52)),0),3.75)+INDEX(エサマスタ!$C$5:$O$53,MATCH($F52,エサマスタ!$B$5:$B$53,0),COLUMN()-COLUMN($Z52)),0),3.75)</f>
        <v>1.5</v>
      </c>
      <c r="AE52" s="65">
        <f>MIN(MAX(MIN(MAX(MIN(MAX(O$6+INDEX(エサマスタ!$C$5:$O$53,MATCH($D52,エサマスタ!$B$5:$B$53,0),COLUMN()-COLUMN($Z52)),0),3.75)+INDEX(エサマスタ!$C$5:$O$53,MATCH($E52,エサマスタ!$B$5:$B$53,0),COLUMN()-COLUMN($Z52)),0),3.75)+INDEX(エサマスタ!$C$5:$O$53,MATCH($F52,エサマスタ!$B$5:$B$53,0),COLUMN()-COLUMN($Z52)),0),3.75)</f>
        <v>1.5</v>
      </c>
      <c r="AF52" s="65">
        <f>MIN(MAX(MIN(MAX(MIN(MAX(P$6+INDEX(エサマスタ!$C$5:$O$53,MATCH($D52,エサマスタ!$B$5:$B$53,0),COLUMN()-COLUMN($Z52)),0),3.75)+INDEX(エサマスタ!$C$5:$O$53,MATCH($E52,エサマスタ!$B$5:$B$53,0),COLUMN()-COLUMN($Z52)),0),3.75)+INDEX(エサマスタ!$C$5:$O$53,MATCH($F52,エサマスタ!$B$5:$B$53,0),COLUMN()-COLUMN($Z52)),0),3.75)</f>
        <v>2.5</v>
      </c>
      <c r="AG52" s="65">
        <f>MIN(MAX(MIN(MAX(MIN(MAX(Q$6+INDEX(エサマスタ!$C$5:$O$53,MATCH($D52,エサマスタ!$B$5:$B$53,0),COLUMN()-COLUMN($Z52)),0),3.75)+INDEX(エサマスタ!$C$5:$O$53,MATCH($E52,エサマスタ!$B$5:$B$53,0),COLUMN()-COLUMN($Z52)),0),3.75)+INDEX(エサマスタ!$C$5:$O$53,MATCH($F52,エサマスタ!$B$5:$B$53,0),COLUMN()-COLUMN($Z52)),0),3.75)</f>
        <v>0.5</v>
      </c>
      <c r="AH52" s="65">
        <f>MIN(MAX(MIN(MAX(MIN(MAX(R$6+INDEX(エサマスタ!$C$5:$O$53,MATCH($D52,エサマスタ!$B$5:$B$53,0),COLUMN()-COLUMN($Z52)),0),3.75)+INDEX(エサマスタ!$C$5:$O$53,MATCH($E52,エサマスタ!$B$5:$B$53,0),COLUMN()-COLUMN($Z52)),0),3.75)+INDEX(エサマスタ!$C$5:$O$53,MATCH($F52,エサマスタ!$B$5:$B$53,0),COLUMN()-COLUMN($Z52)),0),3.75)</f>
        <v>0</v>
      </c>
      <c r="AI52" s="76">
        <f>MIN(MAX(MIN(MAX(MIN(MAX(S$6+INDEX(エサマスタ!$C$5:$O$53,MATCH($D52,エサマスタ!$B$5:$B$53,0),COLUMN()-COLUMN($Z52)),0),1.875-MOD(S52,1))+INDEX(エサマスタ!$C$5:$O$53,MATCH($E52,エサマスタ!$B$5:$B$53,0),COLUMN()-COLUMN($Z52)),0),1.875-MOD(S52,1))+INDEX(エサマスタ!$C$5:$O$53,MATCH($F52,エサマスタ!$B$5:$B$53,0),COLUMN()-COLUMN($Z52)),0),1.875-MOD(S52,1))</f>
        <v>0.75</v>
      </c>
      <c r="AJ52" s="76">
        <f>MIN(MAX(MIN(MAX(MIN(MAX(T$6+INDEX(エサマスタ!$C$5:$O$53,MATCH($D52,エサマスタ!$B$5:$B$53,0),COLUMN()-COLUMN($Z52)),0),1.875-MOD(T52,1))+INDEX(エサマスタ!$C$5:$O$53,MATCH($E52,エサマスタ!$B$5:$B$53,0),COLUMN()-COLUMN($Z52)),0),1.875-MOD(T52,1))+INDEX(エサマスタ!$C$5:$O$53,MATCH($F52,エサマスタ!$B$5:$B$53,0),COLUMN()-COLUMN($Z52)),0),1.875-MOD(T52,1))</f>
        <v>0.875</v>
      </c>
      <c r="AK52" s="76">
        <f>MIN(MAX(MIN(MAX(MIN(MAX(U$6+INDEX(エサマスタ!$C$5:$O$53,MATCH($D52,エサマスタ!$B$5:$B$53,0),COLUMN()-COLUMN($Z52)),0),1.875-MOD(U52,1))+INDEX(エサマスタ!$C$5:$O$53,MATCH($E52,エサマスタ!$B$5:$B$53,0),COLUMN()-COLUMN($Z52)),0),1.875-MOD(U52,1))+INDEX(エサマスタ!$C$5:$O$53,MATCH($F52,エサマスタ!$B$5:$B$53,0),COLUMN()-COLUMN($Z52)),0),1.875-MOD(U52,1))</f>
        <v>1</v>
      </c>
      <c r="AL52" s="76">
        <f>MIN(MAX(MIN(MAX(MIN(MAX(V$6+INDEX(エサマスタ!$C$5:$O$53,MATCH($D52,エサマスタ!$B$5:$B$53,0),COLUMN()-COLUMN($Z52)),0),1.875-MOD(V52,1))+INDEX(エサマスタ!$C$5:$O$53,MATCH($E52,エサマスタ!$B$5:$B$53,0),COLUMN()-COLUMN($Z52)),0),1.875-MOD(V52,1))+INDEX(エサマスタ!$C$5:$O$53,MATCH($F52,エサマスタ!$B$5:$B$53,0),COLUMN()-COLUMN($Z52)),0),1.875-MOD(V52,1))</f>
        <v>1</v>
      </c>
      <c r="AM52" s="77">
        <f>MIN(MAX(MIN(MAX(MIN(MAX(W$6+IF(AND($F$1="リマスター",$D52="アルマジロキャベツ"),-1,1)*INDEX(エサマスタ!$C$5:$O$53,MATCH($D52,エサマスタ!$B$5:$B$53,0),COLUMN()-COLUMN($Z52)),0),1.875-MOD(W52,1))+IF(AND($F$1="リマスター",$E52="アルマジロキャベツ"),-1,1)*INDEX(エサマスタ!$C$5:$O$53,MATCH($E52,エサマスタ!$B$5:$B$53,0),COLUMN()-COLUMN($Z52)),0),1.875-MOD(W52,1))+IF(AND($F$1="リマスター",$F52="アルマジロキャベツ"),-1,1)*INDEX(エサマスタ!$C$5:$O$53,MATCH($F52,エサマスタ!$B$5:$B$53,0),COLUMN()-COLUMN($Z52)),0),1.875-MOD(W52,1))</f>
        <v>1</v>
      </c>
      <c r="AN52" s="15"/>
      <c r="AO52" s="12"/>
      <c r="AP52" s="12"/>
      <c r="AQ52" s="12" t="str">
        <f>初期値マスタ!B49</f>
        <v>カコデーモン</v>
      </c>
      <c r="AR52" s="1" t="str">
        <f>エサマスタ!B49</f>
        <v>悪魔の肉</v>
      </c>
    </row>
    <row r="53" spans="1:44" x14ac:dyDescent="0.15">
      <c r="A53" s="15"/>
      <c r="B53" s="51" t="s">
        <v>145</v>
      </c>
      <c r="C53" s="54"/>
      <c r="D53" s="53" t="s">
        <v>92</v>
      </c>
      <c r="E53" s="53" t="s">
        <v>97</v>
      </c>
      <c r="F53" s="53" t="s">
        <v>97</v>
      </c>
      <c r="G53" s="32"/>
      <c r="H53" s="15"/>
      <c r="I53" s="15"/>
      <c r="J53" s="63" t="s">
        <v>145</v>
      </c>
      <c r="K53" s="64">
        <f t="shared" ref="K53:R53" si="73">K52+AA52</f>
        <v>132</v>
      </c>
      <c r="L53" s="65">
        <f t="shared" si="73"/>
        <v>49.25</v>
      </c>
      <c r="M53" s="65">
        <f t="shared" si="73"/>
        <v>96.5</v>
      </c>
      <c r="N53" s="65">
        <f t="shared" si="73"/>
        <v>59.5</v>
      </c>
      <c r="O53" s="65">
        <f t="shared" si="73"/>
        <v>59.5</v>
      </c>
      <c r="P53" s="65">
        <f t="shared" si="73"/>
        <v>96.5</v>
      </c>
      <c r="Q53" s="65">
        <f t="shared" si="73"/>
        <v>27.5</v>
      </c>
      <c r="R53" s="65">
        <f t="shared" si="73"/>
        <v>5</v>
      </c>
      <c r="S53" s="76">
        <f t="shared" ref="S53:W53" si="74">INT(S52)+MIN(S52-INT(S52)+AI52,1.875)</f>
        <v>39.75</v>
      </c>
      <c r="T53" s="76">
        <f t="shared" si="74"/>
        <v>32.625</v>
      </c>
      <c r="U53" s="76">
        <f t="shared" si="74"/>
        <v>36.875</v>
      </c>
      <c r="V53" s="76">
        <f t="shared" si="74"/>
        <v>36.875</v>
      </c>
      <c r="W53" s="77">
        <f t="shared" si="74"/>
        <v>32.5</v>
      </c>
      <c r="X53" s="15"/>
      <c r="Y53" s="15"/>
      <c r="Z53" s="63" t="s">
        <v>145</v>
      </c>
      <c r="AA53" s="64">
        <f>MIN(MAX(MIN(MAX(MIN(MAX(K$6+INDEX(エサマスタ!$C$5:$O$53,MATCH($D53,エサマスタ!$B$5:$B$53,0),COLUMN()-COLUMN($Z53)),0),3.75)+INDEX(エサマスタ!$C$5:$O$53,MATCH($E53,エサマスタ!$B$5:$B$53,0),COLUMN()-COLUMN($Z53)),0),3.75)+INDEX(エサマスタ!$C$5:$O$53,MATCH($F53,エサマスタ!$B$5:$B$53,0),COLUMN()-COLUMN($Z53)),0),3.75)</f>
        <v>3.75</v>
      </c>
      <c r="AB53" s="65">
        <f>MIN(MAX(MIN(MAX(MIN(MAX(L$6+INDEX(エサマスタ!$C$5:$O$53,MATCH($D53,エサマスタ!$B$5:$B$53,0),COLUMN()-COLUMN($Z53)),0),3.75)+INDEX(エサマスタ!$C$5:$O$53,MATCH($E53,エサマスタ!$B$5:$B$53,0),COLUMN()-COLUMN($Z53)),0),3.75)+INDEX(エサマスタ!$C$5:$O$53,MATCH($F53,エサマスタ!$B$5:$B$53,0),COLUMN()-COLUMN($Z53)),0),3.75)</f>
        <v>1.25</v>
      </c>
      <c r="AC53" s="65">
        <f>MIN(MAX(MIN(MAX(MIN(MAX(M$6+INDEX(エサマスタ!$C$5:$O$53,MATCH($D53,エサマスタ!$B$5:$B$53,0),COLUMN()-COLUMN($Z53)),0),3.75)+INDEX(エサマスタ!$C$5:$O$53,MATCH($E53,エサマスタ!$B$5:$B$53,0),COLUMN()-COLUMN($Z53)),0),3.75)+INDEX(エサマスタ!$C$5:$O$53,MATCH($F53,エサマスタ!$B$5:$B$53,0),COLUMN()-COLUMN($Z53)),0),3.75)</f>
        <v>2.5</v>
      </c>
      <c r="AD53" s="65">
        <f>MIN(MAX(MIN(MAX(MIN(MAX(N$6+INDEX(エサマスタ!$C$5:$O$53,MATCH($D53,エサマスタ!$B$5:$B$53,0),COLUMN()-COLUMN($Z53)),0),3.75)+INDEX(エサマスタ!$C$5:$O$53,MATCH($E53,エサマスタ!$B$5:$B$53,0),COLUMN()-COLUMN($Z53)),0),3.75)+INDEX(エサマスタ!$C$5:$O$53,MATCH($F53,エサマスタ!$B$5:$B$53,0),COLUMN()-COLUMN($Z53)),0),3.75)</f>
        <v>1.5</v>
      </c>
      <c r="AE53" s="65">
        <f>MIN(MAX(MIN(MAX(MIN(MAX(O$6+INDEX(エサマスタ!$C$5:$O$53,MATCH($D53,エサマスタ!$B$5:$B$53,0),COLUMN()-COLUMN($Z53)),0),3.75)+INDEX(エサマスタ!$C$5:$O$53,MATCH($E53,エサマスタ!$B$5:$B$53,0),COLUMN()-COLUMN($Z53)),0),3.75)+INDEX(エサマスタ!$C$5:$O$53,MATCH($F53,エサマスタ!$B$5:$B$53,0),COLUMN()-COLUMN($Z53)),0),3.75)</f>
        <v>1.5</v>
      </c>
      <c r="AF53" s="65">
        <f>MIN(MAX(MIN(MAX(MIN(MAX(P$6+INDEX(エサマスタ!$C$5:$O$53,MATCH($D53,エサマスタ!$B$5:$B$53,0),COLUMN()-COLUMN($Z53)),0),3.75)+INDEX(エサマスタ!$C$5:$O$53,MATCH($E53,エサマスタ!$B$5:$B$53,0),COLUMN()-COLUMN($Z53)),0),3.75)+INDEX(エサマスタ!$C$5:$O$53,MATCH($F53,エサマスタ!$B$5:$B$53,0),COLUMN()-COLUMN($Z53)),0),3.75)</f>
        <v>2.5</v>
      </c>
      <c r="AG53" s="65">
        <f>MIN(MAX(MIN(MAX(MIN(MAX(Q$6+INDEX(エサマスタ!$C$5:$O$53,MATCH($D53,エサマスタ!$B$5:$B$53,0),COLUMN()-COLUMN($Z53)),0),3.75)+INDEX(エサマスタ!$C$5:$O$53,MATCH($E53,エサマスタ!$B$5:$B$53,0),COLUMN()-COLUMN($Z53)),0),3.75)+INDEX(エサマスタ!$C$5:$O$53,MATCH($F53,エサマスタ!$B$5:$B$53,0),COLUMN()-COLUMN($Z53)),0),3.75)</f>
        <v>0.5</v>
      </c>
      <c r="AH53" s="65">
        <f>MIN(MAX(MIN(MAX(MIN(MAX(R$6+INDEX(エサマスタ!$C$5:$O$53,MATCH($D53,エサマスタ!$B$5:$B$53,0),COLUMN()-COLUMN($Z53)),0),3.75)+INDEX(エサマスタ!$C$5:$O$53,MATCH($E53,エサマスタ!$B$5:$B$53,0),COLUMN()-COLUMN($Z53)),0),3.75)+INDEX(エサマスタ!$C$5:$O$53,MATCH($F53,エサマスタ!$B$5:$B$53,0),COLUMN()-COLUMN($Z53)),0),3.75)</f>
        <v>0</v>
      </c>
      <c r="AI53" s="76">
        <f>MIN(MAX(MIN(MAX(MIN(MAX(S$6+INDEX(エサマスタ!$C$5:$O$53,MATCH($D53,エサマスタ!$B$5:$B$53,0),COLUMN()-COLUMN($Z53)),0),1.875-MOD(S53,1))+INDEX(エサマスタ!$C$5:$O$53,MATCH($E53,エサマスタ!$B$5:$B$53,0),COLUMN()-COLUMN($Z53)),0),1.875-MOD(S53,1))+INDEX(エサマスタ!$C$5:$O$53,MATCH($F53,エサマスタ!$B$5:$B$53,0),COLUMN()-COLUMN($Z53)),0),1.875-MOD(S53,1))</f>
        <v>0.75</v>
      </c>
      <c r="AJ53" s="76">
        <f>MIN(MAX(MIN(MAX(MIN(MAX(T$6+INDEX(エサマスタ!$C$5:$O$53,MATCH($D53,エサマスタ!$B$5:$B$53,0),COLUMN()-COLUMN($Z53)),0),1.875-MOD(T53,1))+INDEX(エサマスタ!$C$5:$O$53,MATCH($E53,エサマスタ!$B$5:$B$53,0),COLUMN()-COLUMN($Z53)),0),1.875-MOD(T53,1))+INDEX(エサマスタ!$C$5:$O$53,MATCH($F53,エサマスタ!$B$5:$B$53,0),COLUMN()-COLUMN($Z53)),0),1.875-MOD(T53,1))</f>
        <v>0.875</v>
      </c>
      <c r="AK53" s="76">
        <f>MIN(MAX(MIN(MAX(MIN(MAX(U$6+INDEX(エサマスタ!$C$5:$O$53,MATCH($D53,エサマスタ!$B$5:$B$53,0),COLUMN()-COLUMN($Z53)),0),1.875-MOD(U53,1))+INDEX(エサマスタ!$C$5:$O$53,MATCH($E53,エサマスタ!$B$5:$B$53,0),COLUMN()-COLUMN($Z53)),0),1.875-MOD(U53,1))+INDEX(エサマスタ!$C$5:$O$53,MATCH($F53,エサマスタ!$B$5:$B$53,0),COLUMN()-COLUMN($Z53)),0),1.875-MOD(U53,1))</f>
        <v>1</v>
      </c>
      <c r="AL53" s="76">
        <f>MIN(MAX(MIN(MAX(MIN(MAX(V$6+INDEX(エサマスタ!$C$5:$O$53,MATCH($D53,エサマスタ!$B$5:$B$53,0),COLUMN()-COLUMN($Z53)),0),1.875-MOD(V53,1))+INDEX(エサマスタ!$C$5:$O$53,MATCH($E53,エサマスタ!$B$5:$B$53,0),COLUMN()-COLUMN($Z53)),0),1.875-MOD(V53,1))+INDEX(エサマスタ!$C$5:$O$53,MATCH($F53,エサマスタ!$B$5:$B$53,0),COLUMN()-COLUMN($Z53)),0),1.875-MOD(V53,1))</f>
        <v>1</v>
      </c>
      <c r="AM53" s="77">
        <f>MIN(MAX(MIN(MAX(MIN(MAX(W$6+IF(AND($F$1="リマスター",$D53="アルマジロキャベツ"),-1,1)*INDEX(エサマスタ!$C$5:$O$53,MATCH($D53,エサマスタ!$B$5:$B$53,0),COLUMN()-COLUMN($Z53)),0),1.875-MOD(W53,1))+IF(AND($F$1="リマスター",$E53="アルマジロキャベツ"),-1,1)*INDEX(エサマスタ!$C$5:$O$53,MATCH($E53,エサマスタ!$B$5:$B$53,0),COLUMN()-COLUMN($Z53)),0),1.875-MOD(W53,1))+IF(AND($F$1="リマスター",$F53="アルマジロキャベツ"),-1,1)*INDEX(エサマスタ!$C$5:$O$53,MATCH($F53,エサマスタ!$B$5:$B$53,0),COLUMN()-COLUMN($Z53)),0),1.875-MOD(W53,1))</f>
        <v>1</v>
      </c>
      <c r="AN53" s="15"/>
      <c r="AO53" s="12"/>
      <c r="AP53" s="12"/>
      <c r="AQ53" s="12" t="str">
        <f>初期値マスタ!B50</f>
        <v>プチドラゴン</v>
      </c>
      <c r="AR53" s="1" t="str">
        <f>エサマスタ!B50</f>
        <v>ドラゴンステーキ</v>
      </c>
    </row>
    <row r="54" spans="1:44" x14ac:dyDescent="0.15">
      <c r="A54" s="15"/>
      <c r="B54" s="51" t="s">
        <v>146</v>
      </c>
      <c r="C54" s="54"/>
      <c r="D54" s="53" t="s">
        <v>92</v>
      </c>
      <c r="E54" s="53" t="s">
        <v>97</v>
      </c>
      <c r="F54" s="53" t="s">
        <v>97</v>
      </c>
      <c r="G54" s="32"/>
      <c r="H54" s="15"/>
      <c r="I54" s="15"/>
      <c r="J54" s="63" t="s">
        <v>146</v>
      </c>
      <c r="K54" s="64">
        <f t="shared" ref="K54:R54" si="75">K53+AA53</f>
        <v>135.75</v>
      </c>
      <c r="L54" s="65">
        <f t="shared" si="75"/>
        <v>50.5</v>
      </c>
      <c r="M54" s="65">
        <f t="shared" si="75"/>
        <v>99</v>
      </c>
      <c r="N54" s="65">
        <f t="shared" si="75"/>
        <v>61</v>
      </c>
      <c r="O54" s="65">
        <f t="shared" si="75"/>
        <v>61</v>
      </c>
      <c r="P54" s="65">
        <f t="shared" si="75"/>
        <v>99</v>
      </c>
      <c r="Q54" s="65">
        <f t="shared" si="75"/>
        <v>28</v>
      </c>
      <c r="R54" s="65">
        <f t="shared" si="75"/>
        <v>5</v>
      </c>
      <c r="S54" s="76">
        <f t="shared" ref="S54:W54" si="76">INT(S53)+MIN(S53-INT(S53)+AI53,1.875)</f>
        <v>40.5</v>
      </c>
      <c r="T54" s="76">
        <f t="shared" si="76"/>
        <v>33.5</v>
      </c>
      <c r="U54" s="76">
        <f t="shared" si="76"/>
        <v>37.875</v>
      </c>
      <c r="V54" s="76">
        <f t="shared" si="76"/>
        <v>37.875</v>
      </c>
      <c r="W54" s="77">
        <f t="shared" si="76"/>
        <v>33.5</v>
      </c>
      <c r="X54" s="15"/>
      <c r="Y54" s="15"/>
      <c r="Z54" s="63" t="s">
        <v>146</v>
      </c>
      <c r="AA54" s="64">
        <f>MIN(MAX(MIN(MAX(MIN(MAX(K$6+INDEX(エサマスタ!$C$5:$O$53,MATCH($D54,エサマスタ!$B$5:$B$53,0),COLUMN()-COLUMN($Z54)),0),3.75)+INDEX(エサマスタ!$C$5:$O$53,MATCH($E54,エサマスタ!$B$5:$B$53,0),COLUMN()-COLUMN($Z54)),0),3.75)+INDEX(エサマスタ!$C$5:$O$53,MATCH($F54,エサマスタ!$B$5:$B$53,0),COLUMN()-COLUMN($Z54)),0),3.75)</f>
        <v>3.75</v>
      </c>
      <c r="AB54" s="65">
        <f>MIN(MAX(MIN(MAX(MIN(MAX(L$6+INDEX(エサマスタ!$C$5:$O$53,MATCH($D54,エサマスタ!$B$5:$B$53,0),COLUMN()-COLUMN($Z54)),0),3.75)+INDEX(エサマスタ!$C$5:$O$53,MATCH($E54,エサマスタ!$B$5:$B$53,0),COLUMN()-COLUMN($Z54)),0),3.75)+INDEX(エサマスタ!$C$5:$O$53,MATCH($F54,エサマスタ!$B$5:$B$53,0),COLUMN()-COLUMN($Z54)),0),3.75)</f>
        <v>1.25</v>
      </c>
      <c r="AC54" s="65">
        <f>MIN(MAX(MIN(MAX(MIN(MAX(M$6+INDEX(エサマスタ!$C$5:$O$53,MATCH($D54,エサマスタ!$B$5:$B$53,0),COLUMN()-COLUMN($Z54)),0),3.75)+INDEX(エサマスタ!$C$5:$O$53,MATCH($E54,エサマスタ!$B$5:$B$53,0),COLUMN()-COLUMN($Z54)),0),3.75)+INDEX(エサマスタ!$C$5:$O$53,MATCH($F54,エサマスタ!$B$5:$B$53,0),COLUMN()-COLUMN($Z54)),0),3.75)</f>
        <v>2.5</v>
      </c>
      <c r="AD54" s="65">
        <f>MIN(MAX(MIN(MAX(MIN(MAX(N$6+INDEX(エサマスタ!$C$5:$O$53,MATCH($D54,エサマスタ!$B$5:$B$53,0),COLUMN()-COLUMN($Z54)),0),3.75)+INDEX(エサマスタ!$C$5:$O$53,MATCH($E54,エサマスタ!$B$5:$B$53,0),COLUMN()-COLUMN($Z54)),0),3.75)+INDEX(エサマスタ!$C$5:$O$53,MATCH($F54,エサマスタ!$B$5:$B$53,0),COLUMN()-COLUMN($Z54)),0),3.75)</f>
        <v>1.5</v>
      </c>
      <c r="AE54" s="65">
        <f>MIN(MAX(MIN(MAX(MIN(MAX(O$6+INDEX(エサマスタ!$C$5:$O$53,MATCH($D54,エサマスタ!$B$5:$B$53,0),COLUMN()-COLUMN($Z54)),0),3.75)+INDEX(エサマスタ!$C$5:$O$53,MATCH($E54,エサマスタ!$B$5:$B$53,0),COLUMN()-COLUMN($Z54)),0),3.75)+INDEX(エサマスタ!$C$5:$O$53,MATCH($F54,エサマスタ!$B$5:$B$53,0),COLUMN()-COLUMN($Z54)),0),3.75)</f>
        <v>1.5</v>
      </c>
      <c r="AF54" s="65">
        <f>MIN(MAX(MIN(MAX(MIN(MAX(P$6+INDEX(エサマスタ!$C$5:$O$53,MATCH($D54,エサマスタ!$B$5:$B$53,0),COLUMN()-COLUMN($Z54)),0),3.75)+INDEX(エサマスタ!$C$5:$O$53,MATCH($E54,エサマスタ!$B$5:$B$53,0),COLUMN()-COLUMN($Z54)),0),3.75)+INDEX(エサマスタ!$C$5:$O$53,MATCH($F54,エサマスタ!$B$5:$B$53,0),COLUMN()-COLUMN($Z54)),0),3.75)</f>
        <v>2.5</v>
      </c>
      <c r="AG54" s="65">
        <f>MIN(MAX(MIN(MAX(MIN(MAX(Q$6+INDEX(エサマスタ!$C$5:$O$53,MATCH($D54,エサマスタ!$B$5:$B$53,0),COLUMN()-COLUMN($Z54)),0),3.75)+INDEX(エサマスタ!$C$5:$O$53,MATCH($E54,エサマスタ!$B$5:$B$53,0),COLUMN()-COLUMN($Z54)),0),3.75)+INDEX(エサマスタ!$C$5:$O$53,MATCH($F54,エサマスタ!$B$5:$B$53,0),COLUMN()-COLUMN($Z54)),0),3.75)</f>
        <v>0.5</v>
      </c>
      <c r="AH54" s="65">
        <f>MIN(MAX(MIN(MAX(MIN(MAX(R$6+INDEX(エサマスタ!$C$5:$O$53,MATCH($D54,エサマスタ!$B$5:$B$53,0),COLUMN()-COLUMN($Z54)),0),3.75)+INDEX(エサマスタ!$C$5:$O$53,MATCH($E54,エサマスタ!$B$5:$B$53,0),COLUMN()-COLUMN($Z54)),0),3.75)+INDEX(エサマスタ!$C$5:$O$53,MATCH($F54,エサマスタ!$B$5:$B$53,0),COLUMN()-COLUMN($Z54)),0),3.75)</f>
        <v>0</v>
      </c>
      <c r="AI54" s="76">
        <f>MIN(MAX(MIN(MAX(MIN(MAX(S$6+INDEX(エサマスタ!$C$5:$O$53,MATCH($D54,エサマスタ!$B$5:$B$53,0),COLUMN()-COLUMN($Z54)),0),1.875-MOD(S54,1))+INDEX(エサマスタ!$C$5:$O$53,MATCH($E54,エサマスタ!$B$5:$B$53,0),COLUMN()-COLUMN($Z54)),0),1.875-MOD(S54,1))+INDEX(エサマスタ!$C$5:$O$53,MATCH($F54,エサマスタ!$B$5:$B$53,0),COLUMN()-COLUMN($Z54)),0),1.875-MOD(S54,1))</f>
        <v>0.75</v>
      </c>
      <c r="AJ54" s="76">
        <f>MIN(MAX(MIN(MAX(MIN(MAX(T$6+INDEX(エサマスタ!$C$5:$O$53,MATCH($D54,エサマスタ!$B$5:$B$53,0),COLUMN()-COLUMN($Z54)),0),1.875-MOD(T54,1))+INDEX(エサマスタ!$C$5:$O$53,MATCH($E54,エサマスタ!$B$5:$B$53,0),COLUMN()-COLUMN($Z54)),0),1.875-MOD(T54,1))+INDEX(エサマスタ!$C$5:$O$53,MATCH($F54,エサマスタ!$B$5:$B$53,0),COLUMN()-COLUMN($Z54)),0),1.875-MOD(T54,1))</f>
        <v>0.875</v>
      </c>
      <c r="AK54" s="76">
        <f>MIN(MAX(MIN(MAX(MIN(MAX(U$6+INDEX(エサマスタ!$C$5:$O$53,MATCH($D54,エサマスタ!$B$5:$B$53,0),COLUMN()-COLUMN($Z54)),0),1.875-MOD(U54,1))+INDEX(エサマスタ!$C$5:$O$53,MATCH($E54,エサマスタ!$B$5:$B$53,0),COLUMN()-COLUMN($Z54)),0),1.875-MOD(U54,1))+INDEX(エサマスタ!$C$5:$O$53,MATCH($F54,エサマスタ!$B$5:$B$53,0),COLUMN()-COLUMN($Z54)),0),1.875-MOD(U54,1))</f>
        <v>1</v>
      </c>
      <c r="AL54" s="76">
        <f>MIN(MAX(MIN(MAX(MIN(MAX(V$6+INDEX(エサマスタ!$C$5:$O$53,MATCH($D54,エサマスタ!$B$5:$B$53,0),COLUMN()-COLUMN($Z54)),0),1.875-MOD(V54,1))+INDEX(エサマスタ!$C$5:$O$53,MATCH($E54,エサマスタ!$B$5:$B$53,0),COLUMN()-COLUMN($Z54)),0),1.875-MOD(V54,1))+INDEX(エサマスタ!$C$5:$O$53,MATCH($F54,エサマスタ!$B$5:$B$53,0),COLUMN()-COLUMN($Z54)),0),1.875-MOD(V54,1))</f>
        <v>1</v>
      </c>
      <c r="AM54" s="77">
        <f>MIN(MAX(MIN(MAX(MIN(MAX(W$6+IF(AND($F$1="リマスター",$D54="アルマジロキャベツ"),-1,1)*INDEX(エサマスタ!$C$5:$O$53,MATCH($D54,エサマスタ!$B$5:$B$53,0),COLUMN()-COLUMN($Z54)),0),1.875-MOD(W54,1))+IF(AND($F$1="リマスター",$E54="アルマジロキャベツ"),-1,1)*INDEX(エサマスタ!$C$5:$O$53,MATCH($E54,エサマスタ!$B$5:$B$53,0),COLUMN()-COLUMN($Z54)),0),1.875-MOD(W54,1))+IF(AND($F$1="リマスター",$F54="アルマジロキャベツ"),-1,1)*INDEX(エサマスタ!$C$5:$O$53,MATCH($F54,エサマスタ!$B$5:$B$53,0),COLUMN()-COLUMN($Z54)),0),1.875-MOD(W54,1))</f>
        <v>1</v>
      </c>
      <c r="AN54" s="15"/>
      <c r="AO54" s="12"/>
      <c r="AP54" s="12"/>
      <c r="AQ54" s="12" t="str">
        <f>初期値マスタ!B51</f>
        <v>スカイドラゴン</v>
      </c>
      <c r="AR54" s="1" t="str">
        <f>エサマスタ!B51</f>
        <v>不思議な肉</v>
      </c>
    </row>
    <row r="55" spans="1:44" x14ac:dyDescent="0.15">
      <c r="A55" s="15"/>
      <c r="B55" s="51" t="s">
        <v>147</v>
      </c>
      <c r="C55" s="54"/>
      <c r="D55" s="53" t="s">
        <v>92</v>
      </c>
      <c r="E55" s="53" t="s">
        <v>104</v>
      </c>
      <c r="F55" s="53" t="s">
        <v>97</v>
      </c>
      <c r="G55" s="32"/>
      <c r="H55" s="15"/>
      <c r="I55" s="15"/>
      <c r="J55" s="63" t="s">
        <v>147</v>
      </c>
      <c r="K55" s="64">
        <f t="shared" ref="K55:R55" si="77">K54+AA54</f>
        <v>139.5</v>
      </c>
      <c r="L55" s="65">
        <f t="shared" si="77"/>
        <v>51.75</v>
      </c>
      <c r="M55" s="65">
        <f t="shared" si="77"/>
        <v>101.5</v>
      </c>
      <c r="N55" s="65">
        <f t="shared" si="77"/>
        <v>62.5</v>
      </c>
      <c r="O55" s="65">
        <f t="shared" si="77"/>
        <v>62.5</v>
      </c>
      <c r="P55" s="65">
        <f t="shared" si="77"/>
        <v>101.5</v>
      </c>
      <c r="Q55" s="65">
        <f t="shared" si="77"/>
        <v>28.5</v>
      </c>
      <c r="R55" s="65">
        <f t="shared" si="77"/>
        <v>5</v>
      </c>
      <c r="S55" s="76">
        <f t="shared" ref="S55:W55" si="78">INT(S54)+MIN(S54-INT(S54)+AI54,1.875)</f>
        <v>41.25</v>
      </c>
      <c r="T55" s="76">
        <f t="shared" si="78"/>
        <v>34.375</v>
      </c>
      <c r="U55" s="76">
        <f t="shared" si="78"/>
        <v>38.875</v>
      </c>
      <c r="V55" s="76">
        <f t="shared" si="78"/>
        <v>38.875</v>
      </c>
      <c r="W55" s="77">
        <f t="shared" si="78"/>
        <v>34.5</v>
      </c>
      <c r="X55" s="15"/>
      <c r="Y55" s="15"/>
      <c r="Z55" s="63" t="s">
        <v>147</v>
      </c>
      <c r="AA55" s="64">
        <f>MIN(MAX(MIN(MAX(MIN(MAX(K$6+INDEX(エサマスタ!$C$5:$O$53,MATCH($D55,エサマスタ!$B$5:$B$53,0),COLUMN()-COLUMN($Z55)),0),3.75)+INDEX(エサマスタ!$C$5:$O$53,MATCH($E55,エサマスタ!$B$5:$B$53,0),COLUMN()-COLUMN($Z55)),0),3.75)+INDEX(エサマスタ!$C$5:$O$53,MATCH($F55,エサマスタ!$B$5:$B$53,0),COLUMN()-COLUMN($Z55)),0),3.75)</f>
        <v>3.5</v>
      </c>
      <c r="AB55" s="65">
        <f>MIN(MAX(MIN(MAX(MIN(MAX(L$6+INDEX(エサマスタ!$C$5:$O$53,MATCH($D55,エサマスタ!$B$5:$B$53,0),COLUMN()-COLUMN($Z55)),0),3.75)+INDEX(エサマスタ!$C$5:$O$53,MATCH($E55,エサマスタ!$B$5:$B$53,0),COLUMN()-COLUMN($Z55)),0),3.75)+INDEX(エサマスタ!$C$5:$O$53,MATCH($F55,エサマスタ!$B$5:$B$53,0),COLUMN()-COLUMN($Z55)),0),3.75)</f>
        <v>1.25</v>
      </c>
      <c r="AC55" s="65">
        <f>MIN(MAX(MIN(MAX(MIN(MAX(M$6+INDEX(エサマスタ!$C$5:$O$53,MATCH($D55,エサマスタ!$B$5:$B$53,0),COLUMN()-COLUMN($Z55)),0),3.75)+INDEX(エサマスタ!$C$5:$O$53,MATCH($E55,エサマスタ!$B$5:$B$53,0),COLUMN()-COLUMN($Z55)),0),3.75)+INDEX(エサマスタ!$C$5:$O$53,MATCH($F55,エサマスタ!$B$5:$B$53,0),COLUMN()-COLUMN($Z55)),0),3.75)</f>
        <v>2.5</v>
      </c>
      <c r="AD55" s="65">
        <f>MIN(MAX(MIN(MAX(MIN(MAX(N$6+INDEX(エサマスタ!$C$5:$O$53,MATCH($D55,エサマスタ!$B$5:$B$53,0),COLUMN()-COLUMN($Z55)),0),3.75)+INDEX(エサマスタ!$C$5:$O$53,MATCH($E55,エサマスタ!$B$5:$B$53,0),COLUMN()-COLUMN($Z55)),0),3.75)+INDEX(エサマスタ!$C$5:$O$53,MATCH($F55,エサマスタ!$B$5:$B$53,0),COLUMN()-COLUMN($Z55)),0),3.75)</f>
        <v>1.5</v>
      </c>
      <c r="AE55" s="65">
        <f>MIN(MAX(MIN(MAX(MIN(MAX(O$6+INDEX(エサマスタ!$C$5:$O$53,MATCH($D55,エサマスタ!$B$5:$B$53,0),COLUMN()-COLUMN($Z55)),0),3.75)+INDEX(エサマスタ!$C$5:$O$53,MATCH($E55,エサマスタ!$B$5:$B$53,0),COLUMN()-COLUMN($Z55)),0),3.75)+INDEX(エサマスタ!$C$5:$O$53,MATCH($F55,エサマスタ!$B$5:$B$53,0),COLUMN()-COLUMN($Z55)),0),3.75)</f>
        <v>1.5</v>
      </c>
      <c r="AF55" s="65">
        <f>MIN(MAX(MIN(MAX(MIN(MAX(P$6+INDEX(エサマスタ!$C$5:$O$53,MATCH($D55,エサマスタ!$B$5:$B$53,0),COLUMN()-COLUMN($Z55)),0),3.75)+INDEX(エサマスタ!$C$5:$O$53,MATCH($E55,エサマスタ!$B$5:$B$53,0),COLUMN()-COLUMN($Z55)),0),3.75)+INDEX(エサマスタ!$C$5:$O$53,MATCH($F55,エサマスタ!$B$5:$B$53,0),COLUMN()-COLUMN($Z55)),0),3.75)</f>
        <v>2.5</v>
      </c>
      <c r="AG55" s="65">
        <f>MIN(MAX(MIN(MAX(MIN(MAX(Q$6+INDEX(エサマスタ!$C$5:$O$53,MATCH($D55,エサマスタ!$B$5:$B$53,0),COLUMN()-COLUMN($Z55)),0),3.75)+INDEX(エサマスタ!$C$5:$O$53,MATCH($E55,エサマスタ!$B$5:$B$53,0),COLUMN()-COLUMN($Z55)),0),3.75)+INDEX(エサマスタ!$C$5:$O$53,MATCH($F55,エサマスタ!$B$5:$B$53,0),COLUMN()-COLUMN($Z55)),0),3.75)</f>
        <v>1.5</v>
      </c>
      <c r="AH55" s="65">
        <f>MIN(MAX(MIN(MAX(MIN(MAX(R$6+INDEX(エサマスタ!$C$5:$O$53,MATCH($D55,エサマスタ!$B$5:$B$53,0),COLUMN()-COLUMN($Z55)),0),3.75)+INDEX(エサマスタ!$C$5:$O$53,MATCH($E55,エサマスタ!$B$5:$B$53,0),COLUMN()-COLUMN($Z55)),0),3.75)+INDEX(エサマスタ!$C$5:$O$53,MATCH($F55,エサマスタ!$B$5:$B$53,0),COLUMN()-COLUMN($Z55)),0),3.75)</f>
        <v>0</v>
      </c>
      <c r="AI55" s="76">
        <f>MIN(MAX(MIN(MAX(MIN(MAX(S$6+INDEX(エサマスタ!$C$5:$O$53,MATCH($D55,エサマスタ!$B$5:$B$53,0),COLUMN()-COLUMN($Z55)),0),1.875-MOD(S55,1))+INDEX(エサマスタ!$C$5:$O$53,MATCH($E55,エサマスタ!$B$5:$B$53,0),COLUMN()-COLUMN($Z55)),0),1.875-MOD(S55,1))+INDEX(エサマスタ!$C$5:$O$53,MATCH($F55,エサマスタ!$B$5:$B$53,0),COLUMN()-COLUMN($Z55)),0),1.875-MOD(S55,1))</f>
        <v>0.75</v>
      </c>
      <c r="AJ55" s="76">
        <f>MIN(MAX(MIN(MAX(MIN(MAX(T$6+INDEX(エサマスタ!$C$5:$O$53,MATCH($D55,エサマスタ!$B$5:$B$53,0),COLUMN()-COLUMN($Z55)),0),1.875-MOD(T55,1))+INDEX(エサマスタ!$C$5:$O$53,MATCH($E55,エサマスタ!$B$5:$B$53,0),COLUMN()-COLUMN($Z55)),0),1.875-MOD(T55,1))+INDEX(エサマスタ!$C$5:$O$53,MATCH($F55,エサマスタ!$B$5:$B$53,0),COLUMN()-COLUMN($Z55)),0),1.875-MOD(T55,1))</f>
        <v>0.875</v>
      </c>
      <c r="AK55" s="76">
        <f>MIN(MAX(MIN(MAX(MIN(MAX(U$6+INDEX(エサマスタ!$C$5:$O$53,MATCH($D55,エサマスタ!$B$5:$B$53,0),COLUMN()-COLUMN($Z55)),0),1.875-MOD(U55,1))+INDEX(エサマスタ!$C$5:$O$53,MATCH($E55,エサマスタ!$B$5:$B$53,0),COLUMN()-COLUMN($Z55)),0),1.875-MOD(U55,1))+INDEX(エサマスタ!$C$5:$O$53,MATCH($F55,エサマスタ!$B$5:$B$53,0),COLUMN()-COLUMN($Z55)),0),1.875-MOD(U55,1))</f>
        <v>1</v>
      </c>
      <c r="AL55" s="76">
        <f>MIN(MAX(MIN(MAX(MIN(MAX(V$6+INDEX(エサマスタ!$C$5:$O$53,MATCH($D55,エサマスタ!$B$5:$B$53,0),COLUMN()-COLUMN($Z55)),0),1.875-MOD(V55,1))+INDEX(エサマスタ!$C$5:$O$53,MATCH($E55,エサマスタ!$B$5:$B$53,0),COLUMN()-COLUMN($Z55)),0),1.875-MOD(V55,1))+INDEX(エサマスタ!$C$5:$O$53,MATCH($F55,エサマスタ!$B$5:$B$53,0),COLUMN()-COLUMN($Z55)),0),1.875-MOD(V55,1))</f>
        <v>1</v>
      </c>
      <c r="AM55" s="77">
        <f>MIN(MAX(MIN(MAX(MIN(MAX(W$6+IF(AND($F$1="リマスター",$D55="アルマジロキャベツ"),-1,1)*INDEX(エサマスタ!$C$5:$O$53,MATCH($D55,エサマスタ!$B$5:$B$53,0),COLUMN()-COLUMN($Z55)),0),1.875-MOD(W55,1))+IF(AND($F$1="リマスター",$E55="アルマジロキャベツ"),-1,1)*INDEX(エサマスタ!$C$5:$O$53,MATCH($E55,エサマスタ!$B$5:$B$53,0),COLUMN()-COLUMN($Z55)),0),1.875-MOD(W55,1))+IF(AND($F$1="リマスター",$F55="アルマジロキャベツ"),-1,1)*INDEX(エサマスタ!$C$5:$O$53,MATCH($F55,エサマスタ!$B$5:$B$53,0),COLUMN()-COLUMN($Z55)),0),1.875-MOD(W55,1))</f>
        <v>0.5</v>
      </c>
      <c r="AN55" s="15"/>
      <c r="AO55" s="12"/>
      <c r="AP55" s="12"/>
      <c r="AQ55" s="12" t="str">
        <f>初期値マスタ!B52</f>
        <v>ランドドラゴン</v>
      </c>
      <c r="AR55" s="1" t="str">
        <f>エサマスタ!B52</f>
        <v>魔法の肉</v>
      </c>
    </row>
    <row r="56" spans="1:44" x14ac:dyDescent="0.15">
      <c r="A56" s="15"/>
      <c r="B56" s="51" t="s">
        <v>148</v>
      </c>
      <c r="C56" s="54"/>
      <c r="D56" s="53" t="s">
        <v>92</v>
      </c>
      <c r="E56" s="53" t="s">
        <v>97</v>
      </c>
      <c r="F56" s="53" t="s">
        <v>97</v>
      </c>
      <c r="G56" s="32"/>
      <c r="H56" s="15"/>
      <c r="I56" s="15"/>
      <c r="J56" s="63" t="s">
        <v>148</v>
      </c>
      <c r="K56" s="64">
        <f t="shared" ref="K56:R56" si="79">K55+AA55</f>
        <v>143</v>
      </c>
      <c r="L56" s="65">
        <f t="shared" si="79"/>
        <v>53</v>
      </c>
      <c r="M56" s="65">
        <f t="shared" si="79"/>
        <v>104</v>
      </c>
      <c r="N56" s="65">
        <f t="shared" si="79"/>
        <v>64</v>
      </c>
      <c r="O56" s="65">
        <f t="shared" si="79"/>
        <v>64</v>
      </c>
      <c r="P56" s="65">
        <f t="shared" si="79"/>
        <v>104</v>
      </c>
      <c r="Q56" s="65">
        <f t="shared" si="79"/>
        <v>30</v>
      </c>
      <c r="R56" s="65">
        <f t="shared" si="79"/>
        <v>5</v>
      </c>
      <c r="S56" s="76">
        <f t="shared" ref="S56:W56" si="80">INT(S55)+MIN(S55-INT(S55)+AI55,1.875)</f>
        <v>42</v>
      </c>
      <c r="T56" s="76">
        <f t="shared" si="80"/>
        <v>35.25</v>
      </c>
      <c r="U56" s="76">
        <f t="shared" si="80"/>
        <v>39.875</v>
      </c>
      <c r="V56" s="76">
        <f t="shared" si="80"/>
        <v>39.875</v>
      </c>
      <c r="W56" s="77">
        <f t="shared" si="80"/>
        <v>35</v>
      </c>
      <c r="X56" s="15"/>
      <c r="Y56" s="15"/>
      <c r="Z56" s="63" t="s">
        <v>148</v>
      </c>
      <c r="AA56" s="64">
        <f>MIN(MAX(MIN(MAX(MIN(MAX(K$6+INDEX(エサマスタ!$C$5:$O$53,MATCH($D56,エサマスタ!$B$5:$B$53,0),COLUMN()-COLUMN($Z56)),0),3.75)+INDEX(エサマスタ!$C$5:$O$53,MATCH($E56,エサマスタ!$B$5:$B$53,0),COLUMN()-COLUMN($Z56)),0),3.75)+INDEX(エサマスタ!$C$5:$O$53,MATCH($F56,エサマスタ!$B$5:$B$53,0),COLUMN()-COLUMN($Z56)),0),3.75)</f>
        <v>3.75</v>
      </c>
      <c r="AB56" s="65">
        <f>MIN(MAX(MIN(MAX(MIN(MAX(L$6+INDEX(エサマスタ!$C$5:$O$53,MATCH($D56,エサマスタ!$B$5:$B$53,0),COLUMN()-COLUMN($Z56)),0),3.75)+INDEX(エサマスタ!$C$5:$O$53,MATCH($E56,エサマスタ!$B$5:$B$53,0),COLUMN()-COLUMN($Z56)),0),3.75)+INDEX(エサマスタ!$C$5:$O$53,MATCH($F56,エサマスタ!$B$5:$B$53,0),COLUMN()-COLUMN($Z56)),0),3.75)</f>
        <v>1.25</v>
      </c>
      <c r="AC56" s="65">
        <f>MIN(MAX(MIN(MAX(MIN(MAX(M$6+INDEX(エサマスタ!$C$5:$O$53,MATCH($D56,エサマスタ!$B$5:$B$53,0),COLUMN()-COLUMN($Z56)),0),3.75)+INDEX(エサマスタ!$C$5:$O$53,MATCH($E56,エサマスタ!$B$5:$B$53,0),COLUMN()-COLUMN($Z56)),0),3.75)+INDEX(エサマスタ!$C$5:$O$53,MATCH($F56,エサマスタ!$B$5:$B$53,0),COLUMN()-COLUMN($Z56)),0),3.75)</f>
        <v>2.5</v>
      </c>
      <c r="AD56" s="65">
        <f>MIN(MAX(MIN(MAX(MIN(MAX(N$6+INDEX(エサマスタ!$C$5:$O$53,MATCH($D56,エサマスタ!$B$5:$B$53,0),COLUMN()-COLUMN($Z56)),0),3.75)+INDEX(エサマスタ!$C$5:$O$53,MATCH($E56,エサマスタ!$B$5:$B$53,0),COLUMN()-COLUMN($Z56)),0),3.75)+INDEX(エサマスタ!$C$5:$O$53,MATCH($F56,エサマスタ!$B$5:$B$53,0),COLUMN()-COLUMN($Z56)),0),3.75)</f>
        <v>1.5</v>
      </c>
      <c r="AE56" s="65">
        <f>MIN(MAX(MIN(MAX(MIN(MAX(O$6+INDEX(エサマスタ!$C$5:$O$53,MATCH($D56,エサマスタ!$B$5:$B$53,0),COLUMN()-COLUMN($Z56)),0),3.75)+INDEX(エサマスタ!$C$5:$O$53,MATCH($E56,エサマスタ!$B$5:$B$53,0),COLUMN()-COLUMN($Z56)),0),3.75)+INDEX(エサマスタ!$C$5:$O$53,MATCH($F56,エサマスタ!$B$5:$B$53,0),COLUMN()-COLUMN($Z56)),0),3.75)</f>
        <v>1.5</v>
      </c>
      <c r="AF56" s="65">
        <f>MIN(MAX(MIN(MAX(MIN(MAX(P$6+INDEX(エサマスタ!$C$5:$O$53,MATCH($D56,エサマスタ!$B$5:$B$53,0),COLUMN()-COLUMN($Z56)),0),3.75)+INDEX(エサマスタ!$C$5:$O$53,MATCH($E56,エサマスタ!$B$5:$B$53,0),COLUMN()-COLUMN($Z56)),0),3.75)+INDEX(エサマスタ!$C$5:$O$53,MATCH($F56,エサマスタ!$B$5:$B$53,0),COLUMN()-COLUMN($Z56)),0),3.75)</f>
        <v>2.5</v>
      </c>
      <c r="AG56" s="65">
        <f>MIN(MAX(MIN(MAX(MIN(MAX(Q$6+INDEX(エサマスタ!$C$5:$O$53,MATCH($D56,エサマスタ!$B$5:$B$53,0),COLUMN()-COLUMN($Z56)),0),3.75)+INDEX(エサマスタ!$C$5:$O$53,MATCH($E56,エサマスタ!$B$5:$B$53,0),COLUMN()-COLUMN($Z56)),0),3.75)+INDEX(エサマスタ!$C$5:$O$53,MATCH($F56,エサマスタ!$B$5:$B$53,0),COLUMN()-COLUMN($Z56)),0),3.75)</f>
        <v>0.5</v>
      </c>
      <c r="AH56" s="65">
        <f>MIN(MAX(MIN(MAX(MIN(MAX(R$6+INDEX(エサマスタ!$C$5:$O$53,MATCH($D56,エサマスタ!$B$5:$B$53,0),COLUMN()-COLUMN($Z56)),0),3.75)+INDEX(エサマスタ!$C$5:$O$53,MATCH($E56,エサマスタ!$B$5:$B$53,0),COLUMN()-COLUMN($Z56)),0),3.75)+INDEX(エサマスタ!$C$5:$O$53,MATCH($F56,エサマスタ!$B$5:$B$53,0),COLUMN()-COLUMN($Z56)),0),3.75)</f>
        <v>0</v>
      </c>
      <c r="AI56" s="76">
        <f>MIN(MAX(MIN(MAX(MIN(MAX(S$6+INDEX(エサマスタ!$C$5:$O$53,MATCH($D56,エサマスタ!$B$5:$B$53,0),COLUMN()-COLUMN($Z56)),0),1.875-MOD(S56,1))+INDEX(エサマスタ!$C$5:$O$53,MATCH($E56,エサマスタ!$B$5:$B$53,0),COLUMN()-COLUMN($Z56)),0),1.875-MOD(S56,1))+INDEX(エサマスタ!$C$5:$O$53,MATCH($F56,エサマスタ!$B$5:$B$53,0),COLUMN()-COLUMN($Z56)),0),1.875-MOD(S56,1))</f>
        <v>0.75</v>
      </c>
      <c r="AJ56" s="76">
        <f>MIN(MAX(MIN(MAX(MIN(MAX(T$6+INDEX(エサマスタ!$C$5:$O$53,MATCH($D56,エサマスタ!$B$5:$B$53,0),COLUMN()-COLUMN($Z56)),0),1.875-MOD(T56,1))+INDEX(エサマスタ!$C$5:$O$53,MATCH($E56,エサマスタ!$B$5:$B$53,0),COLUMN()-COLUMN($Z56)),0),1.875-MOD(T56,1))+INDEX(エサマスタ!$C$5:$O$53,MATCH($F56,エサマスタ!$B$5:$B$53,0),COLUMN()-COLUMN($Z56)),0),1.875-MOD(T56,1))</f>
        <v>0.875</v>
      </c>
      <c r="AK56" s="76">
        <f>MIN(MAX(MIN(MAX(MIN(MAX(U$6+INDEX(エサマスタ!$C$5:$O$53,MATCH($D56,エサマスタ!$B$5:$B$53,0),COLUMN()-COLUMN($Z56)),0),1.875-MOD(U56,1))+INDEX(エサマスタ!$C$5:$O$53,MATCH($E56,エサマスタ!$B$5:$B$53,0),COLUMN()-COLUMN($Z56)),0),1.875-MOD(U56,1))+INDEX(エサマスタ!$C$5:$O$53,MATCH($F56,エサマスタ!$B$5:$B$53,0),COLUMN()-COLUMN($Z56)),0),1.875-MOD(U56,1))</f>
        <v>1</v>
      </c>
      <c r="AL56" s="76">
        <f>MIN(MAX(MIN(MAX(MIN(MAX(V$6+INDEX(エサマスタ!$C$5:$O$53,MATCH($D56,エサマスタ!$B$5:$B$53,0),COLUMN()-COLUMN($Z56)),0),1.875-MOD(V56,1))+INDEX(エサマスタ!$C$5:$O$53,MATCH($E56,エサマスタ!$B$5:$B$53,0),COLUMN()-COLUMN($Z56)),0),1.875-MOD(V56,1))+INDEX(エサマスタ!$C$5:$O$53,MATCH($F56,エサマスタ!$B$5:$B$53,0),COLUMN()-COLUMN($Z56)),0),1.875-MOD(V56,1))</f>
        <v>1</v>
      </c>
      <c r="AM56" s="77">
        <f>MIN(MAX(MIN(MAX(MIN(MAX(W$6+IF(AND($F$1="リマスター",$D56="アルマジロキャベツ"),-1,1)*INDEX(エサマスタ!$C$5:$O$53,MATCH($D56,エサマスタ!$B$5:$B$53,0),COLUMN()-COLUMN($Z56)),0),1.875-MOD(W56,1))+IF(AND($F$1="リマスター",$E56="アルマジロキャベツ"),-1,1)*INDEX(エサマスタ!$C$5:$O$53,MATCH($E56,エサマスタ!$B$5:$B$53,0),COLUMN()-COLUMN($Z56)),0),1.875-MOD(W56,1))+IF(AND($F$1="リマスター",$F56="アルマジロキャベツ"),-1,1)*INDEX(エサマスタ!$C$5:$O$53,MATCH($F56,エサマスタ!$B$5:$B$53,0),COLUMN()-COLUMN($Z56)),0),1.875-MOD(W56,1))</f>
        <v>1</v>
      </c>
      <c r="AN56" s="15"/>
      <c r="AO56" s="12"/>
      <c r="AP56" s="12"/>
      <c r="AQ56" s="12" t="str">
        <f>初期値マスタ!B53</f>
        <v>アイスパイ</v>
      </c>
      <c r="AR56" s="1" t="str">
        <f>エサマスタ!B53</f>
        <v>くさった肉</v>
      </c>
    </row>
    <row r="57" spans="1:44" x14ac:dyDescent="0.15">
      <c r="A57" s="15"/>
      <c r="B57" s="51" t="s">
        <v>149</v>
      </c>
      <c r="C57" s="54"/>
      <c r="D57" s="53" t="s">
        <v>92</v>
      </c>
      <c r="E57" s="53" t="s">
        <v>97</v>
      </c>
      <c r="F57" s="53" t="s">
        <v>97</v>
      </c>
      <c r="G57" s="32"/>
      <c r="H57" s="15"/>
      <c r="I57" s="15"/>
      <c r="J57" s="63" t="s">
        <v>149</v>
      </c>
      <c r="K57" s="64">
        <f t="shared" ref="K57:R57" si="81">K56+AA56</f>
        <v>146.75</v>
      </c>
      <c r="L57" s="65">
        <f t="shared" si="81"/>
        <v>54.25</v>
      </c>
      <c r="M57" s="65">
        <f t="shared" si="81"/>
        <v>106.5</v>
      </c>
      <c r="N57" s="65">
        <f t="shared" si="81"/>
        <v>65.5</v>
      </c>
      <c r="O57" s="65">
        <f t="shared" si="81"/>
        <v>65.5</v>
      </c>
      <c r="P57" s="65">
        <f t="shared" si="81"/>
        <v>106.5</v>
      </c>
      <c r="Q57" s="65">
        <f t="shared" si="81"/>
        <v>30.5</v>
      </c>
      <c r="R57" s="65">
        <f t="shared" si="81"/>
        <v>5</v>
      </c>
      <c r="S57" s="76">
        <f t="shared" ref="S57:W57" si="82">INT(S56)+MIN(S56-INT(S56)+AI56,1.875)</f>
        <v>42.75</v>
      </c>
      <c r="T57" s="76">
        <f t="shared" si="82"/>
        <v>36.125</v>
      </c>
      <c r="U57" s="76">
        <f t="shared" si="82"/>
        <v>40.875</v>
      </c>
      <c r="V57" s="76">
        <f t="shared" si="82"/>
        <v>40.875</v>
      </c>
      <c r="W57" s="77">
        <f t="shared" si="82"/>
        <v>36</v>
      </c>
      <c r="X57" s="15"/>
      <c r="Y57" s="15"/>
      <c r="Z57" s="63" t="s">
        <v>149</v>
      </c>
      <c r="AA57" s="64">
        <f>MIN(MAX(MIN(MAX(MIN(MAX(K$6+INDEX(エサマスタ!$C$5:$O$53,MATCH($D57,エサマスタ!$B$5:$B$53,0),COLUMN()-COLUMN($Z57)),0),3.75)+INDEX(エサマスタ!$C$5:$O$53,MATCH($E57,エサマスタ!$B$5:$B$53,0),COLUMN()-COLUMN($Z57)),0),3.75)+INDEX(エサマスタ!$C$5:$O$53,MATCH($F57,エサマスタ!$B$5:$B$53,0),COLUMN()-COLUMN($Z57)),0),3.75)</f>
        <v>3.75</v>
      </c>
      <c r="AB57" s="65">
        <f>MIN(MAX(MIN(MAX(MIN(MAX(L$6+INDEX(エサマスタ!$C$5:$O$53,MATCH($D57,エサマスタ!$B$5:$B$53,0),COLUMN()-COLUMN($Z57)),0),3.75)+INDEX(エサマスタ!$C$5:$O$53,MATCH($E57,エサマスタ!$B$5:$B$53,0),COLUMN()-COLUMN($Z57)),0),3.75)+INDEX(エサマスタ!$C$5:$O$53,MATCH($F57,エサマスタ!$B$5:$B$53,0),COLUMN()-COLUMN($Z57)),0),3.75)</f>
        <v>1.25</v>
      </c>
      <c r="AC57" s="65">
        <f>MIN(MAX(MIN(MAX(MIN(MAX(M$6+INDEX(エサマスタ!$C$5:$O$53,MATCH($D57,エサマスタ!$B$5:$B$53,0),COLUMN()-COLUMN($Z57)),0),3.75)+INDEX(エサマスタ!$C$5:$O$53,MATCH($E57,エサマスタ!$B$5:$B$53,0),COLUMN()-COLUMN($Z57)),0),3.75)+INDEX(エサマスタ!$C$5:$O$53,MATCH($F57,エサマスタ!$B$5:$B$53,0),COLUMN()-COLUMN($Z57)),0),3.75)</f>
        <v>2.5</v>
      </c>
      <c r="AD57" s="65">
        <f>MIN(MAX(MIN(MAX(MIN(MAX(N$6+INDEX(エサマスタ!$C$5:$O$53,MATCH($D57,エサマスタ!$B$5:$B$53,0),COLUMN()-COLUMN($Z57)),0),3.75)+INDEX(エサマスタ!$C$5:$O$53,MATCH($E57,エサマスタ!$B$5:$B$53,0),COLUMN()-COLUMN($Z57)),0),3.75)+INDEX(エサマスタ!$C$5:$O$53,MATCH($F57,エサマスタ!$B$5:$B$53,0),COLUMN()-COLUMN($Z57)),0),3.75)</f>
        <v>1.5</v>
      </c>
      <c r="AE57" s="65">
        <f>MIN(MAX(MIN(MAX(MIN(MAX(O$6+INDEX(エサマスタ!$C$5:$O$53,MATCH($D57,エサマスタ!$B$5:$B$53,0),COLUMN()-COLUMN($Z57)),0),3.75)+INDEX(エサマスタ!$C$5:$O$53,MATCH($E57,エサマスタ!$B$5:$B$53,0),COLUMN()-COLUMN($Z57)),0),3.75)+INDEX(エサマスタ!$C$5:$O$53,MATCH($F57,エサマスタ!$B$5:$B$53,0),COLUMN()-COLUMN($Z57)),0),3.75)</f>
        <v>1.5</v>
      </c>
      <c r="AF57" s="65">
        <f>MIN(MAX(MIN(MAX(MIN(MAX(P$6+INDEX(エサマスタ!$C$5:$O$53,MATCH($D57,エサマスタ!$B$5:$B$53,0),COLUMN()-COLUMN($Z57)),0),3.75)+INDEX(エサマスタ!$C$5:$O$53,MATCH($E57,エサマスタ!$B$5:$B$53,0),COLUMN()-COLUMN($Z57)),0),3.75)+INDEX(エサマスタ!$C$5:$O$53,MATCH($F57,エサマスタ!$B$5:$B$53,0),COLUMN()-COLUMN($Z57)),0),3.75)</f>
        <v>2.5</v>
      </c>
      <c r="AG57" s="65">
        <f>MIN(MAX(MIN(MAX(MIN(MAX(Q$6+INDEX(エサマスタ!$C$5:$O$53,MATCH($D57,エサマスタ!$B$5:$B$53,0),COLUMN()-COLUMN($Z57)),0),3.75)+INDEX(エサマスタ!$C$5:$O$53,MATCH($E57,エサマスタ!$B$5:$B$53,0),COLUMN()-COLUMN($Z57)),0),3.75)+INDEX(エサマスタ!$C$5:$O$53,MATCH($F57,エサマスタ!$B$5:$B$53,0),COLUMN()-COLUMN($Z57)),0),3.75)</f>
        <v>0.5</v>
      </c>
      <c r="AH57" s="65">
        <f>MIN(MAX(MIN(MAX(MIN(MAX(R$6+INDEX(エサマスタ!$C$5:$O$53,MATCH($D57,エサマスタ!$B$5:$B$53,0),COLUMN()-COLUMN($Z57)),0),3.75)+INDEX(エサマスタ!$C$5:$O$53,MATCH($E57,エサマスタ!$B$5:$B$53,0),COLUMN()-COLUMN($Z57)),0),3.75)+INDEX(エサマスタ!$C$5:$O$53,MATCH($F57,エサマスタ!$B$5:$B$53,0),COLUMN()-COLUMN($Z57)),0),3.75)</f>
        <v>0</v>
      </c>
      <c r="AI57" s="76">
        <f>MIN(MAX(MIN(MAX(MIN(MAX(S$6+INDEX(エサマスタ!$C$5:$O$53,MATCH($D57,エサマスタ!$B$5:$B$53,0),COLUMN()-COLUMN($Z57)),0),1.875-MOD(S57,1))+INDEX(エサマスタ!$C$5:$O$53,MATCH($E57,エサマスタ!$B$5:$B$53,0),COLUMN()-COLUMN($Z57)),0),1.875-MOD(S57,1))+INDEX(エサマスタ!$C$5:$O$53,MATCH($F57,エサマスタ!$B$5:$B$53,0),COLUMN()-COLUMN($Z57)),0),1.875-MOD(S57,1))</f>
        <v>0.75</v>
      </c>
      <c r="AJ57" s="76">
        <f>MIN(MAX(MIN(MAX(MIN(MAX(T$6+INDEX(エサマスタ!$C$5:$O$53,MATCH($D57,エサマスタ!$B$5:$B$53,0),COLUMN()-COLUMN($Z57)),0),1.875-MOD(T57,1))+INDEX(エサマスタ!$C$5:$O$53,MATCH($E57,エサマスタ!$B$5:$B$53,0),COLUMN()-COLUMN($Z57)),0),1.875-MOD(T57,1))+INDEX(エサマスタ!$C$5:$O$53,MATCH($F57,エサマスタ!$B$5:$B$53,0),COLUMN()-COLUMN($Z57)),0),1.875-MOD(T57,1))</f>
        <v>0.875</v>
      </c>
      <c r="AK57" s="76">
        <f>MIN(MAX(MIN(MAX(MIN(MAX(U$6+INDEX(エサマスタ!$C$5:$O$53,MATCH($D57,エサマスタ!$B$5:$B$53,0),COLUMN()-COLUMN($Z57)),0),1.875-MOD(U57,1))+INDEX(エサマスタ!$C$5:$O$53,MATCH($E57,エサマスタ!$B$5:$B$53,0),COLUMN()-COLUMN($Z57)),0),1.875-MOD(U57,1))+INDEX(エサマスタ!$C$5:$O$53,MATCH($F57,エサマスタ!$B$5:$B$53,0),COLUMN()-COLUMN($Z57)),0),1.875-MOD(U57,1))</f>
        <v>1</v>
      </c>
      <c r="AL57" s="76">
        <f>MIN(MAX(MIN(MAX(MIN(MAX(V$6+INDEX(エサマスタ!$C$5:$O$53,MATCH($D57,エサマスタ!$B$5:$B$53,0),COLUMN()-COLUMN($Z57)),0),1.875-MOD(V57,1))+INDEX(エサマスタ!$C$5:$O$53,MATCH($E57,エサマスタ!$B$5:$B$53,0),COLUMN()-COLUMN($Z57)),0),1.875-MOD(V57,1))+INDEX(エサマスタ!$C$5:$O$53,MATCH($F57,エサマスタ!$B$5:$B$53,0),COLUMN()-COLUMN($Z57)),0),1.875-MOD(V57,1))</f>
        <v>1</v>
      </c>
      <c r="AM57" s="77">
        <f>MIN(MAX(MIN(MAX(MIN(MAX(W$6+IF(AND($F$1="リマスター",$D57="アルマジロキャベツ"),-1,1)*INDEX(エサマスタ!$C$5:$O$53,MATCH($D57,エサマスタ!$B$5:$B$53,0),COLUMN()-COLUMN($Z57)),0),1.875-MOD(W57,1))+IF(AND($F$1="リマスター",$E57="アルマジロキャベツ"),-1,1)*INDEX(エサマスタ!$C$5:$O$53,MATCH($E57,エサマスタ!$B$5:$B$53,0),COLUMN()-COLUMN($Z57)),0),1.875-MOD(W57,1))+IF(AND($F$1="リマスター",$F57="アルマジロキャベツ"),-1,1)*INDEX(エサマスタ!$C$5:$O$53,MATCH($F57,エサマスタ!$B$5:$B$53,0),COLUMN()-COLUMN($Z57)),0),1.875-MOD(W57,1))</f>
        <v>1</v>
      </c>
      <c r="AN57" s="15"/>
      <c r="AO57" s="12"/>
      <c r="AP57" s="12"/>
      <c r="AQ57" s="12" t="str">
        <f>初期値マスタ!B54</f>
        <v>ワンダー</v>
      </c>
      <c r="AR57" s="1"/>
    </row>
    <row r="58" spans="1:44" x14ac:dyDescent="0.15">
      <c r="A58" s="15"/>
      <c r="B58" s="51" t="s">
        <v>150</v>
      </c>
      <c r="C58" s="54"/>
      <c r="D58" s="53" t="s">
        <v>92</v>
      </c>
      <c r="E58" s="53" t="s">
        <v>97</v>
      </c>
      <c r="F58" s="53" t="s">
        <v>97</v>
      </c>
      <c r="G58" s="32"/>
      <c r="H58" s="15"/>
      <c r="I58" s="15"/>
      <c r="J58" s="63" t="s">
        <v>150</v>
      </c>
      <c r="K58" s="64">
        <f t="shared" ref="K58:R58" si="83">K57+AA57</f>
        <v>150.5</v>
      </c>
      <c r="L58" s="65">
        <f t="shared" si="83"/>
        <v>55.5</v>
      </c>
      <c r="M58" s="65">
        <f t="shared" si="83"/>
        <v>109</v>
      </c>
      <c r="N58" s="65">
        <f t="shared" si="83"/>
        <v>67</v>
      </c>
      <c r="O58" s="65">
        <f t="shared" si="83"/>
        <v>67</v>
      </c>
      <c r="P58" s="65">
        <f t="shared" si="83"/>
        <v>109</v>
      </c>
      <c r="Q58" s="65">
        <f t="shared" si="83"/>
        <v>31</v>
      </c>
      <c r="R58" s="65">
        <f t="shared" si="83"/>
        <v>5</v>
      </c>
      <c r="S58" s="76">
        <f t="shared" ref="S58:W58" si="84">INT(S57)+MIN(S57-INT(S57)+AI57,1.875)</f>
        <v>43.5</v>
      </c>
      <c r="T58" s="76">
        <f t="shared" si="84"/>
        <v>37</v>
      </c>
      <c r="U58" s="76">
        <f t="shared" si="84"/>
        <v>41.875</v>
      </c>
      <c r="V58" s="76">
        <f t="shared" si="84"/>
        <v>41.875</v>
      </c>
      <c r="W58" s="77">
        <f t="shared" si="84"/>
        <v>37</v>
      </c>
      <c r="X58" s="15"/>
      <c r="Y58" s="15"/>
      <c r="Z58" s="63" t="s">
        <v>150</v>
      </c>
      <c r="AA58" s="64">
        <f>MIN(MAX(MIN(MAX(MIN(MAX(K$6+INDEX(エサマスタ!$C$5:$O$53,MATCH($D58,エサマスタ!$B$5:$B$53,0),COLUMN()-COLUMN($Z58)),0),3.75)+INDEX(エサマスタ!$C$5:$O$53,MATCH($E58,エサマスタ!$B$5:$B$53,0),COLUMN()-COLUMN($Z58)),0),3.75)+INDEX(エサマスタ!$C$5:$O$53,MATCH($F58,エサマスタ!$B$5:$B$53,0),COLUMN()-COLUMN($Z58)),0),3.75)</f>
        <v>3.75</v>
      </c>
      <c r="AB58" s="65">
        <f>MIN(MAX(MIN(MAX(MIN(MAX(L$6+INDEX(エサマスタ!$C$5:$O$53,MATCH($D58,エサマスタ!$B$5:$B$53,0),COLUMN()-COLUMN($Z58)),0),3.75)+INDEX(エサマスタ!$C$5:$O$53,MATCH($E58,エサマスタ!$B$5:$B$53,0),COLUMN()-COLUMN($Z58)),0),3.75)+INDEX(エサマスタ!$C$5:$O$53,MATCH($F58,エサマスタ!$B$5:$B$53,0),COLUMN()-COLUMN($Z58)),0),3.75)</f>
        <v>1.25</v>
      </c>
      <c r="AC58" s="65">
        <f>MIN(MAX(MIN(MAX(MIN(MAX(M$6+INDEX(エサマスタ!$C$5:$O$53,MATCH($D58,エサマスタ!$B$5:$B$53,0),COLUMN()-COLUMN($Z58)),0),3.75)+INDEX(エサマスタ!$C$5:$O$53,MATCH($E58,エサマスタ!$B$5:$B$53,0),COLUMN()-COLUMN($Z58)),0),3.75)+INDEX(エサマスタ!$C$5:$O$53,MATCH($F58,エサマスタ!$B$5:$B$53,0),COLUMN()-COLUMN($Z58)),0),3.75)</f>
        <v>2.5</v>
      </c>
      <c r="AD58" s="65">
        <f>MIN(MAX(MIN(MAX(MIN(MAX(N$6+INDEX(エサマスタ!$C$5:$O$53,MATCH($D58,エサマスタ!$B$5:$B$53,0),COLUMN()-COLUMN($Z58)),0),3.75)+INDEX(エサマスタ!$C$5:$O$53,MATCH($E58,エサマスタ!$B$5:$B$53,0),COLUMN()-COLUMN($Z58)),0),3.75)+INDEX(エサマスタ!$C$5:$O$53,MATCH($F58,エサマスタ!$B$5:$B$53,0),COLUMN()-COLUMN($Z58)),0),3.75)</f>
        <v>1.5</v>
      </c>
      <c r="AE58" s="65">
        <f>MIN(MAX(MIN(MAX(MIN(MAX(O$6+INDEX(エサマスタ!$C$5:$O$53,MATCH($D58,エサマスタ!$B$5:$B$53,0),COLUMN()-COLUMN($Z58)),0),3.75)+INDEX(エサマスタ!$C$5:$O$53,MATCH($E58,エサマスタ!$B$5:$B$53,0),COLUMN()-COLUMN($Z58)),0),3.75)+INDEX(エサマスタ!$C$5:$O$53,MATCH($F58,エサマスタ!$B$5:$B$53,0),COLUMN()-COLUMN($Z58)),0),3.75)</f>
        <v>1.5</v>
      </c>
      <c r="AF58" s="65">
        <f>MIN(MAX(MIN(MAX(MIN(MAX(P$6+INDEX(エサマスタ!$C$5:$O$53,MATCH($D58,エサマスタ!$B$5:$B$53,0),COLUMN()-COLUMN($Z58)),0),3.75)+INDEX(エサマスタ!$C$5:$O$53,MATCH($E58,エサマスタ!$B$5:$B$53,0),COLUMN()-COLUMN($Z58)),0),3.75)+INDEX(エサマスタ!$C$5:$O$53,MATCH($F58,エサマスタ!$B$5:$B$53,0),COLUMN()-COLUMN($Z58)),0),3.75)</f>
        <v>2.5</v>
      </c>
      <c r="AG58" s="65">
        <f>MIN(MAX(MIN(MAX(MIN(MAX(Q$6+INDEX(エサマスタ!$C$5:$O$53,MATCH($D58,エサマスタ!$B$5:$B$53,0),COLUMN()-COLUMN($Z58)),0),3.75)+INDEX(エサマスタ!$C$5:$O$53,MATCH($E58,エサマスタ!$B$5:$B$53,0),COLUMN()-COLUMN($Z58)),0),3.75)+INDEX(エサマスタ!$C$5:$O$53,MATCH($F58,エサマスタ!$B$5:$B$53,0),COLUMN()-COLUMN($Z58)),0),3.75)</f>
        <v>0.5</v>
      </c>
      <c r="AH58" s="65">
        <f>MIN(MAX(MIN(MAX(MIN(MAX(R$6+INDEX(エサマスタ!$C$5:$O$53,MATCH($D58,エサマスタ!$B$5:$B$53,0),COLUMN()-COLUMN($Z58)),0),3.75)+INDEX(エサマスタ!$C$5:$O$53,MATCH($E58,エサマスタ!$B$5:$B$53,0),COLUMN()-COLUMN($Z58)),0),3.75)+INDEX(エサマスタ!$C$5:$O$53,MATCH($F58,エサマスタ!$B$5:$B$53,0),COLUMN()-COLUMN($Z58)),0),3.75)</f>
        <v>0</v>
      </c>
      <c r="AI58" s="76">
        <f>MIN(MAX(MIN(MAX(MIN(MAX(S$6+INDEX(エサマスタ!$C$5:$O$53,MATCH($D58,エサマスタ!$B$5:$B$53,0),COLUMN()-COLUMN($Z58)),0),1.875-MOD(S58,1))+INDEX(エサマスタ!$C$5:$O$53,MATCH($E58,エサマスタ!$B$5:$B$53,0),COLUMN()-COLUMN($Z58)),0),1.875-MOD(S58,1))+INDEX(エサマスタ!$C$5:$O$53,MATCH($F58,エサマスタ!$B$5:$B$53,0),COLUMN()-COLUMN($Z58)),0),1.875-MOD(S58,1))</f>
        <v>0.75</v>
      </c>
      <c r="AJ58" s="76">
        <f>MIN(MAX(MIN(MAX(MIN(MAX(T$6+INDEX(エサマスタ!$C$5:$O$53,MATCH($D58,エサマスタ!$B$5:$B$53,0),COLUMN()-COLUMN($Z58)),0),1.875-MOD(T58,1))+INDEX(エサマスタ!$C$5:$O$53,MATCH($E58,エサマスタ!$B$5:$B$53,0),COLUMN()-COLUMN($Z58)),0),1.875-MOD(T58,1))+INDEX(エサマスタ!$C$5:$O$53,MATCH($F58,エサマスタ!$B$5:$B$53,0),COLUMN()-COLUMN($Z58)),0),1.875-MOD(T58,1))</f>
        <v>0.875</v>
      </c>
      <c r="AK58" s="76">
        <f>MIN(MAX(MIN(MAX(MIN(MAX(U$6+INDEX(エサマスタ!$C$5:$O$53,MATCH($D58,エサマスタ!$B$5:$B$53,0),COLUMN()-COLUMN($Z58)),0),1.875-MOD(U58,1))+INDEX(エサマスタ!$C$5:$O$53,MATCH($E58,エサマスタ!$B$5:$B$53,0),COLUMN()-COLUMN($Z58)),0),1.875-MOD(U58,1))+INDEX(エサマスタ!$C$5:$O$53,MATCH($F58,エサマスタ!$B$5:$B$53,0),COLUMN()-COLUMN($Z58)),0),1.875-MOD(U58,1))</f>
        <v>1</v>
      </c>
      <c r="AL58" s="76">
        <f>MIN(MAX(MIN(MAX(MIN(MAX(V$6+INDEX(エサマスタ!$C$5:$O$53,MATCH($D58,エサマスタ!$B$5:$B$53,0),COLUMN()-COLUMN($Z58)),0),1.875-MOD(V58,1))+INDEX(エサマスタ!$C$5:$O$53,MATCH($E58,エサマスタ!$B$5:$B$53,0),COLUMN()-COLUMN($Z58)),0),1.875-MOD(V58,1))+INDEX(エサマスタ!$C$5:$O$53,MATCH($F58,エサマスタ!$B$5:$B$53,0),COLUMN()-COLUMN($Z58)),0),1.875-MOD(V58,1))</f>
        <v>1</v>
      </c>
      <c r="AM58" s="77">
        <f>MIN(MAX(MIN(MAX(MIN(MAX(W$6+IF(AND($F$1="リマスター",$D58="アルマジロキャベツ"),-1,1)*INDEX(エサマスタ!$C$5:$O$53,MATCH($D58,エサマスタ!$B$5:$B$53,0),COLUMN()-COLUMN($Z58)),0),1.875-MOD(W58,1))+IF(AND($F$1="リマスター",$E58="アルマジロキャベツ"),-1,1)*INDEX(エサマスタ!$C$5:$O$53,MATCH($E58,エサマスタ!$B$5:$B$53,0),COLUMN()-COLUMN($Z58)),0),1.875-MOD(W58,1))+IF(AND($F$1="リマスター",$F58="アルマジロキャベツ"),-1,1)*INDEX(エサマスタ!$C$5:$O$53,MATCH($F58,エサマスタ!$B$5:$B$53,0),COLUMN()-COLUMN($Z58)),0),1.875-MOD(W58,1))</f>
        <v>1</v>
      </c>
      <c r="AN58" s="15"/>
      <c r="AO58" s="12"/>
      <c r="AP58" s="12"/>
      <c r="AQ58" s="12" t="str">
        <f>初期値マスタ!B55</f>
        <v>ポト</v>
      </c>
      <c r="AR58" s="1"/>
    </row>
    <row r="59" spans="1:44" x14ac:dyDescent="0.15">
      <c r="A59" s="15"/>
      <c r="B59" s="51" t="s">
        <v>103</v>
      </c>
      <c r="C59" s="54"/>
      <c r="D59" s="53" t="s">
        <v>92</v>
      </c>
      <c r="E59" s="53" t="s">
        <v>97</v>
      </c>
      <c r="F59" s="53" t="s">
        <v>97</v>
      </c>
      <c r="G59" s="32"/>
      <c r="H59" s="15"/>
      <c r="I59" s="15"/>
      <c r="J59" s="63" t="s">
        <v>103</v>
      </c>
      <c r="K59" s="64">
        <f t="shared" ref="K59:R59" si="85">K58+AA58</f>
        <v>154.25</v>
      </c>
      <c r="L59" s="65">
        <f t="shared" si="85"/>
        <v>56.75</v>
      </c>
      <c r="M59" s="65">
        <f t="shared" si="85"/>
        <v>111.5</v>
      </c>
      <c r="N59" s="65">
        <f t="shared" si="85"/>
        <v>68.5</v>
      </c>
      <c r="O59" s="65">
        <f t="shared" si="85"/>
        <v>68.5</v>
      </c>
      <c r="P59" s="65">
        <f t="shared" si="85"/>
        <v>111.5</v>
      </c>
      <c r="Q59" s="65">
        <f t="shared" si="85"/>
        <v>31.5</v>
      </c>
      <c r="R59" s="65">
        <f t="shared" si="85"/>
        <v>5</v>
      </c>
      <c r="S59" s="76">
        <f t="shared" ref="S59:W59" si="86">INT(S58)+MIN(S58-INT(S58)+AI58,1.875)</f>
        <v>44.25</v>
      </c>
      <c r="T59" s="76">
        <f t="shared" si="86"/>
        <v>37.875</v>
      </c>
      <c r="U59" s="76">
        <f t="shared" si="86"/>
        <v>42.875</v>
      </c>
      <c r="V59" s="76">
        <f t="shared" si="86"/>
        <v>42.875</v>
      </c>
      <c r="W59" s="77">
        <f t="shared" si="86"/>
        <v>38</v>
      </c>
      <c r="X59" s="15"/>
      <c r="Y59" s="15"/>
      <c r="Z59" s="63" t="s">
        <v>103</v>
      </c>
      <c r="AA59" s="64">
        <f>MIN(MAX(MIN(MAX(MIN(MAX(K$6+INDEX(エサマスタ!$C$5:$O$53,MATCH($D59,エサマスタ!$B$5:$B$53,0),COLUMN()-COLUMN($Z59)),0),3.75)+INDEX(エサマスタ!$C$5:$O$53,MATCH($E59,エサマスタ!$B$5:$B$53,0),COLUMN()-COLUMN($Z59)),0),3.75)+INDEX(エサマスタ!$C$5:$O$53,MATCH($F59,エサマスタ!$B$5:$B$53,0),COLUMN()-COLUMN($Z59)),0),3.75)</f>
        <v>3.75</v>
      </c>
      <c r="AB59" s="65">
        <f>MIN(MAX(MIN(MAX(MIN(MAX(L$6+INDEX(エサマスタ!$C$5:$O$53,MATCH($D59,エサマスタ!$B$5:$B$53,0),COLUMN()-COLUMN($Z59)),0),3.75)+INDEX(エサマスタ!$C$5:$O$53,MATCH($E59,エサマスタ!$B$5:$B$53,0),COLUMN()-COLUMN($Z59)),0),3.75)+INDEX(エサマスタ!$C$5:$O$53,MATCH($F59,エサマスタ!$B$5:$B$53,0),COLUMN()-COLUMN($Z59)),0),3.75)</f>
        <v>1.25</v>
      </c>
      <c r="AC59" s="65">
        <f>MIN(MAX(MIN(MAX(MIN(MAX(M$6+INDEX(エサマスタ!$C$5:$O$53,MATCH($D59,エサマスタ!$B$5:$B$53,0),COLUMN()-COLUMN($Z59)),0),3.75)+INDEX(エサマスタ!$C$5:$O$53,MATCH($E59,エサマスタ!$B$5:$B$53,0),COLUMN()-COLUMN($Z59)),0),3.75)+INDEX(エサマスタ!$C$5:$O$53,MATCH($F59,エサマスタ!$B$5:$B$53,0),COLUMN()-COLUMN($Z59)),0),3.75)</f>
        <v>2.5</v>
      </c>
      <c r="AD59" s="65">
        <f>MIN(MAX(MIN(MAX(MIN(MAX(N$6+INDEX(エサマスタ!$C$5:$O$53,MATCH($D59,エサマスタ!$B$5:$B$53,0),COLUMN()-COLUMN($Z59)),0),3.75)+INDEX(エサマスタ!$C$5:$O$53,MATCH($E59,エサマスタ!$B$5:$B$53,0),COLUMN()-COLUMN($Z59)),0),3.75)+INDEX(エサマスタ!$C$5:$O$53,MATCH($F59,エサマスタ!$B$5:$B$53,0),COLUMN()-COLUMN($Z59)),0),3.75)</f>
        <v>1.5</v>
      </c>
      <c r="AE59" s="65">
        <f>MIN(MAX(MIN(MAX(MIN(MAX(O$6+INDEX(エサマスタ!$C$5:$O$53,MATCH($D59,エサマスタ!$B$5:$B$53,0),COLUMN()-COLUMN($Z59)),0),3.75)+INDEX(エサマスタ!$C$5:$O$53,MATCH($E59,エサマスタ!$B$5:$B$53,0),COLUMN()-COLUMN($Z59)),0),3.75)+INDEX(エサマスタ!$C$5:$O$53,MATCH($F59,エサマスタ!$B$5:$B$53,0),COLUMN()-COLUMN($Z59)),0),3.75)</f>
        <v>1.5</v>
      </c>
      <c r="AF59" s="65">
        <f>MIN(MAX(MIN(MAX(MIN(MAX(P$6+INDEX(エサマスタ!$C$5:$O$53,MATCH($D59,エサマスタ!$B$5:$B$53,0),COLUMN()-COLUMN($Z59)),0),3.75)+INDEX(エサマスタ!$C$5:$O$53,MATCH($E59,エサマスタ!$B$5:$B$53,0),COLUMN()-COLUMN($Z59)),0),3.75)+INDEX(エサマスタ!$C$5:$O$53,MATCH($F59,エサマスタ!$B$5:$B$53,0),COLUMN()-COLUMN($Z59)),0),3.75)</f>
        <v>2.5</v>
      </c>
      <c r="AG59" s="65">
        <f>MIN(MAX(MIN(MAX(MIN(MAX(Q$6+INDEX(エサマスタ!$C$5:$O$53,MATCH($D59,エサマスタ!$B$5:$B$53,0),COLUMN()-COLUMN($Z59)),0),3.75)+INDEX(エサマスタ!$C$5:$O$53,MATCH($E59,エサマスタ!$B$5:$B$53,0),COLUMN()-COLUMN($Z59)),0),3.75)+INDEX(エサマスタ!$C$5:$O$53,MATCH($F59,エサマスタ!$B$5:$B$53,0),COLUMN()-COLUMN($Z59)),0),3.75)</f>
        <v>0.5</v>
      </c>
      <c r="AH59" s="65">
        <f>MIN(MAX(MIN(MAX(MIN(MAX(R$6+INDEX(エサマスタ!$C$5:$O$53,MATCH($D59,エサマスタ!$B$5:$B$53,0),COLUMN()-COLUMN($Z59)),0),3.75)+INDEX(エサマスタ!$C$5:$O$53,MATCH($E59,エサマスタ!$B$5:$B$53,0),COLUMN()-COLUMN($Z59)),0),3.75)+INDEX(エサマスタ!$C$5:$O$53,MATCH($F59,エサマスタ!$B$5:$B$53,0),COLUMN()-COLUMN($Z59)),0),3.75)</f>
        <v>0</v>
      </c>
      <c r="AI59" s="76">
        <f>MIN(MAX(MIN(MAX(MIN(MAX(S$6+INDEX(エサマスタ!$C$5:$O$53,MATCH($D59,エサマスタ!$B$5:$B$53,0),COLUMN()-COLUMN($Z59)),0),1.875-MOD(S59,1))+INDEX(エサマスタ!$C$5:$O$53,MATCH($E59,エサマスタ!$B$5:$B$53,0),COLUMN()-COLUMN($Z59)),0),1.875-MOD(S59,1))+INDEX(エサマスタ!$C$5:$O$53,MATCH($F59,エサマスタ!$B$5:$B$53,0),COLUMN()-COLUMN($Z59)),0),1.875-MOD(S59,1))</f>
        <v>0.75</v>
      </c>
      <c r="AJ59" s="76">
        <f>MIN(MAX(MIN(MAX(MIN(MAX(T$6+INDEX(エサマスタ!$C$5:$O$53,MATCH($D59,エサマスタ!$B$5:$B$53,0),COLUMN()-COLUMN($Z59)),0),1.875-MOD(T59,1))+INDEX(エサマスタ!$C$5:$O$53,MATCH($E59,エサマスタ!$B$5:$B$53,0),COLUMN()-COLUMN($Z59)),0),1.875-MOD(T59,1))+INDEX(エサマスタ!$C$5:$O$53,MATCH($F59,エサマスタ!$B$5:$B$53,0),COLUMN()-COLUMN($Z59)),0),1.875-MOD(T59,1))</f>
        <v>0.875</v>
      </c>
      <c r="AK59" s="76">
        <f>MIN(MAX(MIN(MAX(MIN(MAX(U$6+INDEX(エサマスタ!$C$5:$O$53,MATCH($D59,エサマスタ!$B$5:$B$53,0),COLUMN()-COLUMN($Z59)),0),1.875-MOD(U59,1))+INDEX(エサマスタ!$C$5:$O$53,MATCH($E59,エサマスタ!$B$5:$B$53,0),COLUMN()-COLUMN($Z59)),0),1.875-MOD(U59,1))+INDEX(エサマスタ!$C$5:$O$53,MATCH($F59,エサマスタ!$B$5:$B$53,0),COLUMN()-COLUMN($Z59)),0),1.875-MOD(U59,1))</f>
        <v>1</v>
      </c>
      <c r="AL59" s="76">
        <f>MIN(MAX(MIN(MAX(MIN(MAX(V$6+INDEX(エサマスタ!$C$5:$O$53,MATCH($D59,エサマスタ!$B$5:$B$53,0),COLUMN()-COLUMN($Z59)),0),1.875-MOD(V59,1))+INDEX(エサマスタ!$C$5:$O$53,MATCH($E59,エサマスタ!$B$5:$B$53,0),COLUMN()-COLUMN($Z59)),0),1.875-MOD(V59,1))+INDEX(エサマスタ!$C$5:$O$53,MATCH($F59,エサマスタ!$B$5:$B$53,0),COLUMN()-COLUMN($Z59)),0),1.875-MOD(V59,1))</f>
        <v>1</v>
      </c>
      <c r="AM59" s="77">
        <f>MIN(MAX(MIN(MAX(MIN(MAX(W$6+IF(AND($F$1="リマスター",$D59="アルマジロキャベツ"),-1,1)*INDEX(エサマスタ!$C$5:$O$53,MATCH($D59,エサマスタ!$B$5:$B$53,0),COLUMN()-COLUMN($Z59)),0),1.875-MOD(W59,1))+IF(AND($F$1="リマスター",$E59="アルマジロキャベツ"),-1,1)*INDEX(エサマスタ!$C$5:$O$53,MATCH($E59,エサマスタ!$B$5:$B$53,0),COLUMN()-COLUMN($Z59)),0),1.875-MOD(W59,1))+IF(AND($F$1="リマスター",$F59="アルマジロキャベツ"),-1,1)*INDEX(エサマスタ!$C$5:$O$53,MATCH($F59,エサマスタ!$B$5:$B$53,0),COLUMN()-COLUMN($Z59)),0),1.875-MOD(W59,1))</f>
        <v>1</v>
      </c>
      <c r="AN59" s="15"/>
      <c r="AO59" s="12"/>
      <c r="AP59" s="12"/>
      <c r="AQ59" s="12" t="str">
        <f>初期値マスタ!B56</f>
        <v>ボルダー</v>
      </c>
      <c r="AR59" s="1"/>
    </row>
    <row r="60" spans="1:44" x14ac:dyDescent="0.15">
      <c r="A60" s="15"/>
      <c r="B60" s="51" t="s">
        <v>151</v>
      </c>
      <c r="C60" s="54"/>
      <c r="D60" s="53" t="s">
        <v>92</v>
      </c>
      <c r="E60" s="53" t="s">
        <v>92</v>
      </c>
      <c r="F60" s="53" t="s">
        <v>97</v>
      </c>
      <c r="G60" s="32"/>
      <c r="H60" s="15"/>
      <c r="I60" s="15"/>
      <c r="J60" s="63" t="s">
        <v>151</v>
      </c>
      <c r="K60" s="64">
        <f t="shared" ref="K60:R60" si="87">K59+AA59</f>
        <v>158</v>
      </c>
      <c r="L60" s="65">
        <f t="shared" si="87"/>
        <v>58</v>
      </c>
      <c r="M60" s="65">
        <f t="shared" si="87"/>
        <v>114</v>
      </c>
      <c r="N60" s="65">
        <f t="shared" si="87"/>
        <v>70</v>
      </c>
      <c r="O60" s="65">
        <f t="shared" si="87"/>
        <v>70</v>
      </c>
      <c r="P60" s="65">
        <f t="shared" si="87"/>
        <v>114</v>
      </c>
      <c r="Q60" s="65">
        <f t="shared" si="87"/>
        <v>32</v>
      </c>
      <c r="R60" s="65">
        <f t="shared" si="87"/>
        <v>5</v>
      </c>
      <c r="S60" s="76">
        <f t="shared" ref="S60:W60" si="88">INT(S59)+MIN(S59-INT(S59)+AI59,1.875)</f>
        <v>45</v>
      </c>
      <c r="T60" s="76">
        <f t="shared" si="88"/>
        <v>38.75</v>
      </c>
      <c r="U60" s="76">
        <f t="shared" si="88"/>
        <v>43.875</v>
      </c>
      <c r="V60" s="76">
        <f t="shared" si="88"/>
        <v>43.875</v>
      </c>
      <c r="W60" s="77">
        <f t="shared" si="88"/>
        <v>39</v>
      </c>
      <c r="X60" s="15"/>
      <c r="Y60" s="15"/>
      <c r="Z60" s="63" t="s">
        <v>151</v>
      </c>
      <c r="AA60" s="64">
        <f>MIN(MAX(MIN(MAX(MIN(MAX(K$6+INDEX(エサマスタ!$C$5:$O$53,MATCH($D60,エサマスタ!$B$5:$B$53,0),COLUMN()-COLUMN($Z60)),0),3.75)+INDEX(エサマスタ!$C$5:$O$53,MATCH($E60,エサマスタ!$B$5:$B$53,0),COLUMN()-COLUMN($Z60)),0),3.75)+INDEX(エサマスタ!$C$5:$O$53,MATCH($F60,エサマスタ!$B$5:$B$53,0),COLUMN()-COLUMN($Z60)),0),3.75)</f>
        <v>3.5</v>
      </c>
      <c r="AB60" s="65">
        <f>MIN(MAX(MIN(MAX(MIN(MAX(L$6+INDEX(エサマスタ!$C$5:$O$53,MATCH($D60,エサマスタ!$B$5:$B$53,0),COLUMN()-COLUMN($Z60)),0),3.75)+INDEX(エサマスタ!$C$5:$O$53,MATCH($E60,エサマスタ!$B$5:$B$53,0),COLUMN()-COLUMN($Z60)),0),3.75)+INDEX(エサマスタ!$C$5:$O$53,MATCH($F60,エサマスタ!$B$5:$B$53,0),COLUMN()-COLUMN($Z60)),0),3.75)</f>
        <v>1.25</v>
      </c>
      <c r="AC60" s="65">
        <f>MIN(MAX(MIN(MAX(MIN(MAX(M$6+INDEX(エサマスタ!$C$5:$O$53,MATCH($D60,エサマスタ!$B$5:$B$53,0),COLUMN()-COLUMN($Z60)),0),3.75)+INDEX(エサマスタ!$C$5:$O$53,MATCH($E60,エサマスタ!$B$5:$B$53,0),COLUMN()-COLUMN($Z60)),0),3.75)+INDEX(エサマスタ!$C$5:$O$53,MATCH($F60,エサマスタ!$B$5:$B$53,0),COLUMN()-COLUMN($Z60)),0),3.75)</f>
        <v>3.5</v>
      </c>
      <c r="AD60" s="65">
        <f>MIN(MAX(MIN(MAX(MIN(MAX(N$6+INDEX(エサマスタ!$C$5:$O$53,MATCH($D60,エサマスタ!$B$5:$B$53,0),COLUMN()-COLUMN($Z60)),0),3.75)+INDEX(エサマスタ!$C$5:$O$53,MATCH($E60,エサマスタ!$B$5:$B$53,0),COLUMN()-COLUMN($Z60)),0),3.75)+INDEX(エサマスタ!$C$5:$O$53,MATCH($F60,エサマスタ!$B$5:$B$53,0),COLUMN()-COLUMN($Z60)),0),3.75)</f>
        <v>1.5</v>
      </c>
      <c r="AE60" s="65">
        <f>MIN(MAX(MIN(MAX(MIN(MAX(O$6+INDEX(エサマスタ!$C$5:$O$53,MATCH($D60,エサマスタ!$B$5:$B$53,0),COLUMN()-COLUMN($Z60)),0),3.75)+INDEX(エサマスタ!$C$5:$O$53,MATCH($E60,エサマスタ!$B$5:$B$53,0),COLUMN()-COLUMN($Z60)),0),3.75)+INDEX(エサマスタ!$C$5:$O$53,MATCH($F60,エサマスタ!$B$5:$B$53,0),COLUMN()-COLUMN($Z60)),0),3.75)</f>
        <v>1.5</v>
      </c>
      <c r="AF60" s="65">
        <f>MIN(MAX(MIN(MAX(MIN(MAX(P$6+INDEX(エサマスタ!$C$5:$O$53,MATCH($D60,エサマスタ!$B$5:$B$53,0),COLUMN()-COLUMN($Z60)),0),3.75)+INDEX(エサマスタ!$C$5:$O$53,MATCH($E60,エサマスタ!$B$5:$B$53,0),COLUMN()-COLUMN($Z60)),0),3.75)+INDEX(エサマスタ!$C$5:$O$53,MATCH($F60,エサマスタ!$B$5:$B$53,0),COLUMN()-COLUMN($Z60)),0),3.75)</f>
        <v>3.5</v>
      </c>
      <c r="AG60" s="65">
        <f>MIN(MAX(MIN(MAX(MIN(MAX(Q$6+INDEX(エサマスタ!$C$5:$O$53,MATCH($D60,エサマスタ!$B$5:$B$53,0),COLUMN()-COLUMN($Z60)),0),3.75)+INDEX(エサマスタ!$C$5:$O$53,MATCH($E60,エサマスタ!$B$5:$B$53,0),COLUMN()-COLUMN($Z60)),0),3.75)+INDEX(エサマスタ!$C$5:$O$53,MATCH($F60,エサマスタ!$B$5:$B$53,0),COLUMN()-COLUMN($Z60)),0),3.75)</f>
        <v>0</v>
      </c>
      <c r="AH60" s="65">
        <f>MIN(MAX(MIN(MAX(MIN(MAX(R$6+INDEX(エサマスタ!$C$5:$O$53,MATCH($D60,エサマスタ!$B$5:$B$53,0),COLUMN()-COLUMN($Z60)),0),3.75)+INDEX(エサマスタ!$C$5:$O$53,MATCH($E60,エサマスタ!$B$5:$B$53,0),COLUMN()-COLUMN($Z60)),0),3.75)+INDEX(エサマスタ!$C$5:$O$53,MATCH($F60,エサマスタ!$B$5:$B$53,0),COLUMN()-COLUMN($Z60)),0),3.75)</f>
        <v>0</v>
      </c>
      <c r="AI60" s="76">
        <f>MIN(MAX(MIN(MAX(MIN(MAX(S$6+INDEX(エサマスタ!$C$5:$O$53,MATCH($D60,エサマスタ!$B$5:$B$53,0),COLUMN()-COLUMN($Z60)),0),1.875-MOD(S60,1))+INDEX(エサマスタ!$C$5:$O$53,MATCH($E60,エサマスタ!$B$5:$B$53,0),COLUMN()-COLUMN($Z60)),0),1.875-MOD(S60,1))+INDEX(エサマスタ!$C$5:$O$53,MATCH($F60,エサマスタ!$B$5:$B$53,0),COLUMN()-COLUMN($Z60)),0),1.875-MOD(S60,1))</f>
        <v>0.75</v>
      </c>
      <c r="AJ60" s="76">
        <f>MIN(MAX(MIN(MAX(MIN(MAX(T$6+INDEX(エサマスタ!$C$5:$O$53,MATCH($D60,エサマスタ!$B$5:$B$53,0),COLUMN()-COLUMN($Z60)),0),1.875-MOD(T60,1))+INDEX(エサマスタ!$C$5:$O$53,MATCH($E60,エサマスタ!$B$5:$B$53,0),COLUMN()-COLUMN($Z60)),0),1.875-MOD(T60,1))+INDEX(エサマスタ!$C$5:$O$53,MATCH($F60,エサマスタ!$B$5:$B$53,0),COLUMN()-COLUMN($Z60)),0),1.875-MOD(T60,1))</f>
        <v>1.125</v>
      </c>
      <c r="AK60" s="76">
        <f>MIN(MAX(MIN(MAX(MIN(MAX(U$6+INDEX(エサマスタ!$C$5:$O$53,MATCH($D60,エサマスタ!$B$5:$B$53,0),COLUMN()-COLUMN($Z60)),0),1.875-MOD(U60,1))+INDEX(エサマスタ!$C$5:$O$53,MATCH($E60,エサマスタ!$B$5:$B$53,0),COLUMN()-COLUMN($Z60)),0),1.875-MOD(U60,1))+INDEX(エサマスタ!$C$5:$O$53,MATCH($F60,エサマスタ!$B$5:$B$53,0),COLUMN()-COLUMN($Z60)),0),1.875-MOD(U60,1))</f>
        <v>1</v>
      </c>
      <c r="AL60" s="76">
        <f>MIN(MAX(MIN(MAX(MIN(MAX(V$6+INDEX(エサマスタ!$C$5:$O$53,MATCH($D60,エサマスタ!$B$5:$B$53,0),COLUMN()-COLUMN($Z60)),0),1.875-MOD(V60,1))+INDEX(エサマスタ!$C$5:$O$53,MATCH($E60,エサマスタ!$B$5:$B$53,0),COLUMN()-COLUMN($Z60)),0),1.875-MOD(V60,1))+INDEX(エサマスタ!$C$5:$O$53,MATCH($F60,エサマスタ!$B$5:$B$53,0),COLUMN()-COLUMN($Z60)),0),1.875-MOD(V60,1))</f>
        <v>1</v>
      </c>
      <c r="AM60" s="77">
        <f>MIN(MAX(MIN(MAX(MIN(MAX(W$6+IF(AND($F$1="リマスター",$D60="アルマジロキャベツ"),-1,1)*INDEX(エサマスタ!$C$5:$O$53,MATCH($D60,エサマスタ!$B$5:$B$53,0),COLUMN()-COLUMN($Z60)),0),1.875-MOD(W60,1))+IF(AND($F$1="リマスター",$E60="アルマジロキャベツ"),-1,1)*INDEX(エサマスタ!$C$5:$O$53,MATCH($E60,エサマスタ!$B$5:$B$53,0),COLUMN()-COLUMN($Z60)),0),1.875-MOD(W60,1))+IF(AND($F$1="リマスター",$F60="アルマジロキャベツ"),-1,1)*INDEX(エサマスタ!$C$5:$O$53,MATCH($F60,エサマスタ!$B$5:$B$53,0),COLUMN()-COLUMN($Z60)),0),1.875-MOD(W60,1))</f>
        <v>0.5</v>
      </c>
      <c r="AN60" s="15"/>
      <c r="AO60" s="12"/>
      <c r="AP60" s="12"/>
      <c r="AQ60" s="12" t="str">
        <f>初期値マスタ!B57</f>
        <v>バネクジャコ</v>
      </c>
      <c r="AR60" s="1"/>
    </row>
    <row r="61" spans="1:44" x14ac:dyDescent="0.15">
      <c r="A61" s="15"/>
      <c r="B61" s="51" t="s">
        <v>152</v>
      </c>
      <c r="C61" s="54"/>
      <c r="D61" s="53" t="s">
        <v>92</v>
      </c>
      <c r="E61" s="53" t="s">
        <v>97</v>
      </c>
      <c r="F61" s="53" t="s">
        <v>97</v>
      </c>
      <c r="G61" s="32"/>
      <c r="H61" s="15"/>
      <c r="I61" s="15"/>
      <c r="J61" s="63" t="s">
        <v>152</v>
      </c>
      <c r="K61" s="64">
        <f t="shared" ref="K61:R61" si="89">K60+AA60</f>
        <v>161.5</v>
      </c>
      <c r="L61" s="65">
        <f t="shared" si="89"/>
        <v>59.25</v>
      </c>
      <c r="M61" s="65">
        <f t="shared" si="89"/>
        <v>117.5</v>
      </c>
      <c r="N61" s="65">
        <f t="shared" si="89"/>
        <v>71.5</v>
      </c>
      <c r="O61" s="65">
        <f t="shared" si="89"/>
        <v>71.5</v>
      </c>
      <c r="P61" s="65">
        <f t="shared" si="89"/>
        <v>117.5</v>
      </c>
      <c r="Q61" s="65">
        <f t="shared" si="89"/>
        <v>32</v>
      </c>
      <c r="R61" s="65">
        <f t="shared" si="89"/>
        <v>5</v>
      </c>
      <c r="S61" s="76">
        <f t="shared" ref="S61:W61" si="90">INT(S60)+MIN(S60-INT(S60)+AI60,1.875)</f>
        <v>45.75</v>
      </c>
      <c r="T61" s="76">
        <f t="shared" si="90"/>
        <v>39.875</v>
      </c>
      <c r="U61" s="76">
        <f t="shared" si="90"/>
        <v>44.875</v>
      </c>
      <c r="V61" s="76">
        <f t="shared" si="90"/>
        <v>44.875</v>
      </c>
      <c r="W61" s="77">
        <f t="shared" si="90"/>
        <v>39.5</v>
      </c>
      <c r="X61" s="15"/>
      <c r="Y61" s="15"/>
      <c r="Z61" s="63" t="s">
        <v>152</v>
      </c>
      <c r="AA61" s="64">
        <f>MIN(MAX(MIN(MAX(MIN(MAX(K$6+INDEX(エサマスタ!$C$5:$O$53,MATCH($D61,エサマスタ!$B$5:$B$53,0),COLUMN()-COLUMN($Z61)),0),3.75)+INDEX(エサマスタ!$C$5:$O$53,MATCH($E61,エサマスタ!$B$5:$B$53,0),COLUMN()-COLUMN($Z61)),0),3.75)+INDEX(エサマスタ!$C$5:$O$53,MATCH($F61,エサマスタ!$B$5:$B$53,0),COLUMN()-COLUMN($Z61)),0),3.75)</f>
        <v>3.75</v>
      </c>
      <c r="AB61" s="65">
        <f>MIN(MAX(MIN(MAX(MIN(MAX(L$6+INDEX(エサマスタ!$C$5:$O$53,MATCH($D61,エサマスタ!$B$5:$B$53,0),COLUMN()-COLUMN($Z61)),0),3.75)+INDEX(エサマスタ!$C$5:$O$53,MATCH($E61,エサマスタ!$B$5:$B$53,0),COLUMN()-COLUMN($Z61)),0),3.75)+INDEX(エサマスタ!$C$5:$O$53,MATCH($F61,エサマスタ!$B$5:$B$53,0),COLUMN()-COLUMN($Z61)),0),3.75)</f>
        <v>1.25</v>
      </c>
      <c r="AC61" s="65">
        <f>MIN(MAX(MIN(MAX(MIN(MAX(M$6+INDEX(エサマスタ!$C$5:$O$53,MATCH($D61,エサマスタ!$B$5:$B$53,0),COLUMN()-COLUMN($Z61)),0),3.75)+INDEX(エサマスタ!$C$5:$O$53,MATCH($E61,エサマスタ!$B$5:$B$53,0),COLUMN()-COLUMN($Z61)),0),3.75)+INDEX(エサマスタ!$C$5:$O$53,MATCH($F61,エサマスタ!$B$5:$B$53,0),COLUMN()-COLUMN($Z61)),0),3.75)</f>
        <v>2.5</v>
      </c>
      <c r="AD61" s="65">
        <f>MIN(MAX(MIN(MAX(MIN(MAX(N$6+INDEX(エサマスタ!$C$5:$O$53,MATCH($D61,エサマスタ!$B$5:$B$53,0),COLUMN()-COLUMN($Z61)),0),3.75)+INDEX(エサマスタ!$C$5:$O$53,MATCH($E61,エサマスタ!$B$5:$B$53,0),COLUMN()-COLUMN($Z61)),0),3.75)+INDEX(エサマスタ!$C$5:$O$53,MATCH($F61,エサマスタ!$B$5:$B$53,0),COLUMN()-COLUMN($Z61)),0),3.75)</f>
        <v>1.5</v>
      </c>
      <c r="AE61" s="65">
        <f>MIN(MAX(MIN(MAX(MIN(MAX(O$6+INDEX(エサマスタ!$C$5:$O$53,MATCH($D61,エサマスタ!$B$5:$B$53,0),COLUMN()-COLUMN($Z61)),0),3.75)+INDEX(エサマスタ!$C$5:$O$53,MATCH($E61,エサマスタ!$B$5:$B$53,0),COLUMN()-COLUMN($Z61)),0),3.75)+INDEX(エサマスタ!$C$5:$O$53,MATCH($F61,エサマスタ!$B$5:$B$53,0),COLUMN()-COLUMN($Z61)),0),3.75)</f>
        <v>1.5</v>
      </c>
      <c r="AF61" s="65">
        <f>MIN(MAX(MIN(MAX(MIN(MAX(P$6+INDEX(エサマスタ!$C$5:$O$53,MATCH($D61,エサマスタ!$B$5:$B$53,0),COLUMN()-COLUMN($Z61)),0),3.75)+INDEX(エサマスタ!$C$5:$O$53,MATCH($E61,エサマスタ!$B$5:$B$53,0),COLUMN()-COLUMN($Z61)),0),3.75)+INDEX(エサマスタ!$C$5:$O$53,MATCH($F61,エサマスタ!$B$5:$B$53,0),COLUMN()-COLUMN($Z61)),0),3.75)</f>
        <v>2.5</v>
      </c>
      <c r="AG61" s="65">
        <f>MIN(MAX(MIN(MAX(MIN(MAX(Q$6+INDEX(エサマスタ!$C$5:$O$53,MATCH($D61,エサマスタ!$B$5:$B$53,0),COLUMN()-COLUMN($Z61)),0),3.75)+INDEX(エサマスタ!$C$5:$O$53,MATCH($E61,エサマスタ!$B$5:$B$53,0),COLUMN()-COLUMN($Z61)),0),3.75)+INDEX(エサマスタ!$C$5:$O$53,MATCH($F61,エサマスタ!$B$5:$B$53,0),COLUMN()-COLUMN($Z61)),0),3.75)</f>
        <v>0.5</v>
      </c>
      <c r="AH61" s="65">
        <f>MIN(MAX(MIN(MAX(MIN(MAX(R$6+INDEX(エサマスタ!$C$5:$O$53,MATCH($D61,エサマスタ!$B$5:$B$53,0),COLUMN()-COLUMN($Z61)),0),3.75)+INDEX(エサマスタ!$C$5:$O$53,MATCH($E61,エサマスタ!$B$5:$B$53,0),COLUMN()-COLUMN($Z61)),0),3.75)+INDEX(エサマスタ!$C$5:$O$53,MATCH($F61,エサマスタ!$B$5:$B$53,0),COLUMN()-COLUMN($Z61)),0),3.75)</f>
        <v>0</v>
      </c>
      <c r="AI61" s="76">
        <f>MIN(MAX(MIN(MAX(MIN(MAX(S$6+INDEX(エサマスタ!$C$5:$O$53,MATCH($D61,エサマスタ!$B$5:$B$53,0),COLUMN()-COLUMN($Z61)),0),1.875-MOD(S61,1))+INDEX(エサマスタ!$C$5:$O$53,MATCH($E61,エサマスタ!$B$5:$B$53,0),COLUMN()-COLUMN($Z61)),0),1.875-MOD(S61,1))+INDEX(エサマスタ!$C$5:$O$53,MATCH($F61,エサマスタ!$B$5:$B$53,0),COLUMN()-COLUMN($Z61)),0),1.875-MOD(S61,1))</f>
        <v>0.75</v>
      </c>
      <c r="AJ61" s="76">
        <f>MIN(MAX(MIN(MAX(MIN(MAX(T$6+INDEX(エサマスタ!$C$5:$O$53,MATCH($D61,エサマスタ!$B$5:$B$53,0),COLUMN()-COLUMN($Z61)),0),1.875-MOD(T61,1))+INDEX(エサマスタ!$C$5:$O$53,MATCH($E61,エサマスタ!$B$5:$B$53,0),COLUMN()-COLUMN($Z61)),0),1.875-MOD(T61,1))+INDEX(エサマスタ!$C$5:$O$53,MATCH($F61,エサマスタ!$B$5:$B$53,0),COLUMN()-COLUMN($Z61)),0),1.875-MOD(T61,1))</f>
        <v>0.875</v>
      </c>
      <c r="AK61" s="76">
        <f>MIN(MAX(MIN(MAX(MIN(MAX(U$6+INDEX(エサマスタ!$C$5:$O$53,MATCH($D61,エサマスタ!$B$5:$B$53,0),COLUMN()-COLUMN($Z61)),0),1.875-MOD(U61,1))+INDEX(エサマスタ!$C$5:$O$53,MATCH($E61,エサマスタ!$B$5:$B$53,0),COLUMN()-COLUMN($Z61)),0),1.875-MOD(U61,1))+INDEX(エサマスタ!$C$5:$O$53,MATCH($F61,エサマスタ!$B$5:$B$53,0),COLUMN()-COLUMN($Z61)),0),1.875-MOD(U61,1))</f>
        <v>1</v>
      </c>
      <c r="AL61" s="76">
        <f>MIN(MAX(MIN(MAX(MIN(MAX(V$6+INDEX(エサマスタ!$C$5:$O$53,MATCH($D61,エサマスタ!$B$5:$B$53,0),COLUMN()-COLUMN($Z61)),0),1.875-MOD(V61,1))+INDEX(エサマスタ!$C$5:$O$53,MATCH($E61,エサマスタ!$B$5:$B$53,0),COLUMN()-COLUMN($Z61)),0),1.875-MOD(V61,1))+INDEX(エサマスタ!$C$5:$O$53,MATCH($F61,エサマスタ!$B$5:$B$53,0),COLUMN()-COLUMN($Z61)),0),1.875-MOD(V61,1))</f>
        <v>1</v>
      </c>
      <c r="AM61" s="77">
        <f>MIN(MAX(MIN(MAX(MIN(MAX(W$6+IF(AND($F$1="リマスター",$D61="アルマジロキャベツ"),-1,1)*INDEX(エサマスタ!$C$5:$O$53,MATCH($D61,エサマスタ!$B$5:$B$53,0),COLUMN()-COLUMN($Z61)),0),1.875-MOD(W61,1))+IF(AND($F$1="リマスター",$E61="アルマジロキャベツ"),-1,1)*INDEX(エサマスタ!$C$5:$O$53,MATCH($E61,エサマスタ!$B$5:$B$53,0),COLUMN()-COLUMN($Z61)),0),1.875-MOD(W61,1))+IF(AND($F$1="リマスター",$F61="アルマジロキャベツ"),-1,1)*INDEX(エサマスタ!$C$5:$O$53,MATCH($F61,エサマスタ!$B$5:$B$53,0),COLUMN()-COLUMN($Z61)),0),1.875-MOD(W61,1))</f>
        <v>1</v>
      </c>
      <c r="AN61" s="15"/>
      <c r="AO61" s="12"/>
      <c r="AP61" s="12"/>
      <c r="AQ61" s="12" t="str">
        <f>初期値マスタ!B58</f>
        <v>マジカルドール</v>
      </c>
      <c r="AR61" s="1"/>
    </row>
    <row r="62" spans="1:44" x14ac:dyDescent="0.15">
      <c r="A62" s="15"/>
      <c r="B62" s="51" t="s">
        <v>153</v>
      </c>
      <c r="C62" s="54"/>
      <c r="D62" s="53" t="s">
        <v>92</v>
      </c>
      <c r="E62" s="53" t="s">
        <v>97</v>
      </c>
      <c r="F62" s="53" t="s">
        <v>97</v>
      </c>
      <c r="G62" s="32"/>
      <c r="H62" s="15"/>
      <c r="I62" s="15"/>
      <c r="J62" s="63" t="s">
        <v>153</v>
      </c>
      <c r="K62" s="64">
        <f t="shared" ref="K62:R62" si="91">K61+AA61</f>
        <v>165.25</v>
      </c>
      <c r="L62" s="65">
        <f t="shared" si="91"/>
        <v>60.5</v>
      </c>
      <c r="M62" s="65">
        <f t="shared" si="91"/>
        <v>120</v>
      </c>
      <c r="N62" s="65">
        <f t="shared" si="91"/>
        <v>73</v>
      </c>
      <c r="O62" s="65">
        <f t="shared" si="91"/>
        <v>73</v>
      </c>
      <c r="P62" s="65">
        <f t="shared" si="91"/>
        <v>120</v>
      </c>
      <c r="Q62" s="65">
        <f t="shared" si="91"/>
        <v>32.5</v>
      </c>
      <c r="R62" s="65">
        <f t="shared" si="91"/>
        <v>5</v>
      </c>
      <c r="S62" s="76">
        <f t="shared" ref="S62:W62" si="92">INT(S61)+MIN(S61-INT(S61)+AI61,1.875)</f>
        <v>46.5</v>
      </c>
      <c r="T62" s="76">
        <f t="shared" si="92"/>
        <v>40.75</v>
      </c>
      <c r="U62" s="76">
        <f t="shared" si="92"/>
        <v>45.875</v>
      </c>
      <c r="V62" s="76">
        <f t="shared" si="92"/>
        <v>45.875</v>
      </c>
      <c r="W62" s="77">
        <f t="shared" si="92"/>
        <v>40.5</v>
      </c>
      <c r="X62" s="15"/>
      <c r="Y62" s="15"/>
      <c r="Z62" s="63" t="s">
        <v>153</v>
      </c>
      <c r="AA62" s="64">
        <f>MIN(MAX(MIN(MAX(MIN(MAX(K$6+INDEX(エサマスタ!$C$5:$O$53,MATCH($D62,エサマスタ!$B$5:$B$53,0),COLUMN()-COLUMN($Z62)),0),3.75)+INDEX(エサマスタ!$C$5:$O$53,MATCH($E62,エサマスタ!$B$5:$B$53,0),COLUMN()-COLUMN($Z62)),0),3.75)+INDEX(エサマスタ!$C$5:$O$53,MATCH($F62,エサマスタ!$B$5:$B$53,0),COLUMN()-COLUMN($Z62)),0),3.75)</f>
        <v>3.75</v>
      </c>
      <c r="AB62" s="65">
        <f>MIN(MAX(MIN(MAX(MIN(MAX(L$6+INDEX(エサマスタ!$C$5:$O$53,MATCH($D62,エサマスタ!$B$5:$B$53,0),COLUMN()-COLUMN($Z62)),0),3.75)+INDEX(エサマスタ!$C$5:$O$53,MATCH($E62,エサマスタ!$B$5:$B$53,0),COLUMN()-COLUMN($Z62)),0),3.75)+INDEX(エサマスタ!$C$5:$O$53,MATCH($F62,エサマスタ!$B$5:$B$53,0),COLUMN()-COLUMN($Z62)),0),3.75)</f>
        <v>1.25</v>
      </c>
      <c r="AC62" s="65">
        <f>MIN(MAX(MIN(MAX(MIN(MAX(M$6+INDEX(エサマスタ!$C$5:$O$53,MATCH($D62,エサマスタ!$B$5:$B$53,0),COLUMN()-COLUMN($Z62)),0),3.75)+INDEX(エサマスタ!$C$5:$O$53,MATCH($E62,エサマスタ!$B$5:$B$53,0),COLUMN()-COLUMN($Z62)),0),3.75)+INDEX(エサマスタ!$C$5:$O$53,MATCH($F62,エサマスタ!$B$5:$B$53,0),COLUMN()-COLUMN($Z62)),0),3.75)</f>
        <v>2.5</v>
      </c>
      <c r="AD62" s="65">
        <f>MIN(MAX(MIN(MAX(MIN(MAX(N$6+INDEX(エサマスタ!$C$5:$O$53,MATCH($D62,エサマスタ!$B$5:$B$53,0),COLUMN()-COLUMN($Z62)),0),3.75)+INDEX(エサマスタ!$C$5:$O$53,MATCH($E62,エサマスタ!$B$5:$B$53,0),COLUMN()-COLUMN($Z62)),0),3.75)+INDEX(エサマスタ!$C$5:$O$53,MATCH($F62,エサマスタ!$B$5:$B$53,0),COLUMN()-COLUMN($Z62)),0),3.75)</f>
        <v>1.5</v>
      </c>
      <c r="AE62" s="65">
        <f>MIN(MAX(MIN(MAX(MIN(MAX(O$6+INDEX(エサマスタ!$C$5:$O$53,MATCH($D62,エサマスタ!$B$5:$B$53,0),COLUMN()-COLUMN($Z62)),0),3.75)+INDEX(エサマスタ!$C$5:$O$53,MATCH($E62,エサマスタ!$B$5:$B$53,0),COLUMN()-COLUMN($Z62)),0),3.75)+INDEX(エサマスタ!$C$5:$O$53,MATCH($F62,エサマスタ!$B$5:$B$53,0),COLUMN()-COLUMN($Z62)),0),3.75)</f>
        <v>1.5</v>
      </c>
      <c r="AF62" s="65">
        <f>MIN(MAX(MIN(MAX(MIN(MAX(P$6+INDEX(エサマスタ!$C$5:$O$53,MATCH($D62,エサマスタ!$B$5:$B$53,0),COLUMN()-COLUMN($Z62)),0),3.75)+INDEX(エサマスタ!$C$5:$O$53,MATCH($E62,エサマスタ!$B$5:$B$53,0),COLUMN()-COLUMN($Z62)),0),3.75)+INDEX(エサマスタ!$C$5:$O$53,MATCH($F62,エサマスタ!$B$5:$B$53,0),COLUMN()-COLUMN($Z62)),0),3.75)</f>
        <v>2.5</v>
      </c>
      <c r="AG62" s="65">
        <f>MIN(MAX(MIN(MAX(MIN(MAX(Q$6+INDEX(エサマスタ!$C$5:$O$53,MATCH($D62,エサマスタ!$B$5:$B$53,0),COLUMN()-COLUMN($Z62)),0),3.75)+INDEX(エサマスタ!$C$5:$O$53,MATCH($E62,エサマスタ!$B$5:$B$53,0),COLUMN()-COLUMN($Z62)),0),3.75)+INDEX(エサマスタ!$C$5:$O$53,MATCH($F62,エサマスタ!$B$5:$B$53,0),COLUMN()-COLUMN($Z62)),0),3.75)</f>
        <v>0.5</v>
      </c>
      <c r="AH62" s="65">
        <f>MIN(MAX(MIN(MAX(MIN(MAX(R$6+INDEX(エサマスタ!$C$5:$O$53,MATCH($D62,エサマスタ!$B$5:$B$53,0),COLUMN()-COLUMN($Z62)),0),3.75)+INDEX(エサマスタ!$C$5:$O$53,MATCH($E62,エサマスタ!$B$5:$B$53,0),COLUMN()-COLUMN($Z62)),0),3.75)+INDEX(エサマスタ!$C$5:$O$53,MATCH($F62,エサマスタ!$B$5:$B$53,0),COLUMN()-COLUMN($Z62)),0),3.75)</f>
        <v>0</v>
      </c>
      <c r="AI62" s="76">
        <f>MIN(MAX(MIN(MAX(MIN(MAX(S$6+INDEX(エサマスタ!$C$5:$O$53,MATCH($D62,エサマスタ!$B$5:$B$53,0),COLUMN()-COLUMN($Z62)),0),1.875-MOD(S62,1))+INDEX(エサマスタ!$C$5:$O$53,MATCH($E62,エサマスタ!$B$5:$B$53,0),COLUMN()-COLUMN($Z62)),0),1.875-MOD(S62,1))+INDEX(エサマスタ!$C$5:$O$53,MATCH($F62,エサマスタ!$B$5:$B$53,0),COLUMN()-COLUMN($Z62)),0),1.875-MOD(S62,1))</f>
        <v>0.75</v>
      </c>
      <c r="AJ62" s="76">
        <f>MIN(MAX(MIN(MAX(MIN(MAX(T$6+INDEX(エサマスタ!$C$5:$O$53,MATCH($D62,エサマスタ!$B$5:$B$53,0),COLUMN()-COLUMN($Z62)),0),1.875-MOD(T62,1))+INDEX(エサマスタ!$C$5:$O$53,MATCH($E62,エサマスタ!$B$5:$B$53,0),COLUMN()-COLUMN($Z62)),0),1.875-MOD(T62,1))+INDEX(エサマスタ!$C$5:$O$53,MATCH($F62,エサマスタ!$B$5:$B$53,0),COLUMN()-COLUMN($Z62)),0),1.875-MOD(T62,1))</f>
        <v>0.875</v>
      </c>
      <c r="AK62" s="76">
        <f>MIN(MAX(MIN(MAX(MIN(MAX(U$6+INDEX(エサマスタ!$C$5:$O$53,MATCH($D62,エサマスタ!$B$5:$B$53,0),COLUMN()-COLUMN($Z62)),0),1.875-MOD(U62,1))+INDEX(エサマスタ!$C$5:$O$53,MATCH($E62,エサマスタ!$B$5:$B$53,0),COLUMN()-COLUMN($Z62)),0),1.875-MOD(U62,1))+INDEX(エサマスタ!$C$5:$O$53,MATCH($F62,エサマスタ!$B$5:$B$53,0),COLUMN()-COLUMN($Z62)),0),1.875-MOD(U62,1))</f>
        <v>1</v>
      </c>
      <c r="AL62" s="76">
        <f>MIN(MAX(MIN(MAX(MIN(MAX(V$6+INDEX(エサマスタ!$C$5:$O$53,MATCH($D62,エサマスタ!$B$5:$B$53,0),COLUMN()-COLUMN($Z62)),0),1.875-MOD(V62,1))+INDEX(エサマスタ!$C$5:$O$53,MATCH($E62,エサマスタ!$B$5:$B$53,0),COLUMN()-COLUMN($Z62)),0),1.875-MOD(V62,1))+INDEX(エサマスタ!$C$5:$O$53,MATCH($F62,エサマスタ!$B$5:$B$53,0),COLUMN()-COLUMN($Z62)),0),1.875-MOD(V62,1))</f>
        <v>1</v>
      </c>
      <c r="AM62" s="77">
        <f>MIN(MAX(MIN(MAX(MIN(MAX(W$6+IF(AND($F$1="リマスター",$D62="アルマジロキャベツ"),-1,1)*INDEX(エサマスタ!$C$5:$O$53,MATCH($D62,エサマスタ!$B$5:$B$53,0),COLUMN()-COLUMN($Z62)),0),1.875-MOD(W62,1))+IF(AND($F$1="リマスター",$E62="アルマジロキャベツ"),-1,1)*INDEX(エサマスタ!$C$5:$O$53,MATCH($E62,エサマスタ!$B$5:$B$53,0),COLUMN()-COLUMN($Z62)),0),1.875-MOD(W62,1))+IF(AND($F$1="リマスター",$F62="アルマジロキャベツ"),-1,1)*INDEX(エサマスタ!$C$5:$O$53,MATCH($F62,エサマスタ!$B$5:$B$53,0),COLUMN()-COLUMN($Z62)),0),1.875-MOD(W62,1))</f>
        <v>1</v>
      </c>
      <c r="AN62" s="15"/>
      <c r="AO62" s="12"/>
      <c r="AP62" s="12"/>
      <c r="AQ62" s="12" t="e">
        <f>初期値マスタ!#REF!</f>
        <v>#REF!</v>
      </c>
      <c r="AR62" s="1"/>
    </row>
    <row r="63" spans="1:44" x14ac:dyDescent="0.15">
      <c r="A63" s="15"/>
      <c r="B63" s="51" t="s">
        <v>154</v>
      </c>
      <c r="C63" s="54"/>
      <c r="D63" s="53" t="s">
        <v>92</v>
      </c>
      <c r="E63" s="53" t="s">
        <v>97</v>
      </c>
      <c r="F63" s="53" t="s">
        <v>97</v>
      </c>
      <c r="G63" s="32"/>
      <c r="H63" s="15"/>
      <c r="I63" s="15"/>
      <c r="J63" s="63" t="s">
        <v>154</v>
      </c>
      <c r="K63" s="64">
        <f t="shared" ref="K63:R63" si="93">K62+AA62</f>
        <v>169</v>
      </c>
      <c r="L63" s="65">
        <f t="shared" si="93"/>
        <v>61.75</v>
      </c>
      <c r="M63" s="65">
        <f t="shared" si="93"/>
        <v>122.5</v>
      </c>
      <c r="N63" s="65">
        <f t="shared" si="93"/>
        <v>74.5</v>
      </c>
      <c r="O63" s="65">
        <f t="shared" si="93"/>
        <v>74.5</v>
      </c>
      <c r="P63" s="65">
        <f t="shared" si="93"/>
        <v>122.5</v>
      </c>
      <c r="Q63" s="65">
        <f t="shared" si="93"/>
        <v>33</v>
      </c>
      <c r="R63" s="65">
        <f t="shared" si="93"/>
        <v>5</v>
      </c>
      <c r="S63" s="76">
        <f t="shared" ref="S63:W63" si="94">INT(S62)+MIN(S62-INT(S62)+AI62,1.875)</f>
        <v>47.25</v>
      </c>
      <c r="T63" s="76">
        <f t="shared" si="94"/>
        <v>41.625</v>
      </c>
      <c r="U63" s="76">
        <f t="shared" si="94"/>
        <v>46.875</v>
      </c>
      <c r="V63" s="76">
        <f t="shared" si="94"/>
        <v>46.875</v>
      </c>
      <c r="W63" s="77">
        <f t="shared" si="94"/>
        <v>41.5</v>
      </c>
      <c r="X63" s="15"/>
      <c r="Y63" s="15"/>
      <c r="Z63" s="63" t="s">
        <v>154</v>
      </c>
      <c r="AA63" s="64">
        <f>MIN(MAX(MIN(MAX(MIN(MAX(K$6+INDEX(エサマスタ!$C$5:$O$53,MATCH($D63,エサマスタ!$B$5:$B$53,0),COLUMN()-COLUMN($Z63)),0),3.75)+INDEX(エサマスタ!$C$5:$O$53,MATCH($E63,エサマスタ!$B$5:$B$53,0),COLUMN()-COLUMN($Z63)),0),3.75)+INDEX(エサマスタ!$C$5:$O$53,MATCH($F63,エサマスタ!$B$5:$B$53,0),COLUMN()-COLUMN($Z63)),0),3.75)</f>
        <v>3.75</v>
      </c>
      <c r="AB63" s="65">
        <f>MIN(MAX(MIN(MAX(MIN(MAX(L$6+INDEX(エサマスタ!$C$5:$O$53,MATCH($D63,エサマスタ!$B$5:$B$53,0),COLUMN()-COLUMN($Z63)),0),3.75)+INDEX(エサマスタ!$C$5:$O$53,MATCH($E63,エサマスタ!$B$5:$B$53,0),COLUMN()-COLUMN($Z63)),0),3.75)+INDEX(エサマスタ!$C$5:$O$53,MATCH($F63,エサマスタ!$B$5:$B$53,0),COLUMN()-COLUMN($Z63)),0),3.75)</f>
        <v>1.25</v>
      </c>
      <c r="AC63" s="65">
        <f>MIN(MAX(MIN(MAX(MIN(MAX(M$6+INDEX(エサマスタ!$C$5:$O$53,MATCH($D63,エサマスタ!$B$5:$B$53,0),COLUMN()-COLUMN($Z63)),0),3.75)+INDEX(エサマスタ!$C$5:$O$53,MATCH($E63,エサマスタ!$B$5:$B$53,0),COLUMN()-COLUMN($Z63)),0),3.75)+INDEX(エサマスタ!$C$5:$O$53,MATCH($F63,エサマスタ!$B$5:$B$53,0),COLUMN()-COLUMN($Z63)),0),3.75)</f>
        <v>2.5</v>
      </c>
      <c r="AD63" s="65">
        <f>MIN(MAX(MIN(MAX(MIN(MAX(N$6+INDEX(エサマスタ!$C$5:$O$53,MATCH($D63,エサマスタ!$B$5:$B$53,0),COLUMN()-COLUMN($Z63)),0),3.75)+INDEX(エサマスタ!$C$5:$O$53,MATCH($E63,エサマスタ!$B$5:$B$53,0),COLUMN()-COLUMN($Z63)),0),3.75)+INDEX(エサマスタ!$C$5:$O$53,MATCH($F63,エサマスタ!$B$5:$B$53,0),COLUMN()-COLUMN($Z63)),0),3.75)</f>
        <v>1.5</v>
      </c>
      <c r="AE63" s="65">
        <f>MIN(MAX(MIN(MAX(MIN(MAX(O$6+INDEX(エサマスタ!$C$5:$O$53,MATCH($D63,エサマスタ!$B$5:$B$53,0),COLUMN()-COLUMN($Z63)),0),3.75)+INDEX(エサマスタ!$C$5:$O$53,MATCH($E63,エサマスタ!$B$5:$B$53,0),COLUMN()-COLUMN($Z63)),0),3.75)+INDEX(エサマスタ!$C$5:$O$53,MATCH($F63,エサマスタ!$B$5:$B$53,0),COLUMN()-COLUMN($Z63)),0),3.75)</f>
        <v>1.5</v>
      </c>
      <c r="AF63" s="65">
        <f>MIN(MAX(MIN(MAX(MIN(MAX(P$6+INDEX(エサマスタ!$C$5:$O$53,MATCH($D63,エサマスタ!$B$5:$B$53,0),COLUMN()-COLUMN($Z63)),0),3.75)+INDEX(エサマスタ!$C$5:$O$53,MATCH($E63,エサマスタ!$B$5:$B$53,0),COLUMN()-COLUMN($Z63)),0),3.75)+INDEX(エサマスタ!$C$5:$O$53,MATCH($F63,エサマスタ!$B$5:$B$53,0),COLUMN()-COLUMN($Z63)),0),3.75)</f>
        <v>2.5</v>
      </c>
      <c r="AG63" s="65">
        <f>MIN(MAX(MIN(MAX(MIN(MAX(Q$6+INDEX(エサマスタ!$C$5:$O$53,MATCH($D63,エサマスタ!$B$5:$B$53,0),COLUMN()-COLUMN($Z63)),0),3.75)+INDEX(エサマスタ!$C$5:$O$53,MATCH($E63,エサマスタ!$B$5:$B$53,0),COLUMN()-COLUMN($Z63)),0),3.75)+INDEX(エサマスタ!$C$5:$O$53,MATCH($F63,エサマスタ!$B$5:$B$53,0),COLUMN()-COLUMN($Z63)),0),3.75)</f>
        <v>0.5</v>
      </c>
      <c r="AH63" s="65">
        <f>MIN(MAX(MIN(MAX(MIN(MAX(R$6+INDEX(エサマスタ!$C$5:$O$53,MATCH($D63,エサマスタ!$B$5:$B$53,0),COLUMN()-COLUMN($Z63)),0),3.75)+INDEX(エサマスタ!$C$5:$O$53,MATCH($E63,エサマスタ!$B$5:$B$53,0),COLUMN()-COLUMN($Z63)),0),3.75)+INDEX(エサマスタ!$C$5:$O$53,MATCH($F63,エサマスタ!$B$5:$B$53,0),COLUMN()-COLUMN($Z63)),0),3.75)</f>
        <v>0</v>
      </c>
      <c r="AI63" s="76">
        <f>MIN(MAX(MIN(MAX(MIN(MAX(S$6+INDEX(エサマスタ!$C$5:$O$53,MATCH($D63,エサマスタ!$B$5:$B$53,0),COLUMN()-COLUMN($Z63)),0),1.875-MOD(S63,1))+INDEX(エサマスタ!$C$5:$O$53,MATCH($E63,エサマスタ!$B$5:$B$53,0),COLUMN()-COLUMN($Z63)),0),1.875-MOD(S63,1))+INDEX(エサマスタ!$C$5:$O$53,MATCH($F63,エサマスタ!$B$5:$B$53,0),COLUMN()-COLUMN($Z63)),0),1.875-MOD(S63,1))</f>
        <v>0.75</v>
      </c>
      <c r="AJ63" s="76">
        <f>MIN(MAX(MIN(MAX(MIN(MAX(T$6+INDEX(エサマスタ!$C$5:$O$53,MATCH($D63,エサマスタ!$B$5:$B$53,0),COLUMN()-COLUMN($Z63)),0),1.875-MOD(T63,1))+INDEX(エサマスタ!$C$5:$O$53,MATCH($E63,エサマスタ!$B$5:$B$53,0),COLUMN()-COLUMN($Z63)),0),1.875-MOD(T63,1))+INDEX(エサマスタ!$C$5:$O$53,MATCH($F63,エサマスタ!$B$5:$B$53,0),COLUMN()-COLUMN($Z63)),0),1.875-MOD(T63,1))</f>
        <v>0.875</v>
      </c>
      <c r="AK63" s="76">
        <f>MIN(MAX(MIN(MAX(MIN(MAX(U$6+INDEX(エサマスタ!$C$5:$O$53,MATCH($D63,エサマスタ!$B$5:$B$53,0),COLUMN()-COLUMN($Z63)),0),1.875-MOD(U63,1))+INDEX(エサマスタ!$C$5:$O$53,MATCH($E63,エサマスタ!$B$5:$B$53,0),COLUMN()-COLUMN($Z63)),0),1.875-MOD(U63,1))+INDEX(エサマスタ!$C$5:$O$53,MATCH($F63,エサマスタ!$B$5:$B$53,0),COLUMN()-COLUMN($Z63)),0),1.875-MOD(U63,1))</f>
        <v>1</v>
      </c>
      <c r="AL63" s="76">
        <f>MIN(MAX(MIN(MAX(MIN(MAX(V$6+INDEX(エサマスタ!$C$5:$O$53,MATCH($D63,エサマスタ!$B$5:$B$53,0),COLUMN()-COLUMN($Z63)),0),1.875-MOD(V63,1))+INDEX(エサマスタ!$C$5:$O$53,MATCH($E63,エサマスタ!$B$5:$B$53,0),COLUMN()-COLUMN($Z63)),0),1.875-MOD(V63,1))+INDEX(エサマスタ!$C$5:$O$53,MATCH($F63,エサマスタ!$B$5:$B$53,0),COLUMN()-COLUMN($Z63)),0),1.875-MOD(V63,1))</f>
        <v>1</v>
      </c>
      <c r="AM63" s="77">
        <f>MIN(MAX(MIN(MAX(MIN(MAX(W$6+IF(AND($F$1="リマスター",$D63="アルマジロキャベツ"),-1,1)*INDEX(エサマスタ!$C$5:$O$53,MATCH($D63,エサマスタ!$B$5:$B$53,0),COLUMN()-COLUMN($Z63)),0),1.875-MOD(W63,1))+IF(AND($F$1="リマスター",$E63="アルマジロキャベツ"),-1,1)*INDEX(エサマスタ!$C$5:$O$53,MATCH($E63,エサマスタ!$B$5:$B$53,0),COLUMN()-COLUMN($Z63)),0),1.875-MOD(W63,1))+IF(AND($F$1="リマスター",$F63="アルマジロキャベツ"),-1,1)*INDEX(エサマスタ!$C$5:$O$53,MATCH($F63,エサマスタ!$B$5:$B$53,0),COLUMN()-COLUMN($Z63)),0),1.875-MOD(W63,1))</f>
        <v>1</v>
      </c>
      <c r="AN63" s="15"/>
      <c r="AO63" s="12"/>
      <c r="AP63" s="12"/>
      <c r="AQ63" s="12" t="str">
        <f>初期値マスタ!B60</f>
        <v>ユニコーンヘッド</v>
      </c>
      <c r="AR63" s="1"/>
    </row>
    <row r="64" spans="1:44" x14ac:dyDescent="0.15">
      <c r="A64" s="15"/>
      <c r="B64" s="51" t="s">
        <v>155</v>
      </c>
      <c r="C64" s="54"/>
      <c r="D64" s="53" t="s">
        <v>92</v>
      </c>
      <c r="E64" s="53" t="s">
        <v>97</v>
      </c>
      <c r="F64" s="53" t="s">
        <v>97</v>
      </c>
      <c r="G64" s="32"/>
      <c r="H64" s="15"/>
      <c r="I64" s="15"/>
      <c r="J64" s="63" t="s">
        <v>155</v>
      </c>
      <c r="K64" s="64">
        <f t="shared" ref="K64:R64" si="95">K63+AA63</f>
        <v>172.75</v>
      </c>
      <c r="L64" s="65">
        <f t="shared" si="95"/>
        <v>63</v>
      </c>
      <c r="M64" s="65">
        <f t="shared" si="95"/>
        <v>125</v>
      </c>
      <c r="N64" s="65">
        <f t="shared" si="95"/>
        <v>76</v>
      </c>
      <c r="O64" s="65">
        <f t="shared" si="95"/>
        <v>76</v>
      </c>
      <c r="P64" s="65">
        <f t="shared" si="95"/>
        <v>125</v>
      </c>
      <c r="Q64" s="65">
        <f t="shared" si="95"/>
        <v>33.5</v>
      </c>
      <c r="R64" s="65">
        <f t="shared" si="95"/>
        <v>5</v>
      </c>
      <c r="S64" s="76">
        <f t="shared" ref="S64:W64" si="96">INT(S63)+MIN(S63-INT(S63)+AI63,1.875)</f>
        <v>48</v>
      </c>
      <c r="T64" s="76">
        <f t="shared" si="96"/>
        <v>42.5</v>
      </c>
      <c r="U64" s="76">
        <f t="shared" si="96"/>
        <v>47.875</v>
      </c>
      <c r="V64" s="76">
        <f t="shared" si="96"/>
        <v>47.875</v>
      </c>
      <c r="W64" s="77">
        <f t="shared" si="96"/>
        <v>42.5</v>
      </c>
      <c r="X64" s="15"/>
      <c r="Y64" s="15"/>
      <c r="Z64" s="63" t="s">
        <v>155</v>
      </c>
      <c r="AA64" s="64">
        <f>MIN(MAX(MIN(MAX(MIN(MAX(K$6+INDEX(エサマスタ!$C$5:$O$53,MATCH($D64,エサマスタ!$B$5:$B$53,0),COLUMN()-COLUMN($Z64)),0),3.75)+INDEX(エサマスタ!$C$5:$O$53,MATCH($E64,エサマスタ!$B$5:$B$53,0),COLUMN()-COLUMN($Z64)),0),3.75)+INDEX(エサマスタ!$C$5:$O$53,MATCH($F64,エサマスタ!$B$5:$B$53,0),COLUMN()-COLUMN($Z64)),0),3.75)</f>
        <v>3.75</v>
      </c>
      <c r="AB64" s="65">
        <f>MIN(MAX(MIN(MAX(MIN(MAX(L$6+INDEX(エサマスタ!$C$5:$O$53,MATCH($D64,エサマスタ!$B$5:$B$53,0),COLUMN()-COLUMN($Z64)),0),3.75)+INDEX(エサマスタ!$C$5:$O$53,MATCH($E64,エサマスタ!$B$5:$B$53,0),COLUMN()-COLUMN($Z64)),0),3.75)+INDEX(エサマスタ!$C$5:$O$53,MATCH($F64,エサマスタ!$B$5:$B$53,0),COLUMN()-COLUMN($Z64)),0),3.75)</f>
        <v>1.25</v>
      </c>
      <c r="AC64" s="65">
        <f>MIN(MAX(MIN(MAX(MIN(MAX(M$6+INDEX(エサマスタ!$C$5:$O$53,MATCH($D64,エサマスタ!$B$5:$B$53,0),COLUMN()-COLUMN($Z64)),0),3.75)+INDEX(エサマスタ!$C$5:$O$53,MATCH($E64,エサマスタ!$B$5:$B$53,0),COLUMN()-COLUMN($Z64)),0),3.75)+INDEX(エサマスタ!$C$5:$O$53,MATCH($F64,エサマスタ!$B$5:$B$53,0),COLUMN()-COLUMN($Z64)),0),3.75)</f>
        <v>2.5</v>
      </c>
      <c r="AD64" s="65">
        <f>MIN(MAX(MIN(MAX(MIN(MAX(N$6+INDEX(エサマスタ!$C$5:$O$53,MATCH($D64,エサマスタ!$B$5:$B$53,0),COLUMN()-COLUMN($Z64)),0),3.75)+INDEX(エサマスタ!$C$5:$O$53,MATCH($E64,エサマスタ!$B$5:$B$53,0),COLUMN()-COLUMN($Z64)),0),3.75)+INDEX(エサマスタ!$C$5:$O$53,MATCH($F64,エサマスタ!$B$5:$B$53,0),COLUMN()-COLUMN($Z64)),0),3.75)</f>
        <v>1.5</v>
      </c>
      <c r="AE64" s="65">
        <f>MIN(MAX(MIN(MAX(MIN(MAX(O$6+INDEX(エサマスタ!$C$5:$O$53,MATCH($D64,エサマスタ!$B$5:$B$53,0),COLUMN()-COLUMN($Z64)),0),3.75)+INDEX(エサマスタ!$C$5:$O$53,MATCH($E64,エサマスタ!$B$5:$B$53,0),COLUMN()-COLUMN($Z64)),0),3.75)+INDEX(エサマスタ!$C$5:$O$53,MATCH($F64,エサマスタ!$B$5:$B$53,0),COLUMN()-COLUMN($Z64)),0),3.75)</f>
        <v>1.5</v>
      </c>
      <c r="AF64" s="65">
        <f>MIN(MAX(MIN(MAX(MIN(MAX(P$6+INDEX(エサマスタ!$C$5:$O$53,MATCH($D64,エサマスタ!$B$5:$B$53,0),COLUMN()-COLUMN($Z64)),0),3.75)+INDEX(エサマスタ!$C$5:$O$53,MATCH($E64,エサマスタ!$B$5:$B$53,0),COLUMN()-COLUMN($Z64)),0),3.75)+INDEX(エサマスタ!$C$5:$O$53,MATCH($F64,エサマスタ!$B$5:$B$53,0),COLUMN()-COLUMN($Z64)),0),3.75)</f>
        <v>2.5</v>
      </c>
      <c r="AG64" s="65">
        <f>MIN(MAX(MIN(MAX(MIN(MAX(Q$6+INDEX(エサマスタ!$C$5:$O$53,MATCH($D64,エサマスタ!$B$5:$B$53,0),COLUMN()-COLUMN($Z64)),0),3.75)+INDEX(エサマスタ!$C$5:$O$53,MATCH($E64,エサマスタ!$B$5:$B$53,0),COLUMN()-COLUMN($Z64)),0),3.75)+INDEX(エサマスタ!$C$5:$O$53,MATCH($F64,エサマスタ!$B$5:$B$53,0),COLUMN()-COLUMN($Z64)),0),3.75)</f>
        <v>0.5</v>
      </c>
      <c r="AH64" s="65">
        <f>MIN(MAX(MIN(MAX(MIN(MAX(R$6+INDEX(エサマスタ!$C$5:$O$53,MATCH($D64,エサマスタ!$B$5:$B$53,0),COLUMN()-COLUMN($Z64)),0),3.75)+INDEX(エサマスタ!$C$5:$O$53,MATCH($E64,エサマスタ!$B$5:$B$53,0),COLUMN()-COLUMN($Z64)),0),3.75)+INDEX(エサマスタ!$C$5:$O$53,MATCH($F64,エサマスタ!$B$5:$B$53,0),COLUMN()-COLUMN($Z64)),0),3.75)</f>
        <v>0</v>
      </c>
      <c r="AI64" s="76">
        <f>MIN(MAX(MIN(MAX(MIN(MAX(S$6+INDEX(エサマスタ!$C$5:$O$53,MATCH($D64,エサマスタ!$B$5:$B$53,0),COLUMN()-COLUMN($Z64)),0),1.875-MOD(S64,1))+INDEX(エサマスタ!$C$5:$O$53,MATCH($E64,エサマスタ!$B$5:$B$53,0),COLUMN()-COLUMN($Z64)),0),1.875-MOD(S64,1))+INDEX(エサマスタ!$C$5:$O$53,MATCH($F64,エサマスタ!$B$5:$B$53,0),COLUMN()-COLUMN($Z64)),0),1.875-MOD(S64,1))</f>
        <v>0.75</v>
      </c>
      <c r="AJ64" s="76">
        <f>MIN(MAX(MIN(MAX(MIN(MAX(T$6+INDEX(エサマスタ!$C$5:$O$53,MATCH($D64,エサマスタ!$B$5:$B$53,0),COLUMN()-COLUMN($Z64)),0),1.875-MOD(T64,1))+INDEX(エサマスタ!$C$5:$O$53,MATCH($E64,エサマスタ!$B$5:$B$53,0),COLUMN()-COLUMN($Z64)),0),1.875-MOD(T64,1))+INDEX(エサマスタ!$C$5:$O$53,MATCH($F64,エサマスタ!$B$5:$B$53,0),COLUMN()-COLUMN($Z64)),0),1.875-MOD(T64,1))</f>
        <v>0.875</v>
      </c>
      <c r="AK64" s="76">
        <f>MIN(MAX(MIN(MAX(MIN(MAX(U$6+INDEX(エサマスタ!$C$5:$O$53,MATCH($D64,エサマスタ!$B$5:$B$53,0),COLUMN()-COLUMN($Z64)),0),1.875-MOD(U64,1))+INDEX(エサマスタ!$C$5:$O$53,MATCH($E64,エサマスタ!$B$5:$B$53,0),COLUMN()-COLUMN($Z64)),0),1.875-MOD(U64,1))+INDEX(エサマスタ!$C$5:$O$53,MATCH($F64,エサマスタ!$B$5:$B$53,0),COLUMN()-COLUMN($Z64)),0),1.875-MOD(U64,1))</f>
        <v>1</v>
      </c>
      <c r="AL64" s="76">
        <f>MIN(MAX(MIN(MAX(MIN(MAX(V$6+INDEX(エサマスタ!$C$5:$O$53,MATCH($D64,エサマスタ!$B$5:$B$53,0),COLUMN()-COLUMN($Z64)),0),1.875-MOD(V64,1))+INDEX(エサマスタ!$C$5:$O$53,MATCH($E64,エサマスタ!$B$5:$B$53,0),COLUMN()-COLUMN($Z64)),0),1.875-MOD(V64,1))+INDEX(エサマスタ!$C$5:$O$53,MATCH($F64,エサマスタ!$B$5:$B$53,0),COLUMN()-COLUMN($Z64)),0),1.875-MOD(V64,1))</f>
        <v>1</v>
      </c>
      <c r="AM64" s="77">
        <f>MIN(MAX(MIN(MAX(MIN(MAX(W$6+IF(AND($F$1="リマスター",$D64="アルマジロキャベツ"),-1,1)*INDEX(エサマスタ!$C$5:$O$53,MATCH($D64,エサマスタ!$B$5:$B$53,0),COLUMN()-COLUMN($Z64)),0),1.875-MOD(W64,1))+IF(AND($F$1="リマスター",$E64="アルマジロキャベツ"),-1,1)*INDEX(エサマスタ!$C$5:$O$53,MATCH($E64,エサマスタ!$B$5:$B$53,0),COLUMN()-COLUMN($Z64)),0),1.875-MOD(W64,1))+IF(AND($F$1="リマスター",$F64="アルマジロキャベツ"),-1,1)*INDEX(エサマスタ!$C$5:$O$53,MATCH($F64,エサマスタ!$B$5:$B$53,0),COLUMN()-COLUMN($Z64)),0),1.875-MOD(W64,1))</f>
        <v>1</v>
      </c>
      <c r="AN64" s="15"/>
      <c r="AO64" s="12"/>
      <c r="AP64" s="12"/>
      <c r="AQ64" s="12" t="str">
        <f>初期値マスタ!B61</f>
        <v>イビルウェポン</v>
      </c>
      <c r="AR64" s="1"/>
    </row>
    <row r="65" spans="1:44" x14ac:dyDescent="0.15">
      <c r="A65" s="15"/>
      <c r="B65" s="51" t="s">
        <v>156</v>
      </c>
      <c r="C65" s="54"/>
      <c r="D65" s="53" t="s">
        <v>92</v>
      </c>
      <c r="E65" s="53" t="s">
        <v>104</v>
      </c>
      <c r="F65" s="53" t="s">
        <v>97</v>
      </c>
      <c r="G65" s="32"/>
      <c r="H65" s="15"/>
      <c r="I65" s="15"/>
      <c r="J65" s="63" t="s">
        <v>156</v>
      </c>
      <c r="K65" s="64">
        <f t="shared" ref="K65:R65" si="97">K64+AA64</f>
        <v>176.5</v>
      </c>
      <c r="L65" s="65">
        <f t="shared" si="97"/>
        <v>64.25</v>
      </c>
      <c r="M65" s="65">
        <f t="shared" si="97"/>
        <v>127.5</v>
      </c>
      <c r="N65" s="65">
        <f t="shared" si="97"/>
        <v>77.5</v>
      </c>
      <c r="O65" s="65">
        <f t="shared" si="97"/>
        <v>77.5</v>
      </c>
      <c r="P65" s="65">
        <f t="shared" si="97"/>
        <v>127.5</v>
      </c>
      <c r="Q65" s="65">
        <f t="shared" si="97"/>
        <v>34</v>
      </c>
      <c r="R65" s="65">
        <f t="shared" si="97"/>
        <v>5</v>
      </c>
      <c r="S65" s="76">
        <f t="shared" ref="S65:W65" si="98">INT(S64)+MIN(S64-INT(S64)+AI64,1.875)</f>
        <v>48.75</v>
      </c>
      <c r="T65" s="76">
        <f t="shared" si="98"/>
        <v>43.375</v>
      </c>
      <c r="U65" s="76">
        <f t="shared" si="98"/>
        <v>48.875</v>
      </c>
      <c r="V65" s="76">
        <f t="shared" si="98"/>
        <v>48.875</v>
      </c>
      <c r="W65" s="77">
        <f t="shared" si="98"/>
        <v>43.5</v>
      </c>
      <c r="X65" s="15"/>
      <c r="Y65" s="15"/>
      <c r="Z65" s="63" t="s">
        <v>156</v>
      </c>
      <c r="AA65" s="64">
        <f>MIN(MAX(MIN(MAX(MIN(MAX(K$6+INDEX(エサマスタ!$C$5:$O$53,MATCH($D65,エサマスタ!$B$5:$B$53,0),COLUMN()-COLUMN($Z65)),0),3.75)+INDEX(エサマスタ!$C$5:$O$53,MATCH($E65,エサマスタ!$B$5:$B$53,0),COLUMN()-COLUMN($Z65)),0),3.75)+INDEX(エサマスタ!$C$5:$O$53,MATCH($F65,エサマスタ!$B$5:$B$53,0),COLUMN()-COLUMN($Z65)),0),3.75)</f>
        <v>3.5</v>
      </c>
      <c r="AB65" s="65">
        <f>MIN(MAX(MIN(MAX(MIN(MAX(L$6+INDEX(エサマスタ!$C$5:$O$53,MATCH($D65,エサマスタ!$B$5:$B$53,0),COLUMN()-COLUMN($Z65)),0),3.75)+INDEX(エサマスタ!$C$5:$O$53,MATCH($E65,エサマスタ!$B$5:$B$53,0),COLUMN()-COLUMN($Z65)),0),3.75)+INDEX(エサマスタ!$C$5:$O$53,MATCH($F65,エサマスタ!$B$5:$B$53,0),COLUMN()-COLUMN($Z65)),0),3.75)</f>
        <v>1.25</v>
      </c>
      <c r="AC65" s="65">
        <f>MIN(MAX(MIN(MAX(MIN(MAX(M$6+INDEX(エサマスタ!$C$5:$O$53,MATCH($D65,エサマスタ!$B$5:$B$53,0),COLUMN()-COLUMN($Z65)),0),3.75)+INDEX(エサマスタ!$C$5:$O$53,MATCH($E65,エサマスタ!$B$5:$B$53,0),COLUMN()-COLUMN($Z65)),0),3.75)+INDEX(エサマスタ!$C$5:$O$53,MATCH($F65,エサマスタ!$B$5:$B$53,0),COLUMN()-COLUMN($Z65)),0),3.75)</f>
        <v>2.5</v>
      </c>
      <c r="AD65" s="65">
        <f>MIN(MAX(MIN(MAX(MIN(MAX(N$6+INDEX(エサマスタ!$C$5:$O$53,MATCH($D65,エサマスタ!$B$5:$B$53,0),COLUMN()-COLUMN($Z65)),0),3.75)+INDEX(エサマスタ!$C$5:$O$53,MATCH($E65,エサマスタ!$B$5:$B$53,0),COLUMN()-COLUMN($Z65)),0),3.75)+INDEX(エサマスタ!$C$5:$O$53,MATCH($F65,エサマスタ!$B$5:$B$53,0),COLUMN()-COLUMN($Z65)),0),3.75)</f>
        <v>1.5</v>
      </c>
      <c r="AE65" s="65">
        <f>MIN(MAX(MIN(MAX(MIN(MAX(O$6+INDEX(エサマスタ!$C$5:$O$53,MATCH($D65,エサマスタ!$B$5:$B$53,0),COLUMN()-COLUMN($Z65)),0),3.75)+INDEX(エサマスタ!$C$5:$O$53,MATCH($E65,エサマスタ!$B$5:$B$53,0),COLUMN()-COLUMN($Z65)),0),3.75)+INDEX(エサマスタ!$C$5:$O$53,MATCH($F65,エサマスタ!$B$5:$B$53,0),COLUMN()-COLUMN($Z65)),0),3.75)</f>
        <v>1.5</v>
      </c>
      <c r="AF65" s="65">
        <f>MIN(MAX(MIN(MAX(MIN(MAX(P$6+INDEX(エサマスタ!$C$5:$O$53,MATCH($D65,エサマスタ!$B$5:$B$53,0),COLUMN()-COLUMN($Z65)),0),3.75)+INDEX(エサマスタ!$C$5:$O$53,MATCH($E65,エサマスタ!$B$5:$B$53,0),COLUMN()-COLUMN($Z65)),0),3.75)+INDEX(エサマスタ!$C$5:$O$53,MATCH($F65,エサマスタ!$B$5:$B$53,0),COLUMN()-COLUMN($Z65)),0),3.75)</f>
        <v>2.5</v>
      </c>
      <c r="AG65" s="65">
        <f>MIN(MAX(MIN(MAX(MIN(MAX(Q$6+INDEX(エサマスタ!$C$5:$O$53,MATCH($D65,エサマスタ!$B$5:$B$53,0),COLUMN()-COLUMN($Z65)),0),3.75)+INDEX(エサマスタ!$C$5:$O$53,MATCH($E65,エサマスタ!$B$5:$B$53,0),COLUMN()-COLUMN($Z65)),0),3.75)+INDEX(エサマスタ!$C$5:$O$53,MATCH($F65,エサマスタ!$B$5:$B$53,0),COLUMN()-COLUMN($Z65)),0),3.75)</f>
        <v>1.5</v>
      </c>
      <c r="AH65" s="65">
        <f>MIN(MAX(MIN(MAX(MIN(MAX(R$6+INDEX(エサマスタ!$C$5:$O$53,MATCH($D65,エサマスタ!$B$5:$B$53,0),COLUMN()-COLUMN($Z65)),0),3.75)+INDEX(エサマスタ!$C$5:$O$53,MATCH($E65,エサマスタ!$B$5:$B$53,0),COLUMN()-COLUMN($Z65)),0),3.75)+INDEX(エサマスタ!$C$5:$O$53,MATCH($F65,エサマスタ!$B$5:$B$53,0),COLUMN()-COLUMN($Z65)),0),3.75)</f>
        <v>0</v>
      </c>
      <c r="AI65" s="76">
        <f>MIN(MAX(MIN(MAX(MIN(MAX(S$6+INDEX(エサマスタ!$C$5:$O$53,MATCH($D65,エサマスタ!$B$5:$B$53,0),COLUMN()-COLUMN($Z65)),0),1.875-MOD(S65,1))+INDEX(エサマスタ!$C$5:$O$53,MATCH($E65,エサマスタ!$B$5:$B$53,0),COLUMN()-COLUMN($Z65)),0),1.875-MOD(S65,1))+INDEX(エサマスタ!$C$5:$O$53,MATCH($F65,エサマスタ!$B$5:$B$53,0),COLUMN()-COLUMN($Z65)),0),1.875-MOD(S65,1))</f>
        <v>0.75</v>
      </c>
      <c r="AJ65" s="76">
        <f>MIN(MAX(MIN(MAX(MIN(MAX(T$6+INDEX(エサマスタ!$C$5:$O$53,MATCH($D65,エサマスタ!$B$5:$B$53,0),COLUMN()-COLUMN($Z65)),0),1.875-MOD(T65,1))+INDEX(エサマスタ!$C$5:$O$53,MATCH($E65,エサマスタ!$B$5:$B$53,0),COLUMN()-COLUMN($Z65)),0),1.875-MOD(T65,1))+INDEX(エサマスタ!$C$5:$O$53,MATCH($F65,エサマスタ!$B$5:$B$53,0),COLUMN()-COLUMN($Z65)),0),1.875-MOD(T65,1))</f>
        <v>0.875</v>
      </c>
      <c r="AK65" s="76">
        <f>MIN(MAX(MIN(MAX(MIN(MAX(U$6+INDEX(エサマスタ!$C$5:$O$53,MATCH($D65,エサマスタ!$B$5:$B$53,0),COLUMN()-COLUMN($Z65)),0),1.875-MOD(U65,1))+INDEX(エサマスタ!$C$5:$O$53,MATCH($E65,エサマスタ!$B$5:$B$53,0),COLUMN()-COLUMN($Z65)),0),1.875-MOD(U65,1))+INDEX(エサマスタ!$C$5:$O$53,MATCH($F65,エサマスタ!$B$5:$B$53,0),COLUMN()-COLUMN($Z65)),0),1.875-MOD(U65,1))</f>
        <v>1</v>
      </c>
      <c r="AL65" s="76">
        <f>MIN(MAX(MIN(MAX(MIN(MAX(V$6+INDEX(エサマスタ!$C$5:$O$53,MATCH($D65,エサマスタ!$B$5:$B$53,0),COLUMN()-COLUMN($Z65)),0),1.875-MOD(V65,1))+INDEX(エサマスタ!$C$5:$O$53,MATCH($E65,エサマスタ!$B$5:$B$53,0),COLUMN()-COLUMN($Z65)),0),1.875-MOD(V65,1))+INDEX(エサマスタ!$C$5:$O$53,MATCH($F65,エサマスタ!$B$5:$B$53,0),COLUMN()-COLUMN($Z65)),0),1.875-MOD(V65,1))</f>
        <v>1</v>
      </c>
      <c r="AM65" s="77">
        <f>MIN(MAX(MIN(MAX(MIN(MAX(W$6+IF(AND($F$1="リマスター",$D65="アルマジロキャベツ"),-1,1)*INDEX(エサマスタ!$C$5:$O$53,MATCH($D65,エサマスタ!$B$5:$B$53,0),COLUMN()-COLUMN($Z65)),0),1.875-MOD(W65,1))+IF(AND($F$1="リマスター",$E65="アルマジロキャベツ"),-1,1)*INDEX(エサマスタ!$C$5:$O$53,MATCH($E65,エサマスタ!$B$5:$B$53,0),COLUMN()-COLUMN($Z65)),0),1.875-MOD(W65,1))+IF(AND($F$1="リマスター",$F65="アルマジロキャベツ"),-1,1)*INDEX(エサマスタ!$C$5:$O$53,MATCH($F65,エサマスタ!$B$5:$B$53,0),COLUMN()-COLUMN($Z65)),0),1.875-MOD(W65,1))</f>
        <v>0.5</v>
      </c>
      <c r="AN65" s="15"/>
      <c r="AO65" s="12"/>
      <c r="AP65" s="12"/>
      <c r="AQ65" s="12" t="str">
        <f>初期値マスタ!B62</f>
        <v>ポロン</v>
      </c>
      <c r="AR65" s="1"/>
    </row>
    <row r="66" spans="1:44" x14ac:dyDescent="0.15">
      <c r="A66" s="15"/>
      <c r="B66" s="51" t="s">
        <v>157</v>
      </c>
      <c r="C66" s="54"/>
      <c r="D66" s="53" t="s">
        <v>92</v>
      </c>
      <c r="E66" s="53" t="s">
        <v>97</v>
      </c>
      <c r="F66" s="53" t="s">
        <v>97</v>
      </c>
      <c r="G66" s="32"/>
      <c r="H66" s="15"/>
      <c r="I66" s="15"/>
      <c r="J66" s="63" t="s">
        <v>157</v>
      </c>
      <c r="K66" s="64">
        <f t="shared" ref="K66:R66" si="99">K65+AA65</f>
        <v>180</v>
      </c>
      <c r="L66" s="65">
        <f t="shared" si="99"/>
        <v>65.5</v>
      </c>
      <c r="M66" s="65">
        <f t="shared" si="99"/>
        <v>130</v>
      </c>
      <c r="N66" s="65">
        <f t="shared" si="99"/>
        <v>79</v>
      </c>
      <c r="O66" s="65">
        <f t="shared" si="99"/>
        <v>79</v>
      </c>
      <c r="P66" s="65">
        <f t="shared" si="99"/>
        <v>130</v>
      </c>
      <c r="Q66" s="65">
        <f t="shared" si="99"/>
        <v>35.5</v>
      </c>
      <c r="R66" s="65">
        <f t="shared" si="99"/>
        <v>5</v>
      </c>
      <c r="S66" s="76">
        <f t="shared" ref="S66:W66" si="100">INT(S65)+MIN(S65-INT(S65)+AI65,1.875)</f>
        <v>49.5</v>
      </c>
      <c r="T66" s="76">
        <f t="shared" si="100"/>
        <v>44.25</v>
      </c>
      <c r="U66" s="76">
        <f t="shared" si="100"/>
        <v>49.875</v>
      </c>
      <c r="V66" s="76">
        <f t="shared" si="100"/>
        <v>49.875</v>
      </c>
      <c r="W66" s="77">
        <f t="shared" si="100"/>
        <v>44</v>
      </c>
      <c r="X66" s="15"/>
      <c r="Y66" s="15"/>
      <c r="Z66" s="63" t="s">
        <v>157</v>
      </c>
      <c r="AA66" s="64">
        <f>MIN(MAX(MIN(MAX(MIN(MAX(K$6+INDEX(エサマスタ!$C$5:$O$53,MATCH($D66,エサマスタ!$B$5:$B$53,0),COLUMN()-COLUMN($Z66)),0),3.75)+INDEX(エサマスタ!$C$5:$O$53,MATCH($E66,エサマスタ!$B$5:$B$53,0),COLUMN()-COLUMN($Z66)),0),3.75)+INDEX(エサマスタ!$C$5:$O$53,MATCH($F66,エサマスタ!$B$5:$B$53,0),COLUMN()-COLUMN($Z66)),0),3.75)</f>
        <v>3.75</v>
      </c>
      <c r="AB66" s="65">
        <f>MIN(MAX(MIN(MAX(MIN(MAX(L$6+INDEX(エサマスタ!$C$5:$O$53,MATCH($D66,エサマスタ!$B$5:$B$53,0),COLUMN()-COLUMN($Z66)),0),3.75)+INDEX(エサマスタ!$C$5:$O$53,MATCH($E66,エサマスタ!$B$5:$B$53,0),COLUMN()-COLUMN($Z66)),0),3.75)+INDEX(エサマスタ!$C$5:$O$53,MATCH($F66,エサマスタ!$B$5:$B$53,0),COLUMN()-COLUMN($Z66)),0),3.75)</f>
        <v>1.25</v>
      </c>
      <c r="AC66" s="65">
        <f>MIN(MAX(MIN(MAX(MIN(MAX(M$6+INDEX(エサマスタ!$C$5:$O$53,MATCH($D66,エサマスタ!$B$5:$B$53,0),COLUMN()-COLUMN($Z66)),0),3.75)+INDEX(エサマスタ!$C$5:$O$53,MATCH($E66,エサマスタ!$B$5:$B$53,0),COLUMN()-COLUMN($Z66)),0),3.75)+INDEX(エサマスタ!$C$5:$O$53,MATCH($F66,エサマスタ!$B$5:$B$53,0),COLUMN()-COLUMN($Z66)),0),3.75)</f>
        <v>2.5</v>
      </c>
      <c r="AD66" s="65">
        <f>MIN(MAX(MIN(MAX(MIN(MAX(N$6+INDEX(エサマスタ!$C$5:$O$53,MATCH($D66,エサマスタ!$B$5:$B$53,0),COLUMN()-COLUMN($Z66)),0),3.75)+INDEX(エサマスタ!$C$5:$O$53,MATCH($E66,エサマスタ!$B$5:$B$53,0),COLUMN()-COLUMN($Z66)),0),3.75)+INDEX(エサマスタ!$C$5:$O$53,MATCH($F66,エサマスタ!$B$5:$B$53,0),COLUMN()-COLUMN($Z66)),0),3.75)</f>
        <v>1.5</v>
      </c>
      <c r="AE66" s="65">
        <f>MIN(MAX(MIN(MAX(MIN(MAX(O$6+INDEX(エサマスタ!$C$5:$O$53,MATCH($D66,エサマスタ!$B$5:$B$53,0),COLUMN()-COLUMN($Z66)),0),3.75)+INDEX(エサマスタ!$C$5:$O$53,MATCH($E66,エサマスタ!$B$5:$B$53,0),COLUMN()-COLUMN($Z66)),0),3.75)+INDEX(エサマスタ!$C$5:$O$53,MATCH($F66,エサマスタ!$B$5:$B$53,0),COLUMN()-COLUMN($Z66)),0),3.75)</f>
        <v>1.5</v>
      </c>
      <c r="AF66" s="65">
        <f>MIN(MAX(MIN(MAX(MIN(MAX(P$6+INDEX(エサマスタ!$C$5:$O$53,MATCH($D66,エサマスタ!$B$5:$B$53,0),COLUMN()-COLUMN($Z66)),0),3.75)+INDEX(エサマスタ!$C$5:$O$53,MATCH($E66,エサマスタ!$B$5:$B$53,0),COLUMN()-COLUMN($Z66)),0),3.75)+INDEX(エサマスタ!$C$5:$O$53,MATCH($F66,エサマスタ!$B$5:$B$53,0),COLUMN()-COLUMN($Z66)),0),3.75)</f>
        <v>2.5</v>
      </c>
      <c r="AG66" s="65">
        <f>MIN(MAX(MIN(MAX(MIN(MAX(Q$6+INDEX(エサマスタ!$C$5:$O$53,MATCH($D66,エサマスタ!$B$5:$B$53,0),COLUMN()-COLUMN($Z66)),0),3.75)+INDEX(エサマスタ!$C$5:$O$53,MATCH($E66,エサマスタ!$B$5:$B$53,0),COLUMN()-COLUMN($Z66)),0),3.75)+INDEX(エサマスタ!$C$5:$O$53,MATCH($F66,エサマスタ!$B$5:$B$53,0),COLUMN()-COLUMN($Z66)),0),3.75)</f>
        <v>0.5</v>
      </c>
      <c r="AH66" s="65">
        <f>MIN(MAX(MIN(MAX(MIN(MAX(R$6+INDEX(エサマスタ!$C$5:$O$53,MATCH($D66,エサマスタ!$B$5:$B$53,0),COLUMN()-COLUMN($Z66)),0),3.75)+INDEX(エサマスタ!$C$5:$O$53,MATCH($E66,エサマスタ!$B$5:$B$53,0),COLUMN()-COLUMN($Z66)),0),3.75)+INDEX(エサマスタ!$C$5:$O$53,MATCH($F66,エサマスタ!$B$5:$B$53,0),COLUMN()-COLUMN($Z66)),0),3.75)</f>
        <v>0</v>
      </c>
      <c r="AI66" s="76">
        <f>MIN(MAX(MIN(MAX(MIN(MAX(S$6+INDEX(エサマスタ!$C$5:$O$53,MATCH($D66,エサマスタ!$B$5:$B$53,0),COLUMN()-COLUMN($Z66)),0),1.875-MOD(S66,1))+INDEX(エサマスタ!$C$5:$O$53,MATCH($E66,エサマスタ!$B$5:$B$53,0),COLUMN()-COLUMN($Z66)),0),1.875-MOD(S66,1))+INDEX(エサマスタ!$C$5:$O$53,MATCH($F66,エサマスタ!$B$5:$B$53,0),COLUMN()-COLUMN($Z66)),0),1.875-MOD(S66,1))</f>
        <v>0.75</v>
      </c>
      <c r="AJ66" s="76">
        <f>MIN(MAX(MIN(MAX(MIN(MAX(T$6+INDEX(エサマスタ!$C$5:$O$53,MATCH($D66,エサマスタ!$B$5:$B$53,0),COLUMN()-COLUMN($Z66)),0),1.875-MOD(T66,1))+INDEX(エサマスタ!$C$5:$O$53,MATCH($E66,エサマスタ!$B$5:$B$53,0),COLUMN()-COLUMN($Z66)),0),1.875-MOD(T66,1))+INDEX(エサマスタ!$C$5:$O$53,MATCH($F66,エサマスタ!$B$5:$B$53,0),COLUMN()-COLUMN($Z66)),0),1.875-MOD(T66,1))</f>
        <v>0.875</v>
      </c>
      <c r="AK66" s="76">
        <f>MIN(MAX(MIN(MAX(MIN(MAX(U$6+INDEX(エサマスタ!$C$5:$O$53,MATCH($D66,エサマスタ!$B$5:$B$53,0),COLUMN()-COLUMN($Z66)),0),1.875-MOD(U66,1))+INDEX(エサマスタ!$C$5:$O$53,MATCH($E66,エサマスタ!$B$5:$B$53,0),COLUMN()-COLUMN($Z66)),0),1.875-MOD(U66,1))+INDEX(エサマスタ!$C$5:$O$53,MATCH($F66,エサマスタ!$B$5:$B$53,0),COLUMN()-COLUMN($Z66)),0),1.875-MOD(U66,1))</f>
        <v>1</v>
      </c>
      <c r="AL66" s="76">
        <f>MIN(MAX(MIN(MAX(MIN(MAX(V$6+INDEX(エサマスタ!$C$5:$O$53,MATCH($D66,エサマスタ!$B$5:$B$53,0),COLUMN()-COLUMN($Z66)),0),1.875-MOD(V66,1))+INDEX(エサマスタ!$C$5:$O$53,MATCH($E66,エサマスタ!$B$5:$B$53,0),COLUMN()-COLUMN($Z66)),0),1.875-MOD(V66,1))+INDEX(エサマスタ!$C$5:$O$53,MATCH($F66,エサマスタ!$B$5:$B$53,0),COLUMN()-COLUMN($Z66)),0),1.875-MOD(V66,1))</f>
        <v>1</v>
      </c>
      <c r="AM66" s="77">
        <f>MIN(MAX(MIN(MAX(MIN(MAX(W$6+IF(AND($F$1="リマスター",$D66="アルマジロキャベツ"),-1,1)*INDEX(エサマスタ!$C$5:$O$53,MATCH($D66,エサマスタ!$B$5:$B$53,0),COLUMN()-COLUMN($Z66)),0),1.875-MOD(W66,1))+IF(AND($F$1="リマスター",$E66="アルマジロキャベツ"),-1,1)*INDEX(エサマスタ!$C$5:$O$53,MATCH($E66,エサマスタ!$B$5:$B$53,0),COLUMN()-COLUMN($Z66)),0),1.875-MOD(W66,1))+IF(AND($F$1="リマスター",$F66="アルマジロキャベツ"),-1,1)*INDEX(エサマスタ!$C$5:$O$53,MATCH($F66,エサマスタ!$B$5:$B$53,0),COLUMN()-COLUMN($Z66)),0),1.875-MOD(W66,1))</f>
        <v>1</v>
      </c>
      <c r="AN66" s="15"/>
      <c r="AO66" s="12"/>
      <c r="AP66" s="12"/>
      <c r="AQ66" s="12" t="str">
        <f>初期値マスタ!B63</f>
        <v>ゴブリン</v>
      </c>
      <c r="AR66" s="1"/>
    </row>
    <row r="67" spans="1:44" x14ac:dyDescent="0.15">
      <c r="A67" s="15"/>
      <c r="B67" s="51" t="s">
        <v>158</v>
      </c>
      <c r="C67" s="54"/>
      <c r="D67" s="53" t="s">
        <v>92</v>
      </c>
      <c r="E67" s="53" t="s">
        <v>97</v>
      </c>
      <c r="F67" s="53" t="s">
        <v>97</v>
      </c>
      <c r="G67" s="32"/>
      <c r="H67" s="15"/>
      <c r="I67" s="15"/>
      <c r="J67" s="63" t="s">
        <v>158</v>
      </c>
      <c r="K67" s="64">
        <f t="shared" ref="K67:R67" si="101">K66+AA66</f>
        <v>183.75</v>
      </c>
      <c r="L67" s="65">
        <f t="shared" si="101"/>
        <v>66.75</v>
      </c>
      <c r="M67" s="65">
        <f t="shared" si="101"/>
        <v>132.5</v>
      </c>
      <c r="N67" s="65">
        <f t="shared" si="101"/>
        <v>80.5</v>
      </c>
      <c r="O67" s="65">
        <f t="shared" si="101"/>
        <v>80.5</v>
      </c>
      <c r="P67" s="65">
        <f t="shared" si="101"/>
        <v>132.5</v>
      </c>
      <c r="Q67" s="65">
        <f t="shared" si="101"/>
        <v>36</v>
      </c>
      <c r="R67" s="65">
        <f t="shared" si="101"/>
        <v>5</v>
      </c>
      <c r="S67" s="76">
        <f t="shared" ref="S67:W67" si="102">INT(S66)+MIN(S66-INT(S66)+AI66,1.875)</f>
        <v>50.25</v>
      </c>
      <c r="T67" s="76">
        <f t="shared" si="102"/>
        <v>45.125</v>
      </c>
      <c r="U67" s="76">
        <f t="shared" si="102"/>
        <v>50.875</v>
      </c>
      <c r="V67" s="76">
        <f t="shared" si="102"/>
        <v>50.875</v>
      </c>
      <c r="W67" s="77">
        <f t="shared" si="102"/>
        <v>45</v>
      </c>
      <c r="X67" s="15"/>
      <c r="Y67" s="15"/>
      <c r="Z67" s="63" t="s">
        <v>158</v>
      </c>
      <c r="AA67" s="64">
        <f>MIN(MAX(MIN(MAX(MIN(MAX(K$6+INDEX(エサマスタ!$C$5:$O$53,MATCH($D67,エサマスタ!$B$5:$B$53,0),COLUMN()-COLUMN($Z67)),0),3.75)+INDEX(エサマスタ!$C$5:$O$53,MATCH($E67,エサマスタ!$B$5:$B$53,0),COLUMN()-COLUMN($Z67)),0),3.75)+INDEX(エサマスタ!$C$5:$O$53,MATCH($F67,エサマスタ!$B$5:$B$53,0),COLUMN()-COLUMN($Z67)),0),3.75)</f>
        <v>3.75</v>
      </c>
      <c r="AB67" s="65">
        <f>MIN(MAX(MIN(MAX(MIN(MAX(L$6+INDEX(エサマスタ!$C$5:$O$53,MATCH($D67,エサマスタ!$B$5:$B$53,0),COLUMN()-COLUMN($Z67)),0),3.75)+INDEX(エサマスタ!$C$5:$O$53,MATCH($E67,エサマスタ!$B$5:$B$53,0),COLUMN()-COLUMN($Z67)),0),3.75)+INDEX(エサマスタ!$C$5:$O$53,MATCH($F67,エサマスタ!$B$5:$B$53,0),COLUMN()-COLUMN($Z67)),0),3.75)</f>
        <v>1.25</v>
      </c>
      <c r="AC67" s="65">
        <f>MIN(MAX(MIN(MAX(MIN(MAX(M$6+INDEX(エサマスタ!$C$5:$O$53,MATCH($D67,エサマスタ!$B$5:$B$53,0),COLUMN()-COLUMN($Z67)),0),3.75)+INDEX(エサマスタ!$C$5:$O$53,MATCH($E67,エサマスタ!$B$5:$B$53,0),COLUMN()-COLUMN($Z67)),0),3.75)+INDEX(エサマスタ!$C$5:$O$53,MATCH($F67,エサマスタ!$B$5:$B$53,0),COLUMN()-COLUMN($Z67)),0),3.75)</f>
        <v>2.5</v>
      </c>
      <c r="AD67" s="65">
        <f>MIN(MAX(MIN(MAX(MIN(MAX(N$6+INDEX(エサマスタ!$C$5:$O$53,MATCH($D67,エサマスタ!$B$5:$B$53,0),COLUMN()-COLUMN($Z67)),0),3.75)+INDEX(エサマスタ!$C$5:$O$53,MATCH($E67,エサマスタ!$B$5:$B$53,0),COLUMN()-COLUMN($Z67)),0),3.75)+INDEX(エサマスタ!$C$5:$O$53,MATCH($F67,エサマスタ!$B$5:$B$53,0),COLUMN()-COLUMN($Z67)),0),3.75)</f>
        <v>1.5</v>
      </c>
      <c r="AE67" s="65">
        <f>MIN(MAX(MIN(MAX(MIN(MAX(O$6+INDEX(エサマスタ!$C$5:$O$53,MATCH($D67,エサマスタ!$B$5:$B$53,0),COLUMN()-COLUMN($Z67)),0),3.75)+INDEX(エサマスタ!$C$5:$O$53,MATCH($E67,エサマスタ!$B$5:$B$53,0),COLUMN()-COLUMN($Z67)),0),3.75)+INDEX(エサマスタ!$C$5:$O$53,MATCH($F67,エサマスタ!$B$5:$B$53,0),COLUMN()-COLUMN($Z67)),0),3.75)</f>
        <v>1.5</v>
      </c>
      <c r="AF67" s="65">
        <f>MIN(MAX(MIN(MAX(MIN(MAX(P$6+INDEX(エサマスタ!$C$5:$O$53,MATCH($D67,エサマスタ!$B$5:$B$53,0),COLUMN()-COLUMN($Z67)),0),3.75)+INDEX(エサマスタ!$C$5:$O$53,MATCH($E67,エサマスタ!$B$5:$B$53,0),COLUMN()-COLUMN($Z67)),0),3.75)+INDEX(エサマスタ!$C$5:$O$53,MATCH($F67,エサマスタ!$B$5:$B$53,0),COLUMN()-COLUMN($Z67)),0),3.75)</f>
        <v>2.5</v>
      </c>
      <c r="AG67" s="65">
        <f>MIN(MAX(MIN(MAX(MIN(MAX(Q$6+INDEX(エサマスタ!$C$5:$O$53,MATCH($D67,エサマスタ!$B$5:$B$53,0),COLUMN()-COLUMN($Z67)),0),3.75)+INDEX(エサマスタ!$C$5:$O$53,MATCH($E67,エサマスタ!$B$5:$B$53,0),COLUMN()-COLUMN($Z67)),0),3.75)+INDEX(エサマスタ!$C$5:$O$53,MATCH($F67,エサマスタ!$B$5:$B$53,0),COLUMN()-COLUMN($Z67)),0),3.75)</f>
        <v>0.5</v>
      </c>
      <c r="AH67" s="65">
        <f>MIN(MAX(MIN(MAX(MIN(MAX(R$6+INDEX(エサマスタ!$C$5:$O$53,MATCH($D67,エサマスタ!$B$5:$B$53,0),COLUMN()-COLUMN($Z67)),0),3.75)+INDEX(エサマスタ!$C$5:$O$53,MATCH($E67,エサマスタ!$B$5:$B$53,0),COLUMN()-COLUMN($Z67)),0),3.75)+INDEX(エサマスタ!$C$5:$O$53,MATCH($F67,エサマスタ!$B$5:$B$53,0),COLUMN()-COLUMN($Z67)),0),3.75)</f>
        <v>0</v>
      </c>
      <c r="AI67" s="76">
        <f>MIN(MAX(MIN(MAX(MIN(MAX(S$6+INDEX(エサマスタ!$C$5:$O$53,MATCH($D67,エサマスタ!$B$5:$B$53,0),COLUMN()-COLUMN($Z67)),0),1.875-MOD(S67,1))+INDEX(エサマスタ!$C$5:$O$53,MATCH($E67,エサマスタ!$B$5:$B$53,0),COLUMN()-COLUMN($Z67)),0),1.875-MOD(S67,1))+INDEX(エサマスタ!$C$5:$O$53,MATCH($F67,エサマスタ!$B$5:$B$53,0),COLUMN()-COLUMN($Z67)),0),1.875-MOD(S67,1))</f>
        <v>0.75</v>
      </c>
      <c r="AJ67" s="76">
        <f>MIN(MAX(MIN(MAX(MIN(MAX(T$6+INDEX(エサマスタ!$C$5:$O$53,MATCH($D67,エサマスタ!$B$5:$B$53,0),COLUMN()-COLUMN($Z67)),0),1.875-MOD(T67,1))+INDEX(エサマスタ!$C$5:$O$53,MATCH($E67,エサマスタ!$B$5:$B$53,0),COLUMN()-COLUMN($Z67)),0),1.875-MOD(T67,1))+INDEX(エサマスタ!$C$5:$O$53,MATCH($F67,エサマスタ!$B$5:$B$53,0),COLUMN()-COLUMN($Z67)),0),1.875-MOD(T67,1))</f>
        <v>0.875</v>
      </c>
      <c r="AK67" s="76">
        <f>MIN(MAX(MIN(MAX(MIN(MAX(U$6+INDEX(エサマスタ!$C$5:$O$53,MATCH($D67,エサマスタ!$B$5:$B$53,0),COLUMN()-COLUMN($Z67)),0),1.875-MOD(U67,1))+INDEX(エサマスタ!$C$5:$O$53,MATCH($E67,エサマスタ!$B$5:$B$53,0),COLUMN()-COLUMN($Z67)),0),1.875-MOD(U67,1))+INDEX(エサマスタ!$C$5:$O$53,MATCH($F67,エサマスタ!$B$5:$B$53,0),COLUMN()-COLUMN($Z67)),0),1.875-MOD(U67,1))</f>
        <v>1</v>
      </c>
      <c r="AL67" s="76">
        <f>MIN(MAX(MIN(MAX(MIN(MAX(V$6+INDEX(エサマスタ!$C$5:$O$53,MATCH($D67,エサマスタ!$B$5:$B$53,0),COLUMN()-COLUMN($Z67)),0),1.875-MOD(V67,1))+INDEX(エサマスタ!$C$5:$O$53,MATCH($E67,エサマスタ!$B$5:$B$53,0),COLUMN()-COLUMN($Z67)),0),1.875-MOD(V67,1))+INDEX(エサマスタ!$C$5:$O$53,MATCH($F67,エサマスタ!$B$5:$B$53,0),COLUMN()-COLUMN($Z67)),0),1.875-MOD(V67,1))</f>
        <v>1</v>
      </c>
      <c r="AM67" s="77">
        <f>MIN(MAX(MIN(MAX(MIN(MAX(W$6+IF(AND($F$1="リマスター",$D67="アルマジロキャベツ"),-1,1)*INDEX(エサマスタ!$C$5:$O$53,MATCH($D67,エサマスタ!$B$5:$B$53,0),COLUMN()-COLUMN($Z67)),0),1.875-MOD(W67,1))+IF(AND($F$1="リマスター",$E67="アルマジロキャベツ"),-1,1)*INDEX(エサマスタ!$C$5:$O$53,MATCH($E67,エサマスタ!$B$5:$B$53,0),COLUMN()-COLUMN($Z67)),0),1.875-MOD(W67,1))+IF(AND($F$1="リマスター",$F67="アルマジロキャベツ"),-1,1)*INDEX(エサマスタ!$C$5:$O$53,MATCH($F67,エサマスタ!$B$5:$B$53,0),COLUMN()-COLUMN($Z67)),0),1.875-MOD(W67,1))</f>
        <v>1</v>
      </c>
      <c r="AN67" s="15"/>
      <c r="AO67" s="12"/>
      <c r="AP67" s="12"/>
      <c r="AQ67" s="12" t="str">
        <f>初期値マスタ!B64</f>
        <v>ダークプリースト</v>
      </c>
      <c r="AR67" s="1"/>
    </row>
    <row r="68" spans="1:44" x14ac:dyDescent="0.15">
      <c r="A68" s="15"/>
      <c r="B68" s="51" t="s">
        <v>159</v>
      </c>
      <c r="C68" s="54"/>
      <c r="D68" s="53" t="s">
        <v>92</v>
      </c>
      <c r="E68" s="53" t="s">
        <v>97</v>
      </c>
      <c r="F68" s="53" t="s">
        <v>97</v>
      </c>
      <c r="G68" s="32"/>
      <c r="H68" s="15"/>
      <c r="I68" s="15"/>
      <c r="J68" s="63" t="s">
        <v>159</v>
      </c>
      <c r="K68" s="64">
        <f t="shared" ref="K68:R68" si="103">K67+AA67</f>
        <v>187.5</v>
      </c>
      <c r="L68" s="65">
        <f t="shared" si="103"/>
        <v>68</v>
      </c>
      <c r="M68" s="65">
        <f t="shared" si="103"/>
        <v>135</v>
      </c>
      <c r="N68" s="65">
        <f t="shared" si="103"/>
        <v>82</v>
      </c>
      <c r="O68" s="65">
        <f t="shared" si="103"/>
        <v>82</v>
      </c>
      <c r="P68" s="65">
        <f t="shared" si="103"/>
        <v>135</v>
      </c>
      <c r="Q68" s="65">
        <f t="shared" si="103"/>
        <v>36.5</v>
      </c>
      <c r="R68" s="65">
        <f t="shared" si="103"/>
        <v>5</v>
      </c>
      <c r="S68" s="76">
        <f t="shared" ref="S68:W68" si="104">INT(S67)+MIN(S67-INT(S67)+AI67,1.875)</f>
        <v>51</v>
      </c>
      <c r="T68" s="76">
        <f t="shared" si="104"/>
        <v>46</v>
      </c>
      <c r="U68" s="76">
        <f t="shared" si="104"/>
        <v>51.875</v>
      </c>
      <c r="V68" s="76">
        <f t="shared" si="104"/>
        <v>51.875</v>
      </c>
      <c r="W68" s="77">
        <f t="shared" si="104"/>
        <v>46</v>
      </c>
      <c r="X68" s="15"/>
      <c r="Y68" s="15"/>
      <c r="Z68" s="63" t="s">
        <v>159</v>
      </c>
      <c r="AA68" s="64">
        <f>MIN(MAX(MIN(MAX(MIN(MAX(K$6+INDEX(エサマスタ!$C$5:$O$53,MATCH($D68,エサマスタ!$B$5:$B$53,0),COLUMN()-COLUMN($Z68)),0),3.75)+INDEX(エサマスタ!$C$5:$O$53,MATCH($E68,エサマスタ!$B$5:$B$53,0),COLUMN()-COLUMN($Z68)),0),3.75)+INDEX(エサマスタ!$C$5:$O$53,MATCH($F68,エサマスタ!$B$5:$B$53,0),COLUMN()-COLUMN($Z68)),0),3.75)</f>
        <v>3.75</v>
      </c>
      <c r="AB68" s="65">
        <f>MIN(MAX(MIN(MAX(MIN(MAX(L$6+INDEX(エサマスタ!$C$5:$O$53,MATCH($D68,エサマスタ!$B$5:$B$53,0),COLUMN()-COLUMN($Z68)),0),3.75)+INDEX(エサマスタ!$C$5:$O$53,MATCH($E68,エサマスタ!$B$5:$B$53,0),COLUMN()-COLUMN($Z68)),0),3.75)+INDEX(エサマスタ!$C$5:$O$53,MATCH($F68,エサマスタ!$B$5:$B$53,0),COLUMN()-COLUMN($Z68)),0),3.75)</f>
        <v>1.25</v>
      </c>
      <c r="AC68" s="65">
        <f>MIN(MAX(MIN(MAX(MIN(MAX(M$6+INDEX(エサマスタ!$C$5:$O$53,MATCH($D68,エサマスタ!$B$5:$B$53,0),COLUMN()-COLUMN($Z68)),0),3.75)+INDEX(エサマスタ!$C$5:$O$53,MATCH($E68,エサマスタ!$B$5:$B$53,0),COLUMN()-COLUMN($Z68)),0),3.75)+INDEX(エサマスタ!$C$5:$O$53,MATCH($F68,エサマスタ!$B$5:$B$53,0),COLUMN()-COLUMN($Z68)),0),3.75)</f>
        <v>2.5</v>
      </c>
      <c r="AD68" s="65">
        <f>MIN(MAX(MIN(MAX(MIN(MAX(N$6+INDEX(エサマスタ!$C$5:$O$53,MATCH($D68,エサマスタ!$B$5:$B$53,0),COLUMN()-COLUMN($Z68)),0),3.75)+INDEX(エサマスタ!$C$5:$O$53,MATCH($E68,エサマスタ!$B$5:$B$53,0),COLUMN()-COLUMN($Z68)),0),3.75)+INDEX(エサマスタ!$C$5:$O$53,MATCH($F68,エサマスタ!$B$5:$B$53,0),COLUMN()-COLUMN($Z68)),0),3.75)</f>
        <v>1.5</v>
      </c>
      <c r="AE68" s="65">
        <f>MIN(MAX(MIN(MAX(MIN(MAX(O$6+INDEX(エサマスタ!$C$5:$O$53,MATCH($D68,エサマスタ!$B$5:$B$53,0),COLUMN()-COLUMN($Z68)),0),3.75)+INDEX(エサマスタ!$C$5:$O$53,MATCH($E68,エサマスタ!$B$5:$B$53,0),COLUMN()-COLUMN($Z68)),0),3.75)+INDEX(エサマスタ!$C$5:$O$53,MATCH($F68,エサマスタ!$B$5:$B$53,0),COLUMN()-COLUMN($Z68)),0),3.75)</f>
        <v>1.5</v>
      </c>
      <c r="AF68" s="65">
        <f>MIN(MAX(MIN(MAX(MIN(MAX(P$6+INDEX(エサマスタ!$C$5:$O$53,MATCH($D68,エサマスタ!$B$5:$B$53,0),COLUMN()-COLUMN($Z68)),0),3.75)+INDEX(エサマスタ!$C$5:$O$53,MATCH($E68,エサマスタ!$B$5:$B$53,0),COLUMN()-COLUMN($Z68)),0),3.75)+INDEX(エサマスタ!$C$5:$O$53,MATCH($F68,エサマスタ!$B$5:$B$53,0),COLUMN()-COLUMN($Z68)),0),3.75)</f>
        <v>2.5</v>
      </c>
      <c r="AG68" s="65">
        <f>MIN(MAX(MIN(MAX(MIN(MAX(Q$6+INDEX(エサマスタ!$C$5:$O$53,MATCH($D68,エサマスタ!$B$5:$B$53,0),COLUMN()-COLUMN($Z68)),0),3.75)+INDEX(エサマスタ!$C$5:$O$53,MATCH($E68,エサマスタ!$B$5:$B$53,0),COLUMN()-COLUMN($Z68)),0),3.75)+INDEX(エサマスタ!$C$5:$O$53,MATCH($F68,エサマスタ!$B$5:$B$53,0),COLUMN()-COLUMN($Z68)),0),3.75)</f>
        <v>0.5</v>
      </c>
      <c r="AH68" s="65">
        <f>MIN(MAX(MIN(MAX(MIN(MAX(R$6+INDEX(エサマスタ!$C$5:$O$53,MATCH($D68,エサマスタ!$B$5:$B$53,0),COLUMN()-COLUMN($Z68)),0),3.75)+INDEX(エサマスタ!$C$5:$O$53,MATCH($E68,エサマスタ!$B$5:$B$53,0),COLUMN()-COLUMN($Z68)),0),3.75)+INDEX(エサマスタ!$C$5:$O$53,MATCH($F68,エサマスタ!$B$5:$B$53,0),COLUMN()-COLUMN($Z68)),0),3.75)</f>
        <v>0</v>
      </c>
      <c r="AI68" s="76">
        <f>MIN(MAX(MIN(MAX(MIN(MAX(S$6+INDEX(エサマスタ!$C$5:$O$53,MATCH($D68,エサマスタ!$B$5:$B$53,0),COLUMN()-COLUMN($Z68)),0),1.875-MOD(S68,1))+INDEX(エサマスタ!$C$5:$O$53,MATCH($E68,エサマスタ!$B$5:$B$53,0),COLUMN()-COLUMN($Z68)),0),1.875-MOD(S68,1))+INDEX(エサマスタ!$C$5:$O$53,MATCH($F68,エサマスタ!$B$5:$B$53,0),COLUMN()-COLUMN($Z68)),0),1.875-MOD(S68,1))</f>
        <v>0.75</v>
      </c>
      <c r="AJ68" s="76">
        <f>MIN(MAX(MIN(MAX(MIN(MAX(T$6+INDEX(エサマスタ!$C$5:$O$53,MATCH($D68,エサマスタ!$B$5:$B$53,0),COLUMN()-COLUMN($Z68)),0),1.875-MOD(T68,1))+INDEX(エサマスタ!$C$5:$O$53,MATCH($E68,エサマスタ!$B$5:$B$53,0),COLUMN()-COLUMN($Z68)),0),1.875-MOD(T68,1))+INDEX(エサマスタ!$C$5:$O$53,MATCH($F68,エサマスタ!$B$5:$B$53,0),COLUMN()-COLUMN($Z68)),0),1.875-MOD(T68,1))</f>
        <v>0.875</v>
      </c>
      <c r="AK68" s="76">
        <f>MIN(MAX(MIN(MAX(MIN(MAX(U$6+INDEX(エサマスタ!$C$5:$O$53,MATCH($D68,エサマスタ!$B$5:$B$53,0),COLUMN()-COLUMN($Z68)),0),1.875-MOD(U68,1))+INDEX(エサマスタ!$C$5:$O$53,MATCH($E68,エサマスタ!$B$5:$B$53,0),COLUMN()-COLUMN($Z68)),0),1.875-MOD(U68,1))+INDEX(エサマスタ!$C$5:$O$53,MATCH($F68,エサマスタ!$B$5:$B$53,0),COLUMN()-COLUMN($Z68)),0),1.875-MOD(U68,1))</f>
        <v>1</v>
      </c>
      <c r="AL68" s="76">
        <f>MIN(MAX(MIN(MAX(MIN(MAX(V$6+INDEX(エサマスタ!$C$5:$O$53,MATCH($D68,エサマスタ!$B$5:$B$53,0),COLUMN()-COLUMN($Z68)),0),1.875-MOD(V68,1))+INDEX(エサマスタ!$C$5:$O$53,MATCH($E68,エサマスタ!$B$5:$B$53,0),COLUMN()-COLUMN($Z68)),0),1.875-MOD(V68,1))+INDEX(エサマスタ!$C$5:$O$53,MATCH($F68,エサマスタ!$B$5:$B$53,0),COLUMN()-COLUMN($Z68)),0),1.875-MOD(V68,1))</f>
        <v>1</v>
      </c>
      <c r="AM68" s="77">
        <f>MIN(MAX(MIN(MAX(MIN(MAX(W$6+IF(AND($F$1="リマスター",$D68="アルマジロキャベツ"),-1,1)*INDEX(エサマスタ!$C$5:$O$53,MATCH($D68,エサマスタ!$B$5:$B$53,0),COLUMN()-COLUMN($Z68)),0),1.875-MOD(W68,1))+IF(AND($F$1="リマスター",$E68="アルマジロキャベツ"),-1,1)*INDEX(エサマスタ!$C$5:$O$53,MATCH($E68,エサマスタ!$B$5:$B$53,0),COLUMN()-COLUMN($Z68)),0),1.875-MOD(W68,1))+IF(AND($F$1="リマスター",$F68="アルマジロキャベツ"),-1,1)*INDEX(エサマスタ!$C$5:$O$53,MATCH($F68,エサマスタ!$B$5:$B$53,0),COLUMN()-COLUMN($Z68)),0),1.875-MOD(W68,1))</f>
        <v>1</v>
      </c>
      <c r="AN68" s="15"/>
      <c r="AO68" s="12"/>
      <c r="AP68" s="12"/>
      <c r="AQ68" s="12" t="str">
        <f>初期値マスタ!B65</f>
        <v>サハギン</v>
      </c>
      <c r="AR68" s="1"/>
    </row>
    <row r="69" spans="1:44" x14ac:dyDescent="0.15">
      <c r="A69" s="15"/>
      <c r="B69" s="51" t="s">
        <v>160</v>
      </c>
      <c r="C69" s="54"/>
      <c r="D69" s="53" t="s">
        <v>92</v>
      </c>
      <c r="E69" s="53" t="s">
        <v>97</v>
      </c>
      <c r="F69" s="53" t="s">
        <v>97</v>
      </c>
      <c r="G69" s="32"/>
      <c r="H69" s="15"/>
      <c r="I69" s="15"/>
      <c r="J69" s="63" t="s">
        <v>160</v>
      </c>
      <c r="K69" s="64">
        <f t="shared" ref="K69:R69" si="105">K68+AA68</f>
        <v>191.25</v>
      </c>
      <c r="L69" s="65">
        <f t="shared" si="105"/>
        <v>69.25</v>
      </c>
      <c r="M69" s="65">
        <f t="shared" si="105"/>
        <v>137.5</v>
      </c>
      <c r="N69" s="65">
        <f t="shared" si="105"/>
        <v>83.5</v>
      </c>
      <c r="O69" s="65">
        <f t="shared" si="105"/>
        <v>83.5</v>
      </c>
      <c r="P69" s="65">
        <f t="shared" si="105"/>
        <v>137.5</v>
      </c>
      <c r="Q69" s="65">
        <f t="shared" si="105"/>
        <v>37</v>
      </c>
      <c r="R69" s="65">
        <f t="shared" si="105"/>
        <v>5</v>
      </c>
      <c r="S69" s="76">
        <f t="shared" ref="S69:W69" si="106">INT(S68)+MIN(S68-INT(S68)+AI68,1.875)</f>
        <v>51.75</v>
      </c>
      <c r="T69" s="76">
        <f t="shared" si="106"/>
        <v>46.875</v>
      </c>
      <c r="U69" s="76">
        <f t="shared" si="106"/>
        <v>52.875</v>
      </c>
      <c r="V69" s="76">
        <f t="shared" si="106"/>
        <v>52.875</v>
      </c>
      <c r="W69" s="77">
        <f t="shared" si="106"/>
        <v>47</v>
      </c>
      <c r="X69" s="15"/>
      <c r="Y69" s="15"/>
      <c r="Z69" s="63" t="s">
        <v>160</v>
      </c>
      <c r="AA69" s="64">
        <f>MIN(MAX(MIN(MAX(MIN(MAX(K$6+INDEX(エサマスタ!$C$5:$O$53,MATCH($D69,エサマスタ!$B$5:$B$53,0),COLUMN()-COLUMN($Z69)),0),3.75)+INDEX(エサマスタ!$C$5:$O$53,MATCH($E69,エサマスタ!$B$5:$B$53,0),COLUMN()-COLUMN($Z69)),0),3.75)+INDEX(エサマスタ!$C$5:$O$53,MATCH($F69,エサマスタ!$B$5:$B$53,0),COLUMN()-COLUMN($Z69)),0),3.75)</f>
        <v>3.75</v>
      </c>
      <c r="AB69" s="65">
        <f>MIN(MAX(MIN(MAX(MIN(MAX(L$6+INDEX(エサマスタ!$C$5:$O$53,MATCH($D69,エサマスタ!$B$5:$B$53,0),COLUMN()-COLUMN($Z69)),0),3.75)+INDEX(エサマスタ!$C$5:$O$53,MATCH($E69,エサマスタ!$B$5:$B$53,0),COLUMN()-COLUMN($Z69)),0),3.75)+INDEX(エサマスタ!$C$5:$O$53,MATCH($F69,エサマスタ!$B$5:$B$53,0),COLUMN()-COLUMN($Z69)),0),3.75)</f>
        <v>1.25</v>
      </c>
      <c r="AC69" s="65">
        <f>MIN(MAX(MIN(MAX(MIN(MAX(M$6+INDEX(エサマスタ!$C$5:$O$53,MATCH($D69,エサマスタ!$B$5:$B$53,0),COLUMN()-COLUMN($Z69)),0),3.75)+INDEX(エサマスタ!$C$5:$O$53,MATCH($E69,エサマスタ!$B$5:$B$53,0),COLUMN()-COLUMN($Z69)),0),3.75)+INDEX(エサマスタ!$C$5:$O$53,MATCH($F69,エサマスタ!$B$5:$B$53,0),COLUMN()-COLUMN($Z69)),0),3.75)</f>
        <v>2.5</v>
      </c>
      <c r="AD69" s="65">
        <f>MIN(MAX(MIN(MAX(MIN(MAX(N$6+INDEX(エサマスタ!$C$5:$O$53,MATCH($D69,エサマスタ!$B$5:$B$53,0),COLUMN()-COLUMN($Z69)),0),3.75)+INDEX(エサマスタ!$C$5:$O$53,MATCH($E69,エサマスタ!$B$5:$B$53,0),COLUMN()-COLUMN($Z69)),0),3.75)+INDEX(エサマスタ!$C$5:$O$53,MATCH($F69,エサマスタ!$B$5:$B$53,0),COLUMN()-COLUMN($Z69)),0),3.75)</f>
        <v>1.5</v>
      </c>
      <c r="AE69" s="65">
        <f>MIN(MAX(MIN(MAX(MIN(MAX(O$6+INDEX(エサマスタ!$C$5:$O$53,MATCH($D69,エサマスタ!$B$5:$B$53,0),COLUMN()-COLUMN($Z69)),0),3.75)+INDEX(エサマスタ!$C$5:$O$53,MATCH($E69,エサマスタ!$B$5:$B$53,0),COLUMN()-COLUMN($Z69)),0),3.75)+INDEX(エサマスタ!$C$5:$O$53,MATCH($F69,エサマスタ!$B$5:$B$53,0),COLUMN()-COLUMN($Z69)),0),3.75)</f>
        <v>1.5</v>
      </c>
      <c r="AF69" s="65">
        <f>MIN(MAX(MIN(MAX(MIN(MAX(P$6+INDEX(エサマスタ!$C$5:$O$53,MATCH($D69,エサマスタ!$B$5:$B$53,0),COLUMN()-COLUMN($Z69)),0),3.75)+INDEX(エサマスタ!$C$5:$O$53,MATCH($E69,エサマスタ!$B$5:$B$53,0),COLUMN()-COLUMN($Z69)),0),3.75)+INDEX(エサマスタ!$C$5:$O$53,MATCH($F69,エサマスタ!$B$5:$B$53,0),COLUMN()-COLUMN($Z69)),0),3.75)</f>
        <v>2.5</v>
      </c>
      <c r="AG69" s="65">
        <f>MIN(MAX(MIN(MAX(MIN(MAX(Q$6+INDEX(エサマスタ!$C$5:$O$53,MATCH($D69,エサマスタ!$B$5:$B$53,0),COLUMN()-COLUMN($Z69)),0),3.75)+INDEX(エサマスタ!$C$5:$O$53,MATCH($E69,エサマスタ!$B$5:$B$53,0),COLUMN()-COLUMN($Z69)),0),3.75)+INDEX(エサマスタ!$C$5:$O$53,MATCH($F69,エサマスタ!$B$5:$B$53,0),COLUMN()-COLUMN($Z69)),0),3.75)</f>
        <v>0.5</v>
      </c>
      <c r="AH69" s="65">
        <f>MIN(MAX(MIN(MAX(MIN(MAX(R$6+INDEX(エサマスタ!$C$5:$O$53,MATCH($D69,エサマスタ!$B$5:$B$53,0),COLUMN()-COLUMN($Z69)),0),3.75)+INDEX(エサマスタ!$C$5:$O$53,MATCH($E69,エサマスタ!$B$5:$B$53,0),COLUMN()-COLUMN($Z69)),0),3.75)+INDEX(エサマスタ!$C$5:$O$53,MATCH($F69,エサマスタ!$B$5:$B$53,0),COLUMN()-COLUMN($Z69)),0),3.75)</f>
        <v>0</v>
      </c>
      <c r="AI69" s="76">
        <f>MIN(MAX(MIN(MAX(MIN(MAX(S$6+INDEX(エサマスタ!$C$5:$O$53,MATCH($D69,エサマスタ!$B$5:$B$53,0),COLUMN()-COLUMN($Z69)),0),1.875-MOD(S69,1))+INDEX(エサマスタ!$C$5:$O$53,MATCH($E69,エサマスタ!$B$5:$B$53,0),COLUMN()-COLUMN($Z69)),0),1.875-MOD(S69,1))+INDEX(エサマスタ!$C$5:$O$53,MATCH($F69,エサマスタ!$B$5:$B$53,0),COLUMN()-COLUMN($Z69)),0),1.875-MOD(S69,1))</f>
        <v>0.75</v>
      </c>
      <c r="AJ69" s="76">
        <f>MIN(MAX(MIN(MAX(MIN(MAX(T$6+INDEX(エサマスタ!$C$5:$O$53,MATCH($D69,エサマスタ!$B$5:$B$53,0),COLUMN()-COLUMN($Z69)),0),1.875-MOD(T69,1))+INDEX(エサマスタ!$C$5:$O$53,MATCH($E69,エサマスタ!$B$5:$B$53,0),COLUMN()-COLUMN($Z69)),0),1.875-MOD(T69,1))+INDEX(エサマスタ!$C$5:$O$53,MATCH($F69,エサマスタ!$B$5:$B$53,0),COLUMN()-COLUMN($Z69)),0),1.875-MOD(T69,1))</f>
        <v>0.875</v>
      </c>
      <c r="AK69" s="76">
        <f>MIN(MAX(MIN(MAX(MIN(MAX(U$6+INDEX(エサマスタ!$C$5:$O$53,MATCH($D69,エサマスタ!$B$5:$B$53,0),COLUMN()-COLUMN($Z69)),0),1.875-MOD(U69,1))+INDEX(エサマスタ!$C$5:$O$53,MATCH($E69,エサマスタ!$B$5:$B$53,0),COLUMN()-COLUMN($Z69)),0),1.875-MOD(U69,1))+INDEX(エサマスタ!$C$5:$O$53,MATCH($F69,エサマスタ!$B$5:$B$53,0),COLUMN()-COLUMN($Z69)),0),1.875-MOD(U69,1))</f>
        <v>1</v>
      </c>
      <c r="AL69" s="76">
        <f>MIN(MAX(MIN(MAX(MIN(MAX(V$6+INDEX(エサマスタ!$C$5:$O$53,MATCH($D69,エサマスタ!$B$5:$B$53,0),COLUMN()-COLUMN($Z69)),0),1.875-MOD(V69,1))+INDEX(エサマスタ!$C$5:$O$53,MATCH($E69,エサマスタ!$B$5:$B$53,0),COLUMN()-COLUMN($Z69)),0),1.875-MOD(V69,1))+INDEX(エサマスタ!$C$5:$O$53,MATCH($F69,エサマスタ!$B$5:$B$53,0),COLUMN()-COLUMN($Z69)),0),1.875-MOD(V69,1))</f>
        <v>1</v>
      </c>
      <c r="AM69" s="77">
        <f>MIN(MAX(MIN(MAX(MIN(MAX(W$6+IF(AND($F$1="リマスター",$D69="アルマジロキャベツ"),-1,1)*INDEX(エサマスタ!$C$5:$O$53,MATCH($D69,エサマスタ!$B$5:$B$53,0),COLUMN()-COLUMN($Z69)),0),1.875-MOD(W69,1))+IF(AND($F$1="リマスター",$E69="アルマジロキャベツ"),-1,1)*INDEX(エサマスタ!$C$5:$O$53,MATCH($E69,エサマスタ!$B$5:$B$53,0),COLUMN()-COLUMN($Z69)),0),1.875-MOD(W69,1))+IF(AND($F$1="リマスター",$F69="アルマジロキャベツ"),-1,1)*INDEX(エサマスタ!$C$5:$O$53,MATCH($F69,エサマスタ!$B$5:$B$53,0),COLUMN()-COLUMN($Z69)),0),1.875-MOD(W69,1))</f>
        <v>1</v>
      </c>
      <c r="AN69" s="15"/>
      <c r="AO69" s="12"/>
      <c r="AP69" s="12"/>
      <c r="AQ69" s="12" t="str">
        <f>初期値マスタ!B66</f>
        <v>カーミラ</v>
      </c>
      <c r="AR69" s="1"/>
    </row>
    <row r="70" spans="1:44" x14ac:dyDescent="0.15">
      <c r="A70" s="15"/>
      <c r="B70" s="51" t="s">
        <v>161</v>
      </c>
      <c r="C70" s="54"/>
      <c r="D70" s="53" t="s">
        <v>92</v>
      </c>
      <c r="E70" s="53" t="s">
        <v>92</v>
      </c>
      <c r="F70" s="53" t="s">
        <v>97</v>
      </c>
      <c r="G70" s="32"/>
      <c r="H70" s="15"/>
      <c r="I70" s="15"/>
      <c r="J70" s="63" t="s">
        <v>161</v>
      </c>
      <c r="K70" s="64">
        <f t="shared" ref="K70:R70" si="107">K69+AA69</f>
        <v>195</v>
      </c>
      <c r="L70" s="65">
        <f t="shared" si="107"/>
        <v>70.5</v>
      </c>
      <c r="M70" s="65">
        <f t="shared" si="107"/>
        <v>140</v>
      </c>
      <c r="N70" s="65">
        <f t="shared" si="107"/>
        <v>85</v>
      </c>
      <c r="O70" s="65">
        <f t="shared" si="107"/>
        <v>85</v>
      </c>
      <c r="P70" s="65">
        <f t="shared" si="107"/>
        <v>140</v>
      </c>
      <c r="Q70" s="65">
        <f t="shared" si="107"/>
        <v>37.5</v>
      </c>
      <c r="R70" s="65">
        <f t="shared" si="107"/>
        <v>5</v>
      </c>
      <c r="S70" s="76">
        <f t="shared" ref="S70:W70" si="108">INT(S69)+MIN(S69-INT(S69)+AI69,1.875)</f>
        <v>52.5</v>
      </c>
      <c r="T70" s="76">
        <f t="shared" si="108"/>
        <v>47.75</v>
      </c>
      <c r="U70" s="76">
        <f t="shared" si="108"/>
        <v>53.875</v>
      </c>
      <c r="V70" s="76">
        <f t="shared" si="108"/>
        <v>53.875</v>
      </c>
      <c r="W70" s="77">
        <f t="shared" si="108"/>
        <v>48</v>
      </c>
      <c r="X70" s="15"/>
      <c r="Y70" s="15"/>
      <c r="Z70" s="63" t="s">
        <v>161</v>
      </c>
      <c r="AA70" s="64">
        <f>MIN(MAX(MIN(MAX(MIN(MAX(K$6+INDEX(エサマスタ!$C$5:$O$53,MATCH($D70,エサマスタ!$B$5:$B$53,0),COLUMN()-COLUMN($Z70)),0),3.75)+INDEX(エサマスタ!$C$5:$O$53,MATCH($E70,エサマスタ!$B$5:$B$53,0),COLUMN()-COLUMN($Z70)),0),3.75)+INDEX(エサマスタ!$C$5:$O$53,MATCH($F70,エサマスタ!$B$5:$B$53,0),COLUMN()-COLUMN($Z70)),0),3.75)</f>
        <v>3.5</v>
      </c>
      <c r="AB70" s="65">
        <f>MIN(MAX(MIN(MAX(MIN(MAX(L$6+INDEX(エサマスタ!$C$5:$O$53,MATCH($D70,エサマスタ!$B$5:$B$53,0),COLUMN()-COLUMN($Z70)),0),3.75)+INDEX(エサマスタ!$C$5:$O$53,MATCH($E70,エサマスタ!$B$5:$B$53,0),COLUMN()-COLUMN($Z70)),0),3.75)+INDEX(エサマスタ!$C$5:$O$53,MATCH($F70,エサマスタ!$B$5:$B$53,0),COLUMN()-COLUMN($Z70)),0),3.75)</f>
        <v>1.25</v>
      </c>
      <c r="AC70" s="65">
        <f>MIN(MAX(MIN(MAX(MIN(MAX(M$6+INDEX(エサマスタ!$C$5:$O$53,MATCH($D70,エサマスタ!$B$5:$B$53,0),COLUMN()-COLUMN($Z70)),0),3.75)+INDEX(エサマスタ!$C$5:$O$53,MATCH($E70,エサマスタ!$B$5:$B$53,0),COLUMN()-COLUMN($Z70)),0),3.75)+INDEX(エサマスタ!$C$5:$O$53,MATCH($F70,エサマスタ!$B$5:$B$53,0),COLUMN()-COLUMN($Z70)),0),3.75)</f>
        <v>3.5</v>
      </c>
      <c r="AD70" s="65">
        <f>MIN(MAX(MIN(MAX(MIN(MAX(N$6+INDEX(エサマスタ!$C$5:$O$53,MATCH($D70,エサマスタ!$B$5:$B$53,0),COLUMN()-COLUMN($Z70)),0),3.75)+INDEX(エサマスタ!$C$5:$O$53,MATCH($E70,エサマスタ!$B$5:$B$53,0),COLUMN()-COLUMN($Z70)),0),3.75)+INDEX(エサマスタ!$C$5:$O$53,MATCH($F70,エサマスタ!$B$5:$B$53,0),COLUMN()-COLUMN($Z70)),0),3.75)</f>
        <v>1.5</v>
      </c>
      <c r="AE70" s="65">
        <f>MIN(MAX(MIN(MAX(MIN(MAX(O$6+INDEX(エサマスタ!$C$5:$O$53,MATCH($D70,エサマスタ!$B$5:$B$53,0),COLUMN()-COLUMN($Z70)),0),3.75)+INDEX(エサマスタ!$C$5:$O$53,MATCH($E70,エサマスタ!$B$5:$B$53,0),COLUMN()-COLUMN($Z70)),0),3.75)+INDEX(エサマスタ!$C$5:$O$53,MATCH($F70,エサマスタ!$B$5:$B$53,0),COLUMN()-COLUMN($Z70)),0),3.75)</f>
        <v>1.5</v>
      </c>
      <c r="AF70" s="65">
        <f>MIN(MAX(MIN(MAX(MIN(MAX(P$6+INDEX(エサマスタ!$C$5:$O$53,MATCH($D70,エサマスタ!$B$5:$B$53,0),COLUMN()-COLUMN($Z70)),0),3.75)+INDEX(エサマスタ!$C$5:$O$53,MATCH($E70,エサマスタ!$B$5:$B$53,0),COLUMN()-COLUMN($Z70)),0),3.75)+INDEX(エサマスタ!$C$5:$O$53,MATCH($F70,エサマスタ!$B$5:$B$53,0),COLUMN()-COLUMN($Z70)),0),3.75)</f>
        <v>3.5</v>
      </c>
      <c r="AG70" s="65">
        <f>MIN(MAX(MIN(MAX(MIN(MAX(Q$6+INDEX(エサマスタ!$C$5:$O$53,MATCH($D70,エサマスタ!$B$5:$B$53,0),COLUMN()-COLUMN($Z70)),0),3.75)+INDEX(エサマスタ!$C$5:$O$53,MATCH($E70,エサマスタ!$B$5:$B$53,0),COLUMN()-COLUMN($Z70)),0),3.75)+INDEX(エサマスタ!$C$5:$O$53,MATCH($F70,エサマスタ!$B$5:$B$53,0),COLUMN()-COLUMN($Z70)),0),3.75)</f>
        <v>0</v>
      </c>
      <c r="AH70" s="65">
        <f>MIN(MAX(MIN(MAX(MIN(MAX(R$6+INDEX(エサマスタ!$C$5:$O$53,MATCH($D70,エサマスタ!$B$5:$B$53,0),COLUMN()-COLUMN($Z70)),0),3.75)+INDEX(エサマスタ!$C$5:$O$53,MATCH($E70,エサマスタ!$B$5:$B$53,0),COLUMN()-COLUMN($Z70)),0),3.75)+INDEX(エサマスタ!$C$5:$O$53,MATCH($F70,エサマスタ!$B$5:$B$53,0),COLUMN()-COLUMN($Z70)),0),3.75)</f>
        <v>0</v>
      </c>
      <c r="AI70" s="76">
        <f>MIN(MAX(MIN(MAX(MIN(MAX(S$6+INDEX(エサマスタ!$C$5:$O$53,MATCH($D70,エサマスタ!$B$5:$B$53,0),COLUMN()-COLUMN($Z70)),0),1.875-MOD(S70,1))+INDEX(エサマスタ!$C$5:$O$53,MATCH($E70,エサマスタ!$B$5:$B$53,0),COLUMN()-COLUMN($Z70)),0),1.875-MOD(S70,1))+INDEX(エサマスタ!$C$5:$O$53,MATCH($F70,エサマスタ!$B$5:$B$53,0),COLUMN()-COLUMN($Z70)),0),1.875-MOD(S70,1))</f>
        <v>0.75</v>
      </c>
      <c r="AJ70" s="76">
        <f>MIN(MAX(MIN(MAX(MIN(MAX(T$6+INDEX(エサマスタ!$C$5:$O$53,MATCH($D70,エサマスタ!$B$5:$B$53,0),COLUMN()-COLUMN($Z70)),0),1.875-MOD(T70,1))+INDEX(エサマスタ!$C$5:$O$53,MATCH($E70,エサマスタ!$B$5:$B$53,0),COLUMN()-COLUMN($Z70)),0),1.875-MOD(T70,1))+INDEX(エサマスタ!$C$5:$O$53,MATCH($F70,エサマスタ!$B$5:$B$53,0),COLUMN()-COLUMN($Z70)),0),1.875-MOD(T70,1))</f>
        <v>1.125</v>
      </c>
      <c r="AK70" s="76">
        <f>MIN(MAX(MIN(MAX(MIN(MAX(U$6+INDEX(エサマスタ!$C$5:$O$53,MATCH($D70,エサマスタ!$B$5:$B$53,0),COLUMN()-COLUMN($Z70)),0),1.875-MOD(U70,1))+INDEX(エサマスタ!$C$5:$O$53,MATCH($E70,エサマスタ!$B$5:$B$53,0),COLUMN()-COLUMN($Z70)),0),1.875-MOD(U70,1))+INDEX(エサマスタ!$C$5:$O$53,MATCH($F70,エサマスタ!$B$5:$B$53,0),COLUMN()-COLUMN($Z70)),0),1.875-MOD(U70,1))</f>
        <v>1</v>
      </c>
      <c r="AL70" s="76">
        <f>MIN(MAX(MIN(MAX(MIN(MAX(V$6+INDEX(エサマスタ!$C$5:$O$53,MATCH($D70,エサマスタ!$B$5:$B$53,0),COLUMN()-COLUMN($Z70)),0),1.875-MOD(V70,1))+INDEX(エサマスタ!$C$5:$O$53,MATCH($E70,エサマスタ!$B$5:$B$53,0),COLUMN()-COLUMN($Z70)),0),1.875-MOD(V70,1))+INDEX(エサマスタ!$C$5:$O$53,MATCH($F70,エサマスタ!$B$5:$B$53,0),COLUMN()-COLUMN($Z70)),0),1.875-MOD(V70,1))</f>
        <v>1</v>
      </c>
      <c r="AM70" s="77">
        <f>MIN(MAX(MIN(MAX(MIN(MAX(W$6+IF(AND($F$1="リマスター",$D70="アルマジロキャベツ"),-1,1)*INDEX(エサマスタ!$C$5:$O$53,MATCH($D70,エサマスタ!$B$5:$B$53,0),COLUMN()-COLUMN($Z70)),0),1.875-MOD(W70,1))+IF(AND($F$1="リマスター",$E70="アルマジロキャベツ"),-1,1)*INDEX(エサマスタ!$C$5:$O$53,MATCH($E70,エサマスタ!$B$5:$B$53,0),COLUMN()-COLUMN($Z70)),0),1.875-MOD(W70,1))+IF(AND($F$1="リマスター",$F70="アルマジロキャベツ"),-1,1)*INDEX(エサマスタ!$C$5:$O$53,MATCH($F70,エサマスタ!$B$5:$B$53,0),COLUMN()-COLUMN($Z70)),0),1.875-MOD(W70,1))</f>
        <v>0.5</v>
      </c>
      <c r="AN70" s="15"/>
      <c r="AO70" s="12"/>
      <c r="AP70" s="12"/>
      <c r="AQ70" s="12" t="str">
        <f>初期値マスタ!B67</f>
        <v>ケイブマン</v>
      </c>
      <c r="AR70" s="1"/>
    </row>
    <row r="71" spans="1:44" x14ac:dyDescent="0.15">
      <c r="A71" s="15"/>
      <c r="B71" s="51" t="s">
        <v>162</v>
      </c>
      <c r="C71" s="54"/>
      <c r="D71" s="53" t="s">
        <v>92</v>
      </c>
      <c r="E71" s="53" t="s">
        <v>97</v>
      </c>
      <c r="F71" s="53" t="s">
        <v>97</v>
      </c>
      <c r="G71" s="32"/>
      <c r="H71" s="15"/>
      <c r="I71" s="15"/>
      <c r="J71" s="63" t="s">
        <v>162</v>
      </c>
      <c r="K71" s="64">
        <f t="shared" ref="K71:R71" si="109">K70+AA70</f>
        <v>198.5</v>
      </c>
      <c r="L71" s="65">
        <f t="shared" si="109"/>
        <v>71.75</v>
      </c>
      <c r="M71" s="65">
        <f t="shared" si="109"/>
        <v>143.5</v>
      </c>
      <c r="N71" s="65">
        <f t="shared" si="109"/>
        <v>86.5</v>
      </c>
      <c r="O71" s="65">
        <f t="shared" si="109"/>
        <v>86.5</v>
      </c>
      <c r="P71" s="65">
        <f t="shared" si="109"/>
        <v>143.5</v>
      </c>
      <c r="Q71" s="65">
        <f t="shared" si="109"/>
        <v>37.5</v>
      </c>
      <c r="R71" s="65">
        <f t="shared" si="109"/>
        <v>5</v>
      </c>
      <c r="S71" s="76">
        <f t="shared" ref="S71:W71" si="110">INT(S70)+MIN(S70-INT(S70)+AI70,1.875)</f>
        <v>53.25</v>
      </c>
      <c r="T71" s="76">
        <f t="shared" si="110"/>
        <v>48.875</v>
      </c>
      <c r="U71" s="76">
        <f t="shared" si="110"/>
        <v>54.875</v>
      </c>
      <c r="V71" s="76">
        <f t="shared" si="110"/>
        <v>54.875</v>
      </c>
      <c r="W71" s="77">
        <f t="shared" si="110"/>
        <v>48.5</v>
      </c>
      <c r="X71" s="15"/>
      <c r="Y71" s="15"/>
      <c r="Z71" s="63" t="s">
        <v>162</v>
      </c>
      <c r="AA71" s="64">
        <f>MIN(MAX(MIN(MAX(MIN(MAX(K$6+INDEX(エサマスタ!$C$5:$O$53,MATCH($D71,エサマスタ!$B$5:$B$53,0),COLUMN()-COLUMN($Z71)),0),3.75)+INDEX(エサマスタ!$C$5:$O$53,MATCH($E71,エサマスタ!$B$5:$B$53,0),COLUMN()-COLUMN($Z71)),0),3.75)+INDEX(エサマスタ!$C$5:$O$53,MATCH($F71,エサマスタ!$B$5:$B$53,0),COLUMN()-COLUMN($Z71)),0),3.75)</f>
        <v>3.75</v>
      </c>
      <c r="AB71" s="65">
        <f>MIN(MAX(MIN(MAX(MIN(MAX(L$6+INDEX(エサマスタ!$C$5:$O$53,MATCH($D71,エサマスタ!$B$5:$B$53,0),COLUMN()-COLUMN($Z71)),0),3.75)+INDEX(エサマスタ!$C$5:$O$53,MATCH($E71,エサマスタ!$B$5:$B$53,0),COLUMN()-COLUMN($Z71)),0),3.75)+INDEX(エサマスタ!$C$5:$O$53,MATCH($F71,エサマスタ!$B$5:$B$53,0),COLUMN()-COLUMN($Z71)),0),3.75)</f>
        <v>1.25</v>
      </c>
      <c r="AC71" s="65">
        <f>MIN(MAX(MIN(MAX(MIN(MAX(M$6+INDEX(エサマスタ!$C$5:$O$53,MATCH($D71,エサマスタ!$B$5:$B$53,0),COLUMN()-COLUMN($Z71)),0),3.75)+INDEX(エサマスタ!$C$5:$O$53,MATCH($E71,エサマスタ!$B$5:$B$53,0),COLUMN()-COLUMN($Z71)),0),3.75)+INDEX(エサマスタ!$C$5:$O$53,MATCH($F71,エサマスタ!$B$5:$B$53,0),COLUMN()-COLUMN($Z71)),0),3.75)</f>
        <v>2.5</v>
      </c>
      <c r="AD71" s="65">
        <f>MIN(MAX(MIN(MAX(MIN(MAX(N$6+INDEX(エサマスタ!$C$5:$O$53,MATCH($D71,エサマスタ!$B$5:$B$53,0),COLUMN()-COLUMN($Z71)),0),3.75)+INDEX(エサマスタ!$C$5:$O$53,MATCH($E71,エサマスタ!$B$5:$B$53,0),COLUMN()-COLUMN($Z71)),0),3.75)+INDEX(エサマスタ!$C$5:$O$53,MATCH($F71,エサマスタ!$B$5:$B$53,0),COLUMN()-COLUMN($Z71)),0),3.75)</f>
        <v>1.5</v>
      </c>
      <c r="AE71" s="65">
        <f>MIN(MAX(MIN(MAX(MIN(MAX(O$6+INDEX(エサマスタ!$C$5:$O$53,MATCH($D71,エサマスタ!$B$5:$B$53,0),COLUMN()-COLUMN($Z71)),0),3.75)+INDEX(エサマスタ!$C$5:$O$53,MATCH($E71,エサマスタ!$B$5:$B$53,0),COLUMN()-COLUMN($Z71)),0),3.75)+INDEX(エサマスタ!$C$5:$O$53,MATCH($F71,エサマスタ!$B$5:$B$53,0),COLUMN()-COLUMN($Z71)),0),3.75)</f>
        <v>1.5</v>
      </c>
      <c r="AF71" s="65">
        <f>MIN(MAX(MIN(MAX(MIN(MAX(P$6+INDEX(エサマスタ!$C$5:$O$53,MATCH($D71,エサマスタ!$B$5:$B$53,0),COLUMN()-COLUMN($Z71)),0),3.75)+INDEX(エサマスタ!$C$5:$O$53,MATCH($E71,エサマスタ!$B$5:$B$53,0),COLUMN()-COLUMN($Z71)),0),3.75)+INDEX(エサマスタ!$C$5:$O$53,MATCH($F71,エサマスタ!$B$5:$B$53,0),COLUMN()-COLUMN($Z71)),0),3.75)</f>
        <v>2.5</v>
      </c>
      <c r="AG71" s="65">
        <f>MIN(MAX(MIN(MAX(MIN(MAX(Q$6+INDEX(エサマスタ!$C$5:$O$53,MATCH($D71,エサマスタ!$B$5:$B$53,0),COLUMN()-COLUMN($Z71)),0),3.75)+INDEX(エサマスタ!$C$5:$O$53,MATCH($E71,エサマスタ!$B$5:$B$53,0),COLUMN()-COLUMN($Z71)),0),3.75)+INDEX(エサマスタ!$C$5:$O$53,MATCH($F71,エサマスタ!$B$5:$B$53,0),COLUMN()-COLUMN($Z71)),0),3.75)</f>
        <v>0.5</v>
      </c>
      <c r="AH71" s="65">
        <f>MIN(MAX(MIN(MAX(MIN(MAX(R$6+INDEX(エサマスタ!$C$5:$O$53,MATCH($D71,エサマスタ!$B$5:$B$53,0),COLUMN()-COLUMN($Z71)),0),3.75)+INDEX(エサマスタ!$C$5:$O$53,MATCH($E71,エサマスタ!$B$5:$B$53,0),COLUMN()-COLUMN($Z71)),0),3.75)+INDEX(エサマスタ!$C$5:$O$53,MATCH($F71,エサマスタ!$B$5:$B$53,0),COLUMN()-COLUMN($Z71)),0),3.75)</f>
        <v>0</v>
      </c>
      <c r="AI71" s="76">
        <f>MIN(MAX(MIN(MAX(MIN(MAX(S$6+INDEX(エサマスタ!$C$5:$O$53,MATCH($D71,エサマスタ!$B$5:$B$53,0),COLUMN()-COLUMN($Z71)),0),1.875-MOD(S71,1))+INDEX(エサマスタ!$C$5:$O$53,MATCH($E71,エサマスタ!$B$5:$B$53,0),COLUMN()-COLUMN($Z71)),0),1.875-MOD(S71,1))+INDEX(エサマスタ!$C$5:$O$53,MATCH($F71,エサマスタ!$B$5:$B$53,0),COLUMN()-COLUMN($Z71)),0),1.875-MOD(S71,1))</f>
        <v>0.75</v>
      </c>
      <c r="AJ71" s="76">
        <f>MIN(MAX(MIN(MAX(MIN(MAX(T$6+INDEX(エサマスタ!$C$5:$O$53,MATCH($D71,エサマスタ!$B$5:$B$53,0),COLUMN()-COLUMN($Z71)),0),1.875-MOD(T71,1))+INDEX(エサマスタ!$C$5:$O$53,MATCH($E71,エサマスタ!$B$5:$B$53,0),COLUMN()-COLUMN($Z71)),0),1.875-MOD(T71,1))+INDEX(エサマスタ!$C$5:$O$53,MATCH($F71,エサマスタ!$B$5:$B$53,0),COLUMN()-COLUMN($Z71)),0),1.875-MOD(T71,1))</f>
        <v>0.875</v>
      </c>
      <c r="AK71" s="76">
        <f>MIN(MAX(MIN(MAX(MIN(MAX(U$6+INDEX(エサマスタ!$C$5:$O$53,MATCH($D71,エサマスタ!$B$5:$B$53,0),COLUMN()-COLUMN($Z71)),0),1.875-MOD(U71,1))+INDEX(エサマスタ!$C$5:$O$53,MATCH($E71,エサマスタ!$B$5:$B$53,0),COLUMN()-COLUMN($Z71)),0),1.875-MOD(U71,1))+INDEX(エサマスタ!$C$5:$O$53,MATCH($F71,エサマスタ!$B$5:$B$53,0),COLUMN()-COLUMN($Z71)),0),1.875-MOD(U71,1))</f>
        <v>1</v>
      </c>
      <c r="AL71" s="76">
        <f>MIN(MAX(MIN(MAX(MIN(MAX(V$6+INDEX(エサマスタ!$C$5:$O$53,MATCH($D71,エサマスタ!$B$5:$B$53,0),COLUMN()-COLUMN($Z71)),0),1.875-MOD(V71,1))+INDEX(エサマスタ!$C$5:$O$53,MATCH($E71,エサマスタ!$B$5:$B$53,0),COLUMN()-COLUMN($Z71)),0),1.875-MOD(V71,1))+INDEX(エサマスタ!$C$5:$O$53,MATCH($F71,エサマスタ!$B$5:$B$53,0),COLUMN()-COLUMN($Z71)),0),1.875-MOD(V71,1))</f>
        <v>1</v>
      </c>
      <c r="AM71" s="77">
        <f>MIN(MAX(MIN(MAX(MIN(MAX(W$6+IF(AND($F$1="リマスター",$D71="アルマジロキャベツ"),-1,1)*INDEX(エサマスタ!$C$5:$O$53,MATCH($D71,エサマスタ!$B$5:$B$53,0),COLUMN()-COLUMN($Z71)),0),1.875-MOD(W71,1))+IF(AND($F$1="リマスター",$E71="アルマジロキャベツ"),-1,1)*INDEX(エサマスタ!$C$5:$O$53,MATCH($E71,エサマスタ!$B$5:$B$53,0),COLUMN()-COLUMN($Z71)),0),1.875-MOD(W71,1))+IF(AND($F$1="リマスター",$F71="アルマジロキャベツ"),-1,1)*INDEX(エサマスタ!$C$5:$O$53,MATCH($F71,エサマスタ!$B$5:$B$53,0),COLUMN()-COLUMN($Z71)),0),1.875-MOD(W71,1))</f>
        <v>1</v>
      </c>
      <c r="AN71" s="15"/>
      <c r="AO71" s="12"/>
      <c r="AP71" s="12"/>
      <c r="AQ71" s="12" t="str">
        <f>初期値マスタ!B68</f>
        <v>ダック</v>
      </c>
      <c r="AR71" s="1"/>
    </row>
    <row r="72" spans="1:44" x14ac:dyDescent="0.15">
      <c r="A72" s="15"/>
      <c r="B72" s="51" t="s">
        <v>163</v>
      </c>
      <c r="C72" s="54"/>
      <c r="D72" s="53" t="s">
        <v>92</v>
      </c>
      <c r="E72" s="53" t="s">
        <v>97</v>
      </c>
      <c r="F72" s="53" t="s">
        <v>97</v>
      </c>
      <c r="G72" s="32"/>
      <c r="H72" s="15"/>
      <c r="I72" s="15"/>
      <c r="J72" s="63" t="s">
        <v>163</v>
      </c>
      <c r="K72" s="64">
        <f t="shared" ref="K72:R72" si="111">K71+AA71</f>
        <v>202.25</v>
      </c>
      <c r="L72" s="65">
        <f t="shared" si="111"/>
        <v>73</v>
      </c>
      <c r="M72" s="65">
        <f t="shared" si="111"/>
        <v>146</v>
      </c>
      <c r="N72" s="65">
        <f t="shared" si="111"/>
        <v>88</v>
      </c>
      <c r="O72" s="65">
        <f t="shared" si="111"/>
        <v>88</v>
      </c>
      <c r="P72" s="65">
        <f t="shared" si="111"/>
        <v>146</v>
      </c>
      <c r="Q72" s="65">
        <f t="shared" si="111"/>
        <v>38</v>
      </c>
      <c r="R72" s="65">
        <f t="shared" si="111"/>
        <v>5</v>
      </c>
      <c r="S72" s="76">
        <f t="shared" ref="S72:W72" si="112">INT(S71)+MIN(S71-INT(S71)+AI71,1.875)</f>
        <v>54</v>
      </c>
      <c r="T72" s="76">
        <f t="shared" si="112"/>
        <v>49.75</v>
      </c>
      <c r="U72" s="76">
        <f t="shared" si="112"/>
        <v>55.875</v>
      </c>
      <c r="V72" s="76">
        <f t="shared" si="112"/>
        <v>55.875</v>
      </c>
      <c r="W72" s="77">
        <f t="shared" si="112"/>
        <v>49.5</v>
      </c>
      <c r="X72" s="15"/>
      <c r="Y72" s="15"/>
      <c r="Z72" s="63" t="s">
        <v>163</v>
      </c>
      <c r="AA72" s="64">
        <f>MIN(MAX(MIN(MAX(MIN(MAX(K$6+INDEX(エサマスタ!$C$5:$O$53,MATCH($D72,エサマスタ!$B$5:$B$53,0),COLUMN()-COLUMN($Z72)),0),3.75)+INDEX(エサマスタ!$C$5:$O$53,MATCH($E72,エサマスタ!$B$5:$B$53,0),COLUMN()-COLUMN($Z72)),0),3.75)+INDEX(エサマスタ!$C$5:$O$53,MATCH($F72,エサマスタ!$B$5:$B$53,0),COLUMN()-COLUMN($Z72)),0),3.75)</f>
        <v>3.75</v>
      </c>
      <c r="AB72" s="65">
        <f>MIN(MAX(MIN(MAX(MIN(MAX(L$6+INDEX(エサマスタ!$C$5:$O$53,MATCH($D72,エサマスタ!$B$5:$B$53,0),COLUMN()-COLUMN($Z72)),0),3.75)+INDEX(エサマスタ!$C$5:$O$53,MATCH($E72,エサマスタ!$B$5:$B$53,0),COLUMN()-COLUMN($Z72)),0),3.75)+INDEX(エサマスタ!$C$5:$O$53,MATCH($F72,エサマスタ!$B$5:$B$53,0),COLUMN()-COLUMN($Z72)),0),3.75)</f>
        <v>1.25</v>
      </c>
      <c r="AC72" s="65">
        <f>MIN(MAX(MIN(MAX(MIN(MAX(M$6+INDEX(エサマスタ!$C$5:$O$53,MATCH($D72,エサマスタ!$B$5:$B$53,0),COLUMN()-COLUMN($Z72)),0),3.75)+INDEX(エサマスタ!$C$5:$O$53,MATCH($E72,エサマスタ!$B$5:$B$53,0),COLUMN()-COLUMN($Z72)),0),3.75)+INDEX(エサマスタ!$C$5:$O$53,MATCH($F72,エサマスタ!$B$5:$B$53,0),COLUMN()-COLUMN($Z72)),0),3.75)</f>
        <v>2.5</v>
      </c>
      <c r="AD72" s="65">
        <f>MIN(MAX(MIN(MAX(MIN(MAX(N$6+INDEX(エサマスタ!$C$5:$O$53,MATCH($D72,エサマスタ!$B$5:$B$53,0),COLUMN()-COLUMN($Z72)),0),3.75)+INDEX(エサマスタ!$C$5:$O$53,MATCH($E72,エサマスタ!$B$5:$B$53,0),COLUMN()-COLUMN($Z72)),0),3.75)+INDEX(エサマスタ!$C$5:$O$53,MATCH($F72,エサマスタ!$B$5:$B$53,0),COLUMN()-COLUMN($Z72)),0),3.75)</f>
        <v>1.5</v>
      </c>
      <c r="AE72" s="65">
        <f>MIN(MAX(MIN(MAX(MIN(MAX(O$6+INDEX(エサマスタ!$C$5:$O$53,MATCH($D72,エサマスタ!$B$5:$B$53,0),COLUMN()-COLUMN($Z72)),0),3.75)+INDEX(エサマスタ!$C$5:$O$53,MATCH($E72,エサマスタ!$B$5:$B$53,0),COLUMN()-COLUMN($Z72)),0),3.75)+INDEX(エサマスタ!$C$5:$O$53,MATCH($F72,エサマスタ!$B$5:$B$53,0),COLUMN()-COLUMN($Z72)),0),3.75)</f>
        <v>1.5</v>
      </c>
      <c r="AF72" s="65">
        <f>MIN(MAX(MIN(MAX(MIN(MAX(P$6+INDEX(エサマスタ!$C$5:$O$53,MATCH($D72,エサマスタ!$B$5:$B$53,0),COLUMN()-COLUMN($Z72)),0),3.75)+INDEX(エサマスタ!$C$5:$O$53,MATCH($E72,エサマスタ!$B$5:$B$53,0),COLUMN()-COLUMN($Z72)),0),3.75)+INDEX(エサマスタ!$C$5:$O$53,MATCH($F72,エサマスタ!$B$5:$B$53,0),COLUMN()-COLUMN($Z72)),0),3.75)</f>
        <v>2.5</v>
      </c>
      <c r="AG72" s="65">
        <f>MIN(MAX(MIN(MAX(MIN(MAX(Q$6+INDEX(エサマスタ!$C$5:$O$53,MATCH($D72,エサマスタ!$B$5:$B$53,0),COLUMN()-COLUMN($Z72)),0),3.75)+INDEX(エサマスタ!$C$5:$O$53,MATCH($E72,エサマスタ!$B$5:$B$53,0),COLUMN()-COLUMN($Z72)),0),3.75)+INDEX(エサマスタ!$C$5:$O$53,MATCH($F72,エサマスタ!$B$5:$B$53,0),COLUMN()-COLUMN($Z72)),0),3.75)</f>
        <v>0.5</v>
      </c>
      <c r="AH72" s="65">
        <f>MIN(MAX(MIN(MAX(MIN(MAX(R$6+INDEX(エサマスタ!$C$5:$O$53,MATCH($D72,エサマスタ!$B$5:$B$53,0),COLUMN()-COLUMN($Z72)),0),3.75)+INDEX(エサマスタ!$C$5:$O$53,MATCH($E72,エサマスタ!$B$5:$B$53,0),COLUMN()-COLUMN($Z72)),0),3.75)+INDEX(エサマスタ!$C$5:$O$53,MATCH($F72,エサマスタ!$B$5:$B$53,0),COLUMN()-COLUMN($Z72)),0),3.75)</f>
        <v>0</v>
      </c>
      <c r="AI72" s="76">
        <f>MIN(MAX(MIN(MAX(MIN(MAX(S$6+INDEX(エサマスタ!$C$5:$O$53,MATCH($D72,エサマスタ!$B$5:$B$53,0),COLUMN()-COLUMN($Z72)),0),1.875-MOD(S72,1))+INDEX(エサマスタ!$C$5:$O$53,MATCH($E72,エサマスタ!$B$5:$B$53,0),COLUMN()-COLUMN($Z72)),0),1.875-MOD(S72,1))+INDEX(エサマスタ!$C$5:$O$53,MATCH($F72,エサマスタ!$B$5:$B$53,0),COLUMN()-COLUMN($Z72)),0),1.875-MOD(S72,1))</f>
        <v>0.75</v>
      </c>
      <c r="AJ72" s="76">
        <f>MIN(MAX(MIN(MAX(MIN(MAX(T$6+INDEX(エサマスタ!$C$5:$O$53,MATCH($D72,エサマスタ!$B$5:$B$53,0),COLUMN()-COLUMN($Z72)),0),1.875-MOD(T72,1))+INDEX(エサマスタ!$C$5:$O$53,MATCH($E72,エサマスタ!$B$5:$B$53,0),COLUMN()-COLUMN($Z72)),0),1.875-MOD(T72,1))+INDEX(エサマスタ!$C$5:$O$53,MATCH($F72,エサマスタ!$B$5:$B$53,0),COLUMN()-COLUMN($Z72)),0),1.875-MOD(T72,1))</f>
        <v>0.875</v>
      </c>
      <c r="AK72" s="76">
        <f>MIN(MAX(MIN(MAX(MIN(MAX(U$6+INDEX(エサマスタ!$C$5:$O$53,MATCH($D72,エサマスタ!$B$5:$B$53,0),COLUMN()-COLUMN($Z72)),0),1.875-MOD(U72,1))+INDEX(エサマスタ!$C$5:$O$53,MATCH($E72,エサマスタ!$B$5:$B$53,0),COLUMN()-COLUMN($Z72)),0),1.875-MOD(U72,1))+INDEX(エサマスタ!$C$5:$O$53,MATCH($F72,エサマスタ!$B$5:$B$53,0),COLUMN()-COLUMN($Z72)),0),1.875-MOD(U72,1))</f>
        <v>1</v>
      </c>
      <c r="AL72" s="76">
        <f>MIN(MAX(MIN(MAX(MIN(MAX(V$6+INDEX(エサマスタ!$C$5:$O$53,MATCH($D72,エサマスタ!$B$5:$B$53,0),COLUMN()-COLUMN($Z72)),0),1.875-MOD(V72,1))+INDEX(エサマスタ!$C$5:$O$53,MATCH($E72,エサマスタ!$B$5:$B$53,0),COLUMN()-COLUMN($Z72)),0),1.875-MOD(V72,1))+INDEX(エサマスタ!$C$5:$O$53,MATCH($F72,エサマスタ!$B$5:$B$53,0),COLUMN()-COLUMN($Z72)),0),1.875-MOD(V72,1))</f>
        <v>1</v>
      </c>
      <c r="AM72" s="77">
        <f>MIN(MAX(MIN(MAX(MIN(MAX(W$6+IF(AND($F$1="リマスター",$D72="アルマジロキャベツ"),-1,1)*INDEX(エサマスタ!$C$5:$O$53,MATCH($D72,エサマスタ!$B$5:$B$53,0),COLUMN()-COLUMN($Z72)),0),1.875-MOD(W72,1))+IF(AND($F$1="リマスター",$E72="アルマジロキャベツ"),-1,1)*INDEX(エサマスタ!$C$5:$O$53,MATCH($E72,エサマスタ!$B$5:$B$53,0),COLUMN()-COLUMN($Z72)),0),1.875-MOD(W72,1))+IF(AND($F$1="リマスター",$F72="アルマジロキャベツ"),-1,1)*INDEX(エサマスタ!$C$5:$O$53,MATCH($F72,エサマスタ!$B$5:$B$53,0),COLUMN()-COLUMN($Z72)),0),1.875-MOD(W72,1))</f>
        <v>1</v>
      </c>
      <c r="AN72" s="15"/>
      <c r="AO72" s="12"/>
      <c r="AP72" s="12"/>
      <c r="AQ72"/>
    </row>
    <row r="73" spans="1:44" x14ac:dyDescent="0.15">
      <c r="A73" s="15"/>
      <c r="B73" s="51" t="s">
        <v>164</v>
      </c>
      <c r="C73" s="54"/>
      <c r="D73" s="53" t="s">
        <v>92</v>
      </c>
      <c r="E73" s="53" t="s">
        <v>97</v>
      </c>
      <c r="F73" s="53" t="s">
        <v>97</v>
      </c>
      <c r="G73" s="32"/>
      <c r="H73" s="15"/>
      <c r="I73" s="15"/>
      <c r="J73" s="63" t="s">
        <v>164</v>
      </c>
      <c r="K73" s="64">
        <f t="shared" ref="K73:R73" si="113">K72+AA72</f>
        <v>206</v>
      </c>
      <c r="L73" s="65">
        <f t="shared" si="113"/>
        <v>74.25</v>
      </c>
      <c r="M73" s="65">
        <f t="shared" si="113"/>
        <v>148.5</v>
      </c>
      <c r="N73" s="65">
        <f t="shared" si="113"/>
        <v>89.5</v>
      </c>
      <c r="O73" s="65">
        <f t="shared" si="113"/>
        <v>89.5</v>
      </c>
      <c r="P73" s="65">
        <f t="shared" si="113"/>
        <v>148.5</v>
      </c>
      <c r="Q73" s="65">
        <f t="shared" si="113"/>
        <v>38.5</v>
      </c>
      <c r="R73" s="65">
        <f t="shared" si="113"/>
        <v>5</v>
      </c>
      <c r="S73" s="76">
        <f t="shared" ref="S73:W73" si="114">INT(S72)+MIN(S72-INT(S72)+AI72,1.875)</f>
        <v>54.75</v>
      </c>
      <c r="T73" s="76">
        <f t="shared" si="114"/>
        <v>50.625</v>
      </c>
      <c r="U73" s="76">
        <f t="shared" si="114"/>
        <v>56.875</v>
      </c>
      <c r="V73" s="76">
        <f t="shared" si="114"/>
        <v>56.875</v>
      </c>
      <c r="W73" s="77">
        <f t="shared" si="114"/>
        <v>50.5</v>
      </c>
      <c r="X73" s="15"/>
      <c r="Y73" s="15"/>
      <c r="Z73" s="63" t="s">
        <v>164</v>
      </c>
      <c r="AA73" s="64">
        <f>MIN(MAX(MIN(MAX(MIN(MAX(K$6+INDEX(エサマスタ!$C$5:$O$53,MATCH($D73,エサマスタ!$B$5:$B$53,0),COLUMN()-COLUMN($Z73)),0),3.75)+INDEX(エサマスタ!$C$5:$O$53,MATCH($E73,エサマスタ!$B$5:$B$53,0),COLUMN()-COLUMN($Z73)),0),3.75)+INDEX(エサマスタ!$C$5:$O$53,MATCH($F73,エサマスタ!$B$5:$B$53,0),COLUMN()-COLUMN($Z73)),0),3.75)</f>
        <v>3.75</v>
      </c>
      <c r="AB73" s="65">
        <f>MIN(MAX(MIN(MAX(MIN(MAX(L$6+INDEX(エサマスタ!$C$5:$O$53,MATCH($D73,エサマスタ!$B$5:$B$53,0),COLUMN()-COLUMN($Z73)),0),3.75)+INDEX(エサマスタ!$C$5:$O$53,MATCH($E73,エサマスタ!$B$5:$B$53,0),COLUMN()-COLUMN($Z73)),0),3.75)+INDEX(エサマスタ!$C$5:$O$53,MATCH($F73,エサマスタ!$B$5:$B$53,0),COLUMN()-COLUMN($Z73)),0),3.75)</f>
        <v>1.25</v>
      </c>
      <c r="AC73" s="65">
        <f>MIN(MAX(MIN(MAX(MIN(MAX(M$6+INDEX(エサマスタ!$C$5:$O$53,MATCH($D73,エサマスタ!$B$5:$B$53,0),COLUMN()-COLUMN($Z73)),0),3.75)+INDEX(エサマスタ!$C$5:$O$53,MATCH($E73,エサマスタ!$B$5:$B$53,0),COLUMN()-COLUMN($Z73)),0),3.75)+INDEX(エサマスタ!$C$5:$O$53,MATCH($F73,エサマスタ!$B$5:$B$53,0),COLUMN()-COLUMN($Z73)),0),3.75)</f>
        <v>2.5</v>
      </c>
      <c r="AD73" s="65">
        <f>MIN(MAX(MIN(MAX(MIN(MAX(N$6+INDEX(エサマスタ!$C$5:$O$53,MATCH($D73,エサマスタ!$B$5:$B$53,0),COLUMN()-COLUMN($Z73)),0),3.75)+INDEX(エサマスタ!$C$5:$O$53,MATCH($E73,エサマスタ!$B$5:$B$53,0),COLUMN()-COLUMN($Z73)),0),3.75)+INDEX(エサマスタ!$C$5:$O$53,MATCH($F73,エサマスタ!$B$5:$B$53,0),COLUMN()-COLUMN($Z73)),0),3.75)</f>
        <v>1.5</v>
      </c>
      <c r="AE73" s="65">
        <f>MIN(MAX(MIN(MAX(MIN(MAX(O$6+INDEX(エサマスタ!$C$5:$O$53,MATCH($D73,エサマスタ!$B$5:$B$53,0),COLUMN()-COLUMN($Z73)),0),3.75)+INDEX(エサマスタ!$C$5:$O$53,MATCH($E73,エサマスタ!$B$5:$B$53,0),COLUMN()-COLUMN($Z73)),0),3.75)+INDEX(エサマスタ!$C$5:$O$53,MATCH($F73,エサマスタ!$B$5:$B$53,0),COLUMN()-COLUMN($Z73)),0),3.75)</f>
        <v>1.5</v>
      </c>
      <c r="AF73" s="65">
        <f>MIN(MAX(MIN(MAX(MIN(MAX(P$6+INDEX(エサマスタ!$C$5:$O$53,MATCH($D73,エサマスタ!$B$5:$B$53,0),COLUMN()-COLUMN($Z73)),0),3.75)+INDEX(エサマスタ!$C$5:$O$53,MATCH($E73,エサマスタ!$B$5:$B$53,0),COLUMN()-COLUMN($Z73)),0),3.75)+INDEX(エサマスタ!$C$5:$O$53,MATCH($F73,エサマスタ!$B$5:$B$53,0),COLUMN()-COLUMN($Z73)),0),3.75)</f>
        <v>2.5</v>
      </c>
      <c r="AG73" s="65">
        <f>MIN(MAX(MIN(MAX(MIN(MAX(Q$6+INDEX(エサマスタ!$C$5:$O$53,MATCH($D73,エサマスタ!$B$5:$B$53,0),COLUMN()-COLUMN($Z73)),0),3.75)+INDEX(エサマスタ!$C$5:$O$53,MATCH($E73,エサマスタ!$B$5:$B$53,0),COLUMN()-COLUMN($Z73)),0),3.75)+INDEX(エサマスタ!$C$5:$O$53,MATCH($F73,エサマスタ!$B$5:$B$53,0),COLUMN()-COLUMN($Z73)),0),3.75)</f>
        <v>0.5</v>
      </c>
      <c r="AH73" s="65">
        <f>MIN(MAX(MIN(MAX(MIN(MAX(R$6+INDEX(エサマスタ!$C$5:$O$53,MATCH($D73,エサマスタ!$B$5:$B$53,0),COLUMN()-COLUMN($Z73)),0),3.75)+INDEX(エサマスタ!$C$5:$O$53,MATCH($E73,エサマスタ!$B$5:$B$53,0),COLUMN()-COLUMN($Z73)),0),3.75)+INDEX(エサマスタ!$C$5:$O$53,MATCH($F73,エサマスタ!$B$5:$B$53,0),COLUMN()-COLUMN($Z73)),0),3.75)</f>
        <v>0</v>
      </c>
      <c r="AI73" s="76">
        <f>MIN(MAX(MIN(MAX(MIN(MAX(S$6+INDEX(エサマスタ!$C$5:$O$53,MATCH($D73,エサマスタ!$B$5:$B$53,0),COLUMN()-COLUMN($Z73)),0),1.875-MOD(S73,1))+INDEX(エサマスタ!$C$5:$O$53,MATCH($E73,エサマスタ!$B$5:$B$53,0),COLUMN()-COLUMN($Z73)),0),1.875-MOD(S73,1))+INDEX(エサマスタ!$C$5:$O$53,MATCH($F73,エサマスタ!$B$5:$B$53,0),COLUMN()-COLUMN($Z73)),0),1.875-MOD(S73,1))</f>
        <v>0.75</v>
      </c>
      <c r="AJ73" s="76">
        <f>MIN(MAX(MIN(MAX(MIN(MAX(T$6+INDEX(エサマスタ!$C$5:$O$53,MATCH($D73,エサマスタ!$B$5:$B$53,0),COLUMN()-COLUMN($Z73)),0),1.875-MOD(T73,1))+INDEX(エサマスタ!$C$5:$O$53,MATCH($E73,エサマスタ!$B$5:$B$53,0),COLUMN()-COLUMN($Z73)),0),1.875-MOD(T73,1))+INDEX(エサマスタ!$C$5:$O$53,MATCH($F73,エサマスタ!$B$5:$B$53,0),COLUMN()-COLUMN($Z73)),0),1.875-MOD(T73,1))</f>
        <v>0.875</v>
      </c>
      <c r="AK73" s="76">
        <f>MIN(MAX(MIN(MAX(MIN(MAX(U$6+INDEX(エサマスタ!$C$5:$O$53,MATCH($D73,エサマスタ!$B$5:$B$53,0),COLUMN()-COLUMN($Z73)),0),1.875-MOD(U73,1))+INDEX(エサマスタ!$C$5:$O$53,MATCH($E73,エサマスタ!$B$5:$B$53,0),COLUMN()-COLUMN($Z73)),0),1.875-MOD(U73,1))+INDEX(エサマスタ!$C$5:$O$53,MATCH($F73,エサマスタ!$B$5:$B$53,0),COLUMN()-COLUMN($Z73)),0),1.875-MOD(U73,1))</f>
        <v>1</v>
      </c>
      <c r="AL73" s="76">
        <f>MIN(MAX(MIN(MAX(MIN(MAX(V$6+INDEX(エサマスタ!$C$5:$O$53,MATCH($D73,エサマスタ!$B$5:$B$53,0),COLUMN()-COLUMN($Z73)),0),1.875-MOD(V73,1))+INDEX(エサマスタ!$C$5:$O$53,MATCH($E73,エサマスタ!$B$5:$B$53,0),COLUMN()-COLUMN($Z73)),0),1.875-MOD(V73,1))+INDEX(エサマスタ!$C$5:$O$53,MATCH($F73,エサマスタ!$B$5:$B$53,0),COLUMN()-COLUMN($Z73)),0),1.875-MOD(V73,1))</f>
        <v>1</v>
      </c>
      <c r="AM73" s="77">
        <f>MIN(MAX(MIN(MAX(MIN(MAX(W$6+IF(AND($F$1="リマスター",$D73="アルマジロキャベツ"),-1,1)*INDEX(エサマスタ!$C$5:$O$53,MATCH($D73,エサマスタ!$B$5:$B$53,0),COLUMN()-COLUMN($Z73)),0),1.875-MOD(W73,1))+IF(AND($F$1="リマスター",$E73="アルマジロキャベツ"),-1,1)*INDEX(エサマスタ!$C$5:$O$53,MATCH($E73,エサマスタ!$B$5:$B$53,0),COLUMN()-COLUMN($Z73)),0),1.875-MOD(W73,1))+IF(AND($F$1="リマスター",$F73="アルマジロキャベツ"),-1,1)*INDEX(エサマスタ!$C$5:$O$53,MATCH($F73,エサマスタ!$B$5:$B$53,0),COLUMN()-COLUMN($Z73)),0),1.875-MOD(W73,1))</f>
        <v>1</v>
      </c>
      <c r="AN73" s="15"/>
      <c r="AO73" s="12"/>
      <c r="AP73" s="12"/>
    </row>
    <row r="74" spans="1:44" x14ac:dyDescent="0.15">
      <c r="A74" s="15"/>
      <c r="B74" s="51" t="s">
        <v>165</v>
      </c>
      <c r="C74" s="54"/>
      <c r="D74" s="53" t="s">
        <v>92</v>
      </c>
      <c r="E74" s="53" t="s">
        <v>97</v>
      </c>
      <c r="F74" s="53" t="s">
        <v>97</v>
      </c>
      <c r="G74" s="32"/>
      <c r="H74" s="15"/>
      <c r="I74" s="15"/>
      <c r="J74" s="63" t="s">
        <v>165</v>
      </c>
      <c r="K74" s="64">
        <f t="shared" ref="K74:R74" si="115">K73+AA73</f>
        <v>209.75</v>
      </c>
      <c r="L74" s="65">
        <f t="shared" si="115"/>
        <v>75.5</v>
      </c>
      <c r="M74" s="65">
        <f t="shared" si="115"/>
        <v>151</v>
      </c>
      <c r="N74" s="65">
        <f t="shared" si="115"/>
        <v>91</v>
      </c>
      <c r="O74" s="65">
        <f t="shared" si="115"/>
        <v>91</v>
      </c>
      <c r="P74" s="65">
        <f t="shared" si="115"/>
        <v>151</v>
      </c>
      <c r="Q74" s="65">
        <f t="shared" si="115"/>
        <v>39</v>
      </c>
      <c r="R74" s="65">
        <f t="shared" si="115"/>
        <v>5</v>
      </c>
      <c r="S74" s="76">
        <f t="shared" ref="S74:W74" si="116">INT(S73)+MIN(S73-INT(S73)+AI73,1.875)</f>
        <v>55.5</v>
      </c>
      <c r="T74" s="76">
        <f t="shared" si="116"/>
        <v>51.5</v>
      </c>
      <c r="U74" s="76">
        <f t="shared" si="116"/>
        <v>57.875</v>
      </c>
      <c r="V74" s="76">
        <f t="shared" si="116"/>
        <v>57.875</v>
      </c>
      <c r="W74" s="77">
        <f t="shared" si="116"/>
        <v>51.5</v>
      </c>
      <c r="X74" s="15"/>
      <c r="Y74" s="15"/>
      <c r="Z74" s="63" t="s">
        <v>165</v>
      </c>
      <c r="AA74" s="64">
        <f>MIN(MAX(MIN(MAX(MIN(MAX(K$6+INDEX(エサマスタ!$C$5:$O$53,MATCH($D74,エサマスタ!$B$5:$B$53,0),COLUMN()-COLUMN($Z74)),0),3.75)+INDEX(エサマスタ!$C$5:$O$53,MATCH($E74,エサマスタ!$B$5:$B$53,0),COLUMN()-COLUMN($Z74)),0),3.75)+INDEX(エサマスタ!$C$5:$O$53,MATCH($F74,エサマスタ!$B$5:$B$53,0),COLUMN()-COLUMN($Z74)),0),3.75)</f>
        <v>3.75</v>
      </c>
      <c r="AB74" s="65">
        <f>MIN(MAX(MIN(MAX(MIN(MAX(L$6+INDEX(エサマスタ!$C$5:$O$53,MATCH($D74,エサマスタ!$B$5:$B$53,0),COLUMN()-COLUMN($Z74)),0),3.75)+INDEX(エサマスタ!$C$5:$O$53,MATCH($E74,エサマスタ!$B$5:$B$53,0),COLUMN()-COLUMN($Z74)),0),3.75)+INDEX(エサマスタ!$C$5:$O$53,MATCH($F74,エサマスタ!$B$5:$B$53,0),COLUMN()-COLUMN($Z74)),0),3.75)</f>
        <v>1.25</v>
      </c>
      <c r="AC74" s="65">
        <f>MIN(MAX(MIN(MAX(MIN(MAX(M$6+INDEX(エサマスタ!$C$5:$O$53,MATCH($D74,エサマスタ!$B$5:$B$53,0),COLUMN()-COLUMN($Z74)),0),3.75)+INDEX(エサマスタ!$C$5:$O$53,MATCH($E74,エサマスタ!$B$5:$B$53,0),COLUMN()-COLUMN($Z74)),0),3.75)+INDEX(エサマスタ!$C$5:$O$53,MATCH($F74,エサマスタ!$B$5:$B$53,0),COLUMN()-COLUMN($Z74)),0),3.75)</f>
        <v>2.5</v>
      </c>
      <c r="AD74" s="65">
        <f>MIN(MAX(MIN(MAX(MIN(MAX(N$6+INDEX(エサマスタ!$C$5:$O$53,MATCH($D74,エサマスタ!$B$5:$B$53,0),COLUMN()-COLUMN($Z74)),0),3.75)+INDEX(エサマスタ!$C$5:$O$53,MATCH($E74,エサマスタ!$B$5:$B$53,0),COLUMN()-COLUMN($Z74)),0),3.75)+INDEX(エサマスタ!$C$5:$O$53,MATCH($F74,エサマスタ!$B$5:$B$53,0),COLUMN()-COLUMN($Z74)),0),3.75)</f>
        <v>1.5</v>
      </c>
      <c r="AE74" s="65">
        <f>MIN(MAX(MIN(MAX(MIN(MAX(O$6+INDEX(エサマスタ!$C$5:$O$53,MATCH($D74,エサマスタ!$B$5:$B$53,0),COLUMN()-COLUMN($Z74)),0),3.75)+INDEX(エサマスタ!$C$5:$O$53,MATCH($E74,エサマスタ!$B$5:$B$53,0),COLUMN()-COLUMN($Z74)),0),3.75)+INDEX(エサマスタ!$C$5:$O$53,MATCH($F74,エサマスタ!$B$5:$B$53,0),COLUMN()-COLUMN($Z74)),0),3.75)</f>
        <v>1.5</v>
      </c>
      <c r="AF74" s="65">
        <f>MIN(MAX(MIN(MAX(MIN(MAX(P$6+INDEX(エサマスタ!$C$5:$O$53,MATCH($D74,エサマスタ!$B$5:$B$53,0),COLUMN()-COLUMN($Z74)),0),3.75)+INDEX(エサマスタ!$C$5:$O$53,MATCH($E74,エサマスタ!$B$5:$B$53,0),COLUMN()-COLUMN($Z74)),0),3.75)+INDEX(エサマスタ!$C$5:$O$53,MATCH($F74,エサマスタ!$B$5:$B$53,0),COLUMN()-COLUMN($Z74)),0),3.75)</f>
        <v>2.5</v>
      </c>
      <c r="AG74" s="65">
        <f>MIN(MAX(MIN(MAX(MIN(MAX(Q$6+INDEX(エサマスタ!$C$5:$O$53,MATCH($D74,エサマスタ!$B$5:$B$53,0),COLUMN()-COLUMN($Z74)),0),3.75)+INDEX(エサマスタ!$C$5:$O$53,MATCH($E74,エサマスタ!$B$5:$B$53,0),COLUMN()-COLUMN($Z74)),0),3.75)+INDEX(エサマスタ!$C$5:$O$53,MATCH($F74,エサマスタ!$B$5:$B$53,0),COLUMN()-COLUMN($Z74)),0),3.75)</f>
        <v>0.5</v>
      </c>
      <c r="AH74" s="65">
        <f>MIN(MAX(MIN(MAX(MIN(MAX(R$6+INDEX(エサマスタ!$C$5:$O$53,MATCH($D74,エサマスタ!$B$5:$B$53,0),COLUMN()-COLUMN($Z74)),0),3.75)+INDEX(エサマスタ!$C$5:$O$53,MATCH($E74,エサマスタ!$B$5:$B$53,0),COLUMN()-COLUMN($Z74)),0),3.75)+INDEX(エサマスタ!$C$5:$O$53,MATCH($F74,エサマスタ!$B$5:$B$53,0),COLUMN()-COLUMN($Z74)),0),3.75)</f>
        <v>0</v>
      </c>
      <c r="AI74" s="76">
        <f>MIN(MAX(MIN(MAX(MIN(MAX(S$6+INDEX(エサマスタ!$C$5:$O$53,MATCH($D74,エサマスタ!$B$5:$B$53,0),COLUMN()-COLUMN($Z74)),0),1.875-MOD(S74,1))+INDEX(エサマスタ!$C$5:$O$53,MATCH($E74,エサマスタ!$B$5:$B$53,0),COLUMN()-COLUMN($Z74)),0),1.875-MOD(S74,1))+INDEX(エサマスタ!$C$5:$O$53,MATCH($F74,エサマスタ!$B$5:$B$53,0),COLUMN()-COLUMN($Z74)),0),1.875-MOD(S74,1))</f>
        <v>0.75</v>
      </c>
      <c r="AJ74" s="76">
        <f>MIN(MAX(MIN(MAX(MIN(MAX(T$6+INDEX(エサマスタ!$C$5:$O$53,MATCH($D74,エサマスタ!$B$5:$B$53,0),COLUMN()-COLUMN($Z74)),0),1.875-MOD(T74,1))+INDEX(エサマスタ!$C$5:$O$53,MATCH($E74,エサマスタ!$B$5:$B$53,0),COLUMN()-COLUMN($Z74)),0),1.875-MOD(T74,1))+INDEX(エサマスタ!$C$5:$O$53,MATCH($F74,エサマスタ!$B$5:$B$53,0),COLUMN()-COLUMN($Z74)),0),1.875-MOD(T74,1))</f>
        <v>0.875</v>
      </c>
      <c r="AK74" s="76">
        <f>MIN(MAX(MIN(MAX(MIN(MAX(U$6+INDEX(エサマスタ!$C$5:$O$53,MATCH($D74,エサマスタ!$B$5:$B$53,0),COLUMN()-COLUMN($Z74)),0),1.875-MOD(U74,1))+INDEX(エサマスタ!$C$5:$O$53,MATCH($E74,エサマスタ!$B$5:$B$53,0),COLUMN()-COLUMN($Z74)),0),1.875-MOD(U74,1))+INDEX(エサマスタ!$C$5:$O$53,MATCH($F74,エサマスタ!$B$5:$B$53,0),COLUMN()-COLUMN($Z74)),0),1.875-MOD(U74,1))</f>
        <v>1</v>
      </c>
      <c r="AL74" s="76">
        <f>MIN(MAX(MIN(MAX(MIN(MAX(V$6+INDEX(エサマスタ!$C$5:$O$53,MATCH($D74,エサマスタ!$B$5:$B$53,0),COLUMN()-COLUMN($Z74)),0),1.875-MOD(V74,1))+INDEX(エサマスタ!$C$5:$O$53,MATCH($E74,エサマスタ!$B$5:$B$53,0),COLUMN()-COLUMN($Z74)),0),1.875-MOD(V74,1))+INDEX(エサマスタ!$C$5:$O$53,MATCH($F74,エサマスタ!$B$5:$B$53,0),COLUMN()-COLUMN($Z74)),0),1.875-MOD(V74,1))</f>
        <v>1</v>
      </c>
      <c r="AM74" s="77">
        <f>MIN(MAX(MIN(MAX(MIN(MAX(W$6+IF(AND($F$1="リマスター",$D74="アルマジロキャベツ"),-1,1)*INDEX(エサマスタ!$C$5:$O$53,MATCH($D74,エサマスタ!$B$5:$B$53,0),COLUMN()-COLUMN($Z74)),0),1.875-MOD(W74,1))+IF(AND($F$1="リマスター",$E74="アルマジロキャベツ"),-1,1)*INDEX(エサマスタ!$C$5:$O$53,MATCH($E74,エサマスタ!$B$5:$B$53,0),COLUMN()-COLUMN($Z74)),0),1.875-MOD(W74,1))+IF(AND($F$1="リマスター",$F74="アルマジロキャベツ"),-1,1)*INDEX(エサマスタ!$C$5:$O$53,MATCH($F74,エサマスタ!$B$5:$B$53,0),COLUMN()-COLUMN($Z74)),0),1.875-MOD(W74,1))</f>
        <v>1</v>
      </c>
      <c r="AN74" s="15"/>
      <c r="AO74" s="12"/>
      <c r="AP74" s="12"/>
    </row>
    <row r="75" spans="1:44" x14ac:dyDescent="0.15">
      <c r="A75" s="15"/>
      <c r="B75" s="51" t="s">
        <v>166</v>
      </c>
      <c r="C75" s="54"/>
      <c r="D75" s="53" t="s">
        <v>92</v>
      </c>
      <c r="E75" s="53" t="s">
        <v>104</v>
      </c>
      <c r="F75" s="53" t="s">
        <v>97</v>
      </c>
      <c r="G75" s="32"/>
      <c r="H75" s="15"/>
      <c r="I75" s="15"/>
      <c r="J75" s="63" t="s">
        <v>166</v>
      </c>
      <c r="K75" s="64">
        <f t="shared" ref="K75:R75" si="117">K74+AA74</f>
        <v>213.5</v>
      </c>
      <c r="L75" s="65">
        <f t="shared" si="117"/>
        <v>76.75</v>
      </c>
      <c r="M75" s="65">
        <f t="shared" si="117"/>
        <v>153.5</v>
      </c>
      <c r="N75" s="65">
        <f t="shared" si="117"/>
        <v>92.5</v>
      </c>
      <c r="O75" s="65">
        <f t="shared" si="117"/>
        <v>92.5</v>
      </c>
      <c r="P75" s="65">
        <f t="shared" si="117"/>
        <v>153.5</v>
      </c>
      <c r="Q75" s="65">
        <f t="shared" si="117"/>
        <v>39.5</v>
      </c>
      <c r="R75" s="65">
        <f t="shared" si="117"/>
        <v>5</v>
      </c>
      <c r="S75" s="76">
        <f t="shared" ref="S75:W75" si="118">INT(S74)+MIN(S74-INT(S74)+AI74,1.875)</f>
        <v>56.25</v>
      </c>
      <c r="T75" s="76">
        <f t="shared" si="118"/>
        <v>52.375</v>
      </c>
      <c r="U75" s="76">
        <f t="shared" si="118"/>
        <v>58.875</v>
      </c>
      <c r="V75" s="76">
        <f t="shared" si="118"/>
        <v>58.875</v>
      </c>
      <c r="W75" s="77">
        <f t="shared" si="118"/>
        <v>52.5</v>
      </c>
      <c r="X75" s="15"/>
      <c r="Y75" s="15"/>
      <c r="Z75" s="63" t="s">
        <v>166</v>
      </c>
      <c r="AA75" s="64">
        <f>MIN(MAX(MIN(MAX(MIN(MAX(K$6+INDEX(エサマスタ!$C$5:$O$53,MATCH($D75,エサマスタ!$B$5:$B$53,0),COLUMN()-COLUMN($Z75)),0),3.75)+INDEX(エサマスタ!$C$5:$O$53,MATCH($E75,エサマスタ!$B$5:$B$53,0),COLUMN()-COLUMN($Z75)),0),3.75)+INDEX(エサマスタ!$C$5:$O$53,MATCH($F75,エサマスタ!$B$5:$B$53,0),COLUMN()-COLUMN($Z75)),0),3.75)</f>
        <v>3.5</v>
      </c>
      <c r="AB75" s="65">
        <f>MIN(MAX(MIN(MAX(MIN(MAX(L$6+INDEX(エサマスタ!$C$5:$O$53,MATCH($D75,エサマスタ!$B$5:$B$53,0),COLUMN()-COLUMN($Z75)),0),3.75)+INDEX(エサマスタ!$C$5:$O$53,MATCH($E75,エサマスタ!$B$5:$B$53,0),COLUMN()-COLUMN($Z75)),0),3.75)+INDEX(エサマスタ!$C$5:$O$53,MATCH($F75,エサマスタ!$B$5:$B$53,0),COLUMN()-COLUMN($Z75)),0),3.75)</f>
        <v>1.25</v>
      </c>
      <c r="AC75" s="65">
        <f>MIN(MAX(MIN(MAX(MIN(MAX(M$6+INDEX(エサマスタ!$C$5:$O$53,MATCH($D75,エサマスタ!$B$5:$B$53,0),COLUMN()-COLUMN($Z75)),0),3.75)+INDEX(エサマスタ!$C$5:$O$53,MATCH($E75,エサマスタ!$B$5:$B$53,0),COLUMN()-COLUMN($Z75)),0),3.75)+INDEX(エサマスタ!$C$5:$O$53,MATCH($F75,エサマスタ!$B$5:$B$53,0),COLUMN()-COLUMN($Z75)),0),3.75)</f>
        <v>2.5</v>
      </c>
      <c r="AD75" s="65">
        <f>MIN(MAX(MIN(MAX(MIN(MAX(N$6+INDEX(エサマスタ!$C$5:$O$53,MATCH($D75,エサマスタ!$B$5:$B$53,0),COLUMN()-COLUMN($Z75)),0),3.75)+INDEX(エサマスタ!$C$5:$O$53,MATCH($E75,エサマスタ!$B$5:$B$53,0),COLUMN()-COLUMN($Z75)),0),3.75)+INDEX(エサマスタ!$C$5:$O$53,MATCH($F75,エサマスタ!$B$5:$B$53,0),COLUMN()-COLUMN($Z75)),0),3.75)</f>
        <v>1.5</v>
      </c>
      <c r="AE75" s="65">
        <f>MIN(MAX(MIN(MAX(MIN(MAX(O$6+INDEX(エサマスタ!$C$5:$O$53,MATCH($D75,エサマスタ!$B$5:$B$53,0),COLUMN()-COLUMN($Z75)),0),3.75)+INDEX(エサマスタ!$C$5:$O$53,MATCH($E75,エサマスタ!$B$5:$B$53,0),COLUMN()-COLUMN($Z75)),0),3.75)+INDEX(エサマスタ!$C$5:$O$53,MATCH($F75,エサマスタ!$B$5:$B$53,0),COLUMN()-COLUMN($Z75)),0),3.75)</f>
        <v>1.5</v>
      </c>
      <c r="AF75" s="65">
        <f>MIN(MAX(MIN(MAX(MIN(MAX(P$6+INDEX(エサマスタ!$C$5:$O$53,MATCH($D75,エサマスタ!$B$5:$B$53,0),COLUMN()-COLUMN($Z75)),0),3.75)+INDEX(エサマスタ!$C$5:$O$53,MATCH($E75,エサマスタ!$B$5:$B$53,0),COLUMN()-COLUMN($Z75)),0),3.75)+INDEX(エサマスタ!$C$5:$O$53,MATCH($F75,エサマスタ!$B$5:$B$53,0),COLUMN()-COLUMN($Z75)),0),3.75)</f>
        <v>2.5</v>
      </c>
      <c r="AG75" s="65">
        <f>MIN(MAX(MIN(MAX(MIN(MAX(Q$6+INDEX(エサマスタ!$C$5:$O$53,MATCH($D75,エサマスタ!$B$5:$B$53,0),COLUMN()-COLUMN($Z75)),0),3.75)+INDEX(エサマスタ!$C$5:$O$53,MATCH($E75,エサマスタ!$B$5:$B$53,0),COLUMN()-COLUMN($Z75)),0),3.75)+INDEX(エサマスタ!$C$5:$O$53,MATCH($F75,エサマスタ!$B$5:$B$53,0),COLUMN()-COLUMN($Z75)),0),3.75)</f>
        <v>1.5</v>
      </c>
      <c r="AH75" s="65">
        <f>MIN(MAX(MIN(MAX(MIN(MAX(R$6+INDEX(エサマスタ!$C$5:$O$53,MATCH($D75,エサマスタ!$B$5:$B$53,0),COLUMN()-COLUMN($Z75)),0),3.75)+INDEX(エサマスタ!$C$5:$O$53,MATCH($E75,エサマスタ!$B$5:$B$53,0),COLUMN()-COLUMN($Z75)),0),3.75)+INDEX(エサマスタ!$C$5:$O$53,MATCH($F75,エサマスタ!$B$5:$B$53,0),COLUMN()-COLUMN($Z75)),0),3.75)</f>
        <v>0</v>
      </c>
      <c r="AI75" s="76">
        <f>MIN(MAX(MIN(MAX(MIN(MAX(S$6+INDEX(エサマスタ!$C$5:$O$53,MATCH($D75,エサマスタ!$B$5:$B$53,0),COLUMN()-COLUMN($Z75)),0),1.875-MOD(S75,1))+INDEX(エサマスタ!$C$5:$O$53,MATCH($E75,エサマスタ!$B$5:$B$53,0),COLUMN()-COLUMN($Z75)),0),1.875-MOD(S75,1))+INDEX(エサマスタ!$C$5:$O$53,MATCH($F75,エサマスタ!$B$5:$B$53,0),COLUMN()-COLUMN($Z75)),0),1.875-MOD(S75,1))</f>
        <v>0.75</v>
      </c>
      <c r="AJ75" s="76">
        <f>MIN(MAX(MIN(MAX(MIN(MAX(T$6+INDEX(エサマスタ!$C$5:$O$53,MATCH($D75,エサマスタ!$B$5:$B$53,0),COLUMN()-COLUMN($Z75)),0),1.875-MOD(T75,1))+INDEX(エサマスタ!$C$5:$O$53,MATCH($E75,エサマスタ!$B$5:$B$53,0),COLUMN()-COLUMN($Z75)),0),1.875-MOD(T75,1))+INDEX(エサマスタ!$C$5:$O$53,MATCH($F75,エサマスタ!$B$5:$B$53,0),COLUMN()-COLUMN($Z75)),0),1.875-MOD(T75,1))</f>
        <v>0.875</v>
      </c>
      <c r="AK75" s="76">
        <f>MIN(MAX(MIN(MAX(MIN(MAX(U$6+INDEX(エサマスタ!$C$5:$O$53,MATCH($D75,エサマスタ!$B$5:$B$53,0),COLUMN()-COLUMN($Z75)),0),1.875-MOD(U75,1))+INDEX(エサマスタ!$C$5:$O$53,MATCH($E75,エサマスタ!$B$5:$B$53,0),COLUMN()-COLUMN($Z75)),0),1.875-MOD(U75,1))+INDEX(エサマスタ!$C$5:$O$53,MATCH($F75,エサマスタ!$B$5:$B$53,0),COLUMN()-COLUMN($Z75)),0),1.875-MOD(U75,1))</f>
        <v>1</v>
      </c>
      <c r="AL75" s="76">
        <f>MIN(MAX(MIN(MAX(MIN(MAX(V$6+INDEX(エサマスタ!$C$5:$O$53,MATCH($D75,エサマスタ!$B$5:$B$53,0),COLUMN()-COLUMN($Z75)),0),1.875-MOD(V75,1))+INDEX(エサマスタ!$C$5:$O$53,MATCH($E75,エサマスタ!$B$5:$B$53,0),COLUMN()-COLUMN($Z75)),0),1.875-MOD(V75,1))+INDEX(エサマスタ!$C$5:$O$53,MATCH($F75,エサマスタ!$B$5:$B$53,0),COLUMN()-COLUMN($Z75)),0),1.875-MOD(V75,1))</f>
        <v>1</v>
      </c>
      <c r="AM75" s="77">
        <f>MIN(MAX(MIN(MAX(MIN(MAX(W$6+IF(AND($F$1="リマスター",$D75="アルマジロキャベツ"),-1,1)*INDEX(エサマスタ!$C$5:$O$53,MATCH($D75,エサマスタ!$B$5:$B$53,0),COLUMN()-COLUMN($Z75)),0),1.875-MOD(W75,1))+IF(AND($F$1="リマスター",$E75="アルマジロキャベツ"),-1,1)*INDEX(エサマスタ!$C$5:$O$53,MATCH($E75,エサマスタ!$B$5:$B$53,0),COLUMN()-COLUMN($Z75)),0),1.875-MOD(W75,1))+IF(AND($F$1="リマスター",$F75="アルマジロキャベツ"),-1,1)*INDEX(エサマスタ!$C$5:$O$53,MATCH($F75,エサマスタ!$B$5:$B$53,0),COLUMN()-COLUMN($Z75)),0),1.875-MOD(W75,1))</f>
        <v>0.5</v>
      </c>
      <c r="AN75" s="15"/>
      <c r="AO75" s="12"/>
      <c r="AP75" s="12"/>
    </row>
    <row r="76" spans="1:44" x14ac:dyDescent="0.15">
      <c r="A76" s="15"/>
      <c r="B76" s="51" t="s">
        <v>167</v>
      </c>
      <c r="C76" s="54"/>
      <c r="D76" s="53" t="s">
        <v>92</v>
      </c>
      <c r="E76" s="53" t="s">
        <v>97</v>
      </c>
      <c r="F76" s="53" t="s">
        <v>97</v>
      </c>
      <c r="G76" s="32"/>
      <c r="H76" s="15"/>
      <c r="I76" s="15"/>
      <c r="J76" s="63" t="s">
        <v>167</v>
      </c>
      <c r="K76" s="64">
        <f t="shared" ref="K76:R76" si="119">K75+AA75</f>
        <v>217</v>
      </c>
      <c r="L76" s="65">
        <f t="shared" si="119"/>
        <v>78</v>
      </c>
      <c r="M76" s="65">
        <f t="shared" si="119"/>
        <v>156</v>
      </c>
      <c r="N76" s="65">
        <f t="shared" si="119"/>
        <v>94</v>
      </c>
      <c r="O76" s="65">
        <f t="shared" si="119"/>
        <v>94</v>
      </c>
      <c r="P76" s="65">
        <f t="shared" si="119"/>
        <v>156</v>
      </c>
      <c r="Q76" s="65">
        <f t="shared" si="119"/>
        <v>41</v>
      </c>
      <c r="R76" s="65">
        <f t="shared" si="119"/>
        <v>5</v>
      </c>
      <c r="S76" s="76">
        <f t="shared" ref="S76:W76" si="120">INT(S75)+MIN(S75-INT(S75)+AI75,1.875)</f>
        <v>57</v>
      </c>
      <c r="T76" s="76">
        <f t="shared" si="120"/>
        <v>53.25</v>
      </c>
      <c r="U76" s="76">
        <f t="shared" si="120"/>
        <v>59.875</v>
      </c>
      <c r="V76" s="76">
        <f t="shared" si="120"/>
        <v>59.875</v>
      </c>
      <c r="W76" s="77">
        <f t="shared" si="120"/>
        <v>53</v>
      </c>
      <c r="X76" s="15"/>
      <c r="Y76" s="15"/>
      <c r="Z76" s="63" t="s">
        <v>167</v>
      </c>
      <c r="AA76" s="64">
        <f>MIN(MAX(MIN(MAX(MIN(MAX(K$6+INDEX(エサマスタ!$C$5:$O$53,MATCH($D76,エサマスタ!$B$5:$B$53,0),COLUMN()-COLUMN($Z76)),0),3.75)+INDEX(エサマスタ!$C$5:$O$53,MATCH($E76,エサマスタ!$B$5:$B$53,0),COLUMN()-COLUMN($Z76)),0),3.75)+INDEX(エサマスタ!$C$5:$O$53,MATCH($F76,エサマスタ!$B$5:$B$53,0),COLUMN()-COLUMN($Z76)),0),3.75)</f>
        <v>3.75</v>
      </c>
      <c r="AB76" s="65">
        <f>MIN(MAX(MIN(MAX(MIN(MAX(L$6+INDEX(エサマスタ!$C$5:$O$53,MATCH($D76,エサマスタ!$B$5:$B$53,0),COLUMN()-COLUMN($Z76)),0),3.75)+INDEX(エサマスタ!$C$5:$O$53,MATCH($E76,エサマスタ!$B$5:$B$53,0),COLUMN()-COLUMN($Z76)),0),3.75)+INDEX(エサマスタ!$C$5:$O$53,MATCH($F76,エサマスタ!$B$5:$B$53,0),COLUMN()-COLUMN($Z76)),0),3.75)</f>
        <v>1.25</v>
      </c>
      <c r="AC76" s="65">
        <f>MIN(MAX(MIN(MAX(MIN(MAX(M$6+INDEX(エサマスタ!$C$5:$O$53,MATCH($D76,エサマスタ!$B$5:$B$53,0),COLUMN()-COLUMN($Z76)),0),3.75)+INDEX(エサマスタ!$C$5:$O$53,MATCH($E76,エサマスタ!$B$5:$B$53,0),COLUMN()-COLUMN($Z76)),0),3.75)+INDEX(エサマスタ!$C$5:$O$53,MATCH($F76,エサマスタ!$B$5:$B$53,0),COLUMN()-COLUMN($Z76)),0),3.75)</f>
        <v>2.5</v>
      </c>
      <c r="AD76" s="65">
        <f>MIN(MAX(MIN(MAX(MIN(MAX(N$6+INDEX(エサマスタ!$C$5:$O$53,MATCH($D76,エサマスタ!$B$5:$B$53,0),COLUMN()-COLUMN($Z76)),0),3.75)+INDEX(エサマスタ!$C$5:$O$53,MATCH($E76,エサマスタ!$B$5:$B$53,0),COLUMN()-COLUMN($Z76)),0),3.75)+INDEX(エサマスタ!$C$5:$O$53,MATCH($F76,エサマスタ!$B$5:$B$53,0),COLUMN()-COLUMN($Z76)),0),3.75)</f>
        <v>1.5</v>
      </c>
      <c r="AE76" s="65">
        <f>MIN(MAX(MIN(MAX(MIN(MAX(O$6+INDEX(エサマスタ!$C$5:$O$53,MATCH($D76,エサマスタ!$B$5:$B$53,0),COLUMN()-COLUMN($Z76)),0),3.75)+INDEX(エサマスタ!$C$5:$O$53,MATCH($E76,エサマスタ!$B$5:$B$53,0),COLUMN()-COLUMN($Z76)),0),3.75)+INDEX(エサマスタ!$C$5:$O$53,MATCH($F76,エサマスタ!$B$5:$B$53,0),COLUMN()-COLUMN($Z76)),0),3.75)</f>
        <v>1.5</v>
      </c>
      <c r="AF76" s="65">
        <f>MIN(MAX(MIN(MAX(MIN(MAX(P$6+INDEX(エサマスタ!$C$5:$O$53,MATCH($D76,エサマスタ!$B$5:$B$53,0),COLUMN()-COLUMN($Z76)),0),3.75)+INDEX(エサマスタ!$C$5:$O$53,MATCH($E76,エサマスタ!$B$5:$B$53,0),COLUMN()-COLUMN($Z76)),0),3.75)+INDEX(エサマスタ!$C$5:$O$53,MATCH($F76,エサマスタ!$B$5:$B$53,0),COLUMN()-COLUMN($Z76)),0),3.75)</f>
        <v>2.5</v>
      </c>
      <c r="AG76" s="65">
        <f>MIN(MAX(MIN(MAX(MIN(MAX(Q$6+INDEX(エサマスタ!$C$5:$O$53,MATCH($D76,エサマスタ!$B$5:$B$53,0),COLUMN()-COLUMN($Z76)),0),3.75)+INDEX(エサマスタ!$C$5:$O$53,MATCH($E76,エサマスタ!$B$5:$B$53,0),COLUMN()-COLUMN($Z76)),0),3.75)+INDEX(エサマスタ!$C$5:$O$53,MATCH($F76,エサマスタ!$B$5:$B$53,0),COLUMN()-COLUMN($Z76)),0),3.75)</f>
        <v>0.5</v>
      </c>
      <c r="AH76" s="65">
        <f>MIN(MAX(MIN(MAX(MIN(MAX(R$6+INDEX(エサマスタ!$C$5:$O$53,MATCH($D76,エサマスタ!$B$5:$B$53,0),COLUMN()-COLUMN($Z76)),0),3.75)+INDEX(エサマスタ!$C$5:$O$53,MATCH($E76,エサマスタ!$B$5:$B$53,0),COLUMN()-COLUMN($Z76)),0),3.75)+INDEX(エサマスタ!$C$5:$O$53,MATCH($F76,エサマスタ!$B$5:$B$53,0),COLUMN()-COLUMN($Z76)),0),3.75)</f>
        <v>0</v>
      </c>
      <c r="AI76" s="76">
        <f>MIN(MAX(MIN(MAX(MIN(MAX(S$6+INDEX(エサマスタ!$C$5:$O$53,MATCH($D76,エサマスタ!$B$5:$B$53,0),COLUMN()-COLUMN($Z76)),0),1.875-MOD(S76,1))+INDEX(エサマスタ!$C$5:$O$53,MATCH($E76,エサマスタ!$B$5:$B$53,0),COLUMN()-COLUMN($Z76)),0),1.875-MOD(S76,1))+INDEX(エサマスタ!$C$5:$O$53,MATCH($F76,エサマスタ!$B$5:$B$53,0),COLUMN()-COLUMN($Z76)),0),1.875-MOD(S76,1))</f>
        <v>0.75</v>
      </c>
      <c r="AJ76" s="76">
        <f>MIN(MAX(MIN(MAX(MIN(MAX(T$6+INDEX(エサマスタ!$C$5:$O$53,MATCH($D76,エサマスタ!$B$5:$B$53,0),COLUMN()-COLUMN($Z76)),0),1.875-MOD(T76,1))+INDEX(エサマスタ!$C$5:$O$53,MATCH($E76,エサマスタ!$B$5:$B$53,0),COLUMN()-COLUMN($Z76)),0),1.875-MOD(T76,1))+INDEX(エサマスタ!$C$5:$O$53,MATCH($F76,エサマスタ!$B$5:$B$53,0),COLUMN()-COLUMN($Z76)),0),1.875-MOD(T76,1))</f>
        <v>0.875</v>
      </c>
      <c r="AK76" s="76">
        <f>MIN(MAX(MIN(MAX(MIN(MAX(U$6+INDEX(エサマスタ!$C$5:$O$53,MATCH($D76,エサマスタ!$B$5:$B$53,0),COLUMN()-COLUMN($Z76)),0),1.875-MOD(U76,1))+INDEX(エサマスタ!$C$5:$O$53,MATCH($E76,エサマスタ!$B$5:$B$53,0),COLUMN()-COLUMN($Z76)),0),1.875-MOD(U76,1))+INDEX(エサマスタ!$C$5:$O$53,MATCH($F76,エサマスタ!$B$5:$B$53,0),COLUMN()-COLUMN($Z76)),0),1.875-MOD(U76,1))</f>
        <v>1</v>
      </c>
      <c r="AL76" s="76">
        <f>MIN(MAX(MIN(MAX(MIN(MAX(V$6+INDEX(エサマスタ!$C$5:$O$53,MATCH($D76,エサマスタ!$B$5:$B$53,0),COLUMN()-COLUMN($Z76)),0),1.875-MOD(V76,1))+INDEX(エサマスタ!$C$5:$O$53,MATCH($E76,エサマスタ!$B$5:$B$53,0),COLUMN()-COLUMN($Z76)),0),1.875-MOD(V76,1))+INDEX(エサマスタ!$C$5:$O$53,MATCH($F76,エサマスタ!$B$5:$B$53,0),COLUMN()-COLUMN($Z76)),0),1.875-MOD(V76,1))</f>
        <v>1</v>
      </c>
      <c r="AM76" s="77">
        <f>MIN(MAX(MIN(MAX(MIN(MAX(W$6+IF(AND($F$1="リマスター",$D76="アルマジロキャベツ"),-1,1)*INDEX(エサマスタ!$C$5:$O$53,MATCH($D76,エサマスタ!$B$5:$B$53,0),COLUMN()-COLUMN($Z76)),0),1.875-MOD(W76,1))+IF(AND($F$1="リマスター",$E76="アルマジロキャベツ"),-1,1)*INDEX(エサマスタ!$C$5:$O$53,MATCH($E76,エサマスタ!$B$5:$B$53,0),COLUMN()-COLUMN($Z76)),0),1.875-MOD(W76,1))+IF(AND($F$1="リマスター",$F76="アルマジロキャベツ"),-1,1)*INDEX(エサマスタ!$C$5:$O$53,MATCH($F76,エサマスタ!$B$5:$B$53,0),COLUMN()-COLUMN($Z76)),0),1.875-MOD(W76,1))</f>
        <v>1</v>
      </c>
      <c r="AN76" s="15"/>
      <c r="AO76" s="12"/>
      <c r="AP76" s="12"/>
    </row>
    <row r="77" spans="1:44" x14ac:dyDescent="0.15">
      <c r="A77" s="15"/>
      <c r="B77" s="51" t="s">
        <v>168</v>
      </c>
      <c r="C77" s="54"/>
      <c r="D77" s="53" t="s">
        <v>92</v>
      </c>
      <c r="E77" s="53" t="s">
        <v>97</v>
      </c>
      <c r="F77" s="53" t="s">
        <v>97</v>
      </c>
      <c r="G77" s="32"/>
      <c r="H77" s="15"/>
      <c r="I77" s="15"/>
      <c r="J77" s="63" t="s">
        <v>168</v>
      </c>
      <c r="K77" s="64">
        <f t="shared" ref="K77:R77" si="121">K76+AA76</f>
        <v>220.75</v>
      </c>
      <c r="L77" s="65">
        <f t="shared" si="121"/>
        <v>79.25</v>
      </c>
      <c r="M77" s="65">
        <f t="shared" si="121"/>
        <v>158.5</v>
      </c>
      <c r="N77" s="65">
        <f t="shared" si="121"/>
        <v>95.5</v>
      </c>
      <c r="O77" s="65">
        <f t="shared" si="121"/>
        <v>95.5</v>
      </c>
      <c r="P77" s="65">
        <f t="shared" si="121"/>
        <v>158.5</v>
      </c>
      <c r="Q77" s="65">
        <f t="shared" si="121"/>
        <v>41.5</v>
      </c>
      <c r="R77" s="65">
        <f t="shared" si="121"/>
        <v>5</v>
      </c>
      <c r="S77" s="76">
        <f t="shared" ref="S77:W77" si="122">INT(S76)+MIN(S76-INT(S76)+AI76,1.875)</f>
        <v>57.75</v>
      </c>
      <c r="T77" s="76">
        <f t="shared" si="122"/>
        <v>54.125</v>
      </c>
      <c r="U77" s="76">
        <f t="shared" si="122"/>
        <v>60.875</v>
      </c>
      <c r="V77" s="76">
        <f t="shared" si="122"/>
        <v>60.875</v>
      </c>
      <c r="W77" s="77">
        <f t="shared" si="122"/>
        <v>54</v>
      </c>
      <c r="X77" s="15"/>
      <c r="Y77" s="15"/>
      <c r="Z77" s="63" t="s">
        <v>168</v>
      </c>
      <c r="AA77" s="64">
        <f>MIN(MAX(MIN(MAX(MIN(MAX(K$6+INDEX(エサマスタ!$C$5:$O$53,MATCH($D77,エサマスタ!$B$5:$B$53,0),COLUMN()-COLUMN($Z77)),0),3.75)+INDEX(エサマスタ!$C$5:$O$53,MATCH($E77,エサマスタ!$B$5:$B$53,0),COLUMN()-COLUMN($Z77)),0),3.75)+INDEX(エサマスタ!$C$5:$O$53,MATCH($F77,エサマスタ!$B$5:$B$53,0),COLUMN()-COLUMN($Z77)),0),3.75)</f>
        <v>3.75</v>
      </c>
      <c r="AB77" s="65">
        <f>MIN(MAX(MIN(MAX(MIN(MAX(L$6+INDEX(エサマスタ!$C$5:$O$53,MATCH($D77,エサマスタ!$B$5:$B$53,0),COLUMN()-COLUMN($Z77)),0),3.75)+INDEX(エサマスタ!$C$5:$O$53,MATCH($E77,エサマスタ!$B$5:$B$53,0),COLUMN()-COLUMN($Z77)),0),3.75)+INDEX(エサマスタ!$C$5:$O$53,MATCH($F77,エサマスタ!$B$5:$B$53,0),COLUMN()-COLUMN($Z77)),0),3.75)</f>
        <v>1.25</v>
      </c>
      <c r="AC77" s="65">
        <f>MIN(MAX(MIN(MAX(MIN(MAX(M$6+INDEX(エサマスタ!$C$5:$O$53,MATCH($D77,エサマスタ!$B$5:$B$53,0),COLUMN()-COLUMN($Z77)),0),3.75)+INDEX(エサマスタ!$C$5:$O$53,MATCH($E77,エサマスタ!$B$5:$B$53,0),COLUMN()-COLUMN($Z77)),0),3.75)+INDEX(エサマスタ!$C$5:$O$53,MATCH($F77,エサマスタ!$B$5:$B$53,0),COLUMN()-COLUMN($Z77)),0),3.75)</f>
        <v>2.5</v>
      </c>
      <c r="AD77" s="65">
        <f>MIN(MAX(MIN(MAX(MIN(MAX(N$6+INDEX(エサマスタ!$C$5:$O$53,MATCH($D77,エサマスタ!$B$5:$B$53,0),COLUMN()-COLUMN($Z77)),0),3.75)+INDEX(エサマスタ!$C$5:$O$53,MATCH($E77,エサマスタ!$B$5:$B$53,0),COLUMN()-COLUMN($Z77)),0),3.75)+INDEX(エサマスタ!$C$5:$O$53,MATCH($F77,エサマスタ!$B$5:$B$53,0),COLUMN()-COLUMN($Z77)),0),3.75)</f>
        <v>1.5</v>
      </c>
      <c r="AE77" s="65">
        <f>MIN(MAX(MIN(MAX(MIN(MAX(O$6+INDEX(エサマスタ!$C$5:$O$53,MATCH($D77,エサマスタ!$B$5:$B$53,0),COLUMN()-COLUMN($Z77)),0),3.75)+INDEX(エサマスタ!$C$5:$O$53,MATCH($E77,エサマスタ!$B$5:$B$53,0),COLUMN()-COLUMN($Z77)),0),3.75)+INDEX(エサマスタ!$C$5:$O$53,MATCH($F77,エサマスタ!$B$5:$B$53,0),COLUMN()-COLUMN($Z77)),0),3.75)</f>
        <v>1.5</v>
      </c>
      <c r="AF77" s="65">
        <f>MIN(MAX(MIN(MAX(MIN(MAX(P$6+INDEX(エサマスタ!$C$5:$O$53,MATCH($D77,エサマスタ!$B$5:$B$53,0),COLUMN()-COLUMN($Z77)),0),3.75)+INDEX(エサマスタ!$C$5:$O$53,MATCH($E77,エサマスタ!$B$5:$B$53,0),COLUMN()-COLUMN($Z77)),0),3.75)+INDEX(エサマスタ!$C$5:$O$53,MATCH($F77,エサマスタ!$B$5:$B$53,0),COLUMN()-COLUMN($Z77)),0),3.75)</f>
        <v>2.5</v>
      </c>
      <c r="AG77" s="65">
        <f>MIN(MAX(MIN(MAX(MIN(MAX(Q$6+INDEX(エサマスタ!$C$5:$O$53,MATCH($D77,エサマスタ!$B$5:$B$53,0),COLUMN()-COLUMN($Z77)),0),3.75)+INDEX(エサマスタ!$C$5:$O$53,MATCH($E77,エサマスタ!$B$5:$B$53,0),COLUMN()-COLUMN($Z77)),0),3.75)+INDEX(エサマスタ!$C$5:$O$53,MATCH($F77,エサマスタ!$B$5:$B$53,0),COLUMN()-COLUMN($Z77)),0),3.75)</f>
        <v>0.5</v>
      </c>
      <c r="AH77" s="65">
        <f>MIN(MAX(MIN(MAX(MIN(MAX(R$6+INDEX(エサマスタ!$C$5:$O$53,MATCH($D77,エサマスタ!$B$5:$B$53,0),COLUMN()-COLUMN($Z77)),0),3.75)+INDEX(エサマスタ!$C$5:$O$53,MATCH($E77,エサマスタ!$B$5:$B$53,0),COLUMN()-COLUMN($Z77)),0),3.75)+INDEX(エサマスタ!$C$5:$O$53,MATCH($F77,エサマスタ!$B$5:$B$53,0),COLUMN()-COLUMN($Z77)),0),3.75)</f>
        <v>0</v>
      </c>
      <c r="AI77" s="76">
        <f>MIN(MAX(MIN(MAX(MIN(MAX(S$6+INDEX(エサマスタ!$C$5:$O$53,MATCH($D77,エサマスタ!$B$5:$B$53,0),COLUMN()-COLUMN($Z77)),0),1.875-MOD(S77,1))+INDEX(エサマスタ!$C$5:$O$53,MATCH($E77,エサマスタ!$B$5:$B$53,0),COLUMN()-COLUMN($Z77)),0),1.875-MOD(S77,1))+INDEX(エサマスタ!$C$5:$O$53,MATCH($F77,エサマスタ!$B$5:$B$53,0),COLUMN()-COLUMN($Z77)),0),1.875-MOD(S77,1))</f>
        <v>0.75</v>
      </c>
      <c r="AJ77" s="76">
        <f>MIN(MAX(MIN(MAX(MIN(MAX(T$6+INDEX(エサマスタ!$C$5:$O$53,MATCH($D77,エサマスタ!$B$5:$B$53,0),COLUMN()-COLUMN($Z77)),0),1.875-MOD(T77,1))+INDEX(エサマスタ!$C$5:$O$53,MATCH($E77,エサマスタ!$B$5:$B$53,0),COLUMN()-COLUMN($Z77)),0),1.875-MOD(T77,1))+INDEX(エサマスタ!$C$5:$O$53,MATCH($F77,エサマスタ!$B$5:$B$53,0),COLUMN()-COLUMN($Z77)),0),1.875-MOD(T77,1))</f>
        <v>0.875</v>
      </c>
      <c r="AK77" s="76">
        <f>MIN(MAX(MIN(MAX(MIN(MAX(U$6+INDEX(エサマスタ!$C$5:$O$53,MATCH($D77,エサマスタ!$B$5:$B$53,0),COLUMN()-COLUMN($Z77)),0),1.875-MOD(U77,1))+INDEX(エサマスタ!$C$5:$O$53,MATCH($E77,エサマスタ!$B$5:$B$53,0),COLUMN()-COLUMN($Z77)),0),1.875-MOD(U77,1))+INDEX(エサマスタ!$C$5:$O$53,MATCH($F77,エサマスタ!$B$5:$B$53,0),COLUMN()-COLUMN($Z77)),0),1.875-MOD(U77,1))</f>
        <v>1</v>
      </c>
      <c r="AL77" s="76">
        <f>MIN(MAX(MIN(MAX(MIN(MAX(V$6+INDEX(エサマスタ!$C$5:$O$53,MATCH($D77,エサマスタ!$B$5:$B$53,0),COLUMN()-COLUMN($Z77)),0),1.875-MOD(V77,1))+INDEX(エサマスタ!$C$5:$O$53,MATCH($E77,エサマスタ!$B$5:$B$53,0),COLUMN()-COLUMN($Z77)),0),1.875-MOD(V77,1))+INDEX(エサマスタ!$C$5:$O$53,MATCH($F77,エサマスタ!$B$5:$B$53,0),COLUMN()-COLUMN($Z77)),0),1.875-MOD(V77,1))</f>
        <v>1</v>
      </c>
      <c r="AM77" s="77">
        <f>MIN(MAX(MIN(MAX(MIN(MAX(W$6+IF(AND($F$1="リマスター",$D77="アルマジロキャベツ"),-1,1)*INDEX(エサマスタ!$C$5:$O$53,MATCH($D77,エサマスタ!$B$5:$B$53,0),COLUMN()-COLUMN($Z77)),0),1.875-MOD(W77,1))+IF(AND($F$1="リマスター",$E77="アルマジロキャベツ"),-1,1)*INDEX(エサマスタ!$C$5:$O$53,MATCH($E77,エサマスタ!$B$5:$B$53,0),COLUMN()-COLUMN($Z77)),0),1.875-MOD(W77,1))+IF(AND($F$1="リマスター",$F77="アルマジロキャベツ"),-1,1)*INDEX(エサマスタ!$C$5:$O$53,MATCH($F77,エサマスタ!$B$5:$B$53,0),COLUMN()-COLUMN($Z77)),0),1.875-MOD(W77,1))</f>
        <v>1</v>
      </c>
      <c r="AN77" s="15"/>
      <c r="AO77" s="12"/>
      <c r="AP77" s="12"/>
    </row>
    <row r="78" spans="1:44" x14ac:dyDescent="0.25">
      <c r="A78" s="15"/>
      <c r="B78" s="51" t="s">
        <v>169</v>
      </c>
      <c r="C78" s="54"/>
      <c r="D78" s="53" t="s">
        <v>92</v>
      </c>
      <c r="E78" s="53" t="s">
        <v>97</v>
      </c>
      <c r="F78" s="53" t="s">
        <v>97</v>
      </c>
      <c r="G78" s="50"/>
      <c r="H78" s="15"/>
      <c r="I78" s="15"/>
      <c r="J78" s="63" t="s">
        <v>169</v>
      </c>
      <c r="K78" s="64">
        <f t="shared" ref="K78:R78" si="123">K77+AA77</f>
        <v>224.5</v>
      </c>
      <c r="L78" s="65">
        <f t="shared" si="123"/>
        <v>80.5</v>
      </c>
      <c r="M78" s="65">
        <f t="shared" si="123"/>
        <v>161</v>
      </c>
      <c r="N78" s="65">
        <f t="shared" si="123"/>
        <v>97</v>
      </c>
      <c r="O78" s="65">
        <f t="shared" si="123"/>
        <v>97</v>
      </c>
      <c r="P78" s="65">
        <f t="shared" si="123"/>
        <v>161</v>
      </c>
      <c r="Q78" s="65">
        <f t="shared" si="123"/>
        <v>42</v>
      </c>
      <c r="R78" s="65">
        <f t="shared" si="123"/>
        <v>5</v>
      </c>
      <c r="S78" s="76">
        <f t="shared" ref="S78:W78" si="124">INT(S77)+MIN(S77-INT(S77)+AI77,1.875)</f>
        <v>58.5</v>
      </c>
      <c r="T78" s="76">
        <f t="shared" si="124"/>
        <v>55</v>
      </c>
      <c r="U78" s="76">
        <f t="shared" si="124"/>
        <v>61.875</v>
      </c>
      <c r="V78" s="76">
        <f t="shared" si="124"/>
        <v>61.875</v>
      </c>
      <c r="W78" s="77">
        <f t="shared" si="124"/>
        <v>55</v>
      </c>
      <c r="X78" s="15"/>
      <c r="Y78" s="15"/>
      <c r="Z78" s="63" t="s">
        <v>169</v>
      </c>
      <c r="AA78" s="64">
        <f>MIN(MAX(MIN(MAX(MIN(MAX(K$6+INDEX(エサマスタ!$C$5:$O$53,MATCH($D78,エサマスタ!$B$5:$B$53,0),COLUMN()-COLUMN($Z78)),0),3.75)+INDEX(エサマスタ!$C$5:$O$53,MATCH($E78,エサマスタ!$B$5:$B$53,0),COLUMN()-COLUMN($Z78)),0),3.75)+INDEX(エサマスタ!$C$5:$O$53,MATCH($F78,エサマスタ!$B$5:$B$53,0),COLUMN()-COLUMN($Z78)),0),3.75)</f>
        <v>3.75</v>
      </c>
      <c r="AB78" s="65">
        <f>MIN(MAX(MIN(MAX(MIN(MAX(L$6+INDEX(エサマスタ!$C$5:$O$53,MATCH($D78,エサマスタ!$B$5:$B$53,0),COLUMN()-COLUMN($Z78)),0),3.75)+INDEX(エサマスタ!$C$5:$O$53,MATCH($E78,エサマスタ!$B$5:$B$53,0),COLUMN()-COLUMN($Z78)),0),3.75)+INDEX(エサマスタ!$C$5:$O$53,MATCH($F78,エサマスタ!$B$5:$B$53,0),COLUMN()-COLUMN($Z78)),0),3.75)</f>
        <v>1.25</v>
      </c>
      <c r="AC78" s="65">
        <f>MIN(MAX(MIN(MAX(MIN(MAX(M$6+INDEX(エサマスタ!$C$5:$O$53,MATCH($D78,エサマスタ!$B$5:$B$53,0),COLUMN()-COLUMN($Z78)),0),3.75)+INDEX(エサマスタ!$C$5:$O$53,MATCH($E78,エサマスタ!$B$5:$B$53,0),COLUMN()-COLUMN($Z78)),0),3.75)+INDEX(エサマスタ!$C$5:$O$53,MATCH($F78,エサマスタ!$B$5:$B$53,0),COLUMN()-COLUMN($Z78)),0),3.75)</f>
        <v>2.5</v>
      </c>
      <c r="AD78" s="65">
        <f>MIN(MAX(MIN(MAX(MIN(MAX(N$6+INDEX(エサマスタ!$C$5:$O$53,MATCH($D78,エサマスタ!$B$5:$B$53,0),COLUMN()-COLUMN($Z78)),0),3.75)+INDEX(エサマスタ!$C$5:$O$53,MATCH($E78,エサマスタ!$B$5:$B$53,0),COLUMN()-COLUMN($Z78)),0),3.75)+INDEX(エサマスタ!$C$5:$O$53,MATCH($F78,エサマスタ!$B$5:$B$53,0),COLUMN()-COLUMN($Z78)),0),3.75)</f>
        <v>1.5</v>
      </c>
      <c r="AE78" s="65">
        <f>MIN(MAX(MIN(MAX(MIN(MAX(O$6+INDEX(エサマスタ!$C$5:$O$53,MATCH($D78,エサマスタ!$B$5:$B$53,0),COLUMN()-COLUMN($Z78)),0),3.75)+INDEX(エサマスタ!$C$5:$O$53,MATCH($E78,エサマスタ!$B$5:$B$53,0),COLUMN()-COLUMN($Z78)),0),3.75)+INDEX(エサマスタ!$C$5:$O$53,MATCH($F78,エサマスタ!$B$5:$B$53,0),COLUMN()-COLUMN($Z78)),0),3.75)</f>
        <v>1.5</v>
      </c>
      <c r="AF78" s="65">
        <f>MIN(MAX(MIN(MAX(MIN(MAX(P$6+INDEX(エサマスタ!$C$5:$O$53,MATCH($D78,エサマスタ!$B$5:$B$53,0),COLUMN()-COLUMN($Z78)),0),3.75)+INDEX(エサマスタ!$C$5:$O$53,MATCH($E78,エサマスタ!$B$5:$B$53,0),COLUMN()-COLUMN($Z78)),0),3.75)+INDEX(エサマスタ!$C$5:$O$53,MATCH($F78,エサマスタ!$B$5:$B$53,0),COLUMN()-COLUMN($Z78)),0),3.75)</f>
        <v>2.5</v>
      </c>
      <c r="AG78" s="65">
        <f>MIN(MAX(MIN(MAX(MIN(MAX(Q$6+INDEX(エサマスタ!$C$5:$O$53,MATCH($D78,エサマスタ!$B$5:$B$53,0),COLUMN()-COLUMN($Z78)),0),3.75)+INDEX(エサマスタ!$C$5:$O$53,MATCH($E78,エサマスタ!$B$5:$B$53,0),COLUMN()-COLUMN($Z78)),0),3.75)+INDEX(エサマスタ!$C$5:$O$53,MATCH($F78,エサマスタ!$B$5:$B$53,0),COLUMN()-COLUMN($Z78)),0),3.75)</f>
        <v>0.5</v>
      </c>
      <c r="AH78" s="65">
        <f>MIN(MAX(MIN(MAX(MIN(MAX(R$6+INDEX(エサマスタ!$C$5:$O$53,MATCH($D78,エサマスタ!$B$5:$B$53,0),COLUMN()-COLUMN($Z78)),0),3.75)+INDEX(エサマスタ!$C$5:$O$53,MATCH($E78,エサマスタ!$B$5:$B$53,0),COLUMN()-COLUMN($Z78)),0),3.75)+INDEX(エサマスタ!$C$5:$O$53,MATCH($F78,エサマスタ!$B$5:$B$53,0),COLUMN()-COLUMN($Z78)),0),3.75)</f>
        <v>0</v>
      </c>
      <c r="AI78" s="76">
        <f>MIN(MAX(MIN(MAX(MIN(MAX(S$6+INDEX(エサマスタ!$C$5:$O$53,MATCH($D78,エサマスタ!$B$5:$B$53,0),COLUMN()-COLUMN($Z78)),0),1.875-MOD(S78,1))+INDEX(エサマスタ!$C$5:$O$53,MATCH($E78,エサマスタ!$B$5:$B$53,0),COLUMN()-COLUMN($Z78)),0),1.875-MOD(S78,1))+INDEX(エサマスタ!$C$5:$O$53,MATCH($F78,エサマスタ!$B$5:$B$53,0),COLUMN()-COLUMN($Z78)),0),1.875-MOD(S78,1))</f>
        <v>0.75</v>
      </c>
      <c r="AJ78" s="76">
        <f>MIN(MAX(MIN(MAX(MIN(MAX(T$6+INDEX(エサマスタ!$C$5:$O$53,MATCH($D78,エサマスタ!$B$5:$B$53,0),COLUMN()-COLUMN($Z78)),0),1.875-MOD(T78,1))+INDEX(エサマスタ!$C$5:$O$53,MATCH($E78,エサマスタ!$B$5:$B$53,0),COLUMN()-COLUMN($Z78)),0),1.875-MOD(T78,1))+INDEX(エサマスタ!$C$5:$O$53,MATCH($F78,エサマスタ!$B$5:$B$53,0),COLUMN()-COLUMN($Z78)),0),1.875-MOD(T78,1))</f>
        <v>0.875</v>
      </c>
      <c r="AK78" s="76">
        <f>MIN(MAX(MIN(MAX(MIN(MAX(U$6+INDEX(エサマスタ!$C$5:$O$53,MATCH($D78,エサマスタ!$B$5:$B$53,0),COLUMN()-COLUMN($Z78)),0),1.875-MOD(U78,1))+INDEX(エサマスタ!$C$5:$O$53,MATCH($E78,エサマスタ!$B$5:$B$53,0),COLUMN()-COLUMN($Z78)),0),1.875-MOD(U78,1))+INDEX(エサマスタ!$C$5:$O$53,MATCH($F78,エサマスタ!$B$5:$B$53,0),COLUMN()-COLUMN($Z78)),0),1.875-MOD(U78,1))</f>
        <v>1</v>
      </c>
      <c r="AL78" s="76">
        <f>MIN(MAX(MIN(MAX(MIN(MAX(V$6+INDEX(エサマスタ!$C$5:$O$53,MATCH($D78,エサマスタ!$B$5:$B$53,0),COLUMN()-COLUMN($Z78)),0),1.875-MOD(V78,1))+INDEX(エサマスタ!$C$5:$O$53,MATCH($E78,エサマスタ!$B$5:$B$53,0),COLUMN()-COLUMN($Z78)),0),1.875-MOD(V78,1))+INDEX(エサマスタ!$C$5:$O$53,MATCH($F78,エサマスタ!$B$5:$B$53,0),COLUMN()-COLUMN($Z78)),0),1.875-MOD(V78,1))</f>
        <v>1</v>
      </c>
      <c r="AM78" s="77">
        <f>MIN(MAX(MIN(MAX(MIN(MAX(W$6+IF(AND($F$1="リマスター",$D78="アルマジロキャベツ"),-1,1)*INDEX(エサマスタ!$C$5:$O$53,MATCH($D78,エサマスタ!$B$5:$B$53,0),COLUMN()-COLUMN($Z78)),0),1.875-MOD(W78,1))+IF(AND($F$1="リマスター",$E78="アルマジロキャベツ"),-1,1)*INDEX(エサマスタ!$C$5:$O$53,MATCH($E78,エサマスタ!$B$5:$B$53,0),COLUMN()-COLUMN($Z78)),0),1.875-MOD(W78,1))+IF(AND($F$1="リマスター",$F78="アルマジロキャベツ"),-1,1)*INDEX(エサマスタ!$C$5:$O$53,MATCH($F78,エサマスタ!$B$5:$B$53,0),COLUMN()-COLUMN($Z78)),0),1.875-MOD(W78,1))</f>
        <v>1</v>
      </c>
      <c r="AN78" s="15"/>
    </row>
    <row r="79" spans="1:44" x14ac:dyDescent="0.25">
      <c r="A79" s="15"/>
      <c r="B79" s="51" t="s">
        <v>105</v>
      </c>
      <c r="C79" s="54"/>
      <c r="D79" s="53" t="s">
        <v>92</v>
      </c>
      <c r="E79" s="53" t="s">
        <v>97</v>
      </c>
      <c r="F79" s="53" t="s">
        <v>97</v>
      </c>
      <c r="G79" s="50"/>
      <c r="H79" s="15"/>
      <c r="I79" s="15"/>
      <c r="J79" s="63" t="s">
        <v>105</v>
      </c>
      <c r="K79" s="64">
        <f t="shared" ref="K79:R79" si="125">K78+AA78</f>
        <v>228.25</v>
      </c>
      <c r="L79" s="65">
        <f t="shared" si="125"/>
        <v>81.75</v>
      </c>
      <c r="M79" s="65">
        <f t="shared" si="125"/>
        <v>163.5</v>
      </c>
      <c r="N79" s="65">
        <f t="shared" si="125"/>
        <v>98.5</v>
      </c>
      <c r="O79" s="65">
        <f t="shared" si="125"/>
        <v>98.5</v>
      </c>
      <c r="P79" s="65">
        <f t="shared" si="125"/>
        <v>163.5</v>
      </c>
      <c r="Q79" s="65">
        <f t="shared" si="125"/>
        <v>42.5</v>
      </c>
      <c r="R79" s="65">
        <f t="shared" si="125"/>
        <v>5</v>
      </c>
      <c r="S79" s="76">
        <f t="shared" ref="S79:W79" si="126">INT(S78)+MIN(S78-INT(S78)+AI78,1.875)</f>
        <v>59.25</v>
      </c>
      <c r="T79" s="76">
        <f t="shared" si="126"/>
        <v>55.875</v>
      </c>
      <c r="U79" s="76">
        <f t="shared" si="126"/>
        <v>62.875</v>
      </c>
      <c r="V79" s="76">
        <f t="shared" si="126"/>
        <v>62.875</v>
      </c>
      <c r="W79" s="77">
        <f t="shared" si="126"/>
        <v>56</v>
      </c>
      <c r="X79" s="15"/>
      <c r="Y79" s="15"/>
      <c r="Z79" s="63" t="s">
        <v>105</v>
      </c>
      <c r="AA79" s="64">
        <f>MIN(MAX(MIN(MAX(MIN(MAX(K$6+INDEX(エサマスタ!$C$5:$O$53,MATCH($D79,エサマスタ!$B$5:$B$53,0),COLUMN()-COLUMN($Z79)),0),3.75)+INDEX(エサマスタ!$C$5:$O$53,MATCH($E79,エサマスタ!$B$5:$B$53,0),COLUMN()-COLUMN($Z79)),0),3.75)+INDEX(エサマスタ!$C$5:$O$53,MATCH($F79,エサマスタ!$B$5:$B$53,0),COLUMN()-COLUMN($Z79)),0),3.75)</f>
        <v>3.75</v>
      </c>
      <c r="AB79" s="65">
        <f>MIN(MAX(MIN(MAX(MIN(MAX(L$6+INDEX(エサマスタ!$C$5:$O$53,MATCH($D79,エサマスタ!$B$5:$B$53,0),COLUMN()-COLUMN($Z79)),0),3.75)+INDEX(エサマスタ!$C$5:$O$53,MATCH($E79,エサマスタ!$B$5:$B$53,0),COLUMN()-COLUMN($Z79)),0),3.75)+INDEX(エサマスタ!$C$5:$O$53,MATCH($F79,エサマスタ!$B$5:$B$53,0),COLUMN()-COLUMN($Z79)),0),3.75)</f>
        <v>1.25</v>
      </c>
      <c r="AC79" s="65">
        <f>MIN(MAX(MIN(MAX(MIN(MAX(M$6+INDEX(エサマスタ!$C$5:$O$53,MATCH($D79,エサマスタ!$B$5:$B$53,0),COLUMN()-COLUMN($Z79)),0),3.75)+INDEX(エサマスタ!$C$5:$O$53,MATCH($E79,エサマスタ!$B$5:$B$53,0),COLUMN()-COLUMN($Z79)),0),3.75)+INDEX(エサマスタ!$C$5:$O$53,MATCH($F79,エサマスタ!$B$5:$B$53,0),COLUMN()-COLUMN($Z79)),0),3.75)</f>
        <v>2.5</v>
      </c>
      <c r="AD79" s="65">
        <f>MIN(MAX(MIN(MAX(MIN(MAX(N$6+INDEX(エサマスタ!$C$5:$O$53,MATCH($D79,エサマスタ!$B$5:$B$53,0),COLUMN()-COLUMN($Z79)),0),3.75)+INDEX(エサマスタ!$C$5:$O$53,MATCH($E79,エサマスタ!$B$5:$B$53,0),COLUMN()-COLUMN($Z79)),0),3.75)+INDEX(エサマスタ!$C$5:$O$53,MATCH($F79,エサマスタ!$B$5:$B$53,0),COLUMN()-COLUMN($Z79)),0),3.75)</f>
        <v>1.5</v>
      </c>
      <c r="AE79" s="65">
        <f>MIN(MAX(MIN(MAX(MIN(MAX(O$6+INDEX(エサマスタ!$C$5:$O$53,MATCH($D79,エサマスタ!$B$5:$B$53,0),COLUMN()-COLUMN($Z79)),0),3.75)+INDEX(エサマスタ!$C$5:$O$53,MATCH($E79,エサマスタ!$B$5:$B$53,0),COLUMN()-COLUMN($Z79)),0),3.75)+INDEX(エサマスタ!$C$5:$O$53,MATCH($F79,エサマスタ!$B$5:$B$53,0),COLUMN()-COLUMN($Z79)),0),3.75)</f>
        <v>1.5</v>
      </c>
      <c r="AF79" s="65">
        <f>MIN(MAX(MIN(MAX(MIN(MAX(P$6+INDEX(エサマスタ!$C$5:$O$53,MATCH($D79,エサマスタ!$B$5:$B$53,0),COLUMN()-COLUMN($Z79)),0),3.75)+INDEX(エサマスタ!$C$5:$O$53,MATCH($E79,エサマスタ!$B$5:$B$53,0),COLUMN()-COLUMN($Z79)),0),3.75)+INDEX(エサマスタ!$C$5:$O$53,MATCH($F79,エサマスタ!$B$5:$B$53,0),COLUMN()-COLUMN($Z79)),0),3.75)</f>
        <v>2.5</v>
      </c>
      <c r="AG79" s="65">
        <f>MIN(MAX(MIN(MAX(MIN(MAX(Q$6+INDEX(エサマスタ!$C$5:$O$53,MATCH($D79,エサマスタ!$B$5:$B$53,0),COLUMN()-COLUMN($Z79)),0),3.75)+INDEX(エサマスタ!$C$5:$O$53,MATCH($E79,エサマスタ!$B$5:$B$53,0),COLUMN()-COLUMN($Z79)),0),3.75)+INDEX(エサマスタ!$C$5:$O$53,MATCH($F79,エサマスタ!$B$5:$B$53,0),COLUMN()-COLUMN($Z79)),0),3.75)</f>
        <v>0.5</v>
      </c>
      <c r="AH79" s="65">
        <f>MIN(MAX(MIN(MAX(MIN(MAX(R$6+INDEX(エサマスタ!$C$5:$O$53,MATCH($D79,エサマスタ!$B$5:$B$53,0),COLUMN()-COLUMN($Z79)),0),3.75)+INDEX(エサマスタ!$C$5:$O$53,MATCH($E79,エサマスタ!$B$5:$B$53,0),COLUMN()-COLUMN($Z79)),0),3.75)+INDEX(エサマスタ!$C$5:$O$53,MATCH($F79,エサマスタ!$B$5:$B$53,0),COLUMN()-COLUMN($Z79)),0),3.75)</f>
        <v>0</v>
      </c>
      <c r="AI79" s="76">
        <f>MIN(MAX(MIN(MAX(MIN(MAX(S$6+INDEX(エサマスタ!$C$5:$O$53,MATCH($D79,エサマスタ!$B$5:$B$53,0),COLUMN()-COLUMN($Z79)),0),1.875-MOD(S79,1))+INDEX(エサマスタ!$C$5:$O$53,MATCH($E79,エサマスタ!$B$5:$B$53,0),COLUMN()-COLUMN($Z79)),0),1.875-MOD(S79,1))+INDEX(エサマスタ!$C$5:$O$53,MATCH($F79,エサマスタ!$B$5:$B$53,0),COLUMN()-COLUMN($Z79)),0),1.875-MOD(S79,1))</f>
        <v>0.75</v>
      </c>
      <c r="AJ79" s="76">
        <f>MIN(MAX(MIN(MAX(MIN(MAX(T$6+INDEX(エサマスタ!$C$5:$O$53,MATCH($D79,エサマスタ!$B$5:$B$53,0),COLUMN()-COLUMN($Z79)),0),1.875-MOD(T79,1))+INDEX(エサマスタ!$C$5:$O$53,MATCH($E79,エサマスタ!$B$5:$B$53,0),COLUMN()-COLUMN($Z79)),0),1.875-MOD(T79,1))+INDEX(エサマスタ!$C$5:$O$53,MATCH($F79,エサマスタ!$B$5:$B$53,0),COLUMN()-COLUMN($Z79)),0),1.875-MOD(T79,1))</f>
        <v>0.875</v>
      </c>
      <c r="AK79" s="76">
        <f>MIN(MAX(MIN(MAX(MIN(MAX(U$6+INDEX(エサマスタ!$C$5:$O$53,MATCH($D79,エサマスタ!$B$5:$B$53,0),COLUMN()-COLUMN($Z79)),0),1.875-MOD(U79,1))+INDEX(エサマスタ!$C$5:$O$53,MATCH($E79,エサマスタ!$B$5:$B$53,0),COLUMN()-COLUMN($Z79)),0),1.875-MOD(U79,1))+INDEX(エサマスタ!$C$5:$O$53,MATCH($F79,エサマスタ!$B$5:$B$53,0),COLUMN()-COLUMN($Z79)),0),1.875-MOD(U79,1))</f>
        <v>1</v>
      </c>
      <c r="AL79" s="76">
        <f>MIN(MAX(MIN(MAX(MIN(MAX(V$6+INDEX(エサマスタ!$C$5:$O$53,MATCH($D79,エサマスタ!$B$5:$B$53,0),COLUMN()-COLUMN($Z79)),0),1.875-MOD(V79,1))+INDEX(エサマスタ!$C$5:$O$53,MATCH($E79,エサマスタ!$B$5:$B$53,0),COLUMN()-COLUMN($Z79)),0),1.875-MOD(V79,1))+INDEX(エサマスタ!$C$5:$O$53,MATCH($F79,エサマスタ!$B$5:$B$53,0),COLUMN()-COLUMN($Z79)),0),1.875-MOD(V79,1))</f>
        <v>1</v>
      </c>
      <c r="AM79" s="77">
        <f>MIN(MAX(MIN(MAX(MIN(MAX(W$6+IF(AND($F$1="リマスター",$D79="アルマジロキャベツ"),-1,1)*INDEX(エサマスタ!$C$5:$O$53,MATCH($D79,エサマスタ!$B$5:$B$53,0),COLUMN()-COLUMN($Z79)),0),1.875-MOD(W79,1))+IF(AND($F$1="リマスター",$E79="アルマジロキャベツ"),-1,1)*INDEX(エサマスタ!$C$5:$O$53,MATCH($E79,エサマスタ!$B$5:$B$53,0),COLUMN()-COLUMN($Z79)),0),1.875-MOD(W79,1))+IF(AND($F$1="リマスター",$F79="アルマジロキャベツ"),-1,1)*INDEX(エサマスタ!$C$5:$O$53,MATCH($F79,エサマスタ!$B$5:$B$53,0),COLUMN()-COLUMN($Z79)),0),1.875-MOD(W79,1))</f>
        <v>1</v>
      </c>
      <c r="AN79" s="15"/>
    </row>
    <row r="80" spans="1:44" x14ac:dyDescent="0.25">
      <c r="A80" s="15"/>
      <c r="B80" s="51" t="s">
        <v>170</v>
      </c>
      <c r="C80" s="54"/>
      <c r="D80" s="53" t="s">
        <v>92</v>
      </c>
      <c r="E80" s="53" t="s">
        <v>92</v>
      </c>
      <c r="F80" s="53" t="s">
        <v>97</v>
      </c>
      <c r="G80" s="50"/>
      <c r="H80" s="15"/>
      <c r="I80" s="15"/>
      <c r="J80" s="63" t="s">
        <v>170</v>
      </c>
      <c r="K80" s="64">
        <f t="shared" ref="K80:R80" si="127">K79+AA79</f>
        <v>232</v>
      </c>
      <c r="L80" s="65">
        <f t="shared" si="127"/>
        <v>83</v>
      </c>
      <c r="M80" s="65">
        <f t="shared" si="127"/>
        <v>166</v>
      </c>
      <c r="N80" s="65">
        <f t="shared" si="127"/>
        <v>100</v>
      </c>
      <c r="O80" s="65">
        <f t="shared" si="127"/>
        <v>100</v>
      </c>
      <c r="P80" s="65">
        <f t="shared" si="127"/>
        <v>166</v>
      </c>
      <c r="Q80" s="65">
        <f t="shared" si="127"/>
        <v>43</v>
      </c>
      <c r="R80" s="65">
        <f t="shared" si="127"/>
        <v>5</v>
      </c>
      <c r="S80" s="76">
        <f t="shared" ref="S80:W80" si="128">INT(S79)+MIN(S79-INT(S79)+AI79,1.875)</f>
        <v>60</v>
      </c>
      <c r="T80" s="76">
        <f t="shared" si="128"/>
        <v>56.75</v>
      </c>
      <c r="U80" s="76">
        <f t="shared" si="128"/>
        <v>63.875</v>
      </c>
      <c r="V80" s="76">
        <f t="shared" si="128"/>
        <v>63.875</v>
      </c>
      <c r="W80" s="77">
        <f t="shared" si="128"/>
        <v>57</v>
      </c>
      <c r="X80" s="15"/>
      <c r="Y80" s="15"/>
      <c r="Z80" s="63" t="s">
        <v>170</v>
      </c>
      <c r="AA80" s="64">
        <f>MIN(MAX(MIN(MAX(MIN(MAX(K$6+INDEX(エサマスタ!$C$5:$O$53,MATCH($D80,エサマスタ!$B$5:$B$53,0),COLUMN()-COLUMN($Z80)),0),3.75)+INDEX(エサマスタ!$C$5:$O$53,MATCH($E80,エサマスタ!$B$5:$B$53,0),COLUMN()-COLUMN($Z80)),0),3.75)+INDEX(エサマスタ!$C$5:$O$53,MATCH($F80,エサマスタ!$B$5:$B$53,0),COLUMN()-COLUMN($Z80)),0),3.75)</f>
        <v>3.5</v>
      </c>
      <c r="AB80" s="65">
        <f>MIN(MAX(MIN(MAX(MIN(MAX(L$6+INDEX(エサマスタ!$C$5:$O$53,MATCH($D80,エサマスタ!$B$5:$B$53,0),COLUMN()-COLUMN($Z80)),0),3.75)+INDEX(エサマスタ!$C$5:$O$53,MATCH($E80,エサマスタ!$B$5:$B$53,0),COLUMN()-COLUMN($Z80)),0),3.75)+INDEX(エサマスタ!$C$5:$O$53,MATCH($F80,エサマスタ!$B$5:$B$53,0),COLUMN()-COLUMN($Z80)),0),3.75)</f>
        <v>1.25</v>
      </c>
      <c r="AC80" s="65">
        <f>MIN(MAX(MIN(MAX(MIN(MAX(M$6+INDEX(エサマスタ!$C$5:$O$53,MATCH($D80,エサマスタ!$B$5:$B$53,0),COLUMN()-COLUMN($Z80)),0),3.75)+INDEX(エサマスタ!$C$5:$O$53,MATCH($E80,エサマスタ!$B$5:$B$53,0),COLUMN()-COLUMN($Z80)),0),3.75)+INDEX(エサマスタ!$C$5:$O$53,MATCH($F80,エサマスタ!$B$5:$B$53,0),COLUMN()-COLUMN($Z80)),0),3.75)</f>
        <v>3.5</v>
      </c>
      <c r="AD80" s="65">
        <f>MIN(MAX(MIN(MAX(MIN(MAX(N$6+INDEX(エサマスタ!$C$5:$O$53,MATCH($D80,エサマスタ!$B$5:$B$53,0),COLUMN()-COLUMN($Z80)),0),3.75)+INDEX(エサマスタ!$C$5:$O$53,MATCH($E80,エサマスタ!$B$5:$B$53,0),COLUMN()-COLUMN($Z80)),0),3.75)+INDEX(エサマスタ!$C$5:$O$53,MATCH($F80,エサマスタ!$B$5:$B$53,0),COLUMN()-COLUMN($Z80)),0),3.75)</f>
        <v>1.5</v>
      </c>
      <c r="AE80" s="65">
        <f>MIN(MAX(MIN(MAX(MIN(MAX(O$6+INDEX(エサマスタ!$C$5:$O$53,MATCH($D80,エサマスタ!$B$5:$B$53,0),COLUMN()-COLUMN($Z80)),0),3.75)+INDEX(エサマスタ!$C$5:$O$53,MATCH($E80,エサマスタ!$B$5:$B$53,0),COLUMN()-COLUMN($Z80)),0),3.75)+INDEX(エサマスタ!$C$5:$O$53,MATCH($F80,エサマスタ!$B$5:$B$53,0),COLUMN()-COLUMN($Z80)),0),3.75)</f>
        <v>1.5</v>
      </c>
      <c r="AF80" s="65">
        <f>MIN(MAX(MIN(MAX(MIN(MAX(P$6+INDEX(エサマスタ!$C$5:$O$53,MATCH($D80,エサマスタ!$B$5:$B$53,0),COLUMN()-COLUMN($Z80)),0),3.75)+INDEX(エサマスタ!$C$5:$O$53,MATCH($E80,エサマスタ!$B$5:$B$53,0),COLUMN()-COLUMN($Z80)),0),3.75)+INDEX(エサマスタ!$C$5:$O$53,MATCH($F80,エサマスタ!$B$5:$B$53,0),COLUMN()-COLUMN($Z80)),0),3.75)</f>
        <v>3.5</v>
      </c>
      <c r="AG80" s="65">
        <f>MIN(MAX(MIN(MAX(MIN(MAX(Q$6+INDEX(エサマスタ!$C$5:$O$53,MATCH($D80,エサマスタ!$B$5:$B$53,0),COLUMN()-COLUMN($Z80)),0),3.75)+INDEX(エサマスタ!$C$5:$O$53,MATCH($E80,エサマスタ!$B$5:$B$53,0),COLUMN()-COLUMN($Z80)),0),3.75)+INDEX(エサマスタ!$C$5:$O$53,MATCH($F80,エサマスタ!$B$5:$B$53,0),COLUMN()-COLUMN($Z80)),0),3.75)</f>
        <v>0</v>
      </c>
      <c r="AH80" s="65">
        <f>MIN(MAX(MIN(MAX(MIN(MAX(R$6+INDEX(エサマスタ!$C$5:$O$53,MATCH($D80,エサマスタ!$B$5:$B$53,0),COLUMN()-COLUMN($Z80)),0),3.75)+INDEX(エサマスタ!$C$5:$O$53,MATCH($E80,エサマスタ!$B$5:$B$53,0),COLUMN()-COLUMN($Z80)),0),3.75)+INDEX(エサマスタ!$C$5:$O$53,MATCH($F80,エサマスタ!$B$5:$B$53,0),COLUMN()-COLUMN($Z80)),0),3.75)</f>
        <v>0</v>
      </c>
      <c r="AI80" s="76">
        <f>MIN(MAX(MIN(MAX(MIN(MAX(S$6+INDEX(エサマスタ!$C$5:$O$53,MATCH($D80,エサマスタ!$B$5:$B$53,0),COLUMN()-COLUMN($Z80)),0),1.875-MOD(S80,1))+INDEX(エサマスタ!$C$5:$O$53,MATCH($E80,エサマスタ!$B$5:$B$53,0),COLUMN()-COLUMN($Z80)),0),1.875-MOD(S80,1))+INDEX(エサマスタ!$C$5:$O$53,MATCH($F80,エサマスタ!$B$5:$B$53,0),COLUMN()-COLUMN($Z80)),0),1.875-MOD(S80,1))</f>
        <v>0.75</v>
      </c>
      <c r="AJ80" s="76">
        <f>MIN(MAX(MIN(MAX(MIN(MAX(T$6+INDEX(エサマスタ!$C$5:$O$53,MATCH($D80,エサマスタ!$B$5:$B$53,0),COLUMN()-COLUMN($Z80)),0),1.875-MOD(T80,1))+INDEX(エサマスタ!$C$5:$O$53,MATCH($E80,エサマスタ!$B$5:$B$53,0),COLUMN()-COLUMN($Z80)),0),1.875-MOD(T80,1))+INDEX(エサマスタ!$C$5:$O$53,MATCH($F80,エサマスタ!$B$5:$B$53,0),COLUMN()-COLUMN($Z80)),0),1.875-MOD(T80,1))</f>
        <v>1.125</v>
      </c>
      <c r="AK80" s="76">
        <f>MIN(MAX(MIN(MAX(MIN(MAX(U$6+INDEX(エサマスタ!$C$5:$O$53,MATCH($D80,エサマスタ!$B$5:$B$53,0),COLUMN()-COLUMN($Z80)),0),1.875-MOD(U80,1))+INDEX(エサマスタ!$C$5:$O$53,MATCH($E80,エサマスタ!$B$5:$B$53,0),COLUMN()-COLUMN($Z80)),0),1.875-MOD(U80,1))+INDEX(エサマスタ!$C$5:$O$53,MATCH($F80,エサマスタ!$B$5:$B$53,0),COLUMN()-COLUMN($Z80)),0),1.875-MOD(U80,1))</f>
        <v>1</v>
      </c>
      <c r="AL80" s="76">
        <f>MIN(MAX(MIN(MAX(MIN(MAX(V$6+INDEX(エサマスタ!$C$5:$O$53,MATCH($D80,エサマスタ!$B$5:$B$53,0),COLUMN()-COLUMN($Z80)),0),1.875-MOD(V80,1))+INDEX(エサマスタ!$C$5:$O$53,MATCH($E80,エサマスタ!$B$5:$B$53,0),COLUMN()-COLUMN($Z80)),0),1.875-MOD(V80,1))+INDEX(エサマスタ!$C$5:$O$53,MATCH($F80,エサマスタ!$B$5:$B$53,0),COLUMN()-COLUMN($Z80)),0),1.875-MOD(V80,1))</f>
        <v>1</v>
      </c>
      <c r="AM80" s="77">
        <f>MIN(MAX(MIN(MAX(MIN(MAX(W$6+IF(AND($F$1="リマスター",$D80="アルマジロキャベツ"),-1,1)*INDEX(エサマスタ!$C$5:$O$53,MATCH($D80,エサマスタ!$B$5:$B$53,0),COLUMN()-COLUMN($Z80)),0),1.875-MOD(W80,1))+IF(AND($F$1="リマスター",$E80="アルマジロキャベツ"),-1,1)*INDEX(エサマスタ!$C$5:$O$53,MATCH($E80,エサマスタ!$B$5:$B$53,0),COLUMN()-COLUMN($Z80)),0),1.875-MOD(W80,1))+IF(AND($F$1="リマスター",$F80="アルマジロキャベツ"),-1,1)*INDEX(エサマスタ!$C$5:$O$53,MATCH($F80,エサマスタ!$B$5:$B$53,0),COLUMN()-COLUMN($Z80)),0),1.875-MOD(W80,1))</f>
        <v>0.5</v>
      </c>
      <c r="AN80" s="15"/>
    </row>
    <row r="81" spans="1:40" x14ac:dyDescent="0.25">
      <c r="A81" s="15"/>
      <c r="B81" s="51" t="s">
        <v>171</v>
      </c>
      <c r="C81" s="54"/>
      <c r="D81" s="53" t="s">
        <v>92</v>
      </c>
      <c r="E81" s="53" t="s">
        <v>97</v>
      </c>
      <c r="F81" s="53" t="s">
        <v>97</v>
      </c>
      <c r="G81" s="50"/>
      <c r="H81" s="15"/>
      <c r="I81" s="15"/>
      <c r="J81" s="63" t="s">
        <v>171</v>
      </c>
      <c r="K81" s="64">
        <f t="shared" ref="K81:R81" si="129">K80+AA80</f>
        <v>235.5</v>
      </c>
      <c r="L81" s="65">
        <f t="shared" si="129"/>
        <v>84.25</v>
      </c>
      <c r="M81" s="65">
        <f t="shared" si="129"/>
        <v>169.5</v>
      </c>
      <c r="N81" s="65">
        <f t="shared" si="129"/>
        <v>101.5</v>
      </c>
      <c r="O81" s="65">
        <f t="shared" si="129"/>
        <v>101.5</v>
      </c>
      <c r="P81" s="65">
        <f t="shared" si="129"/>
        <v>169.5</v>
      </c>
      <c r="Q81" s="65">
        <f t="shared" si="129"/>
        <v>43</v>
      </c>
      <c r="R81" s="65">
        <f t="shared" si="129"/>
        <v>5</v>
      </c>
      <c r="S81" s="76">
        <f t="shared" ref="S81:W81" si="130">INT(S80)+MIN(S80-INT(S80)+AI80,1.875)</f>
        <v>60.75</v>
      </c>
      <c r="T81" s="76">
        <f t="shared" si="130"/>
        <v>57.875</v>
      </c>
      <c r="U81" s="76">
        <f t="shared" si="130"/>
        <v>64.875</v>
      </c>
      <c r="V81" s="76">
        <f t="shared" si="130"/>
        <v>64.875</v>
      </c>
      <c r="W81" s="77">
        <f t="shared" si="130"/>
        <v>57.5</v>
      </c>
      <c r="X81" s="15"/>
      <c r="Y81" s="15"/>
      <c r="Z81" s="63" t="s">
        <v>171</v>
      </c>
      <c r="AA81" s="64">
        <f>MIN(MAX(MIN(MAX(MIN(MAX(K$6+INDEX(エサマスタ!$C$5:$O$53,MATCH($D81,エサマスタ!$B$5:$B$53,0),COLUMN()-COLUMN($Z81)),0),3.75)+INDEX(エサマスタ!$C$5:$O$53,MATCH($E81,エサマスタ!$B$5:$B$53,0),COLUMN()-COLUMN($Z81)),0),3.75)+INDEX(エサマスタ!$C$5:$O$53,MATCH($F81,エサマスタ!$B$5:$B$53,0),COLUMN()-COLUMN($Z81)),0),3.75)</f>
        <v>3.75</v>
      </c>
      <c r="AB81" s="65">
        <f>MIN(MAX(MIN(MAX(MIN(MAX(L$6+INDEX(エサマスタ!$C$5:$O$53,MATCH($D81,エサマスタ!$B$5:$B$53,0),COLUMN()-COLUMN($Z81)),0),3.75)+INDEX(エサマスタ!$C$5:$O$53,MATCH($E81,エサマスタ!$B$5:$B$53,0),COLUMN()-COLUMN($Z81)),0),3.75)+INDEX(エサマスタ!$C$5:$O$53,MATCH($F81,エサマスタ!$B$5:$B$53,0),COLUMN()-COLUMN($Z81)),0),3.75)</f>
        <v>1.25</v>
      </c>
      <c r="AC81" s="65">
        <f>MIN(MAX(MIN(MAX(MIN(MAX(M$6+INDEX(エサマスタ!$C$5:$O$53,MATCH($D81,エサマスタ!$B$5:$B$53,0),COLUMN()-COLUMN($Z81)),0),3.75)+INDEX(エサマスタ!$C$5:$O$53,MATCH($E81,エサマスタ!$B$5:$B$53,0),COLUMN()-COLUMN($Z81)),0),3.75)+INDEX(エサマスタ!$C$5:$O$53,MATCH($F81,エサマスタ!$B$5:$B$53,0),COLUMN()-COLUMN($Z81)),0),3.75)</f>
        <v>2.5</v>
      </c>
      <c r="AD81" s="65">
        <f>MIN(MAX(MIN(MAX(MIN(MAX(N$6+INDEX(エサマスタ!$C$5:$O$53,MATCH($D81,エサマスタ!$B$5:$B$53,0),COLUMN()-COLUMN($Z81)),0),3.75)+INDEX(エサマスタ!$C$5:$O$53,MATCH($E81,エサマスタ!$B$5:$B$53,0),COLUMN()-COLUMN($Z81)),0),3.75)+INDEX(エサマスタ!$C$5:$O$53,MATCH($F81,エサマスタ!$B$5:$B$53,0),COLUMN()-COLUMN($Z81)),0),3.75)</f>
        <v>1.5</v>
      </c>
      <c r="AE81" s="65">
        <f>MIN(MAX(MIN(MAX(MIN(MAX(O$6+INDEX(エサマスタ!$C$5:$O$53,MATCH($D81,エサマスタ!$B$5:$B$53,0),COLUMN()-COLUMN($Z81)),0),3.75)+INDEX(エサマスタ!$C$5:$O$53,MATCH($E81,エサマスタ!$B$5:$B$53,0),COLUMN()-COLUMN($Z81)),0),3.75)+INDEX(エサマスタ!$C$5:$O$53,MATCH($F81,エサマスタ!$B$5:$B$53,0),COLUMN()-COLUMN($Z81)),0),3.75)</f>
        <v>1.5</v>
      </c>
      <c r="AF81" s="65">
        <f>MIN(MAX(MIN(MAX(MIN(MAX(P$6+INDEX(エサマスタ!$C$5:$O$53,MATCH($D81,エサマスタ!$B$5:$B$53,0),COLUMN()-COLUMN($Z81)),0),3.75)+INDEX(エサマスタ!$C$5:$O$53,MATCH($E81,エサマスタ!$B$5:$B$53,0),COLUMN()-COLUMN($Z81)),0),3.75)+INDEX(エサマスタ!$C$5:$O$53,MATCH($F81,エサマスタ!$B$5:$B$53,0),COLUMN()-COLUMN($Z81)),0),3.75)</f>
        <v>2.5</v>
      </c>
      <c r="AG81" s="65">
        <f>MIN(MAX(MIN(MAX(MIN(MAX(Q$6+INDEX(エサマスタ!$C$5:$O$53,MATCH($D81,エサマスタ!$B$5:$B$53,0),COLUMN()-COLUMN($Z81)),0),3.75)+INDEX(エサマスタ!$C$5:$O$53,MATCH($E81,エサマスタ!$B$5:$B$53,0),COLUMN()-COLUMN($Z81)),0),3.75)+INDEX(エサマスタ!$C$5:$O$53,MATCH($F81,エサマスタ!$B$5:$B$53,0),COLUMN()-COLUMN($Z81)),0),3.75)</f>
        <v>0.5</v>
      </c>
      <c r="AH81" s="65">
        <f>MIN(MAX(MIN(MAX(MIN(MAX(R$6+INDEX(エサマスタ!$C$5:$O$53,MATCH($D81,エサマスタ!$B$5:$B$53,0),COLUMN()-COLUMN($Z81)),0),3.75)+INDEX(エサマスタ!$C$5:$O$53,MATCH($E81,エサマスタ!$B$5:$B$53,0),COLUMN()-COLUMN($Z81)),0),3.75)+INDEX(エサマスタ!$C$5:$O$53,MATCH($F81,エサマスタ!$B$5:$B$53,0),COLUMN()-COLUMN($Z81)),0),3.75)</f>
        <v>0</v>
      </c>
      <c r="AI81" s="76">
        <f>MIN(MAX(MIN(MAX(MIN(MAX(S$6+INDEX(エサマスタ!$C$5:$O$53,MATCH($D81,エサマスタ!$B$5:$B$53,0),COLUMN()-COLUMN($Z81)),0),1.875-MOD(S81,1))+INDEX(エサマスタ!$C$5:$O$53,MATCH($E81,エサマスタ!$B$5:$B$53,0),COLUMN()-COLUMN($Z81)),0),1.875-MOD(S81,1))+INDEX(エサマスタ!$C$5:$O$53,MATCH($F81,エサマスタ!$B$5:$B$53,0),COLUMN()-COLUMN($Z81)),0),1.875-MOD(S81,1))</f>
        <v>0.75</v>
      </c>
      <c r="AJ81" s="76">
        <f>MIN(MAX(MIN(MAX(MIN(MAX(T$6+INDEX(エサマスタ!$C$5:$O$53,MATCH($D81,エサマスタ!$B$5:$B$53,0),COLUMN()-COLUMN($Z81)),0),1.875-MOD(T81,1))+INDEX(エサマスタ!$C$5:$O$53,MATCH($E81,エサマスタ!$B$5:$B$53,0),COLUMN()-COLUMN($Z81)),0),1.875-MOD(T81,1))+INDEX(エサマスタ!$C$5:$O$53,MATCH($F81,エサマスタ!$B$5:$B$53,0),COLUMN()-COLUMN($Z81)),0),1.875-MOD(T81,1))</f>
        <v>0.875</v>
      </c>
      <c r="AK81" s="76">
        <f>MIN(MAX(MIN(MAX(MIN(MAX(U$6+INDEX(エサマスタ!$C$5:$O$53,MATCH($D81,エサマスタ!$B$5:$B$53,0),COLUMN()-COLUMN($Z81)),0),1.875-MOD(U81,1))+INDEX(エサマスタ!$C$5:$O$53,MATCH($E81,エサマスタ!$B$5:$B$53,0),COLUMN()-COLUMN($Z81)),0),1.875-MOD(U81,1))+INDEX(エサマスタ!$C$5:$O$53,MATCH($F81,エサマスタ!$B$5:$B$53,0),COLUMN()-COLUMN($Z81)),0),1.875-MOD(U81,1))</f>
        <v>1</v>
      </c>
      <c r="AL81" s="76">
        <f>MIN(MAX(MIN(MAX(MIN(MAX(V$6+INDEX(エサマスタ!$C$5:$O$53,MATCH($D81,エサマスタ!$B$5:$B$53,0),COLUMN()-COLUMN($Z81)),0),1.875-MOD(V81,1))+INDEX(エサマスタ!$C$5:$O$53,MATCH($E81,エサマスタ!$B$5:$B$53,0),COLUMN()-COLUMN($Z81)),0),1.875-MOD(V81,1))+INDEX(エサマスタ!$C$5:$O$53,MATCH($F81,エサマスタ!$B$5:$B$53,0),COLUMN()-COLUMN($Z81)),0),1.875-MOD(V81,1))</f>
        <v>1</v>
      </c>
      <c r="AM81" s="77">
        <f>MIN(MAX(MIN(MAX(MIN(MAX(W$6+IF(AND($F$1="リマスター",$D81="アルマジロキャベツ"),-1,1)*INDEX(エサマスタ!$C$5:$O$53,MATCH($D81,エサマスタ!$B$5:$B$53,0),COLUMN()-COLUMN($Z81)),0),1.875-MOD(W81,1))+IF(AND($F$1="リマスター",$E81="アルマジロキャベツ"),-1,1)*INDEX(エサマスタ!$C$5:$O$53,MATCH($E81,エサマスタ!$B$5:$B$53,0),COLUMN()-COLUMN($Z81)),0),1.875-MOD(W81,1))+IF(AND($F$1="リマスター",$F81="アルマジロキャベツ"),-1,1)*INDEX(エサマスタ!$C$5:$O$53,MATCH($F81,エサマスタ!$B$5:$B$53,0),COLUMN()-COLUMN($Z81)),0),1.875-MOD(W81,1))</f>
        <v>1</v>
      </c>
      <c r="AN81" s="15"/>
    </row>
    <row r="82" spans="1:40" x14ac:dyDescent="0.25">
      <c r="A82" s="15"/>
      <c r="B82" s="51" t="s">
        <v>172</v>
      </c>
      <c r="C82" s="54"/>
      <c r="D82" s="53" t="s">
        <v>92</v>
      </c>
      <c r="E82" s="53" t="s">
        <v>97</v>
      </c>
      <c r="F82" s="53" t="s">
        <v>97</v>
      </c>
      <c r="G82" s="50"/>
      <c r="H82" s="15"/>
      <c r="I82" s="15"/>
      <c r="J82" s="63" t="s">
        <v>172</v>
      </c>
      <c r="K82" s="64">
        <f t="shared" ref="K82:R82" si="131">K81+AA81</f>
        <v>239.25</v>
      </c>
      <c r="L82" s="65">
        <f t="shared" si="131"/>
        <v>85.5</v>
      </c>
      <c r="M82" s="65">
        <f t="shared" si="131"/>
        <v>172</v>
      </c>
      <c r="N82" s="65">
        <f t="shared" si="131"/>
        <v>103</v>
      </c>
      <c r="O82" s="65">
        <f t="shared" si="131"/>
        <v>103</v>
      </c>
      <c r="P82" s="65">
        <f t="shared" si="131"/>
        <v>172</v>
      </c>
      <c r="Q82" s="65">
        <f t="shared" si="131"/>
        <v>43.5</v>
      </c>
      <c r="R82" s="65">
        <f t="shared" si="131"/>
        <v>5</v>
      </c>
      <c r="S82" s="76">
        <f t="shared" ref="S82:W82" si="132">INT(S81)+MIN(S81-INT(S81)+AI81,1.875)</f>
        <v>61.5</v>
      </c>
      <c r="T82" s="76">
        <f t="shared" si="132"/>
        <v>58.75</v>
      </c>
      <c r="U82" s="76">
        <f t="shared" si="132"/>
        <v>65.875</v>
      </c>
      <c r="V82" s="76">
        <f t="shared" si="132"/>
        <v>65.875</v>
      </c>
      <c r="W82" s="77">
        <f t="shared" si="132"/>
        <v>58.5</v>
      </c>
      <c r="X82" s="15"/>
      <c r="Y82" s="15"/>
      <c r="Z82" s="63" t="s">
        <v>172</v>
      </c>
      <c r="AA82" s="64">
        <f>MIN(MAX(MIN(MAX(MIN(MAX(K$6+INDEX(エサマスタ!$C$5:$O$53,MATCH($D82,エサマスタ!$B$5:$B$53,0),COLUMN()-COLUMN($Z82)),0),3.75)+INDEX(エサマスタ!$C$5:$O$53,MATCH($E82,エサマスタ!$B$5:$B$53,0),COLUMN()-COLUMN($Z82)),0),3.75)+INDEX(エサマスタ!$C$5:$O$53,MATCH($F82,エサマスタ!$B$5:$B$53,0),COLUMN()-COLUMN($Z82)),0),3.75)</f>
        <v>3.75</v>
      </c>
      <c r="AB82" s="65">
        <f>MIN(MAX(MIN(MAX(MIN(MAX(L$6+INDEX(エサマスタ!$C$5:$O$53,MATCH($D82,エサマスタ!$B$5:$B$53,0),COLUMN()-COLUMN($Z82)),0),3.75)+INDEX(エサマスタ!$C$5:$O$53,MATCH($E82,エサマスタ!$B$5:$B$53,0),COLUMN()-COLUMN($Z82)),0),3.75)+INDEX(エサマスタ!$C$5:$O$53,MATCH($F82,エサマスタ!$B$5:$B$53,0),COLUMN()-COLUMN($Z82)),0),3.75)</f>
        <v>1.25</v>
      </c>
      <c r="AC82" s="65">
        <f>MIN(MAX(MIN(MAX(MIN(MAX(M$6+INDEX(エサマスタ!$C$5:$O$53,MATCH($D82,エサマスタ!$B$5:$B$53,0),COLUMN()-COLUMN($Z82)),0),3.75)+INDEX(エサマスタ!$C$5:$O$53,MATCH($E82,エサマスタ!$B$5:$B$53,0),COLUMN()-COLUMN($Z82)),0),3.75)+INDEX(エサマスタ!$C$5:$O$53,MATCH($F82,エサマスタ!$B$5:$B$53,0),COLUMN()-COLUMN($Z82)),0),3.75)</f>
        <v>2.5</v>
      </c>
      <c r="AD82" s="65">
        <f>MIN(MAX(MIN(MAX(MIN(MAX(N$6+INDEX(エサマスタ!$C$5:$O$53,MATCH($D82,エサマスタ!$B$5:$B$53,0),COLUMN()-COLUMN($Z82)),0),3.75)+INDEX(エサマスタ!$C$5:$O$53,MATCH($E82,エサマスタ!$B$5:$B$53,0),COLUMN()-COLUMN($Z82)),0),3.75)+INDEX(エサマスタ!$C$5:$O$53,MATCH($F82,エサマスタ!$B$5:$B$53,0),COLUMN()-COLUMN($Z82)),0),3.75)</f>
        <v>1.5</v>
      </c>
      <c r="AE82" s="65">
        <f>MIN(MAX(MIN(MAX(MIN(MAX(O$6+INDEX(エサマスタ!$C$5:$O$53,MATCH($D82,エサマスタ!$B$5:$B$53,0),COLUMN()-COLUMN($Z82)),0),3.75)+INDEX(エサマスタ!$C$5:$O$53,MATCH($E82,エサマスタ!$B$5:$B$53,0),COLUMN()-COLUMN($Z82)),0),3.75)+INDEX(エサマスタ!$C$5:$O$53,MATCH($F82,エサマスタ!$B$5:$B$53,0),COLUMN()-COLUMN($Z82)),0),3.75)</f>
        <v>1.5</v>
      </c>
      <c r="AF82" s="65">
        <f>MIN(MAX(MIN(MAX(MIN(MAX(P$6+INDEX(エサマスタ!$C$5:$O$53,MATCH($D82,エサマスタ!$B$5:$B$53,0),COLUMN()-COLUMN($Z82)),0),3.75)+INDEX(エサマスタ!$C$5:$O$53,MATCH($E82,エサマスタ!$B$5:$B$53,0),COLUMN()-COLUMN($Z82)),0),3.75)+INDEX(エサマスタ!$C$5:$O$53,MATCH($F82,エサマスタ!$B$5:$B$53,0),COLUMN()-COLUMN($Z82)),0),3.75)</f>
        <v>2.5</v>
      </c>
      <c r="AG82" s="65">
        <f>MIN(MAX(MIN(MAX(MIN(MAX(Q$6+INDEX(エサマスタ!$C$5:$O$53,MATCH($D82,エサマスタ!$B$5:$B$53,0),COLUMN()-COLUMN($Z82)),0),3.75)+INDEX(エサマスタ!$C$5:$O$53,MATCH($E82,エサマスタ!$B$5:$B$53,0),COLUMN()-COLUMN($Z82)),0),3.75)+INDEX(エサマスタ!$C$5:$O$53,MATCH($F82,エサマスタ!$B$5:$B$53,0),COLUMN()-COLUMN($Z82)),0),3.75)</f>
        <v>0.5</v>
      </c>
      <c r="AH82" s="65">
        <f>MIN(MAX(MIN(MAX(MIN(MAX(R$6+INDEX(エサマスタ!$C$5:$O$53,MATCH($D82,エサマスタ!$B$5:$B$53,0),COLUMN()-COLUMN($Z82)),0),3.75)+INDEX(エサマスタ!$C$5:$O$53,MATCH($E82,エサマスタ!$B$5:$B$53,0),COLUMN()-COLUMN($Z82)),0),3.75)+INDEX(エサマスタ!$C$5:$O$53,MATCH($F82,エサマスタ!$B$5:$B$53,0),COLUMN()-COLUMN($Z82)),0),3.75)</f>
        <v>0</v>
      </c>
      <c r="AI82" s="76">
        <f>MIN(MAX(MIN(MAX(MIN(MAX(S$6+INDEX(エサマスタ!$C$5:$O$53,MATCH($D82,エサマスタ!$B$5:$B$53,0),COLUMN()-COLUMN($Z82)),0),1.875-MOD(S82,1))+INDEX(エサマスタ!$C$5:$O$53,MATCH($E82,エサマスタ!$B$5:$B$53,0),COLUMN()-COLUMN($Z82)),0),1.875-MOD(S82,1))+INDEX(エサマスタ!$C$5:$O$53,MATCH($F82,エサマスタ!$B$5:$B$53,0),COLUMN()-COLUMN($Z82)),0),1.875-MOD(S82,1))</f>
        <v>0.75</v>
      </c>
      <c r="AJ82" s="76">
        <f>MIN(MAX(MIN(MAX(MIN(MAX(T$6+INDEX(エサマスタ!$C$5:$O$53,MATCH($D82,エサマスタ!$B$5:$B$53,0),COLUMN()-COLUMN($Z82)),0),1.875-MOD(T82,1))+INDEX(エサマスタ!$C$5:$O$53,MATCH($E82,エサマスタ!$B$5:$B$53,0),COLUMN()-COLUMN($Z82)),0),1.875-MOD(T82,1))+INDEX(エサマスタ!$C$5:$O$53,MATCH($F82,エサマスタ!$B$5:$B$53,0),COLUMN()-COLUMN($Z82)),0),1.875-MOD(T82,1))</f>
        <v>0.875</v>
      </c>
      <c r="AK82" s="76">
        <f>MIN(MAX(MIN(MAX(MIN(MAX(U$6+INDEX(エサマスタ!$C$5:$O$53,MATCH($D82,エサマスタ!$B$5:$B$53,0),COLUMN()-COLUMN($Z82)),0),1.875-MOD(U82,1))+INDEX(エサマスタ!$C$5:$O$53,MATCH($E82,エサマスタ!$B$5:$B$53,0),COLUMN()-COLUMN($Z82)),0),1.875-MOD(U82,1))+INDEX(エサマスタ!$C$5:$O$53,MATCH($F82,エサマスタ!$B$5:$B$53,0),COLUMN()-COLUMN($Z82)),0),1.875-MOD(U82,1))</f>
        <v>1</v>
      </c>
      <c r="AL82" s="76">
        <f>MIN(MAX(MIN(MAX(MIN(MAX(V$6+INDEX(エサマスタ!$C$5:$O$53,MATCH($D82,エサマスタ!$B$5:$B$53,0),COLUMN()-COLUMN($Z82)),0),1.875-MOD(V82,1))+INDEX(エサマスタ!$C$5:$O$53,MATCH($E82,エサマスタ!$B$5:$B$53,0),COLUMN()-COLUMN($Z82)),0),1.875-MOD(V82,1))+INDEX(エサマスタ!$C$5:$O$53,MATCH($F82,エサマスタ!$B$5:$B$53,0),COLUMN()-COLUMN($Z82)),0),1.875-MOD(V82,1))</f>
        <v>1</v>
      </c>
      <c r="AM82" s="77">
        <f>MIN(MAX(MIN(MAX(MIN(MAX(W$6+IF(AND($F$1="リマスター",$D82="アルマジロキャベツ"),-1,1)*INDEX(エサマスタ!$C$5:$O$53,MATCH($D82,エサマスタ!$B$5:$B$53,0),COLUMN()-COLUMN($Z82)),0),1.875-MOD(W82,1))+IF(AND($F$1="リマスター",$E82="アルマジロキャベツ"),-1,1)*INDEX(エサマスタ!$C$5:$O$53,MATCH($E82,エサマスタ!$B$5:$B$53,0),COLUMN()-COLUMN($Z82)),0),1.875-MOD(W82,1))+IF(AND($F$1="リマスター",$F82="アルマジロキャベツ"),-1,1)*INDEX(エサマスタ!$C$5:$O$53,MATCH($F82,エサマスタ!$B$5:$B$53,0),COLUMN()-COLUMN($Z82)),0),1.875-MOD(W82,1))</f>
        <v>1</v>
      </c>
      <c r="AN82" s="15"/>
    </row>
    <row r="83" spans="1:40" x14ac:dyDescent="0.25">
      <c r="A83" s="15"/>
      <c r="B83" s="51" t="s">
        <v>173</v>
      </c>
      <c r="C83" s="54"/>
      <c r="D83" s="53" t="s">
        <v>92</v>
      </c>
      <c r="E83" s="53" t="s">
        <v>97</v>
      </c>
      <c r="F83" s="53" t="s">
        <v>97</v>
      </c>
      <c r="G83" s="50"/>
      <c r="H83" s="15"/>
      <c r="I83" s="15"/>
      <c r="J83" s="63" t="s">
        <v>173</v>
      </c>
      <c r="K83" s="64">
        <f t="shared" ref="K83:R83" si="133">K82+AA82</f>
        <v>243</v>
      </c>
      <c r="L83" s="65">
        <f t="shared" si="133"/>
        <v>86.75</v>
      </c>
      <c r="M83" s="65">
        <f t="shared" si="133"/>
        <v>174.5</v>
      </c>
      <c r="N83" s="65">
        <f t="shared" si="133"/>
        <v>104.5</v>
      </c>
      <c r="O83" s="65">
        <f t="shared" si="133"/>
        <v>104.5</v>
      </c>
      <c r="P83" s="65">
        <f t="shared" si="133"/>
        <v>174.5</v>
      </c>
      <c r="Q83" s="65">
        <f t="shared" si="133"/>
        <v>44</v>
      </c>
      <c r="R83" s="65">
        <f t="shared" si="133"/>
        <v>5</v>
      </c>
      <c r="S83" s="76">
        <f t="shared" ref="S83:W83" si="134">INT(S82)+MIN(S82-INT(S82)+AI82,1.875)</f>
        <v>62.25</v>
      </c>
      <c r="T83" s="76">
        <f t="shared" si="134"/>
        <v>59.625</v>
      </c>
      <c r="U83" s="76">
        <f t="shared" si="134"/>
        <v>66.875</v>
      </c>
      <c r="V83" s="76">
        <f t="shared" si="134"/>
        <v>66.875</v>
      </c>
      <c r="W83" s="77">
        <f t="shared" si="134"/>
        <v>59.5</v>
      </c>
      <c r="X83" s="15"/>
      <c r="Y83" s="15"/>
      <c r="Z83" s="63" t="s">
        <v>173</v>
      </c>
      <c r="AA83" s="64">
        <f>MIN(MAX(MIN(MAX(MIN(MAX(K$6+INDEX(エサマスタ!$C$5:$O$53,MATCH($D83,エサマスタ!$B$5:$B$53,0),COLUMN()-COLUMN($Z83)),0),3.75)+INDEX(エサマスタ!$C$5:$O$53,MATCH($E83,エサマスタ!$B$5:$B$53,0),COLUMN()-COLUMN($Z83)),0),3.75)+INDEX(エサマスタ!$C$5:$O$53,MATCH($F83,エサマスタ!$B$5:$B$53,0),COLUMN()-COLUMN($Z83)),0),3.75)</f>
        <v>3.75</v>
      </c>
      <c r="AB83" s="65">
        <f>MIN(MAX(MIN(MAX(MIN(MAX(L$6+INDEX(エサマスタ!$C$5:$O$53,MATCH($D83,エサマスタ!$B$5:$B$53,0),COLUMN()-COLUMN($Z83)),0),3.75)+INDEX(エサマスタ!$C$5:$O$53,MATCH($E83,エサマスタ!$B$5:$B$53,0),COLUMN()-COLUMN($Z83)),0),3.75)+INDEX(エサマスタ!$C$5:$O$53,MATCH($F83,エサマスタ!$B$5:$B$53,0),COLUMN()-COLUMN($Z83)),0),3.75)</f>
        <v>1.25</v>
      </c>
      <c r="AC83" s="65">
        <f>MIN(MAX(MIN(MAX(MIN(MAX(M$6+INDEX(エサマスタ!$C$5:$O$53,MATCH($D83,エサマスタ!$B$5:$B$53,0),COLUMN()-COLUMN($Z83)),0),3.75)+INDEX(エサマスタ!$C$5:$O$53,MATCH($E83,エサマスタ!$B$5:$B$53,0),COLUMN()-COLUMN($Z83)),0),3.75)+INDEX(エサマスタ!$C$5:$O$53,MATCH($F83,エサマスタ!$B$5:$B$53,0),COLUMN()-COLUMN($Z83)),0),3.75)</f>
        <v>2.5</v>
      </c>
      <c r="AD83" s="65">
        <f>MIN(MAX(MIN(MAX(MIN(MAX(N$6+INDEX(エサマスタ!$C$5:$O$53,MATCH($D83,エサマスタ!$B$5:$B$53,0),COLUMN()-COLUMN($Z83)),0),3.75)+INDEX(エサマスタ!$C$5:$O$53,MATCH($E83,エサマスタ!$B$5:$B$53,0),COLUMN()-COLUMN($Z83)),0),3.75)+INDEX(エサマスタ!$C$5:$O$53,MATCH($F83,エサマスタ!$B$5:$B$53,0),COLUMN()-COLUMN($Z83)),0),3.75)</f>
        <v>1.5</v>
      </c>
      <c r="AE83" s="65">
        <f>MIN(MAX(MIN(MAX(MIN(MAX(O$6+INDEX(エサマスタ!$C$5:$O$53,MATCH($D83,エサマスタ!$B$5:$B$53,0),COLUMN()-COLUMN($Z83)),0),3.75)+INDEX(エサマスタ!$C$5:$O$53,MATCH($E83,エサマスタ!$B$5:$B$53,0),COLUMN()-COLUMN($Z83)),0),3.75)+INDEX(エサマスタ!$C$5:$O$53,MATCH($F83,エサマスタ!$B$5:$B$53,0),COLUMN()-COLUMN($Z83)),0),3.75)</f>
        <v>1.5</v>
      </c>
      <c r="AF83" s="65">
        <f>MIN(MAX(MIN(MAX(MIN(MAX(P$6+INDEX(エサマスタ!$C$5:$O$53,MATCH($D83,エサマスタ!$B$5:$B$53,0),COLUMN()-COLUMN($Z83)),0),3.75)+INDEX(エサマスタ!$C$5:$O$53,MATCH($E83,エサマスタ!$B$5:$B$53,0),COLUMN()-COLUMN($Z83)),0),3.75)+INDEX(エサマスタ!$C$5:$O$53,MATCH($F83,エサマスタ!$B$5:$B$53,0),COLUMN()-COLUMN($Z83)),0),3.75)</f>
        <v>2.5</v>
      </c>
      <c r="AG83" s="65">
        <f>MIN(MAX(MIN(MAX(MIN(MAX(Q$6+INDEX(エサマスタ!$C$5:$O$53,MATCH($D83,エサマスタ!$B$5:$B$53,0),COLUMN()-COLUMN($Z83)),0),3.75)+INDEX(エサマスタ!$C$5:$O$53,MATCH($E83,エサマスタ!$B$5:$B$53,0),COLUMN()-COLUMN($Z83)),0),3.75)+INDEX(エサマスタ!$C$5:$O$53,MATCH($F83,エサマスタ!$B$5:$B$53,0),COLUMN()-COLUMN($Z83)),0),3.75)</f>
        <v>0.5</v>
      </c>
      <c r="AH83" s="65">
        <f>MIN(MAX(MIN(MAX(MIN(MAX(R$6+INDEX(エサマスタ!$C$5:$O$53,MATCH($D83,エサマスタ!$B$5:$B$53,0),COLUMN()-COLUMN($Z83)),0),3.75)+INDEX(エサマスタ!$C$5:$O$53,MATCH($E83,エサマスタ!$B$5:$B$53,0),COLUMN()-COLUMN($Z83)),0),3.75)+INDEX(エサマスタ!$C$5:$O$53,MATCH($F83,エサマスタ!$B$5:$B$53,0),COLUMN()-COLUMN($Z83)),0),3.75)</f>
        <v>0</v>
      </c>
      <c r="AI83" s="76">
        <f>MIN(MAX(MIN(MAX(MIN(MAX(S$6+INDEX(エサマスタ!$C$5:$O$53,MATCH($D83,エサマスタ!$B$5:$B$53,0),COLUMN()-COLUMN($Z83)),0),1.875-MOD(S83,1))+INDEX(エサマスタ!$C$5:$O$53,MATCH($E83,エサマスタ!$B$5:$B$53,0),COLUMN()-COLUMN($Z83)),0),1.875-MOD(S83,1))+INDEX(エサマスタ!$C$5:$O$53,MATCH($F83,エサマスタ!$B$5:$B$53,0),COLUMN()-COLUMN($Z83)),0),1.875-MOD(S83,1))</f>
        <v>0.75</v>
      </c>
      <c r="AJ83" s="76">
        <f>MIN(MAX(MIN(MAX(MIN(MAX(T$6+INDEX(エサマスタ!$C$5:$O$53,MATCH($D83,エサマスタ!$B$5:$B$53,0),COLUMN()-COLUMN($Z83)),0),1.875-MOD(T83,1))+INDEX(エサマスタ!$C$5:$O$53,MATCH($E83,エサマスタ!$B$5:$B$53,0),COLUMN()-COLUMN($Z83)),0),1.875-MOD(T83,1))+INDEX(エサマスタ!$C$5:$O$53,MATCH($F83,エサマスタ!$B$5:$B$53,0),COLUMN()-COLUMN($Z83)),0),1.875-MOD(T83,1))</f>
        <v>0.875</v>
      </c>
      <c r="AK83" s="76">
        <f>MIN(MAX(MIN(MAX(MIN(MAX(U$6+INDEX(エサマスタ!$C$5:$O$53,MATCH($D83,エサマスタ!$B$5:$B$53,0),COLUMN()-COLUMN($Z83)),0),1.875-MOD(U83,1))+INDEX(エサマスタ!$C$5:$O$53,MATCH($E83,エサマスタ!$B$5:$B$53,0),COLUMN()-COLUMN($Z83)),0),1.875-MOD(U83,1))+INDEX(エサマスタ!$C$5:$O$53,MATCH($F83,エサマスタ!$B$5:$B$53,0),COLUMN()-COLUMN($Z83)),0),1.875-MOD(U83,1))</f>
        <v>1</v>
      </c>
      <c r="AL83" s="76">
        <f>MIN(MAX(MIN(MAX(MIN(MAX(V$6+INDEX(エサマスタ!$C$5:$O$53,MATCH($D83,エサマスタ!$B$5:$B$53,0),COLUMN()-COLUMN($Z83)),0),1.875-MOD(V83,1))+INDEX(エサマスタ!$C$5:$O$53,MATCH($E83,エサマスタ!$B$5:$B$53,0),COLUMN()-COLUMN($Z83)),0),1.875-MOD(V83,1))+INDEX(エサマスタ!$C$5:$O$53,MATCH($F83,エサマスタ!$B$5:$B$53,0),COLUMN()-COLUMN($Z83)),0),1.875-MOD(V83,1))</f>
        <v>1</v>
      </c>
      <c r="AM83" s="77">
        <f>MIN(MAX(MIN(MAX(MIN(MAX(W$6+IF(AND($F$1="リマスター",$D83="アルマジロキャベツ"),-1,1)*INDEX(エサマスタ!$C$5:$O$53,MATCH($D83,エサマスタ!$B$5:$B$53,0),COLUMN()-COLUMN($Z83)),0),1.875-MOD(W83,1))+IF(AND($F$1="リマスター",$E83="アルマジロキャベツ"),-1,1)*INDEX(エサマスタ!$C$5:$O$53,MATCH($E83,エサマスタ!$B$5:$B$53,0),COLUMN()-COLUMN($Z83)),0),1.875-MOD(W83,1))+IF(AND($F$1="リマスター",$F83="アルマジロキャベツ"),-1,1)*INDEX(エサマスタ!$C$5:$O$53,MATCH($F83,エサマスタ!$B$5:$B$53,0),COLUMN()-COLUMN($Z83)),0),1.875-MOD(W83,1))</f>
        <v>1</v>
      </c>
      <c r="AN83" s="15"/>
    </row>
    <row r="84" spans="1:40" x14ac:dyDescent="0.25">
      <c r="A84" s="15"/>
      <c r="B84" s="51" t="s">
        <v>174</v>
      </c>
      <c r="C84" s="54"/>
      <c r="D84" s="53" t="s">
        <v>92</v>
      </c>
      <c r="E84" s="53" t="s">
        <v>97</v>
      </c>
      <c r="F84" s="53" t="s">
        <v>97</v>
      </c>
      <c r="G84" s="50"/>
      <c r="H84" s="15"/>
      <c r="I84" s="15"/>
      <c r="J84" s="63" t="s">
        <v>174</v>
      </c>
      <c r="K84" s="64">
        <f t="shared" ref="K84:R84" si="135">K83+AA83</f>
        <v>246.75</v>
      </c>
      <c r="L84" s="65">
        <f t="shared" si="135"/>
        <v>88</v>
      </c>
      <c r="M84" s="65">
        <f t="shared" si="135"/>
        <v>177</v>
      </c>
      <c r="N84" s="65">
        <f t="shared" si="135"/>
        <v>106</v>
      </c>
      <c r="O84" s="65">
        <f t="shared" si="135"/>
        <v>106</v>
      </c>
      <c r="P84" s="65">
        <f t="shared" si="135"/>
        <v>177</v>
      </c>
      <c r="Q84" s="65">
        <f t="shared" si="135"/>
        <v>44.5</v>
      </c>
      <c r="R84" s="65">
        <f t="shared" si="135"/>
        <v>5</v>
      </c>
      <c r="S84" s="76">
        <f t="shared" ref="S84:W84" si="136">INT(S83)+MIN(S83-INT(S83)+AI83,1.875)</f>
        <v>63</v>
      </c>
      <c r="T84" s="76">
        <f t="shared" si="136"/>
        <v>60.5</v>
      </c>
      <c r="U84" s="76">
        <f t="shared" si="136"/>
        <v>67.875</v>
      </c>
      <c r="V84" s="76">
        <f t="shared" si="136"/>
        <v>67.875</v>
      </c>
      <c r="W84" s="77">
        <f t="shared" si="136"/>
        <v>60.5</v>
      </c>
      <c r="X84" s="15"/>
      <c r="Y84" s="15"/>
      <c r="Z84" s="63" t="s">
        <v>174</v>
      </c>
      <c r="AA84" s="64">
        <f>MIN(MAX(MIN(MAX(MIN(MAX(K$6+INDEX(エサマスタ!$C$5:$O$53,MATCH($D84,エサマスタ!$B$5:$B$53,0),COLUMN()-COLUMN($Z84)),0),3.75)+INDEX(エサマスタ!$C$5:$O$53,MATCH($E84,エサマスタ!$B$5:$B$53,0),COLUMN()-COLUMN($Z84)),0),3.75)+INDEX(エサマスタ!$C$5:$O$53,MATCH($F84,エサマスタ!$B$5:$B$53,0),COLUMN()-COLUMN($Z84)),0),3.75)</f>
        <v>3.75</v>
      </c>
      <c r="AB84" s="65">
        <f>MIN(MAX(MIN(MAX(MIN(MAX(L$6+INDEX(エサマスタ!$C$5:$O$53,MATCH($D84,エサマスタ!$B$5:$B$53,0),COLUMN()-COLUMN($Z84)),0),3.75)+INDEX(エサマスタ!$C$5:$O$53,MATCH($E84,エサマスタ!$B$5:$B$53,0),COLUMN()-COLUMN($Z84)),0),3.75)+INDEX(エサマスタ!$C$5:$O$53,MATCH($F84,エサマスタ!$B$5:$B$53,0),COLUMN()-COLUMN($Z84)),0),3.75)</f>
        <v>1.25</v>
      </c>
      <c r="AC84" s="65">
        <f>MIN(MAX(MIN(MAX(MIN(MAX(M$6+INDEX(エサマスタ!$C$5:$O$53,MATCH($D84,エサマスタ!$B$5:$B$53,0),COLUMN()-COLUMN($Z84)),0),3.75)+INDEX(エサマスタ!$C$5:$O$53,MATCH($E84,エサマスタ!$B$5:$B$53,0),COLUMN()-COLUMN($Z84)),0),3.75)+INDEX(エサマスタ!$C$5:$O$53,MATCH($F84,エサマスタ!$B$5:$B$53,0),COLUMN()-COLUMN($Z84)),0),3.75)</f>
        <v>2.5</v>
      </c>
      <c r="AD84" s="65">
        <f>MIN(MAX(MIN(MAX(MIN(MAX(N$6+INDEX(エサマスタ!$C$5:$O$53,MATCH($D84,エサマスタ!$B$5:$B$53,0),COLUMN()-COLUMN($Z84)),0),3.75)+INDEX(エサマスタ!$C$5:$O$53,MATCH($E84,エサマスタ!$B$5:$B$53,0),COLUMN()-COLUMN($Z84)),0),3.75)+INDEX(エサマスタ!$C$5:$O$53,MATCH($F84,エサマスタ!$B$5:$B$53,0),COLUMN()-COLUMN($Z84)),0),3.75)</f>
        <v>1.5</v>
      </c>
      <c r="AE84" s="65">
        <f>MIN(MAX(MIN(MAX(MIN(MAX(O$6+INDEX(エサマスタ!$C$5:$O$53,MATCH($D84,エサマスタ!$B$5:$B$53,0),COLUMN()-COLUMN($Z84)),0),3.75)+INDEX(エサマスタ!$C$5:$O$53,MATCH($E84,エサマスタ!$B$5:$B$53,0),COLUMN()-COLUMN($Z84)),0),3.75)+INDEX(エサマスタ!$C$5:$O$53,MATCH($F84,エサマスタ!$B$5:$B$53,0),COLUMN()-COLUMN($Z84)),0),3.75)</f>
        <v>1.5</v>
      </c>
      <c r="AF84" s="65">
        <f>MIN(MAX(MIN(MAX(MIN(MAX(P$6+INDEX(エサマスタ!$C$5:$O$53,MATCH($D84,エサマスタ!$B$5:$B$53,0),COLUMN()-COLUMN($Z84)),0),3.75)+INDEX(エサマスタ!$C$5:$O$53,MATCH($E84,エサマスタ!$B$5:$B$53,0),COLUMN()-COLUMN($Z84)),0),3.75)+INDEX(エサマスタ!$C$5:$O$53,MATCH($F84,エサマスタ!$B$5:$B$53,0),COLUMN()-COLUMN($Z84)),0),3.75)</f>
        <v>2.5</v>
      </c>
      <c r="AG84" s="65">
        <f>MIN(MAX(MIN(MAX(MIN(MAX(Q$6+INDEX(エサマスタ!$C$5:$O$53,MATCH($D84,エサマスタ!$B$5:$B$53,0),COLUMN()-COLUMN($Z84)),0),3.75)+INDEX(エサマスタ!$C$5:$O$53,MATCH($E84,エサマスタ!$B$5:$B$53,0),COLUMN()-COLUMN($Z84)),0),3.75)+INDEX(エサマスタ!$C$5:$O$53,MATCH($F84,エサマスタ!$B$5:$B$53,0),COLUMN()-COLUMN($Z84)),0),3.75)</f>
        <v>0.5</v>
      </c>
      <c r="AH84" s="65">
        <f>MIN(MAX(MIN(MAX(MIN(MAX(R$6+INDEX(エサマスタ!$C$5:$O$53,MATCH($D84,エサマスタ!$B$5:$B$53,0),COLUMN()-COLUMN($Z84)),0),3.75)+INDEX(エサマスタ!$C$5:$O$53,MATCH($E84,エサマスタ!$B$5:$B$53,0),COLUMN()-COLUMN($Z84)),0),3.75)+INDEX(エサマスタ!$C$5:$O$53,MATCH($F84,エサマスタ!$B$5:$B$53,0),COLUMN()-COLUMN($Z84)),0),3.75)</f>
        <v>0</v>
      </c>
      <c r="AI84" s="76">
        <f>MIN(MAX(MIN(MAX(MIN(MAX(S$6+INDEX(エサマスタ!$C$5:$O$53,MATCH($D84,エサマスタ!$B$5:$B$53,0),COLUMN()-COLUMN($Z84)),0),1.875-MOD(S84,1))+INDEX(エサマスタ!$C$5:$O$53,MATCH($E84,エサマスタ!$B$5:$B$53,0),COLUMN()-COLUMN($Z84)),0),1.875-MOD(S84,1))+INDEX(エサマスタ!$C$5:$O$53,MATCH($F84,エサマスタ!$B$5:$B$53,0),COLUMN()-COLUMN($Z84)),0),1.875-MOD(S84,1))</f>
        <v>0.75</v>
      </c>
      <c r="AJ84" s="76">
        <f>MIN(MAX(MIN(MAX(MIN(MAX(T$6+INDEX(エサマスタ!$C$5:$O$53,MATCH($D84,エサマスタ!$B$5:$B$53,0),COLUMN()-COLUMN($Z84)),0),1.875-MOD(T84,1))+INDEX(エサマスタ!$C$5:$O$53,MATCH($E84,エサマスタ!$B$5:$B$53,0),COLUMN()-COLUMN($Z84)),0),1.875-MOD(T84,1))+INDEX(エサマスタ!$C$5:$O$53,MATCH($F84,エサマスタ!$B$5:$B$53,0),COLUMN()-COLUMN($Z84)),0),1.875-MOD(T84,1))</f>
        <v>0.875</v>
      </c>
      <c r="AK84" s="76">
        <f>MIN(MAX(MIN(MAX(MIN(MAX(U$6+INDEX(エサマスタ!$C$5:$O$53,MATCH($D84,エサマスタ!$B$5:$B$53,0),COLUMN()-COLUMN($Z84)),0),1.875-MOD(U84,1))+INDEX(エサマスタ!$C$5:$O$53,MATCH($E84,エサマスタ!$B$5:$B$53,0),COLUMN()-COLUMN($Z84)),0),1.875-MOD(U84,1))+INDEX(エサマスタ!$C$5:$O$53,MATCH($F84,エサマスタ!$B$5:$B$53,0),COLUMN()-COLUMN($Z84)),0),1.875-MOD(U84,1))</f>
        <v>1</v>
      </c>
      <c r="AL84" s="76">
        <f>MIN(MAX(MIN(MAX(MIN(MAX(V$6+INDEX(エサマスタ!$C$5:$O$53,MATCH($D84,エサマスタ!$B$5:$B$53,0),COLUMN()-COLUMN($Z84)),0),1.875-MOD(V84,1))+INDEX(エサマスタ!$C$5:$O$53,MATCH($E84,エサマスタ!$B$5:$B$53,0),COLUMN()-COLUMN($Z84)),0),1.875-MOD(V84,1))+INDEX(エサマスタ!$C$5:$O$53,MATCH($F84,エサマスタ!$B$5:$B$53,0),COLUMN()-COLUMN($Z84)),0),1.875-MOD(V84,1))</f>
        <v>1</v>
      </c>
      <c r="AM84" s="77">
        <f>MIN(MAX(MIN(MAX(MIN(MAX(W$6+IF(AND($F$1="リマスター",$D84="アルマジロキャベツ"),-1,1)*INDEX(エサマスタ!$C$5:$O$53,MATCH($D84,エサマスタ!$B$5:$B$53,0),COLUMN()-COLUMN($Z84)),0),1.875-MOD(W84,1))+IF(AND($F$1="リマスター",$E84="アルマジロキャベツ"),-1,1)*INDEX(エサマスタ!$C$5:$O$53,MATCH($E84,エサマスタ!$B$5:$B$53,0),COLUMN()-COLUMN($Z84)),0),1.875-MOD(W84,1))+IF(AND($F$1="リマスター",$F84="アルマジロキャベツ"),-1,1)*INDEX(エサマスタ!$C$5:$O$53,MATCH($F84,エサマスタ!$B$5:$B$53,0),COLUMN()-COLUMN($Z84)),0),1.875-MOD(W84,1))</f>
        <v>1</v>
      </c>
      <c r="AN84" s="15"/>
    </row>
    <row r="85" spans="1:40" x14ac:dyDescent="0.25">
      <c r="A85" s="15"/>
      <c r="B85" s="51" t="s">
        <v>175</v>
      </c>
      <c r="C85" s="54"/>
      <c r="D85" s="53" t="s">
        <v>92</v>
      </c>
      <c r="E85" s="53" t="s">
        <v>104</v>
      </c>
      <c r="F85" s="53" t="s">
        <v>97</v>
      </c>
      <c r="G85" s="50"/>
      <c r="H85" s="15"/>
      <c r="I85" s="15"/>
      <c r="J85" s="63" t="s">
        <v>175</v>
      </c>
      <c r="K85" s="64">
        <f t="shared" ref="K85:R85" si="137">K84+AA84</f>
        <v>250.5</v>
      </c>
      <c r="L85" s="65">
        <f t="shared" si="137"/>
        <v>89.25</v>
      </c>
      <c r="M85" s="65">
        <f t="shared" si="137"/>
        <v>179.5</v>
      </c>
      <c r="N85" s="65">
        <f t="shared" si="137"/>
        <v>107.5</v>
      </c>
      <c r="O85" s="65">
        <f t="shared" si="137"/>
        <v>107.5</v>
      </c>
      <c r="P85" s="65">
        <f t="shared" si="137"/>
        <v>179.5</v>
      </c>
      <c r="Q85" s="65">
        <f t="shared" si="137"/>
        <v>45</v>
      </c>
      <c r="R85" s="65">
        <f t="shared" si="137"/>
        <v>5</v>
      </c>
      <c r="S85" s="76">
        <f t="shared" ref="S85:W85" si="138">INT(S84)+MIN(S84-INT(S84)+AI84,1.875)</f>
        <v>63.75</v>
      </c>
      <c r="T85" s="76">
        <f t="shared" si="138"/>
        <v>61.375</v>
      </c>
      <c r="U85" s="76">
        <f t="shared" si="138"/>
        <v>68.875</v>
      </c>
      <c r="V85" s="76">
        <f t="shared" si="138"/>
        <v>68.875</v>
      </c>
      <c r="W85" s="77">
        <f t="shared" si="138"/>
        <v>61.5</v>
      </c>
      <c r="X85" s="15"/>
      <c r="Y85" s="15"/>
      <c r="Z85" s="63" t="s">
        <v>175</v>
      </c>
      <c r="AA85" s="64">
        <f>MIN(MAX(MIN(MAX(MIN(MAX(K$6+INDEX(エサマスタ!$C$5:$O$53,MATCH($D85,エサマスタ!$B$5:$B$53,0),COLUMN()-COLUMN($Z85)),0),3.75)+INDEX(エサマスタ!$C$5:$O$53,MATCH($E85,エサマスタ!$B$5:$B$53,0),COLUMN()-COLUMN($Z85)),0),3.75)+INDEX(エサマスタ!$C$5:$O$53,MATCH($F85,エサマスタ!$B$5:$B$53,0),COLUMN()-COLUMN($Z85)),0),3.75)</f>
        <v>3.5</v>
      </c>
      <c r="AB85" s="65">
        <f>MIN(MAX(MIN(MAX(MIN(MAX(L$6+INDEX(エサマスタ!$C$5:$O$53,MATCH($D85,エサマスタ!$B$5:$B$53,0),COLUMN()-COLUMN($Z85)),0),3.75)+INDEX(エサマスタ!$C$5:$O$53,MATCH($E85,エサマスタ!$B$5:$B$53,0),COLUMN()-COLUMN($Z85)),0),3.75)+INDEX(エサマスタ!$C$5:$O$53,MATCH($F85,エサマスタ!$B$5:$B$53,0),COLUMN()-COLUMN($Z85)),0),3.75)</f>
        <v>1.25</v>
      </c>
      <c r="AC85" s="65">
        <f>MIN(MAX(MIN(MAX(MIN(MAX(M$6+INDEX(エサマスタ!$C$5:$O$53,MATCH($D85,エサマスタ!$B$5:$B$53,0),COLUMN()-COLUMN($Z85)),0),3.75)+INDEX(エサマスタ!$C$5:$O$53,MATCH($E85,エサマスタ!$B$5:$B$53,0),COLUMN()-COLUMN($Z85)),0),3.75)+INDEX(エサマスタ!$C$5:$O$53,MATCH($F85,エサマスタ!$B$5:$B$53,0),COLUMN()-COLUMN($Z85)),0),3.75)</f>
        <v>2.5</v>
      </c>
      <c r="AD85" s="65">
        <f>MIN(MAX(MIN(MAX(MIN(MAX(N$6+INDEX(エサマスタ!$C$5:$O$53,MATCH($D85,エサマスタ!$B$5:$B$53,0),COLUMN()-COLUMN($Z85)),0),3.75)+INDEX(エサマスタ!$C$5:$O$53,MATCH($E85,エサマスタ!$B$5:$B$53,0),COLUMN()-COLUMN($Z85)),0),3.75)+INDEX(エサマスタ!$C$5:$O$53,MATCH($F85,エサマスタ!$B$5:$B$53,0),COLUMN()-COLUMN($Z85)),0),3.75)</f>
        <v>1.5</v>
      </c>
      <c r="AE85" s="65">
        <f>MIN(MAX(MIN(MAX(MIN(MAX(O$6+INDEX(エサマスタ!$C$5:$O$53,MATCH($D85,エサマスタ!$B$5:$B$53,0),COLUMN()-COLUMN($Z85)),0),3.75)+INDEX(エサマスタ!$C$5:$O$53,MATCH($E85,エサマスタ!$B$5:$B$53,0),COLUMN()-COLUMN($Z85)),0),3.75)+INDEX(エサマスタ!$C$5:$O$53,MATCH($F85,エサマスタ!$B$5:$B$53,0),COLUMN()-COLUMN($Z85)),0),3.75)</f>
        <v>1.5</v>
      </c>
      <c r="AF85" s="65">
        <f>MIN(MAX(MIN(MAX(MIN(MAX(P$6+INDEX(エサマスタ!$C$5:$O$53,MATCH($D85,エサマスタ!$B$5:$B$53,0),COLUMN()-COLUMN($Z85)),0),3.75)+INDEX(エサマスタ!$C$5:$O$53,MATCH($E85,エサマスタ!$B$5:$B$53,0),COLUMN()-COLUMN($Z85)),0),3.75)+INDEX(エサマスタ!$C$5:$O$53,MATCH($F85,エサマスタ!$B$5:$B$53,0),COLUMN()-COLUMN($Z85)),0),3.75)</f>
        <v>2.5</v>
      </c>
      <c r="AG85" s="65">
        <f>MIN(MAX(MIN(MAX(MIN(MAX(Q$6+INDEX(エサマスタ!$C$5:$O$53,MATCH($D85,エサマスタ!$B$5:$B$53,0),COLUMN()-COLUMN($Z85)),0),3.75)+INDEX(エサマスタ!$C$5:$O$53,MATCH($E85,エサマスタ!$B$5:$B$53,0),COLUMN()-COLUMN($Z85)),0),3.75)+INDEX(エサマスタ!$C$5:$O$53,MATCH($F85,エサマスタ!$B$5:$B$53,0),COLUMN()-COLUMN($Z85)),0),3.75)</f>
        <v>1.5</v>
      </c>
      <c r="AH85" s="65">
        <f>MIN(MAX(MIN(MAX(MIN(MAX(R$6+INDEX(エサマスタ!$C$5:$O$53,MATCH($D85,エサマスタ!$B$5:$B$53,0),COLUMN()-COLUMN($Z85)),0),3.75)+INDEX(エサマスタ!$C$5:$O$53,MATCH($E85,エサマスタ!$B$5:$B$53,0),COLUMN()-COLUMN($Z85)),0),3.75)+INDEX(エサマスタ!$C$5:$O$53,MATCH($F85,エサマスタ!$B$5:$B$53,0),COLUMN()-COLUMN($Z85)),0),3.75)</f>
        <v>0</v>
      </c>
      <c r="AI85" s="76">
        <f>MIN(MAX(MIN(MAX(MIN(MAX(S$6+INDEX(エサマスタ!$C$5:$O$53,MATCH($D85,エサマスタ!$B$5:$B$53,0),COLUMN()-COLUMN($Z85)),0),1.875-MOD(S85,1))+INDEX(エサマスタ!$C$5:$O$53,MATCH($E85,エサマスタ!$B$5:$B$53,0),COLUMN()-COLUMN($Z85)),0),1.875-MOD(S85,1))+INDEX(エサマスタ!$C$5:$O$53,MATCH($F85,エサマスタ!$B$5:$B$53,0),COLUMN()-COLUMN($Z85)),0),1.875-MOD(S85,1))</f>
        <v>0.75</v>
      </c>
      <c r="AJ85" s="76">
        <f>MIN(MAX(MIN(MAX(MIN(MAX(T$6+INDEX(エサマスタ!$C$5:$O$53,MATCH($D85,エサマスタ!$B$5:$B$53,0),COLUMN()-COLUMN($Z85)),0),1.875-MOD(T85,1))+INDEX(エサマスタ!$C$5:$O$53,MATCH($E85,エサマスタ!$B$5:$B$53,0),COLUMN()-COLUMN($Z85)),0),1.875-MOD(T85,1))+INDEX(エサマスタ!$C$5:$O$53,MATCH($F85,エサマスタ!$B$5:$B$53,0),COLUMN()-COLUMN($Z85)),0),1.875-MOD(T85,1))</f>
        <v>0.875</v>
      </c>
      <c r="AK85" s="76">
        <f>MIN(MAX(MIN(MAX(MIN(MAX(U$6+INDEX(エサマスタ!$C$5:$O$53,MATCH($D85,エサマスタ!$B$5:$B$53,0),COLUMN()-COLUMN($Z85)),0),1.875-MOD(U85,1))+INDEX(エサマスタ!$C$5:$O$53,MATCH($E85,エサマスタ!$B$5:$B$53,0),COLUMN()-COLUMN($Z85)),0),1.875-MOD(U85,1))+INDEX(エサマスタ!$C$5:$O$53,MATCH($F85,エサマスタ!$B$5:$B$53,0),COLUMN()-COLUMN($Z85)),0),1.875-MOD(U85,1))</f>
        <v>1</v>
      </c>
      <c r="AL85" s="76">
        <f>MIN(MAX(MIN(MAX(MIN(MAX(V$6+INDEX(エサマスタ!$C$5:$O$53,MATCH($D85,エサマスタ!$B$5:$B$53,0),COLUMN()-COLUMN($Z85)),0),1.875-MOD(V85,1))+INDEX(エサマスタ!$C$5:$O$53,MATCH($E85,エサマスタ!$B$5:$B$53,0),COLUMN()-COLUMN($Z85)),0),1.875-MOD(V85,1))+INDEX(エサマスタ!$C$5:$O$53,MATCH($F85,エサマスタ!$B$5:$B$53,0),COLUMN()-COLUMN($Z85)),0),1.875-MOD(V85,1))</f>
        <v>1</v>
      </c>
      <c r="AM85" s="77">
        <f>MIN(MAX(MIN(MAX(MIN(MAX(W$6+IF(AND($F$1="リマスター",$D85="アルマジロキャベツ"),-1,1)*INDEX(エサマスタ!$C$5:$O$53,MATCH($D85,エサマスタ!$B$5:$B$53,0),COLUMN()-COLUMN($Z85)),0),1.875-MOD(W85,1))+IF(AND($F$1="リマスター",$E85="アルマジロキャベツ"),-1,1)*INDEX(エサマスタ!$C$5:$O$53,MATCH($E85,エサマスタ!$B$5:$B$53,0),COLUMN()-COLUMN($Z85)),0),1.875-MOD(W85,1))+IF(AND($F$1="リマスター",$F85="アルマジロキャベツ"),-1,1)*INDEX(エサマスタ!$C$5:$O$53,MATCH($F85,エサマスタ!$B$5:$B$53,0),COLUMN()-COLUMN($Z85)),0),1.875-MOD(W85,1))</f>
        <v>0.5</v>
      </c>
      <c r="AN85" s="15"/>
    </row>
    <row r="86" spans="1:40" x14ac:dyDescent="0.25">
      <c r="A86" s="15"/>
      <c r="B86" s="51" t="s">
        <v>176</v>
      </c>
      <c r="C86" s="54"/>
      <c r="D86" s="53" t="s">
        <v>92</v>
      </c>
      <c r="E86" s="53" t="s">
        <v>97</v>
      </c>
      <c r="F86" s="53" t="s">
        <v>97</v>
      </c>
      <c r="G86" s="50"/>
      <c r="H86" s="15"/>
      <c r="I86" s="15"/>
      <c r="J86" s="63" t="s">
        <v>176</v>
      </c>
      <c r="K86" s="64">
        <f t="shared" ref="K86:R86" si="139">K85+AA85</f>
        <v>254</v>
      </c>
      <c r="L86" s="65">
        <f t="shared" si="139"/>
        <v>90.5</v>
      </c>
      <c r="M86" s="65">
        <f t="shared" si="139"/>
        <v>182</v>
      </c>
      <c r="N86" s="65">
        <f t="shared" si="139"/>
        <v>109</v>
      </c>
      <c r="O86" s="65">
        <f t="shared" si="139"/>
        <v>109</v>
      </c>
      <c r="P86" s="65">
        <f t="shared" si="139"/>
        <v>182</v>
      </c>
      <c r="Q86" s="65">
        <f t="shared" si="139"/>
        <v>46.5</v>
      </c>
      <c r="R86" s="65">
        <f t="shared" si="139"/>
        <v>5</v>
      </c>
      <c r="S86" s="76">
        <f t="shared" ref="S86:W86" si="140">INT(S85)+MIN(S85-INT(S85)+AI85,1.875)</f>
        <v>64.5</v>
      </c>
      <c r="T86" s="76">
        <f t="shared" si="140"/>
        <v>62.25</v>
      </c>
      <c r="U86" s="76">
        <f t="shared" si="140"/>
        <v>69.875</v>
      </c>
      <c r="V86" s="76">
        <f t="shared" si="140"/>
        <v>69.875</v>
      </c>
      <c r="W86" s="77">
        <f t="shared" si="140"/>
        <v>62</v>
      </c>
      <c r="X86" s="15"/>
      <c r="Y86" s="15"/>
      <c r="Z86" s="63" t="s">
        <v>176</v>
      </c>
      <c r="AA86" s="64">
        <f>MIN(MAX(MIN(MAX(MIN(MAX(K$6+INDEX(エサマスタ!$C$5:$O$53,MATCH($D86,エサマスタ!$B$5:$B$53,0),COLUMN()-COLUMN($Z86)),0),3.75)+INDEX(エサマスタ!$C$5:$O$53,MATCH($E86,エサマスタ!$B$5:$B$53,0),COLUMN()-COLUMN($Z86)),0),3.75)+INDEX(エサマスタ!$C$5:$O$53,MATCH($F86,エサマスタ!$B$5:$B$53,0),COLUMN()-COLUMN($Z86)),0),3.75)</f>
        <v>3.75</v>
      </c>
      <c r="AB86" s="65">
        <f>MIN(MAX(MIN(MAX(MIN(MAX(L$6+INDEX(エサマスタ!$C$5:$O$53,MATCH($D86,エサマスタ!$B$5:$B$53,0),COLUMN()-COLUMN($Z86)),0),3.75)+INDEX(エサマスタ!$C$5:$O$53,MATCH($E86,エサマスタ!$B$5:$B$53,0),COLUMN()-COLUMN($Z86)),0),3.75)+INDEX(エサマスタ!$C$5:$O$53,MATCH($F86,エサマスタ!$B$5:$B$53,0),COLUMN()-COLUMN($Z86)),0),3.75)</f>
        <v>1.25</v>
      </c>
      <c r="AC86" s="65">
        <f>MIN(MAX(MIN(MAX(MIN(MAX(M$6+INDEX(エサマスタ!$C$5:$O$53,MATCH($D86,エサマスタ!$B$5:$B$53,0),COLUMN()-COLUMN($Z86)),0),3.75)+INDEX(エサマスタ!$C$5:$O$53,MATCH($E86,エサマスタ!$B$5:$B$53,0),COLUMN()-COLUMN($Z86)),0),3.75)+INDEX(エサマスタ!$C$5:$O$53,MATCH($F86,エサマスタ!$B$5:$B$53,0),COLUMN()-COLUMN($Z86)),0),3.75)</f>
        <v>2.5</v>
      </c>
      <c r="AD86" s="65">
        <f>MIN(MAX(MIN(MAX(MIN(MAX(N$6+INDEX(エサマスタ!$C$5:$O$53,MATCH($D86,エサマスタ!$B$5:$B$53,0),COLUMN()-COLUMN($Z86)),0),3.75)+INDEX(エサマスタ!$C$5:$O$53,MATCH($E86,エサマスタ!$B$5:$B$53,0),COLUMN()-COLUMN($Z86)),0),3.75)+INDEX(エサマスタ!$C$5:$O$53,MATCH($F86,エサマスタ!$B$5:$B$53,0),COLUMN()-COLUMN($Z86)),0),3.75)</f>
        <v>1.5</v>
      </c>
      <c r="AE86" s="65">
        <f>MIN(MAX(MIN(MAX(MIN(MAX(O$6+INDEX(エサマスタ!$C$5:$O$53,MATCH($D86,エサマスタ!$B$5:$B$53,0),COLUMN()-COLUMN($Z86)),0),3.75)+INDEX(エサマスタ!$C$5:$O$53,MATCH($E86,エサマスタ!$B$5:$B$53,0),COLUMN()-COLUMN($Z86)),0),3.75)+INDEX(エサマスタ!$C$5:$O$53,MATCH($F86,エサマスタ!$B$5:$B$53,0),COLUMN()-COLUMN($Z86)),0),3.75)</f>
        <v>1.5</v>
      </c>
      <c r="AF86" s="65">
        <f>MIN(MAX(MIN(MAX(MIN(MAX(P$6+INDEX(エサマスタ!$C$5:$O$53,MATCH($D86,エサマスタ!$B$5:$B$53,0),COLUMN()-COLUMN($Z86)),0),3.75)+INDEX(エサマスタ!$C$5:$O$53,MATCH($E86,エサマスタ!$B$5:$B$53,0),COLUMN()-COLUMN($Z86)),0),3.75)+INDEX(エサマスタ!$C$5:$O$53,MATCH($F86,エサマスタ!$B$5:$B$53,0),COLUMN()-COLUMN($Z86)),0),3.75)</f>
        <v>2.5</v>
      </c>
      <c r="AG86" s="65">
        <f>MIN(MAX(MIN(MAX(MIN(MAX(Q$6+INDEX(エサマスタ!$C$5:$O$53,MATCH($D86,エサマスタ!$B$5:$B$53,0),COLUMN()-COLUMN($Z86)),0),3.75)+INDEX(エサマスタ!$C$5:$O$53,MATCH($E86,エサマスタ!$B$5:$B$53,0),COLUMN()-COLUMN($Z86)),0),3.75)+INDEX(エサマスタ!$C$5:$O$53,MATCH($F86,エサマスタ!$B$5:$B$53,0),COLUMN()-COLUMN($Z86)),0),3.75)</f>
        <v>0.5</v>
      </c>
      <c r="AH86" s="65">
        <f>MIN(MAX(MIN(MAX(MIN(MAX(R$6+INDEX(エサマスタ!$C$5:$O$53,MATCH($D86,エサマスタ!$B$5:$B$53,0),COLUMN()-COLUMN($Z86)),0),3.75)+INDEX(エサマスタ!$C$5:$O$53,MATCH($E86,エサマスタ!$B$5:$B$53,0),COLUMN()-COLUMN($Z86)),0),3.75)+INDEX(エサマスタ!$C$5:$O$53,MATCH($F86,エサマスタ!$B$5:$B$53,0),COLUMN()-COLUMN($Z86)),0),3.75)</f>
        <v>0</v>
      </c>
      <c r="AI86" s="76">
        <f>MIN(MAX(MIN(MAX(MIN(MAX(S$6+INDEX(エサマスタ!$C$5:$O$53,MATCH($D86,エサマスタ!$B$5:$B$53,0),COLUMN()-COLUMN($Z86)),0),1.875-MOD(S86,1))+INDEX(エサマスタ!$C$5:$O$53,MATCH($E86,エサマスタ!$B$5:$B$53,0),COLUMN()-COLUMN($Z86)),0),1.875-MOD(S86,1))+INDEX(エサマスタ!$C$5:$O$53,MATCH($F86,エサマスタ!$B$5:$B$53,0),COLUMN()-COLUMN($Z86)),0),1.875-MOD(S86,1))</f>
        <v>0.75</v>
      </c>
      <c r="AJ86" s="76">
        <f>MIN(MAX(MIN(MAX(MIN(MAX(T$6+INDEX(エサマスタ!$C$5:$O$53,MATCH($D86,エサマスタ!$B$5:$B$53,0),COLUMN()-COLUMN($Z86)),0),1.875-MOD(T86,1))+INDEX(エサマスタ!$C$5:$O$53,MATCH($E86,エサマスタ!$B$5:$B$53,0),COLUMN()-COLUMN($Z86)),0),1.875-MOD(T86,1))+INDEX(エサマスタ!$C$5:$O$53,MATCH($F86,エサマスタ!$B$5:$B$53,0),COLUMN()-COLUMN($Z86)),0),1.875-MOD(T86,1))</f>
        <v>0.875</v>
      </c>
      <c r="AK86" s="76">
        <f>MIN(MAX(MIN(MAX(MIN(MAX(U$6+INDEX(エサマスタ!$C$5:$O$53,MATCH($D86,エサマスタ!$B$5:$B$53,0),COLUMN()-COLUMN($Z86)),0),1.875-MOD(U86,1))+INDEX(エサマスタ!$C$5:$O$53,MATCH($E86,エサマスタ!$B$5:$B$53,0),COLUMN()-COLUMN($Z86)),0),1.875-MOD(U86,1))+INDEX(エサマスタ!$C$5:$O$53,MATCH($F86,エサマスタ!$B$5:$B$53,0),COLUMN()-COLUMN($Z86)),0),1.875-MOD(U86,1))</f>
        <v>1</v>
      </c>
      <c r="AL86" s="76">
        <f>MIN(MAX(MIN(MAX(MIN(MAX(V$6+INDEX(エサマスタ!$C$5:$O$53,MATCH($D86,エサマスタ!$B$5:$B$53,0),COLUMN()-COLUMN($Z86)),0),1.875-MOD(V86,1))+INDEX(エサマスタ!$C$5:$O$53,MATCH($E86,エサマスタ!$B$5:$B$53,0),COLUMN()-COLUMN($Z86)),0),1.875-MOD(V86,1))+INDEX(エサマスタ!$C$5:$O$53,MATCH($F86,エサマスタ!$B$5:$B$53,0),COLUMN()-COLUMN($Z86)),0),1.875-MOD(V86,1))</f>
        <v>1</v>
      </c>
      <c r="AM86" s="77">
        <f>MIN(MAX(MIN(MAX(MIN(MAX(W$6+IF(AND($F$1="リマスター",$D86="アルマジロキャベツ"),-1,1)*INDEX(エサマスタ!$C$5:$O$53,MATCH($D86,エサマスタ!$B$5:$B$53,0),COLUMN()-COLUMN($Z86)),0),1.875-MOD(W86,1))+IF(AND($F$1="リマスター",$E86="アルマジロキャベツ"),-1,1)*INDEX(エサマスタ!$C$5:$O$53,MATCH($E86,エサマスタ!$B$5:$B$53,0),COLUMN()-COLUMN($Z86)),0),1.875-MOD(W86,1))+IF(AND($F$1="リマスター",$F86="アルマジロキャベツ"),-1,1)*INDEX(エサマスタ!$C$5:$O$53,MATCH($F86,エサマスタ!$B$5:$B$53,0),COLUMN()-COLUMN($Z86)),0),1.875-MOD(W86,1))</f>
        <v>1</v>
      </c>
      <c r="AN86" s="15"/>
    </row>
    <row r="87" spans="1:40" x14ac:dyDescent="0.25">
      <c r="A87" s="15"/>
      <c r="B87" s="51" t="s">
        <v>177</v>
      </c>
      <c r="C87" s="54"/>
      <c r="D87" s="53" t="s">
        <v>92</v>
      </c>
      <c r="E87" s="53" t="s">
        <v>97</v>
      </c>
      <c r="F87" s="53" t="s">
        <v>97</v>
      </c>
      <c r="G87" s="50"/>
      <c r="H87" s="15"/>
      <c r="I87" s="15"/>
      <c r="J87" s="63" t="s">
        <v>177</v>
      </c>
      <c r="K87" s="64">
        <f t="shared" ref="K87:R87" si="141">K86+AA86</f>
        <v>257.75</v>
      </c>
      <c r="L87" s="65">
        <f t="shared" si="141"/>
        <v>91.75</v>
      </c>
      <c r="M87" s="65">
        <f t="shared" si="141"/>
        <v>184.5</v>
      </c>
      <c r="N87" s="65">
        <f t="shared" si="141"/>
        <v>110.5</v>
      </c>
      <c r="O87" s="65">
        <f t="shared" si="141"/>
        <v>110.5</v>
      </c>
      <c r="P87" s="65">
        <f t="shared" si="141"/>
        <v>184.5</v>
      </c>
      <c r="Q87" s="65">
        <f t="shared" si="141"/>
        <v>47</v>
      </c>
      <c r="R87" s="65">
        <f t="shared" si="141"/>
        <v>5</v>
      </c>
      <c r="S87" s="76">
        <f t="shared" ref="S87:W87" si="142">INT(S86)+MIN(S86-INT(S86)+AI86,1.875)</f>
        <v>65.25</v>
      </c>
      <c r="T87" s="76">
        <f t="shared" si="142"/>
        <v>63.125</v>
      </c>
      <c r="U87" s="76">
        <f t="shared" si="142"/>
        <v>70.875</v>
      </c>
      <c r="V87" s="76">
        <f t="shared" si="142"/>
        <v>70.875</v>
      </c>
      <c r="W87" s="77">
        <f t="shared" si="142"/>
        <v>63</v>
      </c>
      <c r="X87" s="15"/>
      <c r="Y87" s="15"/>
      <c r="Z87" s="63" t="s">
        <v>177</v>
      </c>
      <c r="AA87" s="64">
        <f>MIN(MAX(MIN(MAX(MIN(MAX(K$6+INDEX(エサマスタ!$C$5:$O$53,MATCH($D87,エサマスタ!$B$5:$B$53,0),COLUMN()-COLUMN($Z87)),0),3.75)+INDEX(エサマスタ!$C$5:$O$53,MATCH($E87,エサマスタ!$B$5:$B$53,0),COLUMN()-COLUMN($Z87)),0),3.75)+INDEX(エサマスタ!$C$5:$O$53,MATCH($F87,エサマスタ!$B$5:$B$53,0),COLUMN()-COLUMN($Z87)),0),3.75)</f>
        <v>3.75</v>
      </c>
      <c r="AB87" s="65">
        <f>MIN(MAX(MIN(MAX(MIN(MAX(L$6+INDEX(エサマスタ!$C$5:$O$53,MATCH($D87,エサマスタ!$B$5:$B$53,0),COLUMN()-COLUMN($Z87)),0),3.75)+INDEX(エサマスタ!$C$5:$O$53,MATCH($E87,エサマスタ!$B$5:$B$53,0),COLUMN()-COLUMN($Z87)),0),3.75)+INDEX(エサマスタ!$C$5:$O$53,MATCH($F87,エサマスタ!$B$5:$B$53,0),COLUMN()-COLUMN($Z87)),0),3.75)</f>
        <v>1.25</v>
      </c>
      <c r="AC87" s="65">
        <f>MIN(MAX(MIN(MAX(MIN(MAX(M$6+INDEX(エサマスタ!$C$5:$O$53,MATCH($D87,エサマスタ!$B$5:$B$53,0),COLUMN()-COLUMN($Z87)),0),3.75)+INDEX(エサマスタ!$C$5:$O$53,MATCH($E87,エサマスタ!$B$5:$B$53,0),COLUMN()-COLUMN($Z87)),0),3.75)+INDEX(エサマスタ!$C$5:$O$53,MATCH($F87,エサマスタ!$B$5:$B$53,0),COLUMN()-COLUMN($Z87)),0),3.75)</f>
        <v>2.5</v>
      </c>
      <c r="AD87" s="65">
        <f>MIN(MAX(MIN(MAX(MIN(MAX(N$6+INDEX(エサマスタ!$C$5:$O$53,MATCH($D87,エサマスタ!$B$5:$B$53,0),COLUMN()-COLUMN($Z87)),0),3.75)+INDEX(エサマスタ!$C$5:$O$53,MATCH($E87,エサマスタ!$B$5:$B$53,0),COLUMN()-COLUMN($Z87)),0),3.75)+INDEX(エサマスタ!$C$5:$O$53,MATCH($F87,エサマスタ!$B$5:$B$53,0),COLUMN()-COLUMN($Z87)),0),3.75)</f>
        <v>1.5</v>
      </c>
      <c r="AE87" s="65">
        <f>MIN(MAX(MIN(MAX(MIN(MAX(O$6+INDEX(エサマスタ!$C$5:$O$53,MATCH($D87,エサマスタ!$B$5:$B$53,0),COLUMN()-COLUMN($Z87)),0),3.75)+INDEX(エサマスタ!$C$5:$O$53,MATCH($E87,エサマスタ!$B$5:$B$53,0),COLUMN()-COLUMN($Z87)),0),3.75)+INDEX(エサマスタ!$C$5:$O$53,MATCH($F87,エサマスタ!$B$5:$B$53,0),COLUMN()-COLUMN($Z87)),0),3.75)</f>
        <v>1.5</v>
      </c>
      <c r="AF87" s="65">
        <f>MIN(MAX(MIN(MAX(MIN(MAX(P$6+INDEX(エサマスタ!$C$5:$O$53,MATCH($D87,エサマスタ!$B$5:$B$53,0),COLUMN()-COLUMN($Z87)),0),3.75)+INDEX(エサマスタ!$C$5:$O$53,MATCH($E87,エサマスタ!$B$5:$B$53,0),COLUMN()-COLUMN($Z87)),0),3.75)+INDEX(エサマスタ!$C$5:$O$53,MATCH($F87,エサマスタ!$B$5:$B$53,0),COLUMN()-COLUMN($Z87)),0),3.75)</f>
        <v>2.5</v>
      </c>
      <c r="AG87" s="65">
        <f>MIN(MAX(MIN(MAX(MIN(MAX(Q$6+INDEX(エサマスタ!$C$5:$O$53,MATCH($D87,エサマスタ!$B$5:$B$53,0),COLUMN()-COLUMN($Z87)),0),3.75)+INDEX(エサマスタ!$C$5:$O$53,MATCH($E87,エサマスタ!$B$5:$B$53,0),COLUMN()-COLUMN($Z87)),0),3.75)+INDEX(エサマスタ!$C$5:$O$53,MATCH($F87,エサマスタ!$B$5:$B$53,0),COLUMN()-COLUMN($Z87)),0),3.75)</f>
        <v>0.5</v>
      </c>
      <c r="AH87" s="65">
        <f>MIN(MAX(MIN(MAX(MIN(MAX(R$6+INDEX(エサマスタ!$C$5:$O$53,MATCH($D87,エサマスタ!$B$5:$B$53,0),COLUMN()-COLUMN($Z87)),0),3.75)+INDEX(エサマスタ!$C$5:$O$53,MATCH($E87,エサマスタ!$B$5:$B$53,0),COLUMN()-COLUMN($Z87)),0),3.75)+INDEX(エサマスタ!$C$5:$O$53,MATCH($F87,エサマスタ!$B$5:$B$53,0),COLUMN()-COLUMN($Z87)),0),3.75)</f>
        <v>0</v>
      </c>
      <c r="AI87" s="76">
        <f>MIN(MAX(MIN(MAX(MIN(MAX(S$6+INDEX(エサマスタ!$C$5:$O$53,MATCH($D87,エサマスタ!$B$5:$B$53,0),COLUMN()-COLUMN($Z87)),0),1.875-MOD(S87,1))+INDEX(エサマスタ!$C$5:$O$53,MATCH($E87,エサマスタ!$B$5:$B$53,0),COLUMN()-COLUMN($Z87)),0),1.875-MOD(S87,1))+INDEX(エサマスタ!$C$5:$O$53,MATCH($F87,エサマスタ!$B$5:$B$53,0),COLUMN()-COLUMN($Z87)),0),1.875-MOD(S87,1))</f>
        <v>0.75</v>
      </c>
      <c r="AJ87" s="76">
        <f>MIN(MAX(MIN(MAX(MIN(MAX(T$6+INDEX(エサマスタ!$C$5:$O$53,MATCH($D87,エサマスタ!$B$5:$B$53,0),COLUMN()-COLUMN($Z87)),0),1.875-MOD(T87,1))+INDEX(エサマスタ!$C$5:$O$53,MATCH($E87,エサマスタ!$B$5:$B$53,0),COLUMN()-COLUMN($Z87)),0),1.875-MOD(T87,1))+INDEX(エサマスタ!$C$5:$O$53,MATCH($F87,エサマスタ!$B$5:$B$53,0),COLUMN()-COLUMN($Z87)),0),1.875-MOD(T87,1))</f>
        <v>0.875</v>
      </c>
      <c r="AK87" s="76">
        <f>MIN(MAX(MIN(MAX(MIN(MAX(U$6+INDEX(エサマスタ!$C$5:$O$53,MATCH($D87,エサマスタ!$B$5:$B$53,0),COLUMN()-COLUMN($Z87)),0),1.875-MOD(U87,1))+INDEX(エサマスタ!$C$5:$O$53,MATCH($E87,エサマスタ!$B$5:$B$53,0),COLUMN()-COLUMN($Z87)),0),1.875-MOD(U87,1))+INDEX(エサマスタ!$C$5:$O$53,MATCH($F87,エサマスタ!$B$5:$B$53,0),COLUMN()-COLUMN($Z87)),0),1.875-MOD(U87,1))</f>
        <v>1</v>
      </c>
      <c r="AL87" s="76">
        <f>MIN(MAX(MIN(MAX(MIN(MAX(V$6+INDEX(エサマスタ!$C$5:$O$53,MATCH($D87,エサマスタ!$B$5:$B$53,0),COLUMN()-COLUMN($Z87)),0),1.875-MOD(V87,1))+INDEX(エサマスタ!$C$5:$O$53,MATCH($E87,エサマスタ!$B$5:$B$53,0),COLUMN()-COLUMN($Z87)),0),1.875-MOD(V87,1))+INDEX(エサマスタ!$C$5:$O$53,MATCH($F87,エサマスタ!$B$5:$B$53,0),COLUMN()-COLUMN($Z87)),0),1.875-MOD(V87,1))</f>
        <v>1</v>
      </c>
      <c r="AM87" s="77">
        <f>MIN(MAX(MIN(MAX(MIN(MAX(W$6+IF(AND($F$1="リマスター",$D87="アルマジロキャベツ"),-1,1)*INDEX(エサマスタ!$C$5:$O$53,MATCH($D87,エサマスタ!$B$5:$B$53,0),COLUMN()-COLUMN($Z87)),0),1.875-MOD(W87,1))+IF(AND($F$1="リマスター",$E87="アルマジロキャベツ"),-1,1)*INDEX(エサマスタ!$C$5:$O$53,MATCH($E87,エサマスタ!$B$5:$B$53,0),COLUMN()-COLUMN($Z87)),0),1.875-MOD(W87,1))+IF(AND($F$1="リマスター",$F87="アルマジロキャベツ"),-1,1)*INDEX(エサマスタ!$C$5:$O$53,MATCH($F87,エサマスタ!$B$5:$B$53,0),COLUMN()-COLUMN($Z87)),0),1.875-MOD(W87,1))</f>
        <v>1</v>
      </c>
      <c r="AN87" s="15"/>
    </row>
    <row r="88" spans="1:40" x14ac:dyDescent="0.25">
      <c r="A88" s="15"/>
      <c r="B88" s="51" t="s">
        <v>178</v>
      </c>
      <c r="C88" s="54"/>
      <c r="D88" s="53" t="s">
        <v>92</v>
      </c>
      <c r="E88" s="53" t="s">
        <v>97</v>
      </c>
      <c r="F88" s="53" t="s">
        <v>97</v>
      </c>
      <c r="G88" s="50"/>
      <c r="H88" s="15"/>
      <c r="I88" s="15"/>
      <c r="J88" s="63" t="s">
        <v>178</v>
      </c>
      <c r="K88" s="64">
        <f t="shared" ref="K88:R88" si="143">K87+AA87</f>
        <v>261.5</v>
      </c>
      <c r="L88" s="65">
        <f t="shared" si="143"/>
        <v>93</v>
      </c>
      <c r="M88" s="65">
        <f t="shared" si="143"/>
        <v>187</v>
      </c>
      <c r="N88" s="65">
        <f t="shared" si="143"/>
        <v>112</v>
      </c>
      <c r="O88" s="65">
        <f t="shared" si="143"/>
        <v>112</v>
      </c>
      <c r="P88" s="65">
        <f t="shared" si="143"/>
        <v>187</v>
      </c>
      <c r="Q88" s="65">
        <f t="shared" si="143"/>
        <v>47.5</v>
      </c>
      <c r="R88" s="65">
        <f t="shared" si="143"/>
        <v>5</v>
      </c>
      <c r="S88" s="76">
        <f t="shared" ref="S88:W88" si="144">INT(S87)+MIN(S87-INT(S87)+AI87,1.875)</f>
        <v>66</v>
      </c>
      <c r="T88" s="76">
        <f t="shared" si="144"/>
        <v>64</v>
      </c>
      <c r="U88" s="76">
        <f t="shared" si="144"/>
        <v>71.875</v>
      </c>
      <c r="V88" s="76">
        <f t="shared" si="144"/>
        <v>71.875</v>
      </c>
      <c r="W88" s="77">
        <f t="shared" si="144"/>
        <v>64</v>
      </c>
      <c r="X88" s="15"/>
      <c r="Y88" s="15"/>
      <c r="Z88" s="63" t="s">
        <v>178</v>
      </c>
      <c r="AA88" s="64">
        <f>MIN(MAX(MIN(MAX(MIN(MAX(K$6+INDEX(エサマスタ!$C$5:$O$53,MATCH($D88,エサマスタ!$B$5:$B$53,0),COLUMN()-COLUMN($Z88)),0),3.75)+INDEX(エサマスタ!$C$5:$O$53,MATCH($E88,エサマスタ!$B$5:$B$53,0),COLUMN()-COLUMN($Z88)),0),3.75)+INDEX(エサマスタ!$C$5:$O$53,MATCH($F88,エサマスタ!$B$5:$B$53,0),COLUMN()-COLUMN($Z88)),0),3.75)</f>
        <v>3.75</v>
      </c>
      <c r="AB88" s="65">
        <f>MIN(MAX(MIN(MAX(MIN(MAX(L$6+INDEX(エサマスタ!$C$5:$O$53,MATCH($D88,エサマスタ!$B$5:$B$53,0),COLUMN()-COLUMN($Z88)),0),3.75)+INDEX(エサマスタ!$C$5:$O$53,MATCH($E88,エサマスタ!$B$5:$B$53,0),COLUMN()-COLUMN($Z88)),0),3.75)+INDEX(エサマスタ!$C$5:$O$53,MATCH($F88,エサマスタ!$B$5:$B$53,0),COLUMN()-COLUMN($Z88)),0),3.75)</f>
        <v>1.25</v>
      </c>
      <c r="AC88" s="65">
        <f>MIN(MAX(MIN(MAX(MIN(MAX(M$6+INDEX(エサマスタ!$C$5:$O$53,MATCH($D88,エサマスタ!$B$5:$B$53,0),COLUMN()-COLUMN($Z88)),0),3.75)+INDEX(エサマスタ!$C$5:$O$53,MATCH($E88,エサマスタ!$B$5:$B$53,0),COLUMN()-COLUMN($Z88)),0),3.75)+INDEX(エサマスタ!$C$5:$O$53,MATCH($F88,エサマスタ!$B$5:$B$53,0),COLUMN()-COLUMN($Z88)),0),3.75)</f>
        <v>2.5</v>
      </c>
      <c r="AD88" s="65">
        <f>MIN(MAX(MIN(MAX(MIN(MAX(N$6+INDEX(エサマスタ!$C$5:$O$53,MATCH($D88,エサマスタ!$B$5:$B$53,0),COLUMN()-COLUMN($Z88)),0),3.75)+INDEX(エサマスタ!$C$5:$O$53,MATCH($E88,エサマスタ!$B$5:$B$53,0),COLUMN()-COLUMN($Z88)),0),3.75)+INDEX(エサマスタ!$C$5:$O$53,MATCH($F88,エサマスタ!$B$5:$B$53,0),COLUMN()-COLUMN($Z88)),0),3.75)</f>
        <v>1.5</v>
      </c>
      <c r="AE88" s="65">
        <f>MIN(MAX(MIN(MAX(MIN(MAX(O$6+INDEX(エサマスタ!$C$5:$O$53,MATCH($D88,エサマスタ!$B$5:$B$53,0),COLUMN()-COLUMN($Z88)),0),3.75)+INDEX(エサマスタ!$C$5:$O$53,MATCH($E88,エサマスタ!$B$5:$B$53,0),COLUMN()-COLUMN($Z88)),0),3.75)+INDEX(エサマスタ!$C$5:$O$53,MATCH($F88,エサマスタ!$B$5:$B$53,0),COLUMN()-COLUMN($Z88)),0),3.75)</f>
        <v>1.5</v>
      </c>
      <c r="AF88" s="65">
        <f>MIN(MAX(MIN(MAX(MIN(MAX(P$6+INDEX(エサマスタ!$C$5:$O$53,MATCH($D88,エサマスタ!$B$5:$B$53,0),COLUMN()-COLUMN($Z88)),0),3.75)+INDEX(エサマスタ!$C$5:$O$53,MATCH($E88,エサマスタ!$B$5:$B$53,0),COLUMN()-COLUMN($Z88)),0),3.75)+INDEX(エサマスタ!$C$5:$O$53,MATCH($F88,エサマスタ!$B$5:$B$53,0),COLUMN()-COLUMN($Z88)),0),3.75)</f>
        <v>2.5</v>
      </c>
      <c r="AG88" s="65">
        <f>MIN(MAX(MIN(MAX(MIN(MAX(Q$6+INDEX(エサマスタ!$C$5:$O$53,MATCH($D88,エサマスタ!$B$5:$B$53,0),COLUMN()-COLUMN($Z88)),0),3.75)+INDEX(エサマスタ!$C$5:$O$53,MATCH($E88,エサマスタ!$B$5:$B$53,0),COLUMN()-COLUMN($Z88)),0),3.75)+INDEX(エサマスタ!$C$5:$O$53,MATCH($F88,エサマスタ!$B$5:$B$53,0),COLUMN()-COLUMN($Z88)),0),3.75)</f>
        <v>0.5</v>
      </c>
      <c r="AH88" s="65">
        <f>MIN(MAX(MIN(MAX(MIN(MAX(R$6+INDEX(エサマスタ!$C$5:$O$53,MATCH($D88,エサマスタ!$B$5:$B$53,0),COLUMN()-COLUMN($Z88)),0),3.75)+INDEX(エサマスタ!$C$5:$O$53,MATCH($E88,エサマスタ!$B$5:$B$53,0),COLUMN()-COLUMN($Z88)),0),3.75)+INDEX(エサマスタ!$C$5:$O$53,MATCH($F88,エサマスタ!$B$5:$B$53,0),COLUMN()-COLUMN($Z88)),0),3.75)</f>
        <v>0</v>
      </c>
      <c r="AI88" s="76">
        <f>MIN(MAX(MIN(MAX(MIN(MAX(S$6+INDEX(エサマスタ!$C$5:$O$53,MATCH($D88,エサマスタ!$B$5:$B$53,0),COLUMN()-COLUMN($Z88)),0),1.875-MOD(S88,1))+INDEX(エサマスタ!$C$5:$O$53,MATCH($E88,エサマスタ!$B$5:$B$53,0),COLUMN()-COLUMN($Z88)),0),1.875-MOD(S88,1))+INDEX(エサマスタ!$C$5:$O$53,MATCH($F88,エサマスタ!$B$5:$B$53,0),COLUMN()-COLUMN($Z88)),0),1.875-MOD(S88,1))</f>
        <v>0.75</v>
      </c>
      <c r="AJ88" s="76">
        <f>MIN(MAX(MIN(MAX(MIN(MAX(T$6+INDEX(エサマスタ!$C$5:$O$53,MATCH($D88,エサマスタ!$B$5:$B$53,0),COLUMN()-COLUMN($Z88)),0),1.875-MOD(T88,1))+INDEX(エサマスタ!$C$5:$O$53,MATCH($E88,エサマスタ!$B$5:$B$53,0),COLUMN()-COLUMN($Z88)),0),1.875-MOD(T88,1))+INDEX(エサマスタ!$C$5:$O$53,MATCH($F88,エサマスタ!$B$5:$B$53,0),COLUMN()-COLUMN($Z88)),0),1.875-MOD(T88,1))</f>
        <v>0.875</v>
      </c>
      <c r="AK88" s="76">
        <f>MIN(MAX(MIN(MAX(MIN(MAX(U$6+INDEX(エサマスタ!$C$5:$O$53,MATCH($D88,エサマスタ!$B$5:$B$53,0),COLUMN()-COLUMN($Z88)),0),1.875-MOD(U88,1))+INDEX(エサマスタ!$C$5:$O$53,MATCH($E88,エサマスタ!$B$5:$B$53,0),COLUMN()-COLUMN($Z88)),0),1.875-MOD(U88,1))+INDEX(エサマスタ!$C$5:$O$53,MATCH($F88,エサマスタ!$B$5:$B$53,0),COLUMN()-COLUMN($Z88)),0),1.875-MOD(U88,1))</f>
        <v>1</v>
      </c>
      <c r="AL88" s="76">
        <f>MIN(MAX(MIN(MAX(MIN(MAX(V$6+INDEX(エサマスタ!$C$5:$O$53,MATCH($D88,エサマスタ!$B$5:$B$53,0),COLUMN()-COLUMN($Z88)),0),1.875-MOD(V88,1))+INDEX(エサマスタ!$C$5:$O$53,MATCH($E88,エサマスタ!$B$5:$B$53,0),COLUMN()-COLUMN($Z88)),0),1.875-MOD(V88,1))+INDEX(エサマスタ!$C$5:$O$53,MATCH($F88,エサマスタ!$B$5:$B$53,0),COLUMN()-COLUMN($Z88)),0),1.875-MOD(V88,1))</f>
        <v>1</v>
      </c>
      <c r="AM88" s="77">
        <f>MIN(MAX(MIN(MAX(MIN(MAX(W$6+IF(AND($F$1="リマスター",$D88="アルマジロキャベツ"),-1,1)*INDEX(エサマスタ!$C$5:$O$53,MATCH($D88,エサマスタ!$B$5:$B$53,0),COLUMN()-COLUMN($Z88)),0),1.875-MOD(W88,1))+IF(AND($F$1="リマスター",$E88="アルマジロキャベツ"),-1,1)*INDEX(エサマスタ!$C$5:$O$53,MATCH($E88,エサマスタ!$B$5:$B$53,0),COLUMN()-COLUMN($Z88)),0),1.875-MOD(W88,1))+IF(AND($F$1="リマスター",$F88="アルマジロキャベツ"),-1,1)*INDEX(エサマスタ!$C$5:$O$53,MATCH($F88,エサマスタ!$B$5:$B$53,0),COLUMN()-COLUMN($Z88)),0),1.875-MOD(W88,1))</f>
        <v>1</v>
      </c>
      <c r="AN88" s="15"/>
    </row>
    <row r="89" spans="1:40" x14ac:dyDescent="0.25">
      <c r="A89" s="15"/>
      <c r="B89" s="51" t="s">
        <v>179</v>
      </c>
      <c r="C89" s="54"/>
      <c r="D89" s="53" t="s">
        <v>92</v>
      </c>
      <c r="E89" s="53" t="s">
        <v>97</v>
      </c>
      <c r="F89" s="53" t="s">
        <v>97</v>
      </c>
      <c r="G89" s="50"/>
      <c r="H89" s="15"/>
      <c r="I89" s="15"/>
      <c r="J89" s="63" t="s">
        <v>179</v>
      </c>
      <c r="K89" s="64">
        <f t="shared" ref="K89:R89" si="145">K88+AA88</f>
        <v>265.25</v>
      </c>
      <c r="L89" s="65">
        <f t="shared" si="145"/>
        <v>94.25</v>
      </c>
      <c r="M89" s="65">
        <f t="shared" si="145"/>
        <v>189.5</v>
      </c>
      <c r="N89" s="65">
        <f t="shared" si="145"/>
        <v>113.5</v>
      </c>
      <c r="O89" s="65">
        <f t="shared" si="145"/>
        <v>113.5</v>
      </c>
      <c r="P89" s="65">
        <f t="shared" si="145"/>
        <v>189.5</v>
      </c>
      <c r="Q89" s="65">
        <f t="shared" si="145"/>
        <v>48</v>
      </c>
      <c r="R89" s="65">
        <f t="shared" si="145"/>
        <v>5</v>
      </c>
      <c r="S89" s="76">
        <f t="shared" ref="S89:W89" si="146">INT(S88)+MIN(S88-INT(S88)+AI88,1.875)</f>
        <v>66.75</v>
      </c>
      <c r="T89" s="76">
        <f t="shared" si="146"/>
        <v>64.875</v>
      </c>
      <c r="U89" s="76">
        <f t="shared" si="146"/>
        <v>72.875</v>
      </c>
      <c r="V89" s="76">
        <f t="shared" si="146"/>
        <v>72.875</v>
      </c>
      <c r="W89" s="77">
        <f t="shared" si="146"/>
        <v>65</v>
      </c>
      <c r="X89" s="15"/>
      <c r="Y89" s="15"/>
      <c r="Z89" s="63" t="s">
        <v>179</v>
      </c>
      <c r="AA89" s="64">
        <f>MIN(MAX(MIN(MAX(MIN(MAX(K$6+INDEX(エサマスタ!$C$5:$O$53,MATCH($D89,エサマスタ!$B$5:$B$53,0),COLUMN()-COLUMN($Z89)),0),3.75)+INDEX(エサマスタ!$C$5:$O$53,MATCH($E89,エサマスタ!$B$5:$B$53,0),COLUMN()-COLUMN($Z89)),0),3.75)+INDEX(エサマスタ!$C$5:$O$53,MATCH($F89,エサマスタ!$B$5:$B$53,0),COLUMN()-COLUMN($Z89)),0),3.75)</f>
        <v>3.75</v>
      </c>
      <c r="AB89" s="65">
        <f>MIN(MAX(MIN(MAX(MIN(MAX(L$6+INDEX(エサマスタ!$C$5:$O$53,MATCH($D89,エサマスタ!$B$5:$B$53,0),COLUMN()-COLUMN($Z89)),0),3.75)+INDEX(エサマスタ!$C$5:$O$53,MATCH($E89,エサマスタ!$B$5:$B$53,0),COLUMN()-COLUMN($Z89)),0),3.75)+INDEX(エサマスタ!$C$5:$O$53,MATCH($F89,エサマスタ!$B$5:$B$53,0),COLUMN()-COLUMN($Z89)),0),3.75)</f>
        <v>1.25</v>
      </c>
      <c r="AC89" s="65">
        <f>MIN(MAX(MIN(MAX(MIN(MAX(M$6+INDEX(エサマスタ!$C$5:$O$53,MATCH($D89,エサマスタ!$B$5:$B$53,0),COLUMN()-COLUMN($Z89)),0),3.75)+INDEX(エサマスタ!$C$5:$O$53,MATCH($E89,エサマスタ!$B$5:$B$53,0),COLUMN()-COLUMN($Z89)),0),3.75)+INDEX(エサマスタ!$C$5:$O$53,MATCH($F89,エサマスタ!$B$5:$B$53,0),COLUMN()-COLUMN($Z89)),0),3.75)</f>
        <v>2.5</v>
      </c>
      <c r="AD89" s="65">
        <f>MIN(MAX(MIN(MAX(MIN(MAX(N$6+INDEX(エサマスタ!$C$5:$O$53,MATCH($D89,エサマスタ!$B$5:$B$53,0),COLUMN()-COLUMN($Z89)),0),3.75)+INDEX(エサマスタ!$C$5:$O$53,MATCH($E89,エサマスタ!$B$5:$B$53,0),COLUMN()-COLUMN($Z89)),0),3.75)+INDEX(エサマスタ!$C$5:$O$53,MATCH($F89,エサマスタ!$B$5:$B$53,0),COLUMN()-COLUMN($Z89)),0),3.75)</f>
        <v>1.5</v>
      </c>
      <c r="AE89" s="65">
        <f>MIN(MAX(MIN(MAX(MIN(MAX(O$6+INDEX(エサマスタ!$C$5:$O$53,MATCH($D89,エサマスタ!$B$5:$B$53,0),COLUMN()-COLUMN($Z89)),0),3.75)+INDEX(エサマスタ!$C$5:$O$53,MATCH($E89,エサマスタ!$B$5:$B$53,0),COLUMN()-COLUMN($Z89)),0),3.75)+INDEX(エサマスタ!$C$5:$O$53,MATCH($F89,エサマスタ!$B$5:$B$53,0),COLUMN()-COLUMN($Z89)),0),3.75)</f>
        <v>1.5</v>
      </c>
      <c r="AF89" s="65">
        <f>MIN(MAX(MIN(MAX(MIN(MAX(P$6+INDEX(エサマスタ!$C$5:$O$53,MATCH($D89,エサマスタ!$B$5:$B$53,0),COLUMN()-COLUMN($Z89)),0),3.75)+INDEX(エサマスタ!$C$5:$O$53,MATCH($E89,エサマスタ!$B$5:$B$53,0),COLUMN()-COLUMN($Z89)),0),3.75)+INDEX(エサマスタ!$C$5:$O$53,MATCH($F89,エサマスタ!$B$5:$B$53,0),COLUMN()-COLUMN($Z89)),0),3.75)</f>
        <v>2.5</v>
      </c>
      <c r="AG89" s="65">
        <f>MIN(MAX(MIN(MAX(MIN(MAX(Q$6+INDEX(エサマスタ!$C$5:$O$53,MATCH($D89,エサマスタ!$B$5:$B$53,0),COLUMN()-COLUMN($Z89)),0),3.75)+INDEX(エサマスタ!$C$5:$O$53,MATCH($E89,エサマスタ!$B$5:$B$53,0),COLUMN()-COLUMN($Z89)),0),3.75)+INDEX(エサマスタ!$C$5:$O$53,MATCH($F89,エサマスタ!$B$5:$B$53,0),COLUMN()-COLUMN($Z89)),0),3.75)</f>
        <v>0.5</v>
      </c>
      <c r="AH89" s="65">
        <f>MIN(MAX(MIN(MAX(MIN(MAX(R$6+INDEX(エサマスタ!$C$5:$O$53,MATCH($D89,エサマスタ!$B$5:$B$53,0),COLUMN()-COLUMN($Z89)),0),3.75)+INDEX(エサマスタ!$C$5:$O$53,MATCH($E89,エサマスタ!$B$5:$B$53,0),COLUMN()-COLUMN($Z89)),0),3.75)+INDEX(エサマスタ!$C$5:$O$53,MATCH($F89,エサマスタ!$B$5:$B$53,0),COLUMN()-COLUMN($Z89)),0),3.75)</f>
        <v>0</v>
      </c>
      <c r="AI89" s="76">
        <f>MIN(MAX(MIN(MAX(MIN(MAX(S$6+INDEX(エサマスタ!$C$5:$O$53,MATCH($D89,エサマスタ!$B$5:$B$53,0),COLUMN()-COLUMN($Z89)),0),1.875-MOD(S89,1))+INDEX(エサマスタ!$C$5:$O$53,MATCH($E89,エサマスタ!$B$5:$B$53,0),COLUMN()-COLUMN($Z89)),0),1.875-MOD(S89,1))+INDEX(エサマスタ!$C$5:$O$53,MATCH($F89,エサマスタ!$B$5:$B$53,0),COLUMN()-COLUMN($Z89)),0),1.875-MOD(S89,1))</f>
        <v>0.75</v>
      </c>
      <c r="AJ89" s="76">
        <f>MIN(MAX(MIN(MAX(MIN(MAX(T$6+INDEX(エサマスタ!$C$5:$O$53,MATCH($D89,エサマスタ!$B$5:$B$53,0),COLUMN()-COLUMN($Z89)),0),1.875-MOD(T89,1))+INDEX(エサマスタ!$C$5:$O$53,MATCH($E89,エサマスタ!$B$5:$B$53,0),COLUMN()-COLUMN($Z89)),0),1.875-MOD(T89,1))+INDEX(エサマスタ!$C$5:$O$53,MATCH($F89,エサマスタ!$B$5:$B$53,0),COLUMN()-COLUMN($Z89)),0),1.875-MOD(T89,1))</f>
        <v>0.875</v>
      </c>
      <c r="AK89" s="76">
        <f>MIN(MAX(MIN(MAX(MIN(MAX(U$6+INDEX(エサマスタ!$C$5:$O$53,MATCH($D89,エサマスタ!$B$5:$B$53,0),COLUMN()-COLUMN($Z89)),0),1.875-MOD(U89,1))+INDEX(エサマスタ!$C$5:$O$53,MATCH($E89,エサマスタ!$B$5:$B$53,0),COLUMN()-COLUMN($Z89)),0),1.875-MOD(U89,1))+INDEX(エサマスタ!$C$5:$O$53,MATCH($F89,エサマスタ!$B$5:$B$53,0),COLUMN()-COLUMN($Z89)),0),1.875-MOD(U89,1))</f>
        <v>1</v>
      </c>
      <c r="AL89" s="76">
        <f>MIN(MAX(MIN(MAX(MIN(MAX(V$6+INDEX(エサマスタ!$C$5:$O$53,MATCH($D89,エサマスタ!$B$5:$B$53,0),COLUMN()-COLUMN($Z89)),0),1.875-MOD(V89,1))+INDEX(エサマスタ!$C$5:$O$53,MATCH($E89,エサマスタ!$B$5:$B$53,0),COLUMN()-COLUMN($Z89)),0),1.875-MOD(V89,1))+INDEX(エサマスタ!$C$5:$O$53,MATCH($F89,エサマスタ!$B$5:$B$53,0),COLUMN()-COLUMN($Z89)),0),1.875-MOD(V89,1))</f>
        <v>1</v>
      </c>
      <c r="AM89" s="77">
        <f>MIN(MAX(MIN(MAX(MIN(MAX(W$6+IF(AND($F$1="リマスター",$D89="アルマジロキャベツ"),-1,1)*INDEX(エサマスタ!$C$5:$O$53,MATCH($D89,エサマスタ!$B$5:$B$53,0),COLUMN()-COLUMN($Z89)),0),1.875-MOD(W89,1))+IF(AND($F$1="リマスター",$E89="アルマジロキャベツ"),-1,1)*INDEX(エサマスタ!$C$5:$O$53,MATCH($E89,エサマスタ!$B$5:$B$53,0),COLUMN()-COLUMN($Z89)),0),1.875-MOD(W89,1))+IF(AND($F$1="リマスター",$F89="アルマジロキャベツ"),-1,1)*INDEX(エサマスタ!$C$5:$O$53,MATCH($F89,エサマスタ!$B$5:$B$53,0),COLUMN()-COLUMN($Z89)),0),1.875-MOD(W89,1))</f>
        <v>1</v>
      </c>
      <c r="AN89" s="15"/>
    </row>
    <row r="90" spans="1:40" x14ac:dyDescent="0.25">
      <c r="A90" s="15"/>
      <c r="B90" s="51" t="s">
        <v>180</v>
      </c>
      <c r="C90" s="54"/>
      <c r="D90" s="53" t="s">
        <v>92</v>
      </c>
      <c r="E90" s="53" t="s">
        <v>92</v>
      </c>
      <c r="F90" s="53" t="s">
        <v>97</v>
      </c>
      <c r="G90" s="50"/>
      <c r="H90" s="15"/>
      <c r="I90" s="15"/>
      <c r="J90" s="63" t="s">
        <v>180</v>
      </c>
      <c r="K90" s="64">
        <f t="shared" ref="K90:R90" si="147">K89+AA89</f>
        <v>269</v>
      </c>
      <c r="L90" s="65">
        <f t="shared" si="147"/>
        <v>95.5</v>
      </c>
      <c r="M90" s="65">
        <f t="shared" si="147"/>
        <v>192</v>
      </c>
      <c r="N90" s="65">
        <f t="shared" si="147"/>
        <v>115</v>
      </c>
      <c r="O90" s="65">
        <f t="shared" si="147"/>
        <v>115</v>
      </c>
      <c r="P90" s="65">
        <f t="shared" si="147"/>
        <v>192</v>
      </c>
      <c r="Q90" s="65">
        <f t="shared" si="147"/>
        <v>48.5</v>
      </c>
      <c r="R90" s="65">
        <f t="shared" si="147"/>
        <v>5</v>
      </c>
      <c r="S90" s="76">
        <f t="shared" ref="S90:W90" si="148">INT(S89)+MIN(S89-INT(S89)+AI89,1.875)</f>
        <v>67.5</v>
      </c>
      <c r="T90" s="76">
        <f t="shared" si="148"/>
        <v>65.75</v>
      </c>
      <c r="U90" s="76">
        <f t="shared" si="148"/>
        <v>73.875</v>
      </c>
      <c r="V90" s="76">
        <f t="shared" si="148"/>
        <v>73.875</v>
      </c>
      <c r="W90" s="77">
        <f t="shared" si="148"/>
        <v>66</v>
      </c>
      <c r="X90" s="15"/>
      <c r="Y90" s="15"/>
      <c r="Z90" s="63" t="s">
        <v>180</v>
      </c>
      <c r="AA90" s="64">
        <f>MIN(MAX(MIN(MAX(MIN(MAX(K$6+INDEX(エサマスタ!$C$5:$O$53,MATCH($D90,エサマスタ!$B$5:$B$53,0),COLUMN()-COLUMN($Z90)),0),3.75)+INDEX(エサマスタ!$C$5:$O$53,MATCH($E90,エサマスタ!$B$5:$B$53,0),COLUMN()-COLUMN($Z90)),0),3.75)+INDEX(エサマスタ!$C$5:$O$53,MATCH($F90,エサマスタ!$B$5:$B$53,0),COLUMN()-COLUMN($Z90)),0),3.75)</f>
        <v>3.5</v>
      </c>
      <c r="AB90" s="65">
        <f>MIN(MAX(MIN(MAX(MIN(MAX(L$6+INDEX(エサマスタ!$C$5:$O$53,MATCH($D90,エサマスタ!$B$5:$B$53,0),COLUMN()-COLUMN($Z90)),0),3.75)+INDEX(エサマスタ!$C$5:$O$53,MATCH($E90,エサマスタ!$B$5:$B$53,0),COLUMN()-COLUMN($Z90)),0),3.75)+INDEX(エサマスタ!$C$5:$O$53,MATCH($F90,エサマスタ!$B$5:$B$53,0),COLUMN()-COLUMN($Z90)),0),3.75)</f>
        <v>1.25</v>
      </c>
      <c r="AC90" s="65">
        <f>MIN(MAX(MIN(MAX(MIN(MAX(M$6+INDEX(エサマスタ!$C$5:$O$53,MATCH($D90,エサマスタ!$B$5:$B$53,0),COLUMN()-COLUMN($Z90)),0),3.75)+INDEX(エサマスタ!$C$5:$O$53,MATCH($E90,エサマスタ!$B$5:$B$53,0),COLUMN()-COLUMN($Z90)),0),3.75)+INDEX(エサマスタ!$C$5:$O$53,MATCH($F90,エサマスタ!$B$5:$B$53,0),COLUMN()-COLUMN($Z90)),0),3.75)</f>
        <v>3.5</v>
      </c>
      <c r="AD90" s="65">
        <f>MIN(MAX(MIN(MAX(MIN(MAX(N$6+INDEX(エサマスタ!$C$5:$O$53,MATCH($D90,エサマスタ!$B$5:$B$53,0),COLUMN()-COLUMN($Z90)),0),3.75)+INDEX(エサマスタ!$C$5:$O$53,MATCH($E90,エサマスタ!$B$5:$B$53,0),COLUMN()-COLUMN($Z90)),0),3.75)+INDEX(エサマスタ!$C$5:$O$53,MATCH($F90,エサマスタ!$B$5:$B$53,0),COLUMN()-COLUMN($Z90)),0),3.75)</f>
        <v>1.5</v>
      </c>
      <c r="AE90" s="65">
        <f>MIN(MAX(MIN(MAX(MIN(MAX(O$6+INDEX(エサマスタ!$C$5:$O$53,MATCH($D90,エサマスタ!$B$5:$B$53,0),COLUMN()-COLUMN($Z90)),0),3.75)+INDEX(エサマスタ!$C$5:$O$53,MATCH($E90,エサマスタ!$B$5:$B$53,0),COLUMN()-COLUMN($Z90)),0),3.75)+INDEX(エサマスタ!$C$5:$O$53,MATCH($F90,エサマスタ!$B$5:$B$53,0),COLUMN()-COLUMN($Z90)),0),3.75)</f>
        <v>1.5</v>
      </c>
      <c r="AF90" s="65">
        <f>MIN(MAX(MIN(MAX(MIN(MAX(P$6+INDEX(エサマスタ!$C$5:$O$53,MATCH($D90,エサマスタ!$B$5:$B$53,0),COLUMN()-COLUMN($Z90)),0),3.75)+INDEX(エサマスタ!$C$5:$O$53,MATCH($E90,エサマスタ!$B$5:$B$53,0),COLUMN()-COLUMN($Z90)),0),3.75)+INDEX(エサマスタ!$C$5:$O$53,MATCH($F90,エサマスタ!$B$5:$B$53,0),COLUMN()-COLUMN($Z90)),0),3.75)</f>
        <v>3.5</v>
      </c>
      <c r="AG90" s="65">
        <f>MIN(MAX(MIN(MAX(MIN(MAX(Q$6+INDEX(エサマスタ!$C$5:$O$53,MATCH($D90,エサマスタ!$B$5:$B$53,0),COLUMN()-COLUMN($Z90)),0),3.75)+INDEX(エサマスタ!$C$5:$O$53,MATCH($E90,エサマスタ!$B$5:$B$53,0),COLUMN()-COLUMN($Z90)),0),3.75)+INDEX(エサマスタ!$C$5:$O$53,MATCH($F90,エサマスタ!$B$5:$B$53,0),COLUMN()-COLUMN($Z90)),0),3.75)</f>
        <v>0</v>
      </c>
      <c r="AH90" s="65">
        <f>MIN(MAX(MIN(MAX(MIN(MAX(R$6+INDEX(エサマスタ!$C$5:$O$53,MATCH($D90,エサマスタ!$B$5:$B$53,0),COLUMN()-COLUMN($Z90)),0),3.75)+INDEX(エサマスタ!$C$5:$O$53,MATCH($E90,エサマスタ!$B$5:$B$53,0),COLUMN()-COLUMN($Z90)),0),3.75)+INDEX(エサマスタ!$C$5:$O$53,MATCH($F90,エサマスタ!$B$5:$B$53,0),COLUMN()-COLUMN($Z90)),0),3.75)</f>
        <v>0</v>
      </c>
      <c r="AI90" s="76">
        <f>MIN(MAX(MIN(MAX(MIN(MAX(S$6+INDEX(エサマスタ!$C$5:$O$53,MATCH($D90,エサマスタ!$B$5:$B$53,0),COLUMN()-COLUMN($Z90)),0),1.875-MOD(S90,1))+INDEX(エサマスタ!$C$5:$O$53,MATCH($E90,エサマスタ!$B$5:$B$53,0),COLUMN()-COLUMN($Z90)),0),1.875-MOD(S90,1))+INDEX(エサマスタ!$C$5:$O$53,MATCH($F90,エサマスタ!$B$5:$B$53,0),COLUMN()-COLUMN($Z90)),0),1.875-MOD(S90,1))</f>
        <v>0.75</v>
      </c>
      <c r="AJ90" s="76">
        <f>MIN(MAX(MIN(MAX(MIN(MAX(T$6+INDEX(エサマスタ!$C$5:$O$53,MATCH($D90,エサマスタ!$B$5:$B$53,0),COLUMN()-COLUMN($Z90)),0),1.875-MOD(T90,1))+INDEX(エサマスタ!$C$5:$O$53,MATCH($E90,エサマスタ!$B$5:$B$53,0),COLUMN()-COLUMN($Z90)),0),1.875-MOD(T90,1))+INDEX(エサマスタ!$C$5:$O$53,MATCH($F90,エサマスタ!$B$5:$B$53,0),COLUMN()-COLUMN($Z90)),0),1.875-MOD(T90,1))</f>
        <v>1.125</v>
      </c>
      <c r="AK90" s="76">
        <f>MIN(MAX(MIN(MAX(MIN(MAX(U$6+INDEX(エサマスタ!$C$5:$O$53,MATCH($D90,エサマスタ!$B$5:$B$53,0),COLUMN()-COLUMN($Z90)),0),1.875-MOD(U90,1))+INDEX(エサマスタ!$C$5:$O$53,MATCH($E90,エサマスタ!$B$5:$B$53,0),COLUMN()-COLUMN($Z90)),0),1.875-MOD(U90,1))+INDEX(エサマスタ!$C$5:$O$53,MATCH($F90,エサマスタ!$B$5:$B$53,0),COLUMN()-COLUMN($Z90)),0),1.875-MOD(U90,1))</f>
        <v>1</v>
      </c>
      <c r="AL90" s="76">
        <f>MIN(MAX(MIN(MAX(MIN(MAX(V$6+INDEX(エサマスタ!$C$5:$O$53,MATCH($D90,エサマスタ!$B$5:$B$53,0),COLUMN()-COLUMN($Z90)),0),1.875-MOD(V90,1))+INDEX(エサマスタ!$C$5:$O$53,MATCH($E90,エサマスタ!$B$5:$B$53,0),COLUMN()-COLUMN($Z90)),0),1.875-MOD(V90,1))+INDEX(エサマスタ!$C$5:$O$53,MATCH($F90,エサマスタ!$B$5:$B$53,0),COLUMN()-COLUMN($Z90)),0),1.875-MOD(V90,1))</f>
        <v>1</v>
      </c>
      <c r="AM90" s="77">
        <f>MIN(MAX(MIN(MAX(MIN(MAX(W$6+IF(AND($F$1="リマスター",$D90="アルマジロキャベツ"),-1,1)*INDEX(エサマスタ!$C$5:$O$53,MATCH($D90,エサマスタ!$B$5:$B$53,0),COLUMN()-COLUMN($Z90)),0),1.875-MOD(W90,1))+IF(AND($F$1="リマスター",$E90="アルマジロキャベツ"),-1,1)*INDEX(エサマスタ!$C$5:$O$53,MATCH($E90,エサマスタ!$B$5:$B$53,0),COLUMN()-COLUMN($Z90)),0),1.875-MOD(W90,1))+IF(AND($F$1="リマスター",$F90="アルマジロキャベツ"),-1,1)*INDEX(エサマスタ!$C$5:$O$53,MATCH($F90,エサマスタ!$B$5:$B$53,0),COLUMN()-COLUMN($Z90)),0),1.875-MOD(W90,1))</f>
        <v>0.5</v>
      </c>
      <c r="AN90" s="15"/>
    </row>
    <row r="91" spans="1:40" x14ac:dyDescent="0.25">
      <c r="A91" s="15"/>
      <c r="B91" s="51" t="s">
        <v>181</v>
      </c>
      <c r="C91" s="54"/>
      <c r="D91" s="53" t="s">
        <v>92</v>
      </c>
      <c r="E91" s="53" t="s">
        <v>97</v>
      </c>
      <c r="F91" s="53" t="s">
        <v>97</v>
      </c>
      <c r="G91" s="50"/>
      <c r="H91" s="15"/>
      <c r="I91" s="15"/>
      <c r="J91" s="63" t="s">
        <v>181</v>
      </c>
      <c r="K91" s="64">
        <f t="shared" ref="K91:R91" si="149">K90+AA90</f>
        <v>272.5</v>
      </c>
      <c r="L91" s="65">
        <f t="shared" si="149"/>
        <v>96.75</v>
      </c>
      <c r="M91" s="65">
        <f t="shared" si="149"/>
        <v>195.5</v>
      </c>
      <c r="N91" s="65">
        <f t="shared" si="149"/>
        <v>116.5</v>
      </c>
      <c r="O91" s="65">
        <f t="shared" si="149"/>
        <v>116.5</v>
      </c>
      <c r="P91" s="65">
        <f t="shared" si="149"/>
        <v>195.5</v>
      </c>
      <c r="Q91" s="65">
        <f t="shared" si="149"/>
        <v>48.5</v>
      </c>
      <c r="R91" s="65">
        <f t="shared" si="149"/>
        <v>5</v>
      </c>
      <c r="S91" s="76">
        <f t="shared" ref="S91:W91" si="150">INT(S90)+MIN(S90-INT(S90)+AI90,1.875)</f>
        <v>68.25</v>
      </c>
      <c r="T91" s="76">
        <f t="shared" si="150"/>
        <v>66.875</v>
      </c>
      <c r="U91" s="76">
        <f t="shared" si="150"/>
        <v>74.875</v>
      </c>
      <c r="V91" s="76">
        <f t="shared" si="150"/>
        <v>74.875</v>
      </c>
      <c r="W91" s="77">
        <f t="shared" si="150"/>
        <v>66.5</v>
      </c>
      <c r="X91" s="15"/>
      <c r="Y91" s="15"/>
      <c r="Z91" s="63" t="s">
        <v>181</v>
      </c>
      <c r="AA91" s="64">
        <f>MIN(MAX(MIN(MAX(MIN(MAX(K$6+INDEX(エサマスタ!$C$5:$O$53,MATCH($D91,エサマスタ!$B$5:$B$53,0),COLUMN()-COLUMN($Z91)),0),3.75)+INDEX(エサマスタ!$C$5:$O$53,MATCH($E91,エサマスタ!$B$5:$B$53,0),COLUMN()-COLUMN($Z91)),0),3.75)+INDEX(エサマスタ!$C$5:$O$53,MATCH($F91,エサマスタ!$B$5:$B$53,0),COLUMN()-COLUMN($Z91)),0),3.75)</f>
        <v>3.75</v>
      </c>
      <c r="AB91" s="65">
        <f>MIN(MAX(MIN(MAX(MIN(MAX(L$6+INDEX(エサマスタ!$C$5:$O$53,MATCH($D91,エサマスタ!$B$5:$B$53,0),COLUMN()-COLUMN($Z91)),0),3.75)+INDEX(エサマスタ!$C$5:$O$53,MATCH($E91,エサマスタ!$B$5:$B$53,0),COLUMN()-COLUMN($Z91)),0),3.75)+INDEX(エサマスタ!$C$5:$O$53,MATCH($F91,エサマスタ!$B$5:$B$53,0),COLUMN()-COLUMN($Z91)),0),3.75)</f>
        <v>1.25</v>
      </c>
      <c r="AC91" s="65">
        <f>MIN(MAX(MIN(MAX(MIN(MAX(M$6+INDEX(エサマスタ!$C$5:$O$53,MATCH($D91,エサマスタ!$B$5:$B$53,0),COLUMN()-COLUMN($Z91)),0),3.75)+INDEX(エサマスタ!$C$5:$O$53,MATCH($E91,エサマスタ!$B$5:$B$53,0),COLUMN()-COLUMN($Z91)),0),3.75)+INDEX(エサマスタ!$C$5:$O$53,MATCH($F91,エサマスタ!$B$5:$B$53,0),COLUMN()-COLUMN($Z91)),0),3.75)</f>
        <v>2.5</v>
      </c>
      <c r="AD91" s="65">
        <f>MIN(MAX(MIN(MAX(MIN(MAX(N$6+INDEX(エサマスタ!$C$5:$O$53,MATCH($D91,エサマスタ!$B$5:$B$53,0),COLUMN()-COLUMN($Z91)),0),3.75)+INDEX(エサマスタ!$C$5:$O$53,MATCH($E91,エサマスタ!$B$5:$B$53,0),COLUMN()-COLUMN($Z91)),0),3.75)+INDEX(エサマスタ!$C$5:$O$53,MATCH($F91,エサマスタ!$B$5:$B$53,0),COLUMN()-COLUMN($Z91)),0),3.75)</f>
        <v>1.5</v>
      </c>
      <c r="AE91" s="65">
        <f>MIN(MAX(MIN(MAX(MIN(MAX(O$6+INDEX(エサマスタ!$C$5:$O$53,MATCH($D91,エサマスタ!$B$5:$B$53,0),COLUMN()-COLUMN($Z91)),0),3.75)+INDEX(エサマスタ!$C$5:$O$53,MATCH($E91,エサマスタ!$B$5:$B$53,0),COLUMN()-COLUMN($Z91)),0),3.75)+INDEX(エサマスタ!$C$5:$O$53,MATCH($F91,エサマスタ!$B$5:$B$53,0),COLUMN()-COLUMN($Z91)),0),3.75)</f>
        <v>1.5</v>
      </c>
      <c r="AF91" s="65">
        <f>MIN(MAX(MIN(MAX(MIN(MAX(P$6+INDEX(エサマスタ!$C$5:$O$53,MATCH($D91,エサマスタ!$B$5:$B$53,0),COLUMN()-COLUMN($Z91)),0),3.75)+INDEX(エサマスタ!$C$5:$O$53,MATCH($E91,エサマスタ!$B$5:$B$53,0),COLUMN()-COLUMN($Z91)),0),3.75)+INDEX(エサマスタ!$C$5:$O$53,MATCH($F91,エサマスタ!$B$5:$B$53,0),COLUMN()-COLUMN($Z91)),0),3.75)</f>
        <v>2.5</v>
      </c>
      <c r="AG91" s="65">
        <f>MIN(MAX(MIN(MAX(MIN(MAX(Q$6+INDEX(エサマスタ!$C$5:$O$53,MATCH($D91,エサマスタ!$B$5:$B$53,0),COLUMN()-COLUMN($Z91)),0),3.75)+INDEX(エサマスタ!$C$5:$O$53,MATCH($E91,エサマスタ!$B$5:$B$53,0),COLUMN()-COLUMN($Z91)),0),3.75)+INDEX(エサマスタ!$C$5:$O$53,MATCH($F91,エサマスタ!$B$5:$B$53,0),COLUMN()-COLUMN($Z91)),0),3.75)</f>
        <v>0.5</v>
      </c>
      <c r="AH91" s="65">
        <f>MIN(MAX(MIN(MAX(MIN(MAX(R$6+INDEX(エサマスタ!$C$5:$O$53,MATCH($D91,エサマスタ!$B$5:$B$53,0),COLUMN()-COLUMN($Z91)),0),3.75)+INDEX(エサマスタ!$C$5:$O$53,MATCH($E91,エサマスタ!$B$5:$B$53,0),COLUMN()-COLUMN($Z91)),0),3.75)+INDEX(エサマスタ!$C$5:$O$53,MATCH($F91,エサマスタ!$B$5:$B$53,0),COLUMN()-COLUMN($Z91)),0),3.75)</f>
        <v>0</v>
      </c>
      <c r="AI91" s="76">
        <f>MIN(MAX(MIN(MAX(MIN(MAX(S$6+INDEX(エサマスタ!$C$5:$O$53,MATCH($D91,エサマスタ!$B$5:$B$53,0),COLUMN()-COLUMN($Z91)),0),1.875-MOD(S91,1))+INDEX(エサマスタ!$C$5:$O$53,MATCH($E91,エサマスタ!$B$5:$B$53,0),COLUMN()-COLUMN($Z91)),0),1.875-MOD(S91,1))+INDEX(エサマスタ!$C$5:$O$53,MATCH($F91,エサマスタ!$B$5:$B$53,0),COLUMN()-COLUMN($Z91)),0),1.875-MOD(S91,1))</f>
        <v>0.75</v>
      </c>
      <c r="AJ91" s="76">
        <f>MIN(MAX(MIN(MAX(MIN(MAX(T$6+INDEX(エサマスタ!$C$5:$O$53,MATCH($D91,エサマスタ!$B$5:$B$53,0),COLUMN()-COLUMN($Z91)),0),1.875-MOD(T91,1))+INDEX(エサマスタ!$C$5:$O$53,MATCH($E91,エサマスタ!$B$5:$B$53,0),COLUMN()-COLUMN($Z91)),0),1.875-MOD(T91,1))+INDEX(エサマスタ!$C$5:$O$53,MATCH($F91,エサマスタ!$B$5:$B$53,0),COLUMN()-COLUMN($Z91)),0),1.875-MOD(T91,1))</f>
        <v>0.875</v>
      </c>
      <c r="AK91" s="76">
        <f>MIN(MAX(MIN(MAX(MIN(MAX(U$6+INDEX(エサマスタ!$C$5:$O$53,MATCH($D91,エサマスタ!$B$5:$B$53,0),COLUMN()-COLUMN($Z91)),0),1.875-MOD(U91,1))+INDEX(エサマスタ!$C$5:$O$53,MATCH($E91,エサマスタ!$B$5:$B$53,0),COLUMN()-COLUMN($Z91)),0),1.875-MOD(U91,1))+INDEX(エサマスタ!$C$5:$O$53,MATCH($F91,エサマスタ!$B$5:$B$53,0),COLUMN()-COLUMN($Z91)),0),1.875-MOD(U91,1))</f>
        <v>1</v>
      </c>
      <c r="AL91" s="76">
        <f>MIN(MAX(MIN(MAX(MIN(MAX(V$6+INDEX(エサマスタ!$C$5:$O$53,MATCH($D91,エサマスタ!$B$5:$B$53,0),COLUMN()-COLUMN($Z91)),0),1.875-MOD(V91,1))+INDEX(エサマスタ!$C$5:$O$53,MATCH($E91,エサマスタ!$B$5:$B$53,0),COLUMN()-COLUMN($Z91)),0),1.875-MOD(V91,1))+INDEX(エサマスタ!$C$5:$O$53,MATCH($F91,エサマスタ!$B$5:$B$53,0),COLUMN()-COLUMN($Z91)),0),1.875-MOD(V91,1))</f>
        <v>1</v>
      </c>
      <c r="AM91" s="77">
        <f>MIN(MAX(MIN(MAX(MIN(MAX(W$6+IF(AND($F$1="リマスター",$D91="アルマジロキャベツ"),-1,1)*INDEX(エサマスタ!$C$5:$O$53,MATCH($D91,エサマスタ!$B$5:$B$53,0),COLUMN()-COLUMN($Z91)),0),1.875-MOD(W91,1))+IF(AND($F$1="リマスター",$E91="アルマジロキャベツ"),-1,1)*INDEX(エサマスタ!$C$5:$O$53,MATCH($E91,エサマスタ!$B$5:$B$53,0),COLUMN()-COLUMN($Z91)),0),1.875-MOD(W91,1))+IF(AND($F$1="リマスター",$F91="アルマジロキャベツ"),-1,1)*INDEX(エサマスタ!$C$5:$O$53,MATCH($F91,エサマスタ!$B$5:$B$53,0),COLUMN()-COLUMN($Z91)),0),1.875-MOD(W91,1))</f>
        <v>1</v>
      </c>
      <c r="AN91" s="15"/>
    </row>
    <row r="92" spans="1:40" x14ac:dyDescent="0.25">
      <c r="A92" s="15"/>
      <c r="B92" s="51" t="s">
        <v>182</v>
      </c>
      <c r="C92" s="54"/>
      <c r="D92" s="53" t="s">
        <v>92</v>
      </c>
      <c r="E92" s="53" t="s">
        <v>97</v>
      </c>
      <c r="F92" s="53" t="s">
        <v>97</v>
      </c>
      <c r="G92" s="50"/>
      <c r="H92" s="15"/>
      <c r="I92" s="15"/>
      <c r="J92" s="63" t="s">
        <v>182</v>
      </c>
      <c r="K92" s="64">
        <f t="shared" ref="K92:R92" si="151">K91+AA91</f>
        <v>276.25</v>
      </c>
      <c r="L92" s="65">
        <f t="shared" si="151"/>
        <v>98</v>
      </c>
      <c r="M92" s="65">
        <f t="shared" si="151"/>
        <v>198</v>
      </c>
      <c r="N92" s="65">
        <f t="shared" si="151"/>
        <v>118</v>
      </c>
      <c r="O92" s="65">
        <f t="shared" si="151"/>
        <v>118</v>
      </c>
      <c r="P92" s="65">
        <f t="shared" si="151"/>
        <v>198</v>
      </c>
      <c r="Q92" s="65">
        <f t="shared" si="151"/>
        <v>49</v>
      </c>
      <c r="R92" s="65">
        <f t="shared" si="151"/>
        <v>5</v>
      </c>
      <c r="S92" s="76">
        <f t="shared" ref="S92:W92" si="152">INT(S91)+MIN(S91-INT(S91)+AI91,1.875)</f>
        <v>69</v>
      </c>
      <c r="T92" s="76">
        <f t="shared" si="152"/>
        <v>67.75</v>
      </c>
      <c r="U92" s="76">
        <f t="shared" si="152"/>
        <v>75.875</v>
      </c>
      <c r="V92" s="76">
        <f t="shared" si="152"/>
        <v>75.875</v>
      </c>
      <c r="W92" s="77">
        <f t="shared" si="152"/>
        <v>67.5</v>
      </c>
      <c r="X92" s="15"/>
      <c r="Y92" s="15"/>
      <c r="Z92" s="63" t="s">
        <v>182</v>
      </c>
      <c r="AA92" s="64">
        <f>MIN(MAX(MIN(MAX(MIN(MAX(K$6+INDEX(エサマスタ!$C$5:$O$53,MATCH($D92,エサマスタ!$B$5:$B$53,0),COLUMN()-COLUMN($Z92)),0),3.75)+INDEX(エサマスタ!$C$5:$O$53,MATCH($E92,エサマスタ!$B$5:$B$53,0),COLUMN()-COLUMN($Z92)),0),3.75)+INDEX(エサマスタ!$C$5:$O$53,MATCH($F92,エサマスタ!$B$5:$B$53,0),COLUMN()-COLUMN($Z92)),0),3.75)</f>
        <v>3.75</v>
      </c>
      <c r="AB92" s="65">
        <f>MIN(MAX(MIN(MAX(MIN(MAX(L$6+INDEX(エサマスタ!$C$5:$O$53,MATCH($D92,エサマスタ!$B$5:$B$53,0),COLUMN()-COLUMN($Z92)),0),3.75)+INDEX(エサマスタ!$C$5:$O$53,MATCH($E92,エサマスタ!$B$5:$B$53,0),COLUMN()-COLUMN($Z92)),0),3.75)+INDEX(エサマスタ!$C$5:$O$53,MATCH($F92,エサマスタ!$B$5:$B$53,0),COLUMN()-COLUMN($Z92)),0),3.75)</f>
        <v>1.25</v>
      </c>
      <c r="AC92" s="65">
        <f>MIN(MAX(MIN(MAX(MIN(MAX(M$6+INDEX(エサマスタ!$C$5:$O$53,MATCH($D92,エサマスタ!$B$5:$B$53,0),COLUMN()-COLUMN($Z92)),0),3.75)+INDEX(エサマスタ!$C$5:$O$53,MATCH($E92,エサマスタ!$B$5:$B$53,0),COLUMN()-COLUMN($Z92)),0),3.75)+INDEX(エサマスタ!$C$5:$O$53,MATCH($F92,エサマスタ!$B$5:$B$53,0),COLUMN()-COLUMN($Z92)),0),3.75)</f>
        <v>2.5</v>
      </c>
      <c r="AD92" s="65">
        <f>MIN(MAX(MIN(MAX(MIN(MAX(N$6+INDEX(エサマスタ!$C$5:$O$53,MATCH($D92,エサマスタ!$B$5:$B$53,0),COLUMN()-COLUMN($Z92)),0),3.75)+INDEX(エサマスタ!$C$5:$O$53,MATCH($E92,エサマスタ!$B$5:$B$53,0),COLUMN()-COLUMN($Z92)),0),3.75)+INDEX(エサマスタ!$C$5:$O$53,MATCH($F92,エサマスタ!$B$5:$B$53,0),COLUMN()-COLUMN($Z92)),0),3.75)</f>
        <v>1.5</v>
      </c>
      <c r="AE92" s="65">
        <f>MIN(MAX(MIN(MAX(MIN(MAX(O$6+INDEX(エサマスタ!$C$5:$O$53,MATCH($D92,エサマスタ!$B$5:$B$53,0),COLUMN()-COLUMN($Z92)),0),3.75)+INDEX(エサマスタ!$C$5:$O$53,MATCH($E92,エサマスタ!$B$5:$B$53,0),COLUMN()-COLUMN($Z92)),0),3.75)+INDEX(エサマスタ!$C$5:$O$53,MATCH($F92,エサマスタ!$B$5:$B$53,0),COLUMN()-COLUMN($Z92)),0),3.75)</f>
        <v>1.5</v>
      </c>
      <c r="AF92" s="65">
        <f>MIN(MAX(MIN(MAX(MIN(MAX(P$6+INDEX(エサマスタ!$C$5:$O$53,MATCH($D92,エサマスタ!$B$5:$B$53,0),COLUMN()-COLUMN($Z92)),0),3.75)+INDEX(エサマスタ!$C$5:$O$53,MATCH($E92,エサマスタ!$B$5:$B$53,0),COLUMN()-COLUMN($Z92)),0),3.75)+INDEX(エサマスタ!$C$5:$O$53,MATCH($F92,エサマスタ!$B$5:$B$53,0),COLUMN()-COLUMN($Z92)),0),3.75)</f>
        <v>2.5</v>
      </c>
      <c r="AG92" s="65">
        <f>MIN(MAX(MIN(MAX(MIN(MAX(Q$6+INDEX(エサマスタ!$C$5:$O$53,MATCH($D92,エサマスタ!$B$5:$B$53,0),COLUMN()-COLUMN($Z92)),0),3.75)+INDEX(エサマスタ!$C$5:$O$53,MATCH($E92,エサマスタ!$B$5:$B$53,0),COLUMN()-COLUMN($Z92)),0),3.75)+INDEX(エサマスタ!$C$5:$O$53,MATCH($F92,エサマスタ!$B$5:$B$53,0),COLUMN()-COLUMN($Z92)),0),3.75)</f>
        <v>0.5</v>
      </c>
      <c r="AH92" s="65">
        <f>MIN(MAX(MIN(MAX(MIN(MAX(R$6+INDEX(エサマスタ!$C$5:$O$53,MATCH($D92,エサマスタ!$B$5:$B$53,0),COLUMN()-COLUMN($Z92)),0),3.75)+INDEX(エサマスタ!$C$5:$O$53,MATCH($E92,エサマスタ!$B$5:$B$53,0),COLUMN()-COLUMN($Z92)),0),3.75)+INDEX(エサマスタ!$C$5:$O$53,MATCH($F92,エサマスタ!$B$5:$B$53,0),COLUMN()-COLUMN($Z92)),0),3.75)</f>
        <v>0</v>
      </c>
      <c r="AI92" s="76">
        <f>MIN(MAX(MIN(MAX(MIN(MAX(S$6+INDEX(エサマスタ!$C$5:$O$53,MATCH($D92,エサマスタ!$B$5:$B$53,0),COLUMN()-COLUMN($Z92)),0),1.875-MOD(S92,1))+INDEX(エサマスタ!$C$5:$O$53,MATCH($E92,エサマスタ!$B$5:$B$53,0),COLUMN()-COLUMN($Z92)),0),1.875-MOD(S92,1))+INDEX(エサマスタ!$C$5:$O$53,MATCH($F92,エサマスタ!$B$5:$B$53,0),COLUMN()-COLUMN($Z92)),0),1.875-MOD(S92,1))</f>
        <v>0.75</v>
      </c>
      <c r="AJ92" s="76">
        <f>MIN(MAX(MIN(MAX(MIN(MAX(T$6+INDEX(エサマスタ!$C$5:$O$53,MATCH($D92,エサマスタ!$B$5:$B$53,0),COLUMN()-COLUMN($Z92)),0),1.875-MOD(T92,1))+INDEX(エサマスタ!$C$5:$O$53,MATCH($E92,エサマスタ!$B$5:$B$53,0),COLUMN()-COLUMN($Z92)),0),1.875-MOD(T92,1))+INDEX(エサマスタ!$C$5:$O$53,MATCH($F92,エサマスタ!$B$5:$B$53,0),COLUMN()-COLUMN($Z92)),0),1.875-MOD(T92,1))</f>
        <v>0.875</v>
      </c>
      <c r="AK92" s="76">
        <f>MIN(MAX(MIN(MAX(MIN(MAX(U$6+INDEX(エサマスタ!$C$5:$O$53,MATCH($D92,エサマスタ!$B$5:$B$53,0),COLUMN()-COLUMN($Z92)),0),1.875-MOD(U92,1))+INDEX(エサマスタ!$C$5:$O$53,MATCH($E92,エサマスタ!$B$5:$B$53,0),COLUMN()-COLUMN($Z92)),0),1.875-MOD(U92,1))+INDEX(エサマスタ!$C$5:$O$53,MATCH($F92,エサマスタ!$B$5:$B$53,0),COLUMN()-COLUMN($Z92)),0),1.875-MOD(U92,1))</f>
        <v>1</v>
      </c>
      <c r="AL92" s="76">
        <f>MIN(MAX(MIN(MAX(MIN(MAX(V$6+INDEX(エサマスタ!$C$5:$O$53,MATCH($D92,エサマスタ!$B$5:$B$53,0),COLUMN()-COLUMN($Z92)),0),1.875-MOD(V92,1))+INDEX(エサマスタ!$C$5:$O$53,MATCH($E92,エサマスタ!$B$5:$B$53,0),COLUMN()-COLUMN($Z92)),0),1.875-MOD(V92,1))+INDEX(エサマスタ!$C$5:$O$53,MATCH($F92,エサマスタ!$B$5:$B$53,0),COLUMN()-COLUMN($Z92)),0),1.875-MOD(V92,1))</f>
        <v>1</v>
      </c>
      <c r="AM92" s="77">
        <f>MIN(MAX(MIN(MAX(MIN(MAX(W$6+IF(AND($F$1="リマスター",$D92="アルマジロキャベツ"),-1,1)*INDEX(エサマスタ!$C$5:$O$53,MATCH($D92,エサマスタ!$B$5:$B$53,0),COLUMN()-COLUMN($Z92)),0),1.875-MOD(W92,1))+IF(AND($F$1="リマスター",$E92="アルマジロキャベツ"),-1,1)*INDEX(エサマスタ!$C$5:$O$53,MATCH($E92,エサマスタ!$B$5:$B$53,0),COLUMN()-COLUMN($Z92)),0),1.875-MOD(W92,1))+IF(AND($F$1="リマスター",$F92="アルマジロキャベツ"),-1,1)*INDEX(エサマスタ!$C$5:$O$53,MATCH($F92,エサマスタ!$B$5:$B$53,0),COLUMN()-COLUMN($Z92)),0),1.875-MOD(W92,1))</f>
        <v>1</v>
      </c>
      <c r="AN92" s="15"/>
    </row>
    <row r="93" spans="1:40" x14ac:dyDescent="0.25">
      <c r="A93" s="15"/>
      <c r="B93" s="51" t="s">
        <v>183</v>
      </c>
      <c r="C93" s="54"/>
      <c r="D93" s="53" t="s">
        <v>92</v>
      </c>
      <c r="E93" s="53" t="s">
        <v>97</v>
      </c>
      <c r="F93" s="53" t="s">
        <v>97</v>
      </c>
      <c r="G93" s="50"/>
      <c r="H93" s="15"/>
      <c r="I93" s="15"/>
      <c r="J93" s="63" t="s">
        <v>183</v>
      </c>
      <c r="K93" s="64">
        <f t="shared" ref="K93:R93" si="153">K92+AA92</f>
        <v>280</v>
      </c>
      <c r="L93" s="65">
        <f t="shared" si="153"/>
        <v>99.25</v>
      </c>
      <c r="M93" s="65">
        <f t="shared" si="153"/>
        <v>200.5</v>
      </c>
      <c r="N93" s="65">
        <f t="shared" si="153"/>
        <v>119.5</v>
      </c>
      <c r="O93" s="65">
        <f t="shared" si="153"/>
        <v>119.5</v>
      </c>
      <c r="P93" s="65">
        <f t="shared" si="153"/>
        <v>200.5</v>
      </c>
      <c r="Q93" s="65">
        <f t="shared" si="153"/>
        <v>49.5</v>
      </c>
      <c r="R93" s="65">
        <f t="shared" si="153"/>
        <v>5</v>
      </c>
      <c r="S93" s="76">
        <f t="shared" ref="S93:W93" si="154">INT(S92)+MIN(S92-INT(S92)+AI92,1.875)</f>
        <v>69.75</v>
      </c>
      <c r="T93" s="76">
        <f t="shared" si="154"/>
        <v>68.625</v>
      </c>
      <c r="U93" s="76">
        <f t="shared" si="154"/>
        <v>76.875</v>
      </c>
      <c r="V93" s="76">
        <f t="shared" si="154"/>
        <v>76.875</v>
      </c>
      <c r="W93" s="77">
        <f t="shared" si="154"/>
        <v>68.5</v>
      </c>
      <c r="X93" s="15"/>
      <c r="Y93" s="15"/>
      <c r="Z93" s="63" t="s">
        <v>183</v>
      </c>
      <c r="AA93" s="64">
        <f>MIN(MAX(MIN(MAX(MIN(MAX(K$6+INDEX(エサマスタ!$C$5:$O$53,MATCH($D93,エサマスタ!$B$5:$B$53,0),COLUMN()-COLUMN($Z93)),0),3.75)+INDEX(エサマスタ!$C$5:$O$53,MATCH($E93,エサマスタ!$B$5:$B$53,0),COLUMN()-COLUMN($Z93)),0),3.75)+INDEX(エサマスタ!$C$5:$O$53,MATCH($F93,エサマスタ!$B$5:$B$53,0),COLUMN()-COLUMN($Z93)),0),3.75)</f>
        <v>3.75</v>
      </c>
      <c r="AB93" s="65">
        <f>MIN(MAX(MIN(MAX(MIN(MAX(L$6+INDEX(エサマスタ!$C$5:$O$53,MATCH($D93,エサマスタ!$B$5:$B$53,0),COLUMN()-COLUMN($Z93)),0),3.75)+INDEX(エサマスタ!$C$5:$O$53,MATCH($E93,エサマスタ!$B$5:$B$53,0),COLUMN()-COLUMN($Z93)),0),3.75)+INDEX(エサマスタ!$C$5:$O$53,MATCH($F93,エサマスタ!$B$5:$B$53,0),COLUMN()-COLUMN($Z93)),0),3.75)</f>
        <v>1.25</v>
      </c>
      <c r="AC93" s="65">
        <f>MIN(MAX(MIN(MAX(MIN(MAX(M$6+INDEX(エサマスタ!$C$5:$O$53,MATCH($D93,エサマスタ!$B$5:$B$53,0),COLUMN()-COLUMN($Z93)),0),3.75)+INDEX(エサマスタ!$C$5:$O$53,MATCH($E93,エサマスタ!$B$5:$B$53,0),COLUMN()-COLUMN($Z93)),0),3.75)+INDEX(エサマスタ!$C$5:$O$53,MATCH($F93,エサマスタ!$B$5:$B$53,0),COLUMN()-COLUMN($Z93)),0),3.75)</f>
        <v>2.5</v>
      </c>
      <c r="AD93" s="65">
        <f>MIN(MAX(MIN(MAX(MIN(MAX(N$6+INDEX(エサマスタ!$C$5:$O$53,MATCH($D93,エサマスタ!$B$5:$B$53,0),COLUMN()-COLUMN($Z93)),0),3.75)+INDEX(エサマスタ!$C$5:$O$53,MATCH($E93,エサマスタ!$B$5:$B$53,0),COLUMN()-COLUMN($Z93)),0),3.75)+INDEX(エサマスタ!$C$5:$O$53,MATCH($F93,エサマスタ!$B$5:$B$53,0),COLUMN()-COLUMN($Z93)),0),3.75)</f>
        <v>1.5</v>
      </c>
      <c r="AE93" s="65">
        <f>MIN(MAX(MIN(MAX(MIN(MAX(O$6+INDEX(エサマスタ!$C$5:$O$53,MATCH($D93,エサマスタ!$B$5:$B$53,0),COLUMN()-COLUMN($Z93)),0),3.75)+INDEX(エサマスタ!$C$5:$O$53,MATCH($E93,エサマスタ!$B$5:$B$53,0),COLUMN()-COLUMN($Z93)),0),3.75)+INDEX(エサマスタ!$C$5:$O$53,MATCH($F93,エサマスタ!$B$5:$B$53,0),COLUMN()-COLUMN($Z93)),0),3.75)</f>
        <v>1.5</v>
      </c>
      <c r="AF93" s="65">
        <f>MIN(MAX(MIN(MAX(MIN(MAX(P$6+INDEX(エサマスタ!$C$5:$O$53,MATCH($D93,エサマスタ!$B$5:$B$53,0),COLUMN()-COLUMN($Z93)),0),3.75)+INDEX(エサマスタ!$C$5:$O$53,MATCH($E93,エサマスタ!$B$5:$B$53,0),COLUMN()-COLUMN($Z93)),0),3.75)+INDEX(エサマスタ!$C$5:$O$53,MATCH($F93,エサマスタ!$B$5:$B$53,0),COLUMN()-COLUMN($Z93)),0),3.75)</f>
        <v>2.5</v>
      </c>
      <c r="AG93" s="65">
        <f>MIN(MAX(MIN(MAX(MIN(MAX(Q$6+INDEX(エサマスタ!$C$5:$O$53,MATCH($D93,エサマスタ!$B$5:$B$53,0),COLUMN()-COLUMN($Z93)),0),3.75)+INDEX(エサマスタ!$C$5:$O$53,MATCH($E93,エサマスタ!$B$5:$B$53,0),COLUMN()-COLUMN($Z93)),0),3.75)+INDEX(エサマスタ!$C$5:$O$53,MATCH($F93,エサマスタ!$B$5:$B$53,0),COLUMN()-COLUMN($Z93)),0),3.75)</f>
        <v>0.5</v>
      </c>
      <c r="AH93" s="65">
        <f>MIN(MAX(MIN(MAX(MIN(MAX(R$6+INDEX(エサマスタ!$C$5:$O$53,MATCH($D93,エサマスタ!$B$5:$B$53,0),COLUMN()-COLUMN($Z93)),0),3.75)+INDEX(エサマスタ!$C$5:$O$53,MATCH($E93,エサマスタ!$B$5:$B$53,0),COLUMN()-COLUMN($Z93)),0),3.75)+INDEX(エサマスタ!$C$5:$O$53,MATCH($F93,エサマスタ!$B$5:$B$53,0),COLUMN()-COLUMN($Z93)),0),3.75)</f>
        <v>0</v>
      </c>
      <c r="AI93" s="76">
        <f>MIN(MAX(MIN(MAX(MIN(MAX(S$6+INDEX(エサマスタ!$C$5:$O$53,MATCH($D93,エサマスタ!$B$5:$B$53,0),COLUMN()-COLUMN($Z93)),0),1.875-MOD(S93,1))+INDEX(エサマスタ!$C$5:$O$53,MATCH($E93,エサマスタ!$B$5:$B$53,0),COLUMN()-COLUMN($Z93)),0),1.875-MOD(S93,1))+INDEX(エサマスタ!$C$5:$O$53,MATCH($F93,エサマスタ!$B$5:$B$53,0),COLUMN()-COLUMN($Z93)),0),1.875-MOD(S93,1))</f>
        <v>0.75</v>
      </c>
      <c r="AJ93" s="76">
        <f>MIN(MAX(MIN(MAX(MIN(MAX(T$6+INDEX(エサマスタ!$C$5:$O$53,MATCH($D93,エサマスタ!$B$5:$B$53,0),COLUMN()-COLUMN($Z93)),0),1.875-MOD(T93,1))+INDEX(エサマスタ!$C$5:$O$53,MATCH($E93,エサマスタ!$B$5:$B$53,0),COLUMN()-COLUMN($Z93)),0),1.875-MOD(T93,1))+INDEX(エサマスタ!$C$5:$O$53,MATCH($F93,エサマスタ!$B$5:$B$53,0),COLUMN()-COLUMN($Z93)),0),1.875-MOD(T93,1))</f>
        <v>0.875</v>
      </c>
      <c r="AK93" s="76">
        <f>MIN(MAX(MIN(MAX(MIN(MAX(U$6+INDEX(エサマスタ!$C$5:$O$53,MATCH($D93,エサマスタ!$B$5:$B$53,0),COLUMN()-COLUMN($Z93)),0),1.875-MOD(U93,1))+INDEX(エサマスタ!$C$5:$O$53,MATCH($E93,エサマスタ!$B$5:$B$53,0),COLUMN()-COLUMN($Z93)),0),1.875-MOD(U93,1))+INDEX(エサマスタ!$C$5:$O$53,MATCH($F93,エサマスタ!$B$5:$B$53,0),COLUMN()-COLUMN($Z93)),0),1.875-MOD(U93,1))</f>
        <v>1</v>
      </c>
      <c r="AL93" s="76">
        <f>MIN(MAX(MIN(MAX(MIN(MAX(V$6+INDEX(エサマスタ!$C$5:$O$53,MATCH($D93,エサマスタ!$B$5:$B$53,0),COLUMN()-COLUMN($Z93)),0),1.875-MOD(V93,1))+INDEX(エサマスタ!$C$5:$O$53,MATCH($E93,エサマスタ!$B$5:$B$53,0),COLUMN()-COLUMN($Z93)),0),1.875-MOD(V93,1))+INDEX(エサマスタ!$C$5:$O$53,MATCH($F93,エサマスタ!$B$5:$B$53,0),COLUMN()-COLUMN($Z93)),0),1.875-MOD(V93,1))</f>
        <v>1</v>
      </c>
      <c r="AM93" s="77">
        <f>MIN(MAX(MIN(MAX(MIN(MAX(W$6+IF(AND($F$1="リマスター",$D93="アルマジロキャベツ"),-1,1)*INDEX(エサマスタ!$C$5:$O$53,MATCH($D93,エサマスタ!$B$5:$B$53,0),COLUMN()-COLUMN($Z93)),0),1.875-MOD(W93,1))+IF(AND($F$1="リマスター",$E93="アルマジロキャベツ"),-1,1)*INDEX(エサマスタ!$C$5:$O$53,MATCH($E93,エサマスタ!$B$5:$B$53,0),COLUMN()-COLUMN($Z93)),0),1.875-MOD(W93,1))+IF(AND($F$1="リマスター",$F93="アルマジロキャベツ"),-1,1)*INDEX(エサマスタ!$C$5:$O$53,MATCH($F93,エサマスタ!$B$5:$B$53,0),COLUMN()-COLUMN($Z93)),0),1.875-MOD(W93,1))</f>
        <v>1</v>
      </c>
      <c r="AN93" s="15"/>
    </row>
    <row r="94" spans="1:40" x14ac:dyDescent="0.25">
      <c r="A94" s="15"/>
      <c r="B94" s="51" t="s">
        <v>184</v>
      </c>
      <c r="C94" s="54"/>
      <c r="D94" s="53" t="s">
        <v>92</v>
      </c>
      <c r="E94" s="53" t="s">
        <v>97</v>
      </c>
      <c r="F94" s="53" t="s">
        <v>97</v>
      </c>
      <c r="G94" s="50"/>
      <c r="H94" s="15"/>
      <c r="I94" s="15"/>
      <c r="J94" s="63" t="s">
        <v>184</v>
      </c>
      <c r="K94" s="64">
        <f t="shared" ref="K94:R94" si="155">K93+AA93</f>
        <v>283.75</v>
      </c>
      <c r="L94" s="65">
        <f t="shared" si="155"/>
        <v>100.5</v>
      </c>
      <c r="M94" s="65">
        <f t="shared" si="155"/>
        <v>203</v>
      </c>
      <c r="N94" s="65">
        <f t="shared" si="155"/>
        <v>121</v>
      </c>
      <c r="O94" s="65">
        <f t="shared" si="155"/>
        <v>121</v>
      </c>
      <c r="P94" s="65">
        <f t="shared" si="155"/>
        <v>203</v>
      </c>
      <c r="Q94" s="65">
        <f t="shared" si="155"/>
        <v>50</v>
      </c>
      <c r="R94" s="65">
        <f t="shared" si="155"/>
        <v>5</v>
      </c>
      <c r="S94" s="76">
        <f t="shared" ref="S94:W94" si="156">INT(S93)+MIN(S93-INT(S93)+AI93,1.875)</f>
        <v>70.5</v>
      </c>
      <c r="T94" s="76">
        <f t="shared" si="156"/>
        <v>69.5</v>
      </c>
      <c r="U94" s="76">
        <f t="shared" si="156"/>
        <v>77.875</v>
      </c>
      <c r="V94" s="76">
        <f t="shared" si="156"/>
        <v>77.875</v>
      </c>
      <c r="W94" s="77">
        <f t="shared" si="156"/>
        <v>69.5</v>
      </c>
      <c r="X94" s="15"/>
      <c r="Y94" s="15"/>
      <c r="Z94" s="63" t="s">
        <v>184</v>
      </c>
      <c r="AA94" s="64">
        <f>MIN(MAX(MIN(MAX(MIN(MAX(K$6+INDEX(エサマスタ!$C$5:$O$53,MATCH($D94,エサマスタ!$B$5:$B$53,0),COLUMN()-COLUMN($Z94)),0),3.75)+INDEX(エサマスタ!$C$5:$O$53,MATCH($E94,エサマスタ!$B$5:$B$53,0),COLUMN()-COLUMN($Z94)),0),3.75)+INDEX(エサマスタ!$C$5:$O$53,MATCH($F94,エサマスタ!$B$5:$B$53,0),COLUMN()-COLUMN($Z94)),0),3.75)</f>
        <v>3.75</v>
      </c>
      <c r="AB94" s="65">
        <f>MIN(MAX(MIN(MAX(MIN(MAX(L$6+INDEX(エサマスタ!$C$5:$O$53,MATCH($D94,エサマスタ!$B$5:$B$53,0),COLUMN()-COLUMN($Z94)),0),3.75)+INDEX(エサマスタ!$C$5:$O$53,MATCH($E94,エサマスタ!$B$5:$B$53,0),COLUMN()-COLUMN($Z94)),0),3.75)+INDEX(エサマスタ!$C$5:$O$53,MATCH($F94,エサマスタ!$B$5:$B$53,0),COLUMN()-COLUMN($Z94)),0),3.75)</f>
        <v>1.25</v>
      </c>
      <c r="AC94" s="65">
        <f>MIN(MAX(MIN(MAX(MIN(MAX(M$6+INDEX(エサマスタ!$C$5:$O$53,MATCH($D94,エサマスタ!$B$5:$B$53,0),COLUMN()-COLUMN($Z94)),0),3.75)+INDEX(エサマスタ!$C$5:$O$53,MATCH($E94,エサマスタ!$B$5:$B$53,0),COLUMN()-COLUMN($Z94)),0),3.75)+INDEX(エサマスタ!$C$5:$O$53,MATCH($F94,エサマスタ!$B$5:$B$53,0),COLUMN()-COLUMN($Z94)),0),3.75)</f>
        <v>2.5</v>
      </c>
      <c r="AD94" s="65">
        <f>MIN(MAX(MIN(MAX(MIN(MAX(N$6+INDEX(エサマスタ!$C$5:$O$53,MATCH($D94,エサマスタ!$B$5:$B$53,0),COLUMN()-COLUMN($Z94)),0),3.75)+INDEX(エサマスタ!$C$5:$O$53,MATCH($E94,エサマスタ!$B$5:$B$53,0),COLUMN()-COLUMN($Z94)),0),3.75)+INDEX(エサマスタ!$C$5:$O$53,MATCH($F94,エサマスタ!$B$5:$B$53,0),COLUMN()-COLUMN($Z94)),0),3.75)</f>
        <v>1.5</v>
      </c>
      <c r="AE94" s="65">
        <f>MIN(MAX(MIN(MAX(MIN(MAX(O$6+INDEX(エサマスタ!$C$5:$O$53,MATCH($D94,エサマスタ!$B$5:$B$53,0),COLUMN()-COLUMN($Z94)),0),3.75)+INDEX(エサマスタ!$C$5:$O$53,MATCH($E94,エサマスタ!$B$5:$B$53,0),COLUMN()-COLUMN($Z94)),0),3.75)+INDEX(エサマスタ!$C$5:$O$53,MATCH($F94,エサマスタ!$B$5:$B$53,0),COLUMN()-COLUMN($Z94)),0),3.75)</f>
        <v>1.5</v>
      </c>
      <c r="AF94" s="65">
        <f>MIN(MAX(MIN(MAX(MIN(MAX(P$6+INDEX(エサマスタ!$C$5:$O$53,MATCH($D94,エサマスタ!$B$5:$B$53,0),COLUMN()-COLUMN($Z94)),0),3.75)+INDEX(エサマスタ!$C$5:$O$53,MATCH($E94,エサマスタ!$B$5:$B$53,0),COLUMN()-COLUMN($Z94)),0),3.75)+INDEX(エサマスタ!$C$5:$O$53,MATCH($F94,エサマスタ!$B$5:$B$53,0),COLUMN()-COLUMN($Z94)),0),3.75)</f>
        <v>2.5</v>
      </c>
      <c r="AG94" s="65">
        <f>MIN(MAX(MIN(MAX(MIN(MAX(Q$6+INDEX(エサマスタ!$C$5:$O$53,MATCH($D94,エサマスタ!$B$5:$B$53,0),COLUMN()-COLUMN($Z94)),0),3.75)+INDEX(エサマスタ!$C$5:$O$53,MATCH($E94,エサマスタ!$B$5:$B$53,0),COLUMN()-COLUMN($Z94)),0),3.75)+INDEX(エサマスタ!$C$5:$O$53,MATCH($F94,エサマスタ!$B$5:$B$53,0),COLUMN()-COLUMN($Z94)),0),3.75)</f>
        <v>0.5</v>
      </c>
      <c r="AH94" s="65">
        <f>MIN(MAX(MIN(MAX(MIN(MAX(R$6+INDEX(エサマスタ!$C$5:$O$53,MATCH($D94,エサマスタ!$B$5:$B$53,0),COLUMN()-COLUMN($Z94)),0),3.75)+INDEX(エサマスタ!$C$5:$O$53,MATCH($E94,エサマスタ!$B$5:$B$53,0),COLUMN()-COLUMN($Z94)),0),3.75)+INDEX(エサマスタ!$C$5:$O$53,MATCH($F94,エサマスタ!$B$5:$B$53,0),COLUMN()-COLUMN($Z94)),0),3.75)</f>
        <v>0</v>
      </c>
      <c r="AI94" s="76">
        <f>MIN(MAX(MIN(MAX(MIN(MAX(S$6+INDEX(エサマスタ!$C$5:$O$53,MATCH($D94,エサマスタ!$B$5:$B$53,0),COLUMN()-COLUMN($Z94)),0),1.875-MOD(S94,1))+INDEX(エサマスタ!$C$5:$O$53,MATCH($E94,エサマスタ!$B$5:$B$53,0),COLUMN()-COLUMN($Z94)),0),1.875-MOD(S94,1))+INDEX(エサマスタ!$C$5:$O$53,MATCH($F94,エサマスタ!$B$5:$B$53,0),COLUMN()-COLUMN($Z94)),0),1.875-MOD(S94,1))</f>
        <v>0.75</v>
      </c>
      <c r="AJ94" s="76">
        <f>MIN(MAX(MIN(MAX(MIN(MAX(T$6+INDEX(エサマスタ!$C$5:$O$53,MATCH($D94,エサマスタ!$B$5:$B$53,0),COLUMN()-COLUMN($Z94)),0),1.875-MOD(T94,1))+INDEX(エサマスタ!$C$5:$O$53,MATCH($E94,エサマスタ!$B$5:$B$53,0),COLUMN()-COLUMN($Z94)),0),1.875-MOD(T94,1))+INDEX(エサマスタ!$C$5:$O$53,MATCH($F94,エサマスタ!$B$5:$B$53,0),COLUMN()-COLUMN($Z94)),0),1.875-MOD(T94,1))</f>
        <v>0.875</v>
      </c>
      <c r="AK94" s="76">
        <f>MIN(MAX(MIN(MAX(MIN(MAX(U$6+INDEX(エサマスタ!$C$5:$O$53,MATCH($D94,エサマスタ!$B$5:$B$53,0),COLUMN()-COLUMN($Z94)),0),1.875-MOD(U94,1))+INDEX(エサマスタ!$C$5:$O$53,MATCH($E94,エサマスタ!$B$5:$B$53,0),COLUMN()-COLUMN($Z94)),0),1.875-MOD(U94,1))+INDEX(エサマスタ!$C$5:$O$53,MATCH($F94,エサマスタ!$B$5:$B$53,0),COLUMN()-COLUMN($Z94)),0),1.875-MOD(U94,1))</f>
        <v>1</v>
      </c>
      <c r="AL94" s="76">
        <f>MIN(MAX(MIN(MAX(MIN(MAX(V$6+INDEX(エサマスタ!$C$5:$O$53,MATCH($D94,エサマスタ!$B$5:$B$53,0),COLUMN()-COLUMN($Z94)),0),1.875-MOD(V94,1))+INDEX(エサマスタ!$C$5:$O$53,MATCH($E94,エサマスタ!$B$5:$B$53,0),COLUMN()-COLUMN($Z94)),0),1.875-MOD(V94,1))+INDEX(エサマスタ!$C$5:$O$53,MATCH($F94,エサマスタ!$B$5:$B$53,0),COLUMN()-COLUMN($Z94)),0),1.875-MOD(V94,1))</f>
        <v>1</v>
      </c>
      <c r="AM94" s="77">
        <f>MIN(MAX(MIN(MAX(MIN(MAX(W$6+IF(AND($F$1="リマスター",$D94="アルマジロキャベツ"),-1,1)*INDEX(エサマスタ!$C$5:$O$53,MATCH($D94,エサマスタ!$B$5:$B$53,0),COLUMN()-COLUMN($Z94)),0),1.875-MOD(W94,1))+IF(AND($F$1="リマスター",$E94="アルマジロキャベツ"),-1,1)*INDEX(エサマスタ!$C$5:$O$53,MATCH($E94,エサマスタ!$B$5:$B$53,0),COLUMN()-COLUMN($Z94)),0),1.875-MOD(W94,1))+IF(AND($F$1="リマスター",$F94="アルマジロキャベツ"),-1,1)*INDEX(エサマスタ!$C$5:$O$53,MATCH($F94,エサマスタ!$B$5:$B$53,0),COLUMN()-COLUMN($Z94)),0),1.875-MOD(W94,1))</f>
        <v>1</v>
      </c>
      <c r="AN94" s="15"/>
    </row>
    <row r="95" spans="1:40" x14ac:dyDescent="0.25">
      <c r="A95" s="15"/>
      <c r="B95" s="51" t="s">
        <v>185</v>
      </c>
      <c r="C95" s="54"/>
      <c r="D95" s="53" t="s">
        <v>92</v>
      </c>
      <c r="E95" s="53" t="s">
        <v>104</v>
      </c>
      <c r="F95" s="53" t="s">
        <v>97</v>
      </c>
      <c r="G95" s="50"/>
      <c r="H95" s="15"/>
      <c r="I95" s="15"/>
      <c r="J95" s="63" t="s">
        <v>185</v>
      </c>
      <c r="K95" s="64">
        <f t="shared" ref="K95:R95" si="157">K94+AA94</f>
        <v>287.5</v>
      </c>
      <c r="L95" s="65">
        <f t="shared" si="157"/>
        <v>101.75</v>
      </c>
      <c r="M95" s="65">
        <f t="shared" si="157"/>
        <v>205.5</v>
      </c>
      <c r="N95" s="65">
        <f t="shared" si="157"/>
        <v>122.5</v>
      </c>
      <c r="O95" s="65">
        <f t="shared" si="157"/>
        <v>122.5</v>
      </c>
      <c r="P95" s="65">
        <f t="shared" si="157"/>
        <v>205.5</v>
      </c>
      <c r="Q95" s="65">
        <f t="shared" si="157"/>
        <v>50.5</v>
      </c>
      <c r="R95" s="65">
        <f t="shared" si="157"/>
        <v>5</v>
      </c>
      <c r="S95" s="76">
        <f t="shared" ref="S95:W95" si="158">INT(S94)+MIN(S94-INT(S94)+AI94,1.875)</f>
        <v>71.25</v>
      </c>
      <c r="T95" s="76">
        <f t="shared" si="158"/>
        <v>70.375</v>
      </c>
      <c r="U95" s="76">
        <f t="shared" si="158"/>
        <v>78.875</v>
      </c>
      <c r="V95" s="76">
        <f t="shared" si="158"/>
        <v>78.875</v>
      </c>
      <c r="W95" s="77">
        <f t="shared" si="158"/>
        <v>70.5</v>
      </c>
      <c r="X95" s="15"/>
      <c r="Y95" s="15"/>
      <c r="Z95" s="63" t="s">
        <v>185</v>
      </c>
      <c r="AA95" s="64">
        <f>MIN(MAX(MIN(MAX(MIN(MAX(K$6+INDEX(エサマスタ!$C$5:$O$53,MATCH($D95,エサマスタ!$B$5:$B$53,0),COLUMN()-COLUMN($Z95)),0),3.75)+INDEX(エサマスタ!$C$5:$O$53,MATCH($E95,エサマスタ!$B$5:$B$53,0),COLUMN()-COLUMN($Z95)),0),3.75)+INDEX(エサマスタ!$C$5:$O$53,MATCH($F95,エサマスタ!$B$5:$B$53,0),COLUMN()-COLUMN($Z95)),0),3.75)</f>
        <v>3.5</v>
      </c>
      <c r="AB95" s="65">
        <f>MIN(MAX(MIN(MAX(MIN(MAX(L$6+INDEX(エサマスタ!$C$5:$O$53,MATCH($D95,エサマスタ!$B$5:$B$53,0),COLUMN()-COLUMN($Z95)),0),3.75)+INDEX(エサマスタ!$C$5:$O$53,MATCH($E95,エサマスタ!$B$5:$B$53,0),COLUMN()-COLUMN($Z95)),0),3.75)+INDEX(エサマスタ!$C$5:$O$53,MATCH($F95,エサマスタ!$B$5:$B$53,0),COLUMN()-COLUMN($Z95)),0),3.75)</f>
        <v>1.25</v>
      </c>
      <c r="AC95" s="65">
        <f>MIN(MAX(MIN(MAX(MIN(MAX(M$6+INDEX(エサマスタ!$C$5:$O$53,MATCH($D95,エサマスタ!$B$5:$B$53,0),COLUMN()-COLUMN($Z95)),0),3.75)+INDEX(エサマスタ!$C$5:$O$53,MATCH($E95,エサマスタ!$B$5:$B$53,0),COLUMN()-COLUMN($Z95)),0),3.75)+INDEX(エサマスタ!$C$5:$O$53,MATCH($F95,エサマスタ!$B$5:$B$53,0),COLUMN()-COLUMN($Z95)),0),3.75)</f>
        <v>2.5</v>
      </c>
      <c r="AD95" s="65">
        <f>MIN(MAX(MIN(MAX(MIN(MAX(N$6+INDEX(エサマスタ!$C$5:$O$53,MATCH($D95,エサマスタ!$B$5:$B$53,0),COLUMN()-COLUMN($Z95)),0),3.75)+INDEX(エサマスタ!$C$5:$O$53,MATCH($E95,エサマスタ!$B$5:$B$53,0),COLUMN()-COLUMN($Z95)),0),3.75)+INDEX(エサマスタ!$C$5:$O$53,MATCH($F95,エサマスタ!$B$5:$B$53,0),COLUMN()-COLUMN($Z95)),0),3.75)</f>
        <v>1.5</v>
      </c>
      <c r="AE95" s="65">
        <f>MIN(MAX(MIN(MAX(MIN(MAX(O$6+INDEX(エサマスタ!$C$5:$O$53,MATCH($D95,エサマスタ!$B$5:$B$53,0),COLUMN()-COLUMN($Z95)),0),3.75)+INDEX(エサマスタ!$C$5:$O$53,MATCH($E95,エサマスタ!$B$5:$B$53,0),COLUMN()-COLUMN($Z95)),0),3.75)+INDEX(エサマスタ!$C$5:$O$53,MATCH($F95,エサマスタ!$B$5:$B$53,0),COLUMN()-COLUMN($Z95)),0),3.75)</f>
        <v>1.5</v>
      </c>
      <c r="AF95" s="65">
        <f>MIN(MAX(MIN(MAX(MIN(MAX(P$6+INDEX(エサマスタ!$C$5:$O$53,MATCH($D95,エサマスタ!$B$5:$B$53,0),COLUMN()-COLUMN($Z95)),0),3.75)+INDEX(エサマスタ!$C$5:$O$53,MATCH($E95,エサマスタ!$B$5:$B$53,0),COLUMN()-COLUMN($Z95)),0),3.75)+INDEX(エサマスタ!$C$5:$O$53,MATCH($F95,エサマスタ!$B$5:$B$53,0),COLUMN()-COLUMN($Z95)),0),3.75)</f>
        <v>2.5</v>
      </c>
      <c r="AG95" s="65">
        <f>MIN(MAX(MIN(MAX(MIN(MAX(Q$6+INDEX(エサマスタ!$C$5:$O$53,MATCH($D95,エサマスタ!$B$5:$B$53,0),COLUMN()-COLUMN($Z95)),0),3.75)+INDEX(エサマスタ!$C$5:$O$53,MATCH($E95,エサマスタ!$B$5:$B$53,0),COLUMN()-COLUMN($Z95)),0),3.75)+INDEX(エサマスタ!$C$5:$O$53,MATCH($F95,エサマスタ!$B$5:$B$53,0),COLUMN()-COLUMN($Z95)),0),3.75)</f>
        <v>1.5</v>
      </c>
      <c r="AH95" s="65">
        <f>MIN(MAX(MIN(MAX(MIN(MAX(R$6+INDEX(エサマスタ!$C$5:$O$53,MATCH($D95,エサマスタ!$B$5:$B$53,0),COLUMN()-COLUMN($Z95)),0),3.75)+INDEX(エサマスタ!$C$5:$O$53,MATCH($E95,エサマスタ!$B$5:$B$53,0),COLUMN()-COLUMN($Z95)),0),3.75)+INDEX(エサマスタ!$C$5:$O$53,MATCH($F95,エサマスタ!$B$5:$B$53,0),COLUMN()-COLUMN($Z95)),0),3.75)</f>
        <v>0</v>
      </c>
      <c r="AI95" s="76">
        <f>MIN(MAX(MIN(MAX(MIN(MAX(S$6+INDEX(エサマスタ!$C$5:$O$53,MATCH($D95,エサマスタ!$B$5:$B$53,0),COLUMN()-COLUMN($Z95)),0),1.875-MOD(S95,1))+INDEX(エサマスタ!$C$5:$O$53,MATCH($E95,エサマスタ!$B$5:$B$53,0),COLUMN()-COLUMN($Z95)),0),1.875-MOD(S95,1))+INDEX(エサマスタ!$C$5:$O$53,MATCH($F95,エサマスタ!$B$5:$B$53,0),COLUMN()-COLUMN($Z95)),0),1.875-MOD(S95,1))</f>
        <v>0.75</v>
      </c>
      <c r="AJ95" s="76">
        <f>MIN(MAX(MIN(MAX(MIN(MAX(T$6+INDEX(エサマスタ!$C$5:$O$53,MATCH($D95,エサマスタ!$B$5:$B$53,0),COLUMN()-COLUMN($Z95)),0),1.875-MOD(T95,1))+INDEX(エサマスタ!$C$5:$O$53,MATCH($E95,エサマスタ!$B$5:$B$53,0),COLUMN()-COLUMN($Z95)),0),1.875-MOD(T95,1))+INDEX(エサマスタ!$C$5:$O$53,MATCH($F95,エサマスタ!$B$5:$B$53,0),COLUMN()-COLUMN($Z95)),0),1.875-MOD(T95,1))</f>
        <v>0.875</v>
      </c>
      <c r="AK95" s="76">
        <f>MIN(MAX(MIN(MAX(MIN(MAX(U$6+INDEX(エサマスタ!$C$5:$O$53,MATCH($D95,エサマスタ!$B$5:$B$53,0),COLUMN()-COLUMN($Z95)),0),1.875-MOD(U95,1))+INDEX(エサマスタ!$C$5:$O$53,MATCH($E95,エサマスタ!$B$5:$B$53,0),COLUMN()-COLUMN($Z95)),0),1.875-MOD(U95,1))+INDEX(エサマスタ!$C$5:$O$53,MATCH($F95,エサマスタ!$B$5:$B$53,0),COLUMN()-COLUMN($Z95)),0),1.875-MOD(U95,1))</f>
        <v>1</v>
      </c>
      <c r="AL95" s="76">
        <f>MIN(MAX(MIN(MAX(MIN(MAX(V$6+INDEX(エサマスタ!$C$5:$O$53,MATCH($D95,エサマスタ!$B$5:$B$53,0),COLUMN()-COLUMN($Z95)),0),1.875-MOD(V95,1))+INDEX(エサマスタ!$C$5:$O$53,MATCH($E95,エサマスタ!$B$5:$B$53,0),COLUMN()-COLUMN($Z95)),0),1.875-MOD(V95,1))+INDEX(エサマスタ!$C$5:$O$53,MATCH($F95,エサマスタ!$B$5:$B$53,0),COLUMN()-COLUMN($Z95)),0),1.875-MOD(V95,1))</f>
        <v>1</v>
      </c>
      <c r="AM95" s="77">
        <f>MIN(MAX(MIN(MAX(MIN(MAX(W$6+IF(AND($F$1="リマスター",$D95="アルマジロキャベツ"),-1,1)*INDEX(エサマスタ!$C$5:$O$53,MATCH($D95,エサマスタ!$B$5:$B$53,0),COLUMN()-COLUMN($Z95)),0),1.875-MOD(W95,1))+IF(AND($F$1="リマスター",$E95="アルマジロキャベツ"),-1,1)*INDEX(エサマスタ!$C$5:$O$53,MATCH($E95,エサマスタ!$B$5:$B$53,0),COLUMN()-COLUMN($Z95)),0),1.875-MOD(W95,1))+IF(AND($F$1="リマスター",$F95="アルマジロキャベツ"),-1,1)*INDEX(エサマスタ!$C$5:$O$53,MATCH($F95,エサマスタ!$B$5:$B$53,0),COLUMN()-COLUMN($Z95)),0),1.875-MOD(W95,1))</f>
        <v>0.5</v>
      </c>
      <c r="AN95" s="15"/>
    </row>
    <row r="96" spans="1:40" x14ac:dyDescent="0.25">
      <c r="A96" s="15"/>
      <c r="B96" s="51" t="s">
        <v>186</v>
      </c>
      <c r="C96" s="54"/>
      <c r="D96" s="53" t="s">
        <v>92</v>
      </c>
      <c r="E96" s="53" t="s">
        <v>97</v>
      </c>
      <c r="F96" s="53" t="s">
        <v>97</v>
      </c>
      <c r="G96" s="50"/>
      <c r="H96" s="15"/>
      <c r="I96" s="15"/>
      <c r="J96" s="63" t="s">
        <v>186</v>
      </c>
      <c r="K96" s="64">
        <f t="shared" ref="K96:R96" si="159">K95+AA95</f>
        <v>291</v>
      </c>
      <c r="L96" s="65">
        <f t="shared" si="159"/>
        <v>103</v>
      </c>
      <c r="M96" s="65">
        <f t="shared" si="159"/>
        <v>208</v>
      </c>
      <c r="N96" s="65">
        <f t="shared" si="159"/>
        <v>124</v>
      </c>
      <c r="O96" s="65">
        <f t="shared" si="159"/>
        <v>124</v>
      </c>
      <c r="P96" s="65">
        <f t="shared" si="159"/>
        <v>208</v>
      </c>
      <c r="Q96" s="65">
        <f t="shared" si="159"/>
        <v>52</v>
      </c>
      <c r="R96" s="65">
        <f t="shared" si="159"/>
        <v>5</v>
      </c>
      <c r="S96" s="76">
        <f t="shared" ref="S96:W96" si="160">INT(S95)+MIN(S95-INT(S95)+AI95,1.875)</f>
        <v>72</v>
      </c>
      <c r="T96" s="76">
        <f t="shared" si="160"/>
        <v>71.25</v>
      </c>
      <c r="U96" s="76">
        <f t="shared" si="160"/>
        <v>79.875</v>
      </c>
      <c r="V96" s="76">
        <f t="shared" si="160"/>
        <v>79.875</v>
      </c>
      <c r="W96" s="77">
        <f t="shared" si="160"/>
        <v>71</v>
      </c>
      <c r="X96" s="15"/>
      <c r="Y96" s="15"/>
      <c r="Z96" s="63" t="s">
        <v>186</v>
      </c>
      <c r="AA96" s="64">
        <f>MIN(MAX(MIN(MAX(MIN(MAX(K$6+INDEX(エサマスタ!$C$5:$O$53,MATCH($D96,エサマスタ!$B$5:$B$53,0),COLUMN()-COLUMN($Z96)),0),3.75)+INDEX(エサマスタ!$C$5:$O$53,MATCH($E96,エサマスタ!$B$5:$B$53,0),COLUMN()-COLUMN($Z96)),0),3.75)+INDEX(エサマスタ!$C$5:$O$53,MATCH($F96,エサマスタ!$B$5:$B$53,0),COLUMN()-COLUMN($Z96)),0),3.75)</f>
        <v>3.75</v>
      </c>
      <c r="AB96" s="65">
        <f>MIN(MAX(MIN(MAX(MIN(MAX(L$6+INDEX(エサマスタ!$C$5:$O$53,MATCH($D96,エサマスタ!$B$5:$B$53,0),COLUMN()-COLUMN($Z96)),0),3.75)+INDEX(エサマスタ!$C$5:$O$53,MATCH($E96,エサマスタ!$B$5:$B$53,0),COLUMN()-COLUMN($Z96)),0),3.75)+INDEX(エサマスタ!$C$5:$O$53,MATCH($F96,エサマスタ!$B$5:$B$53,0),COLUMN()-COLUMN($Z96)),0),3.75)</f>
        <v>1.25</v>
      </c>
      <c r="AC96" s="65">
        <f>MIN(MAX(MIN(MAX(MIN(MAX(M$6+INDEX(エサマスタ!$C$5:$O$53,MATCH($D96,エサマスタ!$B$5:$B$53,0),COLUMN()-COLUMN($Z96)),0),3.75)+INDEX(エサマスタ!$C$5:$O$53,MATCH($E96,エサマスタ!$B$5:$B$53,0),COLUMN()-COLUMN($Z96)),0),3.75)+INDEX(エサマスタ!$C$5:$O$53,MATCH($F96,エサマスタ!$B$5:$B$53,0),COLUMN()-COLUMN($Z96)),0),3.75)</f>
        <v>2.5</v>
      </c>
      <c r="AD96" s="65">
        <f>MIN(MAX(MIN(MAX(MIN(MAX(N$6+INDEX(エサマスタ!$C$5:$O$53,MATCH($D96,エサマスタ!$B$5:$B$53,0),COLUMN()-COLUMN($Z96)),0),3.75)+INDEX(エサマスタ!$C$5:$O$53,MATCH($E96,エサマスタ!$B$5:$B$53,0),COLUMN()-COLUMN($Z96)),0),3.75)+INDEX(エサマスタ!$C$5:$O$53,MATCH($F96,エサマスタ!$B$5:$B$53,0),COLUMN()-COLUMN($Z96)),0),3.75)</f>
        <v>1.5</v>
      </c>
      <c r="AE96" s="65">
        <f>MIN(MAX(MIN(MAX(MIN(MAX(O$6+INDEX(エサマスタ!$C$5:$O$53,MATCH($D96,エサマスタ!$B$5:$B$53,0),COLUMN()-COLUMN($Z96)),0),3.75)+INDEX(エサマスタ!$C$5:$O$53,MATCH($E96,エサマスタ!$B$5:$B$53,0),COLUMN()-COLUMN($Z96)),0),3.75)+INDEX(エサマスタ!$C$5:$O$53,MATCH($F96,エサマスタ!$B$5:$B$53,0),COLUMN()-COLUMN($Z96)),0),3.75)</f>
        <v>1.5</v>
      </c>
      <c r="AF96" s="65">
        <f>MIN(MAX(MIN(MAX(MIN(MAX(P$6+INDEX(エサマスタ!$C$5:$O$53,MATCH($D96,エサマスタ!$B$5:$B$53,0),COLUMN()-COLUMN($Z96)),0),3.75)+INDEX(エサマスタ!$C$5:$O$53,MATCH($E96,エサマスタ!$B$5:$B$53,0),COLUMN()-COLUMN($Z96)),0),3.75)+INDEX(エサマスタ!$C$5:$O$53,MATCH($F96,エサマスタ!$B$5:$B$53,0),COLUMN()-COLUMN($Z96)),0),3.75)</f>
        <v>2.5</v>
      </c>
      <c r="AG96" s="65">
        <f>MIN(MAX(MIN(MAX(MIN(MAX(Q$6+INDEX(エサマスタ!$C$5:$O$53,MATCH($D96,エサマスタ!$B$5:$B$53,0),COLUMN()-COLUMN($Z96)),0),3.75)+INDEX(エサマスタ!$C$5:$O$53,MATCH($E96,エサマスタ!$B$5:$B$53,0),COLUMN()-COLUMN($Z96)),0),3.75)+INDEX(エサマスタ!$C$5:$O$53,MATCH($F96,エサマスタ!$B$5:$B$53,0),COLUMN()-COLUMN($Z96)),0),3.75)</f>
        <v>0.5</v>
      </c>
      <c r="AH96" s="65">
        <f>MIN(MAX(MIN(MAX(MIN(MAX(R$6+INDEX(エサマスタ!$C$5:$O$53,MATCH($D96,エサマスタ!$B$5:$B$53,0),COLUMN()-COLUMN($Z96)),0),3.75)+INDEX(エサマスタ!$C$5:$O$53,MATCH($E96,エサマスタ!$B$5:$B$53,0),COLUMN()-COLUMN($Z96)),0),3.75)+INDEX(エサマスタ!$C$5:$O$53,MATCH($F96,エサマスタ!$B$5:$B$53,0),COLUMN()-COLUMN($Z96)),0),3.75)</f>
        <v>0</v>
      </c>
      <c r="AI96" s="76">
        <f>MIN(MAX(MIN(MAX(MIN(MAX(S$6+INDEX(エサマスタ!$C$5:$O$53,MATCH($D96,エサマスタ!$B$5:$B$53,0),COLUMN()-COLUMN($Z96)),0),1.875-MOD(S96,1))+INDEX(エサマスタ!$C$5:$O$53,MATCH($E96,エサマスタ!$B$5:$B$53,0),COLUMN()-COLUMN($Z96)),0),1.875-MOD(S96,1))+INDEX(エサマスタ!$C$5:$O$53,MATCH($F96,エサマスタ!$B$5:$B$53,0),COLUMN()-COLUMN($Z96)),0),1.875-MOD(S96,1))</f>
        <v>0.75</v>
      </c>
      <c r="AJ96" s="76">
        <f>MIN(MAX(MIN(MAX(MIN(MAX(T$6+INDEX(エサマスタ!$C$5:$O$53,MATCH($D96,エサマスタ!$B$5:$B$53,0),COLUMN()-COLUMN($Z96)),0),1.875-MOD(T96,1))+INDEX(エサマスタ!$C$5:$O$53,MATCH($E96,エサマスタ!$B$5:$B$53,0),COLUMN()-COLUMN($Z96)),0),1.875-MOD(T96,1))+INDEX(エサマスタ!$C$5:$O$53,MATCH($F96,エサマスタ!$B$5:$B$53,0),COLUMN()-COLUMN($Z96)),0),1.875-MOD(T96,1))</f>
        <v>0.875</v>
      </c>
      <c r="AK96" s="76">
        <f>MIN(MAX(MIN(MAX(MIN(MAX(U$6+INDEX(エサマスタ!$C$5:$O$53,MATCH($D96,エサマスタ!$B$5:$B$53,0),COLUMN()-COLUMN($Z96)),0),1.875-MOD(U96,1))+INDEX(エサマスタ!$C$5:$O$53,MATCH($E96,エサマスタ!$B$5:$B$53,0),COLUMN()-COLUMN($Z96)),0),1.875-MOD(U96,1))+INDEX(エサマスタ!$C$5:$O$53,MATCH($F96,エサマスタ!$B$5:$B$53,0),COLUMN()-COLUMN($Z96)),0),1.875-MOD(U96,1))</f>
        <v>1</v>
      </c>
      <c r="AL96" s="76">
        <f>MIN(MAX(MIN(MAX(MIN(MAX(V$6+INDEX(エサマスタ!$C$5:$O$53,MATCH($D96,エサマスタ!$B$5:$B$53,0),COLUMN()-COLUMN($Z96)),0),1.875-MOD(V96,1))+INDEX(エサマスタ!$C$5:$O$53,MATCH($E96,エサマスタ!$B$5:$B$53,0),COLUMN()-COLUMN($Z96)),0),1.875-MOD(V96,1))+INDEX(エサマスタ!$C$5:$O$53,MATCH($F96,エサマスタ!$B$5:$B$53,0),COLUMN()-COLUMN($Z96)),0),1.875-MOD(V96,1))</f>
        <v>1</v>
      </c>
      <c r="AM96" s="77">
        <f>MIN(MAX(MIN(MAX(MIN(MAX(W$6+IF(AND($F$1="リマスター",$D96="アルマジロキャベツ"),-1,1)*INDEX(エサマスタ!$C$5:$O$53,MATCH($D96,エサマスタ!$B$5:$B$53,0),COLUMN()-COLUMN($Z96)),0),1.875-MOD(W96,1))+IF(AND($F$1="リマスター",$E96="アルマジロキャベツ"),-1,1)*INDEX(エサマスタ!$C$5:$O$53,MATCH($E96,エサマスタ!$B$5:$B$53,0),COLUMN()-COLUMN($Z96)),0),1.875-MOD(W96,1))+IF(AND($F$1="リマスター",$F96="アルマジロキャベツ"),-1,1)*INDEX(エサマスタ!$C$5:$O$53,MATCH($F96,エサマスタ!$B$5:$B$53,0),COLUMN()-COLUMN($Z96)),0),1.875-MOD(W96,1))</f>
        <v>1</v>
      </c>
      <c r="AN96" s="15"/>
    </row>
    <row r="97" spans="1:40" x14ac:dyDescent="0.25">
      <c r="A97" s="15"/>
      <c r="B97" s="51" t="s">
        <v>187</v>
      </c>
      <c r="C97" s="54"/>
      <c r="D97" s="53" t="s">
        <v>92</v>
      </c>
      <c r="E97" s="53" t="s">
        <v>97</v>
      </c>
      <c r="F97" s="53" t="s">
        <v>97</v>
      </c>
      <c r="G97" s="50"/>
      <c r="H97" s="15"/>
      <c r="I97" s="15"/>
      <c r="J97" s="63" t="s">
        <v>187</v>
      </c>
      <c r="K97" s="64">
        <f t="shared" ref="K97:R97" si="161">K96+AA96</f>
        <v>294.75</v>
      </c>
      <c r="L97" s="65">
        <f t="shared" si="161"/>
        <v>104.25</v>
      </c>
      <c r="M97" s="65">
        <f t="shared" si="161"/>
        <v>210.5</v>
      </c>
      <c r="N97" s="65">
        <f t="shared" si="161"/>
        <v>125.5</v>
      </c>
      <c r="O97" s="65">
        <f t="shared" si="161"/>
        <v>125.5</v>
      </c>
      <c r="P97" s="65">
        <f t="shared" si="161"/>
        <v>210.5</v>
      </c>
      <c r="Q97" s="65">
        <f t="shared" si="161"/>
        <v>52.5</v>
      </c>
      <c r="R97" s="65">
        <f t="shared" si="161"/>
        <v>5</v>
      </c>
      <c r="S97" s="76">
        <f t="shared" ref="S97:W97" si="162">INT(S96)+MIN(S96-INT(S96)+AI96,1.875)</f>
        <v>72.75</v>
      </c>
      <c r="T97" s="76">
        <f t="shared" si="162"/>
        <v>72.125</v>
      </c>
      <c r="U97" s="76">
        <f t="shared" si="162"/>
        <v>80.875</v>
      </c>
      <c r="V97" s="76">
        <f t="shared" si="162"/>
        <v>80.875</v>
      </c>
      <c r="W97" s="77">
        <f t="shared" si="162"/>
        <v>72</v>
      </c>
      <c r="X97" s="15"/>
      <c r="Y97" s="15"/>
      <c r="Z97" s="63" t="s">
        <v>187</v>
      </c>
      <c r="AA97" s="64">
        <f>MIN(MAX(MIN(MAX(MIN(MAX(K$6+INDEX(エサマスタ!$C$5:$O$53,MATCH($D97,エサマスタ!$B$5:$B$53,0),COLUMN()-COLUMN($Z97)),0),3.75)+INDEX(エサマスタ!$C$5:$O$53,MATCH($E97,エサマスタ!$B$5:$B$53,0),COLUMN()-COLUMN($Z97)),0),3.75)+INDEX(エサマスタ!$C$5:$O$53,MATCH($F97,エサマスタ!$B$5:$B$53,0),COLUMN()-COLUMN($Z97)),0),3.75)</f>
        <v>3.75</v>
      </c>
      <c r="AB97" s="65">
        <f>MIN(MAX(MIN(MAX(MIN(MAX(L$6+INDEX(エサマスタ!$C$5:$O$53,MATCH($D97,エサマスタ!$B$5:$B$53,0),COLUMN()-COLUMN($Z97)),0),3.75)+INDEX(エサマスタ!$C$5:$O$53,MATCH($E97,エサマスタ!$B$5:$B$53,0),COLUMN()-COLUMN($Z97)),0),3.75)+INDEX(エサマスタ!$C$5:$O$53,MATCH($F97,エサマスタ!$B$5:$B$53,0),COLUMN()-COLUMN($Z97)),0),3.75)</f>
        <v>1.25</v>
      </c>
      <c r="AC97" s="65">
        <f>MIN(MAX(MIN(MAX(MIN(MAX(M$6+INDEX(エサマスタ!$C$5:$O$53,MATCH($D97,エサマスタ!$B$5:$B$53,0),COLUMN()-COLUMN($Z97)),0),3.75)+INDEX(エサマスタ!$C$5:$O$53,MATCH($E97,エサマスタ!$B$5:$B$53,0),COLUMN()-COLUMN($Z97)),0),3.75)+INDEX(エサマスタ!$C$5:$O$53,MATCH($F97,エサマスタ!$B$5:$B$53,0),COLUMN()-COLUMN($Z97)),0),3.75)</f>
        <v>2.5</v>
      </c>
      <c r="AD97" s="65">
        <f>MIN(MAX(MIN(MAX(MIN(MAX(N$6+INDEX(エサマスタ!$C$5:$O$53,MATCH($D97,エサマスタ!$B$5:$B$53,0),COLUMN()-COLUMN($Z97)),0),3.75)+INDEX(エサマスタ!$C$5:$O$53,MATCH($E97,エサマスタ!$B$5:$B$53,0),COLUMN()-COLUMN($Z97)),0),3.75)+INDEX(エサマスタ!$C$5:$O$53,MATCH($F97,エサマスタ!$B$5:$B$53,0),COLUMN()-COLUMN($Z97)),0),3.75)</f>
        <v>1.5</v>
      </c>
      <c r="AE97" s="65">
        <f>MIN(MAX(MIN(MAX(MIN(MAX(O$6+INDEX(エサマスタ!$C$5:$O$53,MATCH($D97,エサマスタ!$B$5:$B$53,0),COLUMN()-COLUMN($Z97)),0),3.75)+INDEX(エサマスタ!$C$5:$O$53,MATCH($E97,エサマスタ!$B$5:$B$53,0),COLUMN()-COLUMN($Z97)),0),3.75)+INDEX(エサマスタ!$C$5:$O$53,MATCH($F97,エサマスタ!$B$5:$B$53,0),COLUMN()-COLUMN($Z97)),0),3.75)</f>
        <v>1.5</v>
      </c>
      <c r="AF97" s="65">
        <f>MIN(MAX(MIN(MAX(MIN(MAX(P$6+INDEX(エサマスタ!$C$5:$O$53,MATCH($D97,エサマスタ!$B$5:$B$53,0),COLUMN()-COLUMN($Z97)),0),3.75)+INDEX(エサマスタ!$C$5:$O$53,MATCH($E97,エサマスタ!$B$5:$B$53,0),COLUMN()-COLUMN($Z97)),0),3.75)+INDEX(エサマスタ!$C$5:$O$53,MATCH($F97,エサマスタ!$B$5:$B$53,0),COLUMN()-COLUMN($Z97)),0),3.75)</f>
        <v>2.5</v>
      </c>
      <c r="AG97" s="65">
        <f>MIN(MAX(MIN(MAX(MIN(MAX(Q$6+INDEX(エサマスタ!$C$5:$O$53,MATCH($D97,エサマスタ!$B$5:$B$53,0),COLUMN()-COLUMN($Z97)),0),3.75)+INDEX(エサマスタ!$C$5:$O$53,MATCH($E97,エサマスタ!$B$5:$B$53,0),COLUMN()-COLUMN($Z97)),0),3.75)+INDEX(エサマスタ!$C$5:$O$53,MATCH($F97,エサマスタ!$B$5:$B$53,0),COLUMN()-COLUMN($Z97)),0),3.75)</f>
        <v>0.5</v>
      </c>
      <c r="AH97" s="65">
        <f>MIN(MAX(MIN(MAX(MIN(MAX(R$6+INDEX(エサマスタ!$C$5:$O$53,MATCH($D97,エサマスタ!$B$5:$B$53,0),COLUMN()-COLUMN($Z97)),0),3.75)+INDEX(エサマスタ!$C$5:$O$53,MATCH($E97,エサマスタ!$B$5:$B$53,0),COLUMN()-COLUMN($Z97)),0),3.75)+INDEX(エサマスタ!$C$5:$O$53,MATCH($F97,エサマスタ!$B$5:$B$53,0),COLUMN()-COLUMN($Z97)),0),3.75)</f>
        <v>0</v>
      </c>
      <c r="AI97" s="76">
        <f>MIN(MAX(MIN(MAX(MIN(MAX(S$6+INDEX(エサマスタ!$C$5:$O$53,MATCH($D97,エサマスタ!$B$5:$B$53,0),COLUMN()-COLUMN($Z97)),0),1.875-MOD(S97,1))+INDEX(エサマスタ!$C$5:$O$53,MATCH($E97,エサマスタ!$B$5:$B$53,0),COLUMN()-COLUMN($Z97)),0),1.875-MOD(S97,1))+INDEX(エサマスタ!$C$5:$O$53,MATCH($F97,エサマスタ!$B$5:$B$53,0),COLUMN()-COLUMN($Z97)),0),1.875-MOD(S97,1))</f>
        <v>0.75</v>
      </c>
      <c r="AJ97" s="76">
        <f>MIN(MAX(MIN(MAX(MIN(MAX(T$6+INDEX(エサマスタ!$C$5:$O$53,MATCH($D97,エサマスタ!$B$5:$B$53,0),COLUMN()-COLUMN($Z97)),0),1.875-MOD(T97,1))+INDEX(エサマスタ!$C$5:$O$53,MATCH($E97,エサマスタ!$B$5:$B$53,0),COLUMN()-COLUMN($Z97)),0),1.875-MOD(T97,1))+INDEX(エサマスタ!$C$5:$O$53,MATCH($F97,エサマスタ!$B$5:$B$53,0),COLUMN()-COLUMN($Z97)),0),1.875-MOD(T97,1))</f>
        <v>0.875</v>
      </c>
      <c r="AK97" s="76">
        <f>MIN(MAX(MIN(MAX(MIN(MAX(U$6+INDEX(エサマスタ!$C$5:$O$53,MATCH($D97,エサマスタ!$B$5:$B$53,0),COLUMN()-COLUMN($Z97)),0),1.875-MOD(U97,1))+INDEX(エサマスタ!$C$5:$O$53,MATCH($E97,エサマスタ!$B$5:$B$53,0),COLUMN()-COLUMN($Z97)),0),1.875-MOD(U97,1))+INDEX(エサマスタ!$C$5:$O$53,MATCH($F97,エサマスタ!$B$5:$B$53,0),COLUMN()-COLUMN($Z97)),0),1.875-MOD(U97,1))</f>
        <v>1</v>
      </c>
      <c r="AL97" s="76">
        <f>MIN(MAX(MIN(MAX(MIN(MAX(V$6+INDEX(エサマスタ!$C$5:$O$53,MATCH($D97,エサマスタ!$B$5:$B$53,0),COLUMN()-COLUMN($Z97)),0),1.875-MOD(V97,1))+INDEX(エサマスタ!$C$5:$O$53,MATCH($E97,エサマスタ!$B$5:$B$53,0),COLUMN()-COLUMN($Z97)),0),1.875-MOD(V97,1))+INDEX(エサマスタ!$C$5:$O$53,MATCH($F97,エサマスタ!$B$5:$B$53,0),COLUMN()-COLUMN($Z97)),0),1.875-MOD(V97,1))</f>
        <v>1</v>
      </c>
      <c r="AM97" s="77">
        <f>MIN(MAX(MIN(MAX(MIN(MAX(W$6+IF(AND($F$1="リマスター",$D97="アルマジロキャベツ"),-1,1)*INDEX(エサマスタ!$C$5:$O$53,MATCH($D97,エサマスタ!$B$5:$B$53,0),COLUMN()-COLUMN($Z97)),0),1.875-MOD(W97,1))+IF(AND($F$1="リマスター",$E97="アルマジロキャベツ"),-1,1)*INDEX(エサマスタ!$C$5:$O$53,MATCH($E97,エサマスタ!$B$5:$B$53,0),COLUMN()-COLUMN($Z97)),0),1.875-MOD(W97,1))+IF(AND($F$1="リマスター",$F97="アルマジロキャベツ"),-1,1)*INDEX(エサマスタ!$C$5:$O$53,MATCH($F97,エサマスタ!$B$5:$B$53,0),COLUMN()-COLUMN($Z97)),0),1.875-MOD(W97,1))</f>
        <v>1</v>
      </c>
      <c r="AN97" s="15"/>
    </row>
    <row r="98" spans="1:40" x14ac:dyDescent="0.25">
      <c r="A98" s="15"/>
      <c r="B98" s="51" t="s">
        <v>188</v>
      </c>
      <c r="C98" s="54"/>
      <c r="D98" s="53" t="s">
        <v>92</v>
      </c>
      <c r="E98" s="53" t="s">
        <v>97</v>
      </c>
      <c r="F98" s="53" t="s">
        <v>97</v>
      </c>
      <c r="G98" s="50"/>
      <c r="H98" s="15"/>
      <c r="I98" s="15"/>
      <c r="J98" s="63" t="s">
        <v>188</v>
      </c>
      <c r="K98" s="64">
        <f t="shared" ref="K98:R98" si="163">K97+AA97</f>
        <v>298.5</v>
      </c>
      <c r="L98" s="65">
        <f t="shared" si="163"/>
        <v>105.5</v>
      </c>
      <c r="M98" s="65">
        <f t="shared" si="163"/>
        <v>213</v>
      </c>
      <c r="N98" s="65">
        <f t="shared" si="163"/>
        <v>127</v>
      </c>
      <c r="O98" s="65">
        <f t="shared" si="163"/>
        <v>127</v>
      </c>
      <c r="P98" s="65">
        <f t="shared" si="163"/>
        <v>213</v>
      </c>
      <c r="Q98" s="65">
        <f t="shared" si="163"/>
        <v>53</v>
      </c>
      <c r="R98" s="65">
        <f t="shared" si="163"/>
        <v>5</v>
      </c>
      <c r="S98" s="76">
        <f t="shared" ref="S98:W98" si="164">INT(S97)+MIN(S97-INT(S97)+AI97,1.875)</f>
        <v>73.5</v>
      </c>
      <c r="T98" s="76">
        <f t="shared" si="164"/>
        <v>73</v>
      </c>
      <c r="U98" s="76">
        <f t="shared" si="164"/>
        <v>81.875</v>
      </c>
      <c r="V98" s="76">
        <f t="shared" si="164"/>
        <v>81.875</v>
      </c>
      <c r="W98" s="77">
        <f t="shared" si="164"/>
        <v>73</v>
      </c>
      <c r="X98" s="15"/>
      <c r="Y98" s="15"/>
      <c r="Z98" s="63" t="s">
        <v>188</v>
      </c>
      <c r="AA98" s="64">
        <f>MIN(MAX(MIN(MAX(MIN(MAX(K$6+INDEX(エサマスタ!$C$5:$O$53,MATCH($D98,エサマスタ!$B$5:$B$53,0),COLUMN()-COLUMN($Z98)),0),3.75)+INDEX(エサマスタ!$C$5:$O$53,MATCH($E98,エサマスタ!$B$5:$B$53,0),COLUMN()-COLUMN($Z98)),0),3.75)+INDEX(エサマスタ!$C$5:$O$53,MATCH($F98,エサマスタ!$B$5:$B$53,0),COLUMN()-COLUMN($Z98)),0),3.75)</f>
        <v>3.75</v>
      </c>
      <c r="AB98" s="65">
        <f>MIN(MAX(MIN(MAX(MIN(MAX(L$6+INDEX(エサマスタ!$C$5:$O$53,MATCH($D98,エサマスタ!$B$5:$B$53,0),COLUMN()-COLUMN($Z98)),0),3.75)+INDEX(エサマスタ!$C$5:$O$53,MATCH($E98,エサマスタ!$B$5:$B$53,0),COLUMN()-COLUMN($Z98)),0),3.75)+INDEX(エサマスタ!$C$5:$O$53,MATCH($F98,エサマスタ!$B$5:$B$53,0),COLUMN()-COLUMN($Z98)),0),3.75)</f>
        <v>1.25</v>
      </c>
      <c r="AC98" s="65">
        <f>MIN(MAX(MIN(MAX(MIN(MAX(M$6+INDEX(エサマスタ!$C$5:$O$53,MATCH($D98,エサマスタ!$B$5:$B$53,0),COLUMN()-COLUMN($Z98)),0),3.75)+INDEX(エサマスタ!$C$5:$O$53,MATCH($E98,エサマスタ!$B$5:$B$53,0),COLUMN()-COLUMN($Z98)),0),3.75)+INDEX(エサマスタ!$C$5:$O$53,MATCH($F98,エサマスタ!$B$5:$B$53,0),COLUMN()-COLUMN($Z98)),0),3.75)</f>
        <v>2.5</v>
      </c>
      <c r="AD98" s="65">
        <f>MIN(MAX(MIN(MAX(MIN(MAX(N$6+INDEX(エサマスタ!$C$5:$O$53,MATCH($D98,エサマスタ!$B$5:$B$53,0),COLUMN()-COLUMN($Z98)),0),3.75)+INDEX(エサマスタ!$C$5:$O$53,MATCH($E98,エサマスタ!$B$5:$B$53,0),COLUMN()-COLUMN($Z98)),0),3.75)+INDEX(エサマスタ!$C$5:$O$53,MATCH($F98,エサマスタ!$B$5:$B$53,0),COLUMN()-COLUMN($Z98)),0),3.75)</f>
        <v>1.5</v>
      </c>
      <c r="AE98" s="65">
        <f>MIN(MAX(MIN(MAX(MIN(MAX(O$6+INDEX(エサマスタ!$C$5:$O$53,MATCH($D98,エサマスタ!$B$5:$B$53,0),COLUMN()-COLUMN($Z98)),0),3.75)+INDEX(エサマスタ!$C$5:$O$53,MATCH($E98,エサマスタ!$B$5:$B$53,0),COLUMN()-COLUMN($Z98)),0),3.75)+INDEX(エサマスタ!$C$5:$O$53,MATCH($F98,エサマスタ!$B$5:$B$53,0),COLUMN()-COLUMN($Z98)),0),3.75)</f>
        <v>1.5</v>
      </c>
      <c r="AF98" s="65">
        <f>MIN(MAX(MIN(MAX(MIN(MAX(P$6+INDEX(エサマスタ!$C$5:$O$53,MATCH($D98,エサマスタ!$B$5:$B$53,0),COLUMN()-COLUMN($Z98)),0),3.75)+INDEX(エサマスタ!$C$5:$O$53,MATCH($E98,エサマスタ!$B$5:$B$53,0),COLUMN()-COLUMN($Z98)),0),3.75)+INDEX(エサマスタ!$C$5:$O$53,MATCH($F98,エサマスタ!$B$5:$B$53,0),COLUMN()-COLUMN($Z98)),0),3.75)</f>
        <v>2.5</v>
      </c>
      <c r="AG98" s="65">
        <f>MIN(MAX(MIN(MAX(MIN(MAX(Q$6+INDEX(エサマスタ!$C$5:$O$53,MATCH($D98,エサマスタ!$B$5:$B$53,0),COLUMN()-COLUMN($Z98)),0),3.75)+INDEX(エサマスタ!$C$5:$O$53,MATCH($E98,エサマスタ!$B$5:$B$53,0),COLUMN()-COLUMN($Z98)),0),3.75)+INDEX(エサマスタ!$C$5:$O$53,MATCH($F98,エサマスタ!$B$5:$B$53,0),COLUMN()-COLUMN($Z98)),0),3.75)</f>
        <v>0.5</v>
      </c>
      <c r="AH98" s="65">
        <f>MIN(MAX(MIN(MAX(MIN(MAX(R$6+INDEX(エサマスタ!$C$5:$O$53,MATCH($D98,エサマスタ!$B$5:$B$53,0),COLUMN()-COLUMN($Z98)),0),3.75)+INDEX(エサマスタ!$C$5:$O$53,MATCH($E98,エサマスタ!$B$5:$B$53,0),COLUMN()-COLUMN($Z98)),0),3.75)+INDEX(エサマスタ!$C$5:$O$53,MATCH($F98,エサマスタ!$B$5:$B$53,0),COLUMN()-COLUMN($Z98)),0),3.75)</f>
        <v>0</v>
      </c>
      <c r="AI98" s="76">
        <f>MIN(MAX(MIN(MAX(MIN(MAX(S$6+INDEX(エサマスタ!$C$5:$O$53,MATCH($D98,エサマスタ!$B$5:$B$53,0),COLUMN()-COLUMN($Z98)),0),1.875-MOD(S98,1))+INDEX(エサマスタ!$C$5:$O$53,MATCH($E98,エサマスタ!$B$5:$B$53,0),COLUMN()-COLUMN($Z98)),0),1.875-MOD(S98,1))+INDEX(エサマスタ!$C$5:$O$53,MATCH($F98,エサマスタ!$B$5:$B$53,0),COLUMN()-COLUMN($Z98)),0),1.875-MOD(S98,1))</f>
        <v>0.75</v>
      </c>
      <c r="AJ98" s="76">
        <f>MIN(MAX(MIN(MAX(MIN(MAX(T$6+INDEX(エサマスタ!$C$5:$O$53,MATCH($D98,エサマスタ!$B$5:$B$53,0),COLUMN()-COLUMN($Z98)),0),1.875-MOD(T98,1))+INDEX(エサマスタ!$C$5:$O$53,MATCH($E98,エサマスタ!$B$5:$B$53,0),COLUMN()-COLUMN($Z98)),0),1.875-MOD(T98,1))+INDEX(エサマスタ!$C$5:$O$53,MATCH($F98,エサマスタ!$B$5:$B$53,0),COLUMN()-COLUMN($Z98)),0),1.875-MOD(T98,1))</f>
        <v>0.875</v>
      </c>
      <c r="AK98" s="76">
        <f>MIN(MAX(MIN(MAX(MIN(MAX(U$6+INDEX(エサマスタ!$C$5:$O$53,MATCH($D98,エサマスタ!$B$5:$B$53,0),COLUMN()-COLUMN($Z98)),0),1.875-MOD(U98,1))+INDEX(エサマスタ!$C$5:$O$53,MATCH($E98,エサマスタ!$B$5:$B$53,0),COLUMN()-COLUMN($Z98)),0),1.875-MOD(U98,1))+INDEX(エサマスタ!$C$5:$O$53,MATCH($F98,エサマスタ!$B$5:$B$53,0),COLUMN()-COLUMN($Z98)),0),1.875-MOD(U98,1))</f>
        <v>1</v>
      </c>
      <c r="AL98" s="76">
        <f>MIN(MAX(MIN(MAX(MIN(MAX(V$6+INDEX(エサマスタ!$C$5:$O$53,MATCH($D98,エサマスタ!$B$5:$B$53,0),COLUMN()-COLUMN($Z98)),0),1.875-MOD(V98,1))+INDEX(エサマスタ!$C$5:$O$53,MATCH($E98,エサマスタ!$B$5:$B$53,0),COLUMN()-COLUMN($Z98)),0),1.875-MOD(V98,1))+INDEX(エサマスタ!$C$5:$O$53,MATCH($F98,エサマスタ!$B$5:$B$53,0),COLUMN()-COLUMN($Z98)),0),1.875-MOD(V98,1))</f>
        <v>1</v>
      </c>
      <c r="AM98" s="77">
        <f>MIN(MAX(MIN(MAX(MIN(MAX(W$6+IF(AND($F$1="リマスター",$D98="アルマジロキャベツ"),-1,1)*INDEX(エサマスタ!$C$5:$O$53,MATCH($D98,エサマスタ!$B$5:$B$53,0),COLUMN()-COLUMN($Z98)),0),1.875-MOD(W98,1))+IF(AND($F$1="リマスター",$E98="アルマジロキャベツ"),-1,1)*INDEX(エサマスタ!$C$5:$O$53,MATCH($E98,エサマスタ!$B$5:$B$53,0),COLUMN()-COLUMN($Z98)),0),1.875-MOD(W98,1))+IF(AND($F$1="リマスター",$F98="アルマジロキャベツ"),-1,1)*INDEX(エサマスタ!$C$5:$O$53,MATCH($F98,エサマスタ!$B$5:$B$53,0),COLUMN()-COLUMN($Z98)),0),1.875-MOD(W98,1))</f>
        <v>1</v>
      </c>
      <c r="AN98" s="15"/>
    </row>
    <row r="99" spans="1:40" x14ac:dyDescent="0.25">
      <c r="A99" s="15"/>
      <c r="B99" s="51" t="s">
        <v>106</v>
      </c>
      <c r="C99" s="54"/>
      <c r="D99" s="53" t="s">
        <v>92</v>
      </c>
      <c r="E99" s="53" t="s">
        <v>97</v>
      </c>
      <c r="F99" s="53" t="s">
        <v>97</v>
      </c>
      <c r="G99" s="50"/>
      <c r="H99" s="15"/>
      <c r="I99" s="15"/>
      <c r="J99" s="63" t="s">
        <v>106</v>
      </c>
      <c r="K99" s="64">
        <f t="shared" ref="K99:R99" si="165">K98+AA98</f>
        <v>302.25</v>
      </c>
      <c r="L99" s="65">
        <f t="shared" si="165"/>
        <v>106.75</v>
      </c>
      <c r="M99" s="65">
        <f t="shared" si="165"/>
        <v>215.5</v>
      </c>
      <c r="N99" s="65">
        <f t="shared" si="165"/>
        <v>128.5</v>
      </c>
      <c r="O99" s="65">
        <f t="shared" si="165"/>
        <v>128.5</v>
      </c>
      <c r="P99" s="65">
        <f t="shared" si="165"/>
        <v>215.5</v>
      </c>
      <c r="Q99" s="65">
        <f t="shared" si="165"/>
        <v>53.5</v>
      </c>
      <c r="R99" s="65">
        <f t="shared" si="165"/>
        <v>5</v>
      </c>
      <c r="S99" s="76">
        <f t="shared" ref="S99:W99" si="166">INT(S98)+MIN(S98-INT(S98)+AI98,1.875)</f>
        <v>74.25</v>
      </c>
      <c r="T99" s="76">
        <f t="shared" si="166"/>
        <v>73.875</v>
      </c>
      <c r="U99" s="76">
        <f t="shared" si="166"/>
        <v>82.875</v>
      </c>
      <c r="V99" s="76">
        <f t="shared" si="166"/>
        <v>82.875</v>
      </c>
      <c r="W99" s="77">
        <f t="shared" si="166"/>
        <v>74</v>
      </c>
      <c r="X99" s="15"/>
      <c r="Y99" s="15"/>
      <c r="Z99" s="63" t="s">
        <v>106</v>
      </c>
      <c r="AA99" s="64">
        <f>MIN(MAX(MIN(MAX(MIN(MAX(K$6+INDEX(エサマスタ!$C$5:$O$53,MATCH($D99,エサマスタ!$B$5:$B$53,0),COLUMN()-COLUMN($Z99)),0),3.75)+INDEX(エサマスタ!$C$5:$O$53,MATCH($E99,エサマスタ!$B$5:$B$53,0),COLUMN()-COLUMN($Z99)),0),3.75)+INDEX(エサマスタ!$C$5:$O$53,MATCH($F99,エサマスタ!$B$5:$B$53,0),COLUMN()-COLUMN($Z99)),0),3.75)</f>
        <v>3.75</v>
      </c>
      <c r="AB99" s="65">
        <f>MIN(MAX(MIN(MAX(MIN(MAX(L$6+INDEX(エサマスタ!$C$5:$O$53,MATCH($D99,エサマスタ!$B$5:$B$53,0),COLUMN()-COLUMN($Z99)),0),3.75)+INDEX(エサマスタ!$C$5:$O$53,MATCH($E99,エサマスタ!$B$5:$B$53,0),COLUMN()-COLUMN($Z99)),0),3.75)+INDEX(エサマスタ!$C$5:$O$53,MATCH($F99,エサマスタ!$B$5:$B$53,0),COLUMN()-COLUMN($Z99)),0),3.75)</f>
        <v>1.25</v>
      </c>
      <c r="AC99" s="65">
        <f>MIN(MAX(MIN(MAX(MIN(MAX(M$6+INDEX(エサマスタ!$C$5:$O$53,MATCH($D99,エサマスタ!$B$5:$B$53,0),COLUMN()-COLUMN($Z99)),0),3.75)+INDEX(エサマスタ!$C$5:$O$53,MATCH($E99,エサマスタ!$B$5:$B$53,0),COLUMN()-COLUMN($Z99)),0),3.75)+INDEX(エサマスタ!$C$5:$O$53,MATCH($F99,エサマスタ!$B$5:$B$53,0),COLUMN()-COLUMN($Z99)),0),3.75)</f>
        <v>2.5</v>
      </c>
      <c r="AD99" s="65">
        <f>MIN(MAX(MIN(MAX(MIN(MAX(N$6+INDEX(エサマスタ!$C$5:$O$53,MATCH($D99,エサマスタ!$B$5:$B$53,0),COLUMN()-COLUMN($Z99)),0),3.75)+INDEX(エサマスタ!$C$5:$O$53,MATCH($E99,エサマスタ!$B$5:$B$53,0),COLUMN()-COLUMN($Z99)),0),3.75)+INDEX(エサマスタ!$C$5:$O$53,MATCH($F99,エサマスタ!$B$5:$B$53,0),COLUMN()-COLUMN($Z99)),0),3.75)</f>
        <v>1.5</v>
      </c>
      <c r="AE99" s="65">
        <f>MIN(MAX(MIN(MAX(MIN(MAX(O$6+INDEX(エサマスタ!$C$5:$O$53,MATCH($D99,エサマスタ!$B$5:$B$53,0),COLUMN()-COLUMN($Z99)),0),3.75)+INDEX(エサマスタ!$C$5:$O$53,MATCH($E99,エサマスタ!$B$5:$B$53,0),COLUMN()-COLUMN($Z99)),0),3.75)+INDEX(エサマスタ!$C$5:$O$53,MATCH($F99,エサマスタ!$B$5:$B$53,0),COLUMN()-COLUMN($Z99)),0),3.75)</f>
        <v>1.5</v>
      </c>
      <c r="AF99" s="65">
        <f>MIN(MAX(MIN(MAX(MIN(MAX(P$6+INDEX(エサマスタ!$C$5:$O$53,MATCH($D99,エサマスタ!$B$5:$B$53,0),COLUMN()-COLUMN($Z99)),0),3.75)+INDEX(エサマスタ!$C$5:$O$53,MATCH($E99,エサマスタ!$B$5:$B$53,0),COLUMN()-COLUMN($Z99)),0),3.75)+INDEX(エサマスタ!$C$5:$O$53,MATCH($F99,エサマスタ!$B$5:$B$53,0),COLUMN()-COLUMN($Z99)),0),3.75)</f>
        <v>2.5</v>
      </c>
      <c r="AG99" s="65">
        <f>MIN(MAX(MIN(MAX(MIN(MAX(Q$6+INDEX(エサマスタ!$C$5:$O$53,MATCH($D99,エサマスタ!$B$5:$B$53,0),COLUMN()-COLUMN($Z99)),0),3.75)+INDEX(エサマスタ!$C$5:$O$53,MATCH($E99,エサマスタ!$B$5:$B$53,0),COLUMN()-COLUMN($Z99)),0),3.75)+INDEX(エサマスタ!$C$5:$O$53,MATCH($F99,エサマスタ!$B$5:$B$53,0),COLUMN()-COLUMN($Z99)),0),3.75)</f>
        <v>0.5</v>
      </c>
      <c r="AH99" s="65">
        <f>MIN(MAX(MIN(MAX(MIN(MAX(R$6+INDEX(エサマスタ!$C$5:$O$53,MATCH($D99,エサマスタ!$B$5:$B$53,0),COLUMN()-COLUMN($Z99)),0),3.75)+INDEX(エサマスタ!$C$5:$O$53,MATCH($E99,エサマスタ!$B$5:$B$53,0),COLUMN()-COLUMN($Z99)),0),3.75)+INDEX(エサマスタ!$C$5:$O$53,MATCH($F99,エサマスタ!$B$5:$B$53,0),COLUMN()-COLUMN($Z99)),0),3.75)</f>
        <v>0</v>
      </c>
      <c r="AI99" s="76">
        <f>MIN(MAX(MIN(MAX(MIN(MAX(S$6+INDEX(エサマスタ!$C$5:$O$53,MATCH($D99,エサマスタ!$B$5:$B$53,0),COLUMN()-COLUMN($Z99)),0),1.875-MOD(S99,1))+INDEX(エサマスタ!$C$5:$O$53,MATCH($E99,エサマスタ!$B$5:$B$53,0),COLUMN()-COLUMN($Z99)),0),1.875-MOD(S99,1))+INDEX(エサマスタ!$C$5:$O$53,MATCH($F99,エサマスタ!$B$5:$B$53,0),COLUMN()-COLUMN($Z99)),0),1.875-MOD(S99,1))</f>
        <v>0.75</v>
      </c>
      <c r="AJ99" s="76">
        <f>MIN(MAX(MIN(MAX(MIN(MAX(T$6+INDEX(エサマスタ!$C$5:$O$53,MATCH($D99,エサマスタ!$B$5:$B$53,0),COLUMN()-COLUMN($Z99)),0),1.875-MOD(T99,1))+INDEX(エサマスタ!$C$5:$O$53,MATCH($E99,エサマスタ!$B$5:$B$53,0),COLUMN()-COLUMN($Z99)),0),1.875-MOD(T99,1))+INDEX(エサマスタ!$C$5:$O$53,MATCH($F99,エサマスタ!$B$5:$B$53,0),COLUMN()-COLUMN($Z99)),0),1.875-MOD(T99,1))</f>
        <v>0.875</v>
      </c>
      <c r="AK99" s="76">
        <f>MIN(MAX(MIN(MAX(MIN(MAX(U$6+INDEX(エサマスタ!$C$5:$O$53,MATCH($D99,エサマスタ!$B$5:$B$53,0),COLUMN()-COLUMN($Z99)),0),1.875-MOD(U99,1))+INDEX(エサマスタ!$C$5:$O$53,MATCH($E99,エサマスタ!$B$5:$B$53,0),COLUMN()-COLUMN($Z99)),0),1.875-MOD(U99,1))+INDEX(エサマスタ!$C$5:$O$53,MATCH($F99,エサマスタ!$B$5:$B$53,0),COLUMN()-COLUMN($Z99)),0),1.875-MOD(U99,1))</f>
        <v>1</v>
      </c>
      <c r="AL99" s="76">
        <f>MIN(MAX(MIN(MAX(MIN(MAX(V$6+INDEX(エサマスタ!$C$5:$O$53,MATCH($D99,エサマスタ!$B$5:$B$53,0),COLUMN()-COLUMN($Z99)),0),1.875-MOD(V99,1))+INDEX(エサマスタ!$C$5:$O$53,MATCH($E99,エサマスタ!$B$5:$B$53,0),COLUMN()-COLUMN($Z99)),0),1.875-MOD(V99,1))+INDEX(エサマスタ!$C$5:$O$53,MATCH($F99,エサマスタ!$B$5:$B$53,0),COLUMN()-COLUMN($Z99)),0),1.875-MOD(V99,1))</f>
        <v>1</v>
      </c>
      <c r="AM99" s="77">
        <f>MIN(MAX(MIN(MAX(MIN(MAX(W$6+IF(AND($F$1="リマスター",$D99="アルマジロキャベツ"),-1,1)*INDEX(エサマスタ!$C$5:$O$53,MATCH($D99,エサマスタ!$B$5:$B$53,0),COLUMN()-COLUMN($Z99)),0),1.875-MOD(W99,1))+IF(AND($F$1="リマスター",$E99="アルマジロキャベツ"),-1,1)*INDEX(エサマスタ!$C$5:$O$53,MATCH($E99,エサマスタ!$B$5:$B$53,0),COLUMN()-COLUMN($Z99)),0),1.875-MOD(W99,1))+IF(AND($F$1="リマスター",$F99="アルマジロキャベツ"),-1,1)*INDEX(エサマスタ!$C$5:$O$53,MATCH($F99,エサマスタ!$B$5:$B$53,0),COLUMN()-COLUMN($Z99)),0),1.875-MOD(W99,1))</f>
        <v>1</v>
      </c>
      <c r="AN99" s="15"/>
    </row>
    <row r="100" spans="1:40" x14ac:dyDescent="0.25">
      <c r="A100" s="15"/>
      <c r="B100" s="51" t="s">
        <v>189</v>
      </c>
      <c r="C100" s="54"/>
      <c r="D100" s="53" t="s">
        <v>92</v>
      </c>
      <c r="E100" s="53" t="s">
        <v>92</v>
      </c>
      <c r="F100" s="53" t="s">
        <v>97</v>
      </c>
      <c r="G100" s="50"/>
      <c r="H100" s="15"/>
      <c r="I100" s="15"/>
      <c r="J100" s="63" t="s">
        <v>189</v>
      </c>
      <c r="K100" s="64">
        <f t="shared" ref="K100:R100" si="167">K99+AA99</f>
        <v>306</v>
      </c>
      <c r="L100" s="65">
        <f t="shared" si="167"/>
        <v>108</v>
      </c>
      <c r="M100" s="65">
        <f t="shared" si="167"/>
        <v>218</v>
      </c>
      <c r="N100" s="65">
        <f t="shared" si="167"/>
        <v>130</v>
      </c>
      <c r="O100" s="65">
        <f t="shared" si="167"/>
        <v>130</v>
      </c>
      <c r="P100" s="65">
        <f t="shared" si="167"/>
        <v>218</v>
      </c>
      <c r="Q100" s="65">
        <f t="shared" si="167"/>
        <v>54</v>
      </c>
      <c r="R100" s="65">
        <f t="shared" si="167"/>
        <v>5</v>
      </c>
      <c r="S100" s="76">
        <f t="shared" ref="S100:W100" si="168">INT(S99)+MIN(S99-INT(S99)+AI99,1.875)</f>
        <v>75</v>
      </c>
      <c r="T100" s="76">
        <f t="shared" si="168"/>
        <v>74.75</v>
      </c>
      <c r="U100" s="76">
        <f t="shared" si="168"/>
        <v>83.875</v>
      </c>
      <c r="V100" s="76">
        <f t="shared" si="168"/>
        <v>83.875</v>
      </c>
      <c r="W100" s="77">
        <f t="shared" si="168"/>
        <v>75</v>
      </c>
      <c r="X100" s="15"/>
      <c r="Y100" s="15"/>
      <c r="Z100" s="63" t="s">
        <v>189</v>
      </c>
      <c r="AA100" s="64">
        <f>MIN(MAX(MIN(MAX(MIN(MAX(K$6+INDEX(エサマスタ!$C$5:$O$53,MATCH($D100,エサマスタ!$B$5:$B$53,0),COLUMN()-COLUMN($Z100)),0),3.75)+INDEX(エサマスタ!$C$5:$O$53,MATCH($E100,エサマスタ!$B$5:$B$53,0),COLUMN()-COLUMN($Z100)),0),3.75)+INDEX(エサマスタ!$C$5:$O$53,MATCH($F100,エサマスタ!$B$5:$B$53,0),COLUMN()-COLUMN($Z100)),0),3.75)</f>
        <v>3.5</v>
      </c>
      <c r="AB100" s="65">
        <f>MIN(MAX(MIN(MAX(MIN(MAX(L$6+INDEX(エサマスタ!$C$5:$O$53,MATCH($D100,エサマスタ!$B$5:$B$53,0),COLUMN()-COLUMN($Z100)),0),3.75)+INDEX(エサマスタ!$C$5:$O$53,MATCH($E100,エサマスタ!$B$5:$B$53,0),COLUMN()-COLUMN($Z100)),0),3.75)+INDEX(エサマスタ!$C$5:$O$53,MATCH($F100,エサマスタ!$B$5:$B$53,0),COLUMN()-COLUMN($Z100)),0),3.75)</f>
        <v>1.25</v>
      </c>
      <c r="AC100" s="65">
        <f>MIN(MAX(MIN(MAX(MIN(MAX(M$6+INDEX(エサマスタ!$C$5:$O$53,MATCH($D100,エサマスタ!$B$5:$B$53,0),COLUMN()-COLUMN($Z100)),0),3.75)+INDEX(エサマスタ!$C$5:$O$53,MATCH($E100,エサマスタ!$B$5:$B$53,0),COLUMN()-COLUMN($Z100)),0),3.75)+INDEX(エサマスタ!$C$5:$O$53,MATCH($F100,エサマスタ!$B$5:$B$53,0),COLUMN()-COLUMN($Z100)),0),3.75)</f>
        <v>3.5</v>
      </c>
      <c r="AD100" s="65">
        <f>MIN(MAX(MIN(MAX(MIN(MAX(N$6+INDEX(エサマスタ!$C$5:$O$53,MATCH($D100,エサマスタ!$B$5:$B$53,0),COLUMN()-COLUMN($Z100)),0),3.75)+INDEX(エサマスタ!$C$5:$O$53,MATCH($E100,エサマスタ!$B$5:$B$53,0),COLUMN()-COLUMN($Z100)),0),3.75)+INDEX(エサマスタ!$C$5:$O$53,MATCH($F100,エサマスタ!$B$5:$B$53,0),COLUMN()-COLUMN($Z100)),0),3.75)</f>
        <v>1.5</v>
      </c>
      <c r="AE100" s="65">
        <f>MIN(MAX(MIN(MAX(MIN(MAX(O$6+INDEX(エサマスタ!$C$5:$O$53,MATCH($D100,エサマスタ!$B$5:$B$53,0),COLUMN()-COLUMN($Z100)),0),3.75)+INDEX(エサマスタ!$C$5:$O$53,MATCH($E100,エサマスタ!$B$5:$B$53,0),COLUMN()-COLUMN($Z100)),0),3.75)+INDEX(エサマスタ!$C$5:$O$53,MATCH($F100,エサマスタ!$B$5:$B$53,0),COLUMN()-COLUMN($Z100)),0),3.75)</f>
        <v>1.5</v>
      </c>
      <c r="AF100" s="65">
        <f>MIN(MAX(MIN(MAX(MIN(MAX(P$6+INDEX(エサマスタ!$C$5:$O$53,MATCH($D100,エサマスタ!$B$5:$B$53,0),COLUMN()-COLUMN($Z100)),0),3.75)+INDEX(エサマスタ!$C$5:$O$53,MATCH($E100,エサマスタ!$B$5:$B$53,0),COLUMN()-COLUMN($Z100)),0),3.75)+INDEX(エサマスタ!$C$5:$O$53,MATCH($F100,エサマスタ!$B$5:$B$53,0),COLUMN()-COLUMN($Z100)),0),3.75)</f>
        <v>3.5</v>
      </c>
      <c r="AG100" s="65">
        <f>MIN(MAX(MIN(MAX(MIN(MAX(Q$6+INDEX(エサマスタ!$C$5:$O$53,MATCH($D100,エサマスタ!$B$5:$B$53,0),COLUMN()-COLUMN($Z100)),0),3.75)+INDEX(エサマスタ!$C$5:$O$53,MATCH($E100,エサマスタ!$B$5:$B$53,0),COLUMN()-COLUMN($Z100)),0),3.75)+INDEX(エサマスタ!$C$5:$O$53,MATCH($F100,エサマスタ!$B$5:$B$53,0),COLUMN()-COLUMN($Z100)),0),3.75)</f>
        <v>0</v>
      </c>
      <c r="AH100" s="65">
        <f>MIN(MAX(MIN(MAX(MIN(MAX(R$6+INDEX(エサマスタ!$C$5:$O$53,MATCH($D100,エサマスタ!$B$5:$B$53,0),COLUMN()-COLUMN($Z100)),0),3.75)+INDEX(エサマスタ!$C$5:$O$53,MATCH($E100,エサマスタ!$B$5:$B$53,0),COLUMN()-COLUMN($Z100)),0),3.75)+INDEX(エサマスタ!$C$5:$O$53,MATCH($F100,エサマスタ!$B$5:$B$53,0),COLUMN()-COLUMN($Z100)),0),3.75)</f>
        <v>0</v>
      </c>
      <c r="AI100" s="76">
        <f>MIN(MAX(MIN(MAX(MIN(MAX(S$6+INDEX(エサマスタ!$C$5:$O$53,MATCH($D100,エサマスタ!$B$5:$B$53,0),COLUMN()-COLUMN($Z100)),0),1.875-MOD(S100,1))+INDEX(エサマスタ!$C$5:$O$53,MATCH($E100,エサマスタ!$B$5:$B$53,0),COLUMN()-COLUMN($Z100)),0),1.875-MOD(S100,1))+INDEX(エサマスタ!$C$5:$O$53,MATCH($F100,エサマスタ!$B$5:$B$53,0),COLUMN()-COLUMN($Z100)),0),1.875-MOD(S100,1))</f>
        <v>0.75</v>
      </c>
      <c r="AJ100" s="76">
        <f>MIN(MAX(MIN(MAX(MIN(MAX(T$6+INDEX(エサマスタ!$C$5:$O$53,MATCH($D100,エサマスタ!$B$5:$B$53,0),COLUMN()-COLUMN($Z100)),0),1.875-MOD(T100,1))+INDEX(エサマスタ!$C$5:$O$53,MATCH($E100,エサマスタ!$B$5:$B$53,0),COLUMN()-COLUMN($Z100)),0),1.875-MOD(T100,1))+INDEX(エサマスタ!$C$5:$O$53,MATCH($F100,エサマスタ!$B$5:$B$53,0),COLUMN()-COLUMN($Z100)),0),1.875-MOD(T100,1))</f>
        <v>1.125</v>
      </c>
      <c r="AK100" s="76">
        <f>MIN(MAX(MIN(MAX(MIN(MAX(U$6+INDEX(エサマスタ!$C$5:$O$53,MATCH($D100,エサマスタ!$B$5:$B$53,0),COLUMN()-COLUMN($Z100)),0),1.875-MOD(U100,1))+INDEX(エサマスタ!$C$5:$O$53,MATCH($E100,エサマスタ!$B$5:$B$53,0),COLUMN()-COLUMN($Z100)),0),1.875-MOD(U100,1))+INDEX(エサマスタ!$C$5:$O$53,MATCH($F100,エサマスタ!$B$5:$B$53,0),COLUMN()-COLUMN($Z100)),0),1.875-MOD(U100,1))</f>
        <v>1</v>
      </c>
      <c r="AL100" s="76">
        <f>MIN(MAX(MIN(MAX(MIN(MAX(V$6+INDEX(エサマスタ!$C$5:$O$53,MATCH($D100,エサマスタ!$B$5:$B$53,0),COLUMN()-COLUMN($Z100)),0),1.875-MOD(V100,1))+INDEX(エサマスタ!$C$5:$O$53,MATCH($E100,エサマスタ!$B$5:$B$53,0),COLUMN()-COLUMN($Z100)),0),1.875-MOD(V100,1))+INDEX(エサマスタ!$C$5:$O$53,MATCH($F100,エサマスタ!$B$5:$B$53,0),COLUMN()-COLUMN($Z100)),0),1.875-MOD(V100,1))</f>
        <v>1</v>
      </c>
      <c r="AM100" s="77">
        <f>MIN(MAX(MIN(MAX(MIN(MAX(W$6+IF(AND($F$1="リマスター",$D100="アルマジロキャベツ"),-1,1)*INDEX(エサマスタ!$C$5:$O$53,MATCH($D100,エサマスタ!$B$5:$B$53,0),COLUMN()-COLUMN($Z100)),0),1.875-MOD(W100,1))+IF(AND($F$1="リマスター",$E100="アルマジロキャベツ"),-1,1)*INDEX(エサマスタ!$C$5:$O$53,MATCH($E100,エサマスタ!$B$5:$B$53,0),COLUMN()-COLUMN($Z100)),0),1.875-MOD(W100,1))+IF(AND($F$1="リマスター",$F100="アルマジロキャベツ"),-1,1)*INDEX(エサマスタ!$C$5:$O$53,MATCH($F100,エサマスタ!$B$5:$B$53,0),COLUMN()-COLUMN($Z100)),0),1.875-MOD(W100,1))</f>
        <v>0.5</v>
      </c>
      <c r="AN100" s="15"/>
    </row>
    <row r="101" spans="1:40" x14ac:dyDescent="0.25">
      <c r="A101" s="15"/>
      <c r="B101" s="51" t="s">
        <v>190</v>
      </c>
      <c r="C101" s="54"/>
      <c r="D101" s="53" t="s">
        <v>92</v>
      </c>
      <c r="E101" s="53" t="s">
        <v>97</v>
      </c>
      <c r="F101" s="53" t="s">
        <v>97</v>
      </c>
      <c r="G101" s="50"/>
      <c r="H101" s="15"/>
      <c r="I101" s="15"/>
      <c r="J101" s="63" t="s">
        <v>190</v>
      </c>
      <c r="K101" s="64">
        <f t="shared" ref="K101:R101" si="169">K100+AA100</f>
        <v>309.5</v>
      </c>
      <c r="L101" s="65">
        <f t="shared" si="169"/>
        <v>109.25</v>
      </c>
      <c r="M101" s="65">
        <f t="shared" si="169"/>
        <v>221.5</v>
      </c>
      <c r="N101" s="65">
        <f t="shared" si="169"/>
        <v>131.5</v>
      </c>
      <c r="O101" s="65">
        <f t="shared" si="169"/>
        <v>131.5</v>
      </c>
      <c r="P101" s="65">
        <f t="shared" si="169"/>
        <v>221.5</v>
      </c>
      <c r="Q101" s="65">
        <f t="shared" si="169"/>
        <v>54</v>
      </c>
      <c r="R101" s="65">
        <f t="shared" si="169"/>
        <v>5</v>
      </c>
      <c r="S101" s="76">
        <f t="shared" ref="S101:W101" si="170">INT(S100)+MIN(S100-INT(S100)+AI100,1.875)</f>
        <v>75.75</v>
      </c>
      <c r="T101" s="76">
        <f t="shared" si="170"/>
        <v>75.875</v>
      </c>
      <c r="U101" s="76">
        <f t="shared" si="170"/>
        <v>84.875</v>
      </c>
      <c r="V101" s="76">
        <f t="shared" si="170"/>
        <v>84.875</v>
      </c>
      <c r="W101" s="77">
        <f t="shared" si="170"/>
        <v>75.5</v>
      </c>
      <c r="X101" s="15"/>
      <c r="Y101" s="15"/>
      <c r="Z101" s="63" t="s">
        <v>190</v>
      </c>
      <c r="AA101" s="64">
        <f>MIN(MAX(MIN(MAX(MIN(MAX(K$6+INDEX(エサマスタ!$C$5:$O$53,MATCH($D101,エサマスタ!$B$5:$B$53,0),COLUMN()-COLUMN($Z101)),0),3.75)+INDEX(エサマスタ!$C$5:$O$53,MATCH($E101,エサマスタ!$B$5:$B$53,0),COLUMN()-COLUMN($Z101)),0),3.75)+INDEX(エサマスタ!$C$5:$O$53,MATCH($F101,エサマスタ!$B$5:$B$53,0),COLUMN()-COLUMN($Z101)),0),3.75)</f>
        <v>3.75</v>
      </c>
      <c r="AB101" s="65">
        <f>MIN(MAX(MIN(MAX(MIN(MAX(L$6+INDEX(エサマスタ!$C$5:$O$53,MATCH($D101,エサマスタ!$B$5:$B$53,0),COLUMN()-COLUMN($Z101)),0),3.75)+INDEX(エサマスタ!$C$5:$O$53,MATCH($E101,エサマスタ!$B$5:$B$53,0),COLUMN()-COLUMN($Z101)),0),3.75)+INDEX(エサマスタ!$C$5:$O$53,MATCH($F101,エサマスタ!$B$5:$B$53,0),COLUMN()-COLUMN($Z101)),0),3.75)</f>
        <v>1.25</v>
      </c>
      <c r="AC101" s="65">
        <f>MIN(MAX(MIN(MAX(MIN(MAX(M$6+INDEX(エサマスタ!$C$5:$O$53,MATCH($D101,エサマスタ!$B$5:$B$53,0),COLUMN()-COLUMN($Z101)),0),3.75)+INDEX(エサマスタ!$C$5:$O$53,MATCH($E101,エサマスタ!$B$5:$B$53,0),COLUMN()-COLUMN($Z101)),0),3.75)+INDEX(エサマスタ!$C$5:$O$53,MATCH($F101,エサマスタ!$B$5:$B$53,0),COLUMN()-COLUMN($Z101)),0),3.75)</f>
        <v>2.5</v>
      </c>
      <c r="AD101" s="65">
        <f>MIN(MAX(MIN(MAX(MIN(MAX(N$6+INDEX(エサマスタ!$C$5:$O$53,MATCH($D101,エサマスタ!$B$5:$B$53,0),COLUMN()-COLUMN($Z101)),0),3.75)+INDEX(エサマスタ!$C$5:$O$53,MATCH($E101,エサマスタ!$B$5:$B$53,0),COLUMN()-COLUMN($Z101)),0),3.75)+INDEX(エサマスタ!$C$5:$O$53,MATCH($F101,エサマスタ!$B$5:$B$53,0),COLUMN()-COLUMN($Z101)),0),3.75)</f>
        <v>1.5</v>
      </c>
      <c r="AE101" s="65">
        <f>MIN(MAX(MIN(MAX(MIN(MAX(O$6+INDEX(エサマスタ!$C$5:$O$53,MATCH($D101,エサマスタ!$B$5:$B$53,0),COLUMN()-COLUMN($Z101)),0),3.75)+INDEX(エサマスタ!$C$5:$O$53,MATCH($E101,エサマスタ!$B$5:$B$53,0),COLUMN()-COLUMN($Z101)),0),3.75)+INDEX(エサマスタ!$C$5:$O$53,MATCH($F101,エサマスタ!$B$5:$B$53,0),COLUMN()-COLUMN($Z101)),0),3.75)</f>
        <v>1.5</v>
      </c>
      <c r="AF101" s="65">
        <f>MIN(MAX(MIN(MAX(MIN(MAX(P$6+INDEX(エサマスタ!$C$5:$O$53,MATCH($D101,エサマスタ!$B$5:$B$53,0),COLUMN()-COLUMN($Z101)),0),3.75)+INDEX(エサマスタ!$C$5:$O$53,MATCH($E101,エサマスタ!$B$5:$B$53,0),COLUMN()-COLUMN($Z101)),0),3.75)+INDEX(エサマスタ!$C$5:$O$53,MATCH($F101,エサマスタ!$B$5:$B$53,0),COLUMN()-COLUMN($Z101)),0),3.75)</f>
        <v>2.5</v>
      </c>
      <c r="AG101" s="65">
        <f>MIN(MAX(MIN(MAX(MIN(MAX(Q$6+INDEX(エサマスタ!$C$5:$O$53,MATCH($D101,エサマスタ!$B$5:$B$53,0),COLUMN()-COLUMN($Z101)),0),3.75)+INDEX(エサマスタ!$C$5:$O$53,MATCH($E101,エサマスタ!$B$5:$B$53,0),COLUMN()-COLUMN($Z101)),0),3.75)+INDEX(エサマスタ!$C$5:$O$53,MATCH($F101,エサマスタ!$B$5:$B$53,0),COLUMN()-COLUMN($Z101)),0),3.75)</f>
        <v>0.5</v>
      </c>
      <c r="AH101" s="65">
        <f>MIN(MAX(MIN(MAX(MIN(MAX(R$6+INDEX(エサマスタ!$C$5:$O$53,MATCH($D101,エサマスタ!$B$5:$B$53,0),COLUMN()-COLUMN($Z101)),0),3.75)+INDEX(エサマスタ!$C$5:$O$53,MATCH($E101,エサマスタ!$B$5:$B$53,0),COLUMN()-COLUMN($Z101)),0),3.75)+INDEX(エサマスタ!$C$5:$O$53,MATCH($F101,エサマスタ!$B$5:$B$53,0),COLUMN()-COLUMN($Z101)),0),3.75)</f>
        <v>0</v>
      </c>
      <c r="AI101" s="76">
        <f>MIN(MAX(MIN(MAX(MIN(MAX(S$6+INDEX(エサマスタ!$C$5:$O$53,MATCH($D101,エサマスタ!$B$5:$B$53,0),COLUMN()-COLUMN($Z101)),0),1.875-MOD(S101,1))+INDEX(エサマスタ!$C$5:$O$53,MATCH($E101,エサマスタ!$B$5:$B$53,0),COLUMN()-COLUMN($Z101)),0),1.875-MOD(S101,1))+INDEX(エサマスタ!$C$5:$O$53,MATCH($F101,エサマスタ!$B$5:$B$53,0),COLUMN()-COLUMN($Z101)),0),1.875-MOD(S101,1))</f>
        <v>0.75</v>
      </c>
      <c r="AJ101" s="76">
        <f>MIN(MAX(MIN(MAX(MIN(MAX(T$6+INDEX(エサマスタ!$C$5:$O$53,MATCH($D101,エサマスタ!$B$5:$B$53,0),COLUMN()-COLUMN($Z101)),0),1.875-MOD(T101,1))+INDEX(エサマスタ!$C$5:$O$53,MATCH($E101,エサマスタ!$B$5:$B$53,0),COLUMN()-COLUMN($Z101)),0),1.875-MOD(T101,1))+INDEX(エサマスタ!$C$5:$O$53,MATCH($F101,エサマスタ!$B$5:$B$53,0),COLUMN()-COLUMN($Z101)),0),1.875-MOD(T101,1))</f>
        <v>0.875</v>
      </c>
      <c r="AK101" s="76">
        <f>MIN(MAX(MIN(MAX(MIN(MAX(U$6+INDEX(エサマスタ!$C$5:$O$53,MATCH($D101,エサマスタ!$B$5:$B$53,0),COLUMN()-COLUMN($Z101)),0),1.875-MOD(U101,1))+INDEX(エサマスタ!$C$5:$O$53,MATCH($E101,エサマスタ!$B$5:$B$53,0),COLUMN()-COLUMN($Z101)),0),1.875-MOD(U101,1))+INDEX(エサマスタ!$C$5:$O$53,MATCH($F101,エサマスタ!$B$5:$B$53,0),COLUMN()-COLUMN($Z101)),0),1.875-MOD(U101,1))</f>
        <v>1</v>
      </c>
      <c r="AL101" s="76">
        <f>MIN(MAX(MIN(MAX(MIN(MAX(V$6+INDEX(エサマスタ!$C$5:$O$53,MATCH($D101,エサマスタ!$B$5:$B$53,0),COLUMN()-COLUMN($Z101)),0),1.875-MOD(V101,1))+INDEX(エサマスタ!$C$5:$O$53,MATCH($E101,エサマスタ!$B$5:$B$53,0),COLUMN()-COLUMN($Z101)),0),1.875-MOD(V101,1))+INDEX(エサマスタ!$C$5:$O$53,MATCH($F101,エサマスタ!$B$5:$B$53,0),COLUMN()-COLUMN($Z101)),0),1.875-MOD(V101,1))</f>
        <v>1</v>
      </c>
      <c r="AM101" s="77">
        <f>MIN(MAX(MIN(MAX(MIN(MAX(W$6+IF(AND($F$1="リマスター",$D101="アルマジロキャベツ"),-1,1)*INDEX(エサマスタ!$C$5:$O$53,MATCH($D101,エサマスタ!$B$5:$B$53,0),COLUMN()-COLUMN($Z101)),0),1.875-MOD(W101,1))+IF(AND($F$1="リマスター",$E101="アルマジロキャベツ"),-1,1)*INDEX(エサマスタ!$C$5:$O$53,MATCH($E101,エサマスタ!$B$5:$B$53,0),COLUMN()-COLUMN($Z101)),0),1.875-MOD(W101,1))+IF(AND($F$1="リマスター",$F101="アルマジロキャベツ"),-1,1)*INDEX(エサマスタ!$C$5:$O$53,MATCH($F101,エサマスタ!$B$5:$B$53,0),COLUMN()-COLUMN($Z101)),0),1.875-MOD(W101,1))</f>
        <v>1</v>
      </c>
      <c r="AN101" s="15"/>
    </row>
    <row r="102" spans="1:40" x14ac:dyDescent="0.25">
      <c r="A102" s="15"/>
      <c r="B102" s="51" t="s">
        <v>191</v>
      </c>
      <c r="C102" s="54"/>
      <c r="D102" s="53" t="s">
        <v>92</v>
      </c>
      <c r="E102" s="53" t="s">
        <v>97</v>
      </c>
      <c r="F102" s="53" t="s">
        <v>97</v>
      </c>
      <c r="G102" s="50"/>
      <c r="H102" s="15"/>
      <c r="I102" s="15"/>
      <c r="J102" s="63" t="s">
        <v>191</v>
      </c>
      <c r="K102" s="64">
        <f t="shared" ref="K102:R102" si="171">K101+AA101</f>
        <v>313.25</v>
      </c>
      <c r="L102" s="65">
        <f t="shared" si="171"/>
        <v>110.5</v>
      </c>
      <c r="M102" s="65">
        <f t="shared" si="171"/>
        <v>224</v>
      </c>
      <c r="N102" s="65">
        <f t="shared" si="171"/>
        <v>133</v>
      </c>
      <c r="O102" s="65">
        <f t="shared" si="171"/>
        <v>133</v>
      </c>
      <c r="P102" s="65">
        <f t="shared" si="171"/>
        <v>224</v>
      </c>
      <c r="Q102" s="65">
        <f t="shared" si="171"/>
        <v>54.5</v>
      </c>
      <c r="R102" s="65">
        <f t="shared" si="171"/>
        <v>5</v>
      </c>
      <c r="S102" s="76">
        <f t="shared" ref="S102:W102" si="172">INT(S101)+MIN(S101-INT(S101)+AI101,1.875)</f>
        <v>76.5</v>
      </c>
      <c r="T102" s="76">
        <f t="shared" si="172"/>
        <v>76.75</v>
      </c>
      <c r="U102" s="76">
        <f t="shared" si="172"/>
        <v>85.875</v>
      </c>
      <c r="V102" s="76">
        <f t="shared" si="172"/>
        <v>85.875</v>
      </c>
      <c r="W102" s="77">
        <f t="shared" si="172"/>
        <v>76.5</v>
      </c>
      <c r="X102" s="15"/>
      <c r="Y102" s="15"/>
      <c r="Z102" s="63" t="s">
        <v>191</v>
      </c>
      <c r="AA102" s="64">
        <f>MIN(MAX(MIN(MAX(MIN(MAX(K$6+INDEX(エサマスタ!$C$5:$O$53,MATCH($D102,エサマスタ!$B$5:$B$53,0),COLUMN()-COLUMN($Z102)),0),3.75)+INDEX(エサマスタ!$C$5:$O$53,MATCH($E102,エサマスタ!$B$5:$B$53,0),COLUMN()-COLUMN($Z102)),0),3.75)+INDEX(エサマスタ!$C$5:$O$53,MATCH($F102,エサマスタ!$B$5:$B$53,0),COLUMN()-COLUMN($Z102)),0),3.75)</f>
        <v>3.75</v>
      </c>
      <c r="AB102" s="65">
        <f>MIN(MAX(MIN(MAX(MIN(MAX(L$6+INDEX(エサマスタ!$C$5:$O$53,MATCH($D102,エサマスタ!$B$5:$B$53,0),COLUMN()-COLUMN($Z102)),0),3.75)+INDEX(エサマスタ!$C$5:$O$53,MATCH($E102,エサマスタ!$B$5:$B$53,0),COLUMN()-COLUMN($Z102)),0),3.75)+INDEX(エサマスタ!$C$5:$O$53,MATCH($F102,エサマスタ!$B$5:$B$53,0),COLUMN()-COLUMN($Z102)),0),3.75)</f>
        <v>1.25</v>
      </c>
      <c r="AC102" s="65">
        <f>MIN(MAX(MIN(MAX(MIN(MAX(M$6+INDEX(エサマスタ!$C$5:$O$53,MATCH($D102,エサマスタ!$B$5:$B$53,0),COLUMN()-COLUMN($Z102)),0),3.75)+INDEX(エサマスタ!$C$5:$O$53,MATCH($E102,エサマスタ!$B$5:$B$53,0),COLUMN()-COLUMN($Z102)),0),3.75)+INDEX(エサマスタ!$C$5:$O$53,MATCH($F102,エサマスタ!$B$5:$B$53,0),COLUMN()-COLUMN($Z102)),0),3.75)</f>
        <v>2.5</v>
      </c>
      <c r="AD102" s="65">
        <f>MIN(MAX(MIN(MAX(MIN(MAX(N$6+INDEX(エサマスタ!$C$5:$O$53,MATCH($D102,エサマスタ!$B$5:$B$53,0),COLUMN()-COLUMN($Z102)),0),3.75)+INDEX(エサマスタ!$C$5:$O$53,MATCH($E102,エサマスタ!$B$5:$B$53,0),COLUMN()-COLUMN($Z102)),0),3.75)+INDEX(エサマスタ!$C$5:$O$53,MATCH($F102,エサマスタ!$B$5:$B$53,0),COLUMN()-COLUMN($Z102)),0),3.75)</f>
        <v>1.5</v>
      </c>
      <c r="AE102" s="65">
        <f>MIN(MAX(MIN(MAX(MIN(MAX(O$6+INDEX(エサマスタ!$C$5:$O$53,MATCH($D102,エサマスタ!$B$5:$B$53,0),COLUMN()-COLUMN($Z102)),0),3.75)+INDEX(エサマスタ!$C$5:$O$53,MATCH($E102,エサマスタ!$B$5:$B$53,0),COLUMN()-COLUMN($Z102)),0),3.75)+INDEX(エサマスタ!$C$5:$O$53,MATCH($F102,エサマスタ!$B$5:$B$53,0),COLUMN()-COLUMN($Z102)),0),3.75)</f>
        <v>1.5</v>
      </c>
      <c r="AF102" s="65">
        <f>MIN(MAX(MIN(MAX(MIN(MAX(P$6+INDEX(エサマスタ!$C$5:$O$53,MATCH($D102,エサマスタ!$B$5:$B$53,0),COLUMN()-COLUMN($Z102)),0),3.75)+INDEX(エサマスタ!$C$5:$O$53,MATCH($E102,エサマスタ!$B$5:$B$53,0),COLUMN()-COLUMN($Z102)),0),3.75)+INDEX(エサマスタ!$C$5:$O$53,MATCH($F102,エサマスタ!$B$5:$B$53,0),COLUMN()-COLUMN($Z102)),0),3.75)</f>
        <v>2.5</v>
      </c>
      <c r="AG102" s="65">
        <f>MIN(MAX(MIN(MAX(MIN(MAX(Q$6+INDEX(エサマスタ!$C$5:$O$53,MATCH($D102,エサマスタ!$B$5:$B$53,0),COLUMN()-COLUMN($Z102)),0),3.75)+INDEX(エサマスタ!$C$5:$O$53,MATCH($E102,エサマスタ!$B$5:$B$53,0),COLUMN()-COLUMN($Z102)),0),3.75)+INDEX(エサマスタ!$C$5:$O$53,MATCH($F102,エサマスタ!$B$5:$B$53,0),COLUMN()-COLUMN($Z102)),0),3.75)</f>
        <v>0.5</v>
      </c>
      <c r="AH102" s="65">
        <f>MIN(MAX(MIN(MAX(MIN(MAX(R$6+INDEX(エサマスタ!$C$5:$O$53,MATCH($D102,エサマスタ!$B$5:$B$53,0),COLUMN()-COLUMN($Z102)),0),3.75)+INDEX(エサマスタ!$C$5:$O$53,MATCH($E102,エサマスタ!$B$5:$B$53,0),COLUMN()-COLUMN($Z102)),0),3.75)+INDEX(エサマスタ!$C$5:$O$53,MATCH($F102,エサマスタ!$B$5:$B$53,0),COLUMN()-COLUMN($Z102)),0),3.75)</f>
        <v>0</v>
      </c>
      <c r="AI102" s="76">
        <f>MIN(MAX(MIN(MAX(MIN(MAX(S$6+INDEX(エサマスタ!$C$5:$O$53,MATCH($D102,エサマスタ!$B$5:$B$53,0),COLUMN()-COLUMN($Z102)),0),1.875-MOD(S102,1))+INDEX(エサマスタ!$C$5:$O$53,MATCH($E102,エサマスタ!$B$5:$B$53,0),COLUMN()-COLUMN($Z102)),0),1.875-MOD(S102,1))+INDEX(エサマスタ!$C$5:$O$53,MATCH($F102,エサマスタ!$B$5:$B$53,0),COLUMN()-COLUMN($Z102)),0),1.875-MOD(S102,1))</f>
        <v>0.75</v>
      </c>
      <c r="AJ102" s="76">
        <f>MIN(MAX(MIN(MAX(MIN(MAX(T$6+INDEX(エサマスタ!$C$5:$O$53,MATCH($D102,エサマスタ!$B$5:$B$53,0),COLUMN()-COLUMN($Z102)),0),1.875-MOD(T102,1))+INDEX(エサマスタ!$C$5:$O$53,MATCH($E102,エサマスタ!$B$5:$B$53,0),COLUMN()-COLUMN($Z102)),0),1.875-MOD(T102,1))+INDEX(エサマスタ!$C$5:$O$53,MATCH($F102,エサマスタ!$B$5:$B$53,0),COLUMN()-COLUMN($Z102)),0),1.875-MOD(T102,1))</f>
        <v>0.875</v>
      </c>
      <c r="AK102" s="76">
        <f>MIN(MAX(MIN(MAX(MIN(MAX(U$6+INDEX(エサマスタ!$C$5:$O$53,MATCH($D102,エサマスタ!$B$5:$B$53,0),COLUMN()-COLUMN($Z102)),0),1.875-MOD(U102,1))+INDEX(エサマスタ!$C$5:$O$53,MATCH($E102,エサマスタ!$B$5:$B$53,0),COLUMN()-COLUMN($Z102)),0),1.875-MOD(U102,1))+INDEX(エサマスタ!$C$5:$O$53,MATCH($F102,エサマスタ!$B$5:$B$53,0),COLUMN()-COLUMN($Z102)),0),1.875-MOD(U102,1))</f>
        <v>1</v>
      </c>
      <c r="AL102" s="76">
        <f>MIN(MAX(MIN(MAX(MIN(MAX(V$6+INDEX(エサマスタ!$C$5:$O$53,MATCH($D102,エサマスタ!$B$5:$B$53,0),COLUMN()-COLUMN($Z102)),0),1.875-MOD(V102,1))+INDEX(エサマスタ!$C$5:$O$53,MATCH($E102,エサマスタ!$B$5:$B$53,0),COLUMN()-COLUMN($Z102)),0),1.875-MOD(V102,1))+INDEX(エサマスタ!$C$5:$O$53,MATCH($F102,エサマスタ!$B$5:$B$53,0),COLUMN()-COLUMN($Z102)),0),1.875-MOD(V102,1))</f>
        <v>1</v>
      </c>
      <c r="AM102" s="77">
        <f>MIN(MAX(MIN(MAX(MIN(MAX(W$6+IF(AND($F$1="リマスター",$D102="アルマジロキャベツ"),-1,1)*INDEX(エサマスタ!$C$5:$O$53,MATCH($D102,エサマスタ!$B$5:$B$53,0),COLUMN()-COLUMN($Z102)),0),1.875-MOD(W102,1))+IF(AND($F$1="リマスター",$E102="アルマジロキャベツ"),-1,1)*INDEX(エサマスタ!$C$5:$O$53,MATCH($E102,エサマスタ!$B$5:$B$53,0),COLUMN()-COLUMN($Z102)),0),1.875-MOD(W102,1))+IF(AND($F$1="リマスター",$F102="アルマジロキャベツ"),-1,1)*INDEX(エサマスタ!$C$5:$O$53,MATCH($F102,エサマスタ!$B$5:$B$53,0),COLUMN()-COLUMN($Z102)),0),1.875-MOD(W102,1))</f>
        <v>1</v>
      </c>
      <c r="AN102" s="15"/>
    </row>
    <row r="103" spans="1:40" x14ac:dyDescent="0.25">
      <c r="A103" s="15"/>
      <c r="B103" s="51" t="s">
        <v>192</v>
      </c>
      <c r="C103" s="54"/>
      <c r="D103" s="53" t="s">
        <v>92</v>
      </c>
      <c r="E103" s="53" t="s">
        <v>97</v>
      </c>
      <c r="F103" s="53" t="s">
        <v>97</v>
      </c>
      <c r="G103" s="50"/>
      <c r="H103" s="15"/>
      <c r="I103" s="15"/>
      <c r="J103" s="63" t="s">
        <v>192</v>
      </c>
      <c r="K103" s="64">
        <f t="shared" ref="K103:R103" si="173">K102+AA102</f>
        <v>317</v>
      </c>
      <c r="L103" s="65">
        <f t="shared" si="173"/>
        <v>111.75</v>
      </c>
      <c r="M103" s="65">
        <f t="shared" si="173"/>
        <v>226.5</v>
      </c>
      <c r="N103" s="65">
        <f t="shared" si="173"/>
        <v>134.5</v>
      </c>
      <c r="O103" s="65">
        <f t="shared" si="173"/>
        <v>134.5</v>
      </c>
      <c r="P103" s="65">
        <f t="shared" si="173"/>
        <v>226.5</v>
      </c>
      <c r="Q103" s="65">
        <f t="shared" si="173"/>
        <v>55</v>
      </c>
      <c r="R103" s="65">
        <f t="shared" si="173"/>
        <v>5</v>
      </c>
      <c r="S103" s="76">
        <f t="shared" ref="S103:W103" si="174">INT(S102)+MIN(S102-INT(S102)+AI102,1.875)</f>
        <v>77.25</v>
      </c>
      <c r="T103" s="76">
        <f t="shared" si="174"/>
        <v>77.625</v>
      </c>
      <c r="U103" s="76">
        <f t="shared" si="174"/>
        <v>86.875</v>
      </c>
      <c r="V103" s="76">
        <f t="shared" si="174"/>
        <v>86.875</v>
      </c>
      <c r="W103" s="77">
        <f t="shared" si="174"/>
        <v>77.5</v>
      </c>
      <c r="X103" s="15"/>
      <c r="Y103" s="15"/>
      <c r="Z103" s="63" t="s">
        <v>192</v>
      </c>
      <c r="AA103" s="64">
        <f>MIN(MAX(MIN(MAX(MIN(MAX(K$6+INDEX(エサマスタ!$C$5:$O$53,MATCH($D103,エサマスタ!$B$5:$B$53,0),COLUMN()-COLUMN($Z103)),0),3.75)+INDEX(エサマスタ!$C$5:$O$53,MATCH($E103,エサマスタ!$B$5:$B$53,0),COLUMN()-COLUMN($Z103)),0),3.75)+INDEX(エサマスタ!$C$5:$O$53,MATCH($F103,エサマスタ!$B$5:$B$53,0),COLUMN()-COLUMN($Z103)),0),3.75)</f>
        <v>3.75</v>
      </c>
      <c r="AB103" s="65">
        <f>MIN(MAX(MIN(MAX(MIN(MAX(L$6+INDEX(エサマスタ!$C$5:$O$53,MATCH($D103,エサマスタ!$B$5:$B$53,0),COLUMN()-COLUMN($Z103)),0),3.75)+INDEX(エサマスタ!$C$5:$O$53,MATCH($E103,エサマスタ!$B$5:$B$53,0),COLUMN()-COLUMN($Z103)),0),3.75)+INDEX(エサマスタ!$C$5:$O$53,MATCH($F103,エサマスタ!$B$5:$B$53,0),COLUMN()-COLUMN($Z103)),0),3.75)</f>
        <v>1.25</v>
      </c>
      <c r="AC103" s="65">
        <f>MIN(MAX(MIN(MAX(MIN(MAX(M$6+INDEX(エサマスタ!$C$5:$O$53,MATCH($D103,エサマスタ!$B$5:$B$53,0),COLUMN()-COLUMN($Z103)),0),3.75)+INDEX(エサマスタ!$C$5:$O$53,MATCH($E103,エサマスタ!$B$5:$B$53,0),COLUMN()-COLUMN($Z103)),0),3.75)+INDEX(エサマスタ!$C$5:$O$53,MATCH($F103,エサマスタ!$B$5:$B$53,0),COLUMN()-COLUMN($Z103)),0),3.75)</f>
        <v>2.5</v>
      </c>
      <c r="AD103" s="65">
        <f>MIN(MAX(MIN(MAX(MIN(MAX(N$6+INDEX(エサマスタ!$C$5:$O$53,MATCH($D103,エサマスタ!$B$5:$B$53,0),COLUMN()-COLUMN($Z103)),0),3.75)+INDEX(エサマスタ!$C$5:$O$53,MATCH($E103,エサマスタ!$B$5:$B$53,0),COLUMN()-COLUMN($Z103)),0),3.75)+INDEX(エサマスタ!$C$5:$O$53,MATCH($F103,エサマスタ!$B$5:$B$53,0),COLUMN()-COLUMN($Z103)),0),3.75)</f>
        <v>1.5</v>
      </c>
      <c r="AE103" s="65">
        <f>MIN(MAX(MIN(MAX(MIN(MAX(O$6+INDEX(エサマスタ!$C$5:$O$53,MATCH($D103,エサマスタ!$B$5:$B$53,0),COLUMN()-COLUMN($Z103)),0),3.75)+INDEX(エサマスタ!$C$5:$O$53,MATCH($E103,エサマスタ!$B$5:$B$53,0),COLUMN()-COLUMN($Z103)),0),3.75)+INDEX(エサマスタ!$C$5:$O$53,MATCH($F103,エサマスタ!$B$5:$B$53,0),COLUMN()-COLUMN($Z103)),0),3.75)</f>
        <v>1.5</v>
      </c>
      <c r="AF103" s="65">
        <f>MIN(MAX(MIN(MAX(MIN(MAX(P$6+INDEX(エサマスタ!$C$5:$O$53,MATCH($D103,エサマスタ!$B$5:$B$53,0),COLUMN()-COLUMN($Z103)),0),3.75)+INDEX(エサマスタ!$C$5:$O$53,MATCH($E103,エサマスタ!$B$5:$B$53,0),COLUMN()-COLUMN($Z103)),0),3.75)+INDEX(エサマスタ!$C$5:$O$53,MATCH($F103,エサマスタ!$B$5:$B$53,0),COLUMN()-COLUMN($Z103)),0),3.75)</f>
        <v>2.5</v>
      </c>
      <c r="AG103" s="65">
        <f>MIN(MAX(MIN(MAX(MIN(MAX(Q$6+INDEX(エサマスタ!$C$5:$O$53,MATCH($D103,エサマスタ!$B$5:$B$53,0),COLUMN()-COLUMN($Z103)),0),3.75)+INDEX(エサマスタ!$C$5:$O$53,MATCH($E103,エサマスタ!$B$5:$B$53,0),COLUMN()-COLUMN($Z103)),0),3.75)+INDEX(エサマスタ!$C$5:$O$53,MATCH($F103,エサマスタ!$B$5:$B$53,0),COLUMN()-COLUMN($Z103)),0),3.75)</f>
        <v>0.5</v>
      </c>
      <c r="AH103" s="65">
        <f>MIN(MAX(MIN(MAX(MIN(MAX(R$6+INDEX(エサマスタ!$C$5:$O$53,MATCH($D103,エサマスタ!$B$5:$B$53,0),COLUMN()-COLUMN($Z103)),0),3.75)+INDEX(エサマスタ!$C$5:$O$53,MATCH($E103,エサマスタ!$B$5:$B$53,0),COLUMN()-COLUMN($Z103)),0),3.75)+INDEX(エサマスタ!$C$5:$O$53,MATCH($F103,エサマスタ!$B$5:$B$53,0),COLUMN()-COLUMN($Z103)),0),3.75)</f>
        <v>0</v>
      </c>
      <c r="AI103" s="76">
        <f>MIN(MAX(MIN(MAX(MIN(MAX(S$6+INDEX(エサマスタ!$C$5:$O$53,MATCH($D103,エサマスタ!$B$5:$B$53,0),COLUMN()-COLUMN($Z103)),0),1.875-MOD(S103,1))+INDEX(エサマスタ!$C$5:$O$53,MATCH($E103,エサマスタ!$B$5:$B$53,0),COLUMN()-COLUMN($Z103)),0),1.875-MOD(S103,1))+INDEX(エサマスタ!$C$5:$O$53,MATCH($F103,エサマスタ!$B$5:$B$53,0),COLUMN()-COLUMN($Z103)),0),1.875-MOD(S103,1))</f>
        <v>0.75</v>
      </c>
      <c r="AJ103" s="76">
        <f>MIN(MAX(MIN(MAX(MIN(MAX(T$6+INDEX(エサマスタ!$C$5:$O$53,MATCH($D103,エサマスタ!$B$5:$B$53,0),COLUMN()-COLUMN($Z103)),0),1.875-MOD(T103,1))+INDEX(エサマスタ!$C$5:$O$53,MATCH($E103,エサマスタ!$B$5:$B$53,0),COLUMN()-COLUMN($Z103)),0),1.875-MOD(T103,1))+INDEX(エサマスタ!$C$5:$O$53,MATCH($F103,エサマスタ!$B$5:$B$53,0),COLUMN()-COLUMN($Z103)),0),1.875-MOD(T103,1))</f>
        <v>0.875</v>
      </c>
      <c r="AK103" s="76">
        <f>MIN(MAX(MIN(MAX(MIN(MAX(U$6+INDEX(エサマスタ!$C$5:$O$53,MATCH($D103,エサマスタ!$B$5:$B$53,0),COLUMN()-COLUMN($Z103)),0),1.875-MOD(U103,1))+INDEX(エサマスタ!$C$5:$O$53,MATCH($E103,エサマスタ!$B$5:$B$53,0),COLUMN()-COLUMN($Z103)),0),1.875-MOD(U103,1))+INDEX(エサマスタ!$C$5:$O$53,MATCH($F103,エサマスタ!$B$5:$B$53,0),COLUMN()-COLUMN($Z103)),0),1.875-MOD(U103,1))</f>
        <v>1</v>
      </c>
      <c r="AL103" s="76">
        <f>MIN(MAX(MIN(MAX(MIN(MAX(V$6+INDEX(エサマスタ!$C$5:$O$53,MATCH($D103,エサマスタ!$B$5:$B$53,0),COLUMN()-COLUMN($Z103)),0),1.875-MOD(V103,1))+INDEX(エサマスタ!$C$5:$O$53,MATCH($E103,エサマスタ!$B$5:$B$53,0),COLUMN()-COLUMN($Z103)),0),1.875-MOD(V103,1))+INDEX(エサマスタ!$C$5:$O$53,MATCH($F103,エサマスタ!$B$5:$B$53,0),COLUMN()-COLUMN($Z103)),0),1.875-MOD(V103,1))</f>
        <v>1</v>
      </c>
      <c r="AM103" s="77">
        <f>MIN(MAX(MIN(MAX(MIN(MAX(W$6+IF(AND($F$1="リマスター",$D103="アルマジロキャベツ"),-1,1)*INDEX(エサマスタ!$C$5:$O$53,MATCH($D103,エサマスタ!$B$5:$B$53,0),COLUMN()-COLUMN($Z103)),0),1.875-MOD(W103,1))+IF(AND($F$1="リマスター",$E103="アルマジロキャベツ"),-1,1)*INDEX(エサマスタ!$C$5:$O$53,MATCH($E103,エサマスタ!$B$5:$B$53,0),COLUMN()-COLUMN($Z103)),0),1.875-MOD(W103,1))+IF(AND($F$1="リマスター",$F103="アルマジロキャベツ"),-1,1)*INDEX(エサマスタ!$C$5:$O$53,MATCH($F103,エサマスタ!$B$5:$B$53,0),COLUMN()-COLUMN($Z103)),0),1.875-MOD(W103,1))</f>
        <v>1</v>
      </c>
      <c r="AN103" s="15"/>
    </row>
    <row r="104" spans="1:40" x14ac:dyDescent="0.25">
      <c r="A104" s="15"/>
      <c r="B104" s="51" t="s">
        <v>193</v>
      </c>
      <c r="C104" s="54"/>
      <c r="D104" s="53" t="s">
        <v>92</v>
      </c>
      <c r="E104" s="53" t="s">
        <v>97</v>
      </c>
      <c r="F104" s="53" t="s">
        <v>97</v>
      </c>
      <c r="G104" s="50"/>
      <c r="H104" s="15"/>
      <c r="I104" s="15"/>
      <c r="J104" s="63" t="s">
        <v>193</v>
      </c>
      <c r="K104" s="64">
        <f t="shared" ref="K104:R104" si="175">K103+AA103</f>
        <v>320.75</v>
      </c>
      <c r="L104" s="65">
        <f t="shared" si="175"/>
        <v>113</v>
      </c>
      <c r="M104" s="65">
        <f t="shared" si="175"/>
        <v>229</v>
      </c>
      <c r="N104" s="65">
        <f t="shared" si="175"/>
        <v>136</v>
      </c>
      <c r="O104" s="65">
        <f t="shared" si="175"/>
        <v>136</v>
      </c>
      <c r="P104" s="65">
        <f t="shared" si="175"/>
        <v>229</v>
      </c>
      <c r="Q104" s="65">
        <f t="shared" si="175"/>
        <v>55.5</v>
      </c>
      <c r="R104" s="65">
        <f t="shared" si="175"/>
        <v>5</v>
      </c>
      <c r="S104" s="76">
        <f t="shared" ref="S104:W104" si="176">INT(S103)+MIN(S103-INT(S103)+AI103,1.875)</f>
        <v>78</v>
      </c>
      <c r="T104" s="76">
        <f t="shared" si="176"/>
        <v>78.5</v>
      </c>
      <c r="U104" s="76">
        <f t="shared" si="176"/>
        <v>87.875</v>
      </c>
      <c r="V104" s="76">
        <f t="shared" si="176"/>
        <v>87.875</v>
      </c>
      <c r="W104" s="77">
        <f t="shared" si="176"/>
        <v>78.5</v>
      </c>
      <c r="X104" s="15"/>
      <c r="Y104" s="15"/>
      <c r="Z104" s="63" t="s">
        <v>193</v>
      </c>
      <c r="AA104" s="64">
        <f>MIN(MAX(MIN(MAX(MIN(MAX(K$6+INDEX(エサマスタ!$C$5:$O$53,MATCH($D104,エサマスタ!$B$5:$B$53,0),COLUMN()-COLUMN($Z104)),0),3.75)+INDEX(エサマスタ!$C$5:$O$53,MATCH($E104,エサマスタ!$B$5:$B$53,0),COLUMN()-COLUMN($Z104)),0),3.75)+INDEX(エサマスタ!$C$5:$O$53,MATCH($F104,エサマスタ!$B$5:$B$53,0),COLUMN()-COLUMN($Z104)),0),3.75)</f>
        <v>3.75</v>
      </c>
      <c r="AB104" s="65">
        <f>MIN(MAX(MIN(MAX(MIN(MAX(L$6+INDEX(エサマスタ!$C$5:$O$53,MATCH($D104,エサマスタ!$B$5:$B$53,0),COLUMN()-COLUMN($Z104)),0),3.75)+INDEX(エサマスタ!$C$5:$O$53,MATCH($E104,エサマスタ!$B$5:$B$53,0),COLUMN()-COLUMN($Z104)),0),3.75)+INDEX(エサマスタ!$C$5:$O$53,MATCH($F104,エサマスタ!$B$5:$B$53,0),COLUMN()-COLUMN($Z104)),0),3.75)</f>
        <v>1.25</v>
      </c>
      <c r="AC104" s="65">
        <f>MIN(MAX(MIN(MAX(MIN(MAX(M$6+INDEX(エサマスタ!$C$5:$O$53,MATCH($D104,エサマスタ!$B$5:$B$53,0),COLUMN()-COLUMN($Z104)),0),3.75)+INDEX(エサマスタ!$C$5:$O$53,MATCH($E104,エサマスタ!$B$5:$B$53,0),COLUMN()-COLUMN($Z104)),0),3.75)+INDEX(エサマスタ!$C$5:$O$53,MATCH($F104,エサマスタ!$B$5:$B$53,0),COLUMN()-COLUMN($Z104)),0),3.75)</f>
        <v>2.5</v>
      </c>
      <c r="AD104" s="65">
        <f>MIN(MAX(MIN(MAX(MIN(MAX(N$6+INDEX(エサマスタ!$C$5:$O$53,MATCH($D104,エサマスタ!$B$5:$B$53,0),COLUMN()-COLUMN($Z104)),0),3.75)+INDEX(エサマスタ!$C$5:$O$53,MATCH($E104,エサマスタ!$B$5:$B$53,0),COLUMN()-COLUMN($Z104)),0),3.75)+INDEX(エサマスタ!$C$5:$O$53,MATCH($F104,エサマスタ!$B$5:$B$53,0),COLUMN()-COLUMN($Z104)),0),3.75)</f>
        <v>1.5</v>
      </c>
      <c r="AE104" s="65">
        <f>MIN(MAX(MIN(MAX(MIN(MAX(O$6+INDEX(エサマスタ!$C$5:$O$53,MATCH($D104,エサマスタ!$B$5:$B$53,0),COLUMN()-COLUMN($Z104)),0),3.75)+INDEX(エサマスタ!$C$5:$O$53,MATCH($E104,エサマスタ!$B$5:$B$53,0),COLUMN()-COLUMN($Z104)),0),3.75)+INDEX(エサマスタ!$C$5:$O$53,MATCH($F104,エサマスタ!$B$5:$B$53,0),COLUMN()-COLUMN($Z104)),0),3.75)</f>
        <v>1.5</v>
      </c>
      <c r="AF104" s="65">
        <f>MIN(MAX(MIN(MAX(MIN(MAX(P$6+INDEX(エサマスタ!$C$5:$O$53,MATCH($D104,エサマスタ!$B$5:$B$53,0),COLUMN()-COLUMN($Z104)),0),3.75)+INDEX(エサマスタ!$C$5:$O$53,MATCH($E104,エサマスタ!$B$5:$B$53,0),COLUMN()-COLUMN($Z104)),0),3.75)+INDEX(エサマスタ!$C$5:$O$53,MATCH($F104,エサマスタ!$B$5:$B$53,0),COLUMN()-COLUMN($Z104)),0),3.75)</f>
        <v>2.5</v>
      </c>
      <c r="AG104" s="65">
        <f>MIN(MAX(MIN(MAX(MIN(MAX(Q$6+INDEX(エサマスタ!$C$5:$O$53,MATCH($D104,エサマスタ!$B$5:$B$53,0),COLUMN()-COLUMN($Z104)),0),3.75)+INDEX(エサマスタ!$C$5:$O$53,MATCH($E104,エサマスタ!$B$5:$B$53,0),COLUMN()-COLUMN($Z104)),0),3.75)+INDEX(エサマスタ!$C$5:$O$53,MATCH($F104,エサマスタ!$B$5:$B$53,0),COLUMN()-COLUMN($Z104)),0),3.75)</f>
        <v>0.5</v>
      </c>
      <c r="AH104" s="65">
        <f>MIN(MAX(MIN(MAX(MIN(MAX(R$6+INDEX(エサマスタ!$C$5:$O$53,MATCH($D104,エサマスタ!$B$5:$B$53,0),COLUMN()-COLUMN($Z104)),0),3.75)+INDEX(エサマスタ!$C$5:$O$53,MATCH($E104,エサマスタ!$B$5:$B$53,0),COLUMN()-COLUMN($Z104)),0),3.75)+INDEX(エサマスタ!$C$5:$O$53,MATCH($F104,エサマスタ!$B$5:$B$53,0),COLUMN()-COLUMN($Z104)),0),3.75)</f>
        <v>0</v>
      </c>
      <c r="AI104" s="76">
        <f>MIN(MAX(MIN(MAX(MIN(MAX(S$6+INDEX(エサマスタ!$C$5:$O$53,MATCH($D104,エサマスタ!$B$5:$B$53,0),COLUMN()-COLUMN($Z104)),0),1.875-MOD(S104,1))+INDEX(エサマスタ!$C$5:$O$53,MATCH($E104,エサマスタ!$B$5:$B$53,0),COLUMN()-COLUMN($Z104)),0),1.875-MOD(S104,1))+INDEX(エサマスタ!$C$5:$O$53,MATCH($F104,エサマスタ!$B$5:$B$53,0),COLUMN()-COLUMN($Z104)),0),1.875-MOD(S104,1))</f>
        <v>0.75</v>
      </c>
      <c r="AJ104" s="76">
        <f>MIN(MAX(MIN(MAX(MIN(MAX(T$6+INDEX(エサマスタ!$C$5:$O$53,MATCH($D104,エサマスタ!$B$5:$B$53,0),COLUMN()-COLUMN($Z104)),0),1.875-MOD(T104,1))+INDEX(エサマスタ!$C$5:$O$53,MATCH($E104,エサマスタ!$B$5:$B$53,0),COLUMN()-COLUMN($Z104)),0),1.875-MOD(T104,1))+INDEX(エサマスタ!$C$5:$O$53,MATCH($F104,エサマスタ!$B$5:$B$53,0),COLUMN()-COLUMN($Z104)),0),1.875-MOD(T104,1))</f>
        <v>0.875</v>
      </c>
      <c r="AK104" s="76">
        <f>MIN(MAX(MIN(MAX(MIN(MAX(U$6+INDEX(エサマスタ!$C$5:$O$53,MATCH($D104,エサマスタ!$B$5:$B$53,0),COLUMN()-COLUMN($Z104)),0),1.875-MOD(U104,1))+INDEX(エサマスタ!$C$5:$O$53,MATCH($E104,エサマスタ!$B$5:$B$53,0),COLUMN()-COLUMN($Z104)),0),1.875-MOD(U104,1))+INDEX(エサマスタ!$C$5:$O$53,MATCH($F104,エサマスタ!$B$5:$B$53,0),COLUMN()-COLUMN($Z104)),0),1.875-MOD(U104,1))</f>
        <v>1</v>
      </c>
      <c r="AL104" s="76">
        <f>MIN(MAX(MIN(MAX(MIN(MAX(V$6+INDEX(エサマスタ!$C$5:$O$53,MATCH($D104,エサマスタ!$B$5:$B$53,0),COLUMN()-COLUMN($Z104)),0),1.875-MOD(V104,1))+INDEX(エサマスタ!$C$5:$O$53,MATCH($E104,エサマスタ!$B$5:$B$53,0),COLUMN()-COLUMN($Z104)),0),1.875-MOD(V104,1))+INDEX(エサマスタ!$C$5:$O$53,MATCH($F104,エサマスタ!$B$5:$B$53,0),COLUMN()-COLUMN($Z104)),0),1.875-MOD(V104,1))</f>
        <v>1</v>
      </c>
      <c r="AM104" s="77">
        <f>MIN(MAX(MIN(MAX(MIN(MAX(W$6+IF(AND($F$1="リマスター",$D104="アルマジロキャベツ"),-1,1)*INDEX(エサマスタ!$C$5:$O$53,MATCH($D104,エサマスタ!$B$5:$B$53,0),COLUMN()-COLUMN($Z104)),0),1.875-MOD(W104,1))+IF(AND($F$1="リマスター",$E104="アルマジロキャベツ"),-1,1)*INDEX(エサマスタ!$C$5:$O$53,MATCH($E104,エサマスタ!$B$5:$B$53,0),COLUMN()-COLUMN($Z104)),0),1.875-MOD(W104,1))+IF(AND($F$1="リマスター",$F104="アルマジロキャベツ"),-1,1)*INDEX(エサマスタ!$C$5:$O$53,MATCH($F104,エサマスタ!$B$5:$B$53,0),COLUMN()-COLUMN($Z104)),0),1.875-MOD(W104,1))</f>
        <v>1</v>
      </c>
      <c r="AN104" s="15"/>
    </row>
    <row r="105" spans="1:40" x14ac:dyDescent="0.25">
      <c r="A105" s="15"/>
      <c r="B105" s="51" t="s">
        <v>194</v>
      </c>
      <c r="C105" s="54"/>
      <c r="D105" s="53" t="s">
        <v>92</v>
      </c>
      <c r="E105" s="53" t="s">
        <v>104</v>
      </c>
      <c r="F105" s="53" t="s">
        <v>97</v>
      </c>
      <c r="G105" s="50"/>
      <c r="H105" s="15"/>
      <c r="I105" s="15"/>
      <c r="J105" s="63" t="s">
        <v>194</v>
      </c>
      <c r="K105" s="64">
        <f t="shared" ref="K105:R105" si="177">K104+AA104</f>
        <v>324.5</v>
      </c>
      <c r="L105" s="65">
        <f t="shared" si="177"/>
        <v>114.25</v>
      </c>
      <c r="M105" s="65">
        <f t="shared" si="177"/>
        <v>231.5</v>
      </c>
      <c r="N105" s="65">
        <f t="shared" si="177"/>
        <v>137.5</v>
      </c>
      <c r="O105" s="65">
        <f t="shared" si="177"/>
        <v>137.5</v>
      </c>
      <c r="P105" s="65">
        <f t="shared" si="177"/>
        <v>231.5</v>
      </c>
      <c r="Q105" s="65">
        <f t="shared" si="177"/>
        <v>56</v>
      </c>
      <c r="R105" s="65">
        <f t="shared" si="177"/>
        <v>5</v>
      </c>
      <c r="S105" s="76">
        <f t="shared" ref="S105:W105" si="178">INT(S104)+MIN(S104-INT(S104)+AI104,1.875)</f>
        <v>78.75</v>
      </c>
      <c r="T105" s="76">
        <f t="shared" si="178"/>
        <v>79.375</v>
      </c>
      <c r="U105" s="76">
        <f t="shared" si="178"/>
        <v>88.875</v>
      </c>
      <c r="V105" s="76">
        <f t="shared" si="178"/>
        <v>88.875</v>
      </c>
      <c r="W105" s="77">
        <f t="shared" si="178"/>
        <v>79.5</v>
      </c>
      <c r="X105" s="15"/>
      <c r="Y105" s="15"/>
      <c r="Z105" s="63" t="s">
        <v>194</v>
      </c>
      <c r="AA105" s="64">
        <f>MIN(MAX(MIN(MAX(MIN(MAX(K$6+INDEX(エサマスタ!$C$5:$O$53,MATCH($D105,エサマスタ!$B$5:$B$53,0),COLUMN()-COLUMN($Z105)),0),3.75)+INDEX(エサマスタ!$C$5:$O$53,MATCH($E105,エサマスタ!$B$5:$B$53,0),COLUMN()-COLUMN($Z105)),0),3.75)+INDEX(エサマスタ!$C$5:$O$53,MATCH($F105,エサマスタ!$B$5:$B$53,0),COLUMN()-COLUMN($Z105)),0),3.75)</f>
        <v>3.5</v>
      </c>
      <c r="AB105" s="65">
        <f>MIN(MAX(MIN(MAX(MIN(MAX(L$6+INDEX(エサマスタ!$C$5:$O$53,MATCH($D105,エサマスタ!$B$5:$B$53,0),COLUMN()-COLUMN($Z105)),0),3.75)+INDEX(エサマスタ!$C$5:$O$53,MATCH($E105,エサマスタ!$B$5:$B$53,0),COLUMN()-COLUMN($Z105)),0),3.75)+INDEX(エサマスタ!$C$5:$O$53,MATCH($F105,エサマスタ!$B$5:$B$53,0),COLUMN()-COLUMN($Z105)),0),3.75)</f>
        <v>1.25</v>
      </c>
      <c r="AC105" s="65">
        <f>MIN(MAX(MIN(MAX(MIN(MAX(M$6+INDEX(エサマスタ!$C$5:$O$53,MATCH($D105,エサマスタ!$B$5:$B$53,0),COLUMN()-COLUMN($Z105)),0),3.75)+INDEX(エサマスタ!$C$5:$O$53,MATCH($E105,エサマスタ!$B$5:$B$53,0),COLUMN()-COLUMN($Z105)),0),3.75)+INDEX(エサマスタ!$C$5:$O$53,MATCH($F105,エサマスタ!$B$5:$B$53,0),COLUMN()-COLUMN($Z105)),0),3.75)</f>
        <v>2.5</v>
      </c>
      <c r="AD105" s="65">
        <f>MIN(MAX(MIN(MAX(MIN(MAX(N$6+INDEX(エサマスタ!$C$5:$O$53,MATCH($D105,エサマスタ!$B$5:$B$53,0),COLUMN()-COLUMN($Z105)),0),3.75)+INDEX(エサマスタ!$C$5:$O$53,MATCH($E105,エサマスタ!$B$5:$B$53,0),COLUMN()-COLUMN($Z105)),0),3.75)+INDEX(エサマスタ!$C$5:$O$53,MATCH($F105,エサマスタ!$B$5:$B$53,0),COLUMN()-COLUMN($Z105)),0),3.75)</f>
        <v>1.5</v>
      </c>
      <c r="AE105" s="65">
        <f>MIN(MAX(MIN(MAX(MIN(MAX(O$6+INDEX(エサマスタ!$C$5:$O$53,MATCH($D105,エサマスタ!$B$5:$B$53,0),COLUMN()-COLUMN($Z105)),0),3.75)+INDEX(エサマスタ!$C$5:$O$53,MATCH($E105,エサマスタ!$B$5:$B$53,0),COLUMN()-COLUMN($Z105)),0),3.75)+INDEX(エサマスタ!$C$5:$O$53,MATCH($F105,エサマスタ!$B$5:$B$53,0),COLUMN()-COLUMN($Z105)),0),3.75)</f>
        <v>1.5</v>
      </c>
      <c r="AF105" s="65">
        <f>MIN(MAX(MIN(MAX(MIN(MAX(P$6+INDEX(エサマスタ!$C$5:$O$53,MATCH($D105,エサマスタ!$B$5:$B$53,0),COLUMN()-COLUMN($Z105)),0),3.75)+INDEX(エサマスタ!$C$5:$O$53,MATCH($E105,エサマスタ!$B$5:$B$53,0),COLUMN()-COLUMN($Z105)),0),3.75)+INDEX(エサマスタ!$C$5:$O$53,MATCH($F105,エサマスタ!$B$5:$B$53,0),COLUMN()-COLUMN($Z105)),0),3.75)</f>
        <v>2.5</v>
      </c>
      <c r="AG105" s="65">
        <f>MIN(MAX(MIN(MAX(MIN(MAX(Q$6+INDEX(エサマスタ!$C$5:$O$53,MATCH($D105,エサマスタ!$B$5:$B$53,0),COLUMN()-COLUMN($Z105)),0),3.75)+INDEX(エサマスタ!$C$5:$O$53,MATCH($E105,エサマスタ!$B$5:$B$53,0),COLUMN()-COLUMN($Z105)),0),3.75)+INDEX(エサマスタ!$C$5:$O$53,MATCH($F105,エサマスタ!$B$5:$B$53,0),COLUMN()-COLUMN($Z105)),0),3.75)</f>
        <v>1.5</v>
      </c>
      <c r="AH105" s="65">
        <f>MIN(MAX(MIN(MAX(MIN(MAX(R$6+INDEX(エサマスタ!$C$5:$O$53,MATCH($D105,エサマスタ!$B$5:$B$53,0),COLUMN()-COLUMN($Z105)),0),3.75)+INDEX(エサマスタ!$C$5:$O$53,MATCH($E105,エサマスタ!$B$5:$B$53,0),COLUMN()-COLUMN($Z105)),0),3.75)+INDEX(エサマスタ!$C$5:$O$53,MATCH($F105,エサマスタ!$B$5:$B$53,0),COLUMN()-COLUMN($Z105)),0),3.75)</f>
        <v>0</v>
      </c>
      <c r="AI105" s="76">
        <f>MIN(MAX(MIN(MAX(MIN(MAX(S$6+INDEX(エサマスタ!$C$5:$O$53,MATCH($D105,エサマスタ!$B$5:$B$53,0),COLUMN()-COLUMN($Z105)),0),1.875-MOD(S105,1))+INDEX(エサマスタ!$C$5:$O$53,MATCH($E105,エサマスタ!$B$5:$B$53,0),COLUMN()-COLUMN($Z105)),0),1.875-MOD(S105,1))+INDEX(エサマスタ!$C$5:$O$53,MATCH($F105,エサマスタ!$B$5:$B$53,0),COLUMN()-COLUMN($Z105)),0),1.875-MOD(S105,1))</f>
        <v>0.75</v>
      </c>
      <c r="AJ105" s="76">
        <f>MIN(MAX(MIN(MAX(MIN(MAX(T$6+INDEX(エサマスタ!$C$5:$O$53,MATCH($D105,エサマスタ!$B$5:$B$53,0),COLUMN()-COLUMN($Z105)),0),1.875-MOD(T105,1))+INDEX(エサマスタ!$C$5:$O$53,MATCH($E105,エサマスタ!$B$5:$B$53,0),COLUMN()-COLUMN($Z105)),0),1.875-MOD(T105,1))+INDEX(エサマスタ!$C$5:$O$53,MATCH($F105,エサマスタ!$B$5:$B$53,0),COLUMN()-COLUMN($Z105)),0),1.875-MOD(T105,1))</f>
        <v>0.875</v>
      </c>
      <c r="AK105" s="76">
        <f>MIN(MAX(MIN(MAX(MIN(MAX(U$6+INDEX(エサマスタ!$C$5:$O$53,MATCH($D105,エサマスタ!$B$5:$B$53,0),COLUMN()-COLUMN($Z105)),0),1.875-MOD(U105,1))+INDEX(エサマスタ!$C$5:$O$53,MATCH($E105,エサマスタ!$B$5:$B$53,0),COLUMN()-COLUMN($Z105)),0),1.875-MOD(U105,1))+INDEX(エサマスタ!$C$5:$O$53,MATCH($F105,エサマスタ!$B$5:$B$53,0),COLUMN()-COLUMN($Z105)),0),1.875-MOD(U105,1))</f>
        <v>1</v>
      </c>
      <c r="AL105" s="76">
        <f>MIN(MAX(MIN(MAX(MIN(MAX(V$6+INDEX(エサマスタ!$C$5:$O$53,MATCH($D105,エサマスタ!$B$5:$B$53,0),COLUMN()-COLUMN($Z105)),0),1.875-MOD(V105,1))+INDEX(エサマスタ!$C$5:$O$53,MATCH($E105,エサマスタ!$B$5:$B$53,0),COLUMN()-COLUMN($Z105)),0),1.875-MOD(V105,1))+INDEX(エサマスタ!$C$5:$O$53,MATCH($F105,エサマスタ!$B$5:$B$53,0),COLUMN()-COLUMN($Z105)),0),1.875-MOD(V105,1))</f>
        <v>1</v>
      </c>
      <c r="AM105" s="77">
        <f>MIN(MAX(MIN(MAX(MIN(MAX(W$6+IF(AND($F$1="リマスター",$D105="アルマジロキャベツ"),-1,1)*INDEX(エサマスタ!$C$5:$O$53,MATCH($D105,エサマスタ!$B$5:$B$53,0),COLUMN()-COLUMN($Z105)),0),1.875-MOD(W105,1))+IF(AND($F$1="リマスター",$E105="アルマジロキャベツ"),-1,1)*INDEX(エサマスタ!$C$5:$O$53,MATCH($E105,エサマスタ!$B$5:$B$53,0),COLUMN()-COLUMN($Z105)),0),1.875-MOD(W105,1))+IF(AND($F$1="リマスター",$F105="アルマジロキャベツ"),-1,1)*INDEX(エサマスタ!$C$5:$O$53,MATCH($F105,エサマスタ!$B$5:$B$53,0),COLUMN()-COLUMN($Z105)),0),1.875-MOD(W105,1))</f>
        <v>0.5</v>
      </c>
      <c r="AN105" s="15"/>
    </row>
    <row r="106" spans="1:40" x14ac:dyDescent="0.25">
      <c r="A106" s="15"/>
      <c r="B106" s="51" t="s">
        <v>195</v>
      </c>
      <c r="C106" s="54"/>
      <c r="D106" s="53" t="s">
        <v>92</v>
      </c>
      <c r="E106" s="53" t="s">
        <v>97</v>
      </c>
      <c r="F106" s="53" t="s">
        <v>97</v>
      </c>
      <c r="G106" s="50"/>
      <c r="H106" s="15"/>
      <c r="I106" s="15"/>
      <c r="J106" s="63" t="s">
        <v>195</v>
      </c>
      <c r="K106" s="64">
        <f t="shared" ref="K106:R106" si="179">K105+AA105</f>
        <v>328</v>
      </c>
      <c r="L106" s="65">
        <f t="shared" si="179"/>
        <v>115.5</v>
      </c>
      <c r="M106" s="65">
        <f t="shared" si="179"/>
        <v>234</v>
      </c>
      <c r="N106" s="65">
        <f t="shared" si="179"/>
        <v>139</v>
      </c>
      <c r="O106" s="65">
        <f t="shared" si="179"/>
        <v>139</v>
      </c>
      <c r="P106" s="65">
        <f t="shared" si="179"/>
        <v>234</v>
      </c>
      <c r="Q106" s="65">
        <f t="shared" si="179"/>
        <v>57.5</v>
      </c>
      <c r="R106" s="65">
        <f t="shared" si="179"/>
        <v>5</v>
      </c>
      <c r="S106" s="76">
        <f t="shared" ref="S106:W106" si="180">INT(S105)+MIN(S105-INT(S105)+AI105,1.875)</f>
        <v>79.5</v>
      </c>
      <c r="T106" s="76">
        <f t="shared" si="180"/>
        <v>80.25</v>
      </c>
      <c r="U106" s="76">
        <f t="shared" si="180"/>
        <v>89.875</v>
      </c>
      <c r="V106" s="76">
        <f t="shared" si="180"/>
        <v>89.875</v>
      </c>
      <c r="W106" s="77">
        <f t="shared" si="180"/>
        <v>80</v>
      </c>
      <c r="X106" s="15"/>
      <c r="Y106" s="15"/>
      <c r="Z106" s="63" t="s">
        <v>195</v>
      </c>
      <c r="AA106" s="64">
        <f>MIN(MAX(MIN(MAX(MIN(MAX(K$6+INDEX(エサマスタ!$C$5:$O$53,MATCH($D106,エサマスタ!$B$5:$B$53,0),COLUMN()-COLUMN($Z106)),0),3.75)+INDEX(エサマスタ!$C$5:$O$53,MATCH($E106,エサマスタ!$B$5:$B$53,0),COLUMN()-COLUMN($Z106)),0),3.75)+INDEX(エサマスタ!$C$5:$O$53,MATCH($F106,エサマスタ!$B$5:$B$53,0),COLUMN()-COLUMN($Z106)),0),3.75)</f>
        <v>3.75</v>
      </c>
      <c r="AB106" s="65">
        <f>MIN(MAX(MIN(MAX(MIN(MAX(L$6+INDEX(エサマスタ!$C$5:$O$53,MATCH($D106,エサマスタ!$B$5:$B$53,0),COLUMN()-COLUMN($Z106)),0),3.75)+INDEX(エサマスタ!$C$5:$O$53,MATCH($E106,エサマスタ!$B$5:$B$53,0),COLUMN()-COLUMN($Z106)),0),3.75)+INDEX(エサマスタ!$C$5:$O$53,MATCH($F106,エサマスタ!$B$5:$B$53,0),COLUMN()-COLUMN($Z106)),0),3.75)</f>
        <v>1.25</v>
      </c>
      <c r="AC106" s="65">
        <f>MIN(MAX(MIN(MAX(MIN(MAX(M$6+INDEX(エサマスタ!$C$5:$O$53,MATCH($D106,エサマスタ!$B$5:$B$53,0),COLUMN()-COLUMN($Z106)),0),3.75)+INDEX(エサマスタ!$C$5:$O$53,MATCH($E106,エサマスタ!$B$5:$B$53,0),COLUMN()-COLUMN($Z106)),0),3.75)+INDEX(エサマスタ!$C$5:$O$53,MATCH($F106,エサマスタ!$B$5:$B$53,0),COLUMN()-COLUMN($Z106)),0),3.75)</f>
        <v>2.5</v>
      </c>
      <c r="AD106" s="65">
        <f>MIN(MAX(MIN(MAX(MIN(MAX(N$6+INDEX(エサマスタ!$C$5:$O$53,MATCH($D106,エサマスタ!$B$5:$B$53,0),COLUMN()-COLUMN($Z106)),0),3.75)+INDEX(エサマスタ!$C$5:$O$53,MATCH($E106,エサマスタ!$B$5:$B$53,0),COLUMN()-COLUMN($Z106)),0),3.75)+INDEX(エサマスタ!$C$5:$O$53,MATCH($F106,エサマスタ!$B$5:$B$53,0),COLUMN()-COLUMN($Z106)),0),3.75)</f>
        <v>1.5</v>
      </c>
      <c r="AE106" s="65">
        <f>MIN(MAX(MIN(MAX(MIN(MAX(O$6+INDEX(エサマスタ!$C$5:$O$53,MATCH($D106,エサマスタ!$B$5:$B$53,0),COLUMN()-COLUMN($Z106)),0),3.75)+INDEX(エサマスタ!$C$5:$O$53,MATCH($E106,エサマスタ!$B$5:$B$53,0),COLUMN()-COLUMN($Z106)),0),3.75)+INDEX(エサマスタ!$C$5:$O$53,MATCH($F106,エサマスタ!$B$5:$B$53,0),COLUMN()-COLUMN($Z106)),0),3.75)</f>
        <v>1.5</v>
      </c>
      <c r="AF106" s="65">
        <f>MIN(MAX(MIN(MAX(MIN(MAX(P$6+INDEX(エサマスタ!$C$5:$O$53,MATCH($D106,エサマスタ!$B$5:$B$53,0),COLUMN()-COLUMN($Z106)),0),3.75)+INDEX(エサマスタ!$C$5:$O$53,MATCH($E106,エサマスタ!$B$5:$B$53,0),COLUMN()-COLUMN($Z106)),0),3.75)+INDEX(エサマスタ!$C$5:$O$53,MATCH($F106,エサマスタ!$B$5:$B$53,0),COLUMN()-COLUMN($Z106)),0),3.75)</f>
        <v>2.5</v>
      </c>
      <c r="AG106" s="65">
        <f>MIN(MAX(MIN(MAX(MIN(MAX(Q$6+INDEX(エサマスタ!$C$5:$O$53,MATCH($D106,エサマスタ!$B$5:$B$53,0),COLUMN()-COLUMN($Z106)),0),3.75)+INDEX(エサマスタ!$C$5:$O$53,MATCH($E106,エサマスタ!$B$5:$B$53,0),COLUMN()-COLUMN($Z106)),0),3.75)+INDEX(エサマスタ!$C$5:$O$53,MATCH($F106,エサマスタ!$B$5:$B$53,0),COLUMN()-COLUMN($Z106)),0),3.75)</f>
        <v>0.5</v>
      </c>
      <c r="AH106" s="65">
        <f>MIN(MAX(MIN(MAX(MIN(MAX(R$6+INDEX(エサマスタ!$C$5:$O$53,MATCH($D106,エサマスタ!$B$5:$B$53,0),COLUMN()-COLUMN($Z106)),0),3.75)+INDEX(エサマスタ!$C$5:$O$53,MATCH($E106,エサマスタ!$B$5:$B$53,0),COLUMN()-COLUMN($Z106)),0),3.75)+INDEX(エサマスタ!$C$5:$O$53,MATCH($F106,エサマスタ!$B$5:$B$53,0),COLUMN()-COLUMN($Z106)),0),3.75)</f>
        <v>0</v>
      </c>
      <c r="AI106" s="76">
        <f>MIN(MAX(MIN(MAX(MIN(MAX(S$6+INDEX(エサマスタ!$C$5:$O$53,MATCH($D106,エサマスタ!$B$5:$B$53,0),COLUMN()-COLUMN($Z106)),0),1.875-MOD(S106,1))+INDEX(エサマスタ!$C$5:$O$53,MATCH($E106,エサマスタ!$B$5:$B$53,0),COLUMN()-COLUMN($Z106)),0),1.875-MOD(S106,1))+INDEX(エサマスタ!$C$5:$O$53,MATCH($F106,エサマスタ!$B$5:$B$53,0),COLUMN()-COLUMN($Z106)),0),1.875-MOD(S106,1))</f>
        <v>0.75</v>
      </c>
      <c r="AJ106" s="76">
        <f>MIN(MAX(MIN(MAX(MIN(MAX(T$6+INDEX(エサマスタ!$C$5:$O$53,MATCH($D106,エサマスタ!$B$5:$B$53,0),COLUMN()-COLUMN($Z106)),0),1.875-MOD(T106,1))+INDEX(エサマスタ!$C$5:$O$53,MATCH($E106,エサマスタ!$B$5:$B$53,0),COLUMN()-COLUMN($Z106)),0),1.875-MOD(T106,1))+INDEX(エサマスタ!$C$5:$O$53,MATCH($F106,エサマスタ!$B$5:$B$53,0),COLUMN()-COLUMN($Z106)),0),1.875-MOD(T106,1))</f>
        <v>0.875</v>
      </c>
      <c r="AK106" s="76">
        <f>MIN(MAX(MIN(MAX(MIN(MAX(U$6+INDEX(エサマスタ!$C$5:$O$53,MATCH($D106,エサマスタ!$B$5:$B$53,0),COLUMN()-COLUMN($Z106)),0),1.875-MOD(U106,1))+INDEX(エサマスタ!$C$5:$O$53,MATCH($E106,エサマスタ!$B$5:$B$53,0),COLUMN()-COLUMN($Z106)),0),1.875-MOD(U106,1))+INDEX(エサマスタ!$C$5:$O$53,MATCH($F106,エサマスタ!$B$5:$B$53,0),COLUMN()-COLUMN($Z106)),0),1.875-MOD(U106,1))</f>
        <v>1</v>
      </c>
      <c r="AL106" s="76">
        <f>MIN(MAX(MIN(MAX(MIN(MAX(V$6+INDEX(エサマスタ!$C$5:$O$53,MATCH($D106,エサマスタ!$B$5:$B$53,0),COLUMN()-COLUMN($Z106)),0),1.875-MOD(V106,1))+INDEX(エサマスタ!$C$5:$O$53,MATCH($E106,エサマスタ!$B$5:$B$53,0),COLUMN()-COLUMN($Z106)),0),1.875-MOD(V106,1))+INDEX(エサマスタ!$C$5:$O$53,MATCH($F106,エサマスタ!$B$5:$B$53,0),COLUMN()-COLUMN($Z106)),0),1.875-MOD(V106,1))</f>
        <v>1</v>
      </c>
      <c r="AM106" s="77">
        <f>MIN(MAX(MIN(MAX(MIN(MAX(W$6+IF(AND($F$1="リマスター",$D106="アルマジロキャベツ"),-1,1)*INDEX(エサマスタ!$C$5:$O$53,MATCH($D106,エサマスタ!$B$5:$B$53,0),COLUMN()-COLUMN($Z106)),0),1.875-MOD(W106,1))+IF(AND($F$1="リマスター",$E106="アルマジロキャベツ"),-1,1)*INDEX(エサマスタ!$C$5:$O$53,MATCH($E106,エサマスタ!$B$5:$B$53,0),COLUMN()-COLUMN($Z106)),0),1.875-MOD(W106,1))+IF(AND($F$1="リマスター",$F106="アルマジロキャベツ"),-1,1)*INDEX(エサマスタ!$C$5:$O$53,MATCH($F106,エサマスタ!$B$5:$B$53,0),COLUMN()-COLUMN($Z106)),0),1.875-MOD(W106,1))</f>
        <v>1</v>
      </c>
      <c r="AN106" s="15"/>
    </row>
    <row r="107" spans="1:40" x14ac:dyDescent="0.25">
      <c r="A107" s="15"/>
      <c r="B107" s="51" t="s">
        <v>196</v>
      </c>
      <c r="C107" s="54"/>
      <c r="D107" s="53" t="s">
        <v>92</v>
      </c>
      <c r="E107" s="53" t="s">
        <v>97</v>
      </c>
      <c r="F107" s="53" t="s">
        <v>97</v>
      </c>
      <c r="G107" s="50"/>
      <c r="H107" s="15"/>
      <c r="I107" s="15"/>
      <c r="J107" s="63" t="s">
        <v>196</v>
      </c>
      <c r="K107" s="64">
        <f t="shared" ref="K107:R107" si="181">K106+AA106</f>
        <v>331.75</v>
      </c>
      <c r="L107" s="65">
        <f t="shared" si="181"/>
        <v>116.75</v>
      </c>
      <c r="M107" s="65">
        <f t="shared" si="181"/>
        <v>236.5</v>
      </c>
      <c r="N107" s="65">
        <f t="shared" si="181"/>
        <v>140.5</v>
      </c>
      <c r="O107" s="65">
        <f t="shared" si="181"/>
        <v>140.5</v>
      </c>
      <c r="P107" s="65">
        <f t="shared" si="181"/>
        <v>236.5</v>
      </c>
      <c r="Q107" s="65">
        <f t="shared" si="181"/>
        <v>58</v>
      </c>
      <c r="R107" s="65">
        <f t="shared" si="181"/>
        <v>5</v>
      </c>
      <c r="S107" s="76">
        <f t="shared" ref="S107:W107" si="182">INT(S106)+MIN(S106-INT(S106)+AI106,1.875)</f>
        <v>80.25</v>
      </c>
      <c r="T107" s="76">
        <f t="shared" si="182"/>
        <v>81.125</v>
      </c>
      <c r="U107" s="76">
        <f t="shared" si="182"/>
        <v>90.875</v>
      </c>
      <c r="V107" s="76">
        <f t="shared" si="182"/>
        <v>90.875</v>
      </c>
      <c r="W107" s="77">
        <f t="shared" si="182"/>
        <v>81</v>
      </c>
      <c r="X107" s="15"/>
      <c r="Y107" s="15"/>
      <c r="Z107" s="63" t="s">
        <v>196</v>
      </c>
      <c r="AA107" s="64">
        <f>MIN(MAX(MIN(MAX(MIN(MAX(K$6+INDEX(エサマスタ!$C$5:$O$53,MATCH($D107,エサマスタ!$B$5:$B$53,0),COLUMN()-COLUMN($Z107)),0),3.75)+INDEX(エサマスタ!$C$5:$O$53,MATCH($E107,エサマスタ!$B$5:$B$53,0),COLUMN()-COLUMN($Z107)),0),3.75)+INDEX(エサマスタ!$C$5:$O$53,MATCH($F107,エサマスタ!$B$5:$B$53,0),COLUMN()-COLUMN($Z107)),0),3.75)</f>
        <v>3.75</v>
      </c>
      <c r="AB107" s="65">
        <f>MIN(MAX(MIN(MAX(MIN(MAX(L$6+INDEX(エサマスタ!$C$5:$O$53,MATCH($D107,エサマスタ!$B$5:$B$53,0),COLUMN()-COLUMN($Z107)),0),3.75)+INDEX(エサマスタ!$C$5:$O$53,MATCH($E107,エサマスタ!$B$5:$B$53,0),COLUMN()-COLUMN($Z107)),0),3.75)+INDEX(エサマスタ!$C$5:$O$53,MATCH($F107,エサマスタ!$B$5:$B$53,0),COLUMN()-COLUMN($Z107)),0),3.75)</f>
        <v>1.25</v>
      </c>
      <c r="AC107" s="65">
        <f>MIN(MAX(MIN(MAX(MIN(MAX(M$6+INDEX(エサマスタ!$C$5:$O$53,MATCH($D107,エサマスタ!$B$5:$B$53,0),COLUMN()-COLUMN($Z107)),0),3.75)+INDEX(エサマスタ!$C$5:$O$53,MATCH($E107,エサマスタ!$B$5:$B$53,0),COLUMN()-COLUMN($Z107)),0),3.75)+INDEX(エサマスタ!$C$5:$O$53,MATCH($F107,エサマスタ!$B$5:$B$53,0),COLUMN()-COLUMN($Z107)),0),3.75)</f>
        <v>2.5</v>
      </c>
      <c r="AD107" s="65">
        <f>MIN(MAX(MIN(MAX(MIN(MAX(N$6+INDEX(エサマスタ!$C$5:$O$53,MATCH($D107,エサマスタ!$B$5:$B$53,0),COLUMN()-COLUMN($Z107)),0),3.75)+INDEX(エサマスタ!$C$5:$O$53,MATCH($E107,エサマスタ!$B$5:$B$53,0),COLUMN()-COLUMN($Z107)),0),3.75)+INDEX(エサマスタ!$C$5:$O$53,MATCH($F107,エサマスタ!$B$5:$B$53,0),COLUMN()-COLUMN($Z107)),0),3.75)</f>
        <v>1.5</v>
      </c>
      <c r="AE107" s="65">
        <f>MIN(MAX(MIN(MAX(MIN(MAX(O$6+INDEX(エサマスタ!$C$5:$O$53,MATCH($D107,エサマスタ!$B$5:$B$53,0),COLUMN()-COLUMN($Z107)),0),3.75)+INDEX(エサマスタ!$C$5:$O$53,MATCH($E107,エサマスタ!$B$5:$B$53,0),COLUMN()-COLUMN($Z107)),0),3.75)+INDEX(エサマスタ!$C$5:$O$53,MATCH($F107,エサマスタ!$B$5:$B$53,0),COLUMN()-COLUMN($Z107)),0),3.75)</f>
        <v>1.5</v>
      </c>
      <c r="AF107" s="65">
        <f>MIN(MAX(MIN(MAX(MIN(MAX(P$6+INDEX(エサマスタ!$C$5:$O$53,MATCH($D107,エサマスタ!$B$5:$B$53,0),COLUMN()-COLUMN($Z107)),0),3.75)+INDEX(エサマスタ!$C$5:$O$53,MATCH($E107,エサマスタ!$B$5:$B$53,0),COLUMN()-COLUMN($Z107)),0),3.75)+INDEX(エサマスタ!$C$5:$O$53,MATCH($F107,エサマスタ!$B$5:$B$53,0),COLUMN()-COLUMN($Z107)),0),3.75)</f>
        <v>2.5</v>
      </c>
      <c r="AG107" s="65">
        <f>MIN(MAX(MIN(MAX(MIN(MAX(Q$6+INDEX(エサマスタ!$C$5:$O$53,MATCH($D107,エサマスタ!$B$5:$B$53,0),COLUMN()-COLUMN($Z107)),0),3.75)+INDEX(エサマスタ!$C$5:$O$53,MATCH($E107,エサマスタ!$B$5:$B$53,0),COLUMN()-COLUMN($Z107)),0),3.75)+INDEX(エサマスタ!$C$5:$O$53,MATCH($F107,エサマスタ!$B$5:$B$53,0),COLUMN()-COLUMN($Z107)),0),3.75)</f>
        <v>0.5</v>
      </c>
      <c r="AH107" s="65">
        <f>MIN(MAX(MIN(MAX(MIN(MAX(R$6+INDEX(エサマスタ!$C$5:$O$53,MATCH($D107,エサマスタ!$B$5:$B$53,0),COLUMN()-COLUMN($Z107)),0),3.75)+INDEX(エサマスタ!$C$5:$O$53,MATCH($E107,エサマスタ!$B$5:$B$53,0),COLUMN()-COLUMN($Z107)),0),3.75)+INDEX(エサマスタ!$C$5:$O$53,MATCH($F107,エサマスタ!$B$5:$B$53,0),COLUMN()-COLUMN($Z107)),0),3.75)</f>
        <v>0</v>
      </c>
      <c r="AI107" s="76">
        <f>MIN(MAX(MIN(MAX(MIN(MAX(S$6+INDEX(エサマスタ!$C$5:$O$53,MATCH($D107,エサマスタ!$B$5:$B$53,0),COLUMN()-COLUMN($Z107)),0),1.875-MOD(S107,1))+INDEX(エサマスタ!$C$5:$O$53,MATCH($E107,エサマスタ!$B$5:$B$53,0),COLUMN()-COLUMN($Z107)),0),1.875-MOD(S107,1))+INDEX(エサマスタ!$C$5:$O$53,MATCH($F107,エサマスタ!$B$5:$B$53,0),COLUMN()-COLUMN($Z107)),0),1.875-MOD(S107,1))</f>
        <v>0.75</v>
      </c>
      <c r="AJ107" s="76">
        <f>MIN(MAX(MIN(MAX(MIN(MAX(T$6+INDEX(エサマスタ!$C$5:$O$53,MATCH($D107,エサマスタ!$B$5:$B$53,0),COLUMN()-COLUMN($Z107)),0),1.875-MOD(T107,1))+INDEX(エサマスタ!$C$5:$O$53,MATCH($E107,エサマスタ!$B$5:$B$53,0),COLUMN()-COLUMN($Z107)),0),1.875-MOD(T107,1))+INDEX(エサマスタ!$C$5:$O$53,MATCH($F107,エサマスタ!$B$5:$B$53,0),COLUMN()-COLUMN($Z107)),0),1.875-MOD(T107,1))</f>
        <v>0.875</v>
      </c>
      <c r="AK107" s="76">
        <f>MIN(MAX(MIN(MAX(MIN(MAX(U$6+INDEX(エサマスタ!$C$5:$O$53,MATCH($D107,エサマスタ!$B$5:$B$53,0),COLUMN()-COLUMN($Z107)),0),1.875-MOD(U107,1))+INDEX(エサマスタ!$C$5:$O$53,MATCH($E107,エサマスタ!$B$5:$B$53,0),COLUMN()-COLUMN($Z107)),0),1.875-MOD(U107,1))+INDEX(エサマスタ!$C$5:$O$53,MATCH($F107,エサマスタ!$B$5:$B$53,0),COLUMN()-COLUMN($Z107)),0),1.875-MOD(U107,1))</f>
        <v>1</v>
      </c>
      <c r="AL107" s="76">
        <f>MIN(MAX(MIN(MAX(MIN(MAX(V$6+INDEX(エサマスタ!$C$5:$O$53,MATCH($D107,エサマスタ!$B$5:$B$53,0),COLUMN()-COLUMN($Z107)),0),1.875-MOD(V107,1))+INDEX(エサマスタ!$C$5:$O$53,MATCH($E107,エサマスタ!$B$5:$B$53,0),COLUMN()-COLUMN($Z107)),0),1.875-MOD(V107,1))+INDEX(エサマスタ!$C$5:$O$53,MATCH($F107,エサマスタ!$B$5:$B$53,0),COLUMN()-COLUMN($Z107)),0),1.875-MOD(V107,1))</f>
        <v>1</v>
      </c>
      <c r="AM107" s="77">
        <f>MIN(MAX(MIN(MAX(MIN(MAX(W$6+IF(AND($F$1="リマスター",$D107="アルマジロキャベツ"),-1,1)*INDEX(エサマスタ!$C$5:$O$53,MATCH($D107,エサマスタ!$B$5:$B$53,0),COLUMN()-COLUMN($Z107)),0),1.875-MOD(W107,1))+IF(AND($F$1="リマスター",$E107="アルマジロキャベツ"),-1,1)*INDEX(エサマスタ!$C$5:$O$53,MATCH($E107,エサマスタ!$B$5:$B$53,0),COLUMN()-COLUMN($Z107)),0),1.875-MOD(W107,1))+IF(AND($F$1="リマスター",$F107="アルマジロキャベツ"),-1,1)*INDEX(エサマスタ!$C$5:$O$53,MATCH($F107,エサマスタ!$B$5:$B$53,0),COLUMN()-COLUMN($Z107)),0),1.875-MOD(W107,1))</f>
        <v>1</v>
      </c>
      <c r="AN107" s="15"/>
    </row>
    <row r="108" spans="1:40" x14ac:dyDescent="0.25">
      <c r="A108" s="15"/>
      <c r="B108" s="51" t="s">
        <v>197</v>
      </c>
      <c r="C108" s="54"/>
      <c r="D108" s="53" t="s">
        <v>92</v>
      </c>
      <c r="E108" s="53" t="s">
        <v>97</v>
      </c>
      <c r="F108" s="53" t="s">
        <v>97</v>
      </c>
      <c r="G108" s="50"/>
      <c r="H108" s="15"/>
      <c r="I108" s="15"/>
      <c r="J108" s="63" t="s">
        <v>197</v>
      </c>
      <c r="K108" s="64">
        <f t="shared" ref="K108:R108" si="183">K107+AA107</f>
        <v>335.5</v>
      </c>
      <c r="L108" s="65">
        <f t="shared" si="183"/>
        <v>118</v>
      </c>
      <c r="M108" s="65">
        <f t="shared" si="183"/>
        <v>239</v>
      </c>
      <c r="N108" s="65">
        <f t="shared" si="183"/>
        <v>142</v>
      </c>
      <c r="O108" s="65">
        <f t="shared" si="183"/>
        <v>142</v>
      </c>
      <c r="P108" s="65">
        <f t="shared" si="183"/>
        <v>239</v>
      </c>
      <c r="Q108" s="65">
        <f t="shared" si="183"/>
        <v>58.5</v>
      </c>
      <c r="R108" s="65">
        <f t="shared" si="183"/>
        <v>5</v>
      </c>
      <c r="S108" s="76">
        <f t="shared" ref="S108:W108" si="184">INT(S107)+MIN(S107-INT(S107)+AI107,1.875)</f>
        <v>81</v>
      </c>
      <c r="T108" s="76">
        <f t="shared" si="184"/>
        <v>82</v>
      </c>
      <c r="U108" s="76">
        <f t="shared" si="184"/>
        <v>91.875</v>
      </c>
      <c r="V108" s="76">
        <f t="shared" si="184"/>
        <v>91.875</v>
      </c>
      <c r="W108" s="77">
        <f t="shared" si="184"/>
        <v>82</v>
      </c>
      <c r="X108" s="15"/>
      <c r="Y108" s="15"/>
      <c r="Z108" s="63" t="s">
        <v>197</v>
      </c>
      <c r="AA108" s="64">
        <f>MIN(MAX(MIN(MAX(MIN(MAX(K$6+INDEX(エサマスタ!$C$5:$O$53,MATCH($D108,エサマスタ!$B$5:$B$53,0),COLUMN()-COLUMN($Z108)),0),3.75)+INDEX(エサマスタ!$C$5:$O$53,MATCH($E108,エサマスタ!$B$5:$B$53,0),COLUMN()-COLUMN($Z108)),0),3.75)+INDEX(エサマスタ!$C$5:$O$53,MATCH($F108,エサマスタ!$B$5:$B$53,0),COLUMN()-COLUMN($Z108)),0),3.75)</f>
        <v>3.75</v>
      </c>
      <c r="AB108" s="65">
        <f>MIN(MAX(MIN(MAX(MIN(MAX(L$6+INDEX(エサマスタ!$C$5:$O$53,MATCH($D108,エサマスタ!$B$5:$B$53,0),COLUMN()-COLUMN($Z108)),0),3.75)+INDEX(エサマスタ!$C$5:$O$53,MATCH($E108,エサマスタ!$B$5:$B$53,0),COLUMN()-COLUMN($Z108)),0),3.75)+INDEX(エサマスタ!$C$5:$O$53,MATCH($F108,エサマスタ!$B$5:$B$53,0),COLUMN()-COLUMN($Z108)),0),3.75)</f>
        <v>1.25</v>
      </c>
      <c r="AC108" s="65">
        <f>MIN(MAX(MIN(MAX(MIN(MAX(M$6+INDEX(エサマスタ!$C$5:$O$53,MATCH($D108,エサマスタ!$B$5:$B$53,0),COLUMN()-COLUMN($Z108)),0),3.75)+INDEX(エサマスタ!$C$5:$O$53,MATCH($E108,エサマスタ!$B$5:$B$53,0),COLUMN()-COLUMN($Z108)),0),3.75)+INDEX(エサマスタ!$C$5:$O$53,MATCH($F108,エサマスタ!$B$5:$B$53,0),COLUMN()-COLUMN($Z108)),0),3.75)</f>
        <v>2.5</v>
      </c>
      <c r="AD108" s="65">
        <f>MIN(MAX(MIN(MAX(MIN(MAX(N$6+INDEX(エサマスタ!$C$5:$O$53,MATCH($D108,エサマスタ!$B$5:$B$53,0),COLUMN()-COLUMN($Z108)),0),3.75)+INDEX(エサマスタ!$C$5:$O$53,MATCH($E108,エサマスタ!$B$5:$B$53,0),COLUMN()-COLUMN($Z108)),0),3.75)+INDEX(エサマスタ!$C$5:$O$53,MATCH($F108,エサマスタ!$B$5:$B$53,0),COLUMN()-COLUMN($Z108)),0),3.75)</f>
        <v>1.5</v>
      </c>
      <c r="AE108" s="65">
        <f>MIN(MAX(MIN(MAX(MIN(MAX(O$6+INDEX(エサマスタ!$C$5:$O$53,MATCH($D108,エサマスタ!$B$5:$B$53,0),COLUMN()-COLUMN($Z108)),0),3.75)+INDEX(エサマスタ!$C$5:$O$53,MATCH($E108,エサマスタ!$B$5:$B$53,0),COLUMN()-COLUMN($Z108)),0),3.75)+INDEX(エサマスタ!$C$5:$O$53,MATCH($F108,エサマスタ!$B$5:$B$53,0),COLUMN()-COLUMN($Z108)),0),3.75)</f>
        <v>1.5</v>
      </c>
      <c r="AF108" s="65">
        <f>MIN(MAX(MIN(MAX(MIN(MAX(P$6+INDEX(エサマスタ!$C$5:$O$53,MATCH($D108,エサマスタ!$B$5:$B$53,0),COLUMN()-COLUMN($Z108)),0),3.75)+INDEX(エサマスタ!$C$5:$O$53,MATCH($E108,エサマスタ!$B$5:$B$53,0),COLUMN()-COLUMN($Z108)),0),3.75)+INDEX(エサマスタ!$C$5:$O$53,MATCH($F108,エサマスタ!$B$5:$B$53,0),COLUMN()-COLUMN($Z108)),0),3.75)</f>
        <v>2.5</v>
      </c>
      <c r="AG108" s="65">
        <f>MIN(MAX(MIN(MAX(MIN(MAX(Q$6+INDEX(エサマスタ!$C$5:$O$53,MATCH($D108,エサマスタ!$B$5:$B$53,0),COLUMN()-COLUMN($Z108)),0),3.75)+INDEX(エサマスタ!$C$5:$O$53,MATCH($E108,エサマスタ!$B$5:$B$53,0),COLUMN()-COLUMN($Z108)),0),3.75)+INDEX(エサマスタ!$C$5:$O$53,MATCH($F108,エサマスタ!$B$5:$B$53,0),COLUMN()-COLUMN($Z108)),0),3.75)</f>
        <v>0.5</v>
      </c>
      <c r="AH108" s="65">
        <f>MIN(MAX(MIN(MAX(MIN(MAX(R$6+INDEX(エサマスタ!$C$5:$O$53,MATCH($D108,エサマスタ!$B$5:$B$53,0),COLUMN()-COLUMN($Z108)),0),3.75)+INDEX(エサマスタ!$C$5:$O$53,MATCH($E108,エサマスタ!$B$5:$B$53,0),COLUMN()-COLUMN($Z108)),0),3.75)+INDEX(エサマスタ!$C$5:$O$53,MATCH($F108,エサマスタ!$B$5:$B$53,0),COLUMN()-COLUMN($Z108)),0),3.75)</f>
        <v>0</v>
      </c>
      <c r="AI108" s="76">
        <f>MIN(MAX(MIN(MAX(MIN(MAX(S$6+INDEX(エサマスタ!$C$5:$O$53,MATCH($D108,エサマスタ!$B$5:$B$53,0),COLUMN()-COLUMN($Z108)),0),1.875-MOD(S108,1))+INDEX(エサマスタ!$C$5:$O$53,MATCH($E108,エサマスタ!$B$5:$B$53,0),COLUMN()-COLUMN($Z108)),0),1.875-MOD(S108,1))+INDEX(エサマスタ!$C$5:$O$53,MATCH($F108,エサマスタ!$B$5:$B$53,0),COLUMN()-COLUMN($Z108)),0),1.875-MOD(S108,1))</f>
        <v>0.75</v>
      </c>
      <c r="AJ108" s="76">
        <f>MIN(MAX(MIN(MAX(MIN(MAX(T$6+INDEX(エサマスタ!$C$5:$O$53,MATCH($D108,エサマスタ!$B$5:$B$53,0),COLUMN()-COLUMN($Z108)),0),1.875-MOD(T108,1))+INDEX(エサマスタ!$C$5:$O$53,MATCH($E108,エサマスタ!$B$5:$B$53,0),COLUMN()-COLUMN($Z108)),0),1.875-MOD(T108,1))+INDEX(エサマスタ!$C$5:$O$53,MATCH($F108,エサマスタ!$B$5:$B$53,0),COLUMN()-COLUMN($Z108)),0),1.875-MOD(T108,1))</f>
        <v>0.875</v>
      </c>
      <c r="AK108" s="76">
        <f>MIN(MAX(MIN(MAX(MIN(MAX(U$6+INDEX(エサマスタ!$C$5:$O$53,MATCH($D108,エサマスタ!$B$5:$B$53,0),COLUMN()-COLUMN($Z108)),0),1.875-MOD(U108,1))+INDEX(エサマスタ!$C$5:$O$53,MATCH($E108,エサマスタ!$B$5:$B$53,0),COLUMN()-COLUMN($Z108)),0),1.875-MOD(U108,1))+INDEX(エサマスタ!$C$5:$O$53,MATCH($F108,エサマスタ!$B$5:$B$53,0),COLUMN()-COLUMN($Z108)),0),1.875-MOD(U108,1))</f>
        <v>1</v>
      </c>
      <c r="AL108" s="76">
        <f>MIN(MAX(MIN(MAX(MIN(MAX(V$6+INDEX(エサマスタ!$C$5:$O$53,MATCH($D108,エサマスタ!$B$5:$B$53,0),COLUMN()-COLUMN($Z108)),0),1.875-MOD(V108,1))+INDEX(エサマスタ!$C$5:$O$53,MATCH($E108,エサマスタ!$B$5:$B$53,0),COLUMN()-COLUMN($Z108)),0),1.875-MOD(V108,1))+INDEX(エサマスタ!$C$5:$O$53,MATCH($F108,エサマスタ!$B$5:$B$53,0),COLUMN()-COLUMN($Z108)),0),1.875-MOD(V108,1))</f>
        <v>1</v>
      </c>
      <c r="AM108" s="77">
        <f>MIN(MAX(MIN(MAX(MIN(MAX(W$6+IF(AND($F$1="リマスター",$D108="アルマジロキャベツ"),-1,1)*INDEX(エサマスタ!$C$5:$O$53,MATCH($D108,エサマスタ!$B$5:$B$53,0),COLUMN()-COLUMN($Z108)),0),1.875-MOD(W108,1))+IF(AND($F$1="リマスター",$E108="アルマジロキャベツ"),-1,1)*INDEX(エサマスタ!$C$5:$O$53,MATCH($E108,エサマスタ!$B$5:$B$53,0),COLUMN()-COLUMN($Z108)),0),1.875-MOD(W108,1))+IF(AND($F$1="リマスター",$F108="アルマジロキャベツ"),-1,1)*INDEX(エサマスタ!$C$5:$O$53,MATCH($F108,エサマスタ!$B$5:$B$53,0),COLUMN()-COLUMN($Z108)),0),1.875-MOD(W108,1))</f>
        <v>1</v>
      </c>
      <c r="AN108" s="15"/>
    </row>
    <row r="109" spans="1:40" x14ac:dyDescent="0.25">
      <c r="A109" s="15"/>
      <c r="B109" s="51" t="s">
        <v>198</v>
      </c>
      <c r="C109" s="54"/>
      <c r="D109" s="53" t="s">
        <v>92</v>
      </c>
      <c r="E109" s="53" t="s">
        <v>97</v>
      </c>
      <c r="F109" s="53" t="s">
        <v>97</v>
      </c>
      <c r="G109" s="50"/>
      <c r="H109" s="15"/>
      <c r="I109" s="15"/>
      <c r="J109" s="63" t="s">
        <v>198</v>
      </c>
      <c r="K109" s="64">
        <f t="shared" ref="K109:R109" si="185">K108+AA108</f>
        <v>339.25</v>
      </c>
      <c r="L109" s="65">
        <f t="shared" si="185"/>
        <v>119.25</v>
      </c>
      <c r="M109" s="65">
        <f t="shared" si="185"/>
        <v>241.5</v>
      </c>
      <c r="N109" s="65">
        <f t="shared" si="185"/>
        <v>143.5</v>
      </c>
      <c r="O109" s="65">
        <f t="shared" si="185"/>
        <v>143.5</v>
      </c>
      <c r="P109" s="65">
        <f t="shared" si="185"/>
        <v>241.5</v>
      </c>
      <c r="Q109" s="65">
        <f t="shared" si="185"/>
        <v>59</v>
      </c>
      <c r="R109" s="65">
        <f t="shared" si="185"/>
        <v>5</v>
      </c>
      <c r="S109" s="76">
        <f t="shared" ref="S109:W109" si="186">INT(S108)+MIN(S108-INT(S108)+AI108,1.875)</f>
        <v>81.75</v>
      </c>
      <c r="T109" s="76">
        <f t="shared" si="186"/>
        <v>82.875</v>
      </c>
      <c r="U109" s="76">
        <f t="shared" si="186"/>
        <v>92.875</v>
      </c>
      <c r="V109" s="76">
        <f t="shared" si="186"/>
        <v>92.875</v>
      </c>
      <c r="W109" s="77">
        <f t="shared" si="186"/>
        <v>83</v>
      </c>
      <c r="X109" s="15"/>
      <c r="Y109" s="15"/>
      <c r="Z109" s="63" t="s">
        <v>198</v>
      </c>
      <c r="AA109" s="64">
        <f>MIN(MAX(MIN(MAX(MIN(MAX(K$6+INDEX(エサマスタ!$C$5:$O$53,MATCH($D109,エサマスタ!$B$5:$B$53,0),COLUMN()-COLUMN($Z109)),0),3.75)+INDEX(エサマスタ!$C$5:$O$53,MATCH($E109,エサマスタ!$B$5:$B$53,0),COLUMN()-COLUMN($Z109)),0),3.75)+INDEX(エサマスタ!$C$5:$O$53,MATCH($F109,エサマスタ!$B$5:$B$53,0),COLUMN()-COLUMN($Z109)),0),3.75)</f>
        <v>3.75</v>
      </c>
      <c r="AB109" s="65">
        <f>MIN(MAX(MIN(MAX(MIN(MAX(L$6+INDEX(エサマスタ!$C$5:$O$53,MATCH($D109,エサマスタ!$B$5:$B$53,0),COLUMN()-COLUMN($Z109)),0),3.75)+INDEX(エサマスタ!$C$5:$O$53,MATCH($E109,エサマスタ!$B$5:$B$53,0),COLUMN()-COLUMN($Z109)),0),3.75)+INDEX(エサマスタ!$C$5:$O$53,MATCH($F109,エサマスタ!$B$5:$B$53,0),COLUMN()-COLUMN($Z109)),0),3.75)</f>
        <v>1.25</v>
      </c>
      <c r="AC109" s="65">
        <f>MIN(MAX(MIN(MAX(MIN(MAX(M$6+INDEX(エサマスタ!$C$5:$O$53,MATCH($D109,エサマスタ!$B$5:$B$53,0),COLUMN()-COLUMN($Z109)),0),3.75)+INDEX(エサマスタ!$C$5:$O$53,MATCH($E109,エサマスタ!$B$5:$B$53,0),COLUMN()-COLUMN($Z109)),0),3.75)+INDEX(エサマスタ!$C$5:$O$53,MATCH($F109,エサマスタ!$B$5:$B$53,0),COLUMN()-COLUMN($Z109)),0),3.75)</f>
        <v>2.5</v>
      </c>
      <c r="AD109" s="65">
        <f>MIN(MAX(MIN(MAX(MIN(MAX(N$6+INDEX(エサマスタ!$C$5:$O$53,MATCH($D109,エサマスタ!$B$5:$B$53,0),COLUMN()-COLUMN($Z109)),0),3.75)+INDEX(エサマスタ!$C$5:$O$53,MATCH($E109,エサマスタ!$B$5:$B$53,0),COLUMN()-COLUMN($Z109)),0),3.75)+INDEX(エサマスタ!$C$5:$O$53,MATCH($F109,エサマスタ!$B$5:$B$53,0),COLUMN()-COLUMN($Z109)),0),3.75)</f>
        <v>1.5</v>
      </c>
      <c r="AE109" s="65">
        <f>MIN(MAX(MIN(MAX(MIN(MAX(O$6+INDEX(エサマスタ!$C$5:$O$53,MATCH($D109,エサマスタ!$B$5:$B$53,0),COLUMN()-COLUMN($Z109)),0),3.75)+INDEX(エサマスタ!$C$5:$O$53,MATCH($E109,エサマスタ!$B$5:$B$53,0),COLUMN()-COLUMN($Z109)),0),3.75)+INDEX(エサマスタ!$C$5:$O$53,MATCH($F109,エサマスタ!$B$5:$B$53,0),COLUMN()-COLUMN($Z109)),0),3.75)</f>
        <v>1.5</v>
      </c>
      <c r="AF109" s="65">
        <f>MIN(MAX(MIN(MAX(MIN(MAX(P$6+INDEX(エサマスタ!$C$5:$O$53,MATCH($D109,エサマスタ!$B$5:$B$53,0),COLUMN()-COLUMN($Z109)),0),3.75)+INDEX(エサマスタ!$C$5:$O$53,MATCH($E109,エサマスタ!$B$5:$B$53,0),COLUMN()-COLUMN($Z109)),0),3.75)+INDEX(エサマスタ!$C$5:$O$53,MATCH($F109,エサマスタ!$B$5:$B$53,0),COLUMN()-COLUMN($Z109)),0),3.75)</f>
        <v>2.5</v>
      </c>
      <c r="AG109" s="65">
        <f>MIN(MAX(MIN(MAX(MIN(MAX(Q$6+INDEX(エサマスタ!$C$5:$O$53,MATCH($D109,エサマスタ!$B$5:$B$53,0),COLUMN()-COLUMN($Z109)),0),3.75)+INDEX(エサマスタ!$C$5:$O$53,MATCH($E109,エサマスタ!$B$5:$B$53,0),COLUMN()-COLUMN($Z109)),0),3.75)+INDEX(エサマスタ!$C$5:$O$53,MATCH($F109,エサマスタ!$B$5:$B$53,0),COLUMN()-COLUMN($Z109)),0),3.75)</f>
        <v>0.5</v>
      </c>
      <c r="AH109" s="65">
        <f>MIN(MAX(MIN(MAX(MIN(MAX(R$6+INDEX(エサマスタ!$C$5:$O$53,MATCH($D109,エサマスタ!$B$5:$B$53,0),COLUMN()-COLUMN($Z109)),0),3.75)+INDEX(エサマスタ!$C$5:$O$53,MATCH($E109,エサマスタ!$B$5:$B$53,0),COLUMN()-COLUMN($Z109)),0),3.75)+INDEX(エサマスタ!$C$5:$O$53,MATCH($F109,エサマスタ!$B$5:$B$53,0),COLUMN()-COLUMN($Z109)),0),3.75)</f>
        <v>0</v>
      </c>
      <c r="AI109" s="76">
        <f>MIN(MAX(MIN(MAX(MIN(MAX(S$6+INDEX(エサマスタ!$C$5:$O$53,MATCH($D109,エサマスタ!$B$5:$B$53,0),COLUMN()-COLUMN($Z109)),0),1.875-MOD(S109,1))+INDEX(エサマスタ!$C$5:$O$53,MATCH($E109,エサマスタ!$B$5:$B$53,0),COLUMN()-COLUMN($Z109)),0),1.875-MOD(S109,1))+INDEX(エサマスタ!$C$5:$O$53,MATCH($F109,エサマスタ!$B$5:$B$53,0),COLUMN()-COLUMN($Z109)),0),1.875-MOD(S109,1))</f>
        <v>0.75</v>
      </c>
      <c r="AJ109" s="76">
        <f>MIN(MAX(MIN(MAX(MIN(MAX(T$6+INDEX(エサマスタ!$C$5:$O$53,MATCH($D109,エサマスタ!$B$5:$B$53,0),COLUMN()-COLUMN($Z109)),0),1.875-MOD(T109,1))+INDEX(エサマスタ!$C$5:$O$53,MATCH($E109,エサマスタ!$B$5:$B$53,0),COLUMN()-COLUMN($Z109)),0),1.875-MOD(T109,1))+INDEX(エサマスタ!$C$5:$O$53,MATCH($F109,エサマスタ!$B$5:$B$53,0),COLUMN()-COLUMN($Z109)),0),1.875-MOD(T109,1))</f>
        <v>0.875</v>
      </c>
      <c r="AK109" s="76">
        <f>MIN(MAX(MIN(MAX(MIN(MAX(U$6+INDEX(エサマスタ!$C$5:$O$53,MATCH($D109,エサマスタ!$B$5:$B$53,0),COLUMN()-COLUMN($Z109)),0),1.875-MOD(U109,1))+INDEX(エサマスタ!$C$5:$O$53,MATCH($E109,エサマスタ!$B$5:$B$53,0),COLUMN()-COLUMN($Z109)),0),1.875-MOD(U109,1))+INDEX(エサマスタ!$C$5:$O$53,MATCH($F109,エサマスタ!$B$5:$B$53,0),COLUMN()-COLUMN($Z109)),0),1.875-MOD(U109,1))</f>
        <v>1</v>
      </c>
      <c r="AL109" s="76">
        <f>MIN(MAX(MIN(MAX(MIN(MAX(V$6+INDEX(エサマスタ!$C$5:$O$53,MATCH($D109,エサマスタ!$B$5:$B$53,0),COLUMN()-COLUMN($Z109)),0),1.875-MOD(V109,1))+INDEX(エサマスタ!$C$5:$O$53,MATCH($E109,エサマスタ!$B$5:$B$53,0),COLUMN()-COLUMN($Z109)),0),1.875-MOD(V109,1))+INDEX(エサマスタ!$C$5:$O$53,MATCH($F109,エサマスタ!$B$5:$B$53,0),COLUMN()-COLUMN($Z109)),0),1.875-MOD(V109,1))</f>
        <v>1</v>
      </c>
      <c r="AM109" s="77">
        <f>MIN(MAX(MIN(MAX(MIN(MAX(W$6+IF(AND($F$1="リマスター",$D109="アルマジロキャベツ"),-1,1)*INDEX(エサマスタ!$C$5:$O$53,MATCH($D109,エサマスタ!$B$5:$B$53,0),COLUMN()-COLUMN($Z109)),0),1.875-MOD(W109,1))+IF(AND($F$1="リマスター",$E109="アルマジロキャベツ"),-1,1)*INDEX(エサマスタ!$C$5:$O$53,MATCH($E109,エサマスタ!$B$5:$B$53,0),COLUMN()-COLUMN($Z109)),0),1.875-MOD(W109,1))+IF(AND($F$1="リマスター",$F109="アルマジロキャベツ"),-1,1)*INDEX(エサマスタ!$C$5:$O$53,MATCH($F109,エサマスタ!$B$5:$B$53,0),COLUMN()-COLUMN($Z109)),0),1.875-MOD(W109,1))</f>
        <v>1</v>
      </c>
      <c r="AN109" s="15"/>
    </row>
    <row r="110" spans="1:40" x14ac:dyDescent="0.25">
      <c r="A110" s="15"/>
      <c r="B110" s="51" t="s">
        <v>199</v>
      </c>
      <c r="C110" s="54"/>
      <c r="D110" s="53" t="s">
        <v>92</v>
      </c>
      <c r="E110" s="53" t="s">
        <v>92</v>
      </c>
      <c r="F110" s="53" t="s">
        <v>97</v>
      </c>
      <c r="G110" s="50"/>
      <c r="H110" s="15"/>
      <c r="I110" s="15"/>
      <c r="J110" s="63" t="s">
        <v>199</v>
      </c>
      <c r="K110" s="64">
        <f t="shared" ref="K110:R110" si="187">K109+AA109</f>
        <v>343</v>
      </c>
      <c r="L110" s="65">
        <f t="shared" si="187"/>
        <v>120.5</v>
      </c>
      <c r="M110" s="65">
        <f t="shared" si="187"/>
        <v>244</v>
      </c>
      <c r="N110" s="65">
        <f t="shared" si="187"/>
        <v>145</v>
      </c>
      <c r="O110" s="65">
        <f t="shared" si="187"/>
        <v>145</v>
      </c>
      <c r="P110" s="65">
        <f t="shared" si="187"/>
        <v>244</v>
      </c>
      <c r="Q110" s="65">
        <f t="shared" si="187"/>
        <v>59.5</v>
      </c>
      <c r="R110" s="65">
        <f t="shared" si="187"/>
        <v>5</v>
      </c>
      <c r="S110" s="76">
        <f t="shared" ref="S110:W110" si="188">INT(S109)+MIN(S109-INT(S109)+AI109,1.875)</f>
        <v>82.5</v>
      </c>
      <c r="T110" s="76">
        <f t="shared" si="188"/>
        <v>83.75</v>
      </c>
      <c r="U110" s="76">
        <f t="shared" si="188"/>
        <v>93.875</v>
      </c>
      <c r="V110" s="76">
        <f t="shared" si="188"/>
        <v>93.875</v>
      </c>
      <c r="W110" s="77">
        <f t="shared" si="188"/>
        <v>84</v>
      </c>
      <c r="X110" s="15"/>
      <c r="Y110" s="15"/>
      <c r="Z110" s="63" t="s">
        <v>199</v>
      </c>
      <c r="AA110" s="64">
        <f>MIN(MAX(MIN(MAX(MIN(MAX(K$6+INDEX(エサマスタ!$C$5:$O$53,MATCH($D110,エサマスタ!$B$5:$B$53,0),COLUMN()-COLUMN($Z110)),0),3.75)+INDEX(エサマスタ!$C$5:$O$53,MATCH($E110,エサマスタ!$B$5:$B$53,0),COLUMN()-COLUMN($Z110)),0),3.75)+INDEX(エサマスタ!$C$5:$O$53,MATCH($F110,エサマスタ!$B$5:$B$53,0),COLUMN()-COLUMN($Z110)),0),3.75)</f>
        <v>3.5</v>
      </c>
      <c r="AB110" s="65">
        <f>MIN(MAX(MIN(MAX(MIN(MAX(L$6+INDEX(エサマスタ!$C$5:$O$53,MATCH($D110,エサマスタ!$B$5:$B$53,0),COLUMN()-COLUMN($Z110)),0),3.75)+INDEX(エサマスタ!$C$5:$O$53,MATCH($E110,エサマスタ!$B$5:$B$53,0),COLUMN()-COLUMN($Z110)),0),3.75)+INDEX(エサマスタ!$C$5:$O$53,MATCH($F110,エサマスタ!$B$5:$B$53,0),COLUMN()-COLUMN($Z110)),0),3.75)</f>
        <v>1.25</v>
      </c>
      <c r="AC110" s="65">
        <f>MIN(MAX(MIN(MAX(MIN(MAX(M$6+INDEX(エサマスタ!$C$5:$O$53,MATCH($D110,エサマスタ!$B$5:$B$53,0),COLUMN()-COLUMN($Z110)),0),3.75)+INDEX(エサマスタ!$C$5:$O$53,MATCH($E110,エサマスタ!$B$5:$B$53,0),COLUMN()-COLUMN($Z110)),0),3.75)+INDEX(エサマスタ!$C$5:$O$53,MATCH($F110,エサマスタ!$B$5:$B$53,0),COLUMN()-COLUMN($Z110)),0),3.75)</f>
        <v>3.5</v>
      </c>
      <c r="AD110" s="65">
        <f>MIN(MAX(MIN(MAX(MIN(MAX(N$6+INDEX(エサマスタ!$C$5:$O$53,MATCH($D110,エサマスタ!$B$5:$B$53,0),COLUMN()-COLUMN($Z110)),0),3.75)+INDEX(エサマスタ!$C$5:$O$53,MATCH($E110,エサマスタ!$B$5:$B$53,0),COLUMN()-COLUMN($Z110)),0),3.75)+INDEX(エサマスタ!$C$5:$O$53,MATCH($F110,エサマスタ!$B$5:$B$53,0),COLUMN()-COLUMN($Z110)),0),3.75)</f>
        <v>1.5</v>
      </c>
      <c r="AE110" s="65">
        <f>MIN(MAX(MIN(MAX(MIN(MAX(O$6+INDEX(エサマスタ!$C$5:$O$53,MATCH($D110,エサマスタ!$B$5:$B$53,0),COLUMN()-COLUMN($Z110)),0),3.75)+INDEX(エサマスタ!$C$5:$O$53,MATCH($E110,エサマスタ!$B$5:$B$53,0),COLUMN()-COLUMN($Z110)),0),3.75)+INDEX(エサマスタ!$C$5:$O$53,MATCH($F110,エサマスタ!$B$5:$B$53,0),COLUMN()-COLUMN($Z110)),0),3.75)</f>
        <v>1.5</v>
      </c>
      <c r="AF110" s="65">
        <f>MIN(MAX(MIN(MAX(MIN(MAX(P$6+INDEX(エサマスタ!$C$5:$O$53,MATCH($D110,エサマスタ!$B$5:$B$53,0),COLUMN()-COLUMN($Z110)),0),3.75)+INDEX(エサマスタ!$C$5:$O$53,MATCH($E110,エサマスタ!$B$5:$B$53,0),COLUMN()-COLUMN($Z110)),0),3.75)+INDEX(エサマスタ!$C$5:$O$53,MATCH($F110,エサマスタ!$B$5:$B$53,0),COLUMN()-COLUMN($Z110)),0),3.75)</f>
        <v>3.5</v>
      </c>
      <c r="AG110" s="65">
        <f>MIN(MAX(MIN(MAX(MIN(MAX(Q$6+INDEX(エサマスタ!$C$5:$O$53,MATCH($D110,エサマスタ!$B$5:$B$53,0),COLUMN()-COLUMN($Z110)),0),3.75)+INDEX(エサマスタ!$C$5:$O$53,MATCH($E110,エサマスタ!$B$5:$B$53,0),COLUMN()-COLUMN($Z110)),0),3.75)+INDEX(エサマスタ!$C$5:$O$53,MATCH($F110,エサマスタ!$B$5:$B$53,0),COLUMN()-COLUMN($Z110)),0),3.75)</f>
        <v>0</v>
      </c>
      <c r="AH110" s="65">
        <f>MIN(MAX(MIN(MAX(MIN(MAX(R$6+INDEX(エサマスタ!$C$5:$O$53,MATCH($D110,エサマスタ!$B$5:$B$53,0),COLUMN()-COLUMN($Z110)),0),3.75)+INDEX(エサマスタ!$C$5:$O$53,MATCH($E110,エサマスタ!$B$5:$B$53,0),COLUMN()-COLUMN($Z110)),0),3.75)+INDEX(エサマスタ!$C$5:$O$53,MATCH($F110,エサマスタ!$B$5:$B$53,0),COLUMN()-COLUMN($Z110)),0),3.75)</f>
        <v>0</v>
      </c>
      <c r="AI110" s="76">
        <f>MIN(MAX(MIN(MAX(MIN(MAX(S$6+INDEX(エサマスタ!$C$5:$O$53,MATCH($D110,エサマスタ!$B$5:$B$53,0),COLUMN()-COLUMN($Z110)),0),1.875-MOD(S110,1))+INDEX(エサマスタ!$C$5:$O$53,MATCH($E110,エサマスタ!$B$5:$B$53,0),COLUMN()-COLUMN($Z110)),0),1.875-MOD(S110,1))+INDEX(エサマスタ!$C$5:$O$53,MATCH($F110,エサマスタ!$B$5:$B$53,0),COLUMN()-COLUMN($Z110)),0),1.875-MOD(S110,1))</f>
        <v>0.75</v>
      </c>
      <c r="AJ110" s="76">
        <f>MIN(MAX(MIN(MAX(MIN(MAX(T$6+INDEX(エサマスタ!$C$5:$O$53,MATCH($D110,エサマスタ!$B$5:$B$53,0),COLUMN()-COLUMN($Z110)),0),1.875-MOD(T110,1))+INDEX(エサマスタ!$C$5:$O$53,MATCH($E110,エサマスタ!$B$5:$B$53,0),COLUMN()-COLUMN($Z110)),0),1.875-MOD(T110,1))+INDEX(エサマスタ!$C$5:$O$53,MATCH($F110,エサマスタ!$B$5:$B$53,0),COLUMN()-COLUMN($Z110)),0),1.875-MOD(T110,1))</f>
        <v>1.125</v>
      </c>
      <c r="AK110" s="76">
        <f>MIN(MAX(MIN(MAX(MIN(MAX(U$6+INDEX(エサマスタ!$C$5:$O$53,MATCH($D110,エサマスタ!$B$5:$B$53,0),COLUMN()-COLUMN($Z110)),0),1.875-MOD(U110,1))+INDEX(エサマスタ!$C$5:$O$53,MATCH($E110,エサマスタ!$B$5:$B$53,0),COLUMN()-COLUMN($Z110)),0),1.875-MOD(U110,1))+INDEX(エサマスタ!$C$5:$O$53,MATCH($F110,エサマスタ!$B$5:$B$53,0),COLUMN()-COLUMN($Z110)),0),1.875-MOD(U110,1))</f>
        <v>1</v>
      </c>
      <c r="AL110" s="76">
        <f>MIN(MAX(MIN(MAX(MIN(MAX(V$6+INDEX(エサマスタ!$C$5:$O$53,MATCH($D110,エサマスタ!$B$5:$B$53,0),COLUMN()-COLUMN($Z110)),0),1.875-MOD(V110,1))+INDEX(エサマスタ!$C$5:$O$53,MATCH($E110,エサマスタ!$B$5:$B$53,0),COLUMN()-COLUMN($Z110)),0),1.875-MOD(V110,1))+INDEX(エサマスタ!$C$5:$O$53,MATCH($F110,エサマスタ!$B$5:$B$53,0),COLUMN()-COLUMN($Z110)),0),1.875-MOD(V110,1))</f>
        <v>1</v>
      </c>
      <c r="AM110" s="77">
        <f>MIN(MAX(MIN(MAX(MIN(MAX(W$6+IF(AND($F$1="リマスター",$D110="アルマジロキャベツ"),-1,1)*INDEX(エサマスタ!$C$5:$O$53,MATCH($D110,エサマスタ!$B$5:$B$53,0),COLUMN()-COLUMN($Z110)),0),1.875-MOD(W110,1))+IF(AND($F$1="リマスター",$E110="アルマジロキャベツ"),-1,1)*INDEX(エサマスタ!$C$5:$O$53,MATCH($E110,エサマスタ!$B$5:$B$53,0),COLUMN()-COLUMN($Z110)),0),1.875-MOD(W110,1))+IF(AND($F$1="リマスター",$F110="アルマジロキャベツ"),-1,1)*INDEX(エサマスタ!$C$5:$O$53,MATCH($F110,エサマスタ!$B$5:$B$53,0),COLUMN()-COLUMN($Z110)),0),1.875-MOD(W110,1))</f>
        <v>0.5</v>
      </c>
      <c r="AN110" s="15"/>
    </row>
    <row r="111" spans="1:40" x14ac:dyDescent="0.25">
      <c r="A111" s="15"/>
      <c r="B111" s="51" t="s">
        <v>200</v>
      </c>
      <c r="C111" s="54"/>
      <c r="D111" s="53" t="s">
        <v>92</v>
      </c>
      <c r="E111" s="53" t="s">
        <v>97</v>
      </c>
      <c r="F111" s="53" t="s">
        <v>97</v>
      </c>
      <c r="G111" s="50"/>
      <c r="H111" s="15"/>
      <c r="I111" s="15"/>
      <c r="J111" s="63" t="s">
        <v>200</v>
      </c>
      <c r="K111" s="64">
        <f t="shared" ref="K111:R111" si="189">K110+AA110</f>
        <v>346.5</v>
      </c>
      <c r="L111" s="65">
        <f t="shared" si="189"/>
        <v>121.75</v>
      </c>
      <c r="M111" s="65">
        <f t="shared" si="189"/>
        <v>247.5</v>
      </c>
      <c r="N111" s="65">
        <f t="shared" si="189"/>
        <v>146.5</v>
      </c>
      <c r="O111" s="65">
        <f t="shared" si="189"/>
        <v>146.5</v>
      </c>
      <c r="P111" s="65">
        <f t="shared" si="189"/>
        <v>247.5</v>
      </c>
      <c r="Q111" s="65">
        <f t="shared" si="189"/>
        <v>59.5</v>
      </c>
      <c r="R111" s="65">
        <f t="shared" si="189"/>
        <v>5</v>
      </c>
      <c r="S111" s="76">
        <f t="shared" ref="S111:W111" si="190">INT(S110)+MIN(S110-INT(S110)+AI110,1.875)</f>
        <v>83.25</v>
      </c>
      <c r="T111" s="76">
        <f t="shared" si="190"/>
        <v>84.875</v>
      </c>
      <c r="U111" s="76">
        <f t="shared" si="190"/>
        <v>94.875</v>
      </c>
      <c r="V111" s="76">
        <f t="shared" si="190"/>
        <v>94.875</v>
      </c>
      <c r="W111" s="77">
        <f t="shared" si="190"/>
        <v>84.5</v>
      </c>
      <c r="X111" s="15"/>
      <c r="Y111" s="15"/>
      <c r="Z111" s="63" t="s">
        <v>200</v>
      </c>
      <c r="AA111" s="64">
        <f>MIN(MAX(MIN(MAX(MIN(MAX(K$6+INDEX(エサマスタ!$C$5:$O$53,MATCH($D111,エサマスタ!$B$5:$B$53,0),COLUMN()-COLUMN($Z111)),0),3.75)+INDEX(エサマスタ!$C$5:$O$53,MATCH($E111,エサマスタ!$B$5:$B$53,0),COLUMN()-COLUMN($Z111)),0),3.75)+INDEX(エサマスタ!$C$5:$O$53,MATCH($F111,エサマスタ!$B$5:$B$53,0),COLUMN()-COLUMN($Z111)),0),3.75)</f>
        <v>3.75</v>
      </c>
      <c r="AB111" s="65">
        <f>MIN(MAX(MIN(MAX(MIN(MAX(L$6+INDEX(エサマスタ!$C$5:$O$53,MATCH($D111,エサマスタ!$B$5:$B$53,0),COLUMN()-COLUMN($Z111)),0),3.75)+INDEX(エサマスタ!$C$5:$O$53,MATCH($E111,エサマスタ!$B$5:$B$53,0),COLUMN()-COLUMN($Z111)),0),3.75)+INDEX(エサマスタ!$C$5:$O$53,MATCH($F111,エサマスタ!$B$5:$B$53,0),COLUMN()-COLUMN($Z111)),0),3.75)</f>
        <v>1.25</v>
      </c>
      <c r="AC111" s="65">
        <f>MIN(MAX(MIN(MAX(MIN(MAX(M$6+INDEX(エサマスタ!$C$5:$O$53,MATCH($D111,エサマスタ!$B$5:$B$53,0),COLUMN()-COLUMN($Z111)),0),3.75)+INDEX(エサマスタ!$C$5:$O$53,MATCH($E111,エサマスタ!$B$5:$B$53,0),COLUMN()-COLUMN($Z111)),0),3.75)+INDEX(エサマスタ!$C$5:$O$53,MATCH($F111,エサマスタ!$B$5:$B$53,0),COLUMN()-COLUMN($Z111)),0),3.75)</f>
        <v>2.5</v>
      </c>
      <c r="AD111" s="65">
        <f>MIN(MAX(MIN(MAX(MIN(MAX(N$6+INDEX(エサマスタ!$C$5:$O$53,MATCH($D111,エサマスタ!$B$5:$B$53,0),COLUMN()-COLUMN($Z111)),0),3.75)+INDEX(エサマスタ!$C$5:$O$53,MATCH($E111,エサマスタ!$B$5:$B$53,0),COLUMN()-COLUMN($Z111)),0),3.75)+INDEX(エサマスタ!$C$5:$O$53,MATCH($F111,エサマスタ!$B$5:$B$53,0),COLUMN()-COLUMN($Z111)),0),3.75)</f>
        <v>1.5</v>
      </c>
      <c r="AE111" s="65">
        <f>MIN(MAX(MIN(MAX(MIN(MAX(O$6+INDEX(エサマスタ!$C$5:$O$53,MATCH($D111,エサマスタ!$B$5:$B$53,0),COLUMN()-COLUMN($Z111)),0),3.75)+INDEX(エサマスタ!$C$5:$O$53,MATCH($E111,エサマスタ!$B$5:$B$53,0),COLUMN()-COLUMN($Z111)),0),3.75)+INDEX(エサマスタ!$C$5:$O$53,MATCH($F111,エサマスタ!$B$5:$B$53,0),COLUMN()-COLUMN($Z111)),0),3.75)</f>
        <v>1.5</v>
      </c>
      <c r="AF111" s="65">
        <f>MIN(MAX(MIN(MAX(MIN(MAX(P$6+INDEX(エサマスタ!$C$5:$O$53,MATCH($D111,エサマスタ!$B$5:$B$53,0),COLUMN()-COLUMN($Z111)),0),3.75)+INDEX(エサマスタ!$C$5:$O$53,MATCH($E111,エサマスタ!$B$5:$B$53,0),COLUMN()-COLUMN($Z111)),0),3.75)+INDEX(エサマスタ!$C$5:$O$53,MATCH($F111,エサマスタ!$B$5:$B$53,0),COLUMN()-COLUMN($Z111)),0),3.75)</f>
        <v>2.5</v>
      </c>
      <c r="AG111" s="65">
        <f>MIN(MAX(MIN(MAX(MIN(MAX(Q$6+INDEX(エサマスタ!$C$5:$O$53,MATCH($D111,エサマスタ!$B$5:$B$53,0),COLUMN()-COLUMN($Z111)),0),3.75)+INDEX(エサマスタ!$C$5:$O$53,MATCH($E111,エサマスタ!$B$5:$B$53,0),COLUMN()-COLUMN($Z111)),0),3.75)+INDEX(エサマスタ!$C$5:$O$53,MATCH($F111,エサマスタ!$B$5:$B$53,0),COLUMN()-COLUMN($Z111)),0),3.75)</f>
        <v>0.5</v>
      </c>
      <c r="AH111" s="65">
        <f>MIN(MAX(MIN(MAX(MIN(MAX(R$6+INDEX(エサマスタ!$C$5:$O$53,MATCH($D111,エサマスタ!$B$5:$B$53,0),COLUMN()-COLUMN($Z111)),0),3.75)+INDEX(エサマスタ!$C$5:$O$53,MATCH($E111,エサマスタ!$B$5:$B$53,0),COLUMN()-COLUMN($Z111)),0),3.75)+INDEX(エサマスタ!$C$5:$O$53,MATCH($F111,エサマスタ!$B$5:$B$53,0),COLUMN()-COLUMN($Z111)),0),3.75)</f>
        <v>0</v>
      </c>
      <c r="AI111" s="76">
        <f>MIN(MAX(MIN(MAX(MIN(MAX(S$6+INDEX(エサマスタ!$C$5:$O$53,MATCH($D111,エサマスタ!$B$5:$B$53,0),COLUMN()-COLUMN($Z111)),0),1.875-MOD(S111,1))+INDEX(エサマスタ!$C$5:$O$53,MATCH($E111,エサマスタ!$B$5:$B$53,0),COLUMN()-COLUMN($Z111)),0),1.875-MOD(S111,1))+INDEX(エサマスタ!$C$5:$O$53,MATCH($F111,エサマスタ!$B$5:$B$53,0),COLUMN()-COLUMN($Z111)),0),1.875-MOD(S111,1))</f>
        <v>0.75</v>
      </c>
      <c r="AJ111" s="76">
        <f>MIN(MAX(MIN(MAX(MIN(MAX(T$6+INDEX(エサマスタ!$C$5:$O$53,MATCH($D111,エサマスタ!$B$5:$B$53,0),COLUMN()-COLUMN($Z111)),0),1.875-MOD(T111,1))+INDEX(エサマスタ!$C$5:$O$53,MATCH($E111,エサマスタ!$B$5:$B$53,0),COLUMN()-COLUMN($Z111)),0),1.875-MOD(T111,1))+INDEX(エサマスタ!$C$5:$O$53,MATCH($F111,エサマスタ!$B$5:$B$53,0),COLUMN()-COLUMN($Z111)),0),1.875-MOD(T111,1))</f>
        <v>0.875</v>
      </c>
      <c r="AK111" s="76">
        <f>MIN(MAX(MIN(MAX(MIN(MAX(U$6+INDEX(エサマスタ!$C$5:$O$53,MATCH($D111,エサマスタ!$B$5:$B$53,0),COLUMN()-COLUMN($Z111)),0),1.875-MOD(U111,1))+INDEX(エサマスタ!$C$5:$O$53,MATCH($E111,エサマスタ!$B$5:$B$53,0),COLUMN()-COLUMN($Z111)),0),1.875-MOD(U111,1))+INDEX(エサマスタ!$C$5:$O$53,MATCH($F111,エサマスタ!$B$5:$B$53,0),COLUMN()-COLUMN($Z111)),0),1.875-MOD(U111,1))</f>
        <v>1</v>
      </c>
      <c r="AL111" s="76">
        <f>MIN(MAX(MIN(MAX(MIN(MAX(V$6+INDEX(エサマスタ!$C$5:$O$53,MATCH($D111,エサマスタ!$B$5:$B$53,0),COLUMN()-COLUMN($Z111)),0),1.875-MOD(V111,1))+INDEX(エサマスタ!$C$5:$O$53,MATCH($E111,エサマスタ!$B$5:$B$53,0),COLUMN()-COLUMN($Z111)),0),1.875-MOD(V111,1))+INDEX(エサマスタ!$C$5:$O$53,MATCH($F111,エサマスタ!$B$5:$B$53,0),COLUMN()-COLUMN($Z111)),0),1.875-MOD(V111,1))</f>
        <v>1</v>
      </c>
      <c r="AM111" s="77">
        <f>MIN(MAX(MIN(MAX(MIN(MAX(W$6+IF(AND($F$1="リマスター",$D111="アルマジロキャベツ"),-1,1)*INDEX(エサマスタ!$C$5:$O$53,MATCH($D111,エサマスタ!$B$5:$B$53,0),COLUMN()-COLUMN($Z111)),0),1.875-MOD(W111,1))+IF(AND($F$1="リマスター",$E111="アルマジロキャベツ"),-1,1)*INDEX(エサマスタ!$C$5:$O$53,MATCH($E111,エサマスタ!$B$5:$B$53,0),COLUMN()-COLUMN($Z111)),0),1.875-MOD(W111,1))+IF(AND($F$1="リマスター",$F111="アルマジロキャベツ"),-1,1)*INDEX(エサマスタ!$C$5:$O$53,MATCH($F111,エサマスタ!$B$5:$B$53,0),COLUMN()-COLUMN($Z111)),0),1.875-MOD(W111,1))</f>
        <v>1</v>
      </c>
      <c r="AN111" s="15"/>
    </row>
    <row r="112" spans="1:40" x14ac:dyDescent="0.25">
      <c r="A112" s="15"/>
      <c r="B112" s="51" t="s">
        <v>201</v>
      </c>
      <c r="C112" s="54"/>
      <c r="D112" s="53" t="s">
        <v>92</v>
      </c>
      <c r="E112" s="53" t="s">
        <v>97</v>
      </c>
      <c r="F112" s="53" t="s">
        <v>97</v>
      </c>
      <c r="G112" s="50"/>
      <c r="H112" s="15"/>
      <c r="I112" s="15"/>
      <c r="J112" s="63" t="s">
        <v>201</v>
      </c>
      <c r="K112" s="64">
        <f t="shared" ref="K112:R112" si="191">K111+AA111</f>
        <v>350.25</v>
      </c>
      <c r="L112" s="65">
        <f t="shared" si="191"/>
        <v>123</v>
      </c>
      <c r="M112" s="65">
        <f t="shared" si="191"/>
        <v>250</v>
      </c>
      <c r="N112" s="65">
        <f t="shared" si="191"/>
        <v>148</v>
      </c>
      <c r="O112" s="65">
        <f t="shared" si="191"/>
        <v>148</v>
      </c>
      <c r="P112" s="65">
        <f t="shared" si="191"/>
        <v>250</v>
      </c>
      <c r="Q112" s="65">
        <f t="shared" si="191"/>
        <v>60</v>
      </c>
      <c r="R112" s="65">
        <f t="shared" si="191"/>
        <v>5</v>
      </c>
      <c r="S112" s="76">
        <f t="shared" ref="S112:W112" si="192">INT(S111)+MIN(S111-INT(S111)+AI111,1.875)</f>
        <v>84</v>
      </c>
      <c r="T112" s="76">
        <f t="shared" si="192"/>
        <v>85.75</v>
      </c>
      <c r="U112" s="76">
        <f t="shared" si="192"/>
        <v>95.875</v>
      </c>
      <c r="V112" s="76">
        <f t="shared" si="192"/>
        <v>95.875</v>
      </c>
      <c r="W112" s="77">
        <f t="shared" si="192"/>
        <v>85.5</v>
      </c>
      <c r="X112" s="15"/>
      <c r="Y112" s="15"/>
      <c r="Z112" s="63" t="s">
        <v>201</v>
      </c>
      <c r="AA112" s="64">
        <f>MIN(MAX(MIN(MAX(MIN(MAX(K$6+INDEX(エサマスタ!$C$5:$O$53,MATCH($D112,エサマスタ!$B$5:$B$53,0),COLUMN()-COLUMN($Z112)),0),3.75)+INDEX(エサマスタ!$C$5:$O$53,MATCH($E112,エサマスタ!$B$5:$B$53,0),COLUMN()-COLUMN($Z112)),0),3.75)+INDEX(エサマスタ!$C$5:$O$53,MATCH($F112,エサマスタ!$B$5:$B$53,0),COLUMN()-COLUMN($Z112)),0),3.75)</f>
        <v>3.75</v>
      </c>
      <c r="AB112" s="65">
        <f>MIN(MAX(MIN(MAX(MIN(MAX(L$6+INDEX(エサマスタ!$C$5:$O$53,MATCH($D112,エサマスタ!$B$5:$B$53,0),COLUMN()-COLUMN($Z112)),0),3.75)+INDEX(エサマスタ!$C$5:$O$53,MATCH($E112,エサマスタ!$B$5:$B$53,0),COLUMN()-COLUMN($Z112)),0),3.75)+INDEX(エサマスタ!$C$5:$O$53,MATCH($F112,エサマスタ!$B$5:$B$53,0),COLUMN()-COLUMN($Z112)),0),3.75)</f>
        <v>1.25</v>
      </c>
      <c r="AC112" s="65">
        <f>MIN(MAX(MIN(MAX(MIN(MAX(M$6+INDEX(エサマスタ!$C$5:$O$53,MATCH($D112,エサマスタ!$B$5:$B$53,0),COLUMN()-COLUMN($Z112)),0),3.75)+INDEX(エサマスタ!$C$5:$O$53,MATCH($E112,エサマスタ!$B$5:$B$53,0),COLUMN()-COLUMN($Z112)),0),3.75)+INDEX(エサマスタ!$C$5:$O$53,MATCH($F112,エサマスタ!$B$5:$B$53,0),COLUMN()-COLUMN($Z112)),0),3.75)</f>
        <v>2.5</v>
      </c>
      <c r="AD112" s="65">
        <f>MIN(MAX(MIN(MAX(MIN(MAX(N$6+INDEX(エサマスタ!$C$5:$O$53,MATCH($D112,エサマスタ!$B$5:$B$53,0),COLUMN()-COLUMN($Z112)),0),3.75)+INDEX(エサマスタ!$C$5:$O$53,MATCH($E112,エサマスタ!$B$5:$B$53,0),COLUMN()-COLUMN($Z112)),0),3.75)+INDEX(エサマスタ!$C$5:$O$53,MATCH($F112,エサマスタ!$B$5:$B$53,0),COLUMN()-COLUMN($Z112)),0),3.75)</f>
        <v>1.5</v>
      </c>
      <c r="AE112" s="65">
        <f>MIN(MAX(MIN(MAX(MIN(MAX(O$6+INDEX(エサマスタ!$C$5:$O$53,MATCH($D112,エサマスタ!$B$5:$B$53,0),COLUMN()-COLUMN($Z112)),0),3.75)+INDEX(エサマスタ!$C$5:$O$53,MATCH($E112,エサマスタ!$B$5:$B$53,0),COLUMN()-COLUMN($Z112)),0),3.75)+INDEX(エサマスタ!$C$5:$O$53,MATCH($F112,エサマスタ!$B$5:$B$53,0),COLUMN()-COLUMN($Z112)),0),3.75)</f>
        <v>1.5</v>
      </c>
      <c r="AF112" s="65">
        <f>MIN(MAX(MIN(MAX(MIN(MAX(P$6+INDEX(エサマスタ!$C$5:$O$53,MATCH($D112,エサマスタ!$B$5:$B$53,0),COLUMN()-COLUMN($Z112)),0),3.75)+INDEX(エサマスタ!$C$5:$O$53,MATCH($E112,エサマスタ!$B$5:$B$53,0),COLUMN()-COLUMN($Z112)),0),3.75)+INDEX(エサマスタ!$C$5:$O$53,MATCH($F112,エサマスタ!$B$5:$B$53,0),COLUMN()-COLUMN($Z112)),0),3.75)</f>
        <v>2.5</v>
      </c>
      <c r="AG112" s="65">
        <f>MIN(MAX(MIN(MAX(MIN(MAX(Q$6+INDEX(エサマスタ!$C$5:$O$53,MATCH($D112,エサマスタ!$B$5:$B$53,0),COLUMN()-COLUMN($Z112)),0),3.75)+INDEX(エサマスタ!$C$5:$O$53,MATCH($E112,エサマスタ!$B$5:$B$53,0),COLUMN()-COLUMN($Z112)),0),3.75)+INDEX(エサマスタ!$C$5:$O$53,MATCH($F112,エサマスタ!$B$5:$B$53,0),COLUMN()-COLUMN($Z112)),0),3.75)</f>
        <v>0.5</v>
      </c>
      <c r="AH112" s="65">
        <f>MIN(MAX(MIN(MAX(MIN(MAX(R$6+INDEX(エサマスタ!$C$5:$O$53,MATCH($D112,エサマスタ!$B$5:$B$53,0),COLUMN()-COLUMN($Z112)),0),3.75)+INDEX(エサマスタ!$C$5:$O$53,MATCH($E112,エサマスタ!$B$5:$B$53,0),COLUMN()-COLUMN($Z112)),0),3.75)+INDEX(エサマスタ!$C$5:$O$53,MATCH($F112,エサマスタ!$B$5:$B$53,0),COLUMN()-COLUMN($Z112)),0),3.75)</f>
        <v>0</v>
      </c>
      <c r="AI112" s="76">
        <f>MIN(MAX(MIN(MAX(MIN(MAX(S$6+INDEX(エサマスタ!$C$5:$O$53,MATCH($D112,エサマスタ!$B$5:$B$53,0),COLUMN()-COLUMN($Z112)),0),1.875-MOD(S112,1))+INDEX(エサマスタ!$C$5:$O$53,MATCH($E112,エサマスタ!$B$5:$B$53,0),COLUMN()-COLUMN($Z112)),0),1.875-MOD(S112,1))+INDEX(エサマスタ!$C$5:$O$53,MATCH($F112,エサマスタ!$B$5:$B$53,0),COLUMN()-COLUMN($Z112)),0),1.875-MOD(S112,1))</f>
        <v>0.75</v>
      </c>
      <c r="AJ112" s="76">
        <f>MIN(MAX(MIN(MAX(MIN(MAX(T$6+INDEX(エサマスタ!$C$5:$O$53,MATCH($D112,エサマスタ!$B$5:$B$53,0),COLUMN()-COLUMN($Z112)),0),1.875-MOD(T112,1))+INDEX(エサマスタ!$C$5:$O$53,MATCH($E112,エサマスタ!$B$5:$B$53,0),COLUMN()-COLUMN($Z112)),0),1.875-MOD(T112,1))+INDEX(エサマスタ!$C$5:$O$53,MATCH($F112,エサマスタ!$B$5:$B$53,0),COLUMN()-COLUMN($Z112)),0),1.875-MOD(T112,1))</f>
        <v>0.875</v>
      </c>
      <c r="AK112" s="76">
        <f>MIN(MAX(MIN(MAX(MIN(MAX(U$6+INDEX(エサマスタ!$C$5:$O$53,MATCH($D112,エサマスタ!$B$5:$B$53,0),COLUMN()-COLUMN($Z112)),0),1.875-MOD(U112,1))+INDEX(エサマスタ!$C$5:$O$53,MATCH($E112,エサマスタ!$B$5:$B$53,0),COLUMN()-COLUMN($Z112)),0),1.875-MOD(U112,1))+INDEX(エサマスタ!$C$5:$O$53,MATCH($F112,エサマスタ!$B$5:$B$53,0),COLUMN()-COLUMN($Z112)),0),1.875-MOD(U112,1))</f>
        <v>1</v>
      </c>
      <c r="AL112" s="76">
        <f>MIN(MAX(MIN(MAX(MIN(MAX(V$6+INDEX(エサマスタ!$C$5:$O$53,MATCH($D112,エサマスタ!$B$5:$B$53,0),COLUMN()-COLUMN($Z112)),0),1.875-MOD(V112,1))+INDEX(エサマスタ!$C$5:$O$53,MATCH($E112,エサマスタ!$B$5:$B$53,0),COLUMN()-COLUMN($Z112)),0),1.875-MOD(V112,1))+INDEX(エサマスタ!$C$5:$O$53,MATCH($F112,エサマスタ!$B$5:$B$53,0),COLUMN()-COLUMN($Z112)),0),1.875-MOD(V112,1))</f>
        <v>1</v>
      </c>
      <c r="AM112" s="77">
        <f>MIN(MAX(MIN(MAX(MIN(MAX(W$6+IF(AND($F$1="リマスター",$D112="アルマジロキャベツ"),-1,1)*INDEX(エサマスタ!$C$5:$O$53,MATCH($D112,エサマスタ!$B$5:$B$53,0),COLUMN()-COLUMN($Z112)),0),1.875-MOD(W112,1))+IF(AND($F$1="リマスター",$E112="アルマジロキャベツ"),-1,1)*INDEX(エサマスタ!$C$5:$O$53,MATCH($E112,エサマスタ!$B$5:$B$53,0),COLUMN()-COLUMN($Z112)),0),1.875-MOD(W112,1))+IF(AND($F$1="リマスター",$F112="アルマジロキャベツ"),-1,1)*INDEX(エサマスタ!$C$5:$O$53,MATCH($F112,エサマスタ!$B$5:$B$53,0),COLUMN()-COLUMN($Z112)),0),1.875-MOD(W112,1))</f>
        <v>1</v>
      </c>
      <c r="AN112" s="15"/>
    </row>
    <row r="113" spans="1:40" x14ac:dyDescent="0.25">
      <c r="A113" s="15"/>
      <c r="B113" s="51" t="s">
        <v>202</v>
      </c>
      <c r="C113" s="54"/>
      <c r="D113" s="53" t="s">
        <v>92</v>
      </c>
      <c r="E113" s="53" t="s">
        <v>97</v>
      </c>
      <c r="F113" s="53" t="s">
        <v>97</v>
      </c>
      <c r="G113" s="50"/>
      <c r="H113" s="15"/>
      <c r="I113" s="15"/>
      <c r="J113" s="63" t="s">
        <v>202</v>
      </c>
      <c r="K113" s="64">
        <f t="shared" ref="K113:R113" si="193">K112+AA112</f>
        <v>354</v>
      </c>
      <c r="L113" s="65">
        <f t="shared" si="193"/>
        <v>124.25</v>
      </c>
      <c r="M113" s="65">
        <f t="shared" si="193"/>
        <v>252.5</v>
      </c>
      <c r="N113" s="65">
        <f t="shared" si="193"/>
        <v>149.5</v>
      </c>
      <c r="O113" s="65">
        <f t="shared" si="193"/>
        <v>149.5</v>
      </c>
      <c r="P113" s="65">
        <f t="shared" si="193"/>
        <v>252.5</v>
      </c>
      <c r="Q113" s="65">
        <f t="shared" si="193"/>
        <v>60.5</v>
      </c>
      <c r="R113" s="65">
        <f t="shared" si="193"/>
        <v>5</v>
      </c>
      <c r="S113" s="76">
        <f t="shared" ref="S113:W113" si="194">INT(S112)+MIN(S112-INT(S112)+AI112,1.875)</f>
        <v>84.75</v>
      </c>
      <c r="T113" s="76">
        <f t="shared" si="194"/>
        <v>86.625</v>
      </c>
      <c r="U113" s="76">
        <f t="shared" si="194"/>
        <v>96.875</v>
      </c>
      <c r="V113" s="76">
        <f t="shared" si="194"/>
        <v>96.875</v>
      </c>
      <c r="W113" s="77">
        <f t="shared" si="194"/>
        <v>86.5</v>
      </c>
      <c r="X113" s="15"/>
      <c r="Y113" s="15"/>
      <c r="Z113" s="63" t="s">
        <v>202</v>
      </c>
      <c r="AA113" s="64">
        <f>MIN(MAX(MIN(MAX(MIN(MAX(K$6+INDEX(エサマスタ!$C$5:$O$53,MATCH($D113,エサマスタ!$B$5:$B$53,0),COLUMN()-COLUMN($Z113)),0),3.75)+INDEX(エサマスタ!$C$5:$O$53,MATCH($E113,エサマスタ!$B$5:$B$53,0),COLUMN()-COLUMN($Z113)),0),3.75)+INDEX(エサマスタ!$C$5:$O$53,MATCH($F113,エサマスタ!$B$5:$B$53,0),COLUMN()-COLUMN($Z113)),0),3.75)</f>
        <v>3.75</v>
      </c>
      <c r="AB113" s="65">
        <f>MIN(MAX(MIN(MAX(MIN(MAX(L$6+INDEX(エサマスタ!$C$5:$O$53,MATCH($D113,エサマスタ!$B$5:$B$53,0),COLUMN()-COLUMN($Z113)),0),3.75)+INDEX(エサマスタ!$C$5:$O$53,MATCH($E113,エサマスタ!$B$5:$B$53,0),COLUMN()-COLUMN($Z113)),0),3.75)+INDEX(エサマスタ!$C$5:$O$53,MATCH($F113,エサマスタ!$B$5:$B$53,0),COLUMN()-COLUMN($Z113)),0),3.75)</f>
        <v>1.25</v>
      </c>
      <c r="AC113" s="65">
        <f>MIN(MAX(MIN(MAX(MIN(MAX(M$6+INDEX(エサマスタ!$C$5:$O$53,MATCH($D113,エサマスタ!$B$5:$B$53,0),COLUMN()-COLUMN($Z113)),0),3.75)+INDEX(エサマスタ!$C$5:$O$53,MATCH($E113,エサマスタ!$B$5:$B$53,0),COLUMN()-COLUMN($Z113)),0),3.75)+INDEX(エサマスタ!$C$5:$O$53,MATCH($F113,エサマスタ!$B$5:$B$53,0),COLUMN()-COLUMN($Z113)),0),3.75)</f>
        <v>2.5</v>
      </c>
      <c r="AD113" s="65">
        <f>MIN(MAX(MIN(MAX(MIN(MAX(N$6+INDEX(エサマスタ!$C$5:$O$53,MATCH($D113,エサマスタ!$B$5:$B$53,0),COLUMN()-COLUMN($Z113)),0),3.75)+INDEX(エサマスタ!$C$5:$O$53,MATCH($E113,エサマスタ!$B$5:$B$53,0),COLUMN()-COLUMN($Z113)),0),3.75)+INDEX(エサマスタ!$C$5:$O$53,MATCH($F113,エサマスタ!$B$5:$B$53,0),COLUMN()-COLUMN($Z113)),0),3.75)</f>
        <v>1.5</v>
      </c>
      <c r="AE113" s="65">
        <f>MIN(MAX(MIN(MAX(MIN(MAX(O$6+INDEX(エサマスタ!$C$5:$O$53,MATCH($D113,エサマスタ!$B$5:$B$53,0),COLUMN()-COLUMN($Z113)),0),3.75)+INDEX(エサマスタ!$C$5:$O$53,MATCH($E113,エサマスタ!$B$5:$B$53,0),COLUMN()-COLUMN($Z113)),0),3.75)+INDEX(エサマスタ!$C$5:$O$53,MATCH($F113,エサマスタ!$B$5:$B$53,0),COLUMN()-COLUMN($Z113)),0),3.75)</f>
        <v>1.5</v>
      </c>
      <c r="AF113" s="65">
        <f>MIN(MAX(MIN(MAX(MIN(MAX(P$6+INDEX(エサマスタ!$C$5:$O$53,MATCH($D113,エサマスタ!$B$5:$B$53,0),COLUMN()-COLUMN($Z113)),0),3.75)+INDEX(エサマスタ!$C$5:$O$53,MATCH($E113,エサマスタ!$B$5:$B$53,0),COLUMN()-COLUMN($Z113)),0),3.75)+INDEX(エサマスタ!$C$5:$O$53,MATCH($F113,エサマスタ!$B$5:$B$53,0),COLUMN()-COLUMN($Z113)),0),3.75)</f>
        <v>2.5</v>
      </c>
      <c r="AG113" s="65">
        <f>MIN(MAX(MIN(MAX(MIN(MAX(Q$6+INDEX(エサマスタ!$C$5:$O$53,MATCH($D113,エサマスタ!$B$5:$B$53,0),COLUMN()-COLUMN($Z113)),0),3.75)+INDEX(エサマスタ!$C$5:$O$53,MATCH($E113,エサマスタ!$B$5:$B$53,0),COLUMN()-COLUMN($Z113)),0),3.75)+INDEX(エサマスタ!$C$5:$O$53,MATCH($F113,エサマスタ!$B$5:$B$53,0),COLUMN()-COLUMN($Z113)),0),3.75)</f>
        <v>0.5</v>
      </c>
      <c r="AH113" s="65">
        <f>MIN(MAX(MIN(MAX(MIN(MAX(R$6+INDEX(エサマスタ!$C$5:$O$53,MATCH($D113,エサマスタ!$B$5:$B$53,0),COLUMN()-COLUMN($Z113)),0),3.75)+INDEX(エサマスタ!$C$5:$O$53,MATCH($E113,エサマスタ!$B$5:$B$53,0),COLUMN()-COLUMN($Z113)),0),3.75)+INDEX(エサマスタ!$C$5:$O$53,MATCH($F113,エサマスタ!$B$5:$B$53,0),COLUMN()-COLUMN($Z113)),0),3.75)</f>
        <v>0</v>
      </c>
      <c r="AI113" s="76">
        <f>MIN(MAX(MIN(MAX(MIN(MAX(S$6+INDEX(エサマスタ!$C$5:$O$53,MATCH($D113,エサマスタ!$B$5:$B$53,0),COLUMN()-COLUMN($Z113)),0),1.875-MOD(S113,1))+INDEX(エサマスタ!$C$5:$O$53,MATCH($E113,エサマスタ!$B$5:$B$53,0),COLUMN()-COLUMN($Z113)),0),1.875-MOD(S113,1))+INDEX(エサマスタ!$C$5:$O$53,MATCH($F113,エサマスタ!$B$5:$B$53,0),COLUMN()-COLUMN($Z113)),0),1.875-MOD(S113,1))</f>
        <v>0.75</v>
      </c>
      <c r="AJ113" s="76">
        <f>MIN(MAX(MIN(MAX(MIN(MAX(T$6+INDEX(エサマスタ!$C$5:$O$53,MATCH($D113,エサマスタ!$B$5:$B$53,0),COLUMN()-COLUMN($Z113)),0),1.875-MOD(T113,1))+INDEX(エサマスタ!$C$5:$O$53,MATCH($E113,エサマスタ!$B$5:$B$53,0),COLUMN()-COLUMN($Z113)),0),1.875-MOD(T113,1))+INDEX(エサマスタ!$C$5:$O$53,MATCH($F113,エサマスタ!$B$5:$B$53,0),COLUMN()-COLUMN($Z113)),0),1.875-MOD(T113,1))</f>
        <v>0.875</v>
      </c>
      <c r="AK113" s="76">
        <f>MIN(MAX(MIN(MAX(MIN(MAX(U$6+INDEX(エサマスタ!$C$5:$O$53,MATCH($D113,エサマスタ!$B$5:$B$53,0),COLUMN()-COLUMN($Z113)),0),1.875-MOD(U113,1))+INDEX(エサマスタ!$C$5:$O$53,MATCH($E113,エサマスタ!$B$5:$B$53,0),COLUMN()-COLUMN($Z113)),0),1.875-MOD(U113,1))+INDEX(エサマスタ!$C$5:$O$53,MATCH($F113,エサマスタ!$B$5:$B$53,0),COLUMN()-COLUMN($Z113)),0),1.875-MOD(U113,1))</f>
        <v>1</v>
      </c>
      <c r="AL113" s="76">
        <f>MIN(MAX(MIN(MAX(MIN(MAX(V$6+INDEX(エサマスタ!$C$5:$O$53,MATCH($D113,エサマスタ!$B$5:$B$53,0),COLUMN()-COLUMN($Z113)),0),1.875-MOD(V113,1))+INDEX(エサマスタ!$C$5:$O$53,MATCH($E113,エサマスタ!$B$5:$B$53,0),COLUMN()-COLUMN($Z113)),0),1.875-MOD(V113,1))+INDEX(エサマスタ!$C$5:$O$53,MATCH($F113,エサマスタ!$B$5:$B$53,0),COLUMN()-COLUMN($Z113)),0),1.875-MOD(V113,1))</f>
        <v>1</v>
      </c>
      <c r="AM113" s="77">
        <f>MIN(MAX(MIN(MAX(MIN(MAX(W$6+IF(AND($F$1="リマスター",$D113="アルマジロキャベツ"),-1,1)*INDEX(エサマスタ!$C$5:$O$53,MATCH($D113,エサマスタ!$B$5:$B$53,0),COLUMN()-COLUMN($Z113)),0),1.875-MOD(W113,1))+IF(AND($F$1="リマスター",$E113="アルマジロキャベツ"),-1,1)*INDEX(エサマスタ!$C$5:$O$53,MATCH($E113,エサマスタ!$B$5:$B$53,0),COLUMN()-COLUMN($Z113)),0),1.875-MOD(W113,1))+IF(AND($F$1="リマスター",$F113="アルマジロキャベツ"),-1,1)*INDEX(エサマスタ!$C$5:$O$53,MATCH($F113,エサマスタ!$B$5:$B$53,0),COLUMN()-COLUMN($Z113)),0),1.875-MOD(W113,1))</f>
        <v>1</v>
      </c>
      <c r="AN113" s="15"/>
    </row>
    <row r="114" spans="1:40" x14ac:dyDescent="0.25">
      <c r="A114" s="15"/>
      <c r="B114" s="51" t="s">
        <v>203</v>
      </c>
      <c r="C114" s="54"/>
      <c r="D114" s="53" t="s">
        <v>92</v>
      </c>
      <c r="E114" s="53" t="s">
        <v>97</v>
      </c>
      <c r="F114" s="53" t="s">
        <v>97</v>
      </c>
      <c r="G114" s="50"/>
      <c r="H114" s="15"/>
      <c r="I114" s="15"/>
      <c r="J114" s="63" t="s">
        <v>203</v>
      </c>
      <c r="K114" s="64">
        <f t="shared" ref="K114:R114" si="195">K113+AA113</f>
        <v>357.75</v>
      </c>
      <c r="L114" s="65">
        <f t="shared" si="195"/>
        <v>125.5</v>
      </c>
      <c r="M114" s="65">
        <f t="shared" si="195"/>
        <v>255</v>
      </c>
      <c r="N114" s="65">
        <f t="shared" si="195"/>
        <v>151</v>
      </c>
      <c r="O114" s="65">
        <f t="shared" si="195"/>
        <v>151</v>
      </c>
      <c r="P114" s="65">
        <f t="shared" si="195"/>
        <v>255</v>
      </c>
      <c r="Q114" s="65">
        <f t="shared" si="195"/>
        <v>61</v>
      </c>
      <c r="R114" s="65">
        <f t="shared" si="195"/>
        <v>5</v>
      </c>
      <c r="S114" s="76">
        <f t="shared" ref="S114:W114" si="196">INT(S113)+MIN(S113-INT(S113)+AI113,1.875)</f>
        <v>85.5</v>
      </c>
      <c r="T114" s="76">
        <f t="shared" si="196"/>
        <v>87.5</v>
      </c>
      <c r="U114" s="76">
        <f t="shared" si="196"/>
        <v>97.875</v>
      </c>
      <c r="V114" s="76">
        <f t="shared" si="196"/>
        <v>97.875</v>
      </c>
      <c r="W114" s="77">
        <f t="shared" si="196"/>
        <v>87.5</v>
      </c>
      <c r="X114" s="15"/>
      <c r="Y114" s="15"/>
      <c r="Z114" s="63" t="s">
        <v>203</v>
      </c>
      <c r="AA114" s="64">
        <f>MIN(MAX(MIN(MAX(MIN(MAX(K$6+INDEX(エサマスタ!$C$5:$O$53,MATCH($D114,エサマスタ!$B$5:$B$53,0),COLUMN()-COLUMN($Z114)),0),3.75)+INDEX(エサマスタ!$C$5:$O$53,MATCH($E114,エサマスタ!$B$5:$B$53,0),COLUMN()-COLUMN($Z114)),0),3.75)+INDEX(エサマスタ!$C$5:$O$53,MATCH($F114,エサマスタ!$B$5:$B$53,0),COLUMN()-COLUMN($Z114)),0),3.75)</f>
        <v>3.75</v>
      </c>
      <c r="AB114" s="65">
        <f>MIN(MAX(MIN(MAX(MIN(MAX(L$6+INDEX(エサマスタ!$C$5:$O$53,MATCH($D114,エサマスタ!$B$5:$B$53,0),COLUMN()-COLUMN($Z114)),0),3.75)+INDEX(エサマスタ!$C$5:$O$53,MATCH($E114,エサマスタ!$B$5:$B$53,0),COLUMN()-COLUMN($Z114)),0),3.75)+INDEX(エサマスタ!$C$5:$O$53,MATCH($F114,エサマスタ!$B$5:$B$53,0),COLUMN()-COLUMN($Z114)),0),3.75)</f>
        <v>1.25</v>
      </c>
      <c r="AC114" s="65">
        <f>MIN(MAX(MIN(MAX(MIN(MAX(M$6+INDEX(エサマスタ!$C$5:$O$53,MATCH($D114,エサマスタ!$B$5:$B$53,0),COLUMN()-COLUMN($Z114)),0),3.75)+INDEX(エサマスタ!$C$5:$O$53,MATCH($E114,エサマスタ!$B$5:$B$53,0),COLUMN()-COLUMN($Z114)),0),3.75)+INDEX(エサマスタ!$C$5:$O$53,MATCH($F114,エサマスタ!$B$5:$B$53,0),COLUMN()-COLUMN($Z114)),0),3.75)</f>
        <v>2.5</v>
      </c>
      <c r="AD114" s="65">
        <f>MIN(MAX(MIN(MAX(MIN(MAX(N$6+INDEX(エサマスタ!$C$5:$O$53,MATCH($D114,エサマスタ!$B$5:$B$53,0),COLUMN()-COLUMN($Z114)),0),3.75)+INDEX(エサマスタ!$C$5:$O$53,MATCH($E114,エサマスタ!$B$5:$B$53,0),COLUMN()-COLUMN($Z114)),0),3.75)+INDEX(エサマスタ!$C$5:$O$53,MATCH($F114,エサマスタ!$B$5:$B$53,0),COLUMN()-COLUMN($Z114)),0),3.75)</f>
        <v>1.5</v>
      </c>
      <c r="AE114" s="65">
        <f>MIN(MAX(MIN(MAX(MIN(MAX(O$6+INDEX(エサマスタ!$C$5:$O$53,MATCH($D114,エサマスタ!$B$5:$B$53,0),COLUMN()-COLUMN($Z114)),0),3.75)+INDEX(エサマスタ!$C$5:$O$53,MATCH($E114,エサマスタ!$B$5:$B$53,0),COLUMN()-COLUMN($Z114)),0),3.75)+INDEX(エサマスタ!$C$5:$O$53,MATCH($F114,エサマスタ!$B$5:$B$53,0),COLUMN()-COLUMN($Z114)),0),3.75)</f>
        <v>1.5</v>
      </c>
      <c r="AF114" s="65">
        <f>MIN(MAX(MIN(MAX(MIN(MAX(P$6+INDEX(エサマスタ!$C$5:$O$53,MATCH($D114,エサマスタ!$B$5:$B$53,0),COLUMN()-COLUMN($Z114)),0),3.75)+INDEX(エサマスタ!$C$5:$O$53,MATCH($E114,エサマスタ!$B$5:$B$53,0),COLUMN()-COLUMN($Z114)),0),3.75)+INDEX(エサマスタ!$C$5:$O$53,MATCH($F114,エサマスタ!$B$5:$B$53,0),COLUMN()-COLUMN($Z114)),0),3.75)</f>
        <v>2.5</v>
      </c>
      <c r="AG114" s="65">
        <f>MIN(MAX(MIN(MAX(MIN(MAX(Q$6+INDEX(エサマスタ!$C$5:$O$53,MATCH($D114,エサマスタ!$B$5:$B$53,0),COLUMN()-COLUMN($Z114)),0),3.75)+INDEX(エサマスタ!$C$5:$O$53,MATCH($E114,エサマスタ!$B$5:$B$53,0),COLUMN()-COLUMN($Z114)),0),3.75)+INDEX(エサマスタ!$C$5:$O$53,MATCH($F114,エサマスタ!$B$5:$B$53,0),COLUMN()-COLUMN($Z114)),0),3.75)</f>
        <v>0.5</v>
      </c>
      <c r="AH114" s="65">
        <f>MIN(MAX(MIN(MAX(MIN(MAX(R$6+INDEX(エサマスタ!$C$5:$O$53,MATCH($D114,エサマスタ!$B$5:$B$53,0),COLUMN()-COLUMN($Z114)),0),3.75)+INDEX(エサマスタ!$C$5:$O$53,MATCH($E114,エサマスタ!$B$5:$B$53,0),COLUMN()-COLUMN($Z114)),0),3.75)+INDEX(エサマスタ!$C$5:$O$53,MATCH($F114,エサマスタ!$B$5:$B$53,0),COLUMN()-COLUMN($Z114)),0),3.75)</f>
        <v>0</v>
      </c>
      <c r="AI114" s="76">
        <f>MIN(MAX(MIN(MAX(MIN(MAX(S$6+INDEX(エサマスタ!$C$5:$O$53,MATCH($D114,エサマスタ!$B$5:$B$53,0),COLUMN()-COLUMN($Z114)),0),1.875-MOD(S114,1))+INDEX(エサマスタ!$C$5:$O$53,MATCH($E114,エサマスタ!$B$5:$B$53,0),COLUMN()-COLUMN($Z114)),0),1.875-MOD(S114,1))+INDEX(エサマスタ!$C$5:$O$53,MATCH($F114,エサマスタ!$B$5:$B$53,0),COLUMN()-COLUMN($Z114)),0),1.875-MOD(S114,1))</f>
        <v>0.75</v>
      </c>
      <c r="AJ114" s="76">
        <f>MIN(MAX(MIN(MAX(MIN(MAX(T$6+INDEX(エサマスタ!$C$5:$O$53,MATCH($D114,エサマスタ!$B$5:$B$53,0),COLUMN()-COLUMN($Z114)),0),1.875-MOD(T114,1))+INDEX(エサマスタ!$C$5:$O$53,MATCH($E114,エサマスタ!$B$5:$B$53,0),COLUMN()-COLUMN($Z114)),0),1.875-MOD(T114,1))+INDEX(エサマスタ!$C$5:$O$53,MATCH($F114,エサマスタ!$B$5:$B$53,0),COLUMN()-COLUMN($Z114)),0),1.875-MOD(T114,1))</f>
        <v>0.875</v>
      </c>
      <c r="AK114" s="76">
        <f>MIN(MAX(MIN(MAX(MIN(MAX(U$6+INDEX(エサマスタ!$C$5:$O$53,MATCH($D114,エサマスタ!$B$5:$B$53,0),COLUMN()-COLUMN($Z114)),0),1.875-MOD(U114,1))+INDEX(エサマスタ!$C$5:$O$53,MATCH($E114,エサマスタ!$B$5:$B$53,0),COLUMN()-COLUMN($Z114)),0),1.875-MOD(U114,1))+INDEX(エサマスタ!$C$5:$O$53,MATCH($F114,エサマスタ!$B$5:$B$53,0),COLUMN()-COLUMN($Z114)),0),1.875-MOD(U114,1))</f>
        <v>1</v>
      </c>
      <c r="AL114" s="76">
        <f>MIN(MAX(MIN(MAX(MIN(MAX(V$6+INDEX(エサマスタ!$C$5:$O$53,MATCH($D114,エサマスタ!$B$5:$B$53,0),COLUMN()-COLUMN($Z114)),0),1.875-MOD(V114,1))+INDEX(エサマスタ!$C$5:$O$53,MATCH($E114,エサマスタ!$B$5:$B$53,0),COLUMN()-COLUMN($Z114)),0),1.875-MOD(V114,1))+INDEX(エサマスタ!$C$5:$O$53,MATCH($F114,エサマスタ!$B$5:$B$53,0),COLUMN()-COLUMN($Z114)),0),1.875-MOD(V114,1))</f>
        <v>1</v>
      </c>
      <c r="AM114" s="77">
        <f>MIN(MAX(MIN(MAX(MIN(MAX(W$6+IF(AND($F$1="リマスター",$D114="アルマジロキャベツ"),-1,1)*INDEX(エサマスタ!$C$5:$O$53,MATCH($D114,エサマスタ!$B$5:$B$53,0),COLUMN()-COLUMN($Z114)),0),1.875-MOD(W114,1))+IF(AND($F$1="リマスター",$E114="アルマジロキャベツ"),-1,1)*INDEX(エサマスタ!$C$5:$O$53,MATCH($E114,エサマスタ!$B$5:$B$53,0),COLUMN()-COLUMN($Z114)),0),1.875-MOD(W114,1))+IF(AND($F$1="リマスター",$F114="アルマジロキャベツ"),-1,1)*INDEX(エサマスタ!$C$5:$O$53,MATCH($F114,エサマスタ!$B$5:$B$53,0),COLUMN()-COLUMN($Z114)),0),1.875-MOD(W114,1))</f>
        <v>1</v>
      </c>
      <c r="AN114" s="15"/>
    </row>
    <row r="115" spans="1:40" x14ac:dyDescent="0.25">
      <c r="A115" s="15"/>
      <c r="B115" s="51" t="s">
        <v>204</v>
      </c>
      <c r="C115" s="54"/>
      <c r="D115" s="53" t="s">
        <v>92</v>
      </c>
      <c r="E115" s="53" t="s">
        <v>104</v>
      </c>
      <c r="F115" s="53" t="s">
        <v>97</v>
      </c>
      <c r="G115" s="50"/>
      <c r="H115" s="15"/>
      <c r="I115" s="15"/>
      <c r="J115" s="63" t="s">
        <v>204</v>
      </c>
      <c r="K115" s="64">
        <f t="shared" ref="K115:R115" si="197">K114+AA114</f>
        <v>361.5</v>
      </c>
      <c r="L115" s="65">
        <f t="shared" si="197"/>
        <v>126.75</v>
      </c>
      <c r="M115" s="65">
        <f t="shared" si="197"/>
        <v>257.5</v>
      </c>
      <c r="N115" s="65">
        <f t="shared" si="197"/>
        <v>152.5</v>
      </c>
      <c r="O115" s="65">
        <f t="shared" si="197"/>
        <v>152.5</v>
      </c>
      <c r="P115" s="65">
        <f t="shared" si="197"/>
        <v>257.5</v>
      </c>
      <c r="Q115" s="65">
        <f t="shared" si="197"/>
        <v>61.5</v>
      </c>
      <c r="R115" s="65">
        <f t="shared" si="197"/>
        <v>5</v>
      </c>
      <c r="S115" s="76">
        <f t="shared" ref="S115:W115" si="198">INT(S114)+MIN(S114-INT(S114)+AI114,1.875)</f>
        <v>86.25</v>
      </c>
      <c r="T115" s="76">
        <f t="shared" si="198"/>
        <v>88.375</v>
      </c>
      <c r="U115" s="76">
        <f t="shared" si="198"/>
        <v>98.875</v>
      </c>
      <c r="V115" s="76">
        <f t="shared" si="198"/>
        <v>98.875</v>
      </c>
      <c r="W115" s="77">
        <f t="shared" si="198"/>
        <v>88.5</v>
      </c>
      <c r="X115" s="15"/>
      <c r="Y115" s="15"/>
      <c r="Z115" s="63" t="s">
        <v>204</v>
      </c>
      <c r="AA115" s="64">
        <f>MIN(MAX(MIN(MAX(MIN(MAX(K$6+INDEX(エサマスタ!$C$5:$O$53,MATCH($D115,エサマスタ!$B$5:$B$53,0),COLUMN()-COLUMN($Z115)),0),3.75)+INDEX(エサマスタ!$C$5:$O$53,MATCH($E115,エサマスタ!$B$5:$B$53,0),COLUMN()-COLUMN($Z115)),0),3.75)+INDEX(エサマスタ!$C$5:$O$53,MATCH($F115,エサマスタ!$B$5:$B$53,0),COLUMN()-COLUMN($Z115)),0),3.75)</f>
        <v>3.5</v>
      </c>
      <c r="AB115" s="65">
        <f>MIN(MAX(MIN(MAX(MIN(MAX(L$6+INDEX(エサマスタ!$C$5:$O$53,MATCH($D115,エサマスタ!$B$5:$B$53,0),COLUMN()-COLUMN($Z115)),0),3.75)+INDEX(エサマスタ!$C$5:$O$53,MATCH($E115,エサマスタ!$B$5:$B$53,0),COLUMN()-COLUMN($Z115)),0),3.75)+INDEX(エサマスタ!$C$5:$O$53,MATCH($F115,エサマスタ!$B$5:$B$53,0),COLUMN()-COLUMN($Z115)),0),3.75)</f>
        <v>1.25</v>
      </c>
      <c r="AC115" s="65">
        <f>MIN(MAX(MIN(MAX(MIN(MAX(M$6+INDEX(エサマスタ!$C$5:$O$53,MATCH($D115,エサマスタ!$B$5:$B$53,0),COLUMN()-COLUMN($Z115)),0),3.75)+INDEX(エサマスタ!$C$5:$O$53,MATCH($E115,エサマスタ!$B$5:$B$53,0),COLUMN()-COLUMN($Z115)),0),3.75)+INDEX(エサマスタ!$C$5:$O$53,MATCH($F115,エサマスタ!$B$5:$B$53,0),COLUMN()-COLUMN($Z115)),0),3.75)</f>
        <v>2.5</v>
      </c>
      <c r="AD115" s="65">
        <f>MIN(MAX(MIN(MAX(MIN(MAX(N$6+INDEX(エサマスタ!$C$5:$O$53,MATCH($D115,エサマスタ!$B$5:$B$53,0),COLUMN()-COLUMN($Z115)),0),3.75)+INDEX(エサマスタ!$C$5:$O$53,MATCH($E115,エサマスタ!$B$5:$B$53,0),COLUMN()-COLUMN($Z115)),0),3.75)+INDEX(エサマスタ!$C$5:$O$53,MATCH($F115,エサマスタ!$B$5:$B$53,0),COLUMN()-COLUMN($Z115)),0),3.75)</f>
        <v>1.5</v>
      </c>
      <c r="AE115" s="65">
        <f>MIN(MAX(MIN(MAX(MIN(MAX(O$6+INDEX(エサマスタ!$C$5:$O$53,MATCH($D115,エサマスタ!$B$5:$B$53,0),COLUMN()-COLUMN($Z115)),0),3.75)+INDEX(エサマスタ!$C$5:$O$53,MATCH($E115,エサマスタ!$B$5:$B$53,0),COLUMN()-COLUMN($Z115)),0),3.75)+INDEX(エサマスタ!$C$5:$O$53,MATCH($F115,エサマスタ!$B$5:$B$53,0),COLUMN()-COLUMN($Z115)),0),3.75)</f>
        <v>1.5</v>
      </c>
      <c r="AF115" s="65">
        <f>MIN(MAX(MIN(MAX(MIN(MAX(P$6+INDEX(エサマスタ!$C$5:$O$53,MATCH($D115,エサマスタ!$B$5:$B$53,0),COLUMN()-COLUMN($Z115)),0),3.75)+INDEX(エサマスタ!$C$5:$O$53,MATCH($E115,エサマスタ!$B$5:$B$53,0),COLUMN()-COLUMN($Z115)),0),3.75)+INDEX(エサマスタ!$C$5:$O$53,MATCH($F115,エサマスタ!$B$5:$B$53,0),COLUMN()-COLUMN($Z115)),0),3.75)</f>
        <v>2.5</v>
      </c>
      <c r="AG115" s="65">
        <f>MIN(MAX(MIN(MAX(MIN(MAX(Q$6+INDEX(エサマスタ!$C$5:$O$53,MATCH($D115,エサマスタ!$B$5:$B$53,0),COLUMN()-COLUMN($Z115)),0),3.75)+INDEX(エサマスタ!$C$5:$O$53,MATCH($E115,エサマスタ!$B$5:$B$53,0),COLUMN()-COLUMN($Z115)),0),3.75)+INDEX(エサマスタ!$C$5:$O$53,MATCH($F115,エサマスタ!$B$5:$B$53,0),COLUMN()-COLUMN($Z115)),0),3.75)</f>
        <v>1.5</v>
      </c>
      <c r="AH115" s="65">
        <f>MIN(MAX(MIN(MAX(MIN(MAX(R$6+INDEX(エサマスタ!$C$5:$O$53,MATCH($D115,エサマスタ!$B$5:$B$53,0),COLUMN()-COLUMN($Z115)),0),3.75)+INDEX(エサマスタ!$C$5:$O$53,MATCH($E115,エサマスタ!$B$5:$B$53,0),COLUMN()-COLUMN($Z115)),0),3.75)+INDEX(エサマスタ!$C$5:$O$53,MATCH($F115,エサマスタ!$B$5:$B$53,0),COLUMN()-COLUMN($Z115)),0),3.75)</f>
        <v>0</v>
      </c>
      <c r="AI115" s="76">
        <f>MIN(MAX(MIN(MAX(MIN(MAX(S$6+INDEX(エサマスタ!$C$5:$O$53,MATCH($D115,エサマスタ!$B$5:$B$53,0),COLUMN()-COLUMN($Z115)),0),1.875-MOD(S115,1))+INDEX(エサマスタ!$C$5:$O$53,MATCH($E115,エサマスタ!$B$5:$B$53,0),COLUMN()-COLUMN($Z115)),0),1.875-MOD(S115,1))+INDEX(エサマスタ!$C$5:$O$53,MATCH($F115,エサマスタ!$B$5:$B$53,0),COLUMN()-COLUMN($Z115)),0),1.875-MOD(S115,1))</f>
        <v>0.75</v>
      </c>
      <c r="AJ115" s="76">
        <f>MIN(MAX(MIN(MAX(MIN(MAX(T$6+INDEX(エサマスタ!$C$5:$O$53,MATCH($D115,エサマスタ!$B$5:$B$53,0),COLUMN()-COLUMN($Z115)),0),1.875-MOD(T115,1))+INDEX(エサマスタ!$C$5:$O$53,MATCH($E115,エサマスタ!$B$5:$B$53,0),COLUMN()-COLUMN($Z115)),0),1.875-MOD(T115,1))+INDEX(エサマスタ!$C$5:$O$53,MATCH($F115,エサマスタ!$B$5:$B$53,0),COLUMN()-COLUMN($Z115)),0),1.875-MOD(T115,1))</f>
        <v>0.875</v>
      </c>
      <c r="AK115" s="76">
        <f>MIN(MAX(MIN(MAX(MIN(MAX(U$6+INDEX(エサマスタ!$C$5:$O$53,MATCH($D115,エサマスタ!$B$5:$B$53,0),COLUMN()-COLUMN($Z115)),0),1.875-MOD(U115,1))+INDEX(エサマスタ!$C$5:$O$53,MATCH($E115,エサマスタ!$B$5:$B$53,0),COLUMN()-COLUMN($Z115)),0),1.875-MOD(U115,1))+INDEX(エサマスタ!$C$5:$O$53,MATCH($F115,エサマスタ!$B$5:$B$53,0),COLUMN()-COLUMN($Z115)),0),1.875-MOD(U115,1))</f>
        <v>1</v>
      </c>
      <c r="AL115" s="76">
        <f>MIN(MAX(MIN(MAX(MIN(MAX(V$6+INDEX(エサマスタ!$C$5:$O$53,MATCH($D115,エサマスタ!$B$5:$B$53,0),COLUMN()-COLUMN($Z115)),0),1.875-MOD(V115,1))+INDEX(エサマスタ!$C$5:$O$53,MATCH($E115,エサマスタ!$B$5:$B$53,0),COLUMN()-COLUMN($Z115)),0),1.875-MOD(V115,1))+INDEX(エサマスタ!$C$5:$O$53,MATCH($F115,エサマスタ!$B$5:$B$53,0),COLUMN()-COLUMN($Z115)),0),1.875-MOD(V115,1))</f>
        <v>1</v>
      </c>
      <c r="AM115" s="77">
        <f>MIN(MAX(MIN(MAX(MIN(MAX(W$6+IF(AND($F$1="リマスター",$D115="アルマジロキャベツ"),-1,1)*INDEX(エサマスタ!$C$5:$O$53,MATCH($D115,エサマスタ!$B$5:$B$53,0),COLUMN()-COLUMN($Z115)),0),1.875-MOD(W115,1))+IF(AND($F$1="リマスター",$E115="アルマジロキャベツ"),-1,1)*INDEX(エサマスタ!$C$5:$O$53,MATCH($E115,エサマスタ!$B$5:$B$53,0),COLUMN()-COLUMN($Z115)),0),1.875-MOD(W115,1))+IF(AND($F$1="リマスター",$F115="アルマジロキャベツ"),-1,1)*INDEX(エサマスタ!$C$5:$O$53,MATCH($F115,エサマスタ!$B$5:$B$53,0),COLUMN()-COLUMN($Z115)),0),1.875-MOD(W115,1))</f>
        <v>0.5</v>
      </c>
      <c r="AN115" s="15"/>
    </row>
    <row r="116" spans="1:40" x14ac:dyDescent="0.25">
      <c r="A116" s="15"/>
      <c r="B116" s="51" t="s">
        <v>205</v>
      </c>
      <c r="C116" s="54"/>
      <c r="D116" s="53" t="s">
        <v>92</v>
      </c>
      <c r="E116" s="53" t="s">
        <v>97</v>
      </c>
      <c r="F116" s="53" t="s">
        <v>97</v>
      </c>
      <c r="G116" s="50"/>
      <c r="H116" s="15"/>
      <c r="I116" s="15"/>
      <c r="J116" s="63" t="s">
        <v>205</v>
      </c>
      <c r="K116" s="64">
        <f t="shared" ref="K116:R116" si="199">K115+AA115</f>
        <v>365</v>
      </c>
      <c r="L116" s="65">
        <f t="shared" si="199"/>
        <v>128</v>
      </c>
      <c r="M116" s="65">
        <f t="shared" si="199"/>
        <v>260</v>
      </c>
      <c r="N116" s="65">
        <f t="shared" si="199"/>
        <v>154</v>
      </c>
      <c r="O116" s="65">
        <f t="shared" si="199"/>
        <v>154</v>
      </c>
      <c r="P116" s="65">
        <f t="shared" si="199"/>
        <v>260</v>
      </c>
      <c r="Q116" s="65">
        <f t="shared" si="199"/>
        <v>63</v>
      </c>
      <c r="R116" s="65">
        <f t="shared" si="199"/>
        <v>5</v>
      </c>
      <c r="S116" s="76">
        <f t="shared" ref="S116:W116" si="200">INT(S115)+MIN(S115-INT(S115)+AI115,1.875)</f>
        <v>87</v>
      </c>
      <c r="T116" s="76">
        <f t="shared" si="200"/>
        <v>89.25</v>
      </c>
      <c r="U116" s="76">
        <f t="shared" si="200"/>
        <v>99.875</v>
      </c>
      <c r="V116" s="76">
        <f t="shared" si="200"/>
        <v>99.875</v>
      </c>
      <c r="W116" s="77">
        <f t="shared" si="200"/>
        <v>89</v>
      </c>
      <c r="X116" s="15"/>
      <c r="Y116" s="15"/>
      <c r="Z116" s="63" t="s">
        <v>205</v>
      </c>
      <c r="AA116" s="64">
        <f>MIN(MAX(MIN(MAX(MIN(MAX(K$6+INDEX(エサマスタ!$C$5:$O$53,MATCH($D116,エサマスタ!$B$5:$B$53,0),COLUMN()-COLUMN($Z116)),0),3.75)+INDEX(エサマスタ!$C$5:$O$53,MATCH($E116,エサマスタ!$B$5:$B$53,0),COLUMN()-COLUMN($Z116)),0),3.75)+INDEX(エサマスタ!$C$5:$O$53,MATCH($F116,エサマスタ!$B$5:$B$53,0),COLUMN()-COLUMN($Z116)),0),3.75)</f>
        <v>3.75</v>
      </c>
      <c r="AB116" s="65">
        <f>MIN(MAX(MIN(MAX(MIN(MAX(L$6+INDEX(エサマスタ!$C$5:$O$53,MATCH($D116,エサマスタ!$B$5:$B$53,0),COLUMN()-COLUMN($Z116)),0),3.75)+INDEX(エサマスタ!$C$5:$O$53,MATCH($E116,エサマスタ!$B$5:$B$53,0),COLUMN()-COLUMN($Z116)),0),3.75)+INDEX(エサマスタ!$C$5:$O$53,MATCH($F116,エサマスタ!$B$5:$B$53,0),COLUMN()-COLUMN($Z116)),0),3.75)</f>
        <v>1.25</v>
      </c>
      <c r="AC116" s="65">
        <f>MIN(MAX(MIN(MAX(MIN(MAX(M$6+INDEX(エサマスタ!$C$5:$O$53,MATCH($D116,エサマスタ!$B$5:$B$53,0),COLUMN()-COLUMN($Z116)),0),3.75)+INDEX(エサマスタ!$C$5:$O$53,MATCH($E116,エサマスタ!$B$5:$B$53,0),COLUMN()-COLUMN($Z116)),0),3.75)+INDEX(エサマスタ!$C$5:$O$53,MATCH($F116,エサマスタ!$B$5:$B$53,0),COLUMN()-COLUMN($Z116)),0),3.75)</f>
        <v>2.5</v>
      </c>
      <c r="AD116" s="65">
        <f>MIN(MAX(MIN(MAX(MIN(MAX(N$6+INDEX(エサマスタ!$C$5:$O$53,MATCH($D116,エサマスタ!$B$5:$B$53,0),COLUMN()-COLUMN($Z116)),0),3.75)+INDEX(エサマスタ!$C$5:$O$53,MATCH($E116,エサマスタ!$B$5:$B$53,0),COLUMN()-COLUMN($Z116)),0),3.75)+INDEX(エサマスタ!$C$5:$O$53,MATCH($F116,エサマスタ!$B$5:$B$53,0),COLUMN()-COLUMN($Z116)),0),3.75)</f>
        <v>1.5</v>
      </c>
      <c r="AE116" s="65">
        <f>MIN(MAX(MIN(MAX(MIN(MAX(O$6+INDEX(エサマスタ!$C$5:$O$53,MATCH($D116,エサマスタ!$B$5:$B$53,0),COLUMN()-COLUMN($Z116)),0),3.75)+INDEX(エサマスタ!$C$5:$O$53,MATCH($E116,エサマスタ!$B$5:$B$53,0),COLUMN()-COLUMN($Z116)),0),3.75)+INDEX(エサマスタ!$C$5:$O$53,MATCH($F116,エサマスタ!$B$5:$B$53,0),COLUMN()-COLUMN($Z116)),0),3.75)</f>
        <v>1.5</v>
      </c>
      <c r="AF116" s="65">
        <f>MIN(MAX(MIN(MAX(MIN(MAX(P$6+INDEX(エサマスタ!$C$5:$O$53,MATCH($D116,エサマスタ!$B$5:$B$53,0),COLUMN()-COLUMN($Z116)),0),3.75)+INDEX(エサマスタ!$C$5:$O$53,MATCH($E116,エサマスタ!$B$5:$B$53,0),COLUMN()-COLUMN($Z116)),0),3.75)+INDEX(エサマスタ!$C$5:$O$53,MATCH($F116,エサマスタ!$B$5:$B$53,0),COLUMN()-COLUMN($Z116)),0),3.75)</f>
        <v>2.5</v>
      </c>
      <c r="AG116" s="65">
        <f>MIN(MAX(MIN(MAX(MIN(MAX(Q$6+INDEX(エサマスタ!$C$5:$O$53,MATCH($D116,エサマスタ!$B$5:$B$53,0),COLUMN()-COLUMN($Z116)),0),3.75)+INDEX(エサマスタ!$C$5:$O$53,MATCH($E116,エサマスタ!$B$5:$B$53,0),COLUMN()-COLUMN($Z116)),0),3.75)+INDEX(エサマスタ!$C$5:$O$53,MATCH($F116,エサマスタ!$B$5:$B$53,0),COLUMN()-COLUMN($Z116)),0),3.75)</f>
        <v>0.5</v>
      </c>
      <c r="AH116" s="65">
        <f>MIN(MAX(MIN(MAX(MIN(MAX(R$6+INDEX(エサマスタ!$C$5:$O$53,MATCH($D116,エサマスタ!$B$5:$B$53,0),COLUMN()-COLUMN($Z116)),0),3.75)+INDEX(エサマスタ!$C$5:$O$53,MATCH($E116,エサマスタ!$B$5:$B$53,0),COLUMN()-COLUMN($Z116)),0),3.75)+INDEX(エサマスタ!$C$5:$O$53,MATCH($F116,エサマスタ!$B$5:$B$53,0),COLUMN()-COLUMN($Z116)),0),3.75)</f>
        <v>0</v>
      </c>
      <c r="AI116" s="76">
        <f>MIN(MAX(MIN(MAX(MIN(MAX(S$6+INDEX(エサマスタ!$C$5:$O$53,MATCH($D116,エサマスタ!$B$5:$B$53,0),COLUMN()-COLUMN($Z116)),0),1.875-MOD(S116,1))+INDEX(エサマスタ!$C$5:$O$53,MATCH($E116,エサマスタ!$B$5:$B$53,0),COLUMN()-COLUMN($Z116)),0),1.875-MOD(S116,1))+INDEX(エサマスタ!$C$5:$O$53,MATCH($F116,エサマスタ!$B$5:$B$53,0),COLUMN()-COLUMN($Z116)),0),1.875-MOD(S116,1))</f>
        <v>0.75</v>
      </c>
      <c r="AJ116" s="76">
        <f>MIN(MAX(MIN(MAX(MIN(MAX(T$6+INDEX(エサマスタ!$C$5:$O$53,MATCH($D116,エサマスタ!$B$5:$B$53,0),COLUMN()-COLUMN($Z116)),0),1.875-MOD(T116,1))+INDEX(エサマスタ!$C$5:$O$53,MATCH($E116,エサマスタ!$B$5:$B$53,0),COLUMN()-COLUMN($Z116)),0),1.875-MOD(T116,1))+INDEX(エサマスタ!$C$5:$O$53,MATCH($F116,エサマスタ!$B$5:$B$53,0),COLUMN()-COLUMN($Z116)),0),1.875-MOD(T116,1))</f>
        <v>0.875</v>
      </c>
      <c r="AK116" s="76">
        <f>MIN(MAX(MIN(MAX(MIN(MAX(U$6+INDEX(エサマスタ!$C$5:$O$53,MATCH($D116,エサマスタ!$B$5:$B$53,0),COLUMN()-COLUMN($Z116)),0),1.875-MOD(U116,1))+INDEX(エサマスタ!$C$5:$O$53,MATCH($E116,エサマスタ!$B$5:$B$53,0),COLUMN()-COLUMN($Z116)),0),1.875-MOD(U116,1))+INDEX(エサマスタ!$C$5:$O$53,MATCH($F116,エサマスタ!$B$5:$B$53,0),COLUMN()-COLUMN($Z116)),0),1.875-MOD(U116,1))</f>
        <v>1</v>
      </c>
      <c r="AL116" s="76">
        <f>MIN(MAX(MIN(MAX(MIN(MAX(V$6+INDEX(エサマスタ!$C$5:$O$53,MATCH($D116,エサマスタ!$B$5:$B$53,0),COLUMN()-COLUMN($Z116)),0),1.875-MOD(V116,1))+INDEX(エサマスタ!$C$5:$O$53,MATCH($E116,エサマスタ!$B$5:$B$53,0),COLUMN()-COLUMN($Z116)),0),1.875-MOD(V116,1))+INDEX(エサマスタ!$C$5:$O$53,MATCH($F116,エサマスタ!$B$5:$B$53,0),COLUMN()-COLUMN($Z116)),0),1.875-MOD(V116,1))</f>
        <v>1</v>
      </c>
      <c r="AM116" s="77">
        <f>MIN(MAX(MIN(MAX(MIN(MAX(W$6+IF(AND($F$1="リマスター",$D116="アルマジロキャベツ"),-1,1)*INDEX(エサマスタ!$C$5:$O$53,MATCH($D116,エサマスタ!$B$5:$B$53,0),COLUMN()-COLUMN($Z116)),0),1.875-MOD(W116,1))+IF(AND($F$1="リマスター",$E116="アルマジロキャベツ"),-1,1)*INDEX(エサマスタ!$C$5:$O$53,MATCH($E116,エサマスタ!$B$5:$B$53,0),COLUMN()-COLUMN($Z116)),0),1.875-MOD(W116,1))+IF(AND($F$1="リマスター",$F116="アルマジロキャベツ"),-1,1)*INDEX(エサマスタ!$C$5:$O$53,MATCH($F116,エサマスタ!$B$5:$B$53,0),COLUMN()-COLUMN($Z116)),0),1.875-MOD(W116,1))</f>
        <v>1</v>
      </c>
      <c r="AN116" s="15"/>
    </row>
    <row r="117" spans="1:40" x14ac:dyDescent="0.25">
      <c r="A117" s="15"/>
      <c r="B117" s="51" t="s">
        <v>206</v>
      </c>
      <c r="C117" s="54"/>
      <c r="D117" s="53" t="s">
        <v>92</v>
      </c>
      <c r="E117" s="53" t="s">
        <v>97</v>
      </c>
      <c r="F117" s="53" t="s">
        <v>97</v>
      </c>
      <c r="G117" s="50"/>
      <c r="H117" s="15"/>
      <c r="I117" s="15"/>
      <c r="J117" s="63" t="s">
        <v>206</v>
      </c>
      <c r="K117" s="64">
        <f t="shared" ref="K117:R117" si="201">K116+AA116</f>
        <v>368.75</v>
      </c>
      <c r="L117" s="65">
        <f t="shared" si="201"/>
        <v>129.25</v>
      </c>
      <c r="M117" s="65">
        <f t="shared" si="201"/>
        <v>262.5</v>
      </c>
      <c r="N117" s="65">
        <f t="shared" si="201"/>
        <v>155.5</v>
      </c>
      <c r="O117" s="65">
        <f t="shared" si="201"/>
        <v>155.5</v>
      </c>
      <c r="P117" s="65">
        <f t="shared" si="201"/>
        <v>262.5</v>
      </c>
      <c r="Q117" s="65">
        <f t="shared" si="201"/>
        <v>63.5</v>
      </c>
      <c r="R117" s="65">
        <f t="shared" si="201"/>
        <v>5</v>
      </c>
      <c r="S117" s="76">
        <f t="shared" ref="S117:W117" si="202">INT(S116)+MIN(S116-INT(S116)+AI116,1.875)</f>
        <v>87.75</v>
      </c>
      <c r="T117" s="76">
        <f t="shared" si="202"/>
        <v>90.125</v>
      </c>
      <c r="U117" s="76">
        <f t="shared" si="202"/>
        <v>100.875</v>
      </c>
      <c r="V117" s="76">
        <f t="shared" si="202"/>
        <v>100.875</v>
      </c>
      <c r="W117" s="77">
        <f t="shared" si="202"/>
        <v>90</v>
      </c>
      <c r="X117" s="15"/>
      <c r="Y117" s="15"/>
      <c r="Z117" s="63" t="s">
        <v>206</v>
      </c>
      <c r="AA117" s="64">
        <f>MIN(MAX(MIN(MAX(MIN(MAX(K$6+INDEX(エサマスタ!$C$5:$O$53,MATCH($D117,エサマスタ!$B$5:$B$53,0),COLUMN()-COLUMN($Z117)),0),3.75)+INDEX(エサマスタ!$C$5:$O$53,MATCH($E117,エサマスタ!$B$5:$B$53,0),COLUMN()-COLUMN($Z117)),0),3.75)+INDEX(エサマスタ!$C$5:$O$53,MATCH($F117,エサマスタ!$B$5:$B$53,0),COLUMN()-COLUMN($Z117)),0),3.75)</f>
        <v>3.75</v>
      </c>
      <c r="AB117" s="65">
        <f>MIN(MAX(MIN(MAX(MIN(MAX(L$6+INDEX(エサマスタ!$C$5:$O$53,MATCH($D117,エサマスタ!$B$5:$B$53,0),COLUMN()-COLUMN($Z117)),0),3.75)+INDEX(エサマスタ!$C$5:$O$53,MATCH($E117,エサマスタ!$B$5:$B$53,0),COLUMN()-COLUMN($Z117)),0),3.75)+INDEX(エサマスタ!$C$5:$O$53,MATCH($F117,エサマスタ!$B$5:$B$53,0),COLUMN()-COLUMN($Z117)),0),3.75)</f>
        <v>1.25</v>
      </c>
      <c r="AC117" s="65">
        <f>MIN(MAX(MIN(MAX(MIN(MAX(M$6+INDEX(エサマスタ!$C$5:$O$53,MATCH($D117,エサマスタ!$B$5:$B$53,0),COLUMN()-COLUMN($Z117)),0),3.75)+INDEX(エサマスタ!$C$5:$O$53,MATCH($E117,エサマスタ!$B$5:$B$53,0),COLUMN()-COLUMN($Z117)),0),3.75)+INDEX(エサマスタ!$C$5:$O$53,MATCH($F117,エサマスタ!$B$5:$B$53,0),COLUMN()-COLUMN($Z117)),0),3.75)</f>
        <v>2.5</v>
      </c>
      <c r="AD117" s="65">
        <f>MIN(MAX(MIN(MAX(MIN(MAX(N$6+INDEX(エサマスタ!$C$5:$O$53,MATCH($D117,エサマスタ!$B$5:$B$53,0),COLUMN()-COLUMN($Z117)),0),3.75)+INDEX(エサマスタ!$C$5:$O$53,MATCH($E117,エサマスタ!$B$5:$B$53,0),COLUMN()-COLUMN($Z117)),0),3.75)+INDEX(エサマスタ!$C$5:$O$53,MATCH($F117,エサマスタ!$B$5:$B$53,0),COLUMN()-COLUMN($Z117)),0),3.75)</f>
        <v>1.5</v>
      </c>
      <c r="AE117" s="65">
        <f>MIN(MAX(MIN(MAX(MIN(MAX(O$6+INDEX(エサマスタ!$C$5:$O$53,MATCH($D117,エサマスタ!$B$5:$B$53,0),COLUMN()-COLUMN($Z117)),0),3.75)+INDEX(エサマスタ!$C$5:$O$53,MATCH($E117,エサマスタ!$B$5:$B$53,0),COLUMN()-COLUMN($Z117)),0),3.75)+INDEX(エサマスタ!$C$5:$O$53,MATCH($F117,エサマスタ!$B$5:$B$53,0),COLUMN()-COLUMN($Z117)),0),3.75)</f>
        <v>1.5</v>
      </c>
      <c r="AF117" s="65">
        <f>MIN(MAX(MIN(MAX(MIN(MAX(P$6+INDEX(エサマスタ!$C$5:$O$53,MATCH($D117,エサマスタ!$B$5:$B$53,0),COLUMN()-COLUMN($Z117)),0),3.75)+INDEX(エサマスタ!$C$5:$O$53,MATCH($E117,エサマスタ!$B$5:$B$53,0),COLUMN()-COLUMN($Z117)),0),3.75)+INDEX(エサマスタ!$C$5:$O$53,MATCH($F117,エサマスタ!$B$5:$B$53,0),COLUMN()-COLUMN($Z117)),0),3.75)</f>
        <v>2.5</v>
      </c>
      <c r="AG117" s="65">
        <f>MIN(MAX(MIN(MAX(MIN(MAX(Q$6+INDEX(エサマスタ!$C$5:$O$53,MATCH($D117,エサマスタ!$B$5:$B$53,0),COLUMN()-COLUMN($Z117)),0),3.75)+INDEX(エサマスタ!$C$5:$O$53,MATCH($E117,エサマスタ!$B$5:$B$53,0),COLUMN()-COLUMN($Z117)),0),3.75)+INDEX(エサマスタ!$C$5:$O$53,MATCH($F117,エサマスタ!$B$5:$B$53,0),COLUMN()-COLUMN($Z117)),0),3.75)</f>
        <v>0.5</v>
      </c>
      <c r="AH117" s="65">
        <f>MIN(MAX(MIN(MAX(MIN(MAX(R$6+INDEX(エサマスタ!$C$5:$O$53,MATCH($D117,エサマスタ!$B$5:$B$53,0),COLUMN()-COLUMN($Z117)),0),3.75)+INDEX(エサマスタ!$C$5:$O$53,MATCH($E117,エサマスタ!$B$5:$B$53,0),COLUMN()-COLUMN($Z117)),0),3.75)+INDEX(エサマスタ!$C$5:$O$53,MATCH($F117,エサマスタ!$B$5:$B$53,0),COLUMN()-COLUMN($Z117)),0),3.75)</f>
        <v>0</v>
      </c>
      <c r="AI117" s="76">
        <f>MIN(MAX(MIN(MAX(MIN(MAX(S$6+INDEX(エサマスタ!$C$5:$O$53,MATCH($D117,エサマスタ!$B$5:$B$53,0),COLUMN()-COLUMN($Z117)),0),1.875-MOD(S117,1))+INDEX(エサマスタ!$C$5:$O$53,MATCH($E117,エサマスタ!$B$5:$B$53,0),COLUMN()-COLUMN($Z117)),0),1.875-MOD(S117,1))+INDEX(エサマスタ!$C$5:$O$53,MATCH($F117,エサマスタ!$B$5:$B$53,0),COLUMN()-COLUMN($Z117)),0),1.875-MOD(S117,1))</f>
        <v>0.75</v>
      </c>
      <c r="AJ117" s="76">
        <f>MIN(MAX(MIN(MAX(MIN(MAX(T$6+INDEX(エサマスタ!$C$5:$O$53,MATCH($D117,エサマスタ!$B$5:$B$53,0),COLUMN()-COLUMN($Z117)),0),1.875-MOD(T117,1))+INDEX(エサマスタ!$C$5:$O$53,MATCH($E117,エサマスタ!$B$5:$B$53,0),COLUMN()-COLUMN($Z117)),0),1.875-MOD(T117,1))+INDEX(エサマスタ!$C$5:$O$53,MATCH($F117,エサマスタ!$B$5:$B$53,0),COLUMN()-COLUMN($Z117)),0),1.875-MOD(T117,1))</f>
        <v>0.875</v>
      </c>
      <c r="AK117" s="76">
        <f>MIN(MAX(MIN(MAX(MIN(MAX(U$6+INDEX(エサマスタ!$C$5:$O$53,MATCH($D117,エサマスタ!$B$5:$B$53,0),COLUMN()-COLUMN($Z117)),0),1.875-MOD(U117,1))+INDEX(エサマスタ!$C$5:$O$53,MATCH($E117,エサマスタ!$B$5:$B$53,0),COLUMN()-COLUMN($Z117)),0),1.875-MOD(U117,1))+INDEX(エサマスタ!$C$5:$O$53,MATCH($F117,エサマスタ!$B$5:$B$53,0),COLUMN()-COLUMN($Z117)),0),1.875-MOD(U117,1))</f>
        <v>1</v>
      </c>
      <c r="AL117" s="76">
        <f>MIN(MAX(MIN(MAX(MIN(MAX(V$6+INDEX(エサマスタ!$C$5:$O$53,MATCH($D117,エサマスタ!$B$5:$B$53,0),COLUMN()-COLUMN($Z117)),0),1.875-MOD(V117,1))+INDEX(エサマスタ!$C$5:$O$53,MATCH($E117,エサマスタ!$B$5:$B$53,0),COLUMN()-COLUMN($Z117)),0),1.875-MOD(V117,1))+INDEX(エサマスタ!$C$5:$O$53,MATCH($F117,エサマスタ!$B$5:$B$53,0),COLUMN()-COLUMN($Z117)),0),1.875-MOD(V117,1))</f>
        <v>1</v>
      </c>
      <c r="AM117" s="77">
        <f>MIN(MAX(MIN(MAX(MIN(MAX(W$6+IF(AND($F$1="リマスター",$D117="アルマジロキャベツ"),-1,1)*INDEX(エサマスタ!$C$5:$O$53,MATCH($D117,エサマスタ!$B$5:$B$53,0),COLUMN()-COLUMN($Z117)),0),1.875-MOD(W117,1))+IF(AND($F$1="リマスター",$E117="アルマジロキャベツ"),-1,1)*INDEX(エサマスタ!$C$5:$O$53,MATCH($E117,エサマスタ!$B$5:$B$53,0),COLUMN()-COLUMN($Z117)),0),1.875-MOD(W117,1))+IF(AND($F$1="リマスター",$F117="アルマジロキャベツ"),-1,1)*INDEX(エサマスタ!$C$5:$O$53,MATCH($F117,エサマスタ!$B$5:$B$53,0),COLUMN()-COLUMN($Z117)),0),1.875-MOD(W117,1))</f>
        <v>1</v>
      </c>
      <c r="AN117" s="15"/>
    </row>
    <row r="118" spans="1:40" x14ac:dyDescent="0.25">
      <c r="A118" s="15"/>
      <c r="B118" s="90" t="s">
        <v>94</v>
      </c>
      <c r="C118" s="91"/>
      <c r="D118" s="92" t="s">
        <v>207</v>
      </c>
      <c r="E118" s="92" t="s">
        <v>207</v>
      </c>
      <c r="F118" s="92" t="s">
        <v>207</v>
      </c>
      <c r="G118" s="93"/>
      <c r="H118" s="15"/>
      <c r="I118" s="15"/>
      <c r="J118" s="66" t="s">
        <v>94</v>
      </c>
      <c r="K118" s="67">
        <f t="shared" ref="K118:R118" si="203">K117+AA117</f>
        <v>372.5</v>
      </c>
      <c r="L118" s="68">
        <f t="shared" si="203"/>
        <v>130.5</v>
      </c>
      <c r="M118" s="68">
        <f t="shared" si="203"/>
        <v>265</v>
      </c>
      <c r="N118" s="68">
        <f t="shared" si="203"/>
        <v>157</v>
      </c>
      <c r="O118" s="68">
        <f t="shared" si="203"/>
        <v>157</v>
      </c>
      <c r="P118" s="68">
        <f t="shared" si="203"/>
        <v>265</v>
      </c>
      <c r="Q118" s="68">
        <f t="shared" si="203"/>
        <v>64</v>
      </c>
      <c r="R118" s="68">
        <f t="shared" si="203"/>
        <v>5</v>
      </c>
      <c r="S118" s="78">
        <f t="shared" ref="S118:W118" si="204">INT(S117)+MIN(S117-INT(S117)+AI117,1.875)</f>
        <v>88.5</v>
      </c>
      <c r="T118" s="78">
        <f t="shared" si="204"/>
        <v>91</v>
      </c>
      <c r="U118" s="78">
        <f t="shared" si="204"/>
        <v>101.875</v>
      </c>
      <c r="V118" s="78">
        <f t="shared" si="204"/>
        <v>101.875</v>
      </c>
      <c r="W118" s="79">
        <f t="shared" si="204"/>
        <v>91</v>
      </c>
      <c r="X118" s="15"/>
      <c r="Y118" s="15"/>
      <c r="Z118" s="66" t="s">
        <v>94</v>
      </c>
      <c r="AA118" s="67"/>
      <c r="AB118" s="68"/>
      <c r="AC118" s="68"/>
      <c r="AD118" s="68"/>
      <c r="AE118" s="68"/>
      <c r="AF118" s="68"/>
      <c r="AG118" s="68"/>
      <c r="AH118" s="68"/>
      <c r="AI118" s="78"/>
      <c r="AJ118" s="78"/>
      <c r="AK118" s="78"/>
      <c r="AL118" s="78"/>
      <c r="AM118" s="79"/>
      <c r="AN118" s="15"/>
    </row>
    <row r="119" spans="1:40" x14ac:dyDescent="0.25">
      <c r="A119" s="15"/>
      <c r="B119" s="15"/>
      <c r="D119" s="15"/>
      <c r="E119" s="15"/>
      <c r="F119" s="15"/>
      <c r="G119" s="2"/>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row>
  </sheetData>
  <sheetProtection sheet="1" objects="1"/>
  <mergeCells count="7">
    <mergeCell ref="B3:B4"/>
    <mergeCell ref="C3:G4"/>
    <mergeCell ref="K3:W3"/>
    <mergeCell ref="K9:W9"/>
    <mergeCell ref="D17:F17"/>
    <mergeCell ref="K17:W17"/>
    <mergeCell ref="AA17:AM17"/>
  </mergeCells>
  <phoneticPr fontId="7"/>
  <dataValidations count="5">
    <dataValidation type="list" allowBlank="1" showInputMessage="1" showErrorMessage="1" sqref="C3:G4" xr:uid="{00000000-0002-0000-0300-000000000000}">
      <formula1>$AQ$9:$AQ$71</formula1>
    </dataValidation>
    <dataValidation type="list" allowBlank="1" showInputMessage="1" showErrorMessage="1" sqref="D20:F117" xr:uid="{00000000-0002-0000-0300-000001000000}">
      <formula1>$AR$7:$AR$56</formula1>
    </dataValidation>
    <dataValidation type="list" allowBlank="1" showInputMessage="1" showErrorMessage="1" sqref="D118:F118" xr:uid="{00000000-0002-0000-0300-000002000000}">
      <formula1>#REF!</formula1>
    </dataValidation>
    <dataValidation type="list" allowBlank="1" showInputMessage="1" showErrorMessage="1" sqref="B7:B15 E7:E15" xr:uid="{00000000-0002-0000-0300-000003000000}">
      <formula1>$AR$9:$AR$56</formula1>
    </dataValidation>
    <dataValidation type="list" allowBlank="1" showInputMessage="1" showErrorMessage="1" sqref="F1" xr:uid="{AB5CA7D7-1086-4C38-BF70-E7B8033E171F}">
      <formula1>$AS$9:$AS$10</formula1>
    </dataValidation>
  </dataValidations>
  <pageMargins left="0.69930555555555596" right="0.69930555555555596"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S119"/>
  <sheetViews>
    <sheetView zoomScale="85" zoomScaleNormal="85" workbookViewId="0">
      <selection activeCell="C3" sqref="C3:G4"/>
    </sheetView>
  </sheetViews>
  <sheetFormatPr defaultColWidth="9" defaultRowHeight="15.75" outlineLevelCol="1" x14ac:dyDescent="0.15"/>
  <cols>
    <col min="1" max="1" width="2.25" style="12" customWidth="1"/>
    <col min="2" max="2" width="17.5" style="12" customWidth="1"/>
    <col min="3" max="3" width="0.375" style="12" customWidth="1"/>
    <col min="4" max="6" width="17.5" style="12" customWidth="1"/>
    <col min="7" max="7" width="0.375" style="12" customWidth="1"/>
    <col min="8" max="8" width="3.25" style="12" customWidth="1"/>
    <col min="9" max="9" width="3.25" style="12" customWidth="1" outlineLevel="1"/>
    <col min="10" max="10" width="7" style="12" customWidth="1" outlineLevel="1"/>
    <col min="11" max="23" width="8" style="12" customWidth="1" outlineLevel="1"/>
    <col min="24" max="24" width="3.25" style="12" customWidth="1"/>
    <col min="25" max="25" width="3.25" style="12" customWidth="1" outlineLevel="1"/>
    <col min="26" max="26" width="8" style="12" customWidth="1" outlineLevel="1"/>
    <col min="27" max="35" width="8" style="13" customWidth="1" outlineLevel="1"/>
    <col min="36" max="39" width="8" style="14" customWidth="1" outlineLevel="1"/>
    <col min="40" max="40" width="6" style="14" customWidth="1"/>
    <col min="41" max="41" width="9" style="1" customWidth="1"/>
    <col min="42" max="42" width="9" style="1" hidden="1" customWidth="1"/>
    <col min="43" max="45" width="9" style="12" hidden="1" customWidth="1"/>
    <col min="46" max="46" width="0" style="12" hidden="1" customWidth="1"/>
    <col min="47" max="263" width="9" style="12"/>
    <col min="264" max="264" width="12.5" style="12" customWidth="1"/>
    <col min="265" max="272" width="6.5" style="12" customWidth="1"/>
    <col min="273" max="273" width="3.25" style="12" customWidth="1"/>
    <col min="274" max="277" width="7.5" style="12" customWidth="1"/>
    <col min="278" max="281" width="9" style="12"/>
    <col min="282" max="289" width="5.125" style="12" customWidth="1"/>
    <col min="290" max="290" width="3.25" style="12" customWidth="1"/>
    <col min="291" max="294" width="6" style="12" customWidth="1"/>
    <col min="295" max="519" width="9" style="12"/>
    <col min="520" max="520" width="12.5" style="12" customWidth="1"/>
    <col min="521" max="528" width="6.5" style="12" customWidth="1"/>
    <col min="529" max="529" width="3.25" style="12" customWidth="1"/>
    <col min="530" max="533" width="7.5" style="12" customWidth="1"/>
    <col min="534" max="537" width="9" style="12"/>
    <col min="538" max="545" width="5.125" style="12" customWidth="1"/>
    <col min="546" max="546" width="3.25" style="12" customWidth="1"/>
    <col min="547" max="550" width="6" style="12" customWidth="1"/>
    <col min="551" max="775" width="9" style="12"/>
    <col min="776" max="776" width="12.5" style="12" customWidth="1"/>
    <col min="777" max="784" width="6.5" style="12" customWidth="1"/>
    <col min="785" max="785" width="3.25" style="12" customWidth="1"/>
    <col min="786" max="789" width="7.5" style="12" customWidth="1"/>
    <col min="790" max="793" width="9" style="12"/>
    <col min="794" max="801" width="5.125" style="12" customWidth="1"/>
    <col min="802" max="802" width="3.25" style="12" customWidth="1"/>
    <col min="803" max="806" width="6" style="12" customWidth="1"/>
    <col min="807" max="1031" width="9" style="12"/>
    <col min="1032" max="1032" width="12.5" style="12" customWidth="1"/>
    <col min="1033" max="1040" width="6.5" style="12" customWidth="1"/>
    <col min="1041" max="1041" width="3.25" style="12" customWidth="1"/>
    <col min="1042" max="1045" width="7.5" style="12" customWidth="1"/>
    <col min="1046" max="1049" width="9" style="12"/>
    <col min="1050" max="1057" width="5.125" style="12" customWidth="1"/>
    <col min="1058" max="1058" width="3.25" style="12" customWidth="1"/>
    <col min="1059" max="1062" width="6" style="12" customWidth="1"/>
    <col min="1063" max="1287" width="9" style="12"/>
    <col min="1288" max="1288" width="12.5" style="12" customWidth="1"/>
    <col min="1289" max="1296" width="6.5" style="12" customWidth="1"/>
    <col min="1297" max="1297" width="3.25" style="12" customWidth="1"/>
    <col min="1298" max="1301" width="7.5" style="12" customWidth="1"/>
    <col min="1302" max="1305" width="9" style="12"/>
    <col min="1306" max="1313" width="5.125" style="12" customWidth="1"/>
    <col min="1314" max="1314" width="3.25" style="12" customWidth="1"/>
    <col min="1315" max="1318" width="6" style="12" customWidth="1"/>
    <col min="1319" max="1543" width="9" style="12"/>
    <col min="1544" max="1544" width="12.5" style="12" customWidth="1"/>
    <col min="1545" max="1552" width="6.5" style="12" customWidth="1"/>
    <col min="1553" max="1553" width="3.25" style="12" customWidth="1"/>
    <col min="1554" max="1557" width="7.5" style="12" customWidth="1"/>
    <col min="1558" max="1561" width="9" style="12"/>
    <col min="1562" max="1569" width="5.125" style="12" customWidth="1"/>
    <col min="1570" max="1570" width="3.25" style="12" customWidth="1"/>
    <col min="1571" max="1574" width="6" style="12" customWidth="1"/>
    <col min="1575" max="1799" width="9" style="12"/>
    <col min="1800" max="1800" width="12.5" style="12" customWidth="1"/>
    <col min="1801" max="1808" width="6.5" style="12" customWidth="1"/>
    <col min="1809" max="1809" width="3.25" style="12" customWidth="1"/>
    <col min="1810" max="1813" width="7.5" style="12" customWidth="1"/>
    <col min="1814" max="1817" width="9" style="12"/>
    <col min="1818" max="1825" width="5.125" style="12" customWidth="1"/>
    <col min="1826" max="1826" width="3.25" style="12" customWidth="1"/>
    <col min="1827" max="1830" width="6" style="12" customWidth="1"/>
    <col min="1831" max="2055" width="9" style="12"/>
    <col min="2056" max="2056" width="12.5" style="12" customWidth="1"/>
    <col min="2057" max="2064" width="6.5" style="12" customWidth="1"/>
    <col min="2065" max="2065" width="3.25" style="12" customWidth="1"/>
    <col min="2066" max="2069" width="7.5" style="12" customWidth="1"/>
    <col min="2070" max="2073" width="9" style="12"/>
    <col min="2074" max="2081" width="5.125" style="12" customWidth="1"/>
    <col min="2082" max="2082" width="3.25" style="12" customWidth="1"/>
    <col min="2083" max="2086" width="6" style="12" customWidth="1"/>
    <col min="2087" max="2311" width="9" style="12"/>
    <col min="2312" max="2312" width="12.5" style="12" customWidth="1"/>
    <col min="2313" max="2320" width="6.5" style="12" customWidth="1"/>
    <col min="2321" max="2321" width="3.25" style="12" customWidth="1"/>
    <col min="2322" max="2325" width="7.5" style="12" customWidth="1"/>
    <col min="2326" max="2329" width="9" style="12"/>
    <col min="2330" max="2337" width="5.125" style="12" customWidth="1"/>
    <col min="2338" max="2338" width="3.25" style="12" customWidth="1"/>
    <col min="2339" max="2342" width="6" style="12" customWidth="1"/>
    <col min="2343" max="2567" width="9" style="12"/>
    <col min="2568" max="2568" width="12.5" style="12" customWidth="1"/>
    <col min="2569" max="2576" width="6.5" style="12" customWidth="1"/>
    <col min="2577" max="2577" width="3.25" style="12" customWidth="1"/>
    <col min="2578" max="2581" width="7.5" style="12" customWidth="1"/>
    <col min="2582" max="2585" width="9" style="12"/>
    <col min="2586" max="2593" width="5.125" style="12" customWidth="1"/>
    <col min="2594" max="2594" width="3.25" style="12" customWidth="1"/>
    <col min="2595" max="2598" width="6" style="12" customWidth="1"/>
    <col min="2599" max="2823" width="9" style="12"/>
    <col min="2824" max="2824" width="12.5" style="12" customWidth="1"/>
    <col min="2825" max="2832" width="6.5" style="12" customWidth="1"/>
    <col min="2833" max="2833" width="3.25" style="12" customWidth="1"/>
    <col min="2834" max="2837" width="7.5" style="12" customWidth="1"/>
    <col min="2838" max="2841" width="9" style="12"/>
    <col min="2842" max="2849" width="5.125" style="12" customWidth="1"/>
    <col min="2850" max="2850" width="3.25" style="12" customWidth="1"/>
    <col min="2851" max="2854" width="6" style="12" customWidth="1"/>
    <col min="2855" max="3079" width="9" style="12"/>
    <col min="3080" max="3080" width="12.5" style="12" customWidth="1"/>
    <col min="3081" max="3088" width="6.5" style="12" customWidth="1"/>
    <col min="3089" max="3089" width="3.25" style="12" customWidth="1"/>
    <col min="3090" max="3093" width="7.5" style="12" customWidth="1"/>
    <col min="3094" max="3097" width="9" style="12"/>
    <col min="3098" max="3105" width="5.125" style="12" customWidth="1"/>
    <col min="3106" max="3106" width="3.25" style="12" customWidth="1"/>
    <col min="3107" max="3110" width="6" style="12" customWidth="1"/>
    <col min="3111" max="3335" width="9" style="12"/>
    <col min="3336" max="3336" width="12.5" style="12" customWidth="1"/>
    <col min="3337" max="3344" width="6.5" style="12" customWidth="1"/>
    <col min="3345" max="3345" width="3.25" style="12" customWidth="1"/>
    <col min="3346" max="3349" width="7.5" style="12" customWidth="1"/>
    <col min="3350" max="3353" width="9" style="12"/>
    <col min="3354" max="3361" width="5.125" style="12" customWidth="1"/>
    <col min="3362" max="3362" width="3.25" style="12" customWidth="1"/>
    <col min="3363" max="3366" width="6" style="12" customWidth="1"/>
    <col min="3367" max="3591" width="9" style="12"/>
    <col min="3592" max="3592" width="12.5" style="12" customWidth="1"/>
    <col min="3593" max="3600" width="6.5" style="12" customWidth="1"/>
    <col min="3601" max="3601" width="3.25" style="12" customWidth="1"/>
    <col min="3602" max="3605" width="7.5" style="12" customWidth="1"/>
    <col min="3606" max="3609" width="9" style="12"/>
    <col min="3610" max="3617" width="5.125" style="12" customWidth="1"/>
    <col min="3618" max="3618" width="3.25" style="12" customWidth="1"/>
    <col min="3619" max="3622" width="6" style="12" customWidth="1"/>
    <col min="3623" max="3847" width="9" style="12"/>
    <col min="3848" max="3848" width="12.5" style="12" customWidth="1"/>
    <col min="3849" max="3856" width="6.5" style="12" customWidth="1"/>
    <col min="3857" max="3857" width="3.25" style="12" customWidth="1"/>
    <col min="3858" max="3861" width="7.5" style="12" customWidth="1"/>
    <col min="3862" max="3865" width="9" style="12"/>
    <col min="3866" max="3873" width="5.125" style="12" customWidth="1"/>
    <col min="3874" max="3874" width="3.25" style="12" customWidth="1"/>
    <col min="3875" max="3878" width="6" style="12" customWidth="1"/>
    <col min="3879" max="4103" width="9" style="12"/>
    <col min="4104" max="4104" width="12.5" style="12" customWidth="1"/>
    <col min="4105" max="4112" width="6.5" style="12" customWidth="1"/>
    <col min="4113" max="4113" width="3.25" style="12" customWidth="1"/>
    <col min="4114" max="4117" width="7.5" style="12" customWidth="1"/>
    <col min="4118" max="4121" width="9" style="12"/>
    <col min="4122" max="4129" width="5.125" style="12" customWidth="1"/>
    <col min="4130" max="4130" width="3.25" style="12" customWidth="1"/>
    <col min="4131" max="4134" width="6" style="12" customWidth="1"/>
    <col min="4135" max="4359" width="9" style="12"/>
    <col min="4360" max="4360" width="12.5" style="12" customWidth="1"/>
    <col min="4361" max="4368" width="6.5" style="12" customWidth="1"/>
    <col min="4369" max="4369" width="3.25" style="12" customWidth="1"/>
    <col min="4370" max="4373" width="7.5" style="12" customWidth="1"/>
    <col min="4374" max="4377" width="9" style="12"/>
    <col min="4378" max="4385" width="5.125" style="12" customWidth="1"/>
    <col min="4386" max="4386" width="3.25" style="12" customWidth="1"/>
    <col min="4387" max="4390" width="6" style="12" customWidth="1"/>
    <col min="4391" max="4615" width="9" style="12"/>
    <col min="4616" max="4616" width="12.5" style="12" customWidth="1"/>
    <col min="4617" max="4624" width="6.5" style="12" customWidth="1"/>
    <col min="4625" max="4625" width="3.25" style="12" customWidth="1"/>
    <col min="4626" max="4629" width="7.5" style="12" customWidth="1"/>
    <col min="4630" max="4633" width="9" style="12"/>
    <col min="4634" max="4641" width="5.125" style="12" customWidth="1"/>
    <col min="4642" max="4642" width="3.25" style="12" customWidth="1"/>
    <col min="4643" max="4646" width="6" style="12" customWidth="1"/>
    <col min="4647" max="4871" width="9" style="12"/>
    <col min="4872" max="4872" width="12.5" style="12" customWidth="1"/>
    <col min="4873" max="4880" width="6.5" style="12" customWidth="1"/>
    <col min="4881" max="4881" width="3.25" style="12" customWidth="1"/>
    <col min="4882" max="4885" width="7.5" style="12" customWidth="1"/>
    <col min="4886" max="4889" width="9" style="12"/>
    <col min="4890" max="4897" width="5.125" style="12" customWidth="1"/>
    <col min="4898" max="4898" width="3.25" style="12" customWidth="1"/>
    <col min="4899" max="4902" width="6" style="12" customWidth="1"/>
    <col min="4903" max="5127" width="9" style="12"/>
    <col min="5128" max="5128" width="12.5" style="12" customWidth="1"/>
    <col min="5129" max="5136" width="6.5" style="12" customWidth="1"/>
    <col min="5137" max="5137" width="3.25" style="12" customWidth="1"/>
    <col min="5138" max="5141" width="7.5" style="12" customWidth="1"/>
    <col min="5142" max="5145" width="9" style="12"/>
    <col min="5146" max="5153" width="5.125" style="12" customWidth="1"/>
    <col min="5154" max="5154" width="3.25" style="12" customWidth="1"/>
    <col min="5155" max="5158" width="6" style="12" customWidth="1"/>
    <col min="5159" max="5383" width="9" style="12"/>
    <col min="5384" max="5384" width="12.5" style="12" customWidth="1"/>
    <col min="5385" max="5392" width="6.5" style="12" customWidth="1"/>
    <col min="5393" max="5393" width="3.25" style="12" customWidth="1"/>
    <col min="5394" max="5397" width="7.5" style="12" customWidth="1"/>
    <col min="5398" max="5401" width="9" style="12"/>
    <col min="5402" max="5409" width="5.125" style="12" customWidth="1"/>
    <col min="5410" max="5410" width="3.25" style="12" customWidth="1"/>
    <col min="5411" max="5414" width="6" style="12" customWidth="1"/>
    <col min="5415" max="5639" width="9" style="12"/>
    <col min="5640" max="5640" width="12.5" style="12" customWidth="1"/>
    <col min="5641" max="5648" width="6.5" style="12" customWidth="1"/>
    <col min="5649" max="5649" width="3.25" style="12" customWidth="1"/>
    <col min="5650" max="5653" width="7.5" style="12" customWidth="1"/>
    <col min="5654" max="5657" width="9" style="12"/>
    <col min="5658" max="5665" width="5.125" style="12" customWidth="1"/>
    <col min="5666" max="5666" width="3.25" style="12" customWidth="1"/>
    <col min="5667" max="5670" width="6" style="12" customWidth="1"/>
    <col min="5671" max="5895" width="9" style="12"/>
    <col min="5896" max="5896" width="12.5" style="12" customWidth="1"/>
    <col min="5897" max="5904" width="6.5" style="12" customWidth="1"/>
    <col min="5905" max="5905" width="3.25" style="12" customWidth="1"/>
    <col min="5906" max="5909" width="7.5" style="12" customWidth="1"/>
    <col min="5910" max="5913" width="9" style="12"/>
    <col min="5914" max="5921" width="5.125" style="12" customWidth="1"/>
    <col min="5922" max="5922" width="3.25" style="12" customWidth="1"/>
    <col min="5923" max="5926" width="6" style="12" customWidth="1"/>
    <col min="5927" max="6151" width="9" style="12"/>
    <col min="6152" max="6152" width="12.5" style="12" customWidth="1"/>
    <col min="6153" max="6160" width="6.5" style="12" customWidth="1"/>
    <col min="6161" max="6161" width="3.25" style="12" customWidth="1"/>
    <col min="6162" max="6165" width="7.5" style="12" customWidth="1"/>
    <col min="6166" max="6169" width="9" style="12"/>
    <col min="6170" max="6177" width="5.125" style="12" customWidth="1"/>
    <col min="6178" max="6178" width="3.25" style="12" customWidth="1"/>
    <col min="6179" max="6182" width="6" style="12" customWidth="1"/>
    <col min="6183" max="6407" width="9" style="12"/>
    <col min="6408" max="6408" width="12.5" style="12" customWidth="1"/>
    <col min="6409" max="6416" width="6.5" style="12" customWidth="1"/>
    <col min="6417" max="6417" width="3.25" style="12" customWidth="1"/>
    <col min="6418" max="6421" width="7.5" style="12" customWidth="1"/>
    <col min="6422" max="6425" width="9" style="12"/>
    <col min="6426" max="6433" width="5.125" style="12" customWidth="1"/>
    <col min="6434" max="6434" width="3.25" style="12" customWidth="1"/>
    <col min="6435" max="6438" width="6" style="12" customWidth="1"/>
    <col min="6439" max="6663" width="9" style="12"/>
    <col min="6664" max="6664" width="12.5" style="12" customWidth="1"/>
    <col min="6665" max="6672" width="6.5" style="12" customWidth="1"/>
    <col min="6673" max="6673" width="3.25" style="12" customWidth="1"/>
    <col min="6674" max="6677" width="7.5" style="12" customWidth="1"/>
    <col min="6678" max="6681" width="9" style="12"/>
    <col min="6682" max="6689" width="5.125" style="12" customWidth="1"/>
    <col min="6690" max="6690" width="3.25" style="12" customWidth="1"/>
    <col min="6691" max="6694" width="6" style="12" customWidth="1"/>
    <col min="6695" max="6919" width="9" style="12"/>
    <col min="6920" max="6920" width="12.5" style="12" customWidth="1"/>
    <col min="6921" max="6928" width="6.5" style="12" customWidth="1"/>
    <col min="6929" max="6929" width="3.25" style="12" customWidth="1"/>
    <col min="6930" max="6933" width="7.5" style="12" customWidth="1"/>
    <col min="6934" max="6937" width="9" style="12"/>
    <col min="6938" max="6945" width="5.125" style="12" customWidth="1"/>
    <col min="6946" max="6946" width="3.25" style="12" customWidth="1"/>
    <col min="6947" max="6950" width="6" style="12" customWidth="1"/>
    <col min="6951" max="7175" width="9" style="12"/>
    <col min="7176" max="7176" width="12.5" style="12" customWidth="1"/>
    <col min="7177" max="7184" width="6.5" style="12" customWidth="1"/>
    <col min="7185" max="7185" width="3.25" style="12" customWidth="1"/>
    <col min="7186" max="7189" width="7.5" style="12" customWidth="1"/>
    <col min="7190" max="7193" width="9" style="12"/>
    <col min="7194" max="7201" width="5.125" style="12" customWidth="1"/>
    <col min="7202" max="7202" width="3.25" style="12" customWidth="1"/>
    <col min="7203" max="7206" width="6" style="12" customWidth="1"/>
    <col min="7207" max="7431" width="9" style="12"/>
    <col min="7432" max="7432" width="12.5" style="12" customWidth="1"/>
    <col min="7433" max="7440" width="6.5" style="12" customWidth="1"/>
    <col min="7441" max="7441" width="3.25" style="12" customWidth="1"/>
    <col min="7442" max="7445" width="7.5" style="12" customWidth="1"/>
    <col min="7446" max="7449" width="9" style="12"/>
    <col min="7450" max="7457" width="5.125" style="12" customWidth="1"/>
    <col min="7458" max="7458" width="3.25" style="12" customWidth="1"/>
    <col min="7459" max="7462" width="6" style="12" customWidth="1"/>
    <col min="7463" max="7687" width="9" style="12"/>
    <col min="7688" max="7688" width="12.5" style="12" customWidth="1"/>
    <col min="7689" max="7696" width="6.5" style="12" customWidth="1"/>
    <col min="7697" max="7697" width="3.25" style="12" customWidth="1"/>
    <col min="7698" max="7701" width="7.5" style="12" customWidth="1"/>
    <col min="7702" max="7705" width="9" style="12"/>
    <col min="7706" max="7713" width="5.125" style="12" customWidth="1"/>
    <col min="7714" max="7714" width="3.25" style="12" customWidth="1"/>
    <col min="7715" max="7718" width="6" style="12" customWidth="1"/>
    <col min="7719" max="7943" width="9" style="12"/>
    <col min="7944" max="7944" width="12.5" style="12" customWidth="1"/>
    <col min="7945" max="7952" width="6.5" style="12" customWidth="1"/>
    <col min="7953" max="7953" width="3.25" style="12" customWidth="1"/>
    <col min="7954" max="7957" width="7.5" style="12" customWidth="1"/>
    <col min="7958" max="7961" width="9" style="12"/>
    <col min="7962" max="7969" width="5.125" style="12" customWidth="1"/>
    <col min="7970" max="7970" width="3.25" style="12" customWidth="1"/>
    <col min="7971" max="7974" width="6" style="12" customWidth="1"/>
    <col min="7975" max="8199" width="9" style="12"/>
    <col min="8200" max="8200" width="12.5" style="12" customWidth="1"/>
    <col min="8201" max="8208" width="6.5" style="12" customWidth="1"/>
    <col min="8209" max="8209" width="3.25" style="12" customWidth="1"/>
    <col min="8210" max="8213" width="7.5" style="12" customWidth="1"/>
    <col min="8214" max="8217" width="9" style="12"/>
    <col min="8218" max="8225" width="5.125" style="12" customWidth="1"/>
    <col min="8226" max="8226" width="3.25" style="12" customWidth="1"/>
    <col min="8227" max="8230" width="6" style="12" customWidth="1"/>
    <col min="8231" max="8455" width="9" style="12"/>
    <col min="8456" max="8456" width="12.5" style="12" customWidth="1"/>
    <col min="8457" max="8464" width="6.5" style="12" customWidth="1"/>
    <col min="8465" max="8465" width="3.25" style="12" customWidth="1"/>
    <col min="8466" max="8469" width="7.5" style="12" customWidth="1"/>
    <col min="8470" max="8473" width="9" style="12"/>
    <col min="8474" max="8481" width="5.125" style="12" customWidth="1"/>
    <col min="8482" max="8482" width="3.25" style="12" customWidth="1"/>
    <col min="8483" max="8486" width="6" style="12" customWidth="1"/>
    <col min="8487" max="8711" width="9" style="12"/>
    <col min="8712" max="8712" width="12.5" style="12" customWidth="1"/>
    <col min="8713" max="8720" width="6.5" style="12" customWidth="1"/>
    <col min="8721" max="8721" width="3.25" style="12" customWidth="1"/>
    <col min="8722" max="8725" width="7.5" style="12" customWidth="1"/>
    <col min="8726" max="8729" width="9" style="12"/>
    <col min="8730" max="8737" width="5.125" style="12" customWidth="1"/>
    <col min="8738" max="8738" width="3.25" style="12" customWidth="1"/>
    <col min="8739" max="8742" width="6" style="12" customWidth="1"/>
    <col min="8743" max="8967" width="9" style="12"/>
    <col min="8968" max="8968" width="12.5" style="12" customWidth="1"/>
    <col min="8969" max="8976" width="6.5" style="12" customWidth="1"/>
    <col min="8977" max="8977" width="3.25" style="12" customWidth="1"/>
    <col min="8978" max="8981" width="7.5" style="12" customWidth="1"/>
    <col min="8982" max="8985" width="9" style="12"/>
    <col min="8986" max="8993" width="5.125" style="12" customWidth="1"/>
    <col min="8994" max="8994" width="3.25" style="12" customWidth="1"/>
    <col min="8995" max="8998" width="6" style="12" customWidth="1"/>
    <col min="8999" max="9223" width="9" style="12"/>
    <col min="9224" max="9224" width="12.5" style="12" customWidth="1"/>
    <col min="9225" max="9232" width="6.5" style="12" customWidth="1"/>
    <col min="9233" max="9233" width="3.25" style="12" customWidth="1"/>
    <col min="9234" max="9237" width="7.5" style="12" customWidth="1"/>
    <col min="9238" max="9241" width="9" style="12"/>
    <col min="9242" max="9249" width="5.125" style="12" customWidth="1"/>
    <col min="9250" max="9250" width="3.25" style="12" customWidth="1"/>
    <col min="9251" max="9254" width="6" style="12" customWidth="1"/>
    <col min="9255" max="9479" width="9" style="12"/>
    <col min="9480" max="9480" width="12.5" style="12" customWidth="1"/>
    <col min="9481" max="9488" width="6.5" style="12" customWidth="1"/>
    <col min="9489" max="9489" width="3.25" style="12" customWidth="1"/>
    <col min="9490" max="9493" width="7.5" style="12" customWidth="1"/>
    <col min="9494" max="9497" width="9" style="12"/>
    <col min="9498" max="9505" width="5.125" style="12" customWidth="1"/>
    <col min="9506" max="9506" width="3.25" style="12" customWidth="1"/>
    <col min="9507" max="9510" width="6" style="12" customWidth="1"/>
    <col min="9511" max="9735" width="9" style="12"/>
    <col min="9736" max="9736" width="12.5" style="12" customWidth="1"/>
    <col min="9737" max="9744" width="6.5" style="12" customWidth="1"/>
    <col min="9745" max="9745" width="3.25" style="12" customWidth="1"/>
    <col min="9746" max="9749" width="7.5" style="12" customWidth="1"/>
    <col min="9750" max="9753" width="9" style="12"/>
    <col min="9754" max="9761" width="5.125" style="12" customWidth="1"/>
    <col min="9762" max="9762" width="3.25" style="12" customWidth="1"/>
    <col min="9763" max="9766" width="6" style="12" customWidth="1"/>
    <col min="9767" max="9991" width="9" style="12"/>
    <col min="9992" max="9992" width="12.5" style="12" customWidth="1"/>
    <col min="9993" max="10000" width="6.5" style="12" customWidth="1"/>
    <col min="10001" max="10001" width="3.25" style="12" customWidth="1"/>
    <col min="10002" max="10005" width="7.5" style="12" customWidth="1"/>
    <col min="10006" max="10009" width="9" style="12"/>
    <col min="10010" max="10017" width="5.125" style="12" customWidth="1"/>
    <col min="10018" max="10018" width="3.25" style="12" customWidth="1"/>
    <col min="10019" max="10022" width="6" style="12" customWidth="1"/>
    <col min="10023" max="10247" width="9" style="12"/>
    <col min="10248" max="10248" width="12.5" style="12" customWidth="1"/>
    <col min="10249" max="10256" width="6.5" style="12" customWidth="1"/>
    <col min="10257" max="10257" width="3.25" style="12" customWidth="1"/>
    <col min="10258" max="10261" width="7.5" style="12" customWidth="1"/>
    <col min="10262" max="10265" width="9" style="12"/>
    <col min="10266" max="10273" width="5.125" style="12" customWidth="1"/>
    <col min="10274" max="10274" width="3.25" style="12" customWidth="1"/>
    <col min="10275" max="10278" width="6" style="12" customWidth="1"/>
    <col min="10279" max="10503" width="9" style="12"/>
    <col min="10504" max="10504" width="12.5" style="12" customWidth="1"/>
    <col min="10505" max="10512" width="6.5" style="12" customWidth="1"/>
    <col min="10513" max="10513" width="3.25" style="12" customWidth="1"/>
    <col min="10514" max="10517" width="7.5" style="12" customWidth="1"/>
    <col min="10518" max="10521" width="9" style="12"/>
    <col min="10522" max="10529" width="5.125" style="12" customWidth="1"/>
    <col min="10530" max="10530" width="3.25" style="12" customWidth="1"/>
    <col min="10531" max="10534" width="6" style="12" customWidth="1"/>
    <col min="10535" max="10759" width="9" style="12"/>
    <col min="10760" max="10760" width="12.5" style="12" customWidth="1"/>
    <col min="10761" max="10768" width="6.5" style="12" customWidth="1"/>
    <col min="10769" max="10769" width="3.25" style="12" customWidth="1"/>
    <col min="10770" max="10773" width="7.5" style="12" customWidth="1"/>
    <col min="10774" max="10777" width="9" style="12"/>
    <col min="10778" max="10785" width="5.125" style="12" customWidth="1"/>
    <col min="10786" max="10786" width="3.25" style="12" customWidth="1"/>
    <col min="10787" max="10790" width="6" style="12" customWidth="1"/>
    <col min="10791" max="11015" width="9" style="12"/>
    <col min="11016" max="11016" width="12.5" style="12" customWidth="1"/>
    <col min="11017" max="11024" width="6.5" style="12" customWidth="1"/>
    <col min="11025" max="11025" width="3.25" style="12" customWidth="1"/>
    <col min="11026" max="11029" width="7.5" style="12" customWidth="1"/>
    <col min="11030" max="11033" width="9" style="12"/>
    <col min="11034" max="11041" width="5.125" style="12" customWidth="1"/>
    <col min="11042" max="11042" width="3.25" style="12" customWidth="1"/>
    <col min="11043" max="11046" width="6" style="12" customWidth="1"/>
    <col min="11047" max="11271" width="9" style="12"/>
    <col min="11272" max="11272" width="12.5" style="12" customWidth="1"/>
    <col min="11273" max="11280" width="6.5" style="12" customWidth="1"/>
    <col min="11281" max="11281" width="3.25" style="12" customWidth="1"/>
    <col min="11282" max="11285" width="7.5" style="12" customWidth="1"/>
    <col min="11286" max="11289" width="9" style="12"/>
    <col min="11290" max="11297" width="5.125" style="12" customWidth="1"/>
    <col min="11298" max="11298" width="3.25" style="12" customWidth="1"/>
    <col min="11299" max="11302" width="6" style="12" customWidth="1"/>
    <col min="11303" max="11527" width="9" style="12"/>
    <col min="11528" max="11528" width="12.5" style="12" customWidth="1"/>
    <col min="11529" max="11536" width="6.5" style="12" customWidth="1"/>
    <col min="11537" max="11537" width="3.25" style="12" customWidth="1"/>
    <col min="11538" max="11541" width="7.5" style="12" customWidth="1"/>
    <col min="11542" max="11545" width="9" style="12"/>
    <col min="11546" max="11553" width="5.125" style="12" customWidth="1"/>
    <col min="11554" max="11554" width="3.25" style="12" customWidth="1"/>
    <col min="11555" max="11558" width="6" style="12" customWidth="1"/>
    <col min="11559" max="11783" width="9" style="12"/>
    <col min="11784" max="11784" width="12.5" style="12" customWidth="1"/>
    <col min="11785" max="11792" width="6.5" style="12" customWidth="1"/>
    <col min="11793" max="11793" width="3.25" style="12" customWidth="1"/>
    <col min="11794" max="11797" width="7.5" style="12" customWidth="1"/>
    <col min="11798" max="11801" width="9" style="12"/>
    <col min="11802" max="11809" width="5.125" style="12" customWidth="1"/>
    <col min="11810" max="11810" width="3.25" style="12" customWidth="1"/>
    <col min="11811" max="11814" width="6" style="12" customWidth="1"/>
    <col min="11815" max="12039" width="9" style="12"/>
    <col min="12040" max="12040" width="12.5" style="12" customWidth="1"/>
    <col min="12041" max="12048" width="6.5" style="12" customWidth="1"/>
    <col min="12049" max="12049" width="3.25" style="12" customWidth="1"/>
    <col min="12050" max="12053" width="7.5" style="12" customWidth="1"/>
    <col min="12054" max="12057" width="9" style="12"/>
    <col min="12058" max="12065" width="5.125" style="12" customWidth="1"/>
    <col min="12066" max="12066" width="3.25" style="12" customWidth="1"/>
    <col min="12067" max="12070" width="6" style="12" customWidth="1"/>
    <col min="12071" max="12295" width="9" style="12"/>
    <col min="12296" max="12296" width="12.5" style="12" customWidth="1"/>
    <col min="12297" max="12304" width="6.5" style="12" customWidth="1"/>
    <col min="12305" max="12305" width="3.25" style="12" customWidth="1"/>
    <col min="12306" max="12309" width="7.5" style="12" customWidth="1"/>
    <col min="12310" max="12313" width="9" style="12"/>
    <col min="12314" max="12321" width="5.125" style="12" customWidth="1"/>
    <col min="12322" max="12322" width="3.25" style="12" customWidth="1"/>
    <col min="12323" max="12326" width="6" style="12" customWidth="1"/>
    <col min="12327" max="12551" width="9" style="12"/>
    <col min="12552" max="12552" width="12.5" style="12" customWidth="1"/>
    <col min="12553" max="12560" width="6.5" style="12" customWidth="1"/>
    <col min="12561" max="12561" width="3.25" style="12" customWidth="1"/>
    <col min="12562" max="12565" width="7.5" style="12" customWidth="1"/>
    <col min="12566" max="12569" width="9" style="12"/>
    <col min="12570" max="12577" width="5.125" style="12" customWidth="1"/>
    <col min="12578" max="12578" width="3.25" style="12" customWidth="1"/>
    <col min="12579" max="12582" width="6" style="12" customWidth="1"/>
    <col min="12583" max="12807" width="9" style="12"/>
    <col min="12808" max="12808" width="12.5" style="12" customWidth="1"/>
    <col min="12809" max="12816" width="6.5" style="12" customWidth="1"/>
    <col min="12817" max="12817" width="3.25" style="12" customWidth="1"/>
    <col min="12818" max="12821" width="7.5" style="12" customWidth="1"/>
    <col min="12822" max="12825" width="9" style="12"/>
    <col min="12826" max="12833" width="5.125" style="12" customWidth="1"/>
    <col min="12834" max="12834" width="3.25" style="12" customWidth="1"/>
    <col min="12835" max="12838" width="6" style="12" customWidth="1"/>
    <col min="12839" max="13063" width="9" style="12"/>
    <col min="13064" max="13064" width="12.5" style="12" customWidth="1"/>
    <col min="13065" max="13072" width="6.5" style="12" customWidth="1"/>
    <col min="13073" max="13073" width="3.25" style="12" customWidth="1"/>
    <col min="13074" max="13077" width="7.5" style="12" customWidth="1"/>
    <col min="13078" max="13081" width="9" style="12"/>
    <col min="13082" max="13089" width="5.125" style="12" customWidth="1"/>
    <col min="13090" max="13090" width="3.25" style="12" customWidth="1"/>
    <col min="13091" max="13094" width="6" style="12" customWidth="1"/>
    <col min="13095" max="13319" width="9" style="12"/>
    <col min="13320" max="13320" width="12.5" style="12" customWidth="1"/>
    <col min="13321" max="13328" width="6.5" style="12" customWidth="1"/>
    <col min="13329" max="13329" width="3.25" style="12" customWidth="1"/>
    <col min="13330" max="13333" width="7.5" style="12" customWidth="1"/>
    <col min="13334" max="13337" width="9" style="12"/>
    <col min="13338" max="13345" width="5.125" style="12" customWidth="1"/>
    <col min="13346" max="13346" width="3.25" style="12" customWidth="1"/>
    <col min="13347" max="13350" width="6" style="12" customWidth="1"/>
    <col min="13351" max="13575" width="9" style="12"/>
    <col min="13576" max="13576" width="12.5" style="12" customWidth="1"/>
    <col min="13577" max="13584" width="6.5" style="12" customWidth="1"/>
    <col min="13585" max="13585" width="3.25" style="12" customWidth="1"/>
    <col min="13586" max="13589" width="7.5" style="12" customWidth="1"/>
    <col min="13590" max="13593" width="9" style="12"/>
    <col min="13594" max="13601" width="5.125" style="12" customWidth="1"/>
    <col min="13602" max="13602" width="3.25" style="12" customWidth="1"/>
    <col min="13603" max="13606" width="6" style="12" customWidth="1"/>
    <col min="13607" max="13831" width="9" style="12"/>
    <col min="13832" max="13832" width="12.5" style="12" customWidth="1"/>
    <col min="13833" max="13840" width="6.5" style="12" customWidth="1"/>
    <col min="13841" max="13841" width="3.25" style="12" customWidth="1"/>
    <col min="13842" max="13845" width="7.5" style="12" customWidth="1"/>
    <col min="13846" max="13849" width="9" style="12"/>
    <col min="13850" max="13857" width="5.125" style="12" customWidth="1"/>
    <col min="13858" max="13858" width="3.25" style="12" customWidth="1"/>
    <col min="13859" max="13862" width="6" style="12" customWidth="1"/>
    <col min="13863" max="14087" width="9" style="12"/>
    <col min="14088" max="14088" width="12.5" style="12" customWidth="1"/>
    <col min="14089" max="14096" width="6.5" style="12" customWidth="1"/>
    <col min="14097" max="14097" width="3.25" style="12" customWidth="1"/>
    <col min="14098" max="14101" width="7.5" style="12" customWidth="1"/>
    <col min="14102" max="14105" width="9" style="12"/>
    <col min="14106" max="14113" width="5.125" style="12" customWidth="1"/>
    <col min="14114" max="14114" width="3.25" style="12" customWidth="1"/>
    <col min="14115" max="14118" width="6" style="12" customWidth="1"/>
    <col min="14119" max="14343" width="9" style="12"/>
    <col min="14344" max="14344" width="12.5" style="12" customWidth="1"/>
    <col min="14345" max="14352" width="6.5" style="12" customWidth="1"/>
    <col min="14353" max="14353" width="3.25" style="12" customWidth="1"/>
    <col min="14354" max="14357" width="7.5" style="12" customWidth="1"/>
    <col min="14358" max="14361" width="9" style="12"/>
    <col min="14362" max="14369" width="5.125" style="12" customWidth="1"/>
    <col min="14370" max="14370" width="3.25" style="12" customWidth="1"/>
    <col min="14371" max="14374" width="6" style="12" customWidth="1"/>
    <col min="14375" max="14599" width="9" style="12"/>
    <col min="14600" max="14600" width="12.5" style="12" customWidth="1"/>
    <col min="14601" max="14608" width="6.5" style="12" customWidth="1"/>
    <col min="14609" max="14609" width="3.25" style="12" customWidth="1"/>
    <col min="14610" max="14613" width="7.5" style="12" customWidth="1"/>
    <col min="14614" max="14617" width="9" style="12"/>
    <col min="14618" max="14625" width="5.125" style="12" customWidth="1"/>
    <col min="14626" max="14626" width="3.25" style="12" customWidth="1"/>
    <col min="14627" max="14630" width="6" style="12" customWidth="1"/>
    <col min="14631" max="14855" width="9" style="12"/>
    <col min="14856" max="14856" width="12.5" style="12" customWidth="1"/>
    <col min="14857" max="14864" width="6.5" style="12" customWidth="1"/>
    <col min="14865" max="14865" width="3.25" style="12" customWidth="1"/>
    <col min="14866" max="14869" width="7.5" style="12" customWidth="1"/>
    <col min="14870" max="14873" width="9" style="12"/>
    <col min="14874" max="14881" width="5.125" style="12" customWidth="1"/>
    <col min="14882" max="14882" width="3.25" style="12" customWidth="1"/>
    <col min="14883" max="14886" width="6" style="12" customWidth="1"/>
    <col min="14887" max="15111" width="9" style="12"/>
    <col min="15112" max="15112" width="12.5" style="12" customWidth="1"/>
    <col min="15113" max="15120" width="6.5" style="12" customWidth="1"/>
    <col min="15121" max="15121" width="3.25" style="12" customWidth="1"/>
    <col min="15122" max="15125" width="7.5" style="12" customWidth="1"/>
    <col min="15126" max="15129" width="9" style="12"/>
    <col min="15130" max="15137" width="5.125" style="12" customWidth="1"/>
    <col min="15138" max="15138" width="3.25" style="12" customWidth="1"/>
    <col min="15139" max="15142" width="6" style="12" customWidth="1"/>
    <col min="15143" max="15367" width="9" style="12"/>
    <col min="15368" max="15368" width="12.5" style="12" customWidth="1"/>
    <col min="15369" max="15376" width="6.5" style="12" customWidth="1"/>
    <col min="15377" max="15377" width="3.25" style="12" customWidth="1"/>
    <col min="15378" max="15381" width="7.5" style="12" customWidth="1"/>
    <col min="15382" max="15385" width="9" style="12"/>
    <col min="15386" max="15393" width="5.125" style="12" customWidth="1"/>
    <col min="15394" max="15394" width="3.25" style="12" customWidth="1"/>
    <col min="15395" max="15398" width="6" style="12" customWidth="1"/>
    <col min="15399" max="15623" width="9" style="12"/>
    <col min="15624" max="15624" width="12.5" style="12" customWidth="1"/>
    <col min="15625" max="15632" width="6.5" style="12" customWidth="1"/>
    <col min="15633" max="15633" width="3.25" style="12" customWidth="1"/>
    <col min="15634" max="15637" width="7.5" style="12" customWidth="1"/>
    <col min="15638" max="15641" width="9" style="12"/>
    <col min="15642" max="15649" width="5.125" style="12" customWidth="1"/>
    <col min="15650" max="15650" width="3.25" style="12" customWidth="1"/>
    <col min="15651" max="15654" width="6" style="12" customWidth="1"/>
    <col min="15655" max="15879" width="9" style="12"/>
    <col min="15880" max="15880" width="12.5" style="12" customWidth="1"/>
    <col min="15881" max="15888" width="6.5" style="12" customWidth="1"/>
    <col min="15889" max="15889" width="3.25" style="12" customWidth="1"/>
    <col min="15890" max="15893" width="7.5" style="12" customWidth="1"/>
    <col min="15894" max="15897" width="9" style="12"/>
    <col min="15898" max="15905" width="5.125" style="12" customWidth="1"/>
    <col min="15906" max="15906" width="3.25" style="12" customWidth="1"/>
    <col min="15907" max="15910" width="6" style="12" customWidth="1"/>
    <col min="15911" max="16135" width="9" style="12"/>
    <col min="16136" max="16136" width="12.5" style="12" customWidth="1"/>
    <col min="16137" max="16144" width="6.5" style="12" customWidth="1"/>
    <col min="16145" max="16145" width="3.25" style="12" customWidth="1"/>
    <col min="16146" max="16149" width="7.5" style="12" customWidth="1"/>
    <col min="16150" max="16153" width="9" style="12"/>
    <col min="16154" max="16161" width="5.125" style="12" customWidth="1"/>
    <col min="16162" max="16162" width="3.25" style="12" customWidth="1"/>
    <col min="16163" max="16166" width="6" style="12" customWidth="1"/>
    <col min="16167" max="16384" width="9" style="12"/>
  </cols>
  <sheetData>
    <row r="1" spans="1:45" x14ac:dyDescent="0.15">
      <c r="A1" s="15" t="s">
        <v>0</v>
      </c>
      <c r="B1" s="15"/>
      <c r="C1" s="15"/>
      <c r="D1" s="15"/>
      <c r="E1" s="15"/>
      <c r="F1" s="132" t="s">
        <v>332</v>
      </c>
      <c r="G1" s="15"/>
      <c r="H1" s="15"/>
      <c r="I1" s="15"/>
      <c r="J1" s="55"/>
      <c r="K1" s="55"/>
      <c r="L1" s="55"/>
      <c r="M1" s="55"/>
      <c r="N1" s="55"/>
      <c r="O1" s="15"/>
      <c r="P1" s="15"/>
      <c r="Q1" s="55"/>
      <c r="R1" s="55"/>
      <c r="S1" s="55"/>
      <c r="T1" s="55"/>
      <c r="U1" s="55"/>
      <c r="V1" s="55"/>
      <c r="W1" s="15"/>
      <c r="X1" s="55"/>
      <c r="Y1" s="55"/>
      <c r="Z1" s="55"/>
      <c r="AA1" s="15"/>
      <c r="AB1" s="15"/>
      <c r="AC1" s="15"/>
      <c r="AD1" s="15"/>
      <c r="AE1" s="15"/>
      <c r="AF1" s="15"/>
      <c r="AG1" s="15"/>
      <c r="AH1" s="15"/>
      <c r="AI1" s="15"/>
      <c r="AJ1" s="15"/>
      <c r="AK1" s="15"/>
      <c r="AL1" s="15"/>
      <c r="AM1" s="15"/>
      <c r="AN1" s="15"/>
    </row>
    <row r="2" spans="1:45" x14ac:dyDescent="0.15">
      <c r="A2" s="15"/>
      <c r="B2" s="15"/>
      <c r="C2" s="15"/>
      <c r="D2" s="15"/>
      <c r="E2" s="15"/>
      <c r="F2" s="15"/>
      <c r="G2" s="15"/>
      <c r="H2" s="15"/>
      <c r="I2" s="15"/>
      <c r="J2" s="15"/>
      <c r="K2" s="15"/>
      <c r="L2" s="15"/>
      <c r="M2" s="15"/>
      <c r="N2" s="15"/>
      <c r="O2" s="15"/>
      <c r="P2" s="15"/>
      <c r="Q2" s="15"/>
      <c r="R2" s="15"/>
      <c r="S2" s="15"/>
      <c r="T2" s="15"/>
      <c r="U2" s="15"/>
      <c r="V2" s="15"/>
      <c r="W2" s="15"/>
      <c r="X2" s="15"/>
      <c r="Y2" s="55"/>
      <c r="Z2" s="55"/>
      <c r="AA2" s="15"/>
      <c r="AB2" s="15"/>
      <c r="AC2" s="15"/>
      <c r="AD2" s="15"/>
      <c r="AE2" s="15"/>
      <c r="AF2" s="15"/>
      <c r="AG2" s="15"/>
      <c r="AH2" s="15"/>
      <c r="AI2" s="15"/>
      <c r="AJ2" s="15"/>
      <c r="AK2" s="15"/>
      <c r="AL2" s="15"/>
      <c r="AM2" s="15"/>
      <c r="AN2" s="15"/>
    </row>
    <row r="3" spans="1:45" x14ac:dyDescent="0.15">
      <c r="A3" s="15"/>
      <c r="B3" s="122" t="s">
        <v>72</v>
      </c>
      <c r="C3" s="124" t="s">
        <v>211</v>
      </c>
      <c r="D3" s="124"/>
      <c r="E3" s="124"/>
      <c r="F3" s="124"/>
      <c r="G3" s="124"/>
      <c r="H3" s="15"/>
      <c r="I3" s="15"/>
      <c r="J3" s="56"/>
      <c r="K3" s="118" t="s">
        <v>74</v>
      </c>
      <c r="L3" s="119"/>
      <c r="M3" s="119"/>
      <c r="N3" s="119"/>
      <c r="O3" s="119"/>
      <c r="P3" s="119"/>
      <c r="Q3" s="119"/>
      <c r="R3" s="119"/>
      <c r="S3" s="119"/>
      <c r="T3" s="119"/>
      <c r="U3" s="119"/>
      <c r="V3" s="119"/>
      <c r="W3" s="120"/>
      <c r="X3" s="15"/>
      <c r="Y3" s="55"/>
      <c r="Z3" s="55"/>
      <c r="AA3" s="15"/>
      <c r="AB3" s="15"/>
      <c r="AC3" s="15"/>
      <c r="AD3" s="15"/>
      <c r="AE3" s="15"/>
      <c r="AF3" s="15"/>
      <c r="AG3" s="15"/>
      <c r="AH3" s="15"/>
      <c r="AI3" s="15"/>
      <c r="AJ3" s="15"/>
      <c r="AK3" s="15"/>
      <c r="AL3" s="15"/>
      <c r="AM3" s="15"/>
      <c r="AN3" s="15"/>
    </row>
    <row r="4" spans="1:45" x14ac:dyDescent="0.15">
      <c r="A4" s="15"/>
      <c r="B4" s="123"/>
      <c r="C4" s="125"/>
      <c r="D4" s="125"/>
      <c r="E4" s="125"/>
      <c r="F4" s="125"/>
      <c r="G4" s="125"/>
      <c r="H4" s="15"/>
      <c r="I4" s="15"/>
      <c r="J4" s="57"/>
      <c r="K4" s="58" t="s">
        <v>75</v>
      </c>
      <c r="L4" s="59" t="s">
        <v>76</v>
      </c>
      <c r="M4" s="59" t="s">
        <v>77</v>
      </c>
      <c r="N4" s="59" t="s">
        <v>78</v>
      </c>
      <c r="O4" s="59" t="s">
        <v>79</v>
      </c>
      <c r="P4" s="59" t="s">
        <v>80</v>
      </c>
      <c r="Q4" s="59" t="s">
        <v>81</v>
      </c>
      <c r="R4" s="59" t="s">
        <v>82</v>
      </c>
      <c r="S4" s="59" t="s">
        <v>83</v>
      </c>
      <c r="T4" s="72" t="s">
        <v>84</v>
      </c>
      <c r="U4" s="72" t="s">
        <v>85</v>
      </c>
      <c r="V4" s="72" t="s">
        <v>86</v>
      </c>
      <c r="W4" s="73" t="s">
        <v>87</v>
      </c>
      <c r="X4" s="15"/>
      <c r="Y4" s="55"/>
      <c r="Z4" s="55"/>
      <c r="AA4" s="15"/>
      <c r="AB4" s="15"/>
      <c r="AC4" s="15"/>
      <c r="AD4" s="15"/>
      <c r="AE4" s="15"/>
      <c r="AF4" s="15"/>
      <c r="AG4" s="15"/>
      <c r="AH4" s="15"/>
      <c r="AI4" s="15"/>
      <c r="AJ4" s="15"/>
      <c r="AK4" s="15"/>
      <c r="AL4" s="15"/>
      <c r="AM4" s="15"/>
      <c r="AN4" s="15"/>
    </row>
    <row r="5" spans="1:45" x14ac:dyDescent="0.15">
      <c r="A5" s="15"/>
      <c r="B5" s="15"/>
      <c r="C5" s="15"/>
      <c r="D5" s="15"/>
      <c r="E5" s="15"/>
      <c r="F5" s="15"/>
      <c r="G5" s="15"/>
      <c r="H5" s="15"/>
      <c r="I5" s="15"/>
      <c r="J5" s="60" t="s">
        <v>88</v>
      </c>
      <c r="K5" s="61">
        <f>INDEX(初期値マスタ!$C$5:$O$68,MATCH($C$3,初期値マスタ!$B$5:$B$68,0),COLUMN()-COLUMN($J$5))</f>
        <v>3</v>
      </c>
      <c r="L5" s="62">
        <f>INDEX(初期値マスタ!$C$5:$O$68,MATCH($C$3,初期値マスタ!$B$5:$B$68,0),COLUMN()-COLUMN($J$5))</f>
        <v>7</v>
      </c>
      <c r="M5" s="62">
        <f>INDEX(初期値マスタ!$C$5:$O$68,MATCH($C$3,初期値マスタ!$B$5:$B$68,0),COLUMN()-COLUMN($J$5))</f>
        <v>3</v>
      </c>
      <c r="N5" s="62">
        <f>INDEX(初期値マスタ!$C$5:$O$68,MATCH($C$3,初期値マスタ!$B$5:$B$68,0),COLUMN()-COLUMN($J$5))</f>
        <v>10</v>
      </c>
      <c r="O5" s="62">
        <f>INDEX(初期値マスタ!$C$5:$O$68,MATCH($C$3,初期値マスタ!$B$5:$B$68,0),COLUMN()-COLUMN($J$5))</f>
        <v>7</v>
      </c>
      <c r="P5" s="62">
        <f>INDEX(初期値マスタ!$C$5:$O$68,MATCH($C$3,初期値マスタ!$B$5:$B$68,0),COLUMN()-COLUMN($J$5))</f>
        <v>8</v>
      </c>
      <c r="Q5" s="62">
        <f>INDEX(初期値マスタ!$C$5:$O$68,MATCH($C$3,初期値マスタ!$B$5:$B$68,0),COLUMN()-COLUMN($J$5))</f>
        <v>10</v>
      </c>
      <c r="R5" s="62">
        <f>INDEX(初期値マスタ!$C$5:$O$68,MATCH($C$3,初期値マスタ!$B$5:$B$68,0),COLUMN()-COLUMN($J$5))</f>
        <v>5</v>
      </c>
      <c r="S5" s="74">
        <f>INDEX(初期値マスタ!$C$5:$O$68,MATCH($C$3,初期値マスタ!$B$5:$B$68,0),COLUMN()-COLUMN($J$5))</f>
        <v>13</v>
      </c>
      <c r="T5" s="74">
        <f>INDEX(初期値マスタ!$C$5:$O$68,MATCH($C$3,初期値マスタ!$B$5:$B$68,0),COLUMN()-COLUMN($J$5))</f>
        <v>2</v>
      </c>
      <c r="U5" s="74">
        <f>INDEX(初期値マスタ!$C$5:$O$68,MATCH($C$3,初期値マスタ!$B$5:$B$68,0),COLUMN()-COLUMN($J$5))</f>
        <v>2</v>
      </c>
      <c r="V5" s="74">
        <f>INDEX(初期値マスタ!$C$5:$O$68,MATCH($C$3,初期値マスタ!$B$5:$B$68,0),COLUMN()-COLUMN($J$5))</f>
        <v>2</v>
      </c>
      <c r="W5" s="75">
        <f>INDEX(初期値マスタ!$C$5:$O$68,MATCH($C$3,初期値マスタ!$B$5:$B$68,0),COLUMN()-COLUMN($J$5))</f>
        <v>2</v>
      </c>
      <c r="X5" s="15"/>
      <c r="Y5" s="55"/>
      <c r="Z5" s="15"/>
      <c r="AA5" s="15"/>
      <c r="AB5" s="15"/>
      <c r="AC5" s="15"/>
      <c r="AD5" s="15"/>
      <c r="AE5" s="15"/>
      <c r="AF5" s="15"/>
      <c r="AG5" s="15"/>
      <c r="AH5" s="15"/>
      <c r="AI5" s="15"/>
      <c r="AJ5" s="15"/>
      <c r="AK5" s="15"/>
      <c r="AL5" s="15"/>
      <c r="AM5" s="15"/>
      <c r="AN5" s="15"/>
    </row>
    <row r="6" spans="1:45" x14ac:dyDescent="0.25">
      <c r="A6" s="15"/>
      <c r="B6" s="16" t="s">
        <v>89</v>
      </c>
      <c r="C6" s="17"/>
      <c r="D6" s="18" t="s">
        <v>90</v>
      </c>
      <c r="E6" s="19" t="s">
        <v>89</v>
      </c>
      <c r="F6" s="20" t="s">
        <v>90</v>
      </c>
      <c r="G6" s="21"/>
      <c r="H6" s="15"/>
      <c r="I6" s="15"/>
      <c r="J6" s="63" t="s">
        <v>91</v>
      </c>
      <c r="K6" s="64">
        <f>INDEX(成長値マスタ!$C$5:$O$68,MATCH($C$3,成長値マスタ!$B$5:$B$68,0),COLUMN()-COLUMN($J$5))</f>
        <v>0.5</v>
      </c>
      <c r="L6" s="65">
        <f>INDEX(成長値マスタ!$C$5:$O$68,MATCH($C$3,成長値マスタ!$B$5:$B$68,0),COLUMN()-COLUMN($J$5))</f>
        <v>1.25</v>
      </c>
      <c r="M6" s="65">
        <f>INDEX(成長値マスタ!$C$5:$O$68,MATCH($C$3,成長値マスタ!$B$5:$B$68,0),COLUMN()-COLUMN($J$5))</f>
        <v>0.5</v>
      </c>
      <c r="N6" s="65">
        <f>INDEX(成長値マスタ!$C$5:$O$68,MATCH($C$3,成長値マスタ!$B$5:$B$68,0),COLUMN()-COLUMN($J$5))</f>
        <v>1.5</v>
      </c>
      <c r="O6" s="65">
        <f>INDEX(成長値マスタ!$C$5:$O$68,MATCH($C$3,成長値マスタ!$B$5:$B$68,0),COLUMN()-COLUMN($J$5))</f>
        <v>1</v>
      </c>
      <c r="P6" s="65">
        <f>INDEX(成長値マスタ!$C$5:$O$68,MATCH($C$3,成長値マスタ!$B$5:$B$68,0),COLUMN()-COLUMN($J$5))</f>
        <v>1.25</v>
      </c>
      <c r="Q6" s="65">
        <f>INDEX(成長値マスタ!$C$5:$O$68,MATCH($C$3,成長値マスタ!$B$5:$B$68,0),COLUMN()-COLUMN($J$5))</f>
        <v>1.5</v>
      </c>
      <c r="R6" s="65">
        <f>INDEX(成長値マスタ!$C$5:$O$68,MATCH($C$3,成長値マスタ!$B$5:$B$68,0),COLUMN()-COLUMN($J$5))</f>
        <v>0</v>
      </c>
      <c r="S6" s="76">
        <f>INDEX(成長値マスタ!$C$5:$O$68,MATCH($C$3,成長値マスタ!$B$5:$B$68,0),COLUMN()-COLUMN($J$5))</f>
        <v>0.625</v>
      </c>
      <c r="T6" s="76">
        <f>INDEX(成長値マスタ!$C$5:$O$68,MATCH($C$3,成長値マスタ!$B$5:$B$68,0),COLUMN()-COLUMN($J$5))</f>
        <v>0.25</v>
      </c>
      <c r="U6" s="76">
        <f>INDEX(成長値マスタ!$C$5:$O$68,MATCH($C$3,成長値マスタ!$B$5:$B$68,0),COLUMN()-COLUMN($J$5))</f>
        <v>0.25</v>
      </c>
      <c r="V6" s="76">
        <f>INDEX(成長値マスタ!$C$5:$O$68,MATCH($C$3,成長値マスタ!$B$5:$B$68,0),COLUMN()-COLUMN($J$5))</f>
        <v>0.25</v>
      </c>
      <c r="W6" s="77">
        <f>INDEX(成長値マスタ!$C$5:$O$68,MATCH($C$3,成長値マスタ!$B$5:$B$68,0),COLUMN()-COLUMN($J$5))</f>
        <v>0.375</v>
      </c>
      <c r="X6" s="15"/>
      <c r="Y6" s="15"/>
      <c r="Z6" s="15"/>
      <c r="AA6" s="15"/>
      <c r="AB6" s="15"/>
      <c r="AC6" s="15"/>
      <c r="AD6" s="15"/>
      <c r="AE6" s="15"/>
      <c r="AF6" s="15"/>
      <c r="AG6" s="15"/>
      <c r="AH6" s="15"/>
      <c r="AI6" s="15"/>
      <c r="AJ6" s="15"/>
      <c r="AK6" s="15"/>
      <c r="AL6" s="15"/>
      <c r="AM6" s="15"/>
      <c r="AN6" s="15"/>
    </row>
    <row r="7" spans="1:45" x14ac:dyDescent="0.15">
      <c r="A7" s="15"/>
      <c r="B7" s="22" t="s">
        <v>92</v>
      </c>
      <c r="C7" s="23"/>
      <c r="D7" s="24">
        <f t="shared" ref="D7:D15" si="0">IF(ISBLANK(B7)," ",COUNTIF($D$20:$F$118,B7))</f>
        <v>107</v>
      </c>
      <c r="E7" s="25" t="s">
        <v>93</v>
      </c>
      <c r="F7" s="26">
        <f t="shared" ref="F7:F15" si="1">IF(ISBLANK(E7)," ",COUNTIF($D$20:$F$118,E7))</f>
        <v>0</v>
      </c>
      <c r="G7" s="27"/>
      <c r="H7" s="15"/>
      <c r="I7" s="15"/>
      <c r="J7" s="66" t="s">
        <v>94</v>
      </c>
      <c r="K7" s="67">
        <f t="shared" ref="K7:W7" si="2">K5+K6*98</f>
        <v>52</v>
      </c>
      <c r="L7" s="68">
        <f t="shared" si="2"/>
        <v>129.5</v>
      </c>
      <c r="M7" s="68">
        <f t="shared" si="2"/>
        <v>52</v>
      </c>
      <c r="N7" s="68">
        <f t="shared" si="2"/>
        <v>157</v>
      </c>
      <c r="O7" s="68">
        <f t="shared" si="2"/>
        <v>105</v>
      </c>
      <c r="P7" s="68">
        <f t="shared" si="2"/>
        <v>130.5</v>
      </c>
      <c r="Q7" s="68">
        <f t="shared" si="2"/>
        <v>157</v>
      </c>
      <c r="R7" s="68">
        <f t="shared" si="2"/>
        <v>5</v>
      </c>
      <c r="S7" s="78">
        <f t="shared" si="2"/>
        <v>74.25</v>
      </c>
      <c r="T7" s="78">
        <f t="shared" si="2"/>
        <v>26.5</v>
      </c>
      <c r="U7" s="78">
        <f t="shared" si="2"/>
        <v>26.5</v>
      </c>
      <c r="V7" s="78">
        <f t="shared" si="2"/>
        <v>26.5</v>
      </c>
      <c r="W7" s="79">
        <f t="shared" si="2"/>
        <v>38.75</v>
      </c>
      <c r="X7" s="15"/>
      <c r="Y7" s="15"/>
      <c r="Z7" s="15"/>
      <c r="AA7" s="15"/>
      <c r="AB7" s="15"/>
      <c r="AC7" s="15"/>
      <c r="AD7" s="15"/>
      <c r="AE7" s="15"/>
      <c r="AF7" s="15"/>
      <c r="AG7" s="15"/>
      <c r="AH7" s="15"/>
      <c r="AI7" s="15"/>
      <c r="AJ7" s="15"/>
      <c r="AK7" s="15"/>
      <c r="AL7" s="15"/>
      <c r="AM7" s="15"/>
      <c r="AN7" s="15"/>
    </row>
    <row r="8" spans="1:45" x14ac:dyDescent="0.15">
      <c r="A8" s="15"/>
      <c r="B8" s="28" t="s">
        <v>95</v>
      </c>
      <c r="C8" s="23"/>
      <c r="D8" s="29">
        <f t="shared" si="0"/>
        <v>0</v>
      </c>
      <c r="E8" s="30" t="s">
        <v>96</v>
      </c>
      <c r="F8" s="31">
        <f t="shared" si="1"/>
        <v>0</v>
      </c>
      <c r="G8" s="32"/>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row>
    <row r="9" spans="1:45" x14ac:dyDescent="0.15">
      <c r="A9" s="15"/>
      <c r="B9" s="28" t="s">
        <v>97</v>
      </c>
      <c r="C9" s="23"/>
      <c r="D9" s="29">
        <f t="shared" si="0"/>
        <v>153</v>
      </c>
      <c r="E9" s="30"/>
      <c r="F9" s="31" t="str">
        <f t="shared" si="1"/>
        <v xml:space="preserve"> </v>
      </c>
      <c r="G9" s="32"/>
      <c r="H9" s="15"/>
      <c r="I9" s="15"/>
      <c r="J9" s="56"/>
      <c r="K9" s="118" t="s">
        <v>98</v>
      </c>
      <c r="L9" s="119"/>
      <c r="M9" s="119"/>
      <c r="N9" s="119"/>
      <c r="O9" s="119"/>
      <c r="P9" s="119"/>
      <c r="Q9" s="119"/>
      <c r="R9" s="119"/>
      <c r="S9" s="119"/>
      <c r="T9" s="119"/>
      <c r="U9" s="119"/>
      <c r="V9" s="119"/>
      <c r="W9" s="120"/>
      <c r="X9" s="15"/>
      <c r="Y9" s="15"/>
      <c r="Z9" s="15"/>
      <c r="AA9" s="15"/>
      <c r="AB9" s="15"/>
      <c r="AC9" s="15"/>
      <c r="AD9" s="15"/>
      <c r="AE9" s="15"/>
      <c r="AF9" s="15"/>
      <c r="AG9" s="15"/>
      <c r="AH9" s="15"/>
      <c r="AI9" s="15"/>
      <c r="AJ9" s="15"/>
      <c r="AK9" s="15"/>
      <c r="AL9" s="15"/>
      <c r="AM9" s="15"/>
      <c r="AN9" s="15"/>
      <c r="AQ9" s="12" t="str">
        <f>初期値マスタ!B5</f>
        <v>ラビ</v>
      </c>
      <c r="AR9" s="1" t="str">
        <f>エサマスタ!B5</f>
        <v>なし</v>
      </c>
      <c r="AS9" s="133" t="s">
        <v>331</v>
      </c>
    </row>
    <row r="10" spans="1:45" x14ac:dyDescent="0.15">
      <c r="A10" s="15"/>
      <c r="B10" s="28" t="s">
        <v>99</v>
      </c>
      <c r="C10" s="33"/>
      <c r="D10" s="29">
        <f t="shared" si="0"/>
        <v>0</v>
      </c>
      <c r="E10" s="30"/>
      <c r="F10" s="31" t="str">
        <f t="shared" si="1"/>
        <v xml:space="preserve"> </v>
      </c>
      <c r="G10" s="34"/>
      <c r="H10" s="15"/>
      <c r="I10" s="15"/>
      <c r="J10" s="57"/>
      <c r="K10" s="58" t="s">
        <v>75</v>
      </c>
      <c r="L10" s="59" t="s">
        <v>76</v>
      </c>
      <c r="M10" s="59" t="s">
        <v>77</v>
      </c>
      <c r="N10" s="59" t="s">
        <v>78</v>
      </c>
      <c r="O10" s="59" t="s">
        <v>79</v>
      </c>
      <c r="P10" s="59" t="s">
        <v>80</v>
      </c>
      <c r="Q10" s="59" t="s">
        <v>81</v>
      </c>
      <c r="R10" s="59" t="s">
        <v>82</v>
      </c>
      <c r="S10" s="59" t="s">
        <v>83</v>
      </c>
      <c r="T10" s="72" t="s">
        <v>84</v>
      </c>
      <c r="U10" s="72" t="s">
        <v>85</v>
      </c>
      <c r="V10" s="72" t="s">
        <v>86</v>
      </c>
      <c r="W10" s="73" t="s">
        <v>87</v>
      </c>
      <c r="X10" s="15"/>
      <c r="Y10" s="15"/>
      <c r="Z10" s="15"/>
      <c r="AA10" s="15"/>
      <c r="AB10" s="15"/>
      <c r="AC10" s="15"/>
      <c r="AD10" s="15"/>
      <c r="AE10" s="15"/>
      <c r="AF10" s="15"/>
      <c r="AG10" s="15"/>
      <c r="AH10" s="15"/>
      <c r="AI10" s="15"/>
      <c r="AJ10" s="15"/>
      <c r="AK10" s="15"/>
      <c r="AL10" s="15"/>
      <c r="AM10" s="15"/>
      <c r="AN10" s="15"/>
      <c r="AO10" s="12"/>
      <c r="AP10" s="12"/>
      <c r="AQ10" s="12" t="str">
        <f>初期値マスタ!B6</f>
        <v>モールベア</v>
      </c>
      <c r="AR10" s="1" t="str">
        <f>エサマスタ!B6</f>
        <v>すずぶどう</v>
      </c>
      <c r="AS10" s="133" t="s">
        <v>333</v>
      </c>
    </row>
    <row r="11" spans="1:45" x14ac:dyDescent="0.15">
      <c r="A11" s="15"/>
      <c r="B11" s="28" t="s">
        <v>100</v>
      </c>
      <c r="C11" s="23"/>
      <c r="D11" s="29">
        <f t="shared" si="0"/>
        <v>0</v>
      </c>
      <c r="E11" s="30"/>
      <c r="F11" s="31" t="str">
        <f t="shared" si="1"/>
        <v xml:space="preserve"> </v>
      </c>
      <c r="G11" s="32"/>
      <c r="H11" s="15"/>
      <c r="I11" s="15"/>
      <c r="J11" s="69" t="s">
        <v>101</v>
      </c>
      <c r="K11" s="61">
        <f t="shared" ref="K11:W11" si="3">K39</f>
        <v>58.75</v>
      </c>
      <c r="L11" s="62">
        <f t="shared" si="3"/>
        <v>30.75</v>
      </c>
      <c r="M11" s="62">
        <f t="shared" si="3"/>
        <v>34.5</v>
      </c>
      <c r="N11" s="62">
        <f t="shared" si="3"/>
        <v>42.5</v>
      </c>
      <c r="O11" s="62">
        <f t="shared" si="3"/>
        <v>26</v>
      </c>
      <c r="P11" s="62">
        <f t="shared" si="3"/>
        <v>53.75</v>
      </c>
      <c r="Q11" s="62">
        <f t="shared" si="3"/>
        <v>29.5</v>
      </c>
      <c r="R11" s="62">
        <f t="shared" si="3"/>
        <v>5</v>
      </c>
      <c r="S11" s="74">
        <f t="shared" si="3"/>
        <v>24.875</v>
      </c>
      <c r="T11" s="74">
        <f t="shared" si="3"/>
        <v>17.75</v>
      </c>
      <c r="U11" s="74">
        <f t="shared" si="3"/>
        <v>17.75</v>
      </c>
      <c r="V11" s="74">
        <f t="shared" si="3"/>
        <v>17.75</v>
      </c>
      <c r="W11" s="75">
        <f t="shared" si="3"/>
        <v>16.375</v>
      </c>
      <c r="X11" s="15"/>
      <c r="Y11" s="15"/>
      <c r="Z11" s="15"/>
      <c r="AA11" s="15"/>
      <c r="AB11" s="15"/>
      <c r="AC11" s="15"/>
      <c r="AD11" s="15"/>
      <c r="AE11" s="15"/>
      <c r="AF11" s="15"/>
      <c r="AG11" s="15"/>
      <c r="AH11" s="15"/>
      <c r="AI11" s="15"/>
      <c r="AJ11" s="15"/>
      <c r="AK11" s="15"/>
      <c r="AL11" s="15"/>
      <c r="AM11" s="15"/>
      <c r="AN11" s="15"/>
      <c r="AO11" s="12"/>
      <c r="AP11" s="12"/>
      <c r="AQ11" s="12" t="str">
        <f>初期値マスタ!B7</f>
        <v>ティディ</v>
      </c>
      <c r="AR11" s="1" t="str">
        <f>エサマスタ!B7</f>
        <v>さいころいちご</v>
      </c>
    </row>
    <row r="12" spans="1:45" x14ac:dyDescent="0.15">
      <c r="A12" s="15"/>
      <c r="B12" s="28" t="s">
        <v>102</v>
      </c>
      <c r="C12" s="23"/>
      <c r="D12" s="29">
        <f t="shared" si="0"/>
        <v>7</v>
      </c>
      <c r="E12" s="30"/>
      <c r="F12" s="31" t="str">
        <f t="shared" si="1"/>
        <v xml:space="preserve"> </v>
      </c>
      <c r="G12" s="32"/>
      <c r="H12" s="15"/>
      <c r="I12" s="15"/>
      <c r="J12" s="63" t="s">
        <v>103</v>
      </c>
      <c r="K12" s="64">
        <f t="shared" ref="K12:W12" si="4">K59</f>
        <v>122.75</v>
      </c>
      <c r="L12" s="65">
        <f t="shared" si="4"/>
        <v>55.75</v>
      </c>
      <c r="M12" s="65">
        <f t="shared" si="4"/>
        <v>65.5</v>
      </c>
      <c r="N12" s="65">
        <f t="shared" si="4"/>
        <v>75.5</v>
      </c>
      <c r="O12" s="65">
        <f t="shared" si="4"/>
        <v>46</v>
      </c>
      <c r="P12" s="65">
        <f t="shared" si="4"/>
        <v>99.75</v>
      </c>
      <c r="Q12" s="65">
        <f t="shared" si="4"/>
        <v>49</v>
      </c>
      <c r="R12" s="65">
        <f t="shared" si="4"/>
        <v>5</v>
      </c>
      <c r="S12" s="76">
        <f t="shared" si="4"/>
        <v>37.375</v>
      </c>
      <c r="T12" s="76">
        <f t="shared" si="4"/>
        <v>33.25</v>
      </c>
      <c r="U12" s="76">
        <f t="shared" si="4"/>
        <v>33.25</v>
      </c>
      <c r="V12" s="76">
        <f t="shared" si="4"/>
        <v>33.25</v>
      </c>
      <c r="W12" s="77">
        <f t="shared" si="4"/>
        <v>33.625</v>
      </c>
      <c r="X12" s="15"/>
      <c r="Y12" s="15"/>
      <c r="Z12" s="15"/>
      <c r="AA12" s="15"/>
      <c r="AB12" s="15"/>
      <c r="AC12" s="15"/>
      <c r="AD12" s="15"/>
      <c r="AE12" s="15"/>
      <c r="AF12" s="15"/>
      <c r="AG12" s="15"/>
      <c r="AH12" s="15"/>
      <c r="AI12" s="15"/>
      <c r="AJ12" s="15"/>
      <c r="AK12" s="15"/>
      <c r="AL12" s="15"/>
      <c r="AM12" s="15"/>
      <c r="AN12" s="15"/>
      <c r="AO12" s="12"/>
      <c r="AP12" s="12"/>
      <c r="AQ12" s="12" t="str">
        <f>初期値マスタ!B8</f>
        <v>バウンドウルフ</v>
      </c>
      <c r="AR12" s="1" t="str">
        <f>エサマスタ!B8</f>
        <v>エレファントマンゴー</v>
      </c>
    </row>
    <row r="13" spans="1:45" s="1" customFormat="1" x14ac:dyDescent="0.15">
      <c r="A13" s="15"/>
      <c r="B13" s="28" t="s">
        <v>104</v>
      </c>
      <c r="C13" s="35"/>
      <c r="D13" s="29">
        <f t="shared" si="0"/>
        <v>27</v>
      </c>
      <c r="E13" s="30"/>
      <c r="F13" s="31" t="str">
        <f t="shared" si="1"/>
        <v xml:space="preserve"> </v>
      </c>
      <c r="G13" s="36"/>
      <c r="H13" s="15"/>
      <c r="I13" s="15"/>
      <c r="J13" s="63" t="s">
        <v>105</v>
      </c>
      <c r="K13" s="64">
        <f t="shared" ref="K13:W13" si="5">K79</f>
        <v>185.5</v>
      </c>
      <c r="L13" s="65">
        <f t="shared" si="5"/>
        <v>80.75</v>
      </c>
      <c r="M13" s="65">
        <f t="shared" si="5"/>
        <v>97.5</v>
      </c>
      <c r="N13" s="65">
        <f t="shared" si="5"/>
        <v>105.5</v>
      </c>
      <c r="O13" s="65">
        <f t="shared" si="5"/>
        <v>66</v>
      </c>
      <c r="P13" s="65">
        <f t="shared" si="5"/>
        <v>146.75</v>
      </c>
      <c r="Q13" s="65">
        <f t="shared" si="5"/>
        <v>64.5</v>
      </c>
      <c r="R13" s="65">
        <f t="shared" si="5"/>
        <v>5</v>
      </c>
      <c r="S13" s="76">
        <f t="shared" si="5"/>
        <v>49.875</v>
      </c>
      <c r="T13" s="76">
        <f t="shared" si="5"/>
        <v>49.25</v>
      </c>
      <c r="U13" s="76">
        <f t="shared" si="5"/>
        <v>49.25</v>
      </c>
      <c r="V13" s="76">
        <f t="shared" si="5"/>
        <v>49.25</v>
      </c>
      <c r="W13" s="77">
        <f t="shared" si="5"/>
        <v>50</v>
      </c>
      <c r="X13" s="15"/>
      <c r="Y13" s="15"/>
      <c r="Z13" s="15"/>
      <c r="AA13" s="15"/>
      <c r="AB13" s="15"/>
      <c r="AC13" s="15"/>
      <c r="AD13" s="15"/>
      <c r="AE13" s="15"/>
      <c r="AF13" s="15"/>
      <c r="AG13" s="15"/>
      <c r="AH13" s="15"/>
      <c r="AI13" s="15"/>
      <c r="AJ13" s="15"/>
      <c r="AK13" s="15"/>
      <c r="AL13" s="15"/>
      <c r="AM13" s="15"/>
      <c r="AN13" s="15"/>
      <c r="AQ13" s="12" t="str">
        <f>初期値マスタ!B9</f>
        <v>グレートオックス</v>
      </c>
      <c r="AR13" s="1" t="str">
        <f>エサマスタ!B9</f>
        <v>シューズビワ</v>
      </c>
    </row>
    <row r="14" spans="1:45" x14ac:dyDescent="0.15">
      <c r="A14" s="15"/>
      <c r="B14" s="28"/>
      <c r="C14" s="23"/>
      <c r="D14" s="29" t="str">
        <f t="shared" si="0"/>
        <v xml:space="preserve"> </v>
      </c>
      <c r="E14" s="30"/>
      <c r="F14" s="31" t="str">
        <f t="shared" si="1"/>
        <v xml:space="preserve"> </v>
      </c>
      <c r="G14" s="32"/>
      <c r="H14" s="15"/>
      <c r="I14" s="15"/>
      <c r="J14" s="63" t="s">
        <v>106</v>
      </c>
      <c r="K14" s="64">
        <f t="shared" ref="K14:W14" si="6">K99</f>
        <v>245</v>
      </c>
      <c r="L14" s="65">
        <f t="shared" si="6"/>
        <v>105.75</v>
      </c>
      <c r="M14" s="65">
        <f t="shared" si="6"/>
        <v>129.5</v>
      </c>
      <c r="N14" s="65">
        <f t="shared" si="6"/>
        <v>135.5</v>
      </c>
      <c r="O14" s="65">
        <f t="shared" si="6"/>
        <v>86</v>
      </c>
      <c r="P14" s="65">
        <f t="shared" si="6"/>
        <v>193.75</v>
      </c>
      <c r="Q14" s="65">
        <f t="shared" si="6"/>
        <v>82.5</v>
      </c>
      <c r="R14" s="65">
        <f t="shared" si="6"/>
        <v>5</v>
      </c>
      <c r="S14" s="76">
        <f t="shared" si="6"/>
        <v>62.375</v>
      </c>
      <c r="T14" s="76">
        <f t="shared" si="6"/>
        <v>65.25</v>
      </c>
      <c r="U14" s="76">
        <f t="shared" si="6"/>
        <v>65.25</v>
      </c>
      <c r="V14" s="76">
        <f t="shared" si="6"/>
        <v>65.25</v>
      </c>
      <c r="W14" s="77">
        <f t="shared" si="6"/>
        <v>65.375</v>
      </c>
      <c r="X14" s="15"/>
      <c r="Y14" s="15"/>
      <c r="Z14" s="15"/>
      <c r="AA14" s="15"/>
      <c r="AB14" s="15"/>
      <c r="AC14" s="15"/>
      <c r="AD14" s="15"/>
      <c r="AE14" s="15"/>
      <c r="AF14" s="15"/>
      <c r="AG14" s="15"/>
      <c r="AH14" s="15"/>
      <c r="AI14" s="15"/>
      <c r="AJ14" s="15"/>
      <c r="AK14" s="15"/>
      <c r="AL14" s="15"/>
      <c r="AM14" s="15"/>
      <c r="AN14" s="15"/>
      <c r="AO14" s="12"/>
      <c r="AP14" s="12"/>
      <c r="AQ14" s="12" t="str">
        <f>初期値マスタ!B10</f>
        <v>バドフラワー</v>
      </c>
      <c r="AR14" s="1" t="str">
        <f>エサマスタ!B10</f>
        <v>ハイヒールペア</v>
      </c>
    </row>
    <row r="15" spans="1:45" x14ac:dyDescent="0.15">
      <c r="A15" s="15"/>
      <c r="B15" s="37"/>
      <c r="C15" s="38"/>
      <c r="D15" s="39" t="str">
        <f t="shared" si="0"/>
        <v xml:space="preserve"> </v>
      </c>
      <c r="E15" s="40"/>
      <c r="F15" s="41" t="str">
        <f t="shared" si="1"/>
        <v xml:space="preserve"> </v>
      </c>
      <c r="G15" s="42"/>
      <c r="H15" s="15"/>
      <c r="I15" s="15"/>
      <c r="J15" s="66" t="s">
        <v>94</v>
      </c>
      <c r="K15" s="67">
        <f t="shared" ref="K15:W15" si="7">K118</f>
        <v>304</v>
      </c>
      <c r="L15" s="68">
        <f t="shared" si="7"/>
        <v>129.5</v>
      </c>
      <c r="M15" s="68">
        <f t="shared" si="7"/>
        <v>159</v>
      </c>
      <c r="N15" s="68">
        <f t="shared" si="7"/>
        <v>164</v>
      </c>
      <c r="O15" s="68">
        <f t="shared" si="7"/>
        <v>105</v>
      </c>
      <c r="P15" s="68">
        <f t="shared" si="7"/>
        <v>237.5</v>
      </c>
      <c r="Q15" s="68">
        <f t="shared" si="7"/>
        <v>99.5</v>
      </c>
      <c r="R15" s="68">
        <f t="shared" si="7"/>
        <v>5</v>
      </c>
      <c r="S15" s="78">
        <f t="shared" si="7"/>
        <v>74.25</v>
      </c>
      <c r="T15" s="78">
        <f t="shared" si="7"/>
        <v>80</v>
      </c>
      <c r="U15" s="78">
        <f t="shared" si="7"/>
        <v>80</v>
      </c>
      <c r="V15" s="78">
        <f t="shared" si="7"/>
        <v>80</v>
      </c>
      <c r="W15" s="79">
        <f t="shared" si="7"/>
        <v>81.125</v>
      </c>
      <c r="X15" s="15"/>
      <c r="Y15" s="15"/>
      <c r="Z15" s="15"/>
      <c r="AA15" s="15"/>
      <c r="AB15" s="15"/>
      <c r="AC15" s="15"/>
      <c r="AD15" s="15"/>
      <c r="AE15" s="15"/>
      <c r="AF15" s="15"/>
      <c r="AG15" s="15"/>
      <c r="AH15" s="15"/>
      <c r="AI15" s="15"/>
      <c r="AJ15" s="15"/>
      <c r="AK15" s="15"/>
      <c r="AL15" s="15"/>
      <c r="AM15" s="15"/>
      <c r="AN15" s="15"/>
      <c r="AO15" s="12"/>
      <c r="AP15" s="12"/>
      <c r="AQ15" s="12" t="str">
        <f>初期値マスタ!B11</f>
        <v>マイコニド</v>
      </c>
      <c r="AR15" s="1" t="str">
        <f>エサマスタ!B11</f>
        <v>イルカキューリ</v>
      </c>
    </row>
    <row r="16" spans="1:45" x14ac:dyDescent="0.15">
      <c r="A16" s="15"/>
      <c r="B16" s="15"/>
      <c r="D16" s="15"/>
      <c r="E16" s="15"/>
      <c r="F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2"/>
      <c r="AP16" s="12"/>
      <c r="AQ16" s="12" t="str">
        <f>初期値マスタ!B12</f>
        <v>マンドレイク</v>
      </c>
      <c r="AR16" s="1" t="str">
        <f>エサマスタ!B12</f>
        <v>イカレモン</v>
      </c>
    </row>
    <row r="17" spans="1:44" x14ac:dyDescent="0.15">
      <c r="A17" s="15"/>
      <c r="B17" s="43"/>
      <c r="C17" s="17"/>
      <c r="D17" s="121" t="s">
        <v>107</v>
      </c>
      <c r="E17" s="119"/>
      <c r="F17" s="119"/>
      <c r="G17" s="44"/>
      <c r="H17" s="15"/>
      <c r="I17" s="15"/>
      <c r="J17" s="56"/>
      <c r="K17" s="118" t="s">
        <v>108</v>
      </c>
      <c r="L17" s="119"/>
      <c r="M17" s="119"/>
      <c r="N17" s="119"/>
      <c r="O17" s="119"/>
      <c r="P17" s="119"/>
      <c r="Q17" s="119"/>
      <c r="R17" s="119"/>
      <c r="S17" s="119"/>
      <c r="T17" s="119"/>
      <c r="U17" s="119"/>
      <c r="V17" s="119"/>
      <c r="W17" s="120"/>
      <c r="X17" s="15"/>
      <c r="Y17" s="15"/>
      <c r="Z17" s="56"/>
      <c r="AA17" s="118" t="s">
        <v>109</v>
      </c>
      <c r="AB17" s="119"/>
      <c r="AC17" s="119"/>
      <c r="AD17" s="119"/>
      <c r="AE17" s="119"/>
      <c r="AF17" s="119"/>
      <c r="AG17" s="119"/>
      <c r="AH17" s="119"/>
      <c r="AI17" s="119"/>
      <c r="AJ17" s="119"/>
      <c r="AK17" s="119"/>
      <c r="AL17" s="119"/>
      <c r="AM17" s="120"/>
      <c r="AN17" s="15"/>
      <c r="AO17" s="12"/>
      <c r="AP17" s="12"/>
      <c r="AQ17" s="12" t="str">
        <f>初期値マスタ!B14</f>
        <v>ウッドマックス</v>
      </c>
      <c r="AR17" s="1" t="str">
        <f>エサマスタ!B14</f>
        <v>ドッグピーチ</v>
      </c>
    </row>
    <row r="18" spans="1:44" x14ac:dyDescent="0.15">
      <c r="A18" s="15"/>
      <c r="B18" s="45"/>
      <c r="C18" s="46"/>
      <c r="D18" s="4" t="s">
        <v>110</v>
      </c>
      <c r="E18" s="4" t="s">
        <v>111</v>
      </c>
      <c r="F18" s="47" t="s">
        <v>112</v>
      </c>
      <c r="G18" s="32"/>
      <c r="H18" s="15"/>
      <c r="I18" s="15"/>
      <c r="J18" s="70"/>
      <c r="K18" s="71" t="s">
        <v>75</v>
      </c>
      <c r="L18" s="5" t="s">
        <v>76</v>
      </c>
      <c r="M18" s="5" t="s">
        <v>77</v>
      </c>
      <c r="N18" s="5" t="s">
        <v>78</v>
      </c>
      <c r="O18" s="5" t="s">
        <v>79</v>
      </c>
      <c r="P18" s="5" t="s">
        <v>80</v>
      </c>
      <c r="Q18" s="5" t="s">
        <v>81</v>
      </c>
      <c r="R18" s="5" t="s">
        <v>82</v>
      </c>
      <c r="S18" s="5" t="s">
        <v>83</v>
      </c>
      <c r="T18" s="9" t="s">
        <v>84</v>
      </c>
      <c r="U18" s="9" t="s">
        <v>85</v>
      </c>
      <c r="V18" s="9" t="s">
        <v>86</v>
      </c>
      <c r="W18" s="80" t="s">
        <v>87</v>
      </c>
      <c r="X18" s="15"/>
      <c r="Y18" s="15"/>
      <c r="Z18" s="70"/>
      <c r="AA18" s="71" t="s">
        <v>75</v>
      </c>
      <c r="AB18" s="5" t="s">
        <v>76</v>
      </c>
      <c r="AC18" s="5" t="s">
        <v>77</v>
      </c>
      <c r="AD18" s="5" t="s">
        <v>78</v>
      </c>
      <c r="AE18" s="5" t="s">
        <v>79</v>
      </c>
      <c r="AF18" s="5" t="s">
        <v>80</v>
      </c>
      <c r="AG18" s="5" t="s">
        <v>81</v>
      </c>
      <c r="AH18" s="5" t="s">
        <v>82</v>
      </c>
      <c r="AI18" s="5" t="s">
        <v>83</v>
      </c>
      <c r="AJ18" s="9" t="s">
        <v>84</v>
      </c>
      <c r="AK18" s="9" t="s">
        <v>85</v>
      </c>
      <c r="AL18" s="9" t="s">
        <v>86</v>
      </c>
      <c r="AM18" s="80" t="s">
        <v>87</v>
      </c>
      <c r="AN18" s="15"/>
      <c r="AO18" s="12"/>
      <c r="AP18" s="12"/>
      <c r="AQ18" s="12" t="str">
        <f>初期値マスタ!B15</f>
        <v>アサシンバグ</v>
      </c>
      <c r="AR18" s="1" t="str">
        <f>エサマスタ!B15</f>
        <v>キャットアプリコット</v>
      </c>
    </row>
    <row r="19" spans="1:44" ht="1.5" customHeight="1" x14ac:dyDescent="0.25">
      <c r="B19" s="48"/>
      <c r="C19" s="49"/>
      <c r="D19" s="49"/>
      <c r="E19" s="49"/>
      <c r="F19" s="49"/>
      <c r="G19" s="50"/>
      <c r="J19" s="48"/>
      <c r="K19" s="49"/>
      <c r="L19" s="49"/>
      <c r="M19" s="49"/>
      <c r="N19" s="49"/>
      <c r="O19" s="49"/>
      <c r="P19" s="49"/>
      <c r="Q19" s="49"/>
      <c r="R19" s="81"/>
      <c r="S19" s="6"/>
      <c r="T19" s="82"/>
      <c r="U19" s="49"/>
      <c r="V19" s="49"/>
      <c r="W19" s="83"/>
      <c r="Z19" s="48"/>
      <c r="AA19" s="84"/>
      <c r="AB19" s="84"/>
      <c r="AC19" s="84"/>
      <c r="AD19" s="84"/>
      <c r="AE19" s="84"/>
      <c r="AF19" s="84"/>
      <c r="AG19" s="84"/>
      <c r="AH19" s="85"/>
      <c r="AI19" s="86"/>
      <c r="AJ19" s="87"/>
      <c r="AK19" s="88"/>
      <c r="AL19" s="88"/>
      <c r="AM19" s="89"/>
      <c r="AQ19" s="12" t="str">
        <f>初期値マスタ!B16</f>
        <v>ラスター</v>
      </c>
      <c r="AR19" s="1" t="str">
        <f>エサマスタ!B16</f>
        <v>サンタリンゴ</v>
      </c>
    </row>
    <row r="20" spans="1:44" x14ac:dyDescent="0.15">
      <c r="A20" s="15"/>
      <c r="B20" s="51" t="s">
        <v>113</v>
      </c>
      <c r="C20" s="52"/>
      <c r="D20" s="53" t="s">
        <v>92</v>
      </c>
      <c r="E20" s="53" t="s">
        <v>92</v>
      </c>
      <c r="F20" s="53" t="s">
        <v>102</v>
      </c>
      <c r="G20" s="32"/>
      <c r="H20" s="15"/>
      <c r="I20" s="15"/>
      <c r="J20" s="63" t="s">
        <v>113</v>
      </c>
      <c r="K20" s="64">
        <f t="shared" ref="K20:W20" si="8">K5</f>
        <v>3</v>
      </c>
      <c r="L20" s="65">
        <f t="shared" si="8"/>
        <v>7</v>
      </c>
      <c r="M20" s="65">
        <f t="shared" si="8"/>
        <v>3</v>
      </c>
      <c r="N20" s="65">
        <f t="shared" si="8"/>
        <v>10</v>
      </c>
      <c r="O20" s="65">
        <f t="shared" si="8"/>
        <v>7</v>
      </c>
      <c r="P20" s="65">
        <f t="shared" si="8"/>
        <v>8</v>
      </c>
      <c r="Q20" s="65">
        <f t="shared" si="8"/>
        <v>10</v>
      </c>
      <c r="R20" s="65">
        <f t="shared" si="8"/>
        <v>5</v>
      </c>
      <c r="S20" s="76">
        <f t="shared" si="8"/>
        <v>13</v>
      </c>
      <c r="T20" s="76">
        <f t="shared" si="8"/>
        <v>2</v>
      </c>
      <c r="U20" s="76">
        <f t="shared" si="8"/>
        <v>2</v>
      </c>
      <c r="V20" s="76">
        <f t="shared" si="8"/>
        <v>2</v>
      </c>
      <c r="W20" s="77">
        <f t="shared" si="8"/>
        <v>2</v>
      </c>
      <c r="X20" s="15"/>
      <c r="Y20" s="15"/>
      <c r="Z20" s="63" t="s">
        <v>113</v>
      </c>
      <c r="AA20" s="64">
        <f>MIN(MAX(MIN(MAX(MIN(MAX(K$6+INDEX(エサマスタ!$C$5:$O$53,MATCH($D20,エサマスタ!$B$5:$B$53,0),COLUMN()-COLUMN($Z20)),0),3.75)+INDEX(エサマスタ!$C$5:$O$53,MATCH($E20,エサマスタ!$B$5:$B$53,0),COLUMN()-COLUMN($Z20)),0),3.75)+INDEX(エサマスタ!$C$5:$O$53,MATCH($F20,エサマスタ!$B$5:$B$53,0),COLUMN()-COLUMN($Z20)),0),3.75)</f>
        <v>0.5</v>
      </c>
      <c r="AB20" s="65">
        <f>MIN(MAX(MIN(MAX(MIN(MAX(L$6+INDEX(エサマスタ!$C$5:$O$53,MATCH($D20,エサマスタ!$B$5:$B$53,0),COLUMN()-COLUMN($Z20)),0),3.75)+INDEX(エサマスタ!$C$5:$O$53,MATCH($E20,エサマスタ!$B$5:$B$53,0),COLUMN()-COLUMN($Z20)),0),3.75)+INDEX(エサマスタ!$C$5:$O$53,MATCH($F20,エサマスタ!$B$5:$B$53,0),COLUMN()-COLUMN($Z20)),0),3.75)</f>
        <v>1.25</v>
      </c>
      <c r="AC20" s="65">
        <f>MIN(MAX(MIN(MAX(MIN(MAX(M$6+INDEX(エサマスタ!$C$5:$O$53,MATCH($D20,エサマスタ!$B$5:$B$53,0),COLUMN()-COLUMN($Z20)),0),3.75)+INDEX(エサマスタ!$C$5:$O$53,MATCH($E20,エサマスタ!$B$5:$B$53,0),COLUMN()-COLUMN($Z20)),0),3.75)+INDEX(エサマスタ!$C$5:$O$53,MATCH($F20,エサマスタ!$B$5:$B$53,0),COLUMN()-COLUMN($Z20)),0),3.75)</f>
        <v>2.5</v>
      </c>
      <c r="AD20" s="65">
        <f>MIN(MAX(MIN(MAX(MIN(MAX(N$6+INDEX(エサマスタ!$C$5:$O$53,MATCH($D20,エサマスタ!$B$5:$B$53,0),COLUMN()-COLUMN($Z20)),0),3.75)+INDEX(エサマスタ!$C$5:$O$53,MATCH($E20,エサマスタ!$B$5:$B$53,0),COLUMN()-COLUMN($Z20)),0),3.75)+INDEX(エサマスタ!$C$5:$O$53,MATCH($F20,エサマスタ!$B$5:$B$53,0),COLUMN()-COLUMN($Z20)),0),3.75)</f>
        <v>2.5</v>
      </c>
      <c r="AE20" s="65">
        <f>MIN(MAX(MIN(MAX(MIN(MAX(O$6+INDEX(エサマスタ!$C$5:$O$53,MATCH($D20,エサマスタ!$B$5:$B$53,0),COLUMN()-COLUMN($Z20)),0),3.75)+INDEX(エサマスタ!$C$5:$O$53,MATCH($E20,エサマスタ!$B$5:$B$53,0),COLUMN()-COLUMN($Z20)),0),3.75)+INDEX(エサマスタ!$C$5:$O$53,MATCH($F20,エサマスタ!$B$5:$B$53,0),COLUMN()-COLUMN($Z20)),0),3.75)</f>
        <v>1</v>
      </c>
      <c r="AF20" s="65">
        <f>MIN(MAX(MIN(MAX(MIN(MAX(P$6+INDEX(エサマスタ!$C$5:$O$53,MATCH($D20,エサマスタ!$B$5:$B$53,0),COLUMN()-COLUMN($Z20)),0),3.75)+INDEX(エサマスタ!$C$5:$O$53,MATCH($E20,エサマスタ!$B$5:$B$53,0),COLUMN()-COLUMN($Z20)),0),3.75)+INDEX(エサマスタ!$C$5:$O$53,MATCH($F20,エサマスタ!$B$5:$B$53,0),COLUMN()-COLUMN($Z20)),0),3.75)</f>
        <v>3.25</v>
      </c>
      <c r="AG20" s="65">
        <f>MIN(MAX(MIN(MAX(MIN(MAX(Q$6+INDEX(エサマスタ!$C$5:$O$53,MATCH($D20,エサマスタ!$B$5:$B$53,0),COLUMN()-COLUMN($Z20)),0),3.75)+INDEX(エサマスタ!$C$5:$O$53,MATCH($E20,エサマスタ!$B$5:$B$53,0),COLUMN()-COLUMN($Z20)),0),3.75)+INDEX(エサマスタ!$C$5:$O$53,MATCH($F20,エサマスタ!$B$5:$B$53,0),COLUMN()-COLUMN($Z20)),0),3.75)</f>
        <v>2</v>
      </c>
      <c r="AH20" s="65">
        <f>MIN(MAX(MIN(MAX(MIN(MAX(R$6+INDEX(エサマスタ!$C$5:$O$53,MATCH($D20,エサマスタ!$B$5:$B$53,0),COLUMN()-COLUMN($Z20)),0),3.75)+INDEX(エサマスタ!$C$5:$O$53,MATCH($E20,エサマスタ!$B$5:$B$53,0),COLUMN()-COLUMN($Z20)),0),3.75)+INDEX(エサマスタ!$C$5:$O$53,MATCH($F20,エサマスタ!$B$5:$B$53,0),COLUMN()-COLUMN($Z20)),0),3.75)</f>
        <v>0</v>
      </c>
      <c r="AI20" s="76">
        <f>MIN(MAX(MIN(MAX(MIN(MAX(S$6+INDEX(エサマスタ!$C$5:$O$53,MATCH($D20,エサマスタ!$B$5:$B$53,0),COLUMN()-COLUMN($Z20)),0),1.875-MOD(S20,1))+INDEX(エサマスタ!$C$5:$O$53,MATCH($E20,エサマスタ!$B$5:$B$53,0),COLUMN()-COLUMN($Z20)),0),1.875-MOD(S20,1))+INDEX(エサマスタ!$C$5:$O$53,MATCH($F20,エサマスタ!$B$5:$B$53,0),COLUMN()-COLUMN($Z20)),0),1.875-MOD(S20,1))</f>
        <v>0.625</v>
      </c>
      <c r="AJ20" s="76">
        <f>MIN(MAX(MIN(MAX(MIN(MAX(T$6+INDEX(エサマスタ!$C$5:$O$53,MATCH($D20,エサマスタ!$B$5:$B$53,0),COLUMN()-COLUMN($Z20)),0),1.875-MOD(T20,1))+INDEX(エサマスタ!$C$5:$O$53,MATCH($E20,エサマスタ!$B$5:$B$53,0),COLUMN()-COLUMN($Z20)),0),1.875-MOD(T20,1))+INDEX(エサマスタ!$C$5:$O$53,MATCH($F20,エサマスタ!$B$5:$B$53,0),COLUMN()-COLUMN($Z20)),0),1.875-MOD(T20,1))</f>
        <v>1.25</v>
      </c>
      <c r="AK20" s="76">
        <f>MIN(MAX(MIN(MAX(MIN(MAX(U$6+INDEX(エサマスタ!$C$5:$O$53,MATCH($D20,エサマスタ!$B$5:$B$53,0),COLUMN()-COLUMN($Z20)),0),1.875-MOD(U20,1))+INDEX(エサマスタ!$C$5:$O$53,MATCH($E20,エサマスタ!$B$5:$B$53,0),COLUMN()-COLUMN($Z20)),0),1.875-MOD(U20,1))+INDEX(エサマスタ!$C$5:$O$53,MATCH($F20,エサマスタ!$B$5:$B$53,0),COLUMN()-COLUMN($Z20)),0),1.875-MOD(U20,1))</f>
        <v>1.25</v>
      </c>
      <c r="AL20" s="76">
        <f>MIN(MAX(MIN(MAX(MIN(MAX(V$6+INDEX(エサマスタ!$C$5:$O$53,MATCH($D20,エサマスタ!$B$5:$B$53,0),COLUMN()-COLUMN($Z20)),0),1.875-MOD(V20,1))+INDEX(エサマスタ!$C$5:$O$53,MATCH($E20,エサマスタ!$B$5:$B$53,0),COLUMN()-COLUMN($Z20)),0),1.875-MOD(V20,1))+INDEX(エサマスタ!$C$5:$O$53,MATCH($F20,エサマスタ!$B$5:$B$53,0),COLUMN()-COLUMN($Z20)),0),1.875-MOD(V20,1))</f>
        <v>1.25</v>
      </c>
      <c r="AM20" s="77">
        <f>MIN(MAX(MIN(MAX(MIN(MAX(W$6+IF(AND($F$1="リマスター",$D20="アルマジロキャベツ"),-1,1)*INDEX(エサマスタ!$C$5:$O$53,MATCH($D20,エサマスタ!$B$5:$B$53,0),COLUMN()-COLUMN($Z20)),0),1.875-MOD(W20,1))+IF(AND($F$1="リマスター",$E20="アルマジロキャベツ"),-1,1)*INDEX(エサマスタ!$C$5:$O$53,MATCH($E20,エサマスタ!$B$5:$B$53,0),COLUMN()-COLUMN($Z20)),0),1.875-MOD(W20,1))+IF(AND($F$1="リマスター",$F20="アルマジロキャベツ"),-1,1)*INDEX(エサマスタ!$C$5:$O$53,MATCH($F20,エサマスタ!$B$5:$B$53,0),COLUMN()-COLUMN($Z20)),0),1.875-MOD(W20,1))</f>
        <v>0</v>
      </c>
      <c r="AN20" s="15"/>
      <c r="AO20" s="12"/>
      <c r="AP20" s="12"/>
      <c r="AQ20" s="12" t="str">
        <f>初期値マスタ!B17</f>
        <v>メガクロウラー</v>
      </c>
      <c r="AR20" s="1" t="str">
        <f>エサマスタ!B17</f>
        <v>クジラトマト</v>
      </c>
    </row>
    <row r="21" spans="1:44" x14ac:dyDescent="0.15">
      <c r="A21" s="15"/>
      <c r="B21" s="51" t="s">
        <v>114</v>
      </c>
      <c r="C21" s="54"/>
      <c r="D21" s="53" t="s">
        <v>92</v>
      </c>
      <c r="E21" s="53" t="s">
        <v>97</v>
      </c>
      <c r="F21" s="53" t="s">
        <v>97</v>
      </c>
      <c r="G21" s="32"/>
      <c r="H21" s="15"/>
      <c r="I21" s="15"/>
      <c r="J21" s="63" t="s">
        <v>114</v>
      </c>
      <c r="K21" s="64">
        <f t="shared" ref="K21:R21" si="9">K20+AA20</f>
        <v>3.5</v>
      </c>
      <c r="L21" s="65">
        <f t="shared" si="9"/>
        <v>8.25</v>
      </c>
      <c r="M21" s="65">
        <f t="shared" si="9"/>
        <v>5.5</v>
      </c>
      <c r="N21" s="65">
        <f t="shared" si="9"/>
        <v>12.5</v>
      </c>
      <c r="O21" s="65">
        <f t="shared" si="9"/>
        <v>8</v>
      </c>
      <c r="P21" s="65">
        <f t="shared" si="9"/>
        <v>11.25</v>
      </c>
      <c r="Q21" s="65">
        <f t="shared" si="9"/>
        <v>12</v>
      </c>
      <c r="R21" s="65">
        <f t="shared" si="9"/>
        <v>5</v>
      </c>
      <c r="S21" s="76">
        <f t="shared" ref="S21:W21" si="10">INT(S20)+MIN(S20-INT(S20)+AI20,1.875)</f>
        <v>13.625</v>
      </c>
      <c r="T21" s="76">
        <f t="shared" si="10"/>
        <v>3.25</v>
      </c>
      <c r="U21" s="76">
        <f t="shared" si="10"/>
        <v>3.25</v>
      </c>
      <c r="V21" s="76">
        <f t="shared" si="10"/>
        <v>3.25</v>
      </c>
      <c r="W21" s="77">
        <f t="shared" si="10"/>
        <v>2</v>
      </c>
      <c r="X21" s="15"/>
      <c r="Y21" s="15"/>
      <c r="Z21" s="63" t="s">
        <v>114</v>
      </c>
      <c r="AA21" s="64">
        <f>MIN(MAX(MIN(MAX(MIN(MAX(K$6+INDEX(エサマスタ!$C$5:$O$53,MATCH($D21,エサマスタ!$B$5:$B$53,0),COLUMN()-COLUMN($Z21)),0),3.75)+INDEX(エサマスタ!$C$5:$O$53,MATCH($E21,エサマスタ!$B$5:$B$53,0),COLUMN()-COLUMN($Z21)),0),3.75)+INDEX(エサマスタ!$C$5:$O$53,MATCH($F21,エサマスタ!$B$5:$B$53,0),COLUMN()-COLUMN($Z21)),0),3.75)</f>
        <v>3.75</v>
      </c>
      <c r="AB21" s="65">
        <f>MIN(MAX(MIN(MAX(MIN(MAX(L$6+INDEX(エサマスタ!$C$5:$O$53,MATCH($D21,エサマスタ!$B$5:$B$53,0),COLUMN()-COLUMN($Z21)),0),3.75)+INDEX(エサマスタ!$C$5:$O$53,MATCH($E21,エサマスタ!$B$5:$B$53,0),COLUMN()-COLUMN($Z21)),0),3.75)+INDEX(エサマスタ!$C$5:$O$53,MATCH($F21,エサマスタ!$B$5:$B$53,0),COLUMN()-COLUMN($Z21)),0),3.75)</f>
        <v>1.25</v>
      </c>
      <c r="AC21" s="65">
        <f>MIN(MAX(MIN(MAX(MIN(MAX(M$6+INDEX(エサマスタ!$C$5:$O$53,MATCH($D21,エサマスタ!$B$5:$B$53,0),COLUMN()-COLUMN($Z21)),0),3.75)+INDEX(エサマスタ!$C$5:$O$53,MATCH($E21,エサマスタ!$B$5:$B$53,0),COLUMN()-COLUMN($Z21)),0),3.75)+INDEX(エサマスタ!$C$5:$O$53,MATCH($F21,エサマスタ!$B$5:$B$53,0),COLUMN()-COLUMN($Z21)),0),3.75)</f>
        <v>1.5</v>
      </c>
      <c r="AD21" s="65">
        <f>MIN(MAX(MIN(MAX(MIN(MAX(N$6+INDEX(エサマスタ!$C$5:$O$53,MATCH($D21,エサマスタ!$B$5:$B$53,0),COLUMN()-COLUMN($Z21)),0),3.75)+INDEX(エサマスタ!$C$5:$O$53,MATCH($E21,エサマスタ!$B$5:$B$53,0),COLUMN()-COLUMN($Z21)),0),3.75)+INDEX(エサマスタ!$C$5:$O$53,MATCH($F21,エサマスタ!$B$5:$B$53,0),COLUMN()-COLUMN($Z21)),0),3.75)</f>
        <v>1.5</v>
      </c>
      <c r="AE21" s="65">
        <f>MIN(MAX(MIN(MAX(MIN(MAX(O$6+INDEX(エサマスタ!$C$5:$O$53,MATCH($D21,エサマスタ!$B$5:$B$53,0),COLUMN()-COLUMN($Z21)),0),3.75)+INDEX(エサマスタ!$C$5:$O$53,MATCH($E21,エサマスタ!$B$5:$B$53,0),COLUMN()-COLUMN($Z21)),0),3.75)+INDEX(エサマスタ!$C$5:$O$53,MATCH($F21,エサマスタ!$B$5:$B$53,0),COLUMN()-COLUMN($Z21)),0),3.75)</f>
        <v>1</v>
      </c>
      <c r="AF21" s="65">
        <f>MIN(MAX(MIN(MAX(MIN(MAX(P$6+INDEX(エサマスタ!$C$5:$O$53,MATCH($D21,エサマスタ!$B$5:$B$53,0),COLUMN()-COLUMN($Z21)),0),3.75)+INDEX(エサマスタ!$C$5:$O$53,MATCH($E21,エサマスタ!$B$5:$B$53,0),COLUMN()-COLUMN($Z21)),0),3.75)+INDEX(エサマスタ!$C$5:$O$53,MATCH($F21,エサマスタ!$B$5:$B$53,0),COLUMN()-COLUMN($Z21)),0),3.75)</f>
        <v>2.25</v>
      </c>
      <c r="AG21" s="65">
        <f>MIN(MAX(MIN(MAX(MIN(MAX(Q$6+INDEX(エサマスタ!$C$5:$O$53,MATCH($D21,エサマスタ!$B$5:$B$53,0),COLUMN()-COLUMN($Z21)),0),3.75)+INDEX(エサマスタ!$C$5:$O$53,MATCH($E21,エサマスタ!$B$5:$B$53,0),COLUMN()-COLUMN($Z21)),0),3.75)+INDEX(エサマスタ!$C$5:$O$53,MATCH($F21,エサマスタ!$B$5:$B$53,0),COLUMN()-COLUMN($Z21)),0),3.75)</f>
        <v>0.5</v>
      </c>
      <c r="AH21" s="65">
        <f>MIN(MAX(MIN(MAX(MIN(MAX(R$6+INDEX(エサマスタ!$C$5:$O$53,MATCH($D21,エサマスタ!$B$5:$B$53,0),COLUMN()-COLUMN($Z21)),0),3.75)+INDEX(エサマスタ!$C$5:$O$53,MATCH($E21,エサマスタ!$B$5:$B$53,0),COLUMN()-COLUMN($Z21)),0),3.75)+INDEX(エサマスタ!$C$5:$O$53,MATCH($F21,エサマスタ!$B$5:$B$53,0),COLUMN()-COLUMN($Z21)),0),3.75)</f>
        <v>0</v>
      </c>
      <c r="AI21" s="76">
        <f>MIN(MAX(MIN(MAX(MIN(MAX(S$6+INDEX(エサマスタ!$C$5:$O$53,MATCH($D21,エサマスタ!$B$5:$B$53,0),COLUMN()-COLUMN($Z21)),0),1.875-MOD(S21,1))+INDEX(エサマスタ!$C$5:$O$53,MATCH($E21,エサマスタ!$B$5:$B$53,0),COLUMN()-COLUMN($Z21)),0),1.875-MOD(S21,1))+INDEX(エサマスタ!$C$5:$O$53,MATCH($F21,エサマスタ!$B$5:$B$53,0),COLUMN()-COLUMN($Z21)),0),1.875-MOD(S21,1))</f>
        <v>0.625</v>
      </c>
      <c r="AJ21" s="76">
        <f>MIN(MAX(MIN(MAX(MIN(MAX(T$6+INDEX(エサマスタ!$C$5:$O$53,MATCH($D21,エサマスタ!$B$5:$B$53,0),COLUMN()-COLUMN($Z21)),0),1.875-MOD(T21,1))+INDEX(エサマスタ!$C$5:$O$53,MATCH($E21,エサマスタ!$B$5:$B$53,0),COLUMN()-COLUMN($Z21)),0),1.875-MOD(T21,1))+INDEX(エサマスタ!$C$5:$O$53,MATCH($F21,エサマスタ!$B$5:$B$53,0),COLUMN()-COLUMN($Z21)),0),1.875-MOD(T21,1))</f>
        <v>0.75</v>
      </c>
      <c r="AK21" s="76">
        <f>MIN(MAX(MIN(MAX(MIN(MAX(U$6+INDEX(エサマスタ!$C$5:$O$53,MATCH($D21,エサマスタ!$B$5:$B$53,0),COLUMN()-COLUMN($Z21)),0),1.875-MOD(U21,1))+INDEX(エサマスタ!$C$5:$O$53,MATCH($E21,エサマスタ!$B$5:$B$53,0),COLUMN()-COLUMN($Z21)),0),1.875-MOD(U21,1))+INDEX(エサマスタ!$C$5:$O$53,MATCH($F21,エサマスタ!$B$5:$B$53,0),COLUMN()-COLUMN($Z21)),0),1.875-MOD(U21,1))</f>
        <v>0.75</v>
      </c>
      <c r="AL21" s="76">
        <f>MIN(MAX(MIN(MAX(MIN(MAX(V$6+INDEX(エサマスタ!$C$5:$O$53,MATCH($D21,エサマスタ!$B$5:$B$53,0),COLUMN()-COLUMN($Z21)),0),1.875-MOD(V21,1))+INDEX(エサマスタ!$C$5:$O$53,MATCH($E21,エサマスタ!$B$5:$B$53,0),COLUMN()-COLUMN($Z21)),0),1.875-MOD(V21,1))+INDEX(エサマスタ!$C$5:$O$53,MATCH($F21,エサマスタ!$B$5:$B$53,0),COLUMN()-COLUMN($Z21)),0),1.875-MOD(V21,1))</f>
        <v>0.75</v>
      </c>
      <c r="AM21" s="77">
        <f>MIN(MAX(MIN(MAX(MIN(MAX(W$6+IF(AND($F$1="リマスター",$D21="アルマジロキャベツ"),-1,1)*INDEX(エサマスタ!$C$5:$O$53,MATCH($D21,エサマスタ!$B$5:$B$53,0),COLUMN()-COLUMN($Z21)),0),1.875-MOD(W21,1))+IF(AND($F$1="リマスター",$E21="アルマジロキャベツ"),-1,1)*INDEX(エサマスタ!$C$5:$O$53,MATCH($E21,エサマスタ!$B$5:$B$53,0),COLUMN()-COLUMN($Z21)),0),1.875-MOD(W21,1))+IF(AND($F$1="リマスター",$F21="アルマジロキャベツ"),-1,1)*INDEX(エサマスタ!$C$5:$O$53,MATCH($F21,エサマスタ!$B$5:$B$53,0),COLUMN()-COLUMN($Z21)),0),1.875-MOD(W21,1))</f>
        <v>1</v>
      </c>
      <c r="AN21" s="15"/>
      <c r="AO21" s="12"/>
      <c r="AP21" s="12"/>
      <c r="AQ21" s="12" t="str">
        <f>初期値マスタ!B18</f>
        <v>デススコーピオ</v>
      </c>
      <c r="AR21" s="1" t="str">
        <f>エサマスタ!B18</f>
        <v>時計パイン</v>
      </c>
    </row>
    <row r="22" spans="1:44" x14ac:dyDescent="0.15">
      <c r="A22" s="15"/>
      <c r="B22" s="51" t="s">
        <v>115</v>
      </c>
      <c r="C22" s="54"/>
      <c r="D22" s="53" t="s">
        <v>92</v>
      </c>
      <c r="E22" s="53" t="s">
        <v>97</v>
      </c>
      <c r="F22" s="53" t="s">
        <v>97</v>
      </c>
      <c r="G22" s="32"/>
      <c r="H22" s="15"/>
      <c r="I22" s="15"/>
      <c r="J22" s="63" t="s">
        <v>115</v>
      </c>
      <c r="K22" s="64">
        <f t="shared" ref="K22:R22" si="11">K21+AA21</f>
        <v>7.25</v>
      </c>
      <c r="L22" s="65">
        <f t="shared" si="11"/>
        <v>9.5</v>
      </c>
      <c r="M22" s="65">
        <f t="shared" si="11"/>
        <v>7</v>
      </c>
      <c r="N22" s="65">
        <f t="shared" si="11"/>
        <v>14</v>
      </c>
      <c r="O22" s="65">
        <f t="shared" si="11"/>
        <v>9</v>
      </c>
      <c r="P22" s="65">
        <f t="shared" si="11"/>
        <v>13.5</v>
      </c>
      <c r="Q22" s="65">
        <f t="shared" si="11"/>
        <v>12.5</v>
      </c>
      <c r="R22" s="65">
        <f t="shared" si="11"/>
        <v>5</v>
      </c>
      <c r="S22" s="76">
        <f t="shared" ref="S22:W22" si="12">INT(S21)+MIN(S21-INT(S21)+AI21,1.875)</f>
        <v>14.25</v>
      </c>
      <c r="T22" s="76">
        <f t="shared" si="12"/>
        <v>4</v>
      </c>
      <c r="U22" s="76">
        <f t="shared" si="12"/>
        <v>4</v>
      </c>
      <c r="V22" s="76">
        <f t="shared" si="12"/>
        <v>4</v>
      </c>
      <c r="W22" s="77">
        <f t="shared" si="12"/>
        <v>3</v>
      </c>
      <c r="X22" s="15"/>
      <c r="Y22" s="15"/>
      <c r="Z22" s="63" t="s">
        <v>115</v>
      </c>
      <c r="AA22" s="64">
        <f>MIN(MAX(MIN(MAX(MIN(MAX(K$6+INDEX(エサマスタ!$C$5:$O$53,MATCH($D22,エサマスタ!$B$5:$B$53,0),COLUMN()-COLUMN($Z22)),0),3.75)+INDEX(エサマスタ!$C$5:$O$53,MATCH($E22,エサマスタ!$B$5:$B$53,0),COLUMN()-COLUMN($Z22)),0),3.75)+INDEX(エサマスタ!$C$5:$O$53,MATCH($F22,エサマスタ!$B$5:$B$53,0),COLUMN()-COLUMN($Z22)),0),3.75)</f>
        <v>3.75</v>
      </c>
      <c r="AB22" s="65">
        <f>MIN(MAX(MIN(MAX(MIN(MAX(L$6+INDEX(エサマスタ!$C$5:$O$53,MATCH($D22,エサマスタ!$B$5:$B$53,0),COLUMN()-COLUMN($Z22)),0),3.75)+INDEX(エサマスタ!$C$5:$O$53,MATCH($E22,エサマスタ!$B$5:$B$53,0),COLUMN()-COLUMN($Z22)),0),3.75)+INDEX(エサマスタ!$C$5:$O$53,MATCH($F22,エサマスタ!$B$5:$B$53,0),COLUMN()-COLUMN($Z22)),0),3.75)</f>
        <v>1.25</v>
      </c>
      <c r="AC22" s="65">
        <f>MIN(MAX(MIN(MAX(MIN(MAX(M$6+INDEX(エサマスタ!$C$5:$O$53,MATCH($D22,エサマスタ!$B$5:$B$53,0),COLUMN()-COLUMN($Z22)),0),3.75)+INDEX(エサマスタ!$C$5:$O$53,MATCH($E22,エサマスタ!$B$5:$B$53,0),COLUMN()-COLUMN($Z22)),0),3.75)+INDEX(エサマスタ!$C$5:$O$53,MATCH($F22,エサマスタ!$B$5:$B$53,0),COLUMN()-COLUMN($Z22)),0),3.75)</f>
        <v>1.5</v>
      </c>
      <c r="AD22" s="65">
        <f>MIN(MAX(MIN(MAX(MIN(MAX(N$6+INDEX(エサマスタ!$C$5:$O$53,MATCH($D22,エサマスタ!$B$5:$B$53,0),COLUMN()-COLUMN($Z22)),0),3.75)+INDEX(エサマスタ!$C$5:$O$53,MATCH($E22,エサマスタ!$B$5:$B$53,0),COLUMN()-COLUMN($Z22)),0),3.75)+INDEX(エサマスタ!$C$5:$O$53,MATCH($F22,エサマスタ!$B$5:$B$53,0),COLUMN()-COLUMN($Z22)),0),3.75)</f>
        <v>1.5</v>
      </c>
      <c r="AE22" s="65">
        <f>MIN(MAX(MIN(MAX(MIN(MAX(O$6+INDEX(エサマスタ!$C$5:$O$53,MATCH($D22,エサマスタ!$B$5:$B$53,0),COLUMN()-COLUMN($Z22)),0),3.75)+INDEX(エサマスタ!$C$5:$O$53,MATCH($E22,エサマスタ!$B$5:$B$53,0),COLUMN()-COLUMN($Z22)),0),3.75)+INDEX(エサマスタ!$C$5:$O$53,MATCH($F22,エサマスタ!$B$5:$B$53,0),COLUMN()-COLUMN($Z22)),0),3.75)</f>
        <v>1</v>
      </c>
      <c r="AF22" s="65">
        <f>MIN(MAX(MIN(MAX(MIN(MAX(P$6+INDEX(エサマスタ!$C$5:$O$53,MATCH($D22,エサマスタ!$B$5:$B$53,0),COLUMN()-COLUMN($Z22)),0),3.75)+INDEX(エサマスタ!$C$5:$O$53,MATCH($E22,エサマスタ!$B$5:$B$53,0),COLUMN()-COLUMN($Z22)),0),3.75)+INDEX(エサマスタ!$C$5:$O$53,MATCH($F22,エサマスタ!$B$5:$B$53,0),COLUMN()-COLUMN($Z22)),0),3.75)</f>
        <v>2.25</v>
      </c>
      <c r="AG22" s="65">
        <f>MIN(MAX(MIN(MAX(MIN(MAX(Q$6+INDEX(エサマスタ!$C$5:$O$53,MATCH($D22,エサマスタ!$B$5:$B$53,0),COLUMN()-COLUMN($Z22)),0),3.75)+INDEX(エサマスタ!$C$5:$O$53,MATCH($E22,エサマスタ!$B$5:$B$53,0),COLUMN()-COLUMN($Z22)),0),3.75)+INDEX(エサマスタ!$C$5:$O$53,MATCH($F22,エサマスタ!$B$5:$B$53,0),COLUMN()-COLUMN($Z22)),0),3.75)</f>
        <v>0.5</v>
      </c>
      <c r="AH22" s="65">
        <f>MIN(MAX(MIN(MAX(MIN(MAX(R$6+INDEX(エサマスタ!$C$5:$O$53,MATCH($D22,エサマスタ!$B$5:$B$53,0),COLUMN()-COLUMN($Z22)),0),3.75)+INDEX(エサマスタ!$C$5:$O$53,MATCH($E22,エサマスタ!$B$5:$B$53,0),COLUMN()-COLUMN($Z22)),0),3.75)+INDEX(エサマスタ!$C$5:$O$53,MATCH($F22,エサマスタ!$B$5:$B$53,0),COLUMN()-COLUMN($Z22)),0),3.75)</f>
        <v>0</v>
      </c>
      <c r="AI22" s="76">
        <f>MIN(MAX(MIN(MAX(MIN(MAX(S$6+INDEX(エサマスタ!$C$5:$O$53,MATCH($D22,エサマスタ!$B$5:$B$53,0),COLUMN()-COLUMN($Z22)),0),1.875-MOD(S22,1))+INDEX(エサマスタ!$C$5:$O$53,MATCH($E22,エサマスタ!$B$5:$B$53,0),COLUMN()-COLUMN($Z22)),0),1.875-MOD(S22,1))+INDEX(エサマスタ!$C$5:$O$53,MATCH($F22,エサマスタ!$B$5:$B$53,0),COLUMN()-COLUMN($Z22)),0),1.875-MOD(S22,1))</f>
        <v>0.625</v>
      </c>
      <c r="AJ22" s="76">
        <f>MIN(MAX(MIN(MAX(MIN(MAX(T$6+INDEX(エサマスタ!$C$5:$O$53,MATCH($D22,エサマスタ!$B$5:$B$53,0),COLUMN()-COLUMN($Z22)),0),1.875-MOD(T22,1))+INDEX(エサマスタ!$C$5:$O$53,MATCH($E22,エサマスタ!$B$5:$B$53,0),COLUMN()-COLUMN($Z22)),0),1.875-MOD(T22,1))+INDEX(エサマスタ!$C$5:$O$53,MATCH($F22,エサマスタ!$B$5:$B$53,0),COLUMN()-COLUMN($Z22)),0),1.875-MOD(T22,1))</f>
        <v>0.75</v>
      </c>
      <c r="AK22" s="76">
        <f>MIN(MAX(MIN(MAX(MIN(MAX(U$6+INDEX(エサマスタ!$C$5:$O$53,MATCH($D22,エサマスタ!$B$5:$B$53,0),COLUMN()-COLUMN($Z22)),0),1.875-MOD(U22,1))+INDEX(エサマスタ!$C$5:$O$53,MATCH($E22,エサマスタ!$B$5:$B$53,0),COLUMN()-COLUMN($Z22)),0),1.875-MOD(U22,1))+INDEX(エサマスタ!$C$5:$O$53,MATCH($F22,エサマスタ!$B$5:$B$53,0),COLUMN()-COLUMN($Z22)),0),1.875-MOD(U22,1))</f>
        <v>0.75</v>
      </c>
      <c r="AL22" s="76">
        <f>MIN(MAX(MIN(MAX(MIN(MAX(V$6+INDEX(エサマスタ!$C$5:$O$53,MATCH($D22,エサマスタ!$B$5:$B$53,0),COLUMN()-COLUMN($Z22)),0),1.875-MOD(V22,1))+INDEX(エサマスタ!$C$5:$O$53,MATCH($E22,エサマスタ!$B$5:$B$53,0),COLUMN()-COLUMN($Z22)),0),1.875-MOD(V22,1))+INDEX(エサマスタ!$C$5:$O$53,MATCH($F22,エサマスタ!$B$5:$B$53,0),COLUMN()-COLUMN($Z22)),0),1.875-MOD(V22,1))</f>
        <v>0.75</v>
      </c>
      <c r="AM22" s="77">
        <f>MIN(MAX(MIN(MAX(MIN(MAX(W$6+IF(AND($F$1="リマスター",$D22="アルマジロキャベツ"),-1,1)*INDEX(エサマスタ!$C$5:$O$53,MATCH($D22,エサマスタ!$B$5:$B$53,0),COLUMN()-COLUMN($Z22)),0),1.875-MOD(W22,1))+IF(AND($F$1="リマスター",$E22="アルマジロキャベツ"),-1,1)*INDEX(エサマスタ!$C$5:$O$53,MATCH($E22,エサマスタ!$B$5:$B$53,0),COLUMN()-COLUMN($Z22)),0),1.875-MOD(W22,1))+IF(AND($F$1="リマスター",$F22="アルマジロキャベツ"),-1,1)*INDEX(エサマスタ!$C$5:$O$53,MATCH($F22,エサマスタ!$B$5:$B$53,0),COLUMN()-COLUMN($Z22)),0),1.875-MOD(W22,1))</f>
        <v>1</v>
      </c>
      <c r="AN22" s="15"/>
      <c r="AO22" s="12"/>
      <c r="AP22" s="12"/>
      <c r="AQ22" s="12" t="str">
        <f>初期値マスタ!B19</f>
        <v>グルームモス</v>
      </c>
      <c r="AR22" s="1" t="str">
        <f>エサマスタ!B19</f>
        <v>フィッシュフルーツ</v>
      </c>
    </row>
    <row r="23" spans="1:44" x14ac:dyDescent="0.15">
      <c r="A23" s="15"/>
      <c r="B23" s="51" t="s">
        <v>116</v>
      </c>
      <c r="C23" s="54"/>
      <c r="D23" s="53" t="s">
        <v>92</v>
      </c>
      <c r="E23" s="53" t="s">
        <v>97</v>
      </c>
      <c r="F23" s="53" t="s">
        <v>97</v>
      </c>
      <c r="G23" s="32"/>
      <c r="H23" s="15"/>
      <c r="I23" s="15"/>
      <c r="J23" s="63" t="s">
        <v>116</v>
      </c>
      <c r="K23" s="64">
        <f t="shared" ref="K23:R23" si="13">K22+AA22</f>
        <v>11</v>
      </c>
      <c r="L23" s="65">
        <f t="shared" si="13"/>
        <v>10.75</v>
      </c>
      <c r="M23" s="65">
        <f t="shared" si="13"/>
        <v>8.5</v>
      </c>
      <c r="N23" s="65">
        <f t="shared" si="13"/>
        <v>15.5</v>
      </c>
      <c r="O23" s="65">
        <f t="shared" si="13"/>
        <v>10</v>
      </c>
      <c r="P23" s="65">
        <f t="shared" si="13"/>
        <v>15.75</v>
      </c>
      <c r="Q23" s="65">
        <f t="shared" si="13"/>
        <v>13</v>
      </c>
      <c r="R23" s="65">
        <f t="shared" si="13"/>
        <v>5</v>
      </c>
      <c r="S23" s="76">
        <f t="shared" ref="S23:W23" si="14">INT(S22)+MIN(S22-INT(S22)+AI22,1.875)</f>
        <v>14.875</v>
      </c>
      <c r="T23" s="76">
        <f t="shared" si="14"/>
        <v>4.75</v>
      </c>
      <c r="U23" s="76">
        <f t="shared" si="14"/>
        <v>4.75</v>
      </c>
      <c r="V23" s="76">
        <f t="shared" si="14"/>
        <v>4.75</v>
      </c>
      <c r="W23" s="77">
        <f t="shared" si="14"/>
        <v>4</v>
      </c>
      <c r="X23" s="15"/>
      <c r="Y23" s="15"/>
      <c r="Z23" s="63" t="s">
        <v>116</v>
      </c>
      <c r="AA23" s="64">
        <f>MIN(MAX(MIN(MAX(MIN(MAX(K$6+INDEX(エサマスタ!$C$5:$O$53,MATCH($D23,エサマスタ!$B$5:$B$53,0),COLUMN()-COLUMN($Z23)),0),3.75)+INDEX(エサマスタ!$C$5:$O$53,MATCH($E23,エサマスタ!$B$5:$B$53,0),COLUMN()-COLUMN($Z23)),0),3.75)+INDEX(エサマスタ!$C$5:$O$53,MATCH($F23,エサマスタ!$B$5:$B$53,0),COLUMN()-COLUMN($Z23)),0),3.75)</f>
        <v>3.75</v>
      </c>
      <c r="AB23" s="65">
        <f>MIN(MAX(MIN(MAX(MIN(MAX(L$6+INDEX(エサマスタ!$C$5:$O$53,MATCH($D23,エサマスタ!$B$5:$B$53,0),COLUMN()-COLUMN($Z23)),0),3.75)+INDEX(エサマスタ!$C$5:$O$53,MATCH($E23,エサマスタ!$B$5:$B$53,0),COLUMN()-COLUMN($Z23)),0),3.75)+INDEX(エサマスタ!$C$5:$O$53,MATCH($F23,エサマスタ!$B$5:$B$53,0),COLUMN()-COLUMN($Z23)),0),3.75)</f>
        <v>1.25</v>
      </c>
      <c r="AC23" s="65">
        <f>MIN(MAX(MIN(MAX(MIN(MAX(M$6+INDEX(エサマスタ!$C$5:$O$53,MATCH($D23,エサマスタ!$B$5:$B$53,0),COLUMN()-COLUMN($Z23)),0),3.75)+INDEX(エサマスタ!$C$5:$O$53,MATCH($E23,エサマスタ!$B$5:$B$53,0),COLUMN()-COLUMN($Z23)),0),3.75)+INDEX(エサマスタ!$C$5:$O$53,MATCH($F23,エサマスタ!$B$5:$B$53,0),COLUMN()-COLUMN($Z23)),0),3.75)</f>
        <v>1.5</v>
      </c>
      <c r="AD23" s="65">
        <f>MIN(MAX(MIN(MAX(MIN(MAX(N$6+INDEX(エサマスタ!$C$5:$O$53,MATCH($D23,エサマスタ!$B$5:$B$53,0),COLUMN()-COLUMN($Z23)),0),3.75)+INDEX(エサマスタ!$C$5:$O$53,MATCH($E23,エサマスタ!$B$5:$B$53,0),COLUMN()-COLUMN($Z23)),0),3.75)+INDEX(エサマスタ!$C$5:$O$53,MATCH($F23,エサマスタ!$B$5:$B$53,0),COLUMN()-COLUMN($Z23)),0),3.75)</f>
        <v>1.5</v>
      </c>
      <c r="AE23" s="65">
        <f>MIN(MAX(MIN(MAX(MIN(MAX(O$6+INDEX(エサマスタ!$C$5:$O$53,MATCH($D23,エサマスタ!$B$5:$B$53,0),COLUMN()-COLUMN($Z23)),0),3.75)+INDEX(エサマスタ!$C$5:$O$53,MATCH($E23,エサマスタ!$B$5:$B$53,0),COLUMN()-COLUMN($Z23)),0),3.75)+INDEX(エサマスタ!$C$5:$O$53,MATCH($F23,エサマスタ!$B$5:$B$53,0),COLUMN()-COLUMN($Z23)),0),3.75)</f>
        <v>1</v>
      </c>
      <c r="AF23" s="65">
        <f>MIN(MAX(MIN(MAX(MIN(MAX(P$6+INDEX(エサマスタ!$C$5:$O$53,MATCH($D23,エサマスタ!$B$5:$B$53,0),COLUMN()-COLUMN($Z23)),0),3.75)+INDEX(エサマスタ!$C$5:$O$53,MATCH($E23,エサマスタ!$B$5:$B$53,0),COLUMN()-COLUMN($Z23)),0),3.75)+INDEX(エサマスタ!$C$5:$O$53,MATCH($F23,エサマスタ!$B$5:$B$53,0),COLUMN()-COLUMN($Z23)),0),3.75)</f>
        <v>2.25</v>
      </c>
      <c r="AG23" s="65">
        <f>MIN(MAX(MIN(MAX(MIN(MAX(Q$6+INDEX(エサマスタ!$C$5:$O$53,MATCH($D23,エサマスタ!$B$5:$B$53,0),COLUMN()-COLUMN($Z23)),0),3.75)+INDEX(エサマスタ!$C$5:$O$53,MATCH($E23,エサマスタ!$B$5:$B$53,0),COLUMN()-COLUMN($Z23)),0),3.75)+INDEX(エサマスタ!$C$5:$O$53,MATCH($F23,エサマスタ!$B$5:$B$53,0),COLUMN()-COLUMN($Z23)),0),3.75)</f>
        <v>0.5</v>
      </c>
      <c r="AH23" s="65">
        <f>MIN(MAX(MIN(MAX(MIN(MAX(R$6+INDEX(エサマスタ!$C$5:$O$53,MATCH($D23,エサマスタ!$B$5:$B$53,0),COLUMN()-COLUMN($Z23)),0),3.75)+INDEX(エサマスタ!$C$5:$O$53,MATCH($E23,エサマスタ!$B$5:$B$53,0),COLUMN()-COLUMN($Z23)),0),3.75)+INDEX(エサマスタ!$C$5:$O$53,MATCH($F23,エサマスタ!$B$5:$B$53,0),COLUMN()-COLUMN($Z23)),0),3.75)</f>
        <v>0</v>
      </c>
      <c r="AI23" s="76">
        <f>MIN(MAX(MIN(MAX(MIN(MAX(S$6+INDEX(エサマスタ!$C$5:$O$53,MATCH($D23,エサマスタ!$B$5:$B$53,0),COLUMN()-COLUMN($Z23)),0),1.875-MOD(S23,1))+INDEX(エサマスタ!$C$5:$O$53,MATCH($E23,エサマスタ!$B$5:$B$53,0),COLUMN()-COLUMN($Z23)),0),1.875-MOD(S23,1))+INDEX(エサマスタ!$C$5:$O$53,MATCH($F23,エサマスタ!$B$5:$B$53,0),COLUMN()-COLUMN($Z23)),0),1.875-MOD(S23,1))</f>
        <v>0.625</v>
      </c>
      <c r="AJ23" s="76">
        <f>MIN(MAX(MIN(MAX(MIN(MAX(T$6+INDEX(エサマスタ!$C$5:$O$53,MATCH($D23,エサマスタ!$B$5:$B$53,0),COLUMN()-COLUMN($Z23)),0),1.875-MOD(T23,1))+INDEX(エサマスタ!$C$5:$O$53,MATCH($E23,エサマスタ!$B$5:$B$53,0),COLUMN()-COLUMN($Z23)),0),1.875-MOD(T23,1))+INDEX(エサマスタ!$C$5:$O$53,MATCH($F23,エサマスタ!$B$5:$B$53,0),COLUMN()-COLUMN($Z23)),0),1.875-MOD(T23,1))</f>
        <v>0.75</v>
      </c>
      <c r="AK23" s="76">
        <f>MIN(MAX(MIN(MAX(MIN(MAX(U$6+INDEX(エサマスタ!$C$5:$O$53,MATCH($D23,エサマスタ!$B$5:$B$53,0),COLUMN()-COLUMN($Z23)),0),1.875-MOD(U23,1))+INDEX(エサマスタ!$C$5:$O$53,MATCH($E23,エサマスタ!$B$5:$B$53,0),COLUMN()-COLUMN($Z23)),0),1.875-MOD(U23,1))+INDEX(エサマスタ!$C$5:$O$53,MATCH($F23,エサマスタ!$B$5:$B$53,0),COLUMN()-COLUMN($Z23)),0),1.875-MOD(U23,1))</f>
        <v>0.75</v>
      </c>
      <c r="AL23" s="76">
        <f>MIN(MAX(MIN(MAX(MIN(MAX(V$6+INDEX(エサマスタ!$C$5:$O$53,MATCH($D23,エサマスタ!$B$5:$B$53,0),COLUMN()-COLUMN($Z23)),0),1.875-MOD(V23,1))+INDEX(エサマスタ!$C$5:$O$53,MATCH($E23,エサマスタ!$B$5:$B$53,0),COLUMN()-COLUMN($Z23)),0),1.875-MOD(V23,1))+INDEX(エサマスタ!$C$5:$O$53,MATCH($F23,エサマスタ!$B$5:$B$53,0),COLUMN()-COLUMN($Z23)),0),1.875-MOD(V23,1))</f>
        <v>0.75</v>
      </c>
      <c r="AM23" s="77">
        <f>MIN(MAX(MIN(MAX(MIN(MAX(W$6+IF(AND($F$1="リマスター",$D23="アルマジロキャベツ"),-1,1)*INDEX(エサマスタ!$C$5:$O$53,MATCH($D23,エサマスタ!$B$5:$B$53,0),COLUMN()-COLUMN($Z23)),0),1.875-MOD(W23,1))+IF(AND($F$1="リマスター",$E23="アルマジロキャベツ"),-1,1)*INDEX(エサマスタ!$C$5:$O$53,MATCH($E23,エサマスタ!$B$5:$B$53,0),COLUMN()-COLUMN($Z23)),0),1.875-MOD(W23,1))+IF(AND($F$1="リマスター",$F23="アルマジロキャベツ"),-1,1)*INDEX(エサマスタ!$C$5:$O$53,MATCH($F23,エサマスタ!$B$5:$B$53,0),COLUMN()-COLUMN($Z23)),0),1.875-MOD(W23,1))</f>
        <v>1</v>
      </c>
      <c r="AN23" s="15"/>
      <c r="AO23" s="12"/>
      <c r="AP23" s="12"/>
      <c r="AQ23" s="12" t="str">
        <f>初期値マスタ!B20</f>
        <v>ぱっくんおたま</v>
      </c>
      <c r="AR23" s="1" t="str">
        <f>エサマスタ!B20</f>
        <v>ウリぼうスイカ</v>
      </c>
    </row>
    <row r="24" spans="1:44" x14ac:dyDescent="0.15">
      <c r="A24" s="15"/>
      <c r="B24" s="51" t="s">
        <v>117</v>
      </c>
      <c r="C24" s="54"/>
      <c r="D24" s="53" t="s">
        <v>92</v>
      </c>
      <c r="E24" s="53" t="s">
        <v>97</v>
      </c>
      <c r="F24" s="53" t="s">
        <v>97</v>
      </c>
      <c r="G24" s="32"/>
      <c r="H24" s="15"/>
      <c r="I24" s="15"/>
      <c r="J24" s="63" t="s">
        <v>117</v>
      </c>
      <c r="K24" s="64">
        <f t="shared" ref="K24:R24" si="15">K23+AA23</f>
        <v>14.75</v>
      </c>
      <c r="L24" s="65">
        <f t="shared" si="15"/>
        <v>12</v>
      </c>
      <c r="M24" s="65">
        <f t="shared" si="15"/>
        <v>10</v>
      </c>
      <c r="N24" s="65">
        <f t="shared" si="15"/>
        <v>17</v>
      </c>
      <c r="O24" s="65">
        <f t="shared" si="15"/>
        <v>11</v>
      </c>
      <c r="P24" s="65">
        <f t="shared" si="15"/>
        <v>18</v>
      </c>
      <c r="Q24" s="65">
        <f t="shared" si="15"/>
        <v>13.5</v>
      </c>
      <c r="R24" s="65">
        <f t="shared" si="15"/>
        <v>5</v>
      </c>
      <c r="S24" s="76">
        <f t="shared" ref="S24:W24" si="16">INT(S23)+MIN(S23-INT(S23)+AI23,1.875)</f>
        <v>15.5</v>
      </c>
      <c r="T24" s="76">
        <f t="shared" si="16"/>
        <v>5.5</v>
      </c>
      <c r="U24" s="76">
        <f t="shared" si="16"/>
        <v>5.5</v>
      </c>
      <c r="V24" s="76">
        <f t="shared" si="16"/>
        <v>5.5</v>
      </c>
      <c r="W24" s="77">
        <f t="shared" si="16"/>
        <v>5</v>
      </c>
      <c r="X24" s="15"/>
      <c r="Y24" s="15"/>
      <c r="Z24" s="63" t="s">
        <v>117</v>
      </c>
      <c r="AA24" s="64">
        <f>MIN(MAX(MIN(MAX(MIN(MAX(K$6+INDEX(エサマスタ!$C$5:$O$53,MATCH($D24,エサマスタ!$B$5:$B$53,0),COLUMN()-COLUMN($Z24)),0),3.75)+INDEX(エサマスタ!$C$5:$O$53,MATCH($E24,エサマスタ!$B$5:$B$53,0),COLUMN()-COLUMN($Z24)),0),3.75)+INDEX(エサマスタ!$C$5:$O$53,MATCH($F24,エサマスタ!$B$5:$B$53,0),COLUMN()-COLUMN($Z24)),0),3.75)</f>
        <v>3.75</v>
      </c>
      <c r="AB24" s="65">
        <f>MIN(MAX(MIN(MAX(MIN(MAX(L$6+INDEX(エサマスタ!$C$5:$O$53,MATCH($D24,エサマスタ!$B$5:$B$53,0),COLUMN()-COLUMN($Z24)),0),3.75)+INDEX(エサマスタ!$C$5:$O$53,MATCH($E24,エサマスタ!$B$5:$B$53,0),COLUMN()-COLUMN($Z24)),0),3.75)+INDEX(エサマスタ!$C$5:$O$53,MATCH($F24,エサマスタ!$B$5:$B$53,0),COLUMN()-COLUMN($Z24)),0),3.75)</f>
        <v>1.25</v>
      </c>
      <c r="AC24" s="65">
        <f>MIN(MAX(MIN(MAX(MIN(MAX(M$6+INDEX(エサマスタ!$C$5:$O$53,MATCH($D24,エサマスタ!$B$5:$B$53,0),COLUMN()-COLUMN($Z24)),0),3.75)+INDEX(エサマスタ!$C$5:$O$53,MATCH($E24,エサマスタ!$B$5:$B$53,0),COLUMN()-COLUMN($Z24)),0),3.75)+INDEX(エサマスタ!$C$5:$O$53,MATCH($F24,エサマスタ!$B$5:$B$53,0),COLUMN()-COLUMN($Z24)),0),3.75)</f>
        <v>1.5</v>
      </c>
      <c r="AD24" s="65">
        <f>MIN(MAX(MIN(MAX(MIN(MAX(N$6+INDEX(エサマスタ!$C$5:$O$53,MATCH($D24,エサマスタ!$B$5:$B$53,0),COLUMN()-COLUMN($Z24)),0),3.75)+INDEX(エサマスタ!$C$5:$O$53,MATCH($E24,エサマスタ!$B$5:$B$53,0),COLUMN()-COLUMN($Z24)),0),3.75)+INDEX(エサマスタ!$C$5:$O$53,MATCH($F24,エサマスタ!$B$5:$B$53,0),COLUMN()-COLUMN($Z24)),0),3.75)</f>
        <v>1.5</v>
      </c>
      <c r="AE24" s="65">
        <f>MIN(MAX(MIN(MAX(MIN(MAX(O$6+INDEX(エサマスタ!$C$5:$O$53,MATCH($D24,エサマスタ!$B$5:$B$53,0),COLUMN()-COLUMN($Z24)),0),3.75)+INDEX(エサマスタ!$C$5:$O$53,MATCH($E24,エサマスタ!$B$5:$B$53,0),COLUMN()-COLUMN($Z24)),0),3.75)+INDEX(エサマスタ!$C$5:$O$53,MATCH($F24,エサマスタ!$B$5:$B$53,0),COLUMN()-COLUMN($Z24)),0),3.75)</f>
        <v>1</v>
      </c>
      <c r="AF24" s="65">
        <f>MIN(MAX(MIN(MAX(MIN(MAX(P$6+INDEX(エサマスタ!$C$5:$O$53,MATCH($D24,エサマスタ!$B$5:$B$53,0),COLUMN()-COLUMN($Z24)),0),3.75)+INDEX(エサマスタ!$C$5:$O$53,MATCH($E24,エサマスタ!$B$5:$B$53,0),COLUMN()-COLUMN($Z24)),0),3.75)+INDEX(エサマスタ!$C$5:$O$53,MATCH($F24,エサマスタ!$B$5:$B$53,0),COLUMN()-COLUMN($Z24)),0),3.75)</f>
        <v>2.25</v>
      </c>
      <c r="AG24" s="65">
        <f>MIN(MAX(MIN(MAX(MIN(MAX(Q$6+INDEX(エサマスタ!$C$5:$O$53,MATCH($D24,エサマスタ!$B$5:$B$53,0),COLUMN()-COLUMN($Z24)),0),3.75)+INDEX(エサマスタ!$C$5:$O$53,MATCH($E24,エサマスタ!$B$5:$B$53,0),COLUMN()-COLUMN($Z24)),0),3.75)+INDEX(エサマスタ!$C$5:$O$53,MATCH($F24,エサマスタ!$B$5:$B$53,0),COLUMN()-COLUMN($Z24)),0),3.75)</f>
        <v>0.5</v>
      </c>
      <c r="AH24" s="65">
        <f>MIN(MAX(MIN(MAX(MIN(MAX(R$6+INDEX(エサマスタ!$C$5:$O$53,MATCH($D24,エサマスタ!$B$5:$B$53,0),COLUMN()-COLUMN($Z24)),0),3.75)+INDEX(エサマスタ!$C$5:$O$53,MATCH($E24,エサマスタ!$B$5:$B$53,0),COLUMN()-COLUMN($Z24)),0),3.75)+INDEX(エサマスタ!$C$5:$O$53,MATCH($F24,エサマスタ!$B$5:$B$53,0),COLUMN()-COLUMN($Z24)),0),3.75)</f>
        <v>0</v>
      </c>
      <c r="AI24" s="76">
        <f>MIN(MAX(MIN(MAX(MIN(MAX(S$6+INDEX(エサマスタ!$C$5:$O$53,MATCH($D24,エサマスタ!$B$5:$B$53,0),COLUMN()-COLUMN($Z24)),0),1.875-MOD(S24,1))+INDEX(エサマスタ!$C$5:$O$53,MATCH($E24,エサマスタ!$B$5:$B$53,0),COLUMN()-COLUMN($Z24)),0),1.875-MOD(S24,1))+INDEX(エサマスタ!$C$5:$O$53,MATCH($F24,エサマスタ!$B$5:$B$53,0),COLUMN()-COLUMN($Z24)),0),1.875-MOD(S24,1))</f>
        <v>0.625</v>
      </c>
      <c r="AJ24" s="76">
        <f>MIN(MAX(MIN(MAX(MIN(MAX(T$6+INDEX(エサマスタ!$C$5:$O$53,MATCH($D24,エサマスタ!$B$5:$B$53,0),COLUMN()-COLUMN($Z24)),0),1.875-MOD(T24,1))+INDEX(エサマスタ!$C$5:$O$53,MATCH($E24,エサマスタ!$B$5:$B$53,0),COLUMN()-COLUMN($Z24)),0),1.875-MOD(T24,1))+INDEX(エサマスタ!$C$5:$O$53,MATCH($F24,エサマスタ!$B$5:$B$53,0),COLUMN()-COLUMN($Z24)),0),1.875-MOD(T24,1))</f>
        <v>0.75</v>
      </c>
      <c r="AK24" s="76">
        <f>MIN(MAX(MIN(MAX(MIN(MAX(U$6+INDEX(エサマスタ!$C$5:$O$53,MATCH($D24,エサマスタ!$B$5:$B$53,0),COLUMN()-COLUMN($Z24)),0),1.875-MOD(U24,1))+INDEX(エサマスタ!$C$5:$O$53,MATCH($E24,エサマスタ!$B$5:$B$53,0),COLUMN()-COLUMN($Z24)),0),1.875-MOD(U24,1))+INDEX(エサマスタ!$C$5:$O$53,MATCH($F24,エサマスタ!$B$5:$B$53,0),COLUMN()-COLUMN($Z24)),0),1.875-MOD(U24,1))</f>
        <v>0.75</v>
      </c>
      <c r="AL24" s="76">
        <f>MIN(MAX(MIN(MAX(MIN(MAX(V$6+INDEX(エサマスタ!$C$5:$O$53,MATCH($D24,エサマスタ!$B$5:$B$53,0),COLUMN()-COLUMN($Z24)),0),1.875-MOD(V24,1))+INDEX(エサマスタ!$C$5:$O$53,MATCH($E24,エサマスタ!$B$5:$B$53,0),COLUMN()-COLUMN($Z24)),0),1.875-MOD(V24,1))+INDEX(エサマスタ!$C$5:$O$53,MATCH($F24,エサマスタ!$B$5:$B$53,0),COLUMN()-COLUMN($Z24)),0),1.875-MOD(V24,1))</f>
        <v>0.75</v>
      </c>
      <c r="AM24" s="77">
        <f>MIN(MAX(MIN(MAX(MIN(MAX(W$6+IF(AND($F$1="リマスター",$D24="アルマジロキャベツ"),-1,1)*INDEX(エサマスタ!$C$5:$O$53,MATCH($D24,エサマスタ!$B$5:$B$53,0),COLUMN()-COLUMN($Z24)),0),1.875-MOD(W24,1))+IF(AND($F$1="リマスター",$E24="アルマジロキャベツ"),-1,1)*INDEX(エサマスタ!$C$5:$O$53,MATCH($E24,エサマスタ!$B$5:$B$53,0),COLUMN()-COLUMN($Z24)),0),1.875-MOD(W24,1))+IF(AND($F$1="リマスター",$F24="アルマジロキャベツ"),-1,1)*INDEX(エサマスタ!$C$5:$O$53,MATCH($F24,エサマスタ!$B$5:$B$53,0),COLUMN()-COLUMN($Z24)),0),1.875-MOD(W24,1))</f>
        <v>1</v>
      </c>
      <c r="AN24" s="15"/>
      <c r="AO24" s="12"/>
      <c r="AP24" s="12"/>
      <c r="AQ24" s="12" t="str">
        <f>初期値マスタ!B21</f>
        <v>ぱっくんトカゲ</v>
      </c>
      <c r="AR24" s="1" t="str">
        <f>エサマスタ!B21</f>
        <v>サイメロン</v>
      </c>
    </row>
    <row r="25" spans="1:44" x14ac:dyDescent="0.15">
      <c r="A25" s="15"/>
      <c r="B25" s="51" t="s">
        <v>118</v>
      </c>
      <c r="C25" s="54"/>
      <c r="D25" s="53" t="s">
        <v>92</v>
      </c>
      <c r="E25" s="53" t="s">
        <v>97</v>
      </c>
      <c r="F25" s="53" t="s">
        <v>104</v>
      </c>
      <c r="G25" s="32"/>
      <c r="H25" s="15"/>
      <c r="I25" s="15"/>
      <c r="J25" s="63" t="s">
        <v>118</v>
      </c>
      <c r="K25" s="64">
        <f t="shared" ref="K25:R25" si="17">K24+AA24</f>
        <v>18.5</v>
      </c>
      <c r="L25" s="65">
        <f t="shared" si="17"/>
        <v>13.25</v>
      </c>
      <c r="M25" s="65">
        <f t="shared" si="17"/>
        <v>11.5</v>
      </c>
      <c r="N25" s="65">
        <f t="shared" si="17"/>
        <v>18.5</v>
      </c>
      <c r="O25" s="65">
        <f t="shared" si="17"/>
        <v>12</v>
      </c>
      <c r="P25" s="65">
        <f t="shared" si="17"/>
        <v>20.25</v>
      </c>
      <c r="Q25" s="65">
        <f t="shared" si="17"/>
        <v>14</v>
      </c>
      <c r="R25" s="65">
        <f t="shared" si="17"/>
        <v>5</v>
      </c>
      <c r="S25" s="76">
        <f t="shared" ref="S25:W25" si="18">INT(S24)+MIN(S24-INT(S24)+AI24,1.875)</f>
        <v>16.125</v>
      </c>
      <c r="T25" s="76">
        <f t="shared" si="18"/>
        <v>6.25</v>
      </c>
      <c r="U25" s="76">
        <f t="shared" si="18"/>
        <v>6.25</v>
      </c>
      <c r="V25" s="76">
        <f t="shared" si="18"/>
        <v>6.25</v>
      </c>
      <c r="W25" s="77">
        <f t="shared" si="18"/>
        <v>6</v>
      </c>
      <c r="X25" s="15"/>
      <c r="Y25" s="15"/>
      <c r="Z25" s="63" t="s">
        <v>118</v>
      </c>
      <c r="AA25" s="64">
        <f>MIN(MAX(MIN(MAX(MIN(MAX(K$6+INDEX(エサマスタ!$C$5:$O$53,MATCH($D25,エサマスタ!$B$5:$B$53,0),COLUMN()-COLUMN($Z25)),0),3.75)+INDEX(エサマスタ!$C$5:$O$53,MATCH($E25,エサマスタ!$B$5:$B$53,0),COLUMN()-COLUMN($Z25)),0),3.75)+INDEX(エサマスタ!$C$5:$O$53,MATCH($F25,エサマスタ!$B$5:$B$53,0),COLUMN()-COLUMN($Z25)),0),3.75)</f>
        <v>2.5</v>
      </c>
      <c r="AB25" s="65">
        <f>MIN(MAX(MIN(MAX(MIN(MAX(L$6+INDEX(エサマスタ!$C$5:$O$53,MATCH($D25,エサマスタ!$B$5:$B$53,0),COLUMN()-COLUMN($Z25)),0),3.75)+INDEX(エサマスタ!$C$5:$O$53,MATCH($E25,エサマスタ!$B$5:$B$53,0),COLUMN()-COLUMN($Z25)),0),3.75)+INDEX(エサマスタ!$C$5:$O$53,MATCH($F25,エサマスタ!$B$5:$B$53,0),COLUMN()-COLUMN($Z25)),0),3.75)</f>
        <v>1.25</v>
      </c>
      <c r="AC25" s="65">
        <f>MIN(MAX(MIN(MAX(MIN(MAX(M$6+INDEX(エサマスタ!$C$5:$O$53,MATCH($D25,エサマスタ!$B$5:$B$53,0),COLUMN()-COLUMN($Z25)),0),3.75)+INDEX(エサマスタ!$C$5:$O$53,MATCH($E25,エサマスタ!$B$5:$B$53,0),COLUMN()-COLUMN($Z25)),0),3.75)+INDEX(エサマスタ!$C$5:$O$53,MATCH($F25,エサマスタ!$B$5:$B$53,0),COLUMN()-COLUMN($Z25)),0),3.75)</f>
        <v>1.5</v>
      </c>
      <c r="AD25" s="65">
        <f>MIN(MAX(MIN(MAX(MIN(MAX(N$6+INDEX(エサマスタ!$C$5:$O$53,MATCH($D25,エサマスタ!$B$5:$B$53,0),COLUMN()-COLUMN($Z25)),0),3.75)+INDEX(エサマスタ!$C$5:$O$53,MATCH($E25,エサマスタ!$B$5:$B$53,0),COLUMN()-COLUMN($Z25)),0),3.75)+INDEX(エサマスタ!$C$5:$O$53,MATCH($F25,エサマスタ!$B$5:$B$53,0),COLUMN()-COLUMN($Z25)),0),3.75)</f>
        <v>1.5</v>
      </c>
      <c r="AE25" s="65">
        <f>MIN(MAX(MIN(MAX(MIN(MAX(O$6+INDEX(エサマスタ!$C$5:$O$53,MATCH($D25,エサマスタ!$B$5:$B$53,0),COLUMN()-COLUMN($Z25)),0),3.75)+INDEX(エサマスタ!$C$5:$O$53,MATCH($E25,エサマスタ!$B$5:$B$53,0),COLUMN()-COLUMN($Z25)),0),3.75)+INDEX(エサマスタ!$C$5:$O$53,MATCH($F25,エサマスタ!$B$5:$B$53,0),COLUMN()-COLUMN($Z25)),0),3.75)</f>
        <v>1</v>
      </c>
      <c r="AF25" s="65">
        <f>MIN(MAX(MIN(MAX(MIN(MAX(P$6+INDEX(エサマスタ!$C$5:$O$53,MATCH($D25,エサマスタ!$B$5:$B$53,0),COLUMN()-COLUMN($Z25)),0),3.75)+INDEX(エサマスタ!$C$5:$O$53,MATCH($E25,エサマスタ!$B$5:$B$53,0),COLUMN()-COLUMN($Z25)),0),3.75)+INDEX(エサマスタ!$C$5:$O$53,MATCH($F25,エサマスタ!$B$5:$B$53,0),COLUMN()-COLUMN($Z25)),0),3.75)</f>
        <v>2.25</v>
      </c>
      <c r="AG25" s="65">
        <f>MIN(MAX(MIN(MAX(MIN(MAX(Q$6+INDEX(エサマスタ!$C$5:$O$53,MATCH($D25,エサマスタ!$B$5:$B$53,0),COLUMN()-COLUMN($Z25)),0),3.75)+INDEX(エサマスタ!$C$5:$O$53,MATCH($E25,エサマスタ!$B$5:$B$53,0),COLUMN()-COLUMN($Z25)),0),3.75)+INDEX(エサマスタ!$C$5:$O$53,MATCH($F25,エサマスタ!$B$5:$B$53,0),COLUMN()-COLUMN($Z25)),0),3.75)</f>
        <v>1.5</v>
      </c>
      <c r="AH25" s="65">
        <f>MIN(MAX(MIN(MAX(MIN(MAX(R$6+INDEX(エサマスタ!$C$5:$O$53,MATCH($D25,エサマスタ!$B$5:$B$53,0),COLUMN()-COLUMN($Z25)),0),3.75)+INDEX(エサマスタ!$C$5:$O$53,MATCH($E25,エサマスタ!$B$5:$B$53,0),COLUMN()-COLUMN($Z25)),0),3.75)+INDEX(エサマスタ!$C$5:$O$53,MATCH($F25,エサマスタ!$B$5:$B$53,0),COLUMN()-COLUMN($Z25)),0),3.75)</f>
        <v>0</v>
      </c>
      <c r="AI25" s="76">
        <f>MIN(MAX(MIN(MAX(MIN(MAX(S$6+INDEX(エサマスタ!$C$5:$O$53,MATCH($D25,エサマスタ!$B$5:$B$53,0),COLUMN()-COLUMN($Z25)),0),1.875-MOD(S25,1))+INDEX(エサマスタ!$C$5:$O$53,MATCH($E25,エサマスタ!$B$5:$B$53,0),COLUMN()-COLUMN($Z25)),0),1.875-MOD(S25,1))+INDEX(エサマスタ!$C$5:$O$53,MATCH($F25,エサマスタ!$B$5:$B$53,0),COLUMN()-COLUMN($Z25)),0),1.875-MOD(S25,1))</f>
        <v>0.625</v>
      </c>
      <c r="AJ25" s="76">
        <f>MIN(MAX(MIN(MAX(MIN(MAX(T$6+INDEX(エサマスタ!$C$5:$O$53,MATCH($D25,エサマスタ!$B$5:$B$53,0),COLUMN()-COLUMN($Z25)),0),1.875-MOD(T25,1))+INDEX(エサマスタ!$C$5:$O$53,MATCH($E25,エサマスタ!$B$5:$B$53,0),COLUMN()-COLUMN($Z25)),0),1.875-MOD(T25,1))+INDEX(エサマスタ!$C$5:$O$53,MATCH($F25,エサマスタ!$B$5:$B$53,0),COLUMN()-COLUMN($Z25)),0),1.875-MOD(T25,1))</f>
        <v>0.75</v>
      </c>
      <c r="AK25" s="76">
        <f>MIN(MAX(MIN(MAX(MIN(MAX(U$6+INDEX(エサマスタ!$C$5:$O$53,MATCH($D25,エサマスタ!$B$5:$B$53,0),COLUMN()-COLUMN($Z25)),0),1.875-MOD(U25,1))+INDEX(エサマスタ!$C$5:$O$53,MATCH($E25,エサマスタ!$B$5:$B$53,0),COLUMN()-COLUMN($Z25)),0),1.875-MOD(U25,1))+INDEX(エサマスタ!$C$5:$O$53,MATCH($F25,エサマスタ!$B$5:$B$53,0),COLUMN()-COLUMN($Z25)),0),1.875-MOD(U25,1))</f>
        <v>0.75</v>
      </c>
      <c r="AL25" s="76">
        <f>MIN(MAX(MIN(MAX(MIN(MAX(V$6+INDEX(エサマスタ!$C$5:$O$53,MATCH($D25,エサマスタ!$B$5:$B$53,0),COLUMN()-COLUMN($Z25)),0),1.875-MOD(V25,1))+INDEX(エサマスタ!$C$5:$O$53,MATCH($E25,エサマスタ!$B$5:$B$53,0),COLUMN()-COLUMN($Z25)),0),1.875-MOD(V25,1))+INDEX(エサマスタ!$C$5:$O$53,MATCH($F25,エサマスタ!$B$5:$B$53,0),COLUMN()-COLUMN($Z25)),0),1.875-MOD(V25,1))</f>
        <v>0.75</v>
      </c>
      <c r="AM25" s="77">
        <f>MIN(MAX(MIN(MAX(MIN(MAX(W$6+IF(AND($F$1="リマスター",$D25="アルマジロキャベツ"),-1,1)*INDEX(エサマスタ!$C$5:$O$53,MATCH($D25,エサマスタ!$B$5:$B$53,0),COLUMN()-COLUMN($Z25)),0),1.875-MOD(W25,1))+IF(AND($F$1="リマスター",$E25="アルマジロキャベツ"),-1,1)*INDEX(エサマスタ!$C$5:$O$53,MATCH($E25,エサマスタ!$B$5:$B$53,0),COLUMN()-COLUMN($Z25)),0),1.875-MOD(W25,1))+IF(AND($F$1="リマスター",$F25="アルマジロキャベツ"),-1,1)*INDEX(エサマスタ!$C$5:$O$53,MATCH($F25,エサマスタ!$B$5:$B$53,0),COLUMN()-COLUMN($Z25)),0),1.875-MOD(W25,1))</f>
        <v>0.5</v>
      </c>
      <c r="AN25" s="15"/>
      <c r="AO25" s="12"/>
      <c r="AP25" s="12"/>
      <c r="AQ25" s="12" t="str">
        <f>初期値マスタ!B22</f>
        <v>グレートボア</v>
      </c>
      <c r="AR25" s="1" t="str">
        <f>エサマスタ!B22</f>
        <v>シャチナス</v>
      </c>
    </row>
    <row r="26" spans="1:44" x14ac:dyDescent="0.15">
      <c r="A26" s="15"/>
      <c r="B26" s="51" t="s">
        <v>119</v>
      </c>
      <c r="C26" s="54"/>
      <c r="D26" s="53" t="s">
        <v>92</v>
      </c>
      <c r="E26" s="53" t="s">
        <v>92</v>
      </c>
      <c r="F26" s="53" t="s">
        <v>102</v>
      </c>
      <c r="G26" s="32"/>
      <c r="H26" s="15"/>
      <c r="I26" s="15"/>
      <c r="J26" s="63" t="s">
        <v>119</v>
      </c>
      <c r="K26" s="64">
        <f t="shared" ref="K26:R26" si="19">K25+AA25</f>
        <v>21</v>
      </c>
      <c r="L26" s="65">
        <f t="shared" si="19"/>
        <v>14.5</v>
      </c>
      <c r="M26" s="65">
        <f t="shared" si="19"/>
        <v>13</v>
      </c>
      <c r="N26" s="65">
        <f t="shared" si="19"/>
        <v>20</v>
      </c>
      <c r="O26" s="65">
        <f t="shared" si="19"/>
        <v>13</v>
      </c>
      <c r="P26" s="65">
        <f t="shared" si="19"/>
        <v>22.5</v>
      </c>
      <c r="Q26" s="65">
        <f t="shared" si="19"/>
        <v>15.5</v>
      </c>
      <c r="R26" s="65">
        <f t="shared" si="19"/>
        <v>5</v>
      </c>
      <c r="S26" s="76">
        <f t="shared" ref="S26:W26" si="20">INT(S25)+MIN(S25-INT(S25)+AI25,1.875)</f>
        <v>16.75</v>
      </c>
      <c r="T26" s="76">
        <f t="shared" si="20"/>
        <v>7</v>
      </c>
      <c r="U26" s="76">
        <f t="shared" si="20"/>
        <v>7</v>
      </c>
      <c r="V26" s="76">
        <f t="shared" si="20"/>
        <v>7</v>
      </c>
      <c r="W26" s="77">
        <f t="shared" si="20"/>
        <v>6.5</v>
      </c>
      <c r="X26" s="15"/>
      <c r="Y26" s="15"/>
      <c r="Z26" s="63" t="s">
        <v>119</v>
      </c>
      <c r="AA26" s="64">
        <f>MIN(MAX(MIN(MAX(MIN(MAX(K$6+INDEX(エサマスタ!$C$5:$O$53,MATCH($D26,エサマスタ!$B$5:$B$53,0),COLUMN()-COLUMN($Z26)),0),3.75)+INDEX(エサマスタ!$C$5:$O$53,MATCH($E26,エサマスタ!$B$5:$B$53,0),COLUMN()-COLUMN($Z26)),0),3.75)+INDEX(エサマスタ!$C$5:$O$53,MATCH($F26,エサマスタ!$B$5:$B$53,0),COLUMN()-COLUMN($Z26)),0),3.75)</f>
        <v>0.5</v>
      </c>
      <c r="AB26" s="65">
        <f>MIN(MAX(MIN(MAX(MIN(MAX(L$6+INDEX(エサマスタ!$C$5:$O$53,MATCH($D26,エサマスタ!$B$5:$B$53,0),COLUMN()-COLUMN($Z26)),0),3.75)+INDEX(エサマスタ!$C$5:$O$53,MATCH($E26,エサマスタ!$B$5:$B$53,0),COLUMN()-COLUMN($Z26)),0),3.75)+INDEX(エサマスタ!$C$5:$O$53,MATCH($F26,エサマスタ!$B$5:$B$53,0),COLUMN()-COLUMN($Z26)),0),3.75)</f>
        <v>1.25</v>
      </c>
      <c r="AC26" s="65">
        <f>MIN(MAX(MIN(MAX(MIN(MAX(M$6+INDEX(エサマスタ!$C$5:$O$53,MATCH($D26,エサマスタ!$B$5:$B$53,0),COLUMN()-COLUMN($Z26)),0),3.75)+INDEX(エサマスタ!$C$5:$O$53,MATCH($E26,エサマスタ!$B$5:$B$53,0),COLUMN()-COLUMN($Z26)),0),3.75)+INDEX(エサマスタ!$C$5:$O$53,MATCH($F26,エサマスタ!$B$5:$B$53,0),COLUMN()-COLUMN($Z26)),0),3.75)</f>
        <v>2.5</v>
      </c>
      <c r="AD26" s="65">
        <f>MIN(MAX(MIN(MAX(MIN(MAX(N$6+INDEX(エサマスタ!$C$5:$O$53,MATCH($D26,エサマスタ!$B$5:$B$53,0),COLUMN()-COLUMN($Z26)),0),3.75)+INDEX(エサマスタ!$C$5:$O$53,MATCH($E26,エサマスタ!$B$5:$B$53,0),COLUMN()-COLUMN($Z26)),0),3.75)+INDEX(エサマスタ!$C$5:$O$53,MATCH($F26,エサマスタ!$B$5:$B$53,0),COLUMN()-COLUMN($Z26)),0),3.75)</f>
        <v>2.5</v>
      </c>
      <c r="AE26" s="65">
        <f>MIN(MAX(MIN(MAX(MIN(MAX(O$6+INDEX(エサマスタ!$C$5:$O$53,MATCH($D26,エサマスタ!$B$5:$B$53,0),COLUMN()-COLUMN($Z26)),0),3.75)+INDEX(エサマスタ!$C$5:$O$53,MATCH($E26,エサマスタ!$B$5:$B$53,0),COLUMN()-COLUMN($Z26)),0),3.75)+INDEX(エサマスタ!$C$5:$O$53,MATCH($F26,エサマスタ!$B$5:$B$53,0),COLUMN()-COLUMN($Z26)),0),3.75)</f>
        <v>1</v>
      </c>
      <c r="AF26" s="65">
        <f>MIN(MAX(MIN(MAX(MIN(MAX(P$6+INDEX(エサマスタ!$C$5:$O$53,MATCH($D26,エサマスタ!$B$5:$B$53,0),COLUMN()-COLUMN($Z26)),0),3.75)+INDEX(エサマスタ!$C$5:$O$53,MATCH($E26,エサマスタ!$B$5:$B$53,0),COLUMN()-COLUMN($Z26)),0),3.75)+INDEX(エサマスタ!$C$5:$O$53,MATCH($F26,エサマスタ!$B$5:$B$53,0),COLUMN()-COLUMN($Z26)),0),3.75)</f>
        <v>3.25</v>
      </c>
      <c r="AG26" s="65">
        <f>MIN(MAX(MIN(MAX(MIN(MAX(Q$6+INDEX(エサマスタ!$C$5:$O$53,MATCH($D26,エサマスタ!$B$5:$B$53,0),COLUMN()-COLUMN($Z26)),0),3.75)+INDEX(エサマスタ!$C$5:$O$53,MATCH($E26,エサマスタ!$B$5:$B$53,0),COLUMN()-COLUMN($Z26)),0),3.75)+INDEX(エサマスタ!$C$5:$O$53,MATCH($F26,エサマスタ!$B$5:$B$53,0),COLUMN()-COLUMN($Z26)),0),3.75)</f>
        <v>2</v>
      </c>
      <c r="AH26" s="65">
        <f>MIN(MAX(MIN(MAX(MIN(MAX(R$6+INDEX(エサマスタ!$C$5:$O$53,MATCH($D26,エサマスタ!$B$5:$B$53,0),COLUMN()-COLUMN($Z26)),0),3.75)+INDEX(エサマスタ!$C$5:$O$53,MATCH($E26,エサマスタ!$B$5:$B$53,0),COLUMN()-COLUMN($Z26)),0),3.75)+INDEX(エサマスタ!$C$5:$O$53,MATCH($F26,エサマスタ!$B$5:$B$53,0),COLUMN()-COLUMN($Z26)),0),3.75)</f>
        <v>0</v>
      </c>
      <c r="AI26" s="76">
        <f>MIN(MAX(MIN(MAX(MIN(MAX(S$6+INDEX(エサマスタ!$C$5:$O$53,MATCH($D26,エサマスタ!$B$5:$B$53,0),COLUMN()-COLUMN($Z26)),0),1.875-MOD(S26,1))+INDEX(エサマスタ!$C$5:$O$53,MATCH($E26,エサマスタ!$B$5:$B$53,0),COLUMN()-COLUMN($Z26)),0),1.875-MOD(S26,1))+INDEX(エサマスタ!$C$5:$O$53,MATCH($F26,エサマスタ!$B$5:$B$53,0),COLUMN()-COLUMN($Z26)),0),1.875-MOD(S26,1))</f>
        <v>0.625</v>
      </c>
      <c r="AJ26" s="76">
        <f>MIN(MAX(MIN(MAX(MIN(MAX(T$6+INDEX(エサマスタ!$C$5:$O$53,MATCH($D26,エサマスタ!$B$5:$B$53,0),COLUMN()-COLUMN($Z26)),0),1.875-MOD(T26,1))+INDEX(エサマスタ!$C$5:$O$53,MATCH($E26,エサマスタ!$B$5:$B$53,0),COLUMN()-COLUMN($Z26)),0),1.875-MOD(T26,1))+INDEX(エサマスタ!$C$5:$O$53,MATCH($F26,エサマスタ!$B$5:$B$53,0),COLUMN()-COLUMN($Z26)),0),1.875-MOD(T26,1))</f>
        <v>1.25</v>
      </c>
      <c r="AK26" s="76">
        <f>MIN(MAX(MIN(MAX(MIN(MAX(U$6+INDEX(エサマスタ!$C$5:$O$53,MATCH($D26,エサマスタ!$B$5:$B$53,0),COLUMN()-COLUMN($Z26)),0),1.875-MOD(U26,1))+INDEX(エサマスタ!$C$5:$O$53,MATCH($E26,エサマスタ!$B$5:$B$53,0),COLUMN()-COLUMN($Z26)),0),1.875-MOD(U26,1))+INDEX(エサマスタ!$C$5:$O$53,MATCH($F26,エサマスタ!$B$5:$B$53,0),COLUMN()-COLUMN($Z26)),0),1.875-MOD(U26,1))</f>
        <v>1.25</v>
      </c>
      <c r="AL26" s="76">
        <f>MIN(MAX(MIN(MAX(MIN(MAX(V$6+INDEX(エサマスタ!$C$5:$O$53,MATCH($D26,エサマスタ!$B$5:$B$53,0),COLUMN()-COLUMN($Z26)),0),1.875-MOD(V26,1))+INDEX(エサマスタ!$C$5:$O$53,MATCH($E26,エサマスタ!$B$5:$B$53,0),COLUMN()-COLUMN($Z26)),0),1.875-MOD(V26,1))+INDEX(エサマスタ!$C$5:$O$53,MATCH($F26,エサマスタ!$B$5:$B$53,0),COLUMN()-COLUMN($Z26)),0),1.875-MOD(V26,1))</f>
        <v>1.25</v>
      </c>
      <c r="AM26" s="77">
        <f>MIN(MAX(MIN(MAX(MIN(MAX(W$6+IF(AND($F$1="リマスター",$D26="アルマジロキャベツ"),-1,1)*INDEX(エサマスタ!$C$5:$O$53,MATCH($D26,エサマスタ!$B$5:$B$53,0),COLUMN()-COLUMN($Z26)),0),1.875-MOD(W26,1))+IF(AND($F$1="リマスター",$E26="アルマジロキャベツ"),-1,1)*INDEX(エサマスタ!$C$5:$O$53,MATCH($E26,エサマスタ!$B$5:$B$53,0),COLUMN()-COLUMN($Z26)),0),1.875-MOD(W26,1))+IF(AND($F$1="リマスター",$F26="アルマジロキャベツ"),-1,1)*INDEX(エサマスタ!$C$5:$O$53,MATCH($F26,エサマスタ!$B$5:$B$53,0),COLUMN()-COLUMN($Z26)),0),1.875-MOD(W26,1))</f>
        <v>0</v>
      </c>
      <c r="AN26" s="15"/>
      <c r="AO26" s="12"/>
      <c r="AP26" s="12"/>
      <c r="AQ26" s="12" t="str">
        <f>初期値マスタ!B23</f>
        <v>バシリスク</v>
      </c>
      <c r="AR26" s="1" t="str">
        <f>エサマスタ!B23</f>
        <v>クラウンガーリック</v>
      </c>
    </row>
    <row r="27" spans="1:44" x14ac:dyDescent="0.15">
      <c r="A27" s="15"/>
      <c r="B27" s="51" t="s">
        <v>120</v>
      </c>
      <c r="C27" s="54"/>
      <c r="D27" s="53" t="s">
        <v>92</v>
      </c>
      <c r="E27" s="53" t="s">
        <v>97</v>
      </c>
      <c r="F27" s="53" t="s">
        <v>97</v>
      </c>
      <c r="G27" s="32"/>
      <c r="H27" s="15"/>
      <c r="I27" s="15"/>
      <c r="J27" s="63" t="s">
        <v>120</v>
      </c>
      <c r="K27" s="64">
        <f t="shared" ref="K27:R27" si="21">K26+AA26</f>
        <v>21.5</v>
      </c>
      <c r="L27" s="65">
        <f t="shared" si="21"/>
        <v>15.75</v>
      </c>
      <c r="M27" s="65">
        <f t="shared" si="21"/>
        <v>15.5</v>
      </c>
      <c r="N27" s="65">
        <f t="shared" si="21"/>
        <v>22.5</v>
      </c>
      <c r="O27" s="65">
        <f t="shared" si="21"/>
        <v>14</v>
      </c>
      <c r="P27" s="65">
        <f t="shared" si="21"/>
        <v>25.75</v>
      </c>
      <c r="Q27" s="65">
        <f t="shared" si="21"/>
        <v>17.5</v>
      </c>
      <c r="R27" s="65">
        <f t="shared" si="21"/>
        <v>5</v>
      </c>
      <c r="S27" s="76">
        <f t="shared" ref="S27:W27" si="22">INT(S26)+MIN(S26-INT(S26)+AI26,1.875)</f>
        <v>17.375</v>
      </c>
      <c r="T27" s="76">
        <f t="shared" si="22"/>
        <v>8.25</v>
      </c>
      <c r="U27" s="76">
        <f t="shared" si="22"/>
        <v>8.25</v>
      </c>
      <c r="V27" s="76">
        <f t="shared" si="22"/>
        <v>8.25</v>
      </c>
      <c r="W27" s="77">
        <f t="shared" si="22"/>
        <v>6.5</v>
      </c>
      <c r="X27" s="15"/>
      <c r="Y27" s="15"/>
      <c r="Z27" s="63" t="s">
        <v>120</v>
      </c>
      <c r="AA27" s="64">
        <f>MIN(MAX(MIN(MAX(MIN(MAX(K$6+INDEX(エサマスタ!$C$5:$O$53,MATCH($D27,エサマスタ!$B$5:$B$53,0),COLUMN()-COLUMN($Z27)),0),3.75)+INDEX(エサマスタ!$C$5:$O$53,MATCH($E27,エサマスタ!$B$5:$B$53,0),COLUMN()-COLUMN($Z27)),0),3.75)+INDEX(エサマスタ!$C$5:$O$53,MATCH($F27,エサマスタ!$B$5:$B$53,0),COLUMN()-COLUMN($Z27)),0),3.75)</f>
        <v>3.75</v>
      </c>
      <c r="AB27" s="65">
        <f>MIN(MAX(MIN(MAX(MIN(MAX(L$6+INDEX(エサマスタ!$C$5:$O$53,MATCH($D27,エサマスタ!$B$5:$B$53,0),COLUMN()-COLUMN($Z27)),0),3.75)+INDEX(エサマスタ!$C$5:$O$53,MATCH($E27,エサマスタ!$B$5:$B$53,0),COLUMN()-COLUMN($Z27)),0),3.75)+INDEX(エサマスタ!$C$5:$O$53,MATCH($F27,エサマスタ!$B$5:$B$53,0),COLUMN()-COLUMN($Z27)),0),3.75)</f>
        <v>1.25</v>
      </c>
      <c r="AC27" s="65">
        <f>MIN(MAX(MIN(MAX(MIN(MAX(M$6+INDEX(エサマスタ!$C$5:$O$53,MATCH($D27,エサマスタ!$B$5:$B$53,0),COLUMN()-COLUMN($Z27)),0),3.75)+INDEX(エサマスタ!$C$5:$O$53,MATCH($E27,エサマスタ!$B$5:$B$53,0),COLUMN()-COLUMN($Z27)),0),3.75)+INDEX(エサマスタ!$C$5:$O$53,MATCH($F27,エサマスタ!$B$5:$B$53,0),COLUMN()-COLUMN($Z27)),0),3.75)</f>
        <v>1.5</v>
      </c>
      <c r="AD27" s="65">
        <f>MIN(MAX(MIN(MAX(MIN(MAX(N$6+INDEX(エサマスタ!$C$5:$O$53,MATCH($D27,エサマスタ!$B$5:$B$53,0),COLUMN()-COLUMN($Z27)),0),3.75)+INDEX(エサマスタ!$C$5:$O$53,MATCH($E27,エサマスタ!$B$5:$B$53,0),COLUMN()-COLUMN($Z27)),0),3.75)+INDEX(エサマスタ!$C$5:$O$53,MATCH($F27,エサマスタ!$B$5:$B$53,0),COLUMN()-COLUMN($Z27)),0),3.75)</f>
        <v>1.5</v>
      </c>
      <c r="AE27" s="65">
        <f>MIN(MAX(MIN(MAX(MIN(MAX(O$6+INDEX(エサマスタ!$C$5:$O$53,MATCH($D27,エサマスタ!$B$5:$B$53,0),COLUMN()-COLUMN($Z27)),0),3.75)+INDEX(エサマスタ!$C$5:$O$53,MATCH($E27,エサマスタ!$B$5:$B$53,0),COLUMN()-COLUMN($Z27)),0),3.75)+INDEX(エサマスタ!$C$5:$O$53,MATCH($F27,エサマスタ!$B$5:$B$53,0),COLUMN()-COLUMN($Z27)),0),3.75)</f>
        <v>1</v>
      </c>
      <c r="AF27" s="65">
        <f>MIN(MAX(MIN(MAX(MIN(MAX(P$6+INDEX(エサマスタ!$C$5:$O$53,MATCH($D27,エサマスタ!$B$5:$B$53,0),COLUMN()-COLUMN($Z27)),0),3.75)+INDEX(エサマスタ!$C$5:$O$53,MATCH($E27,エサマスタ!$B$5:$B$53,0),COLUMN()-COLUMN($Z27)),0),3.75)+INDEX(エサマスタ!$C$5:$O$53,MATCH($F27,エサマスタ!$B$5:$B$53,0),COLUMN()-COLUMN($Z27)),0),3.75)</f>
        <v>2.25</v>
      </c>
      <c r="AG27" s="65">
        <f>MIN(MAX(MIN(MAX(MIN(MAX(Q$6+INDEX(エサマスタ!$C$5:$O$53,MATCH($D27,エサマスタ!$B$5:$B$53,0),COLUMN()-COLUMN($Z27)),0),3.75)+INDEX(エサマスタ!$C$5:$O$53,MATCH($E27,エサマスタ!$B$5:$B$53,0),COLUMN()-COLUMN($Z27)),0),3.75)+INDEX(エサマスタ!$C$5:$O$53,MATCH($F27,エサマスタ!$B$5:$B$53,0),COLUMN()-COLUMN($Z27)),0),3.75)</f>
        <v>0.5</v>
      </c>
      <c r="AH27" s="65">
        <f>MIN(MAX(MIN(MAX(MIN(MAX(R$6+INDEX(エサマスタ!$C$5:$O$53,MATCH($D27,エサマスタ!$B$5:$B$53,0),COLUMN()-COLUMN($Z27)),0),3.75)+INDEX(エサマスタ!$C$5:$O$53,MATCH($E27,エサマスタ!$B$5:$B$53,0),COLUMN()-COLUMN($Z27)),0),3.75)+INDEX(エサマスタ!$C$5:$O$53,MATCH($F27,エサマスタ!$B$5:$B$53,0),COLUMN()-COLUMN($Z27)),0),3.75)</f>
        <v>0</v>
      </c>
      <c r="AI27" s="76">
        <f>MIN(MAX(MIN(MAX(MIN(MAX(S$6+INDEX(エサマスタ!$C$5:$O$53,MATCH($D27,エサマスタ!$B$5:$B$53,0),COLUMN()-COLUMN($Z27)),0),1.875-MOD(S27,1))+INDEX(エサマスタ!$C$5:$O$53,MATCH($E27,エサマスタ!$B$5:$B$53,0),COLUMN()-COLUMN($Z27)),0),1.875-MOD(S27,1))+INDEX(エサマスタ!$C$5:$O$53,MATCH($F27,エサマスタ!$B$5:$B$53,0),COLUMN()-COLUMN($Z27)),0),1.875-MOD(S27,1))</f>
        <v>0.625</v>
      </c>
      <c r="AJ27" s="76">
        <f>MIN(MAX(MIN(MAX(MIN(MAX(T$6+INDEX(エサマスタ!$C$5:$O$53,MATCH($D27,エサマスタ!$B$5:$B$53,0),COLUMN()-COLUMN($Z27)),0),1.875-MOD(T27,1))+INDEX(エサマスタ!$C$5:$O$53,MATCH($E27,エサマスタ!$B$5:$B$53,0),COLUMN()-COLUMN($Z27)),0),1.875-MOD(T27,1))+INDEX(エサマスタ!$C$5:$O$53,MATCH($F27,エサマスタ!$B$5:$B$53,0),COLUMN()-COLUMN($Z27)),0),1.875-MOD(T27,1))</f>
        <v>0.75</v>
      </c>
      <c r="AK27" s="76">
        <f>MIN(MAX(MIN(MAX(MIN(MAX(U$6+INDEX(エサマスタ!$C$5:$O$53,MATCH($D27,エサマスタ!$B$5:$B$53,0),COLUMN()-COLUMN($Z27)),0),1.875-MOD(U27,1))+INDEX(エサマスタ!$C$5:$O$53,MATCH($E27,エサマスタ!$B$5:$B$53,0),COLUMN()-COLUMN($Z27)),0),1.875-MOD(U27,1))+INDEX(エサマスタ!$C$5:$O$53,MATCH($F27,エサマスタ!$B$5:$B$53,0),COLUMN()-COLUMN($Z27)),0),1.875-MOD(U27,1))</f>
        <v>0.75</v>
      </c>
      <c r="AL27" s="76">
        <f>MIN(MAX(MIN(MAX(MIN(MAX(V$6+INDEX(エサマスタ!$C$5:$O$53,MATCH($D27,エサマスタ!$B$5:$B$53,0),COLUMN()-COLUMN($Z27)),0),1.875-MOD(V27,1))+INDEX(エサマスタ!$C$5:$O$53,MATCH($E27,エサマスタ!$B$5:$B$53,0),COLUMN()-COLUMN($Z27)),0),1.875-MOD(V27,1))+INDEX(エサマスタ!$C$5:$O$53,MATCH($F27,エサマスタ!$B$5:$B$53,0),COLUMN()-COLUMN($Z27)),0),1.875-MOD(V27,1))</f>
        <v>0.75</v>
      </c>
      <c r="AM27" s="77">
        <f>MIN(MAX(MIN(MAX(MIN(MAX(W$6+IF(AND($F$1="リマスター",$D27="アルマジロキャベツ"),-1,1)*INDEX(エサマスタ!$C$5:$O$53,MATCH($D27,エサマスタ!$B$5:$B$53,0),COLUMN()-COLUMN($Z27)),0),1.875-MOD(W27,1))+IF(AND($F$1="リマスター",$E27="アルマジロキャベツ"),-1,1)*INDEX(エサマスタ!$C$5:$O$53,MATCH($E27,エサマスタ!$B$5:$B$53,0),COLUMN()-COLUMN($Z27)),0),1.875-MOD(W27,1))+IF(AND($F$1="リマスター",$F27="アルマジロキャベツ"),-1,1)*INDEX(エサマスタ!$C$5:$O$53,MATCH($F27,エサマスタ!$B$5:$B$53,0),COLUMN()-COLUMN($Z27)),0),1.875-MOD(W27,1))</f>
        <v>1</v>
      </c>
      <c r="AN27" s="15"/>
      <c r="AO27" s="12"/>
      <c r="AP27" s="12"/>
      <c r="AQ27" s="12" t="str">
        <f>初期値マスタ!B24</f>
        <v>ティラノス</v>
      </c>
      <c r="AR27" s="1" t="str">
        <f>エサマスタ!B24</f>
        <v>ハニーオニオン</v>
      </c>
    </row>
    <row r="28" spans="1:44" x14ac:dyDescent="0.15">
      <c r="A28" s="15"/>
      <c r="B28" s="51" t="s">
        <v>121</v>
      </c>
      <c r="C28" s="54"/>
      <c r="D28" s="53" t="s">
        <v>92</v>
      </c>
      <c r="E28" s="53" t="s">
        <v>97</v>
      </c>
      <c r="F28" s="53" t="s">
        <v>97</v>
      </c>
      <c r="G28" s="32"/>
      <c r="H28" s="15"/>
      <c r="I28" s="15"/>
      <c r="J28" s="63" t="s">
        <v>121</v>
      </c>
      <c r="K28" s="64">
        <f t="shared" ref="K28:R28" si="23">K27+AA27</f>
        <v>25.25</v>
      </c>
      <c r="L28" s="65">
        <f t="shared" si="23"/>
        <v>17</v>
      </c>
      <c r="M28" s="65">
        <f t="shared" si="23"/>
        <v>17</v>
      </c>
      <c r="N28" s="65">
        <f t="shared" si="23"/>
        <v>24</v>
      </c>
      <c r="O28" s="65">
        <f t="shared" si="23"/>
        <v>15</v>
      </c>
      <c r="P28" s="65">
        <f t="shared" si="23"/>
        <v>28</v>
      </c>
      <c r="Q28" s="65">
        <f t="shared" si="23"/>
        <v>18</v>
      </c>
      <c r="R28" s="65">
        <f t="shared" si="23"/>
        <v>5</v>
      </c>
      <c r="S28" s="76">
        <f t="shared" ref="S28:W28" si="24">INT(S27)+MIN(S27-INT(S27)+AI27,1.875)</f>
        <v>18</v>
      </c>
      <c r="T28" s="76">
        <f t="shared" si="24"/>
        <v>9</v>
      </c>
      <c r="U28" s="76">
        <f t="shared" si="24"/>
        <v>9</v>
      </c>
      <c r="V28" s="76">
        <f t="shared" si="24"/>
        <v>9</v>
      </c>
      <c r="W28" s="77">
        <f t="shared" si="24"/>
        <v>7.5</v>
      </c>
      <c r="X28" s="15"/>
      <c r="Y28" s="15"/>
      <c r="Z28" s="63" t="s">
        <v>121</v>
      </c>
      <c r="AA28" s="64">
        <f>MIN(MAX(MIN(MAX(MIN(MAX(K$6+INDEX(エサマスタ!$C$5:$O$53,MATCH($D28,エサマスタ!$B$5:$B$53,0),COLUMN()-COLUMN($Z28)),0),3.75)+INDEX(エサマスタ!$C$5:$O$53,MATCH($E28,エサマスタ!$B$5:$B$53,0),COLUMN()-COLUMN($Z28)),0),3.75)+INDEX(エサマスタ!$C$5:$O$53,MATCH($F28,エサマスタ!$B$5:$B$53,0),COLUMN()-COLUMN($Z28)),0),3.75)</f>
        <v>3.75</v>
      </c>
      <c r="AB28" s="65">
        <f>MIN(MAX(MIN(MAX(MIN(MAX(L$6+INDEX(エサマスタ!$C$5:$O$53,MATCH($D28,エサマスタ!$B$5:$B$53,0),COLUMN()-COLUMN($Z28)),0),3.75)+INDEX(エサマスタ!$C$5:$O$53,MATCH($E28,エサマスタ!$B$5:$B$53,0),COLUMN()-COLUMN($Z28)),0),3.75)+INDEX(エサマスタ!$C$5:$O$53,MATCH($F28,エサマスタ!$B$5:$B$53,0),COLUMN()-COLUMN($Z28)),0),3.75)</f>
        <v>1.25</v>
      </c>
      <c r="AC28" s="65">
        <f>MIN(MAX(MIN(MAX(MIN(MAX(M$6+INDEX(エサマスタ!$C$5:$O$53,MATCH($D28,エサマスタ!$B$5:$B$53,0),COLUMN()-COLUMN($Z28)),0),3.75)+INDEX(エサマスタ!$C$5:$O$53,MATCH($E28,エサマスタ!$B$5:$B$53,0),COLUMN()-COLUMN($Z28)),0),3.75)+INDEX(エサマスタ!$C$5:$O$53,MATCH($F28,エサマスタ!$B$5:$B$53,0),COLUMN()-COLUMN($Z28)),0),3.75)</f>
        <v>1.5</v>
      </c>
      <c r="AD28" s="65">
        <f>MIN(MAX(MIN(MAX(MIN(MAX(N$6+INDEX(エサマスタ!$C$5:$O$53,MATCH($D28,エサマスタ!$B$5:$B$53,0),COLUMN()-COLUMN($Z28)),0),3.75)+INDEX(エサマスタ!$C$5:$O$53,MATCH($E28,エサマスタ!$B$5:$B$53,0),COLUMN()-COLUMN($Z28)),0),3.75)+INDEX(エサマスタ!$C$5:$O$53,MATCH($F28,エサマスタ!$B$5:$B$53,0),COLUMN()-COLUMN($Z28)),0),3.75)</f>
        <v>1.5</v>
      </c>
      <c r="AE28" s="65">
        <f>MIN(MAX(MIN(MAX(MIN(MAX(O$6+INDEX(エサマスタ!$C$5:$O$53,MATCH($D28,エサマスタ!$B$5:$B$53,0),COLUMN()-COLUMN($Z28)),0),3.75)+INDEX(エサマスタ!$C$5:$O$53,MATCH($E28,エサマスタ!$B$5:$B$53,0),COLUMN()-COLUMN($Z28)),0),3.75)+INDEX(エサマスタ!$C$5:$O$53,MATCH($F28,エサマスタ!$B$5:$B$53,0),COLUMN()-COLUMN($Z28)),0),3.75)</f>
        <v>1</v>
      </c>
      <c r="AF28" s="65">
        <f>MIN(MAX(MIN(MAX(MIN(MAX(P$6+INDEX(エサマスタ!$C$5:$O$53,MATCH($D28,エサマスタ!$B$5:$B$53,0),COLUMN()-COLUMN($Z28)),0),3.75)+INDEX(エサマスタ!$C$5:$O$53,MATCH($E28,エサマスタ!$B$5:$B$53,0),COLUMN()-COLUMN($Z28)),0),3.75)+INDEX(エサマスタ!$C$5:$O$53,MATCH($F28,エサマスタ!$B$5:$B$53,0),COLUMN()-COLUMN($Z28)),0),3.75)</f>
        <v>2.25</v>
      </c>
      <c r="AG28" s="65">
        <f>MIN(MAX(MIN(MAX(MIN(MAX(Q$6+INDEX(エサマスタ!$C$5:$O$53,MATCH($D28,エサマスタ!$B$5:$B$53,0),COLUMN()-COLUMN($Z28)),0),3.75)+INDEX(エサマスタ!$C$5:$O$53,MATCH($E28,エサマスタ!$B$5:$B$53,0),COLUMN()-COLUMN($Z28)),0),3.75)+INDEX(エサマスタ!$C$5:$O$53,MATCH($F28,エサマスタ!$B$5:$B$53,0),COLUMN()-COLUMN($Z28)),0),3.75)</f>
        <v>0.5</v>
      </c>
      <c r="AH28" s="65">
        <f>MIN(MAX(MIN(MAX(MIN(MAX(R$6+INDEX(エサマスタ!$C$5:$O$53,MATCH($D28,エサマスタ!$B$5:$B$53,0),COLUMN()-COLUMN($Z28)),0),3.75)+INDEX(エサマスタ!$C$5:$O$53,MATCH($E28,エサマスタ!$B$5:$B$53,0),COLUMN()-COLUMN($Z28)),0),3.75)+INDEX(エサマスタ!$C$5:$O$53,MATCH($F28,エサマスタ!$B$5:$B$53,0),COLUMN()-COLUMN($Z28)),0),3.75)</f>
        <v>0</v>
      </c>
      <c r="AI28" s="76">
        <f>MIN(MAX(MIN(MAX(MIN(MAX(S$6+INDEX(エサマスタ!$C$5:$O$53,MATCH($D28,エサマスタ!$B$5:$B$53,0),COLUMN()-COLUMN($Z28)),0),1.875-MOD(S28,1))+INDEX(エサマスタ!$C$5:$O$53,MATCH($E28,エサマスタ!$B$5:$B$53,0),COLUMN()-COLUMN($Z28)),0),1.875-MOD(S28,1))+INDEX(エサマスタ!$C$5:$O$53,MATCH($F28,エサマスタ!$B$5:$B$53,0),COLUMN()-COLUMN($Z28)),0),1.875-MOD(S28,1))</f>
        <v>0.625</v>
      </c>
      <c r="AJ28" s="76">
        <f>MIN(MAX(MIN(MAX(MIN(MAX(T$6+INDEX(エサマスタ!$C$5:$O$53,MATCH($D28,エサマスタ!$B$5:$B$53,0),COLUMN()-COLUMN($Z28)),0),1.875-MOD(T28,1))+INDEX(エサマスタ!$C$5:$O$53,MATCH($E28,エサマスタ!$B$5:$B$53,0),COLUMN()-COLUMN($Z28)),0),1.875-MOD(T28,1))+INDEX(エサマスタ!$C$5:$O$53,MATCH($F28,エサマスタ!$B$5:$B$53,0),COLUMN()-COLUMN($Z28)),0),1.875-MOD(T28,1))</f>
        <v>0.75</v>
      </c>
      <c r="AK28" s="76">
        <f>MIN(MAX(MIN(MAX(MIN(MAX(U$6+INDEX(エサマスタ!$C$5:$O$53,MATCH($D28,エサマスタ!$B$5:$B$53,0),COLUMN()-COLUMN($Z28)),0),1.875-MOD(U28,1))+INDEX(エサマスタ!$C$5:$O$53,MATCH($E28,エサマスタ!$B$5:$B$53,0),COLUMN()-COLUMN($Z28)),0),1.875-MOD(U28,1))+INDEX(エサマスタ!$C$5:$O$53,MATCH($F28,エサマスタ!$B$5:$B$53,0),COLUMN()-COLUMN($Z28)),0),1.875-MOD(U28,1))</f>
        <v>0.75</v>
      </c>
      <c r="AL28" s="76">
        <f>MIN(MAX(MIN(MAX(MIN(MAX(V$6+INDEX(エサマスタ!$C$5:$O$53,MATCH($D28,エサマスタ!$B$5:$B$53,0),COLUMN()-COLUMN($Z28)),0),1.875-MOD(V28,1))+INDEX(エサマスタ!$C$5:$O$53,MATCH($E28,エサマスタ!$B$5:$B$53,0),COLUMN()-COLUMN($Z28)),0),1.875-MOD(V28,1))+INDEX(エサマスタ!$C$5:$O$53,MATCH($F28,エサマスタ!$B$5:$B$53,0),COLUMN()-COLUMN($Z28)),0),1.875-MOD(V28,1))</f>
        <v>0.75</v>
      </c>
      <c r="AM28" s="77">
        <f>MIN(MAX(MIN(MAX(MIN(MAX(W$6+IF(AND($F$1="リマスター",$D28="アルマジロキャベツ"),-1,1)*INDEX(エサマスタ!$C$5:$O$53,MATCH($D28,エサマスタ!$B$5:$B$53,0),COLUMN()-COLUMN($Z28)),0),1.875-MOD(W28,1))+IF(AND($F$1="リマスター",$E28="アルマジロキャベツ"),-1,1)*INDEX(エサマスタ!$C$5:$O$53,MATCH($E28,エサマスタ!$B$5:$B$53,0),COLUMN()-COLUMN($Z28)),0),1.875-MOD(W28,1))+IF(AND($F$1="リマスター",$F28="アルマジロキャベツ"),-1,1)*INDEX(エサマスタ!$C$5:$O$53,MATCH($F28,エサマスタ!$B$5:$B$53,0),COLUMN()-COLUMN($Z28)),0),1.875-MOD(W28,1))</f>
        <v>1</v>
      </c>
      <c r="AN28" s="15"/>
      <c r="AO28" s="12"/>
      <c r="AP28" s="12"/>
      <c r="AQ28" s="12" t="str">
        <f>初期値マスタ!B25</f>
        <v>ガルフィッシュ</v>
      </c>
      <c r="AR28" s="1" t="str">
        <f>エサマスタ!B25</f>
        <v>スイートモアイ</v>
      </c>
    </row>
    <row r="29" spans="1:44" x14ac:dyDescent="0.15">
      <c r="A29" s="15"/>
      <c r="B29" s="51" t="s">
        <v>122</v>
      </c>
      <c r="C29" s="54"/>
      <c r="D29" s="53" t="s">
        <v>92</v>
      </c>
      <c r="E29" s="53" t="s">
        <v>97</v>
      </c>
      <c r="F29" s="53" t="s">
        <v>97</v>
      </c>
      <c r="G29" s="32"/>
      <c r="H29" s="15"/>
      <c r="I29" s="15"/>
      <c r="J29" s="63" t="s">
        <v>122</v>
      </c>
      <c r="K29" s="64">
        <f t="shared" ref="K29:R29" si="25">K28+AA28</f>
        <v>29</v>
      </c>
      <c r="L29" s="65">
        <f t="shared" si="25"/>
        <v>18.25</v>
      </c>
      <c r="M29" s="65">
        <f t="shared" si="25"/>
        <v>18.5</v>
      </c>
      <c r="N29" s="65">
        <f t="shared" si="25"/>
        <v>25.5</v>
      </c>
      <c r="O29" s="65">
        <f t="shared" si="25"/>
        <v>16</v>
      </c>
      <c r="P29" s="65">
        <f t="shared" si="25"/>
        <v>30.25</v>
      </c>
      <c r="Q29" s="65">
        <f t="shared" si="25"/>
        <v>18.5</v>
      </c>
      <c r="R29" s="65">
        <f t="shared" si="25"/>
        <v>5</v>
      </c>
      <c r="S29" s="76">
        <f t="shared" ref="S29:W29" si="26">INT(S28)+MIN(S28-INT(S28)+AI28,1.875)</f>
        <v>18.625</v>
      </c>
      <c r="T29" s="76">
        <f t="shared" si="26"/>
        <v>9.75</v>
      </c>
      <c r="U29" s="76">
        <f t="shared" si="26"/>
        <v>9.75</v>
      </c>
      <c r="V29" s="76">
        <f t="shared" si="26"/>
        <v>9.75</v>
      </c>
      <c r="W29" s="77">
        <f t="shared" si="26"/>
        <v>8.5</v>
      </c>
      <c r="X29" s="15"/>
      <c r="Y29" s="15"/>
      <c r="Z29" s="63" t="s">
        <v>122</v>
      </c>
      <c r="AA29" s="64">
        <f>MIN(MAX(MIN(MAX(MIN(MAX(K$6+INDEX(エサマスタ!$C$5:$O$53,MATCH($D29,エサマスタ!$B$5:$B$53,0),COLUMN()-COLUMN($Z29)),0),3.75)+INDEX(エサマスタ!$C$5:$O$53,MATCH($E29,エサマスタ!$B$5:$B$53,0),COLUMN()-COLUMN($Z29)),0),3.75)+INDEX(エサマスタ!$C$5:$O$53,MATCH($F29,エサマスタ!$B$5:$B$53,0),COLUMN()-COLUMN($Z29)),0),3.75)</f>
        <v>3.75</v>
      </c>
      <c r="AB29" s="65">
        <f>MIN(MAX(MIN(MAX(MIN(MAX(L$6+INDEX(エサマスタ!$C$5:$O$53,MATCH($D29,エサマスタ!$B$5:$B$53,0),COLUMN()-COLUMN($Z29)),0),3.75)+INDEX(エサマスタ!$C$5:$O$53,MATCH($E29,エサマスタ!$B$5:$B$53,0),COLUMN()-COLUMN($Z29)),0),3.75)+INDEX(エサマスタ!$C$5:$O$53,MATCH($F29,エサマスタ!$B$5:$B$53,0),COLUMN()-COLUMN($Z29)),0),3.75)</f>
        <v>1.25</v>
      </c>
      <c r="AC29" s="65">
        <f>MIN(MAX(MIN(MAX(MIN(MAX(M$6+INDEX(エサマスタ!$C$5:$O$53,MATCH($D29,エサマスタ!$B$5:$B$53,0),COLUMN()-COLUMN($Z29)),0),3.75)+INDEX(エサマスタ!$C$5:$O$53,MATCH($E29,エサマスタ!$B$5:$B$53,0),COLUMN()-COLUMN($Z29)),0),3.75)+INDEX(エサマスタ!$C$5:$O$53,MATCH($F29,エサマスタ!$B$5:$B$53,0),COLUMN()-COLUMN($Z29)),0),3.75)</f>
        <v>1.5</v>
      </c>
      <c r="AD29" s="65">
        <f>MIN(MAX(MIN(MAX(MIN(MAX(N$6+INDEX(エサマスタ!$C$5:$O$53,MATCH($D29,エサマスタ!$B$5:$B$53,0),COLUMN()-COLUMN($Z29)),0),3.75)+INDEX(エサマスタ!$C$5:$O$53,MATCH($E29,エサマスタ!$B$5:$B$53,0),COLUMN()-COLUMN($Z29)),0),3.75)+INDEX(エサマスタ!$C$5:$O$53,MATCH($F29,エサマスタ!$B$5:$B$53,0),COLUMN()-COLUMN($Z29)),0),3.75)</f>
        <v>1.5</v>
      </c>
      <c r="AE29" s="65">
        <f>MIN(MAX(MIN(MAX(MIN(MAX(O$6+INDEX(エサマスタ!$C$5:$O$53,MATCH($D29,エサマスタ!$B$5:$B$53,0),COLUMN()-COLUMN($Z29)),0),3.75)+INDEX(エサマスタ!$C$5:$O$53,MATCH($E29,エサマスタ!$B$5:$B$53,0),COLUMN()-COLUMN($Z29)),0),3.75)+INDEX(エサマスタ!$C$5:$O$53,MATCH($F29,エサマスタ!$B$5:$B$53,0),COLUMN()-COLUMN($Z29)),0),3.75)</f>
        <v>1</v>
      </c>
      <c r="AF29" s="65">
        <f>MIN(MAX(MIN(MAX(MIN(MAX(P$6+INDEX(エサマスタ!$C$5:$O$53,MATCH($D29,エサマスタ!$B$5:$B$53,0),COLUMN()-COLUMN($Z29)),0),3.75)+INDEX(エサマスタ!$C$5:$O$53,MATCH($E29,エサマスタ!$B$5:$B$53,0),COLUMN()-COLUMN($Z29)),0),3.75)+INDEX(エサマスタ!$C$5:$O$53,MATCH($F29,エサマスタ!$B$5:$B$53,0),COLUMN()-COLUMN($Z29)),0),3.75)</f>
        <v>2.25</v>
      </c>
      <c r="AG29" s="65">
        <f>MIN(MAX(MIN(MAX(MIN(MAX(Q$6+INDEX(エサマスタ!$C$5:$O$53,MATCH($D29,エサマスタ!$B$5:$B$53,0),COLUMN()-COLUMN($Z29)),0),3.75)+INDEX(エサマスタ!$C$5:$O$53,MATCH($E29,エサマスタ!$B$5:$B$53,0),COLUMN()-COLUMN($Z29)),0),3.75)+INDEX(エサマスタ!$C$5:$O$53,MATCH($F29,エサマスタ!$B$5:$B$53,0),COLUMN()-COLUMN($Z29)),0),3.75)</f>
        <v>0.5</v>
      </c>
      <c r="AH29" s="65">
        <f>MIN(MAX(MIN(MAX(MIN(MAX(R$6+INDEX(エサマスタ!$C$5:$O$53,MATCH($D29,エサマスタ!$B$5:$B$53,0),COLUMN()-COLUMN($Z29)),0),3.75)+INDEX(エサマスタ!$C$5:$O$53,MATCH($E29,エサマスタ!$B$5:$B$53,0),COLUMN()-COLUMN($Z29)),0),3.75)+INDEX(エサマスタ!$C$5:$O$53,MATCH($F29,エサマスタ!$B$5:$B$53,0),COLUMN()-COLUMN($Z29)),0),3.75)</f>
        <v>0</v>
      </c>
      <c r="AI29" s="76">
        <f>MIN(MAX(MIN(MAX(MIN(MAX(S$6+INDEX(エサマスタ!$C$5:$O$53,MATCH($D29,エサマスタ!$B$5:$B$53,0),COLUMN()-COLUMN($Z29)),0),1.875-MOD(S29,1))+INDEX(エサマスタ!$C$5:$O$53,MATCH($E29,エサマスタ!$B$5:$B$53,0),COLUMN()-COLUMN($Z29)),0),1.875-MOD(S29,1))+INDEX(エサマスタ!$C$5:$O$53,MATCH($F29,エサマスタ!$B$5:$B$53,0),COLUMN()-COLUMN($Z29)),0),1.875-MOD(S29,1))</f>
        <v>0.625</v>
      </c>
      <c r="AJ29" s="76">
        <f>MIN(MAX(MIN(MAX(MIN(MAX(T$6+INDEX(エサマスタ!$C$5:$O$53,MATCH($D29,エサマスタ!$B$5:$B$53,0),COLUMN()-COLUMN($Z29)),0),1.875-MOD(T29,1))+INDEX(エサマスタ!$C$5:$O$53,MATCH($E29,エサマスタ!$B$5:$B$53,0),COLUMN()-COLUMN($Z29)),0),1.875-MOD(T29,1))+INDEX(エサマスタ!$C$5:$O$53,MATCH($F29,エサマスタ!$B$5:$B$53,0),COLUMN()-COLUMN($Z29)),0),1.875-MOD(T29,1))</f>
        <v>0.75</v>
      </c>
      <c r="AK29" s="76">
        <f>MIN(MAX(MIN(MAX(MIN(MAX(U$6+INDEX(エサマスタ!$C$5:$O$53,MATCH($D29,エサマスタ!$B$5:$B$53,0),COLUMN()-COLUMN($Z29)),0),1.875-MOD(U29,1))+INDEX(エサマスタ!$C$5:$O$53,MATCH($E29,エサマスタ!$B$5:$B$53,0),COLUMN()-COLUMN($Z29)),0),1.875-MOD(U29,1))+INDEX(エサマスタ!$C$5:$O$53,MATCH($F29,エサマスタ!$B$5:$B$53,0),COLUMN()-COLUMN($Z29)),0),1.875-MOD(U29,1))</f>
        <v>0.75</v>
      </c>
      <c r="AL29" s="76">
        <f>MIN(MAX(MIN(MAX(MIN(MAX(V$6+INDEX(エサマスタ!$C$5:$O$53,MATCH($D29,エサマスタ!$B$5:$B$53,0),COLUMN()-COLUMN($Z29)),0),1.875-MOD(V29,1))+INDEX(エサマスタ!$C$5:$O$53,MATCH($E29,エサマスタ!$B$5:$B$53,0),COLUMN()-COLUMN($Z29)),0),1.875-MOD(V29,1))+INDEX(エサマスタ!$C$5:$O$53,MATCH($F29,エサマスタ!$B$5:$B$53,0),COLUMN()-COLUMN($Z29)),0),1.875-MOD(V29,1))</f>
        <v>0.75</v>
      </c>
      <c r="AM29" s="77">
        <f>MIN(MAX(MIN(MAX(MIN(MAX(W$6+IF(AND($F$1="リマスター",$D29="アルマジロキャベツ"),-1,1)*INDEX(エサマスタ!$C$5:$O$53,MATCH($D29,エサマスタ!$B$5:$B$53,0),COLUMN()-COLUMN($Z29)),0),1.875-MOD(W29,1))+IF(AND($F$1="リマスター",$E29="アルマジロキャベツ"),-1,1)*INDEX(エサマスタ!$C$5:$O$53,MATCH($E29,エサマスタ!$B$5:$B$53,0),COLUMN()-COLUMN($Z29)),0),1.875-MOD(W29,1))+IF(AND($F$1="リマスター",$F29="アルマジロキャベツ"),-1,1)*INDEX(エサマスタ!$C$5:$O$53,MATCH($F29,エサマスタ!$B$5:$B$53,0),COLUMN()-COLUMN($Z29)),0),1.875-MOD(W29,1))</f>
        <v>1</v>
      </c>
      <c r="AN29" s="15"/>
      <c r="AO29" s="12"/>
      <c r="AP29" s="12"/>
      <c r="AQ29" s="12" t="str">
        <f>初期値マスタ!B26</f>
        <v>デスクラブ</v>
      </c>
      <c r="AR29" s="1" t="str">
        <f>エサマスタ!B26</f>
        <v>ツノガイニンジン</v>
      </c>
    </row>
    <row r="30" spans="1:44" x14ac:dyDescent="0.15">
      <c r="A30" s="15"/>
      <c r="B30" s="51" t="s">
        <v>123</v>
      </c>
      <c r="C30" s="54"/>
      <c r="D30" s="53" t="s">
        <v>92</v>
      </c>
      <c r="E30" s="53" t="s">
        <v>97</v>
      </c>
      <c r="F30" s="53" t="s">
        <v>97</v>
      </c>
      <c r="G30" s="32"/>
      <c r="H30" s="15"/>
      <c r="I30" s="15"/>
      <c r="J30" s="63" t="s">
        <v>123</v>
      </c>
      <c r="K30" s="64">
        <f t="shared" ref="K30:R30" si="27">K29+AA29</f>
        <v>32.75</v>
      </c>
      <c r="L30" s="65">
        <f t="shared" si="27"/>
        <v>19.5</v>
      </c>
      <c r="M30" s="65">
        <f t="shared" si="27"/>
        <v>20</v>
      </c>
      <c r="N30" s="65">
        <f t="shared" si="27"/>
        <v>27</v>
      </c>
      <c r="O30" s="65">
        <f t="shared" si="27"/>
        <v>17</v>
      </c>
      <c r="P30" s="65">
        <f t="shared" si="27"/>
        <v>32.5</v>
      </c>
      <c r="Q30" s="65">
        <f t="shared" si="27"/>
        <v>19</v>
      </c>
      <c r="R30" s="65">
        <f t="shared" si="27"/>
        <v>5</v>
      </c>
      <c r="S30" s="76">
        <f t="shared" ref="S30:W30" si="28">INT(S29)+MIN(S29-INT(S29)+AI29,1.875)</f>
        <v>19.25</v>
      </c>
      <c r="T30" s="76">
        <f t="shared" si="28"/>
        <v>10.5</v>
      </c>
      <c r="U30" s="76">
        <f t="shared" si="28"/>
        <v>10.5</v>
      </c>
      <c r="V30" s="76">
        <f t="shared" si="28"/>
        <v>10.5</v>
      </c>
      <c r="W30" s="77">
        <f t="shared" si="28"/>
        <v>9.5</v>
      </c>
      <c r="X30" s="15"/>
      <c r="Y30" s="15"/>
      <c r="Z30" s="63" t="s">
        <v>123</v>
      </c>
      <c r="AA30" s="64">
        <f>MIN(MAX(MIN(MAX(MIN(MAX(K$6+INDEX(エサマスタ!$C$5:$O$53,MATCH($D30,エサマスタ!$B$5:$B$53,0),COLUMN()-COLUMN($Z30)),0),3.75)+INDEX(エサマスタ!$C$5:$O$53,MATCH($E30,エサマスタ!$B$5:$B$53,0),COLUMN()-COLUMN($Z30)),0),3.75)+INDEX(エサマスタ!$C$5:$O$53,MATCH($F30,エサマスタ!$B$5:$B$53,0),COLUMN()-COLUMN($Z30)),0),3.75)</f>
        <v>3.75</v>
      </c>
      <c r="AB30" s="65">
        <f>MIN(MAX(MIN(MAX(MIN(MAX(L$6+INDEX(エサマスタ!$C$5:$O$53,MATCH($D30,エサマスタ!$B$5:$B$53,0),COLUMN()-COLUMN($Z30)),0),3.75)+INDEX(エサマスタ!$C$5:$O$53,MATCH($E30,エサマスタ!$B$5:$B$53,0),COLUMN()-COLUMN($Z30)),0),3.75)+INDEX(エサマスタ!$C$5:$O$53,MATCH($F30,エサマスタ!$B$5:$B$53,0),COLUMN()-COLUMN($Z30)),0),3.75)</f>
        <v>1.25</v>
      </c>
      <c r="AC30" s="65">
        <f>MIN(MAX(MIN(MAX(MIN(MAX(M$6+INDEX(エサマスタ!$C$5:$O$53,MATCH($D30,エサマスタ!$B$5:$B$53,0),COLUMN()-COLUMN($Z30)),0),3.75)+INDEX(エサマスタ!$C$5:$O$53,MATCH($E30,エサマスタ!$B$5:$B$53,0),COLUMN()-COLUMN($Z30)),0),3.75)+INDEX(エサマスタ!$C$5:$O$53,MATCH($F30,エサマスタ!$B$5:$B$53,0),COLUMN()-COLUMN($Z30)),0),3.75)</f>
        <v>1.5</v>
      </c>
      <c r="AD30" s="65">
        <f>MIN(MAX(MIN(MAX(MIN(MAX(N$6+INDEX(エサマスタ!$C$5:$O$53,MATCH($D30,エサマスタ!$B$5:$B$53,0),COLUMN()-COLUMN($Z30)),0),3.75)+INDEX(エサマスタ!$C$5:$O$53,MATCH($E30,エサマスタ!$B$5:$B$53,0),COLUMN()-COLUMN($Z30)),0),3.75)+INDEX(エサマスタ!$C$5:$O$53,MATCH($F30,エサマスタ!$B$5:$B$53,0),COLUMN()-COLUMN($Z30)),0),3.75)</f>
        <v>1.5</v>
      </c>
      <c r="AE30" s="65">
        <f>MIN(MAX(MIN(MAX(MIN(MAX(O$6+INDEX(エサマスタ!$C$5:$O$53,MATCH($D30,エサマスタ!$B$5:$B$53,0),COLUMN()-COLUMN($Z30)),0),3.75)+INDEX(エサマスタ!$C$5:$O$53,MATCH($E30,エサマスタ!$B$5:$B$53,0),COLUMN()-COLUMN($Z30)),0),3.75)+INDEX(エサマスタ!$C$5:$O$53,MATCH($F30,エサマスタ!$B$5:$B$53,0),COLUMN()-COLUMN($Z30)),0),3.75)</f>
        <v>1</v>
      </c>
      <c r="AF30" s="65">
        <f>MIN(MAX(MIN(MAX(MIN(MAX(P$6+INDEX(エサマスタ!$C$5:$O$53,MATCH($D30,エサマスタ!$B$5:$B$53,0),COLUMN()-COLUMN($Z30)),0),3.75)+INDEX(エサマスタ!$C$5:$O$53,MATCH($E30,エサマスタ!$B$5:$B$53,0),COLUMN()-COLUMN($Z30)),0),3.75)+INDEX(エサマスタ!$C$5:$O$53,MATCH($F30,エサマスタ!$B$5:$B$53,0),COLUMN()-COLUMN($Z30)),0),3.75)</f>
        <v>2.25</v>
      </c>
      <c r="AG30" s="65">
        <f>MIN(MAX(MIN(MAX(MIN(MAX(Q$6+INDEX(エサマスタ!$C$5:$O$53,MATCH($D30,エサマスタ!$B$5:$B$53,0),COLUMN()-COLUMN($Z30)),0),3.75)+INDEX(エサマスタ!$C$5:$O$53,MATCH($E30,エサマスタ!$B$5:$B$53,0),COLUMN()-COLUMN($Z30)),0),3.75)+INDEX(エサマスタ!$C$5:$O$53,MATCH($F30,エサマスタ!$B$5:$B$53,0),COLUMN()-COLUMN($Z30)),0),3.75)</f>
        <v>0.5</v>
      </c>
      <c r="AH30" s="65">
        <f>MIN(MAX(MIN(MAX(MIN(MAX(R$6+INDEX(エサマスタ!$C$5:$O$53,MATCH($D30,エサマスタ!$B$5:$B$53,0),COLUMN()-COLUMN($Z30)),0),3.75)+INDEX(エサマスタ!$C$5:$O$53,MATCH($E30,エサマスタ!$B$5:$B$53,0),COLUMN()-COLUMN($Z30)),0),3.75)+INDEX(エサマスタ!$C$5:$O$53,MATCH($F30,エサマスタ!$B$5:$B$53,0),COLUMN()-COLUMN($Z30)),0),3.75)</f>
        <v>0</v>
      </c>
      <c r="AI30" s="76">
        <f>MIN(MAX(MIN(MAX(MIN(MAX(S$6+INDEX(エサマスタ!$C$5:$O$53,MATCH($D30,エサマスタ!$B$5:$B$53,0),COLUMN()-COLUMN($Z30)),0),1.875-MOD(S30,1))+INDEX(エサマスタ!$C$5:$O$53,MATCH($E30,エサマスタ!$B$5:$B$53,0),COLUMN()-COLUMN($Z30)),0),1.875-MOD(S30,1))+INDEX(エサマスタ!$C$5:$O$53,MATCH($F30,エサマスタ!$B$5:$B$53,0),COLUMN()-COLUMN($Z30)),0),1.875-MOD(S30,1))</f>
        <v>0.625</v>
      </c>
      <c r="AJ30" s="76">
        <f>MIN(MAX(MIN(MAX(MIN(MAX(T$6+INDEX(エサマスタ!$C$5:$O$53,MATCH($D30,エサマスタ!$B$5:$B$53,0),COLUMN()-COLUMN($Z30)),0),1.875-MOD(T30,1))+INDEX(エサマスタ!$C$5:$O$53,MATCH($E30,エサマスタ!$B$5:$B$53,0),COLUMN()-COLUMN($Z30)),0),1.875-MOD(T30,1))+INDEX(エサマスタ!$C$5:$O$53,MATCH($F30,エサマスタ!$B$5:$B$53,0),COLUMN()-COLUMN($Z30)),0),1.875-MOD(T30,1))</f>
        <v>0.75</v>
      </c>
      <c r="AK30" s="76">
        <f>MIN(MAX(MIN(MAX(MIN(MAX(U$6+INDEX(エサマスタ!$C$5:$O$53,MATCH($D30,エサマスタ!$B$5:$B$53,0),COLUMN()-COLUMN($Z30)),0),1.875-MOD(U30,1))+INDEX(エサマスタ!$C$5:$O$53,MATCH($E30,エサマスタ!$B$5:$B$53,0),COLUMN()-COLUMN($Z30)),0),1.875-MOD(U30,1))+INDEX(エサマスタ!$C$5:$O$53,MATCH($F30,エサマスタ!$B$5:$B$53,0),COLUMN()-COLUMN($Z30)),0),1.875-MOD(U30,1))</f>
        <v>0.75</v>
      </c>
      <c r="AL30" s="76">
        <f>MIN(MAX(MIN(MAX(MIN(MAX(V$6+INDEX(エサマスタ!$C$5:$O$53,MATCH($D30,エサマスタ!$B$5:$B$53,0),COLUMN()-COLUMN($Z30)),0),1.875-MOD(V30,1))+INDEX(エサマスタ!$C$5:$O$53,MATCH($E30,エサマスタ!$B$5:$B$53,0),COLUMN()-COLUMN($Z30)),0),1.875-MOD(V30,1))+INDEX(エサマスタ!$C$5:$O$53,MATCH($F30,エサマスタ!$B$5:$B$53,0),COLUMN()-COLUMN($Z30)),0),1.875-MOD(V30,1))</f>
        <v>0.75</v>
      </c>
      <c r="AM30" s="77">
        <f>MIN(MAX(MIN(MAX(MIN(MAX(W$6+IF(AND($F$1="リマスター",$D30="アルマジロキャベツ"),-1,1)*INDEX(エサマスタ!$C$5:$O$53,MATCH($D30,エサマスタ!$B$5:$B$53,0),COLUMN()-COLUMN($Z30)),0),1.875-MOD(W30,1))+IF(AND($F$1="リマスター",$E30="アルマジロキャベツ"),-1,1)*INDEX(エサマスタ!$C$5:$O$53,MATCH($E30,エサマスタ!$B$5:$B$53,0),COLUMN()-COLUMN($Z30)),0),1.875-MOD(W30,1))+IF(AND($F$1="リマスター",$F30="アルマジロキャベツ"),-1,1)*INDEX(エサマスタ!$C$5:$O$53,MATCH($F30,エサマスタ!$B$5:$B$53,0),COLUMN()-COLUMN($Z30)),0),1.875-MOD(W30,1))</f>
        <v>1</v>
      </c>
      <c r="AN30" s="15"/>
      <c r="AO30" s="12"/>
      <c r="AP30" s="12"/>
      <c r="AQ30" s="12" t="str">
        <f>初期値マスタ!B27</f>
        <v>シージャック</v>
      </c>
      <c r="AR30" s="1" t="str">
        <f>エサマスタ!B27</f>
        <v>マキガイカブ</v>
      </c>
    </row>
    <row r="31" spans="1:44" x14ac:dyDescent="0.15">
      <c r="A31" s="15"/>
      <c r="B31" s="51" t="s">
        <v>124</v>
      </c>
      <c r="C31" s="54"/>
      <c r="D31" s="53" t="s">
        <v>97</v>
      </c>
      <c r="E31" s="53" t="s">
        <v>97</v>
      </c>
      <c r="F31" s="53" t="s">
        <v>104</v>
      </c>
      <c r="G31" s="32"/>
      <c r="H31" s="15"/>
      <c r="I31" s="15"/>
      <c r="J31" s="63" t="s">
        <v>124</v>
      </c>
      <c r="K31" s="64">
        <f t="shared" ref="K31:R31" si="29">K30+AA30</f>
        <v>36.5</v>
      </c>
      <c r="L31" s="65">
        <f t="shared" si="29"/>
        <v>20.75</v>
      </c>
      <c r="M31" s="65">
        <f t="shared" si="29"/>
        <v>21.5</v>
      </c>
      <c r="N31" s="65">
        <f t="shared" si="29"/>
        <v>28.5</v>
      </c>
      <c r="O31" s="65">
        <f t="shared" si="29"/>
        <v>18</v>
      </c>
      <c r="P31" s="65">
        <f t="shared" si="29"/>
        <v>34.75</v>
      </c>
      <c r="Q31" s="65">
        <f t="shared" si="29"/>
        <v>19.5</v>
      </c>
      <c r="R31" s="65">
        <f t="shared" si="29"/>
        <v>5</v>
      </c>
      <c r="S31" s="76">
        <f t="shared" ref="S31:W31" si="30">INT(S30)+MIN(S30-INT(S30)+AI30,1.875)</f>
        <v>19.875</v>
      </c>
      <c r="T31" s="76">
        <f t="shared" si="30"/>
        <v>11.25</v>
      </c>
      <c r="U31" s="76">
        <f t="shared" si="30"/>
        <v>11.25</v>
      </c>
      <c r="V31" s="76">
        <f t="shared" si="30"/>
        <v>11.25</v>
      </c>
      <c r="W31" s="77">
        <f t="shared" si="30"/>
        <v>10.5</v>
      </c>
      <c r="X31" s="15"/>
      <c r="Y31" s="15"/>
      <c r="Z31" s="63" t="s">
        <v>124</v>
      </c>
      <c r="AA31" s="64">
        <f>MIN(MAX(MIN(MAX(MIN(MAX(K$6+INDEX(エサマスタ!$C$5:$O$53,MATCH($D31,エサマスタ!$B$5:$B$53,0),COLUMN()-COLUMN($Z31)),0),3.75)+INDEX(エサマスタ!$C$5:$O$53,MATCH($E31,エサマスタ!$B$5:$B$53,0),COLUMN()-COLUMN($Z31)),0),3.75)+INDEX(エサマスタ!$C$5:$O$53,MATCH($F31,エサマスタ!$B$5:$B$53,0),COLUMN()-COLUMN($Z31)),0),3.75)</f>
        <v>3.75</v>
      </c>
      <c r="AB31" s="65">
        <f>MIN(MAX(MIN(MAX(MIN(MAX(L$6+INDEX(エサマスタ!$C$5:$O$53,MATCH($D31,エサマスタ!$B$5:$B$53,0),COLUMN()-COLUMN($Z31)),0),3.75)+INDEX(エサマスタ!$C$5:$O$53,MATCH($E31,エサマスタ!$B$5:$B$53,0),COLUMN()-COLUMN($Z31)),0),3.75)+INDEX(エサマスタ!$C$5:$O$53,MATCH($F31,エサマスタ!$B$5:$B$53,0),COLUMN()-COLUMN($Z31)),0),3.75)</f>
        <v>1.25</v>
      </c>
      <c r="AC31" s="65">
        <f>MIN(MAX(MIN(MAX(MIN(MAX(M$6+INDEX(エサマスタ!$C$5:$O$53,MATCH($D31,エサマスタ!$B$5:$B$53,0),COLUMN()-COLUMN($Z31)),0),3.75)+INDEX(エサマスタ!$C$5:$O$53,MATCH($E31,エサマスタ!$B$5:$B$53,0),COLUMN()-COLUMN($Z31)),0),3.75)+INDEX(エサマスタ!$C$5:$O$53,MATCH($F31,エサマスタ!$B$5:$B$53,0),COLUMN()-COLUMN($Z31)),0),3.75)</f>
        <v>0.5</v>
      </c>
      <c r="AD31" s="65">
        <f>MIN(MAX(MIN(MAX(MIN(MAX(N$6+INDEX(エサマスタ!$C$5:$O$53,MATCH($D31,エサマスタ!$B$5:$B$53,0),COLUMN()-COLUMN($Z31)),0),3.75)+INDEX(エサマスタ!$C$5:$O$53,MATCH($E31,エサマスタ!$B$5:$B$53,0),COLUMN()-COLUMN($Z31)),0),3.75)+INDEX(エサマスタ!$C$5:$O$53,MATCH($F31,エサマスタ!$B$5:$B$53,0),COLUMN()-COLUMN($Z31)),0),3.75)</f>
        <v>1.5</v>
      </c>
      <c r="AE31" s="65">
        <f>MIN(MAX(MIN(MAX(MIN(MAX(O$6+INDEX(エサマスタ!$C$5:$O$53,MATCH($D31,エサマスタ!$B$5:$B$53,0),COLUMN()-COLUMN($Z31)),0),3.75)+INDEX(エサマスタ!$C$5:$O$53,MATCH($E31,エサマスタ!$B$5:$B$53,0),COLUMN()-COLUMN($Z31)),0),3.75)+INDEX(エサマスタ!$C$5:$O$53,MATCH($F31,エサマスタ!$B$5:$B$53,0),COLUMN()-COLUMN($Z31)),0),3.75)</f>
        <v>1</v>
      </c>
      <c r="AF31" s="65">
        <f>MIN(MAX(MIN(MAX(MIN(MAX(P$6+INDEX(エサマスタ!$C$5:$O$53,MATCH($D31,エサマスタ!$B$5:$B$53,0),COLUMN()-COLUMN($Z31)),0),3.75)+INDEX(エサマスタ!$C$5:$O$53,MATCH($E31,エサマスタ!$B$5:$B$53,0),COLUMN()-COLUMN($Z31)),0),3.75)+INDEX(エサマスタ!$C$5:$O$53,MATCH($F31,エサマスタ!$B$5:$B$53,0),COLUMN()-COLUMN($Z31)),0),3.75)</f>
        <v>1.25</v>
      </c>
      <c r="AG31" s="65">
        <f>MIN(MAX(MIN(MAX(MIN(MAX(Q$6+INDEX(エサマスタ!$C$5:$O$53,MATCH($D31,エサマスタ!$B$5:$B$53,0),COLUMN()-COLUMN($Z31)),0),3.75)+INDEX(エサマスタ!$C$5:$O$53,MATCH($E31,エサマスタ!$B$5:$B$53,0),COLUMN()-COLUMN($Z31)),0),3.75)+INDEX(エサマスタ!$C$5:$O$53,MATCH($F31,エサマスタ!$B$5:$B$53,0),COLUMN()-COLUMN($Z31)),0),3.75)</f>
        <v>2.5</v>
      </c>
      <c r="AH31" s="65">
        <f>MIN(MAX(MIN(MAX(MIN(MAX(R$6+INDEX(エサマスタ!$C$5:$O$53,MATCH($D31,エサマスタ!$B$5:$B$53,0),COLUMN()-COLUMN($Z31)),0),3.75)+INDEX(エサマスタ!$C$5:$O$53,MATCH($E31,エサマスタ!$B$5:$B$53,0),COLUMN()-COLUMN($Z31)),0),3.75)+INDEX(エサマスタ!$C$5:$O$53,MATCH($F31,エサマスタ!$B$5:$B$53,0),COLUMN()-COLUMN($Z31)),0),3.75)</f>
        <v>0</v>
      </c>
      <c r="AI31" s="76">
        <f>MIN(MAX(MIN(MAX(MIN(MAX(S$6+INDEX(エサマスタ!$C$5:$O$53,MATCH($D31,エサマスタ!$B$5:$B$53,0),COLUMN()-COLUMN($Z31)),0),1.875-MOD(S31,1))+INDEX(エサマスタ!$C$5:$O$53,MATCH($E31,エサマスタ!$B$5:$B$53,0),COLUMN()-COLUMN($Z31)),0),1.875-MOD(S31,1))+INDEX(エサマスタ!$C$5:$O$53,MATCH($F31,エサマスタ!$B$5:$B$53,0),COLUMN()-COLUMN($Z31)),0),1.875-MOD(S31,1))</f>
        <v>0.625</v>
      </c>
      <c r="AJ31" s="76">
        <f>MIN(MAX(MIN(MAX(MIN(MAX(T$6+INDEX(エサマスタ!$C$5:$O$53,MATCH($D31,エサマスタ!$B$5:$B$53,0),COLUMN()-COLUMN($Z31)),0),1.875-MOD(T31,1))+INDEX(エサマスタ!$C$5:$O$53,MATCH($E31,エサマスタ!$B$5:$B$53,0),COLUMN()-COLUMN($Z31)),0),1.875-MOD(T31,1))+INDEX(エサマスタ!$C$5:$O$53,MATCH($F31,エサマスタ!$B$5:$B$53,0),COLUMN()-COLUMN($Z31)),0),1.875-MOD(T31,1))</f>
        <v>0.25</v>
      </c>
      <c r="AK31" s="76">
        <f>MIN(MAX(MIN(MAX(MIN(MAX(U$6+INDEX(エサマスタ!$C$5:$O$53,MATCH($D31,エサマスタ!$B$5:$B$53,0),COLUMN()-COLUMN($Z31)),0),1.875-MOD(U31,1))+INDEX(エサマスタ!$C$5:$O$53,MATCH($E31,エサマスタ!$B$5:$B$53,0),COLUMN()-COLUMN($Z31)),0),1.875-MOD(U31,1))+INDEX(エサマスタ!$C$5:$O$53,MATCH($F31,エサマスタ!$B$5:$B$53,0),COLUMN()-COLUMN($Z31)),0),1.875-MOD(U31,1))</f>
        <v>0.25</v>
      </c>
      <c r="AL31" s="76">
        <f>MIN(MAX(MIN(MAX(MIN(MAX(V$6+INDEX(エサマスタ!$C$5:$O$53,MATCH($D31,エサマスタ!$B$5:$B$53,0),COLUMN()-COLUMN($Z31)),0),1.875-MOD(V31,1))+INDEX(エサマスタ!$C$5:$O$53,MATCH($E31,エサマスタ!$B$5:$B$53,0),COLUMN()-COLUMN($Z31)),0),1.875-MOD(V31,1))+INDEX(エサマスタ!$C$5:$O$53,MATCH($F31,エサマスタ!$B$5:$B$53,0),COLUMN()-COLUMN($Z31)),0),1.875-MOD(V31,1))</f>
        <v>0.25</v>
      </c>
      <c r="AM31" s="77">
        <f>MIN(MAX(MIN(MAX(MIN(MAX(W$6+IF(AND($F$1="リマスター",$D31="アルマジロキャベツ"),-1,1)*INDEX(エサマスタ!$C$5:$O$53,MATCH($D31,エサマスタ!$B$5:$B$53,0),COLUMN()-COLUMN($Z31)),0),1.875-MOD(W31,1))+IF(AND($F$1="リマスター",$E31="アルマジロキャベツ"),-1,1)*INDEX(エサマスタ!$C$5:$O$53,MATCH($E31,エサマスタ!$B$5:$B$53,0),COLUMN()-COLUMN($Z31)),0),1.875-MOD(W31,1))+IF(AND($F$1="リマスター",$F31="アルマジロキャベツ"),-1,1)*INDEX(エサマスタ!$C$5:$O$53,MATCH($F31,エサマスタ!$B$5:$B$53,0),COLUMN()-COLUMN($Z31)),0),1.875-MOD(W31,1))</f>
        <v>1.375</v>
      </c>
      <c r="AN31" s="15"/>
      <c r="AO31" s="12"/>
      <c r="AP31" s="12"/>
      <c r="AQ31" s="12" t="str">
        <f>初期値マスタ!B28</f>
        <v>シードラゴン</v>
      </c>
      <c r="AR31" s="1" t="str">
        <f>エサマスタ!B28</f>
        <v>ひまわりとうもろこし</v>
      </c>
    </row>
    <row r="32" spans="1:44" x14ac:dyDescent="0.15">
      <c r="A32" s="15"/>
      <c r="B32" s="51" t="s">
        <v>125</v>
      </c>
      <c r="C32" s="54"/>
      <c r="D32" s="53" t="s">
        <v>92</v>
      </c>
      <c r="E32" s="53" t="s">
        <v>92</v>
      </c>
      <c r="F32" s="53" t="s">
        <v>102</v>
      </c>
      <c r="G32" s="32"/>
      <c r="H32" s="15"/>
      <c r="I32" s="15"/>
      <c r="J32" s="63" t="s">
        <v>125</v>
      </c>
      <c r="K32" s="64">
        <f t="shared" ref="K32:R32" si="31">K31+AA31</f>
        <v>40.25</v>
      </c>
      <c r="L32" s="65">
        <f t="shared" si="31"/>
        <v>22</v>
      </c>
      <c r="M32" s="65">
        <f t="shared" si="31"/>
        <v>22</v>
      </c>
      <c r="N32" s="65">
        <f t="shared" si="31"/>
        <v>30</v>
      </c>
      <c r="O32" s="65">
        <f t="shared" si="31"/>
        <v>19</v>
      </c>
      <c r="P32" s="65">
        <f t="shared" si="31"/>
        <v>36</v>
      </c>
      <c r="Q32" s="65">
        <f t="shared" si="31"/>
        <v>22</v>
      </c>
      <c r="R32" s="65">
        <f t="shared" si="31"/>
        <v>5</v>
      </c>
      <c r="S32" s="76">
        <f t="shared" ref="S32:W32" si="32">INT(S31)+MIN(S31-INT(S31)+AI31,1.875)</f>
        <v>20.5</v>
      </c>
      <c r="T32" s="76">
        <f t="shared" si="32"/>
        <v>11.5</v>
      </c>
      <c r="U32" s="76">
        <f t="shared" si="32"/>
        <v>11.5</v>
      </c>
      <c r="V32" s="76">
        <f t="shared" si="32"/>
        <v>11.5</v>
      </c>
      <c r="W32" s="77">
        <f t="shared" si="32"/>
        <v>11.875</v>
      </c>
      <c r="X32" s="15"/>
      <c r="Y32" s="15"/>
      <c r="Z32" s="63" t="s">
        <v>125</v>
      </c>
      <c r="AA32" s="64">
        <f>MIN(MAX(MIN(MAX(MIN(MAX(K$6+INDEX(エサマスタ!$C$5:$O$53,MATCH($D32,エサマスタ!$B$5:$B$53,0),COLUMN()-COLUMN($Z32)),0),3.75)+INDEX(エサマスタ!$C$5:$O$53,MATCH($E32,エサマスタ!$B$5:$B$53,0),COLUMN()-COLUMN($Z32)),0),3.75)+INDEX(エサマスタ!$C$5:$O$53,MATCH($F32,エサマスタ!$B$5:$B$53,0),COLUMN()-COLUMN($Z32)),0),3.75)</f>
        <v>0.5</v>
      </c>
      <c r="AB32" s="65">
        <f>MIN(MAX(MIN(MAX(MIN(MAX(L$6+INDEX(エサマスタ!$C$5:$O$53,MATCH($D32,エサマスタ!$B$5:$B$53,0),COLUMN()-COLUMN($Z32)),0),3.75)+INDEX(エサマスタ!$C$5:$O$53,MATCH($E32,エサマスタ!$B$5:$B$53,0),COLUMN()-COLUMN($Z32)),0),3.75)+INDEX(エサマスタ!$C$5:$O$53,MATCH($F32,エサマスタ!$B$5:$B$53,0),COLUMN()-COLUMN($Z32)),0),3.75)</f>
        <v>1.25</v>
      </c>
      <c r="AC32" s="65">
        <f>MIN(MAX(MIN(MAX(MIN(MAX(M$6+INDEX(エサマスタ!$C$5:$O$53,MATCH($D32,エサマスタ!$B$5:$B$53,0),COLUMN()-COLUMN($Z32)),0),3.75)+INDEX(エサマスタ!$C$5:$O$53,MATCH($E32,エサマスタ!$B$5:$B$53,0),COLUMN()-COLUMN($Z32)),0),3.75)+INDEX(エサマスタ!$C$5:$O$53,MATCH($F32,エサマスタ!$B$5:$B$53,0),COLUMN()-COLUMN($Z32)),0),3.75)</f>
        <v>2.5</v>
      </c>
      <c r="AD32" s="65">
        <f>MIN(MAX(MIN(MAX(MIN(MAX(N$6+INDEX(エサマスタ!$C$5:$O$53,MATCH($D32,エサマスタ!$B$5:$B$53,0),COLUMN()-COLUMN($Z32)),0),3.75)+INDEX(エサマスタ!$C$5:$O$53,MATCH($E32,エサマスタ!$B$5:$B$53,0),COLUMN()-COLUMN($Z32)),0),3.75)+INDEX(エサマスタ!$C$5:$O$53,MATCH($F32,エサマスタ!$B$5:$B$53,0),COLUMN()-COLUMN($Z32)),0),3.75)</f>
        <v>2.5</v>
      </c>
      <c r="AE32" s="65">
        <f>MIN(MAX(MIN(MAX(MIN(MAX(O$6+INDEX(エサマスタ!$C$5:$O$53,MATCH($D32,エサマスタ!$B$5:$B$53,0),COLUMN()-COLUMN($Z32)),0),3.75)+INDEX(エサマスタ!$C$5:$O$53,MATCH($E32,エサマスタ!$B$5:$B$53,0),COLUMN()-COLUMN($Z32)),0),3.75)+INDEX(エサマスタ!$C$5:$O$53,MATCH($F32,エサマスタ!$B$5:$B$53,0),COLUMN()-COLUMN($Z32)),0),3.75)</f>
        <v>1</v>
      </c>
      <c r="AF32" s="65">
        <f>MIN(MAX(MIN(MAX(MIN(MAX(P$6+INDEX(エサマスタ!$C$5:$O$53,MATCH($D32,エサマスタ!$B$5:$B$53,0),COLUMN()-COLUMN($Z32)),0),3.75)+INDEX(エサマスタ!$C$5:$O$53,MATCH($E32,エサマスタ!$B$5:$B$53,0),COLUMN()-COLUMN($Z32)),0),3.75)+INDEX(エサマスタ!$C$5:$O$53,MATCH($F32,エサマスタ!$B$5:$B$53,0),COLUMN()-COLUMN($Z32)),0),3.75)</f>
        <v>3.25</v>
      </c>
      <c r="AG32" s="65">
        <f>MIN(MAX(MIN(MAX(MIN(MAX(Q$6+INDEX(エサマスタ!$C$5:$O$53,MATCH($D32,エサマスタ!$B$5:$B$53,0),COLUMN()-COLUMN($Z32)),0),3.75)+INDEX(エサマスタ!$C$5:$O$53,MATCH($E32,エサマスタ!$B$5:$B$53,0),COLUMN()-COLUMN($Z32)),0),3.75)+INDEX(エサマスタ!$C$5:$O$53,MATCH($F32,エサマスタ!$B$5:$B$53,0),COLUMN()-COLUMN($Z32)),0),3.75)</f>
        <v>2</v>
      </c>
      <c r="AH32" s="65">
        <f>MIN(MAX(MIN(MAX(MIN(MAX(R$6+INDEX(エサマスタ!$C$5:$O$53,MATCH($D32,エサマスタ!$B$5:$B$53,0),COLUMN()-COLUMN($Z32)),0),3.75)+INDEX(エサマスタ!$C$5:$O$53,MATCH($E32,エサマスタ!$B$5:$B$53,0),COLUMN()-COLUMN($Z32)),0),3.75)+INDEX(エサマスタ!$C$5:$O$53,MATCH($F32,エサマスタ!$B$5:$B$53,0),COLUMN()-COLUMN($Z32)),0),3.75)</f>
        <v>0</v>
      </c>
      <c r="AI32" s="76">
        <f>MIN(MAX(MIN(MAX(MIN(MAX(S$6+INDEX(エサマスタ!$C$5:$O$53,MATCH($D32,エサマスタ!$B$5:$B$53,0),COLUMN()-COLUMN($Z32)),0),1.875-MOD(S32,1))+INDEX(エサマスタ!$C$5:$O$53,MATCH($E32,エサマスタ!$B$5:$B$53,0),COLUMN()-COLUMN($Z32)),0),1.875-MOD(S32,1))+INDEX(エサマスタ!$C$5:$O$53,MATCH($F32,エサマスタ!$B$5:$B$53,0),COLUMN()-COLUMN($Z32)),0),1.875-MOD(S32,1))</f>
        <v>0.625</v>
      </c>
      <c r="AJ32" s="76">
        <f>MIN(MAX(MIN(MAX(MIN(MAX(T$6+INDEX(エサマスタ!$C$5:$O$53,MATCH($D32,エサマスタ!$B$5:$B$53,0),COLUMN()-COLUMN($Z32)),0),1.875-MOD(T32,1))+INDEX(エサマスタ!$C$5:$O$53,MATCH($E32,エサマスタ!$B$5:$B$53,0),COLUMN()-COLUMN($Z32)),0),1.875-MOD(T32,1))+INDEX(エサマスタ!$C$5:$O$53,MATCH($F32,エサマスタ!$B$5:$B$53,0),COLUMN()-COLUMN($Z32)),0),1.875-MOD(T32,1))</f>
        <v>1.25</v>
      </c>
      <c r="AK32" s="76">
        <f>MIN(MAX(MIN(MAX(MIN(MAX(U$6+INDEX(エサマスタ!$C$5:$O$53,MATCH($D32,エサマスタ!$B$5:$B$53,0),COLUMN()-COLUMN($Z32)),0),1.875-MOD(U32,1))+INDEX(エサマスタ!$C$5:$O$53,MATCH($E32,エサマスタ!$B$5:$B$53,0),COLUMN()-COLUMN($Z32)),0),1.875-MOD(U32,1))+INDEX(エサマスタ!$C$5:$O$53,MATCH($F32,エサマスタ!$B$5:$B$53,0),COLUMN()-COLUMN($Z32)),0),1.875-MOD(U32,1))</f>
        <v>1.25</v>
      </c>
      <c r="AL32" s="76">
        <f>MIN(MAX(MIN(MAX(MIN(MAX(V$6+INDEX(エサマスタ!$C$5:$O$53,MATCH($D32,エサマスタ!$B$5:$B$53,0),COLUMN()-COLUMN($Z32)),0),1.875-MOD(V32,1))+INDEX(エサマスタ!$C$5:$O$53,MATCH($E32,エサマスタ!$B$5:$B$53,0),COLUMN()-COLUMN($Z32)),0),1.875-MOD(V32,1))+INDEX(エサマスタ!$C$5:$O$53,MATCH($F32,エサマスタ!$B$5:$B$53,0),COLUMN()-COLUMN($Z32)),0),1.875-MOD(V32,1))</f>
        <v>1.25</v>
      </c>
      <c r="AM32" s="77">
        <f>MIN(MAX(MIN(MAX(MIN(MAX(W$6+IF(AND($F$1="リマスター",$D32="アルマジロキャベツ"),-1,1)*INDEX(エサマスタ!$C$5:$O$53,MATCH($D32,エサマスタ!$B$5:$B$53,0),COLUMN()-COLUMN($Z32)),0),1.875-MOD(W32,1))+IF(AND($F$1="リマスター",$E32="アルマジロキャベツ"),-1,1)*INDEX(エサマスタ!$C$5:$O$53,MATCH($E32,エサマスタ!$B$5:$B$53,0),COLUMN()-COLUMN($Z32)),0),1.875-MOD(W32,1))+IF(AND($F$1="リマスター",$F32="アルマジロキャベツ"),-1,1)*INDEX(エサマスタ!$C$5:$O$53,MATCH($F32,エサマスタ!$B$5:$B$53,0),COLUMN()-COLUMN($Z32)),0),1.875-MOD(W32,1))</f>
        <v>0</v>
      </c>
      <c r="AN32" s="15"/>
      <c r="AO32" s="12"/>
      <c r="AP32" s="12"/>
      <c r="AQ32" s="12" t="str">
        <f>初期値マスタ!B29</f>
        <v>ラドーン</v>
      </c>
      <c r="AR32" s="1" t="str">
        <f>エサマスタ!B29</f>
        <v>アルマジロキャベツ</v>
      </c>
    </row>
    <row r="33" spans="1:44" x14ac:dyDescent="0.15">
      <c r="A33" s="15"/>
      <c r="B33" s="51" t="s">
        <v>126</v>
      </c>
      <c r="C33" s="54"/>
      <c r="D33" s="53" t="s">
        <v>92</v>
      </c>
      <c r="E33" s="53" t="s">
        <v>97</v>
      </c>
      <c r="F33" s="53" t="s">
        <v>97</v>
      </c>
      <c r="G33" s="32"/>
      <c r="H33" s="15"/>
      <c r="I33" s="15"/>
      <c r="J33" s="63" t="s">
        <v>126</v>
      </c>
      <c r="K33" s="64">
        <f t="shared" ref="K33:R33" si="33">K32+AA32</f>
        <v>40.75</v>
      </c>
      <c r="L33" s="65">
        <f t="shared" si="33"/>
        <v>23.25</v>
      </c>
      <c r="M33" s="65">
        <f t="shared" si="33"/>
        <v>24.5</v>
      </c>
      <c r="N33" s="65">
        <f t="shared" si="33"/>
        <v>32.5</v>
      </c>
      <c r="O33" s="65">
        <f t="shared" si="33"/>
        <v>20</v>
      </c>
      <c r="P33" s="65">
        <f t="shared" si="33"/>
        <v>39.25</v>
      </c>
      <c r="Q33" s="65">
        <f t="shared" si="33"/>
        <v>24</v>
      </c>
      <c r="R33" s="65">
        <f t="shared" si="33"/>
        <v>5</v>
      </c>
      <c r="S33" s="76">
        <f t="shared" ref="S33:W33" si="34">INT(S32)+MIN(S32-INT(S32)+AI32,1.875)</f>
        <v>21.125</v>
      </c>
      <c r="T33" s="76">
        <f t="shared" si="34"/>
        <v>12.75</v>
      </c>
      <c r="U33" s="76">
        <f t="shared" si="34"/>
        <v>12.75</v>
      </c>
      <c r="V33" s="76">
        <f t="shared" si="34"/>
        <v>12.75</v>
      </c>
      <c r="W33" s="77">
        <f t="shared" si="34"/>
        <v>11.875</v>
      </c>
      <c r="X33" s="15"/>
      <c r="Y33" s="15"/>
      <c r="Z33" s="63" t="s">
        <v>126</v>
      </c>
      <c r="AA33" s="64">
        <f>MIN(MAX(MIN(MAX(MIN(MAX(K$6+INDEX(エサマスタ!$C$5:$O$53,MATCH($D33,エサマスタ!$B$5:$B$53,0),COLUMN()-COLUMN($Z33)),0),3.75)+INDEX(エサマスタ!$C$5:$O$53,MATCH($E33,エサマスタ!$B$5:$B$53,0),COLUMN()-COLUMN($Z33)),0),3.75)+INDEX(エサマスタ!$C$5:$O$53,MATCH($F33,エサマスタ!$B$5:$B$53,0),COLUMN()-COLUMN($Z33)),0),3.75)</f>
        <v>3.75</v>
      </c>
      <c r="AB33" s="65">
        <f>MIN(MAX(MIN(MAX(MIN(MAX(L$6+INDEX(エサマスタ!$C$5:$O$53,MATCH($D33,エサマスタ!$B$5:$B$53,0),COLUMN()-COLUMN($Z33)),0),3.75)+INDEX(エサマスタ!$C$5:$O$53,MATCH($E33,エサマスタ!$B$5:$B$53,0),COLUMN()-COLUMN($Z33)),0),3.75)+INDEX(エサマスタ!$C$5:$O$53,MATCH($F33,エサマスタ!$B$5:$B$53,0),COLUMN()-COLUMN($Z33)),0),3.75)</f>
        <v>1.25</v>
      </c>
      <c r="AC33" s="65">
        <f>MIN(MAX(MIN(MAX(MIN(MAX(M$6+INDEX(エサマスタ!$C$5:$O$53,MATCH($D33,エサマスタ!$B$5:$B$53,0),COLUMN()-COLUMN($Z33)),0),3.75)+INDEX(エサマスタ!$C$5:$O$53,MATCH($E33,エサマスタ!$B$5:$B$53,0),COLUMN()-COLUMN($Z33)),0),3.75)+INDEX(エサマスタ!$C$5:$O$53,MATCH($F33,エサマスタ!$B$5:$B$53,0),COLUMN()-COLUMN($Z33)),0),3.75)</f>
        <v>1.5</v>
      </c>
      <c r="AD33" s="65">
        <f>MIN(MAX(MIN(MAX(MIN(MAX(N$6+INDEX(エサマスタ!$C$5:$O$53,MATCH($D33,エサマスタ!$B$5:$B$53,0),COLUMN()-COLUMN($Z33)),0),3.75)+INDEX(エサマスタ!$C$5:$O$53,MATCH($E33,エサマスタ!$B$5:$B$53,0),COLUMN()-COLUMN($Z33)),0),3.75)+INDEX(エサマスタ!$C$5:$O$53,MATCH($F33,エサマスタ!$B$5:$B$53,0),COLUMN()-COLUMN($Z33)),0),3.75)</f>
        <v>1.5</v>
      </c>
      <c r="AE33" s="65">
        <f>MIN(MAX(MIN(MAX(MIN(MAX(O$6+INDEX(エサマスタ!$C$5:$O$53,MATCH($D33,エサマスタ!$B$5:$B$53,0),COLUMN()-COLUMN($Z33)),0),3.75)+INDEX(エサマスタ!$C$5:$O$53,MATCH($E33,エサマスタ!$B$5:$B$53,0),COLUMN()-COLUMN($Z33)),0),3.75)+INDEX(エサマスタ!$C$5:$O$53,MATCH($F33,エサマスタ!$B$5:$B$53,0),COLUMN()-COLUMN($Z33)),0),3.75)</f>
        <v>1</v>
      </c>
      <c r="AF33" s="65">
        <f>MIN(MAX(MIN(MAX(MIN(MAX(P$6+INDEX(エサマスタ!$C$5:$O$53,MATCH($D33,エサマスタ!$B$5:$B$53,0),COLUMN()-COLUMN($Z33)),0),3.75)+INDEX(エサマスタ!$C$5:$O$53,MATCH($E33,エサマスタ!$B$5:$B$53,0),COLUMN()-COLUMN($Z33)),0),3.75)+INDEX(エサマスタ!$C$5:$O$53,MATCH($F33,エサマスタ!$B$5:$B$53,0),COLUMN()-COLUMN($Z33)),0),3.75)</f>
        <v>2.25</v>
      </c>
      <c r="AG33" s="65">
        <f>MIN(MAX(MIN(MAX(MIN(MAX(Q$6+INDEX(エサマスタ!$C$5:$O$53,MATCH($D33,エサマスタ!$B$5:$B$53,0),COLUMN()-COLUMN($Z33)),0),3.75)+INDEX(エサマスタ!$C$5:$O$53,MATCH($E33,エサマスタ!$B$5:$B$53,0),COLUMN()-COLUMN($Z33)),0),3.75)+INDEX(エサマスタ!$C$5:$O$53,MATCH($F33,エサマスタ!$B$5:$B$53,0),COLUMN()-COLUMN($Z33)),0),3.75)</f>
        <v>0.5</v>
      </c>
      <c r="AH33" s="65">
        <f>MIN(MAX(MIN(MAX(MIN(MAX(R$6+INDEX(エサマスタ!$C$5:$O$53,MATCH($D33,エサマスタ!$B$5:$B$53,0),COLUMN()-COLUMN($Z33)),0),3.75)+INDEX(エサマスタ!$C$5:$O$53,MATCH($E33,エサマスタ!$B$5:$B$53,0),COLUMN()-COLUMN($Z33)),0),3.75)+INDEX(エサマスタ!$C$5:$O$53,MATCH($F33,エサマスタ!$B$5:$B$53,0),COLUMN()-COLUMN($Z33)),0),3.75)</f>
        <v>0</v>
      </c>
      <c r="AI33" s="76">
        <f>MIN(MAX(MIN(MAX(MIN(MAX(S$6+INDEX(エサマスタ!$C$5:$O$53,MATCH($D33,エサマスタ!$B$5:$B$53,0),COLUMN()-COLUMN($Z33)),0),1.875-MOD(S33,1))+INDEX(エサマスタ!$C$5:$O$53,MATCH($E33,エサマスタ!$B$5:$B$53,0),COLUMN()-COLUMN($Z33)),0),1.875-MOD(S33,1))+INDEX(エサマスタ!$C$5:$O$53,MATCH($F33,エサマスタ!$B$5:$B$53,0),COLUMN()-COLUMN($Z33)),0),1.875-MOD(S33,1))</f>
        <v>0.625</v>
      </c>
      <c r="AJ33" s="76">
        <f>MIN(MAX(MIN(MAX(MIN(MAX(T$6+INDEX(エサマスタ!$C$5:$O$53,MATCH($D33,エサマスタ!$B$5:$B$53,0),COLUMN()-COLUMN($Z33)),0),1.875-MOD(T33,1))+INDEX(エサマスタ!$C$5:$O$53,MATCH($E33,エサマスタ!$B$5:$B$53,0),COLUMN()-COLUMN($Z33)),0),1.875-MOD(T33,1))+INDEX(エサマスタ!$C$5:$O$53,MATCH($F33,エサマスタ!$B$5:$B$53,0),COLUMN()-COLUMN($Z33)),0),1.875-MOD(T33,1))</f>
        <v>0.75</v>
      </c>
      <c r="AK33" s="76">
        <f>MIN(MAX(MIN(MAX(MIN(MAX(U$6+INDEX(エサマスタ!$C$5:$O$53,MATCH($D33,エサマスタ!$B$5:$B$53,0),COLUMN()-COLUMN($Z33)),0),1.875-MOD(U33,1))+INDEX(エサマスタ!$C$5:$O$53,MATCH($E33,エサマスタ!$B$5:$B$53,0),COLUMN()-COLUMN($Z33)),0),1.875-MOD(U33,1))+INDEX(エサマスタ!$C$5:$O$53,MATCH($F33,エサマスタ!$B$5:$B$53,0),COLUMN()-COLUMN($Z33)),0),1.875-MOD(U33,1))</f>
        <v>0.75</v>
      </c>
      <c r="AL33" s="76">
        <f>MIN(MAX(MIN(MAX(MIN(MAX(V$6+INDEX(エサマスタ!$C$5:$O$53,MATCH($D33,エサマスタ!$B$5:$B$53,0),COLUMN()-COLUMN($Z33)),0),1.875-MOD(V33,1))+INDEX(エサマスタ!$C$5:$O$53,MATCH($E33,エサマスタ!$B$5:$B$53,0),COLUMN()-COLUMN($Z33)),0),1.875-MOD(V33,1))+INDEX(エサマスタ!$C$5:$O$53,MATCH($F33,エサマスタ!$B$5:$B$53,0),COLUMN()-COLUMN($Z33)),0),1.875-MOD(V33,1))</f>
        <v>0.75</v>
      </c>
      <c r="AM33" s="77">
        <f>MIN(MAX(MIN(MAX(MIN(MAX(W$6+IF(AND($F$1="リマスター",$D33="アルマジロキャベツ"),-1,1)*INDEX(エサマスタ!$C$5:$O$53,MATCH($D33,エサマスタ!$B$5:$B$53,0),COLUMN()-COLUMN($Z33)),0),1.875-MOD(W33,1))+IF(AND($F$1="リマスター",$E33="アルマジロキャベツ"),-1,1)*INDEX(エサマスタ!$C$5:$O$53,MATCH($E33,エサマスタ!$B$5:$B$53,0),COLUMN()-COLUMN($Z33)),0),1.875-MOD(W33,1))+IF(AND($F$1="リマスター",$F33="アルマジロキャベツ"),-1,1)*INDEX(エサマスタ!$C$5:$O$53,MATCH($F33,エサマスタ!$B$5:$B$53,0),COLUMN()-COLUMN($Z33)),0),1.875-MOD(W33,1))</f>
        <v>1</v>
      </c>
      <c r="AN33" s="15"/>
      <c r="AO33" s="12"/>
      <c r="AP33" s="12"/>
      <c r="AQ33" s="12" t="str">
        <f>初期値マスタ!B30</f>
        <v>ニードルバード</v>
      </c>
      <c r="AR33" s="1" t="str">
        <f>エサマスタ!B30</f>
        <v>ハリネズミレタス</v>
      </c>
    </row>
    <row r="34" spans="1:44" x14ac:dyDescent="0.15">
      <c r="A34" s="15"/>
      <c r="B34" s="51" t="s">
        <v>127</v>
      </c>
      <c r="C34" s="54"/>
      <c r="D34" s="53" t="s">
        <v>92</v>
      </c>
      <c r="E34" s="53" t="s">
        <v>97</v>
      </c>
      <c r="F34" s="53" t="s">
        <v>97</v>
      </c>
      <c r="G34" s="32"/>
      <c r="H34" s="15"/>
      <c r="I34" s="15"/>
      <c r="J34" s="63" t="s">
        <v>127</v>
      </c>
      <c r="K34" s="64">
        <f t="shared" ref="K34:R34" si="35">K33+AA33</f>
        <v>44.5</v>
      </c>
      <c r="L34" s="65">
        <f t="shared" si="35"/>
        <v>24.5</v>
      </c>
      <c r="M34" s="65">
        <f t="shared" si="35"/>
        <v>26</v>
      </c>
      <c r="N34" s="65">
        <f t="shared" si="35"/>
        <v>34</v>
      </c>
      <c r="O34" s="65">
        <f t="shared" si="35"/>
        <v>21</v>
      </c>
      <c r="P34" s="65">
        <f t="shared" si="35"/>
        <v>41.5</v>
      </c>
      <c r="Q34" s="65">
        <f t="shared" si="35"/>
        <v>24.5</v>
      </c>
      <c r="R34" s="65">
        <f t="shared" si="35"/>
        <v>5</v>
      </c>
      <c r="S34" s="76">
        <f t="shared" ref="S34:W34" si="36">INT(S33)+MIN(S33-INT(S33)+AI33,1.875)</f>
        <v>21.75</v>
      </c>
      <c r="T34" s="76">
        <f t="shared" si="36"/>
        <v>13.5</v>
      </c>
      <c r="U34" s="76">
        <f t="shared" si="36"/>
        <v>13.5</v>
      </c>
      <c r="V34" s="76">
        <f t="shared" si="36"/>
        <v>13.5</v>
      </c>
      <c r="W34" s="77">
        <f t="shared" si="36"/>
        <v>12.875</v>
      </c>
      <c r="X34" s="15"/>
      <c r="Y34" s="15"/>
      <c r="Z34" s="63" t="s">
        <v>127</v>
      </c>
      <c r="AA34" s="64">
        <f>MIN(MAX(MIN(MAX(MIN(MAX(K$6+INDEX(エサマスタ!$C$5:$O$53,MATCH($D34,エサマスタ!$B$5:$B$53,0),COLUMN()-COLUMN($Z34)),0),3.75)+INDEX(エサマスタ!$C$5:$O$53,MATCH($E34,エサマスタ!$B$5:$B$53,0),COLUMN()-COLUMN($Z34)),0),3.75)+INDEX(エサマスタ!$C$5:$O$53,MATCH($F34,エサマスタ!$B$5:$B$53,0),COLUMN()-COLUMN($Z34)),0),3.75)</f>
        <v>3.75</v>
      </c>
      <c r="AB34" s="65">
        <f>MIN(MAX(MIN(MAX(MIN(MAX(L$6+INDEX(エサマスタ!$C$5:$O$53,MATCH($D34,エサマスタ!$B$5:$B$53,0),COLUMN()-COLUMN($Z34)),0),3.75)+INDEX(エサマスタ!$C$5:$O$53,MATCH($E34,エサマスタ!$B$5:$B$53,0),COLUMN()-COLUMN($Z34)),0),3.75)+INDEX(エサマスタ!$C$5:$O$53,MATCH($F34,エサマスタ!$B$5:$B$53,0),COLUMN()-COLUMN($Z34)),0),3.75)</f>
        <v>1.25</v>
      </c>
      <c r="AC34" s="65">
        <f>MIN(MAX(MIN(MAX(MIN(MAX(M$6+INDEX(エサマスタ!$C$5:$O$53,MATCH($D34,エサマスタ!$B$5:$B$53,0),COLUMN()-COLUMN($Z34)),0),3.75)+INDEX(エサマスタ!$C$5:$O$53,MATCH($E34,エサマスタ!$B$5:$B$53,0),COLUMN()-COLUMN($Z34)),0),3.75)+INDEX(エサマスタ!$C$5:$O$53,MATCH($F34,エサマスタ!$B$5:$B$53,0),COLUMN()-COLUMN($Z34)),0),3.75)</f>
        <v>1.5</v>
      </c>
      <c r="AD34" s="65">
        <f>MIN(MAX(MIN(MAX(MIN(MAX(N$6+INDEX(エサマスタ!$C$5:$O$53,MATCH($D34,エサマスタ!$B$5:$B$53,0),COLUMN()-COLUMN($Z34)),0),3.75)+INDEX(エサマスタ!$C$5:$O$53,MATCH($E34,エサマスタ!$B$5:$B$53,0),COLUMN()-COLUMN($Z34)),0),3.75)+INDEX(エサマスタ!$C$5:$O$53,MATCH($F34,エサマスタ!$B$5:$B$53,0),COLUMN()-COLUMN($Z34)),0),3.75)</f>
        <v>1.5</v>
      </c>
      <c r="AE34" s="65">
        <f>MIN(MAX(MIN(MAX(MIN(MAX(O$6+INDEX(エサマスタ!$C$5:$O$53,MATCH($D34,エサマスタ!$B$5:$B$53,0),COLUMN()-COLUMN($Z34)),0),3.75)+INDEX(エサマスタ!$C$5:$O$53,MATCH($E34,エサマスタ!$B$5:$B$53,0),COLUMN()-COLUMN($Z34)),0),3.75)+INDEX(エサマスタ!$C$5:$O$53,MATCH($F34,エサマスタ!$B$5:$B$53,0),COLUMN()-COLUMN($Z34)),0),3.75)</f>
        <v>1</v>
      </c>
      <c r="AF34" s="65">
        <f>MIN(MAX(MIN(MAX(MIN(MAX(P$6+INDEX(エサマスタ!$C$5:$O$53,MATCH($D34,エサマスタ!$B$5:$B$53,0),COLUMN()-COLUMN($Z34)),0),3.75)+INDEX(エサマスタ!$C$5:$O$53,MATCH($E34,エサマスタ!$B$5:$B$53,0),COLUMN()-COLUMN($Z34)),0),3.75)+INDEX(エサマスタ!$C$5:$O$53,MATCH($F34,エサマスタ!$B$5:$B$53,0),COLUMN()-COLUMN($Z34)),0),3.75)</f>
        <v>2.25</v>
      </c>
      <c r="AG34" s="65">
        <f>MIN(MAX(MIN(MAX(MIN(MAX(Q$6+INDEX(エサマスタ!$C$5:$O$53,MATCH($D34,エサマスタ!$B$5:$B$53,0),COLUMN()-COLUMN($Z34)),0),3.75)+INDEX(エサマスタ!$C$5:$O$53,MATCH($E34,エサマスタ!$B$5:$B$53,0),COLUMN()-COLUMN($Z34)),0),3.75)+INDEX(エサマスタ!$C$5:$O$53,MATCH($F34,エサマスタ!$B$5:$B$53,0),COLUMN()-COLUMN($Z34)),0),3.75)</f>
        <v>0.5</v>
      </c>
      <c r="AH34" s="65">
        <f>MIN(MAX(MIN(MAX(MIN(MAX(R$6+INDEX(エサマスタ!$C$5:$O$53,MATCH($D34,エサマスタ!$B$5:$B$53,0),COLUMN()-COLUMN($Z34)),0),3.75)+INDEX(エサマスタ!$C$5:$O$53,MATCH($E34,エサマスタ!$B$5:$B$53,0),COLUMN()-COLUMN($Z34)),0),3.75)+INDEX(エサマスタ!$C$5:$O$53,MATCH($F34,エサマスタ!$B$5:$B$53,0),COLUMN()-COLUMN($Z34)),0),3.75)</f>
        <v>0</v>
      </c>
      <c r="AI34" s="76">
        <f>MIN(MAX(MIN(MAX(MIN(MAX(S$6+INDEX(エサマスタ!$C$5:$O$53,MATCH($D34,エサマスタ!$B$5:$B$53,0),COLUMN()-COLUMN($Z34)),0),1.875-MOD(S34,1))+INDEX(エサマスタ!$C$5:$O$53,MATCH($E34,エサマスタ!$B$5:$B$53,0),COLUMN()-COLUMN($Z34)),0),1.875-MOD(S34,1))+INDEX(エサマスタ!$C$5:$O$53,MATCH($F34,エサマスタ!$B$5:$B$53,0),COLUMN()-COLUMN($Z34)),0),1.875-MOD(S34,1))</f>
        <v>0.625</v>
      </c>
      <c r="AJ34" s="76">
        <f>MIN(MAX(MIN(MAX(MIN(MAX(T$6+INDEX(エサマスタ!$C$5:$O$53,MATCH($D34,エサマスタ!$B$5:$B$53,0),COLUMN()-COLUMN($Z34)),0),1.875-MOD(T34,1))+INDEX(エサマスタ!$C$5:$O$53,MATCH($E34,エサマスタ!$B$5:$B$53,0),COLUMN()-COLUMN($Z34)),0),1.875-MOD(T34,1))+INDEX(エサマスタ!$C$5:$O$53,MATCH($F34,エサマスタ!$B$5:$B$53,0),COLUMN()-COLUMN($Z34)),0),1.875-MOD(T34,1))</f>
        <v>0.75</v>
      </c>
      <c r="AK34" s="76">
        <f>MIN(MAX(MIN(MAX(MIN(MAX(U$6+INDEX(エサマスタ!$C$5:$O$53,MATCH($D34,エサマスタ!$B$5:$B$53,0),COLUMN()-COLUMN($Z34)),0),1.875-MOD(U34,1))+INDEX(エサマスタ!$C$5:$O$53,MATCH($E34,エサマスタ!$B$5:$B$53,0),COLUMN()-COLUMN($Z34)),0),1.875-MOD(U34,1))+INDEX(エサマスタ!$C$5:$O$53,MATCH($F34,エサマスタ!$B$5:$B$53,0),COLUMN()-COLUMN($Z34)),0),1.875-MOD(U34,1))</f>
        <v>0.75</v>
      </c>
      <c r="AL34" s="76">
        <f>MIN(MAX(MIN(MAX(MIN(MAX(V$6+INDEX(エサマスタ!$C$5:$O$53,MATCH($D34,エサマスタ!$B$5:$B$53,0),COLUMN()-COLUMN($Z34)),0),1.875-MOD(V34,1))+INDEX(エサマスタ!$C$5:$O$53,MATCH($E34,エサマスタ!$B$5:$B$53,0),COLUMN()-COLUMN($Z34)),0),1.875-MOD(V34,1))+INDEX(エサマスタ!$C$5:$O$53,MATCH($F34,エサマスタ!$B$5:$B$53,0),COLUMN()-COLUMN($Z34)),0),1.875-MOD(V34,1))</f>
        <v>0.75</v>
      </c>
      <c r="AM34" s="77">
        <f>MIN(MAX(MIN(MAX(MIN(MAX(W$6+IF(AND($F$1="リマスター",$D34="アルマジロキャベツ"),-1,1)*INDEX(エサマスタ!$C$5:$O$53,MATCH($D34,エサマスタ!$B$5:$B$53,0),COLUMN()-COLUMN($Z34)),0),1.875-MOD(W34,1))+IF(AND($F$1="リマスター",$E34="アルマジロキャベツ"),-1,1)*INDEX(エサマスタ!$C$5:$O$53,MATCH($E34,エサマスタ!$B$5:$B$53,0),COLUMN()-COLUMN($Z34)),0),1.875-MOD(W34,1))+IF(AND($F$1="リマスター",$F34="アルマジロキャベツ"),-1,1)*INDEX(エサマスタ!$C$5:$O$53,MATCH($F34,エサマスタ!$B$5:$B$53,0),COLUMN()-COLUMN($Z34)),0),1.875-MOD(W34,1))</f>
        <v>1</v>
      </c>
      <c r="AN34" s="15"/>
      <c r="AO34" s="12"/>
      <c r="AP34" s="12"/>
      <c r="AQ34" s="12" t="str">
        <f>初期値マスタ!B31</f>
        <v>バットム</v>
      </c>
      <c r="AR34" s="1" t="str">
        <f>エサマスタ!B31</f>
        <v>ビーダマンベリー</v>
      </c>
    </row>
    <row r="35" spans="1:44" x14ac:dyDescent="0.15">
      <c r="A35" s="15"/>
      <c r="B35" s="51" t="s">
        <v>128</v>
      </c>
      <c r="C35" s="54"/>
      <c r="D35" s="53" t="s">
        <v>92</v>
      </c>
      <c r="E35" s="53" t="s">
        <v>97</v>
      </c>
      <c r="F35" s="53" t="s">
        <v>97</v>
      </c>
      <c r="G35" s="32"/>
      <c r="H35" s="15"/>
      <c r="I35" s="15"/>
      <c r="J35" s="63" t="s">
        <v>128</v>
      </c>
      <c r="K35" s="64">
        <f t="shared" ref="K35:R35" si="37">K34+AA34</f>
        <v>48.25</v>
      </c>
      <c r="L35" s="65">
        <f t="shared" si="37"/>
        <v>25.75</v>
      </c>
      <c r="M35" s="65">
        <f t="shared" si="37"/>
        <v>27.5</v>
      </c>
      <c r="N35" s="65">
        <f t="shared" si="37"/>
        <v>35.5</v>
      </c>
      <c r="O35" s="65">
        <f t="shared" si="37"/>
        <v>22</v>
      </c>
      <c r="P35" s="65">
        <f t="shared" si="37"/>
        <v>43.75</v>
      </c>
      <c r="Q35" s="65">
        <f t="shared" si="37"/>
        <v>25</v>
      </c>
      <c r="R35" s="65">
        <f t="shared" si="37"/>
        <v>5</v>
      </c>
      <c r="S35" s="76">
        <f t="shared" ref="S35:W35" si="38">INT(S34)+MIN(S34-INT(S34)+AI34,1.875)</f>
        <v>22.375</v>
      </c>
      <c r="T35" s="76">
        <f t="shared" si="38"/>
        <v>14.25</v>
      </c>
      <c r="U35" s="76">
        <f t="shared" si="38"/>
        <v>14.25</v>
      </c>
      <c r="V35" s="76">
        <f t="shared" si="38"/>
        <v>14.25</v>
      </c>
      <c r="W35" s="77">
        <f t="shared" si="38"/>
        <v>13.875</v>
      </c>
      <c r="X35" s="15"/>
      <c r="Y35" s="15"/>
      <c r="Z35" s="63" t="s">
        <v>128</v>
      </c>
      <c r="AA35" s="64">
        <f>MIN(MAX(MIN(MAX(MIN(MAX(K$6+INDEX(エサマスタ!$C$5:$O$53,MATCH($D35,エサマスタ!$B$5:$B$53,0),COLUMN()-COLUMN($Z35)),0),3.75)+INDEX(エサマスタ!$C$5:$O$53,MATCH($E35,エサマスタ!$B$5:$B$53,0),COLUMN()-COLUMN($Z35)),0),3.75)+INDEX(エサマスタ!$C$5:$O$53,MATCH($F35,エサマスタ!$B$5:$B$53,0),COLUMN()-COLUMN($Z35)),0),3.75)</f>
        <v>3.75</v>
      </c>
      <c r="AB35" s="65">
        <f>MIN(MAX(MIN(MAX(MIN(MAX(L$6+INDEX(エサマスタ!$C$5:$O$53,MATCH($D35,エサマスタ!$B$5:$B$53,0),COLUMN()-COLUMN($Z35)),0),3.75)+INDEX(エサマスタ!$C$5:$O$53,MATCH($E35,エサマスタ!$B$5:$B$53,0),COLUMN()-COLUMN($Z35)),0),3.75)+INDEX(エサマスタ!$C$5:$O$53,MATCH($F35,エサマスタ!$B$5:$B$53,0),COLUMN()-COLUMN($Z35)),0),3.75)</f>
        <v>1.25</v>
      </c>
      <c r="AC35" s="65">
        <f>MIN(MAX(MIN(MAX(MIN(MAX(M$6+INDEX(エサマスタ!$C$5:$O$53,MATCH($D35,エサマスタ!$B$5:$B$53,0),COLUMN()-COLUMN($Z35)),0),3.75)+INDEX(エサマスタ!$C$5:$O$53,MATCH($E35,エサマスタ!$B$5:$B$53,0),COLUMN()-COLUMN($Z35)),0),3.75)+INDEX(エサマスタ!$C$5:$O$53,MATCH($F35,エサマスタ!$B$5:$B$53,0),COLUMN()-COLUMN($Z35)),0),3.75)</f>
        <v>1.5</v>
      </c>
      <c r="AD35" s="65">
        <f>MIN(MAX(MIN(MAX(MIN(MAX(N$6+INDEX(エサマスタ!$C$5:$O$53,MATCH($D35,エサマスタ!$B$5:$B$53,0),COLUMN()-COLUMN($Z35)),0),3.75)+INDEX(エサマスタ!$C$5:$O$53,MATCH($E35,エサマスタ!$B$5:$B$53,0),COLUMN()-COLUMN($Z35)),0),3.75)+INDEX(エサマスタ!$C$5:$O$53,MATCH($F35,エサマスタ!$B$5:$B$53,0),COLUMN()-COLUMN($Z35)),0),3.75)</f>
        <v>1.5</v>
      </c>
      <c r="AE35" s="65">
        <f>MIN(MAX(MIN(MAX(MIN(MAX(O$6+INDEX(エサマスタ!$C$5:$O$53,MATCH($D35,エサマスタ!$B$5:$B$53,0),COLUMN()-COLUMN($Z35)),0),3.75)+INDEX(エサマスタ!$C$5:$O$53,MATCH($E35,エサマスタ!$B$5:$B$53,0),COLUMN()-COLUMN($Z35)),0),3.75)+INDEX(エサマスタ!$C$5:$O$53,MATCH($F35,エサマスタ!$B$5:$B$53,0),COLUMN()-COLUMN($Z35)),0),3.75)</f>
        <v>1</v>
      </c>
      <c r="AF35" s="65">
        <f>MIN(MAX(MIN(MAX(MIN(MAX(P$6+INDEX(エサマスタ!$C$5:$O$53,MATCH($D35,エサマスタ!$B$5:$B$53,0),COLUMN()-COLUMN($Z35)),0),3.75)+INDEX(エサマスタ!$C$5:$O$53,MATCH($E35,エサマスタ!$B$5:$B$53,0),COLUMN()-COLUMN($Z35)),0),3.75)+INDEX(エサマスタ!$C$5:$O$53,MATCH($F35,エサマスタ!$B$5:$B$53,0),COLUMN()-COLUMN($Z35)),0),3.75)</f>
        <v>2.25</v>
      </c>
      <c r="AG35" s="65">
        <f>MIN(MAX(MIN(MAX(MIN(MAX(Q$6+INDEX(エサマスタ!$C$5:$O$53,MATCH($D35,エサマスタ!$B$5:$B$53,0),COLUMN()-COLUMN($Z35)),0),3.75)+INDEX(エサマスタ!$C$5:$O$53,MATCH($E35,エサマスタ!$B$5:$B$53,0),COLUMN()-COLUMN($Z35)),0),3.75)+INDEX(エサマスタ!$C$5:$O$53,MATCH($F35,エサマスタ!$B$5:$B$53,0),COLUMN()-COLUMN($Z35)),0),3.75)</f>
        <v>0.5</v>
      </c>
      <c r="AH35" s="65">
        <f>MIN(MAX(MIN(MAX(MIN(MAX(R$6+INDEX(エサマスタ!$C$5:$O$53,MATCH($D35,エサマスタ!$B$5:$B$53,0),COLUMN()-COLUMN($Z35)),0),3.75)+INDEX(エサマスタ!$C$5:$O$53,MATCH($E35,エサマスタ!$B$5:$B$53,0),COLUMN()-COLUMN($Z35)),0),3.75)+INDEX(エサマスタ!$C$5:$O$53,MATCH($F35,エサマスタ!$B$5:$B$53,0),COLUMN()-COLUMN($Z35)),0),3.75)</f>
        <v>0</v>
      </c>
      <c r="AI35" s="76">
        <f>MIN(MAX(MIN(MAX(MIN(MAX(S$6+INDEX(エサマスタ!$C$5:$O$53,MATCH($D35,エサマスタ!$B$5:$B$53,0),COLUMN()-COLUMN($Z35)),0),1.875-MOD(S35,1))+INDEX(エサマスタ!$C$5:$O$53,MATCH($E35,エサマスタ!$B$5:$B$53,0),COLUMN()-COLUMN($Z35)),0),1.875-MOD(S35,1))+INDEX(エサマスタ!$C$5:$O$53,MATCH($F35,エサマスタ!$B$5:$B$53,0),COLUMN()-COLUMN($Z35)),0),1.875-MOD(S35,1))</f>
        <v>0.625</v>
      </c>
      <c r="AJ35" s="76">
        <f>MIN(MAX(MIN(MAX(MIN(MAX(T$6+INDEX(エサマスタ!$C$5:$O$53,MATCH($D35,エサマスタ!$B$5:$B$53,0),COLUMN()-COLUMN($Z35)),0),1.875-MOD(T35,1))+INDEX(エサマスタ!$C$5:$O$53,MATCH($E35,エサマスタ!$B$5:$B$53,0),COLUMN()-COLUMN($Z35)),0),1.875-MOD(T35,1))+INDEX(エサマスタ!$C$5:$O$53,MATCH($F35,エサマスタ!$B$5:$B$53,0),COLUMN()-COLUMN($Z35)),0),1.875-MOD(T35,1))</f>
        <v>0.75</v>
      </c>
      <c r="AK35" s="76">
        <f>MIN(MAX(MIN(MAX(MIN(MAX(U$6+INDEX(エサマスタ!$C$5:$O$53,MATCH($D35,エサマスタ!$B$5:$B$53,0),COLUMN()-COLUMN($Z35)),0),1.875-MOD(U35,1))+INDEX(エサマスタ!$C$5:$O$53,MATCH($E35,エサマスタ!$B$5:$B$53,0),COLUMN()-COLUMN($Z35)),0),1.875-MOD(U35,1))+INDEX(エサマスタ!$C$5:$O$53,MATCH($F35,エサマスタ!$B$5:$B$53,0),COLUMN()-COLUMN($Z35)),0),1.875-MOD(U35,1))</f>
        <v>0.75</v>
      </c>
      <c r="AL35" s="76">
        <f>MIN(MAX(MIN(MAX(MIN(MAX(V$6+INDEX(エサマスタ!$C$5:$O$53,MATCH($D35,エサマスタ!$B$5:$B$53,0),COLUMN()-COLUMN($Z35)),0),1.875-MOD(V35,1))+INDEX(エサマスタ!$C$5:$O$53,MATCH($E35,エサマスタ!$B$5:$B$53,0),COLUMN()-COLUMN($Z35)),0),1.875-MOD(V35,1))+INDEX(エサマスタ!$C$5:$O$53,MATCH($F35,エサマスタ!$B$5:$B$53,0),COLUMN()-COLUMN($Z35)),0),1.875-MOD(V35,1))</f>
        <v>0.75</v>
      </c>
      <c r="AM35" s="77">
        <f>MIN(MAX(MIN(MAX(MIN(MAX(W$6+IF(AND($F$1="リマスター",$D35="アルマジロキャベツ"),-1,1)*INDEX(エサマスタ!$C$5:$O$53,MATCH($D35,エサマスタ!$B$5:$B$53,0),COLUMN()-COLUMN($Z35)),0),1.875-MOD(W35,1))+IF(AND($F$1="リマスター",$E35="アルマジロキャベツ"),-1,1)*INDEX(エサマスタ!$C$5:$O$53,MATCH($E35,エサマスタ!$B$5:$B$53,0),COLUMN()-COLUMN($Z35)),0),1.875-MOD(W35,1))+IF(AND($F$1="リマスター",$F35="アルマジロキャベツ"),-1,1)*INDEX(エサマスタ!$C$5:$O$53,MATCH($F35,エサマスタ!$B$5:$B$53,0),COLUMN()-COLUMN($Z35)),0),1.875-MOD(W35,1))</f>
        <v>1</v>
      </c>
      <c r="AN35" s="15"/>
      <c r="AO35" s="12"/>
      <c r="AP35" s="12"/>
      <c r="AQ35" s="12" t="str">
        <f>初期値マスタ!B32</f>
        <v>コカトリス</v>
      </c>
      <c r="AR35" s="1" t="str">
        <f>エサマスタ!B32</f>
        <v>マスクイモ</v>
      </c>
    </row>
    <row r="36" spans="1:44" x14ac:dyDescent="0.15">
      <c r="A36" s="15"/>
      <c r="B36" s="51" t="s">
        <v>129</v>
      </c>
      <c r="C36" s="54"/>
      <c r="D36" s="53" t="s">
        <v>92</v>
      </c>
      <c r="E36" s="53" t="s">
        <v>97</v>
      </c>
      <c r="F36" s="53" t="s">
        <v>97</v>
      </c>
      <c r="G36" s="32"/>
      <c r="H36" s="15"/>
      <c r="I36" s="15"/>
      <c r="J36" s="63" t="s">
        <v>129</v>
      </c>
      <c r="K36" s="64">
        <f t="shared" ref="K36:R36" si="39">K35+AA35</f>
        <v>52</v>
      </c>
      <c r="L36" s="65">
        <f t="shared" si="39"/>
        <v>27</v>
      </c>
      <c r="M36" s="65">
        <f t="shared" si="39"/>
        <v>29</v>
      </c>
      <c r="N36" s="65">
        <f t="shared" si="39"/>
        <v>37</v>
      </c>
      <c r="O36" s="65">
        <f t="shared" si="39"/>
        <v>23</v>
      </c>
      <c r="P36" s="65">
        <f t="shared" si="39"/>
        <v>46</v>
      </c>
      <c r="Q36" s="65">
        <f t="shared" si="39"/>
        <v>25.5</v>
      </c>
      <c r="R36" s="65">
        <f t="shared" si="39"/>
        <v>5</v>
      </c>
      <c r="S36" s="76">
        <f t="shared" ref="S36:W36" si="40">INT(S35)+MIN(S35-INT(S35)+AI35,1.875)</f>
        <v>23</v>
      </c>
      <c r="T36" s="76">
        <f t="shared" si="40"/>
        <v>15</v>
      </c>
      <c r="U36" s="76">
        <f t="shared" si="40"/>
        <v>15</v>
      </c>
      <c r="V36" s="76">
        <f t="shared" si="40"/>
        <v>15</v>
      </c>
      <c r="W36" s="77">
        <f t="shared" si="40"/>
        <v>14.875</v>
      </c>
      <c r="X36" s="15"/>
      <c r="Y36" s="15"/>
      <c r="Z36" s="63" t="s">
        <v>129</v>
      </c>
      <c r="AA36" s="64">
        <f>MIN(MAX(MIN(MAX(MIN(MAX(K$6+INDEX(エサマスタ!$C$5:$O$53,MATCH($D36,エサマスタ!$B$5:$B$53,0),COLUMN()-COLUMN($Z36)),0),3.75)+INDEX(エサマスタ!$C$5:$O$53,MATCH($E36,エサマスタ!$B$5:$B$53,0),COLUMN()-COLUMN($Z36)),0),3.75)+INDEX(エサマスタ!$C$5:$O$53,MATCH($F36,エサマスタ!$B$5:$B$53,0),COLUMN()-COLUMN($Z36)),0),3.75)</f>
        <v>3.75</v>
      </c>
      <c r="AB36" s="65">
        <f>MIN(MAX(MIN(MAX(MIN(MAX(L$6+INDEX(エサマスタ!$C$5:$O$53,MATCH($D36,エサマスタ!$B$5:$B$53,0),COLUMN()-COLUMN($Z36)),0),3.75)+INDEX(エサマスタ!$C$5:$O$53,MATCH($E36,エサマスタ!$B$5:$B$53,0),COLUMN()-COLUMN($Z36)),0),3.75)+INDEX(エサマスタ!$C$5:$O$53,MATCH($F36,エサマスタ!$B$5:$B$53,0),COLUMN()-COLUMN($Z36)),0),3.75)</f>
        <v>1.25</v>
      </c>
      <c r="AC36" s="65">
        <f>MIN(MAX(MIN(MAX(MIN(MAX(M$6+INDEX(エサマスタ!$C$5:$O$53,MATCH($D36,エサマスタ!$B$5:$B$53,0),COLUMN()-COLUMN($Z36)),0),3.75)+INDEX(エサマスタ!$C$5:$O$53,MATCH($E36,エサマスタ!$B$5:$B$53,0),COLUMN()-COLUMN($Z36)),0),3.75)+INDEX(エサマスタ!$C$5:$O$53,MATCH($F36,エサマスタ!$B$5:$B$53,0),COLUMN()-COLUMN($Z36)),0),3.75)</f>
        <v>1.5</v>
      </c>
      <c r="AD36" s="65">
        <f>MIN(MAX(MIN(MAX(MIN(MAX(N$6+INDEX(エサマスタ!$C$5:$O$53,MATCH($D36,エサマスタ!$B$5:$B$53,0),COLUMN()-COLUMN($Z36)),0),3.75)+INDEX(エサマスタ!$C$5:$O$53,MATCH($E36,エサマスタ!$B$5:$B$53,0),COLUMN()-COLUMN($Z36)),0),3.75)+INDEX(エサマスタ!$C$5:$O$53,MATCH($F36,エサマスタ!$B$5:$B$53,0),COLUMN()-COLUMN($Z36)),0),3.75)</f>
        <v>1.5</v>
      </c>
      <c r="AE36" s="65">
        <f>MIN(MAX(MIN(MAX(MIN(MAX(O$6+INDEX(エサマスタ!$C$5:$O$53,MATCH($D36,エサマスタ!$B$5:$B$53,0),COLUMN()-COLUMN($Z36)),0),3.75)+INDEX(エサマスタ!$C$5:$O$53,MATCH($E36,エサマスタ!$B$5:$B$53,0),COLUMN()-COLUMN($Z36)),0),3.75)+INDEX(エサマスタ!$C$5:$O$53,MATCH($F36,エサマスタ!$B$5:$B$53,0),COLUMN()-COLUMN($Z36)),0),3.75)</f>
        <v>1</v>
      </c>
      <c r="AF36" s="65">
        <f>MIN(MAX(MIN(MAX(MIN(MAX(P$6+INDEX(エサマスタ!$C$5:$O$53,MATCH($D36,エサマスタ!$B$5:$B$53,0),COLUMN()-COLUMN($Z36)),0),3.75)+INDEX(エサマスタ!$C$5:$O$53,MATCH($E36,エサマスタ!$B$5:$B$53,0),COLUMN()-COLUMN($Z36)),0),3.75)+INDEX(エサマスタ!$C$5:$O$53,MATCH($F36,エサマスタ!$B$5:$B$53,0),COLUMN()-COLUMN($Z36)),0),3.75)</f>
        <v>2.25</v>
      </c>
      <c r="AG36" s="65">
        <f>MIN(MAX(MIN(MAX(MIN(MAX(Q$6+INDEX(エサマスタ!$C$5:$O$53,MATCH($D36,エサマスタ!$B$5:$B$53,0),COLUMN()-COLUMN($Z36)),0),3.75)+INDEX(エサマスタ!$C$5:$O$53,MATCH($E36,エサマスタ!$B$5:$B$53,0),COLUMN()-COLUMN($Z36)),0),3.75)+INDEX(エサマスタ!$C$5:$O$53,MATCH($F36,エサマスタ!$B$5:$B$53,0),COLUMN()-COLUMN($Z36)),0),3.75)</f>
        <v>0.5</v>
      </c>
      <c r="AH36" s="65">
        <f>MIN(MAX(MIN(MAX(MIN(MAX(R$6+INDEX(エサマスタ!$C$5:$O$53,MATCH($D36,エサマスタ!$B$5:$B$53,0),COLUMN()-COLUMN($Z36)),0),3.75)+INDEX(エサマスタ!$C$5:$O$53,MATCH($E36,エサマスタ!$B$5:$B$53,0),COLUMN()-COLUMN($Z36)),0),3.75)+INDEX(エサマスタ!$C$5:$O$53,MATCH($F36,エサマスタ!$B$5:$B$53,0),COLUMN()-COLUMN($Z36)),0),3.75)</f>
        <v>0</v>
      </c>
      <c r="AI36" s="76">
        <f>MIN(MAX(MIN(MAX(MIN(MAX(S$6+INDEX(エサマスタ!$C$5:$O$53,MATCH($D36,エサマスタ!$B$5:$B$53,0),COLUMN()-COLUMN($Z36)),0),1.875-MOD(S36,1))+INDEX(エサマスタ!$C$5:$O$53,MATCH($E36,エサマスタ!$B$5:$B$53,0),COLUMN()-COLUMN($Z36)),0),1.875-MOD(S36,1))+INDEX(エサマスタ!$C$5:$O$53,MATCH($F36,エサマスタ!$B$5:$B$53,0),COLUMN()-COLUMN($Z36)),0),1.875-MOD(S36,1))</f>
        <v>0.625</v>
      </c>
      <c r="AJ36" s="76">
        <f>MIN(MAX(MIN(MAX(MIN(MAX(T$6+INDEX(エサマスタ!$C$5:$O$53,MATCH($D36,エサマスタ!$B$5:$B$53,0),COLUMN()-COLUMN($Z36)),0),1.875-MOD(T36,1))+INDEX(エサマスタ!$C$5:$O$53,MATCH($E36,エサマスタ!$B$5:$B$53,0),COLUMN()-COLUMN($Z36)),0),1.875-MOD(T36,1))+INDEX(エサマスタ!$C$5:$O$53,MATCH($F36,エサマスタ!$B$5:$B$53,0),COLUMN()-COLUMN($Z36)),0),1.875-MOD(T36,1))</f>
        <v>0.75</v>
      </c>
      <c r="AK36" s="76">
        <f>MIN(MAX(MIN(MAX(MIN(MAX(U$6+INDEX(エサマスタ!$C$5:$O$53,MATCH($D36,エサマスタ!$B$5:$B$53,0),COLUMN()-COLUMN($Z36)),0),1.875-MOD(U36,1))+INDEX(エサマスタ!$C$5:$O$53,MATCH($E36,エサマスタ!$B$5:$B$53,0),COLUMN()-COLUMN($Z36)),0),1.875-MOD(U36,1))+INDEX(エサマスタ!$C$5:$O$53,MATCH($F36,エサマスタ!$B$5:$B$53,0),COLUMN()-COLUMN($Z36)),0),1.875-MOD(U36,1))</f>
        <v>0.75</v>
      </c>
      <c r="AL36" s="76">
        <f>MIN(MAX(MIN(MAX(MIN(MAX(V$6+INDEX(エサマスタ!$C$5:$O$53,MATCH($D36,エサマスタ!$B$5:$B$53,0),COLUMN()-COLUMN($Z36)),0),1.875-MOD(V36,1))+INDEX(エサマスタ!$C$5:$O$53,MATCH($E36,エサマスタ!$B$5:$B$53,0),COLUMN()-COLUMN($Z36)),0),1.875-MOD(V36,1))+INDEX(エサマスタ!$C$5:$O$53,MATCH($F36,エサマスタ!$B$5:$B$53,0),COLUMN()-COLUMN($Z36)),0),1.875-MOD(V36,1))</f>
        <v>0.75</v>
      </c>
      <c r="AM36" s="77">
        <f>MIN(MAX(MIN(MAX(MIN(MAX(W$6+IF(AND($F$1="リマスター",$D36="アルマジロキャベツ"),-1,1)*INDEX(エサマスタ!$C$5:$O$53,MATCH($D36,エサマスタ!$B$5:$B$53,0),COLUMN()-COLUMN($Z36)),0),1.875-MOD(W36,1))+IF(AND($F$1="リマスター",$E36="アルマジロキャベツ"),-1,1)*INDEX(エサマスタ!$C$5:$O$53,MATCH($E36,エサマスタ!$B$5:$B$53,0),COLUMN()-COLUMN($Z36)),0),1.875-MOD(W36,1))+IF(AND($F$1="リマスター",$F36="アルマジロキャベツ"),-1,1)*INDEX(エサマスタ!$C$5:$O$53,MATCH($F36,エサマスタ!$B$5:$B$53,0),COLUMN()-COLUMN($Z36)),0),1.875-MOD(W36,1))</f>
        <v>1</v>
      </c>
      <c r="AN36" s="15"/>
      <c r="AO36" s="12"/>
      <c r="AP36" s="12"/>
      <c r="AQ36" s="12" t="str">
        <f>初期値マスタ!B33</f>
        <v>チョコボ</v>
      </c>
      <c r="AR36" s="1" t="str">
        <f>エサマスタ!B33</f>
        <v>ユリグリンピース</v>
      </c>
    </row>
    <row r="37" spans="1:44" x14ac:dyDescent="0.15">
      <c r="A37" s="15"/>
      <c r="B37" s="51" t="s">
        <v>130</v>
      </c>
      <c r="C37" s="54"/>
      <c r="D37" s="53" t="s">
        <v>92</v>
      </c>
      <c r="E37" s="53" t="s">
        <v>97</v>
      </c>
      <c r="F37" s="53" t="s">
        <v>104</v>
      </c>
      <c r="G37" s="32"/>
      <c r="H37" s="15"/>
      <c r="I37" s="15"/>
      <c r="J37" s="63" t="s">
        <v>130</v>
      </c>
      <c r="K37" s="64">
        <f t="shared" ref="K37:R37" si="41">K36+AA36</f>
        <v>55.75</v>
      </c>
      <c r="L37" s="65">
        <f t="shared" si="41"/>
        <v>28.25</v>
      </c>
      <c r="M37" s="65">
        <f t="shared" si="41"/>
        <v>30.5</v>
      </c>
      <c r="N37" s="65">
        <f t="shared" si="41"/>
        <v>38.5</v>
      </c>
      <c r="O37" s="65">
        <f t="shared" si="41"/>
        <v>24</v>
      </c>
      <c r="P37" s="65">
        <f t="shared" si="41"/>
        <v>48.25</v>
      </c>
      <c r="Q37" s="65">
        <f t="shared" si="41"/>
        <v>26</v>
      </c>
      <c r="R37" s="65">
        <f t="shared" si="41"/>
        <v>5</v>
      </c>
      <c r="S37" s="76">
        <f t="shared" ref="S37:W37" si="42">INT(S36)+MIN(S36-INT(S36)+AI36,1.875)</f>
        <v>23.625</v>
      </c>
      <c r="T37" s="76">
        <f t="shared" si="42"/>
        <v>15.75</v>
      </c>
      <c r="U37" s="76">
        <f t="shared" si="42"/>
        <v>15.75</v>
      </c>
      <c r="V37" s="76">
        <f t="shared" si="42"/>
        <v>15.75</v>
      </c>
      <c r="W37" s="77">
        <f t="shared" si="42"/>
        <v>15.875</v>
      </c>
      <c r="X37" s="15"/>
      <c r="Y37" s="15"/>
      <c r="Z37" s="63" t="s">
        <v>130</v>
      </c>
      <c r="AA37" s="64">
        <f>MIN(MAX(MIN(MAX(MIN(MAX(K$6+INDEX(エサマスタ!$C$5:$O$53,MATCH($D37,エサマスタ!$B$5:$B$53,0),COLUMN()-COLUMN($Z37)),0),3.75)+INDEX(エサマスタ!$C$5:$O$53,MATCH($E37,エサマスタ!$B$5:$B$53,0),COLUMN()-COLUMN($Z37)),0),3.75)+INDEX(エサマスタ!$C$5:$O$53,MATCH($F37,エサマスタ!$B$5:$B$53,0),COLUMN()-COLUMN($Z37)),0),3.75)</f>
        <v>2.5</v>
      </c>
      <c r="AB37" s="65">
        <f>MIN(MAX(MIN(MAX(MIN(MAX(L$6+INDEX(エサマスタ!$C$5:$O$53,MATCH($D37,エサマスタ!$B$5:$B$53,0),COLUMN()-COLUMN($Z37)),0),3.75)+INDEX(エサマスタ!$C$5:$O$53,MATCH($E37,エサマスタ!$B$5:$B$53,0),COLUMN()-COLUMN($Z37)),0),3.75)+INDEX(エサマスタ!$C$5:$O$53,MATCH($F37,エサマスタ!$B$5:$B$53,0),COLUMN()-COLUMN($Z37)),0),3.75)</f>
        <v>1.25</v>
      </c>
      <c r="AC37" s="65">
        <f>MIN(MAX(MIN(MAX(MIN(MAX(M$6+INDEX(エサマスタ!$C$5:$O$53,MATCH($D37,エサマスタ!$B$5:$B$53,0),COLUMN()-COLUMN($Z37)),0),3.75)+INDEX(エサマスタ!$C$5:$O$53,MATCH($E37,エサマスタ!$B$5:$B$53,0),COLUMN()-COLUMN($Z37)),0),3.75)+INDEX(エサマスタ!$C$5:$O$53,MATCH($F37,エサマスタ!$B$5:$B$53,0),COLUMN()-COLUMN($Z37)),0),3.75)</f>
        <v>1.5</v>
      </c>
      <c r="AD37" s="65">
        <f>MIN(MAX(MIN(MAX(MIN(MAX(N$6+INDEX(エサマスタ!$C$5:$O$53,MATCH($D37,エサマスタ!$B$5:$B$53,0),COLUMN()-COLUMN($Z37)),0),3.75)+INDEX(エサマスタ!$C$5:$O$53,MATCH($E37,エサマスタ!$B$5:$B$53,0),COLUMN()-COLUMN($Z37)),0),3.75)+INDEX(エサマスタ!$C$5:$O$53,MATCH($F37,エサマスタ!$B$5:$B$53,0),COLUMN()-COLUMN($Z37)),0),3.75)</f>
        <v>1.5</v>
      </c>
      <c r="AE37" s="65">
        <f>MIN(MAX(MIN(MAX(MIN(MAX(O$6+INDEX(エサマスタ!$C$5:$O$53,MATCH($D37,エサマスタ!$B$5:$B$53,0),COLUMN()-COLUMN($Z37)),0),3.75)+INDEX(エサマスタ!$C$5:$O$53,MATCH($E37,エサマスタ!$B$5:$B$53,0),COLUMN()-COLUMN($Z37)),0),3.75)+INDEX(エサマスタ!$C$5:$O$53,MATCH($F37,エサマスタ!$B$5:$B$53,0),COLUMN()-COLUMN($Z37)),0),3.75)</f>
        <v>1</v>
      </c>
      <c r="AF37" s="65">
        <f>MIN(MAX(MIN(MAX(MIN(MAX(P$6+INDEX(エサマスタ!$C$5:$O$53,MATCH($D37,エサマスタ!$B$5:$B$53,0),COLUMN()-COLUMN($Z37)),0),3.75)+INDEX(エサマスタ!$C$5:$O$53,MATCH($E37,エサマスタ!$B$5:$B$53,0),COLUMN()-COLUMN($Z37)),0),3.75)+INDEX(エサマスタ!$C$5:$O$53,MATCH($F37,エサマスタ!$B$5:$B$53,0),COLUMN()-COLUMN($Z37)),0),3.75)</f>
        <v>2.25</v>
      </c>
      <c r="AG37" s="65">
        <f>MIN(MAX(MIN(MAX(MIN(MAX(Q$6+INDEX(エサマスタ!$C$5:$O$53,MATCH($D37,エサマスタ!$B$5:$B$53,0),COLUMN()-COLUMN($Z37)),0),3.75)+INDEX(エサマスタ!$C$5:$O$53,MATCH($E37,エサマスタ!$B$5:$B$53,0),COLUMN()-COLUMN($Z37)),0),3.75)+INDEX(エサマスタ!$C$5:$O$53,MATCH($F37,エサマスタ!$B$5:$B$53,0),COLUMN()-COLUMN($Z37)),0),3.75)</f>
        <v>1.5</v>
      </c>
      <c r="AH37" s="65">
        <f>MIN(MAX(MIN(MAX(MIN(MAX(R$6+INDEX(エサマスタ!$C$5:$O$53,MATCH($D37,エサマスタ!$B$5:$B$53,0),COLUMN()-COLUMN($Z37)),0),3.75)+INDEX(エサマスタ!$C$5:$O$53,MATCH($E37,エサマスタ!$B$5:$B$53,0),COLUMN()-COLUMN($Z37)),0),3.75)+INDEX(エサマスタ!$C$5:$O$53,MATCH($F37,エサマスタ!$B$5:$B$53,0),COLUMN()-COLUMN($Z37)),0),3.75)</f>
        <v>0</v>
      </c>
      <c r="AI37" s="76">
        <f>MIN(MAX(MIN(MAX(MIN(MAX(S$6+INDEX(エサマスタ!$C$5:$O$53,MATCH($D37,エサマスタ!$B$5:$B$53,0),COLUMN()-COLUMN($Z37)),0),1.875-MOD(S37,1))+INDEX(エサマスタ!$C$5:$O$53,MATCH($E37,エサマスタ!$B$5:$B$53,0),COLUMN()-COLUMN($Z37)),0),1.875-MOD(S37,1))+INDEX(エサマスタ!$C$5:$O$53,MATCH($F37,エサマスタ!$B$5:$B$53,0),COLUMN()-COLUMN($Z37)),0),1.875-MOD(S37,1))</f>
        <v>0.625</v>
      </c>
      <c r="AJ37" s="76">
        <f>MIN(MAX(MIN(MAX(MIN(MAX(T$6+INDEX(エサマスタ!$C$5:$O$53,MATCH($D37,エサマスタ!$B$5:$B$53,0),COLUMN()-COLUMN($Z37)),0),1.875-MOD(T37,1))+INDEX(エサマスタ!$C$5:$O$53,MATCH($E37,エサマスタ!$B$5:$B$53,0),COLUMN()-COLUMN($Z37)),0),1.875-MOD(T37,1))+INDEX(エサマスタ!$C$5:$O$53,MATCH($F37,エサマスタ!$B$5:$B$53,0),COLUMN()-COLUMN($Z37)),0),1.875-MOD(T37,1))</f>
        <v>0.75</v>
      </c>
      <c r="AK37" s="76">
        <f>MIN(MAX(MIN(MAX(MIN(MAX(U$6+INDEX(エサマスタ!$C$5:$O$53,MATCH($D37,エサマスタ!$B$5:$B$53,0),COLUMN()-COLUMN($Z37)),0),1.875-MOD(U37,1))+INDEX(エサマスタ!$C$5:$O$53,MATCH($E37,エサマスタ!$B$5:$B$53,0),COLUMN()-COLUMN($Z37)),0),1.875-MOD(U37,1))+INDEX(エサマスタ!$C$5:$O$53,MATCH($F37,エサマスタ!$B$5:$B$53,0),COLUMN()-COLUMN($Z37)),0),1.875-MOD(U37,1))</f>
        <v>0.75</v>
      </c>
      <c r="AL37" s="76">
        <f>MIN(MAX(MIN(MAX(MIN(MAX(V$6+INDEX(エサマスタ!$C$5:$O$53,MATCH($D37,エサマスタ!$B$5:$B$53,0),COLUMN()-COLUMN($Z37)),0),1.875-MOD(V37,1))+INDEX(エサマスタ!$C$5:$O$53,MATCH($E37,エサマスタ!$B$5:$B$53,0),COLUMN()-COLUMN($Z37)),0),1.875-MOD(V37,1))+INDEX(エサマスタ!$C$5:$O$53,MATCH($F37,エサマスタ!$B$5:$B$53,0),COLUMN()-COLUMN($Z37)),0),1.875-MOD(V37,1))</f>
        <v>0.75</v>
      </c>
      <c r="AM37" s="77">
        <f>MIN(MAX(MIN(MAX(MIN(MAX(W$6+IF(AND($F$1="リマスター",$D37="アルマジロキャベツ"),-1,1)*INDEX(エサマスタ!$C$5:$O$53,MATCH($D37,エサマスタ!$B$5:$B$53,0),COLUMN()-COLUMN($Z37)),0),1.875-MOD(W37,1))+IF(AND($F$1="リマスター",$E37="アルマジロキャベツ"),-1,1)*INDEX(エサマスタ!$C$5:$O$53,MATCH($E37,エサマスタ!$B$5:$B$53,0),COLUMN()-COLUMN($Z37)),0),1.875-MOD(W37,1))+IF(AND($F$1="リマスター",$F37="アルマジロキャベツ"),-1,1)*INDEX(エサマスタ!$C$5:$O$53,MATCH($F37,エサマスタ!$B$5:$B$53,0),COLUMN()-COLUMN($Z37)),0),1.875-MOD(W37,1))</f>
        <v>0.5</v>
      </c>
      <c r="AN37" s="15"/>
      <c r="AO37" s="12"/>
      <c r="AP37" s="12"/>
      <c r="AQ37" s="12" t="str">
        <f>初期値マスタ!B34</f>
        <v>プチガルーダ</v>
      </c>
      <c r="AR37" s="1" t="str">
        <f>エサマスタ!B34</f>
        <v>ロケットパパイヤ</v>
      </c>
    </row>
    <row r="38" spans="1:44" x14ac:dyDescent="0.15">
      <c r="A38" s="15"/>
      <c r="B38" s="51" t="s">
        <v>131</v>
      </c>
      <c r="C38" s="54"/>
      <c r="D38" s="53" t="s">
        <v>92</v>
      </c>
      <c r="E38" s="53" t="s">
        <v>92</v>
      </c>
      <c r="F38" s="53" t="s">
        <v>102</v>
      </c>
      <c r="G38" s="32"/>
      <c r="H38" s="15"/>
      <c r="I38" s="15"/>
      <c r="J38" s="63" t="s">
        <v>131</v>
      </c>
      <c r="K38" s="64">
        <f t="shared" ref="K38:R38" si="43">K37+AA37</f>
        <v>58.25</v>
      </c>
      <c r="L38" s="65">
        <f t="shared" si="43"/>
        <v>29.5</v>
      </c>
      <c r="M38" s="65">
        <f t="shared" si="43"/>
        <v>32</v>
      </c>
      <c r="N38" s="65">
        <f t="shared" si="43"/>
        <v>40</v>
      </c>
      <c r="O38" s="65">
        <f t="shared" si="43"/>
        <v>25</v>
      </c>
      <c r="P38" s="65">
        <f t="shared" si="43"/>
        <v>50.5</v>
      </c>
      <c r="Q38" s="65">
        <f t="shared" si="43"/>
        <v>27.5</v>
      </c>
      <c r="R38" s="65">
        <f t="shared" si="43"/>
        <v>5</v>
      </c>
      <c r="S38" s="76">
        <f t="shared" ref="S38:W38" si="44">INT(S37)+MIN(S37-INT(S37)+AI37,1.875)</f>
        <v>24.25</v>
      </c>
      <c r="T38" s="76">
        <f t="shared" si="44"/>
        <v>16.5</v>
      </c>
      <c r="U38" s="76">
        <f t="shared" si="44"/>
        <v>16.5</v>
      </c>
      <c r="V38" s="76">
        <f t="shared" si="44"/>
        <v>16.5</v>
      </c>
      <c r="W38" s="77">
        <f t="shared" si="44"/>
        <v>16.375</v>
      </c>
      <c r="X38" s="15"/>
      <c r="Y38" s="15"/>
      <c r="Z38" s="63" t="s">
        <v>131</v>
      </c>
      <c r="AA38" s="64">
        <f>MIN(MAX(MIN(MAX(MIN(MAX(K$6+INDEX(エサマスタ!$C$5:$O$53,MATCH($D38,エサマスタ!$B$5:$B$53,0),COLUMN()-COLUMN($Z38)),0),3.75)+INDEX(エサマスタ!$C$5:$O$53,MATCH($E38,エサマスタ!$B$5:$B$53,0),COLUMN()-COLUMN($Z38)),0),3.75)+INDEX(エサマスタ!$C$5:$O$53,MATCH($F38,エサマスタ!$B$5:$B$53,0),COLUMN()-COLUMN($Z38)),0),3.75)</f>
        <v>0.5</v>
      </c>
      <c r="AB38" s="65">
        <f>MIN(MAX(MIN(MAX(MIN(MAX(L$6+INDEX(エサマスタ!$C$5:$O$53,MATCH($D38,エサマスタ!$B$5:$B$53,0),COLUMN()-COLUMN($Z38)),0),3.75)+INDEX(エサマスタ!$C$5:$O$53,MATCH($E38,エサマスタ!$B$5:$B$53,0),COLUMN()-COLUMN($Z38)),0),3.75)+INDEX(エサマスタ!$C$5:$O$53,MATCH($F38,エサマスタ!$B$5:$B$53,0),COLUMN()-COLUMN($Z38)),0),3.75)</f>
        <v>1.25</v>
      </c>
      <c r="AC38" s="65">
        <f>MIN(MAX(MIN(MAX(MIN(MAX(M$6+INDEX(エサマスタ!$C$5:$O$53,MATCH($D38,エサマスタ!$B$5:$B$53,0),COLUMN()-COLUMN($Z38)),0),3.75)+INDEX(エサマスタ!$C$5:$O$53,MATCH($E38,エサマスタ!$B$5:$B$53,0),COLUMN()-COLUMN($Z38)),0),3.75)+INDEX(エサマスタ!$C$5:$O$53,MATCH($F38,エサマスタ!$B$5:$B$53,0),COLUMN()-COLUMN($Z38)),0),3.75)</f>
        <v>2.5</v>
      </c>
      <c r="AD38" s="65">
        <f>MIN(MAX(MIN(MAX(MIN(MAX(N$6+INDEX(エサマスタ!$C$5:$O$53,MATCH($D38,エサマスタ!$B$5:$B$53,0),COLUMN()-COLUMN($Z38)),0),3.75)+INDEX(エサマスタ!$C$5:$O$53,MATCH($E38,エサマスタ!$B$5:$B$53,0),COLUMN()-COLUMN($Z38)),0),3.75)+INDEX(エサマスタ!$C$5:$O$53,MATCH($F38,エサマスタ!$B$5:$B$53,0),COLUMN()-COLUMN($Z38)),0),3.75)</f>
        <v>2.5</v>
      </c>
      <c r="AE38" s="65">
        <f>MIN(MAX(MIN(MAX(MIN(MAX(O$6+INDEX(エサマスタ!$C$5:$O$53,MATCH($D38,エサマスタ!$B$5:$B$53,0),COLUMN()-COLUMN($Z38)),0),3.75)+INDEX(エサマスタ!$C$5:$O$53,MATCH($E38,エサマスタ!$B$5:$B$53,0),COLUMN()-COLUMN($Z38)),0),3.75)+INDEX(エサマスタ!$C$5:$O$53,MATCH($F38,エサマスタ!$B$5:$B$53,0),COLUMN()-COLUMN($Z38)),0),3.75)</f>
        <v>1</v>
      </c>
      <c r="AF38" s="65">
        <f>MIN(MAX(MIN(MAX(MIN(MAX(P$6+INDEX(エサマスタ!$C$5:$O$53,MATCH($D38,エサマスタ!$B$5:$B$53,0),COLUMN()-COLUMN($Z38)),0),3.75)+INDEX(エサマスタ!$C$5:$O$53,MATCH($E38,エサマスタ!$B$5:$B$53,0),COLUMN()-COLUMN($Z38)),0),3.75)+INDEX(エサマスタ!$C$5:$O$53,MATCH($F38,エサマスタ!$B$5:$B$53,0),COLUMN()-COLUMN($Z38)),0),3.75)</f>
        <v>3.25</v>
      </c>
      <c r="AG38" s="65">
        <f>MIN(MAX(MIN(MAX(MIN(MAX(Q$6+INDEX(エサマスタ!$C$5:$O$53,MATCH($D38,エサマスタ!$B$5:$B$53,0),COLUMN()-COLUMN($Z38)),0),3.75)+INDEX(エサマスタ!$C$5:$O$53,MATCH($E38,エサマスタ!$B$5:$B$53,0),COLUMN()-COLUMN($Z38)),0),3.75)+INDEX(エサマスタ!$C$5:$O$53,MATCH($F38,エサマスタ!$B$5:$B$53,0),COLUMN()-COLUMN($Z38)),0),3.75)</f>
        <v>2</v>
      </c>
      <c r="AH38" s="65">
        <f>MIN(MAX(MIN(MAX(MIN(MAX(R$6+INDEX(エサマスタ!$C$5:$O$53,MATCH($D38,エサマスタ!$B$5:$B$53,0),COLUMN()-COLUMN($Z38)),0),3.75)+INDEX(エサマスタ!$C$5:$O$53,MATCH($E38,エサマスタ!$B$5:$B$53,0),COLUMN()-COLUMN($Z38)),0),3.75)+INDEX(エサマスタ!$C$5:$O$53,MATCH($F38,エサマスタ!$B$5:$B$53,0),COLUMN()-COLUMN($Z38)),0),3.75)</f>
        <v>0</v>
      </c>
      <c r="AI38" s="76">
        <f>MIN(MAX(MIN(MAX(MIN(MAX(S$6+INDEX(エサマスタ!$C$5:$O$53,MATCH($D38,エサマスタ!$B$5:$B$53,0),COLUMN()-COLUMN($Z38)),0),1.875-MOD(S38,1))+INDEX(エサマスタ!$C$5:$O$53,MATCH($E38,エサマスタ!$B$5:$B$53,0),COLUMN()-COLUMN($Z38)),0),1.875-MOD(S38,1))+INDEX(エサマスタ!$C$5:$O$53,MATCH($F38,エサマスタ!$B$5:$B$53,0),COLUMN()-COLUMN($Z38)),0),1.875-MOD(S38,1))</f>
        <v>0.625</v>
      </c>
      <c r="AJ38" s="76">
        <f>MIN(MAX(MIN(MAX(MIN(MAX(T$6+INDEX(エサマスタ!$C$5:$O$53,MATCH($D38,エサマスタ!$B$5:$B$53,0),COLUMN()-COLUMN($Z38)),0),1.875-MOD(T38,1))+INDEX(エサマスタ!$C$5:$O$53,MATCH($E38,エサマスタ!$B$5:$B$53,0),COLUMN()-COLUMN($Z38)),0),1.875-MOD(T38,1))+INDEX(エサマスタ!$C$5:$O$53,MATCH($F38,エサマスタ!$B$5:$B$53,0),COLUMN()-COLUMN($Z38)),0),1.875-MOD(T38,1))</f>
        <v>1.25</v>
      </c>
      <c r="AK38" s="76">
        <f>MIN(MAX(MIN(MAX(MIN(MAX(U$6+INDEX(エサマスタ!$C$5:$O$53,MATCH($D38,エサマスタ!$B$5:$B$53,0),COLUMN()-COLUMN($Z38)),0),1.875-MOD(U38,1))+INDEX(エサマスタ!$C$5:$O$53,MATCH($E38,エサマスタ!$B$5:$B$53,0),COLUMN()-COLUMN($Z38)),0),1.875-MOD(U38,1))+INDEX(エサマスタ!$C$5:$O$53,MATCH($F38,エサマスタ!$B$5:$B$53,0),COLUMN()-COLUMN($Z38)),0),1.875-MOD(U38,1))</f>
        <v>1.25</v>
      </c>
      <c r="AL38" s="76">
        <f>MIN(MAX(MIN(MAX(MIN(MAX(V$6+INDEX(エサマスタ!$C$5:$O$53,MATCH($D38,エサマスタ!$B$5:$B$53,0),COLUMN()-COLUMN($Z38)),0),1.875-MOD(V38,1))+INDEX(エサマスタ!$C$5:$O$53,MATCH($E38,エサマスタ!$B$5:$B$53,0),COLUMN()-COLUMN($Z38)),0),1.875-MOD(V38,1))+INDEX(エサマスタ!$C$5:$O$53,MATCH($F38,エサマスタ!$B$5:$B$53,0),COLUMN()-COLUMN($Z38)),0),1.875-MOD(V38,1))</f>
        <v>1.25</v>
      </c>
      <c r="AM38" s="77">
        <f>MIN(MAX(MIN(MAX(MIN(MAX(W$6+IF(AND($F$1="リマスター",$D38="アルマジロキャベツ"),-1,1)*INDEX(エサマスタ!$C$5:$O$53,MATCH($D38,エサマスタ!$B$5:$B$53,0),COLUMN()-COLUMN($Z38)),0),1.875-MOD(W38,1))+IF(AND($F$1="リマスター",$E38="アルマジロキャベツ"),-1,1)*INDEX(エサマスタ!$C$5:$O$53,MATCH($E38,エサマスタ!$B$5:$B$53,0),COLUMN()-COLUMN($Z38)),0),1.875-MOD(W38,1))+IF(AND($F$1="リマスター",$F38="アルマジロキャベツ"),-1,1)*INDEX(エサマスタ!$C$5:$O$53,MATCH($F38,エサマスタ!$B$5:$B$53,0),COLUMN()-COLUMN($Z38)),0),1.875-MOD(W38,1))</f>
        <v>0</v>
      </c>
      <c r="AN38" s="15"/>
      <c r="AO38" s="12"/>
      <c r="AP38" s="12"/>
      <c r="AQ38" s="12" t="str">
        <f>初期値マスタ!B35</f>
        <v>シャドウゼロ</v>
      </c>
      <c r="AR38" s="1" t="str">
        <f>エサマスタ!B35</f>
        <v>タコオレンジ</v>
      </c>
    </row>
    <row r="39" spans="1:44" x14ac:dyDescent="0.15">
      <c r="A39" s="15"/>
      <c r="B39" s="51" t="s">
        <v>101</v>
      </c>
      <c r="C39" s="54"/>
      <c r="D39" s="53" t="s">
        <v>92</v>
      </c>
      <c r="E39" s="53" t="s">
        <v>97</v>
      </c>
      <c r="F39" s="53" t="s">
        <v>97</v>
      </c>
      <c r="G39" s="32"/>
      <c r="H39" s="15"/>
      <c r="I39" s="15"/>
      <c r="J39" s="63" t="s">
        <v>101</v>
      </c>
      <c r="K39" s="64">
        <f t="shared" ref="K39:R39" si="45">K38+AA38</f>
        <v>58.75</v>
      </c>
      <c r="L39" s="65">
        <f t="shared" si="45"/>
        <v>30.75</v>
      </c>
      <c r="M39" s="65">
        <f t="shared" si="45"/>
        <v>34.5</v>
      </c>
      <c r="N39" s="65">
        <f t="shared" si="45"/>
        <v>42.5</v>
      </c>
      <c r="O39" s="65">
        <f t="shared" si="45"/>
        <v>26</v>
      </c>
      <c r="P39" s="65">
        <f t="shared" si="45"/>
        <v>53.75</v>
      </c>
      <c r="Q39" s="65">
        <f t="shared" si="45"/>
        <v>29.5</v>
      </c>
      <c r="R39" s="65">
        <f t="shared" si="45"/>
        <v>5</v>
      </c>
      <c r="S39" s="76">
        <f t="shared" ref="S39:W39" si="46">INT(S38)+MIN(S38-INT(S38)+AI38,1.875)</f>
        <v>24.875</v>
      </c>
      <c r="T39" s="76">
        <f t="shared" si="46"/>
        <v>17.75</v>
      </c>
      <c r="U39" s="76">
        <f t="shared" si="46"/>
        <v>17.75</v>
      </c>
      <c r="V39" s="76">
        <f t="shared" si="46"/>
        <v>17.75</v>
      </c>
      <c r="W39" s="77">
        <f t="shared" si="46"/>
        <v>16.375</v>
      </c>
      <c r="X39" s="15"/>
      <c r="Y39" s="15"/>
      <c r="Z39" s="63" t="s">
        <v>101</v>
      </c>
      <c r="AA39" s="64">
        <f>MIN(MAX(MIN(MAX(MIN(MAX(K$6+INDEX(エサマスタ!$C$5:$O$53,MATCH($D39,エサマスタ!$B$5:$B$53,0),COLUMN()-COLUMN($Z39)),0),3.75)+INDEX(エサマスタ!$C$5:$O$53,MATCH($E39,エサマスタ!$B$5:$B$53,0),COLUMN()-COLUMN($Z39)),0),3.75)+INDEX(エサマスタ!$C$5:$O$53,MATCH($F39,エサマスタ!$B$5:$B$53,0),COLUMN()-COLUMN($Z39)),0),3.75)</f>
        <v>3.75</v>
      </c>
      <c r="AB39" s="65">
        <f>MIN(MAX(MIN(MAX(MIN(MAX(L$6+INDEX(エサマスタ!$C$5:$O$53,MATCH($D39,エサマスタ!$B$5:$B$53,0),COLUMN()-COLUMN($Z39)),0),3.75)+INDEX(エサマスタ!$C$5:$O$53,MATCH($E39,エサマスタ!$B$5:$B$53,0),COLUMN()-COLUMN($Z39)),0),3.75)+INDEX(エサマスタ!$C$5:$O$53,MATCH($F39,エサマスタ!$B$5:$B$53,0),COLUMN()-COLUMN($Z39)),0),3.75)</f>
        <v>1.25</v>
      </c>
      <c r="AC39" s="65">
        <f>MIN(MAX(MIN(MAX(MIN(MAX(M$6+INDEX(エサマスタ!$C$5:$O$53,MATCH($D39,エサマスタ!$B$5:$B$53,0),COLUMN()-COLUMN($Z39)),0),3.75)+INDEX(エサマスタ!$C$5:$O$53,MATCH($E39,エサマスタ!$B$5:$B$53,0),COLUMN()-COLUMN($Z39)),0),3.75)+INDEX(エサマスタ!$C$5:$O$53,MATCH($F39,エサマスタ!$B$5:$B$53,0),COLUMN()-COLUMN($Z39)),0),3.75)</f>
        <v>1.5</v>
      </c>
      <c r="AD39" s="65">
        <f>MIN(MAX(MIN(MAX(MIN(MAX(N$6+INDEX(エサマスタ!$C$5:$O$53,MATCH($D39,エサマスタ!$B$5:$B$53,0),COLUMN()-COLUMN($Z39)),0),3.75)+INDEX(エサマスタ!$C$5:$O$53,MATCH($E39,エサマスタ!$B$5:$B$53,0),COLUMN()-COLUMN($Z39)),0),3.75)+INDEX(エサマスタ!$C$5:$O$53,MATCH($F39,エサマスタ!$B$5:$B$53,0),COLUMN()-COLUMN($Z39)),0),3.75)</f>
        <v>1.5</v>
      </c>
      <c r="AE39" s="65">
        <f>MIN(MAX(MIN(MAX(MIN(MAX(O$6+INDEX(エサマスタ!$C$5:$O$53,MATCH($D39,エサマスタ!$B$5:$B$53,0),COLUMN()-COLUMN($Z39)),0),3.75)+INDEX(エサマスタ!$C$5:$O$53,MATCH($E39,エサマスタ!$B$5:$B$53,0),COLUMN()-COLUMN($Z39)),0),3.75)+INDEX(エサマスタ!$C$5:$O$53,MATCH($F39,エサマスタ!$B$5:$B$53,0),COLUMN()-COLUMN($Z39)),0),3.75)</f>
        <v>1</v>
      </c>
      <c r="AF39" s="65">
        <f>MIN(MAX(MIN(MAX(MIN(MAX(P$6+INDEX(エサマスタ!$C$5:$O$53,MATCH($D39,エサマスタ!$B$5:$B$53,0),COLUMN()-COLUMN($Z39)),0),3.75)+INDEX(エサマスタ!$C$5:$O$53,MATCH($E39,エサマスタ!$B$5:$B$53,0),COLUMN()-COLUMN($Z39)),0),3.75)+INDEX(エサマスタ!$C$5:$O$53,MATCH($F39,エサマスタ!$B$5:$B$53,0),COLUMN()-COLUMN($Z39)),0),3.75)</f>
        <v>2.25</v>
      </c>
      <c r="AG39" s="65">
        <f>MIN(MAX(MIN(MAX(MIN(MAX(Q$6+INDEX(エサマスタ!$C$5:$O$53,MATCH($D39,エサマスタ!$B$5:$B$53,0),COLUMN()-COLUMN($Z39)),0),3.75)+INDEX(エサマスタ!$C$5:$O$53,MATCH($E39,エサマスタ!$B$5:$B$53,0),COLUMN()-COLUMN($Z39)),0),3.75)+INDEX(エサマスタ!$C$5:$O$53,MATCH($F39,エサマスタ!$B$5:$B$53,0),COLUMN()-COLUMN($Z39)),0),3.75)</f>
        <v>0.5</v>
      </c>
      <c r="AH39" s="65">
        <f>MIN(MAX(MIN(MAX(MIN(MAX(R$6+INDEX(エサマスタ!$C$5:$O$53,MATCH($D39,エサマスタ!$B$5:$B$53,0),COLUMN()-COLUMN($Z39)),0),3.75)+INDEX(エサマスタ!$C$5:$O$53,MATCH($E39,エサマスタ!$B$5:$B$53,0),COLUMN()-COLUMN($Z39)),0),3.75)+INDEX(エサマスタ!$C$5:$O$53,MATCH($F39,エサマスタ!$B$5:$B$53,0),COLUMN()-COLUMN($Z39)),0),3.75)</f>
        <v>0</v>
      </c>
      <c r="AI39" s="76">
        <f>MIN(MAX(MIN(MAX(MIN(MAX(S$6+INDEX(エサマスタ!$C$5:$O$53,MATCH($D39,エサマスタ!$B$5:$B$53,0),COLUMN()-COLUMN($Z39)),0),1.875-MOD(S39,1))+INDEX(エサマスタ!$C$5:$O$53,MATCH($E39,エサマスタ!$B$5:$B$53,0),COLUMN()-COLUMN($Z39)),0),1.875-MOD(S39,1))+INDEX(エサマスタ!$C$5:$O$53,MATCH($F39,エサマスタ!$B$5:$B$53,0),COLUMN()-COLUMN($Z39)),0),1.875-MOD(S39,1))</f>
        <v>0.625</v>
      </c>
      <c r="AJ39" s="76">
        <f>MIN(MAX(MIN(MAX(MIN(MAX(T$6+INDEX(エサマスタ!$C$5:$O$53,MATCH($D39,エサマスタ!$B$5:$B$53,0),COLUMN()-COLUMN($Z39)),0),1.875-MOD(T39,1))+INDEX(エサマスタ!$C$5:$O$53,MATCH($E39,エサマスタ!$B$5:$B$53,0),COLUMN()-COLUMN($Z39)),0),1.875-MOD(T39,1))+INDEX(エサマスタ!$C$5:$O$53,MATCH($F39,エサマスタ!$B$5:$B$53,0),COLUMN()-COLUMN($Z39)),0),1.875-MOD(T39,1))</f>
        <v>0.75</v>
      </c>
      <c r="AK39" s="76">
        <f>MIN(MAX(MIN(MAX(MIN(MAX(U$6+INDEX(エサマスタ!$C$5:$O$53,MATCH($D39,エサマスタ!$B$5:$B$53,0),COLUMN()-COLUMN($Z39)),0),1.875-MOD(U39,1))+INDEX(エサマスタ!$C$5:$O$53,MATCH($E39,エサマスタ!$B$5:$B$53,0),COLUMN()-COLUMN($Z39)),0),1.875-MOD(U39,1))+INDEX(エサマスタ!$C$5:$O$53,MATCH($F39,エサマスタ!$B$5:$B$53,0),COLUMN()-COLUMN($Z39)),0),1.875-MOD(U39,1))</f>
        <v>0.75</v>
      </c>
      <c r="AL39" s="76">
        <f>MIN(MAX(MIN(MAX(MIN(MAX(V$6+INDEX(エサマスタ!$C$5:$O$53,MATCH($D39,エサマスタ!$B$5:$B$53,0),COLUMN()-COLUMN($Z39)),0),1.875-MOD(V39,1))+INDEX(エサマスタ!$C$5:$O$53,MATCH($E39,エサマスタ!$B$5:$B$53,0),COLUMN()-COLUMN($Z39)),0),1.875-MOD(V39,1))+INDEX(エサマスタ!$C$5:$O$53,MATCH($F39,エサマスタ!$B$5:$B$53,0),COLUMN()-COLUMN($Z39)),0),1.875-MOD(V39,1))</f>
        <v>0.75</v>
      </c>
      <c r="AM39" s="77">
        <f>MIN(MAX(MIN(MAX(MIN(MAX(W$6+IF(AND($F$1="リマスター",$D39="アルマジロキャベツ"),-1,1)*INDEX(エサマスタ!$C$5:$O$53,MATCH($D39,エサマスタ!$B$5:$B$53,0),COLUMN()-COLUMN($Z39)),0),1.875-MOD(W39,1))+IF(AND($F$1="リマスター",$E39="アルマジロキャベツ"),-1,1)*INDEX(エサマスタ!$C$5:$O$53,MATCH($E39,エサマスタ!$B$5:$B$53,0),COLUMN()-COLUMN($Z39)),0),1.875-MOD(W39,1))+IF(AND($F$1="リマスター",$F39="アルマジロキャベツ"),-1,1)*INDEX(エサマスタ!$C$5:$O$53,MATCH($F39,エサマスタ!$B$5:$B$53,0),COLUMN()-COLUMN($Z39)),0),1.875-MOD(W39,1))</f>
        <v>1</v>
      </c>
      <c r="AN39" s="15"/>
      <c r="AO39" s="12"/>
      <c r="AP39" s="12"/>
      <c r="AQ39" s="12" t="str">
        <f>初期値マスタ!B36</f>
        <v>スライム</v>
      </c>
      <c r="AR39" s="1" t="str">
        <f>エサマスタ!B36</f>
        <v>パンプキンボム</v>
      </c>
    </row>
    <row r="40" spans="1:44" x14ac:dyDescent="0.15">
      <c r="A40" s="15"/>
      <c r="B40" s="51" t="s">
        <v>132</v>
      </c>
      <c r="C40" s="54"/>
      <c r="D40" s="53" t="s">
        <v>92</v>
      </c>
      <c r="E40" s="53" t="s">
        <v>97</v>
      </c>
      <c r="F40" s="53" t="s">
        <v>97</v>
      </c>
      <c r="G40" s="32"/>
      <c r="H40" s="15"/>
      <c r="I40" s="15"/>
      <c r="J40" s="63" t="s">
        <v>132</v>
      </c>
      <c r="K40" s="64">
        <f t="shared" ref="K40:R40" si="47">K39+AA39</f>
        <v>62.5</v>
      </c>
      <c r="L40" s="65">
        <f t="shared" si="47"/>
        <v>32</v>
      </c>
      <c r="M40" s="65">
        <f t="shared" si="47"/>
        <v>36</v>
      </c>
      <c r="N40" s="65">
        <f t="shared" si="47"/>
        <v>44</v>
      </c>
      <c r="O40" s="65">
        <f t="shared" si="47"/>
        <v>27</v>
      </c>
      <c r="P40" s="65">
        <f t="shared" si="47"/>
        <v>56</v>
      </c>
      <c r="Q40" s="65">
        <f t="shared" si="47"/>
        <v>30</v>
      </c>
      <c r="R40" s="65">
        <f t="shared" si="47"/>
        <v>5</v>
      </c>
      <c r="S40" s="76">
        <f t="shared" ref="S40:W40" si="48">INT(S39)+MIN(S39-INT(S39)+AI39,1.875)</f>
        <v>25.5</v>
      </c>
      <c r="T40" s="76">
        <f t="shared" si="48"/>
        <v>18.5</v>
      </c>
      <c r="U40" s="76">
        <f t="shared" si="48"/>
        <v>18.5</v>
      </c>
      <c r="V40" s="76">
        <f t="shared" si="48"/>
        <v>18.5</v>
      </c>
      <c r="W40" s="77">
        <f t="shared" si="48"/>
        <v>17.375</v>
      </c>
      <c r="X40" s="15"/>
      <c r="Y40" s="15"/>
      <c r="Z40" s="63" t="s">
        <v>132</v>
      </c>
      <c r="AA40" s="64">
        <f>MIN(MAX(MIN(MAX(MIN(MAX(K$6+INDEX(エサマスタ!$C$5:$O$53,MATCH($D40,エサマスタ!$B$5:$B$53,0),COLUMN()-COLUMN($Z40)),0),3.75)+INDEX(エサマスタ!$C$5:$O$53,MATCH($E40,エサマスタ!$B$5:$B$53,0),COLUMN()-COLUMN($Z40)),0),3.75)+INDEX(エサマスタ!$C$5:$O$53,MATCH($F40,エサマスタ!$B$5:$B$53,0),COLUMN()-COLUMN($Z40)),0),3.75)</f>
        <v>3.75</v>
      </c>
      <c r="AB40" s="65">
        <f>MIN(MAX(MIN(MAX(MIN(MAX(L$6+INDEX(エサマスタ!$C$5:$O$53,MATCH($D40,エサマスタ!$B$5:$B$53,0),COLUMN()-COLUMN($Z40)),0),3.75)+INDEX(エサマスタ!$C$5:$O$53,MATCH($E40,エサマスタ!$B$5:$B$53,0),COLUMN()-COLUMN($Z40)),0),3.75)+INDEX(エサマスタ!$C$5:$O$53,MATCH($F40,エサマスタ!$B$5:$B$53,0),COLUMN()-COLUMN($Z40)),0),3.75)</f>
        <v>1.25</v>
      </c>
      <c r="AC40" s="65">
        <f>MIN(MAX(MIN(MAX(MIN(MAX(M$6+INDEX(エサマスタ!$C$5:$O$53,MATCH($D40,エサマスタ!$B$5:$B$53,0),COLUMN()-COLUMN($Z40)),0),3.75)+INDEX(エサマスタ!$C$5:$O$53,MATCH($E40,エサマスタ!$B$5:$B$53,0),COLUMN()-COLUMN($Z40)),0),3.75)+INDEX(エサマスタ!$C$5:$O$53,MATCH($F40,エサマスタ!$B$5:$B$53,0),COLUMN()-COLUMN($Z40)),0),3.75)</f>
        <v>1.5</v>
      </c>
      <c r="AD40" s="65">
        <f>MIN(MAX(MIN(MAX(MIN(MAX(N$6+INDEX(エサマスタ!$C$5:$O$53,MATCH($D40,エサマスタ!$B$5:$B$53,0),COLUMN()-COLUMN($Z40)),0),3.75)+INDEX(エサマスタ!$C$5:$O$53,MATCH($E40,エサマスタ!$B$5:$B$53,0),COLUMN()-COLUMN($Z40)),0),3.75)+INDEX(エサマスタ!$C$5:$O$53,MATCH($F40,エサマスタ!$B$5:$B$53,0),COLUMN()-COLUMN($Z40)),0),3.75)</f>
        <v>1.5</v>
      </c>
      <c r="AE40" s="65">
        <f>MIN(MAX(MIN(MAX(MIN(MAX(O$6+INDEX(エサマスタ!$C$5:$O$53,MATCH($D40,エサマスタ!$B$5:$B$53,0),COLUMN()-COLUMN($Z40)),0),3.75)+INDEX(エサマスタ!$C$5:$O$53,MATCH($E40,エサマスタ!$B$5:$B$53,0),COLUMN()-COLUMN($Z40)),0),3.75)+INDEX(エサマスタ!$C$5:$O$53,MATCH($F40,エサマスタ!$B$5:$B$53,0),COLUMN()-COLUMN($Z40)),0),3.75)</f>
        <v>1</v>
      </c>
      <c r="AF40" s="65">
        <f>MIN(MAX(MIN(MAX(MIN(MAX(P$6+INDEX(エサマスタ!$C$5:$O$53,MATCH($D40,エサマスタ!$B$5:$B$53,0),COLUMN()-COLUMN($Z40)),0),3.75)+INDEX(エサマスタ!$C$5:$O$53,MATCH($E40,エサマスタ!$B$5:$B$53,0),COLUMN()-COLUMN($Z40)),0),3.75)+INDEX(エサマスタ!$C$5:$O$53,MATCH($F40,エサマスタ!$B$5:$B$53,0),COLUMN()-COLUMN($Z40)),0),3.75)</f>
        <v>2.25</v>
      </c>
      <c r="AG40" s="65">
        <f>MIN(MAX(MIN(MAX(MIN(MAX(Q$6+INDEX(エサマスタ!$C$5:$O$53,MATCH($D40,エサマスタ!$B$5:$B$53,0),COLUMN()-COLUMN($Z40)),0),3.75)+INDEX(エサマスタ!$C$5:$O$53,MATCH($E40,エサマスタ!$B$5:$B$53,0),COLUMN()-COLUMN($Z40)),0),3.75)+INDEX(エサマスタ!$C$5:$O$53,MATCH($F40,エサマスタ!$B$5:$B$53,0),COLUMN()-COLUMN($Z40)),0),3.75)</f>
        <v>0.5</v>
      </c>
      <c r="AH40" s="65">
        <f>MIN(MAX(MIN(MAX(MIN(MAX(R$6+INDEX(エサマスタ!$C$5:$O$53,MATCH($D40,エサマスタ!$B$5:$B$53,0),COLUMN()-COLUMN($Z40)),0),3.75)+INDEX(エサマスタ!$C$5:$O$53,MATCH($E40,エサマスタ!$B$5:$B$53,0),COLUMN()-COLUMN($Z40)),0),3.75)+INDEX(エサマスタ!$C$5:$O$53,MATCH($F40,エサマスタ!$B$5:$B$53,0),COLUMN()-COLUMN($Z40)),0),3.75)</f>
        <v>0</v>
      </c>
      <c r="AI40" s="76">
        <f>MIN(MAX(MIN(MAX(MIN(MAX(S$6+INDEX(エサマスタ!$C$5:$O$53,MATCH($D40,エサマスタ!$B$5:$B$53,0),COLUMN()-COLUMN($Z40)),0),1.875-MOD(S40,1))+INDEX(エサマスタ!$C$5:$O$53,MATCH($E40,エサマスタ!$B$5:$B$53,0),COLUMN()-COLUMN($Z40)),0),1.875-MOD(S40,1))+INDEX(エサマスタ!$C$5:$O$53,MATCH($F40,エサマスタ!$B$5:$B$53,0),COLUMN()-COLUMN($Z40)),0),1.875-MOD(S40,1))</f>
        <v>0.625</v>
      </c>
      <c r="AJ40" s="76">
        <f>MIN(MAX(MIN(MAX(MIN(MAX(T$6+INDEX(エサマスタ!$C$5:$O$53,MATCH($D40,エサマスタ!$B$5:$B$53,0),COLUMN()-COLUMN($Z40)),0),1.875-MOD(T40,1))+INDEX(エサマスタ!$C$5:$O$53,MATCH($E40,エサマスタ!$B$5:$B$53,0),COLUMN()-COLUMN($Z40)),0),1.875-MOD(T40,1))+INDEX(エサマスタ!$C$5:$O$53,MATCH($F40,エサマスタ!$B$5:$B$53,0),COLUMN()-COLUMN($Z40)),0),1.875-MOD(T40,1))</f>
        <v>0.75</v>
      </c>
      <c r="AK40" s="76">
        <f>MIN(MAX(MIN(MAX(MIN(MAX(U$6+INDEX(エサマスタ!$C$5:$O$53,MATCH($D40,エサマスタ!$B$5:$B$53,0),COLUMN()-COLUMN($Z40)),0),1.875-MOD(U40,1))+INDEX(エサマスタ!$C$5:$O$53,MATCH($E40,エサマスタ!$B$5:$B$53,0),COLUMN()-COLUMN($Z40)),0),1.875-MOD(U40,1))+INDEX(エサマスタ!$C$5:$O$53,MATCH($F40,エサマスタ!$B$5:$B$53,0),COLUMN()-COLUMN($Z40)),0),1.875-MOD(U40,1))</f>
        <v>0.75</v>
      </c>
      <c r="AL40" s="76">
        <f>MIN(MAX(MIN(MAX(MIN(MAX(V$6+INDEX(エサマスタ!$C$5:$O$53,MATCH($D40,エサマスタ!$B$5:$B$53,0),COLUMN()-COLUMN($Z40)),0),1.875-MOD(V40,1))+INDEX(エサマスタ!$C$5:$O$53,MATCH($E40,エサマスタ!$B$5:$B$53,0),COLUMN()-COLUMN($Z40)),0),1.875-MOD(V40,1))+INDEX(エサマスタ!$C$5:$O$53,MATCH($F40,エサマスタ!$B$5:$B$53,0),COLUMN()-COLUMN($Z40)),0),1.875-MOD(V40,1))</f>
        <v>0.75</v>
      </c>
      <c r="AM40" s="77">
        <f>MIN(MAX(MIN(MAX(MIN(MAX(W$6+IF(AND($F$1="リマスター",$D40="アルマジロキャベツ"),-1,1)*INDEX(エサマスタ!$C$5:$O$53,MATCH($D40,エサマスタ!$B$5:$B$53,0),COLUMN()-COLUMN($Z40)),0),1.875-MOD(W40,1))+IF(AND($F$1="リマスター",$E40="アルマジロキャベツ"),-1,1)*INDEX(エサマスタ!$C$5:$O$53,MATCH($E40,エサマスタ!$B$5:$B$53,0),COLUMN()-COLUMN($Z40)),0),1.875-MOD(W40,1))+IF(AND($F$1="リマスター",$F40="アルマジロキャベツ"),-1,1)*INDEX(エサマスタ!$C$5:$O$53,MATCH($F40,エサマスタ!$B$5:$B$53,0),COLUMN()-COLUMN($Z40)),0),1.875-MOD(W40,1))</f>
        <v>1</v>
      </c>
      <c r="AN40" s="15"/>
      <c r="AO40" s="12"/>
      <c r="AP40" s="12"/>
      <c r="AQ40" s="12" t="str">
        <f>初期値マスタ!B37</f>
        <v>グレル</v>
      </c>
      <c r="AR40" s="1" t="str">
        <f>エサマスタ!B37</f>
        <v>ハートミント</v>
      </c>
    </row>
    <row r="41" spans="1:44" x14ac:dyDescent="0.15">
      <c r="A41" s="15"/>
      <c r="B41" s="51" t="s">
        <v>133</v>
      </c>
      <c r="C41" s="54"/>
      <c r="D41" s="53" t="s">
        <v>92</v>
      </c>
      <c r="E41" s="53" t="s">
        <v>97</v>
      </c>
      <c r="F41" s="53" t="s">
        <v>97</v>
      </c>
      <c r="G41" s="32"/>
      <c r="H41" s="15"/>
      <c r="I41" s="15"/>
      <c r="J41" s="63" t="s">
        <v>133</v>
      </c>
      <c r="K41" s="64">
        <f t="shared" ref="K41:R41" si="49">K40+AA40</f>
        <v>66.25</v>
      </c>
      <c r="L41" s="65">
        <f t="shared" si="49"/>
        <v>33.25</v>
      </c>
      <c r="M41" s="65">
        <f t="shared" si="49"/>
        <v>37.5</v>
      </c>
      <c r="N41" s="65">
        <f t="shared" si="49"/>
        <v>45.5</v>
      </c>
      <c r="O41" s="65">
        <f t="shared" si="49"/>
        <v>28</v>
      </c>
      <c r="P41" s="65">
        <f t="shared" si="49"/>
        <v>58.25</v>
      </c>
      <c r="Q41" s="65">
        <f t="shared" si="49"/>
        <v>30.5</v>
      </c>
      <c r="R41" s="65">
        <f t="shared" si="49"/>
        <v>5</v>
      </c>
      <c r="S41" s="76">
        <f t="shared" ref="S41:W41" si="50">INT(S40)+MIN(S40-INT(S40)+AI40,1.875)</f>
        <v>26.125</v>
      </c>
      <c r="T41" s="76">
        <f t="shared" si="50"/>
        <v>19.25</v>
      </c>
      <c r="U41" s="76">
        <f t="shared" si="50"/>
        <v>19.25</v>
      </c>
      <c r="V41" s="76">
        <f t="shared" si="50"/>
        <v>19.25</v>
      </c>
      <c r="W41" s="77">
        <f t="shared" si="50"/>
        <v>18.375</v>
      </c>
      <c r="X41" s="15"/>
      <c r="Y41" s="15"/>
      <c r="Z41" s="63" t="s">
        <v>133</v>
      </c>
      <c r="AA41" s="64">
        <f>MIN(MAX(MIN(MAX(MIN(MAX(K$6+INDEX(エサマスタ!$C$5:$O$53,MATCH($D41,エサマスタ!$B$5:$B$53,0),COLUMN()-COLUMN($Z41)),0),3.75)+INDEX(エサマスタ!$C$5:$O$53,MATCH($E41,エサマスタ!$B$5:$B$53,0),COLUMN()-COLUMN($Z41)),0),3.75)+INDEX(エサマスタ!$C$5:$O$53,MATCH($F41,エサマスタ!$B$5:$B$53,0),COLUMN()-COLUMN($Z41)),0),3.75)</f>
        <v>3.75</v>
      </c>
      <c r="AB41" s="65">
        <f>MIN(MAX(MIN(MAX(MIN(MAX(L$6+INDEX(エサマスタ!$C$5:$O$53,MATCH($D41,エサマスタ!$B$5:$B$53,0),COLUMN()-COLUMN($Z41)),0),3.75)+INDEX(エサマスタ!$C$5:$O$53,MATCH($E41,エサマスタ!$B$5:$B$53,0),COLUMN()-COLUMN($Z41)),0),3.75)+INDEX(エサマスタ!$C$5:$O$53,MATCH($F41,エサマスタ!$B$5:$B$53,0),COLUMN()-COLUMN($Z41)),0),3.75)</f>
        <v>1.25</v>
      </c>
      <c r="AC41" s="65">
        <f>MIN(MAX(MIN(MAX(MIN(MAX(M$6+INDEX(エサマスタ!$C$5:$O$53,MATCH($D41,エサマスタ!$B$5:$B$53,0),COLUMN()-COLUMN($Z41)),0),3.75)+INDEX(エサマスタ!$C$5:$O$53,MATCH($E41,エサマスタ!$B$5:$B$53,0),COLUMN()-COLUMN($Z41)),0),3.75)+INDEX(エサマスタ!$C$5:$O$53,MATCH($F41,エサマスタ!$B$5:$B$53,0),COLUMN()-COLUMN($Z41)),0),3.75)</f>
        <v>1.5</v>
      </c>
      <c r="AD41" s="65">
        <f>MIN(MAX(MIN(MAX(MIN(MAX(N$6+INDEX(エサマスタ!$C$5:$O$53,MATCH($D41,エサマスタ!$B$5:$B$53,0),COLUMN()-COLUMN($Z41)),0),3.75)+INDEX(エサマスタ!$C$5:$O$53,MATCH($E41,エサマスタ!$B$5:$B$53,0),COLUMN()-COLUMN($Z41)),0),3.75)+INDEX(エサマスタ!$C$5:$O$53,MATCH($F41,エサマスタ!$B$5:$B$53,0),COLUMN()-COLUMN($Z41)),0),3.75)</f>
        <v>1.5</v>
      </c>
      <c r="AE41" s="65">
        <f>MIN(MAX(MIN(MAX(MIN(MAX(O$6+INDEX(エサマスタ!$C$5:$O$53,MATCH($D41,エサマスタ!$B$5:$B$53,0),COLUMN()-COLUMN($Z41)),0),3.75)+INDEX(エサマスタ!$C$5:$O$53,MATCH($E41,エサマスタ!$B$5:$B$53,0),COLUMN()-COLUMN($Z41)),0),3.75)+INDEX(エサマスタ!$C$5:$O$53,MATCH($F41,エサマスタ!$B$5:$B$53,0),COLUMN()-COLUMN($Z41)),0),3.75)</f>
        <v>1</v>
      </c>
      <c r="AF41" s="65">
        <f>MIN(MAX(MIN(MAX(MIN(MAX(P$6+INDEX(エサマスタ!$C$5:$O$53,MATCH($D41,エサマスタ!$B$5:$B$53,0),COLUMN()-COLUMN($Z41)),0),3.75)+INDEX(エサマスタ!$C$5:$O$53,MATCH($E41,エサマスタ!$B$5:$B$53,0),COLUMN()-COLUMN($Z41)),0),3.75)+INDEX(エサマスタ!$C$5:$O$53,MATCH($F41,エサマスタ!$B$5:$B$53,0),COLUMN()-COLUMN($Z41)),0),3.75)</f>
        <v>2.25</v>
      </c>
      <c r="AG41" s="65">
        <f>MIN(MAX(MIN(MAX(MIN(MAX(Q$6+INDEX(エサマスタ!$C$5:$O$53,MATCH($D41,エサマスタ!$B$5:$B$53,0),COLUMN()-COLUMN($Z41)),0),3.75)+INDEX(エサマスタ!$C$5:$O$53,MATCH($E41,エサマスタ!$B$5:$B$53,0),COLUMN()-COLUMN($Z41)),0),3.75)+INDEX(エサマスタ!$C$5:$O$53,MATCH($F41,エサマスタ!$B$5:$B$53,0),COLUMN()-COLUMN($Z41)),0),3.75)</f>
        <v>0.5</v>
      </c>
      <c r="AH41" s="65">
        <f>MIN(MAX(MIN(MAX(MIN(MAX(R$6+INDEX(エサマスタ!$C$5:$O$53,MATCH($D41,エサマスタ!$B$5:$B$53,0),COLUMN()-COLUMN($Z41)),0),3.75)+INDEX(エサマスタ!$C$5:$O$53,MATCH($E41,エサマスタ!$B$5:$B$53,0),COLUMN()-COLUMN($Z41)),0),3.75)+INDEX(エサマスタ!$C$5:$O$53,MATCH($F41,エサマスタ!$B$5:$B$53,0),COLUMN()-COLUMN($Z41)),0),3.75)</f>
        <v>0</v>
      </c>
      <c r="AI41" s="76">
        <f>MIN(MAX(MIN(MAX(MIN(MAX(S$6+INDEX(エサマスタ!$C$5:$O$53,MATCH($D41,エサマスタ!$B$5:$B$53,0),COLUMN()-COLUMN($Z41)),0),1.875-MOD(S41,1))+INDEX(エサマスタ!$C$5:$O$53,MATCH($E41,エサマスタ!$B$5:$B$53,0),COLUMN()-COLUMN($Z41)),0),1.875-MOD(S41,1))+INDEX(エサマスタ!$C$5:$O$53,MATCH($F41,エサマスタ!$B$5:$B$53,0),COLUMN()-COLUMN($Z41)),0),1.875-MOD(S41,1))</f>
        <v>0.625</v>
      </c>
      <c r="AJ41" s="76">
        <f>MIN(MAX(MIN(MAX(MIN(MAX(T$6+INDEX(エサマスタ!$C$5:$O$53,MATCH($D41,エサマスタ!$B$5:$B$53,0),COLUMN()-COLUMN($Z41)),0),1.875-MOD(T41,1))+INDEX(エサマスタ!$C$5:$O$53,MATCH($E41,エサマスタ!$B$5:$B$53,0),COLUMN()-COLUMN($Z41)),0),1.875-MOD(T41,1))+INDEX(エサマスタ!$C$5:$O$53,MATCH($F41,エサマスタ!$B$5:$B$53,0),COLUMN()-COLUMN($Z41)),0),1.875-MOD(T41,1))</f>
        <v>0.75</v>
      </c>
      <c r="AK41" s="76">
        <f>MIN(MAX(MIN(MAX(MIN(MAX(U$6+INDEX(エサマスタ!$C$5:$O$53,MATCH($D41,エサマスタ!$B$5:$B$53,0),COLUMN()-COLUMN($Z41)),0),1.875-MOD(U41,1))+INDEX(エサマスタ!$C$5:$O$53,MATCH($E41,エサマスタ!$B$5:$B$53,0),COLUMN()-COLUMN($Z41)),0),1.875-MOD(U41,1))+INDEX(エサマスタ!$C$5:$O$53,MATCH($F41,エサマスタ!$B$5:$B$53,0),COLUMN()-COLUMN($Z41)),0),1.875-MOD(U41,1))</f>
        <v>0.75</v>
      </c>
      <c r="AL41" s="76">
        <f>MIN(MAX(MIN(MAX(MIN(MAX(V$6+INDEX(エサマスタ!$C$5:$O$53,MATCH($D41,エサマスタ!$B$5:$B$53,0),COLUMN()-COLUMN($Z41)),0),1.875-MOD(V41,1))+INDEX(エサマスタ!$C$5:$O$53,MATCH($E41,エサマスタ!$B$5:$B$53,0),COLUMN()-COLUMN($Z41)),0),1.875-MOD(V41,1))+INDEX(エサマスタ!$C$5:$O$53,MATCH($F41,エサマスタ!$B$5:$B$53,0),COLUMN()-COLUMN($Z41)),0),1.875-MOD(V41,1))</f>
        <v>0.75</v>
      </c>
      <c r="AM41" s="77">
        <f>MIN(MAX(MIN(MAX(MIN(MAX(W$6+IF(AND($F$1="リマスター",$D41="アルマジロキャベツ"),-1,1)*INDEX(エサマスタ!$C$5:$O$53,MATCH($D41,エサマスタ!$B$5:$B$53,0),COLUMN()-COLUMN($Z41)),0),1.875-MOD(W41,1))+IF(AND($F$1="リマスター",$E41="アルマジロキャベツ"),-1,1)*INDEX(エサマスタ!$C$5:$O$53,MATCH($E41,エサマスタ!$B$5:$B$53,0),COLUMN()-COLUMN($Z41)),0),1.875-MOD(W41,1))+IF(AND($F$1="リマスター",$F41="アルマジロキャベツ"),-1,1)*INDEX(エサマスタ!$C$5:$O$53,MATCH($F41,エサマスタ!$B$5:$B$53,0),COLUMN()-COLUMN($Z41)),0),1.875-MOD(W41,1))</f>
        <v>1</v>
      </c>
      <c r="AN41" s="15"/>
      <c r="AO41" s="12"/>
      <c r="AP41" s="12"/>
      <c r="AQ41" s="12" t="str">
        <f>初期値マスタ!B38</f>
        <v>デンデン</v>
      </c>
      <c r="AR41" s="1" t="str">
        <f>エサマスタ!B38</f>
        <v>スペードバジル</v>
      </c>
    </row>
    <row r="42" spans="1:44" x14ac:dyDescent="0.15">
      <c r="A42" s="15"/>
      <c r="B42" s="51" t="s">
        <v>134</v>
      </c>
      <c r="C42" s="54"/>
      <c r="D42" s="53" t="s">
        <v>92</v>
      </c>
      <c r="E42" s="53" t="s">
        <v>97</v>
      </c>
      <c r="F42" s="53" t="s">
        <v>97</v>
      </c>
      <c r="G42" s="32"/>
      <c r="H42" s="15"/>
      <c r="I42" s="15"/>
      <c r="J42" s="63" t="s">
        <v>134</v>
      </c>
      <c r="K42" s="64">
        <f t="shared" ref="K42:R42" si="51">K41+AA41</f>
        <v>70</v>
      </c>
      <c r="L42" s="65">
        <f t="shared" si="51"/>
        <v>34.5</v>
      </c>
      <c r="M42" s="65">
        <f t="shared" si="51"/>
        <v>39</v>
      </c>
      <c r="N42" s="65">
        <f t="shared" si="51"/>
        <v>47</v>
      </c>
      <c r="O42" s="65">
        <f t="shared" si="51"/>
        <v>29</v>
      </c>
      <c r="P42" s="65">
        <f t="shared" si="51"/>
        <v>60.5</v>
      </c>
      <c r="Q42" s="65">
        <f t="shared" si="51"/>
        <v>31</v>
      </c>
      <c r="R42" s="65">
        <f t="shared" si="51"/>
        <v>5</v>
      </c>
      <c r="S42" s="76">
        <f t="shared" ref="S42:W42" si="52">INT(S41)+MIN(S41-INT(S41)+AI41,1.875)</f>
        <v>26.75</v>
      </c>
      <c r="T42" s="76">
        <f t="shared" si="52"/>
        <v>20</v>
      </c>
      <c r="U42" s="76">
        <f t="shared" si="52"/>
        <v>20</v>
      </c>
      <c r="V42" s="76">
        <f t="shared" si="52"/>
        <v>20</v>
      </c>
      <c r="W42" s="77">
        <f t="shared" si="52"/>
        <v>19.375</v>
      </c>
      <c r="X42" s="15"/>
      <c r="Y42" s="15"/>
      <c r="Z42" s="63" t="s">
        <v>134</v>
      </c>
      <c r="AA42" s="64">
        <f>MIN(MAX(MIN(MAX(MIN(MAX(K$6+INDEX(エサマスタ!$C$5:$O$53,MATCH($D42,エサマスタ!$B$5:$B$53,0),COLUMN()-COLUMN($Z42)),0),3.75)+INDEX(エサマスタ!$C$5:$O$53,MATCH($E42,エサマスタ!$B$5:$B$53,0),COLUMN()-COLUMN($Z42)),0),3.75)+INDEX(エサマスタ!$C$5:$O$53,MATCH($F42,エサマスタ!$B$5:$B$53,0),COLUMN()-COLUMN($Z42)),0),3.75)</f>
        <v>3.75</v>
      </c>
      <c r="AB42" s="65">
        <f>MIN(MAX(MIN(MAX(MIN(MAX(L$6+INDEX(エサマスタ!$C$5:$O$53,MATCH($D42,エサマスタ!$B$5:$B$53,0),COLUMN()-COLUMN($Z42)),0),3.75)+INDEX(エサマスタ!$C$5:$O$53,MATCH($E42,エサマスタ!$B$5:$B$53,0),COLUMN()-COLUMN($Z42)),0),3.75)+INDEX(エサマスタ!$C$5:$O$53,MATCH($F42,エサマスタ!$B$5:$B$53,0),COLUMN()-COLUMN($Z42)),0),3.75)</f>
        <v>1.25</v>
      </c>
      <c r="AC42" s="65">
        <f>MIN(MAX(MIN(MAX(MIN(MAX(M$6+INDEX(エサマスタ!$C$5:$O$53,MATCH($D42,エサマスタ!$B$5:$B$53,0),COLUMN()-COLUMN($Z42)),0),3.75)+INDEX(エサマスタ!$C$5:$O$53,MATCH($E42,エサマスタ!$B$5:$B$53,0),COLUMN()-COLUMN($Z42)),0),3.75)+INDEX(エサマスタ!$C$5:$O$53,MATCH($F42,エサマスタ!$B$5:$B$53,0),COLUMN()-COLUMN($Z42)),0),3.75)</f>
        <v>1.5</v>
      </c>
      <c r="AD42" s="65">
        <f>MIN(MAX(MIN(MAX(MIN(MAX(N$6+INDEX(エサマスタ!$C$5:$O$53,MATCH($D42,エサマスタ!$B$5:$B$53,0),COLUMN()-COLUMN($Z42)),0),3.75)+INDEX(エサマスタ!$C$5:$O$53,MATCH($E42,エサマスタ!$B$5:$B$53,0),COLUMN()-COLUMN($Z42)),0),3.75)+INDEX(エサマスタ!$C$5:$O$53,MATCH($F42,エサマスタ!$B$5:$B$53,0),COLUMN()-COLUMN($Z42)),0),3.75)</f>
        <v>1.5</v>
      </c>
      <c r="AE42" s="65">
        <f>MIN(MAX(MIN(MAX(MIN(MAX(O$6+INDEX(エサマスタ!$C$5:$O$53,MATCH($D42,エサマスタ!$B$5:$B$53,0),COLUMN()-COLUMN($Z42)),0),3.75)+INDEX(エサマスタ!$C$5:$O$53,MATCH($E42,エサマスタ!$B$5:$B$53,0),COLUMN()-COLUMN($Z42)),0),3.75)+INDEX(エサマスタ!$C$5:$O$53,MATCH($F42,エサマスタ!$B$5:$B$53,0),COLUMN()-COLUMN($Z42)),0),3.75)</f>
        <v>1</v>
      </c>
      <c r="AF42" s="65">
        <f>MIN(MAX(MIN(MAX(MIN(MAX(P$6+INDEX(エサマスタ!$C$5:$O$53,MATCH($D42,エサマスタ!$B$5:$B$53,0),COLUMN()-COLUMN($Z42)),0),3.75)+INDEX(エサマスタ!$C$5:$O$53,MATCH($E42,エサマスタ!$B$5:$B$53,0),COLUMN()-COLUMN($Z42)),0),3.75)+INDEX(エサマスタ!$C$5:$O$53,MATCH($F42,エサマスタ!$B$5:$B$53,0),COLUMN()-COLUMN($Z42)),0),3.75)</f>
        <v>2.25</v>
      </c>
      <c r="AG42" s="65">
        <f>MIN(MAX(MIN(MAX(MIN(MAX(Q$6+INDEX(エサマスタ!$C$5:$O$53,MATCH($D42,エサマスタ!$B$5:$B$53,0),COLUMN()-COLUMN($Z42)),0),3.75)+INDEX(エサマスタ!$C$5:$O$53,MATCH($E42,エサマスタ!$B$5:$B$53,0),COLUMN()-COLUMN($Z42)),0),3.75)+INDEX(エサマスタ!$C$5:$O$53,MATCH($F42,エサマスタ!$B$5:$B$53,0),COLUMN()-COLUMN($Z42)),0),3.75)</f>
        <v>0.5</v>
      </c>
      <c r="AH42" s="65">
        <f>MIN(MAX(MIN(MAX(MIN(MAX(R$6+INDEX(エサマスタ!$C$5:$O$53,MATCH($D42,エサマスタ!$B$5:$B$53,0),COLUMN()-COLUMN($Z42)),0),3.75)+INDEX(エサマスタ!$C$5:$O$53,MATCH($E42,エサマスタ!$B$5:$B$53,0),COLUMN()-COLUMN($Z42)),0),3.75)+INDEX(エサマスタ!$C$5:$O$53,MATCH($F42,エサマスタ!$B$5:$B$53,0),COLUMN()-COLUMN($Z42)),0),3.75)</f>
        <v>0</v>
      </c>
      <c r="AI42" s="76">
        <f>MIN(MAX(MIN(MAX(MIN(MAX(S$6+INDEX(エサマスタ!$C$5:$O$53,MATCH($D42,エサマスタ!$B$5:$B$53,0),COLUMN()-COLUMN($Z42)),0),1.875-MOD(S42,1))+INDEX(エサマスタ!$C$5:$O$53,MATCH($E42,エサマスタ!$B$5:$B$53,0),COLUMN()-COLUMN($Z42)),0),1.875-MOD(S42,1))+INDEX(エサマスタ!$C$5:$O$53,MATCH($F42,エサマスタ!$B$5:$B$53,0),COLUMN()-COLUMN($Z42)),0),1.875-MOD(S42,1))</f>
        <v>0.625</v>
      </c>
      <c r="AJ42" s="76">
        <f>MIN(MAX(MIN(MAX(MIN(MAX(T$6+INDEX(エサマスタ!$C$5:$O$53,MATCH($D42,エサマスタ!$B$5:$B$53,0),COLUMN()-COLUMN($Z42)),0),1.875-MOD(T42,1))+INDEX(エサマスタ!$C$5:$O$53,MATCH($E42,エサマスタ!$B$5:$B$53,0),COLUMN()-COLUMN($Z42)),0),1.875-MOD(T42,1))+INDEX(エサマスタ!$C$5:$O$53,MATCH($F42,エサマスタ!$B$5:$B$53,0),COLUMN()-COLUMN($Z42)),0),1.875-MOD(T42,1))</f>
        <v>0.75</v>
      </c>
      <c r="AK42" s="76">
        <f>MIN(MAX(MIN(MAX(MIN(MAX(U$6+INDEX(エサマスタ!$C$5:$O$53,MATCH($D42,エサマスタ!$B$5:$B$53,0),COLUMN()-COLUMN($Z42)),0),1.875-MOD(U42,1))+INDEX(エサマスタ!$C$5:$O$53,MATCH($E42,エサマスタ!$B$5:$B$53,0),COLUMN()-COLUMN($Z42)),0),1.875-MOD(U42,1))+INDEX(エサマスタ!$C$5:$O$53,MATCH($F42,エサマスタ!$B$5:$B$53,0),COLUMN()-COLUMN($Z42)),0),1.875-MOD(U42,1))</f>
        <v>0.75</v>
      </c>
      <c r="AL42" s="76">
        <f>MIN(MAX(MIN(MAX(MIN(MAX(V$6+INDEX(エサマスタ!$C$5:$O$53,MATCH($D42,エサマスタ!$B$5:$B$53,0),COLUMN()-COLUMN($Z42)),0),1.875-MOD(V42,1))+INDEX(エサマスタ!$C$5:$O$53,MATCH($E42,エサマスタ!$B$5:$B$53,0),COLUMN()-COLUMN($Z42)),0),1.875-MOD(V42,1))+INDEX(エサマスタ!$C$5:$O$53,MATCH($F42,エサマスタ!$B$5:$B$53,0),COLUMN()-COLUMN($Z42)),0),1.875-MOD(V42,1))</f>
        <v>0.75</v>
      </c>
      <c r="AM42" s="77">
        <f>MIN(MAX(MIN(MAX(MIN(MAX(W$6+IF(AND($F$1="リマスター",$D42="アルマジロキャベツ"),-1,1)*INDEX(エサマスタ!$C$5:$O$53,MATCH($D42,エサマスタ!$B$5:$B$53,0),COLUMN()-COLUMN($Z42)),0),1.875-MOD(W42,1))+IF(AND($F$1="リマスター",$E42="アルマジロキャベツ"),-1,1)*INDEX(エサマスタ!$C$5:$O$53,MATCH($E42,エサマスタ!$B$5:$B$53,0),COLUMN()-COLUMN($Z42)),0),1.875-MOD(W42,1))+IF(AND($F$1="リマスター",$F42="アルマジロキャベツ"),-1,1)*INDEX(エサマスタ!$C$5:$O$53,MATCH($F42,エサマスタ!$B$5:$B$53,0),COLUMN()-COLUMN($Z42)),0),1.875-MOD(W42,1))</f>
        <v>1</v>
      </c>
      <c r="AN42" s="15"/>
      <c r="AO42" s="12"/>
      <c r="AP42" s="12"/>
      <c r="AQ42" s="12" t="str">
        <f>初期値マスタ!B39</f>
        <v>ラストモールド</v>
      </c>
      <c r="AR42" s="1" t="str">
        <f>エサマスタ!B39</f>
        <v>ダイヤローレル</v>
      </c>
    </row>
    <row r="43" spans="1:44" x14ac:dyDescent="0.15">
      <c r="A43" s="15"/>
      <c r="B43" s="51" t="s">
        <v>135</v>
      </c>
      <c r="C43" s="54"/>
      <c r="D43" s="53" t="s">
        <v>97</v>
      </c>
      <c r="E43" s="53" t="s">
        <v>97</v>
      </c>
      <c r="F43" s="53" t="s">
        <v>104</v>
      </c>
      <c r="G43" s="32"/>
      <c r="H43" s="15"/>
      <c r="I43" s="15"/>
      <c r="J43" s="63" t="s">
        <v>135</v>
      </c>
      <c r="K43" s="64">
        <f t="shared" ref="K43:R43" si="53">K42+AA42</f>
        <v>73.75</v>
      </c>
      <c r="L43" s="65">
        <f t="shared" si="53"/>
        <v>35.75</v>
      </c>
      <c r="M43" s="65">
        <f t="shared" si="53"/>
        <v>40.5</v>
      </c>
      <c r="N43" s="65">
        <f t="shared" si="53"/>
        <v>48.5</v>
      </c>
      <c r="O43" s="65">
        <f t="shared" si="53"/>
        <v>30</v>
      </c>
      <c r="P43" s="65">
        <f t="shared" si="53"/>
        <v>62.75</v>
      </c>
      <c r="Q43" s="65">
        <f t="shared" si="53"/>
        <v>31.5</v>
      </c>
      <c r="R43" s="65">
        <f t="shared" si="53"/>
        <v>5</v>
      </c>
      <c r="S43" s="76">
        <f t="shared" ref="S43:W43" si="54">INT(S42)+MIN(S42-INT(S42)+AI42,1.875)</f>
        <v>27.375</v>
      </c>
      <c r="T43" s="76">
        <f t="shared" si="54"/>
        <v>20.75</v>
      </c>
      <c r="U43" s="76">
        <f t="shared" si="54"/>
        <v>20.75</v>
      </c>
      <c r="V43" s="76">
        <f t="shared" si="54"/>
        <v>20.75</v>
      </c>
      <c r="W43" s="77">
        <f t="shared" si="54"/>
        <v>20.375</v>
      </c>
      <c r="X43" s="15"/>
      <c r="Y43" s="15"/>
      <c r="Z43" s="63" t="s">
        <v>135</v>
      </c>
      <c r="AA43" s="64">
        <f>MIN(MAX(MIN(MAX(MIN(MAX(K$6+INDEX(エサマスタ!$C$5:$O$53,MATCH($D43,エサマスタ!$B$5:$B$53,0),COLUMN()-COLUMN($Z43)),0),3.75)+INDEX(エサマスタ!$C$5:$O$53,MATCH($E43,エサマスタ!$B$5:$B$53,0),COLUMN()-COLUMN($Z43)),0),3.75)+INDEX(エサマスタ!$C$5:$O$53,MATCH($F43,エサマスタ!$B$5:$B$53,0),COLUMN()-COLUMN($Z43)),0),3.75)</f>
        <v>3.75</v>
      </c>
      <c r="AB43" s="65">
        <f>MIN(MAX(MIN(MAX(MIN(MAX(L$6+INDEX(エサマスタ!$C$5:$O$53,MATCH($D43,エサマスタ!$B$5:$B$53,0),COLUMN()-COLUMN($Z43)),0),3.75)+INDEX(エサマスタ!$C$5:$O$53,MATCH($E43,エサマスタ!$B$5:$B$53,0),COLUMN()-COLUMN($Z43)),0),3.75)+INDEX(エサマスタ!$C$5:$O$53,MATCH($F43,エサマスタ!$B$5:$B$53,0),COLUMN()-COLUMN($Z43)),0),3.75)</f>
        <v>1.25</v>
      </c>
      <c r="AC43" s="65">
        <f>MIN(MAX(MIN(MAX(MIN(MAX(M$6+INDEX(エサマスタ!$C$5:$O$53,MATCH($D43,エサマスタ!$B$5:$B$53,0),COLUMN()-COLUMN($Z43)),0),3.75)+INDEX(エサマスタ!$C$5:$O$53,MATCH($E43,エサマスタ!$B$5:$B$53,0),COLUMN()-COLUMN($Z43)),0),3.75)+INDEX(エサマスタ!$C$5:$O$53,MATCH($F43,エサマスタ!$B$5:$B$53,0),COLUMN()-COLUMN($Z43)),0),3.75)</f>
        <v>0.5</v>
      </c>
      <c r="AD43" s="65">
        <f>MIN(MAX(MIN(MAX(MIN(MAX(N$6+INDEX(エサマスタ!$C$5:$O$53,MATCH($D43,エサマスタ!$B$5:$B$53,0),COLUMN()-COLUMN($Z43)),0),3.75)+INDEX(エサマスタ!$C$5:$O$53,MATCH($E43,エサマスタ!$B$5:$B$53,0),COLUMN()-COLUMN($Z43)),0),3.75)+INDEX(エサマスタ!$C$5:$O$53,MATCH($F43,エサマスタ!$B$5:$B$53,0),COLUMN()-COLUMN($Z43)),0),3.75)</f>
        <v>1.5</v>
      </c>
      <c r="AE43" s="65">
        <f>MIN(MAX(MIN(MAX(MIN(MAX(O$6+INDEX(エサマスタ!$C$5:$O$53,MATCH($D43,エサマスタ!$B$5:$B$53,0),COLUMN()-COLUMN($Z43)),0),3.75)+INDEX(エサマスタ!$C$5:$O$53,MATCH($E43,エサマスタ!$B$5:$B$53,0),COLUMN()-COLUMN($Z43)),0),3.75)+INDEX(エサマスタ!$C$5:$O$53,MATCH($F43,エサマスタ!$B$5:$B$53,0),COLUMN()-COLUMN($Z43)),0),3.75)</f>
        <v>1</v>
      </c>
      <c r="AF43" s="65">
        <f>MIN(MAX(MIN(MAX(MIN(MAX(P$6+INDEX(エサマスタ!$C$5:$O$53,MATCH($D43,エサマスタ!$B$5:$B$53,0),COLUMN()-COLUMN($Z43)),0),3.75)+INDEX(エサマスタ!$C$5:$O$53,MATCH($E43,エサマスタ!$B$5:$B$53,0),COLUMN()-COLUMN($Z43)),0),3.75)+INDEX(エサマスタ!$C$5:$O$53,MATCH($F43,エサマスタ!$B$5:$B$53,0),COLUMN()-COLUMN($Z43)),0),3.75)</f>
        <v>1.25</v>
      </c>
      <c r="AG43" s="65">
        <f>MIN(MAX(MIN(MAX(MIN(MAX(Q$6+INDEX(エサマスタ!$C$5:$O$53,MATCH($D43,エサマスタ!$B$5:$B$53,0),COLUMN()-COLUMN($Z43)),0),3.75)+INDEX(エサマスタ!$C$5:$O$53,MATCH($E43,エサマスタ!$B$5:$B$53,0),COLUMN()-COLUMN($Z43)),0),3.75)+INDEX(エサマスタ!$C$5:$O$53,MATCH($F43,エサマスタ!$B$5:$B$53,0),COLUMN()-COLUMN($Z43)),0),3.75)</f>
        <v>2.5</v>
      </c>
      <c r="AH43" s="65">
        <f>MIN(MAX(MIN(MAX(MIN(MAX(R$6+INDEX(エサマスタ!$C$5:$O$53,MATCH($D43,エサマスタ!$B$5:$B$53,0),COLUMN()-COLUMN($Z43)),0),3.75)+INDEX(エサマスタ!$C$5:$O$53,MATCH($E43,エサマスタ!$B$5:$B$53,0),COLUMN()-COLUMN($Z43)),0),3.75)+INDEX(エサマスタ!$C$5:$O$53,MATCH($F43,エサマスタ!$B$5:$B$53,0),COLUMN()-COLUMN($Z43)),0),3.75)</f>
        <v>0</v>
      </c>
      <c r="AI43" s="76">
        <f>MIN(MAX(MIN(MAX(MIN(MAX(S$6+INDEX(エサマスタ!$C$5:$O$53,MATCH($D43,エサマスタ!$B$5:$B$53,0),COLUMN()-COLUMN($Z43)),0),1.875-MOD(S43,1))+INDEX(エサマスタ!$C$5:$O$53,MATCH($E43,エサマスタ!$B$5:$B$53,0),COLUMN()-COLUMN($Z43)),0),1.875-MOD(S43,1))+INDEX(エサマスタ!$C$5:$O$53,MATCH($F43,エサマスタ!$B$5:$B$53,0),COLUMN()-COLUMN($Z43)),0),1.875-MOD(S43,1))</f>
        <v>0.625</v>
      </c>
      <c r="AJ43" s="76">
        <f>MIN(MAX(MIN(MAX(MIN(MAX(T$6+INDEX(エサマスタ!$C$5:$O$53,MATCH($D43,エサマスタ!$B$5:$B$53,0),COLUMN()-COLUMN($Z43)),0),1.875-MOD(T43,1))+INDEX(エサマスタ!$C$5:$O$53,MATCH($E43,エサマスタ!$B$5:$B$53,0),COLUMN()-COLUMN($Z43)),0),1.875-MOD(T43,1))+INDEX(エサマスタ!$C$5:$O$53,MATCH($F43,エサマスタ!$B$5:$B$53,0),COLUMN()-COLUMN($Z43)),0),1.875-MOD(T43,1))</f>
        <v>0.25</v>
      </c>
      <c r="AK43" s="76">
        <f>MIN(MAX(MIN(MAX(MIN(MAX(U$6+INDEX(エサマスタ!$C$5:$O$53,MATCH($D43,エサマスタ!$B$5:$B$53,0),COLUMN()-COLUMN($Z43)),0),1.875-MOD(U43,1))+INDEX(エサマスタ!$C$5:$O$53,MATCH($E43,エサマスタ!$B$5:$B$53,0),COLUMN()-COLUMN($Z43)),0),1.875-MOD(U43,1))+INDEX(エサマスタ!$C$5:$O$53,MATCH($F43,エサマスタ!$B$5:$B$53,0),COLUMN()-COLUMN($Z43)),0),1.875-MOD(U43,1))</f>
        <v>0.25</v>
      </c>
      <c r="AL43" s="76">
        <f>MIN(MAX(MIN(MAX(MIN(MAX(V$6+INDEX(エサマスタ!$C$5:$O$53,MATCH($D43,エサマスタ!$B$5:$B$53,0),COLUMN()-COLUMN($Z43)),0),1.875-MOD(V43,1))+INDEX(エサマスタ!$C$5:$O$53,MATCH($E43,エサマスタ!$B$5:$B$53,0),COLUMN()-COLUMN($Z43)),0),1.875-MOD(V43,1))+INDEX(エサマスタ!$C$5:$O$53,MATCH($F43,エサマスタ!$B$5:$B$53,0),COLUMN()-COLUMN($Z43)),0),1.875-MOD(V43,1))</f>
        <v>0.25</v>
      </c>
      <c r="AM43" s="77">
        <f>MIN(MAX(MIN(MAX(MIN(MAX(W$6+IF(AND($F$1="リマスター",$D43="アルマジロキャベツ"),-1,1)*INDEX(エサマスタ!$C$5:$O$53,MATCH($D43,エサマスタ!$B$5:$B$53,0),COLUMN()-COLUMN($Z43)),0),1.875-MOD(W43,1))+IF(AND($F$1="リマスター",$E43="アルマジロキャベツ"),-1,1)*INDEX(エサマスタ!$C$5:$O$53,MATCH($E43,エサマスタ!$B$5:$B$53,0),COLUMN()-COLUMN($Z43)),0),1.875-MOD(W43,1))+IF(AND($F$1="リマスター",$F43="アルマジロキャベツ"),-1,1)*INDEX(エサマスタ!$C$5:$O$53,MATCH($F43,エサマスタ!$B$5:$B$53,0),COLUMN()-COLUMN($Z43)),0),1.875-MOD(W43,1))</f>
        <v>1.375</v>
      </c>
      <c r="AN43" s="15"/>
      <c r="AO43" s="12"/>
      <c r="AP43" s="12"/>
      <c r="AQ43" s="12" t="str">
        <f>初期値マスタ!B40</f>
        <v>スカルビースト</v>
      </c>
      <c r="AR43" s="1" t="str">
        <f>エサマスタ!B40</f>
        <v>ゴールドクローバー</v>
      </c>
    </row>
    <row r="44" spans="1:44" x14ac:dyDescent="0.15">
      <c r="A44" s="15"/>
      <c r="B44" s="51" t="s">
        <v>136</v>
      </c>
      <c r="C44" s="54"/>
      <c r="D44" s="53" t="s">
        <v>92</v>
      </c>
      <c r="E44" s="53" t="s">
        <v>92</v>
      </c>
      <c r="F44" s="53" t="s">
        <v>102</v>
      </c>
      <c r="G44" s="32"/>
      <c r="H44" s="15"/>
      <c r="I44" s="15"/>
      <c r="J44" s="63" t="s">
        <v>136</v>
      </c>
      <c r="K44" s="64">
        <f t="shared" ref="K44:R44" si="55">K43+AA43</f>
        <v>77.5</v>
      </c>
      <c r="L44" s="65">
        <f t="shared" si="55"/>
        <v>37</v>
      </c>
      <c r="M44" s="65">
        <f t="shared" si="55"/>
        <v>41</v>
      </c>
      <c r="N44" s="65">
        <f t="shared" si="55"/>
        <v>50</v>
      </c>
      <c r="O44" s="65">
        <f t="shared" si="55"/>
        <v>31</v>
      </c>
      <c r="P44" s="65">
        <f t="shared" si="55"/>
        <v>64</v>
      </c>
      <c r="Q44" s="65">
        <f t="shared" si="55"/>
        <v>34</v>
      </c>
      <c r="R44" s="65">
        <f t="shared" si="55"/>
        <v>5</v>
      </c>
      <c r="S44" s="76">
        <f t="shared" ref="S44:W44" si="56">INT(S43)+MIN(S43-INT(S43)+AI43,1.875)</f>
        <v>28</v>
      </c>
      <c r="T44" s="76">
        <f t="shared" si="56"/>
        <v>21</v>
      </c>
      <c r="U44" s="76">
        <f t="shared" si="56"/>
        <v>21</v>
      </c>
      <c r="V44" s="76">
        <f t="shared" si="56"/>
        <v>21</v>
      </c>
      <c r="W44" s="77">
        <f t="shared" si="56"/>
        <v>21.75</v>
      </c>
      <c r="X44" s="15"/>
      <c r="Y44" s="15"/>
      <c r="Z44" s="63" t="s">
        <v>136</v>
      </c>
      <c r="AA44" s="64">
        <f>MIN(MAX(MIN(MAX(MIN(MAX(K$6+INDEX(エサマスタ!$C$5:$O$53,MATCH($D44,エサマスタ!$B$5:$B$53,0),COLUMN()-COLUMN($Z44)),0),3.75)+INDEX(エサマスタ!$C$5:$O$53,MATCH($E44,エサマスタ!$B$5:$B$53,0),COLUMN()-COLUMN($Z44)),0),3.75)+INDEX(エサマスタ!$C$5:$O$53,MATCH($F44,エサマスタ!$B$5:$B$53,0),COLUMN()-COLUMN($Z44)),0),3.75)</f>
        <v>0.5</v>
      </c>
      <c r="AB44" s="65">
        <f>MIN(MAX(MIN(MAX(MIN(MAX(L$6+INDEX(エサマスタ!$C$5:$O$53,MATCH($D44,エサマスタ!$B$5:$B$53,0),COLUMN()-COLUMN($Z44)),0),3.75)+INDEX(エサマスタ!$C$5:$O$53,MATCH($E44,エサマスタ!$B$5:$B$53,0),COLUMN()-COLUMN($Z44)),0),3.75)+INDEX(エサマスタ!$C$5:$O$53,MATCH($F44,エサマスタ!$B$5:$B$53,0),COLUMN()-COLUMN($Z44)),0),3.75)</f>
        <v>1.25</v>
      </c>
      <c r="AC44" s="65">
        <f>MIN(MAX(MIN(MAX(MIN(MAX(M$6+INDEX(エサマスタ!$C$5:$O$53,MATCH($D44,エサマスタ!$B$5:$B$53,0),COLUMN()-COLUMN($Z44)),0),3.75)+INDEX(エサマスタ!$C$5:$O$53,MATCH($E44,エサマスタ!$B$5:$B$53,0),COLUMN()-COLUMN($Z44)),0),3.75)+INDEX(エサマスタ!$C$5:$O$53,MATCH($F44,エサマスタ!$B$5:$B$53,0),COLUMN()-COLUMN($Z44)),0),3.75)</f>
        <v>2.5</v>
      </c>
      <c r="AD44" s="65">
        <f>MIN(MAX(MIN(MAX(MIN(MAX(N$6+INDEX(エサマスタ!$C$5:$O$53,MATCH($D44,エサマスタ!$B$5:$B$53,0),COLUMN()-COLUMN($Z44)),0),3.75)+INDEX(エサマスタ!$C$5:$O$53,MATCH($E44,エサマスタ!$B$5:$B$53,0),COLUMN()-COLUMN($Z44)),0),3.75)+INDEX(エサマスタ!$C$5:$O$53,MATCH($F44,エサマスタ!$B$5:$B$53,0),COLUMN()-COLUMN($Z44)),0),3.75)</f>
        <v>2.5</v>
      </c>
      <c r="AE44" s="65">
        <f>MIN(MAX(MIN(MAX(MIN(MAX(O$6+INDEX(エサマスタ!$C$5:$O$53,MATCH($D44,エサマスタ!$B$5:$B$53,0),COLUMN()-COLUMN($Z44)),0),3.75)+INDEX(エサマスタ!$C$5:$O$53,MATCH($E44,エサマスタ!$B$5:$B$53,0),COLUMN()-COLUMN($Z44)),0),3.75)+INDEX(エサマスタ!$C$5:$O$53,MATCH($F44,エサマスタ!$B$5:$B$53,0),COLUMN()-COLUMN($Z44)),0),3.75)</f>
        <v>1</v>
      </c>
      <c r="AF44" s="65">
        <f>MIN(MAX(MIN(MAX(MIN(MAX(P$6+INDEX(エサマスタ!$C$5:$O$53,MATCH($D44,エサマスタ!$B$5:$B$53,0),COLUMN()-COLUMN($Z44)),0),3.75)+INDEX(エサマスタ!$C$5:$O$53,MATCH($E44,エサマスタ!$B$5:$B$53,0),COLUMN()-COLUMN($Z44)),0),3.75)+INDEX(エサマスタ!$C$5:$O$53,MATCH($F44,エサマスタ!$B$5:$B$53,0),COLUMN()-COLUMN($Z44)),0),3.75)</f>
        <v>3.25</v>
      </c>
      <c r="AG44" s="65">
        <f>MIN(MAX(MIN(MAX(MIN(MAX(Q$6+INDEX(エサマスタ!$C$5:$O$53,MATCH($D44,エサマスタ!$B$5:$B$53,0),COLUMN()-COLUMN($Z44)),0),3.75)+INDEX(エサマスタ!$C$5:$O$53,MATCH($E44,エサマスタ!$B$5:$B$53,0),COLUMN()-COLUMN($Z44)),0),3.75)+INDEX(エサマスタ!$C$5:$O$53,MATCH($F44,エサマスタ!$B$5:$B$53,0),COLUMN()-COLUMN($Z44)),0),3.75)</f>
        <v>2</v>
      </c>
      <c r="AH44" s="65">
        <f>MIN(MAX(MIN(MAX(MIN(MAX(R$6+INDEX(エサマスタ!$C$5:$O$53,MATCH($D44,エサマスタ!$B$5:$B$53,0),COLUMN()-COLUMN($Z44)),0),3.75)+INDEX(エサマスタ!$C$5:$O$53,MATCH($E44,エサマスタ!$B$5:$B$53,0),COLUMN()-COLUMN($Z44)),0),3.75)+INDEX(エサマスタ!$C$5:$O$53,MATCH($F44,エサマスタ!$B$5:$B$53,0),COLUMN()-COLUMN($Z44)),0),3.75)</f>
        <v>0</v>
      </c>
      <c r="AI44" s="76">
        <f>MIN(MAX(MIN(MAX(MIN(MAX(S$6+INDEX(エサマスタ!$C$5:$O$53,MATCH($D44,エサマスタ!$B$5:$B$53,0),COLUMN()-COLUMN($Z44)),0),1.875-MOD(S44,1))+INDEX(エサマスタ!$C$5:$O$53,MATCH($E44,エサマスタ!$B$5:$B$53,0),COLUMN()-COLUMN($Z44)),0),1.875-MOD(S44,1))+INDEX(エサマスタ!$C$5:$O$53,MATCH($F44,エサマスタ!$B$5:$B$53,0),COLUMN()-COLUMN($Z44)),0),1.875-MOD(S44,1))</f>
        <v>0.625</v>
      </c>
      <c r="AJ44" s="76">
        <f>MIN(MAX(MIN(MAX(MIN(MAX(T$6+INDEX(エサマスタ!$C$5:$O$53,MATCH($D44,エサマスタ!$B$5:$B$53,0),COLUMN()-COLUMN($Z44)),0),1.875-MOD(T44,1))+INDEX(エサマスタ!$C$5:$O$53,MATCH($E44,エサマスタ!$B$5:$B$53,0),COLUMN()-COLUMN($Z44)),0),1.875-MOD(T44,1))+INDEX(エサマスタ!$C$5:$O$53,MATCH($F44,エサマスタ!$B$5:$B$53,0),COLUMN()-COLUMN($Z44)),0),1.875-MOD(T44,1))</f>
        <v>1.25</v>
      </c>
      <c r="AK44" s="76">
        <f>MIN(MAX(MIN(MAX(MIN(MAX(U$6+INDEX(エサマスタ!$C$5:$O$53,MATCH($D44,エサマスタ!$B$5:$B$53,0),COLUMN()-COLUMN($Z44)),0),1.875-MOD(U44,1))+INDEX(エサマスタ!$C$5:$O$53,MATCH($E44,エサマスタ!$B$5:$B$53,0),COLUMN()-COLUMN($Z44)),0),1.875-MOD(U44,1))+INDEX(エサマスタ!$C$5:$O$53,MATCH($F44,エサマスタ!$B$5:$B$53,0),COLUMN()-COLUMN($Z44)),0),1.875-MOD(U44,1))</f>
        <v>1.25</v>
      </c>
      <c r="AL44" s="76">
        <f>MIN(MAX(MIN(MAX(MIN(MAX(V$6+INDEX(エサマスタ!$C$5:$O$53,MATCH($D44,エサマスタ!$B$5:$B$53,0),COLUMN()-COLUMN($Z44)),0),1.875-MOD(V44,1))+INDEX(エサマスタ!$C$5:$O$53,MATCH($E44,エサマスタ!$B$5:$B$53,0),COLUMN()-COLUMN($Z44)),0),1.875-MOD(V44,1))+INDEX(エサマスタ!$C$5:$O$53,MATCH($F44,エサマスタ!$B$5:$B$53,0),COLUMN()-COLUMN($Z44)),0),1.875-MOD(V44,1))</f>
        <v>1.25</v>
      </c>
      <c r="AM44" s="77">
        <f>MIN(MAX(MIN(MAX(MIN(MAX(W$6+IF(AND($F$1="リマスター",$D44="アルマジロキャベツ"),-1,1)*INDEX(エサマスタ!$C$5:$O$53,MATCH($D44,エサマスタ!$B$5:$B$53,0),COLUMN()-COLUMN($Z44)),0),1.875-MOD(W44,1))+IF(AND($F$1="リマスター",$E44="アルマジロキャベツ"),-1,1)*INDEX(エサマスタ!$C$5:$O$53,MATCH($E44,エサマスタ!$B$5:$B$53,0),COLUMN()-COLUMN($Z44)),0),1.875-MOD(W44,1))+IF(AND($F$1="リマスター",$F44="アルマジロキャベツ"),-1,1)*INDEX(エサマスタ!$C$5:$O$53,MATCH($F44,エサマスタ!$B$5:$B$53,0),COLUMN()-COLUMN($Z44)),0),1.875-MOD(W44,1))</f>
        <v>0</v>
      </c>
      <c r="AN44" s="15"/>
      <c r="AO44" s="12"/>
      <c r="AP44" s="12"/>
      <c r="AQ44" s="12" t="str">
        <f>初期値マスタ!B41</f>
        <v>ゾンビ</v>
      </c>
      <c r="AR44" s="1" t="str">
        <f>エサマスタ!B41</f>
        <v>ドッキリマッシュ</v>
      </c>
    </row>
    <row r="45" spans="1:44" x14ac:dyDescent="0.15">
      <c r="A45" s="15"/>
      <c r="B45" s="51" t="s">
        <v>137</v>
      </c>
      <c r="C45" s="54"/>
      <c r="D45" s="53" t="s">
        <v>92</v>
      </c>
      <c r="E45" s="53" t="s">
        <v>97</v>
      </c>
      <c r="F45" s="53" t="s">
        <v>97</v>
      </c>
      <c r="G45" s="32"/>
      <c r="H45" s="15"/>
      <c r="I45" s="15"/>
      <c r="J45" s="63" t="s">
        <v>137</v>
      </c>
      <c r="K45" s="64">
        <f t="shared" ref="K45:R45" si="57">K44+AA44</f>
        <v>78</v>
      </c>
      <c r="L45" s="65">
        <f t="shared" si="57"/>
        <v>38.25</v>
      </c>
      <c r="M45" s="65">
        <f t="shared" si="57"/>
        <v>43.5</v>
      </c>
      <c r="N45" s="65">
        <f t="shared" si="57"/>
        <v>52.5</v>
      </c>
      <c r="O45" s="65">
        <f t="shared" si="57"/>
        <v>32</v>
      </c>
      <c r="P45" s="65">
        <f t="shared" si="57"/>
        <v>67.25</v>
      </c>
      <c r="Q45" s="65">
        <f t="shared" si="57"/>
        <v>36</v>
      </c>
      <c r="R45" s="65">
        <f t="shared" si="57"/>
        <v>5</v>
      </c>
      <c r="S45" s="76">
        <f t="shared" ref="S45:W45" si="58">INT(S44)+MIN(S44-INT(S44)+AI44,1.875)</f>
        <v>28.625</v>
      </c>
      <c r="T45" s="76">
        <f t="shared" si="58"/>
        <v>22.25</v>
      </c>
      <c r="U45" s="76">
        <f t="shared" si="58"/>
        <v>22.25</v>
      </c>
      <c r="V45" s="76">
        <f t="shared" si="58"/>
        <v>22.25</v>
      </c>
      <c r="W45" s="77">
        <f t="shared" si="58"/>
        <v>21.75</v>
      </c>
      <c r="X45" s="15"/>
      <c r="Y45" s="15"/>
      <c r="Z45" s="63" t="s">
        <v>137</v>
      </c>
      <c r="AA45" s="64">
        <f>MIN(MAX(MIN(MAX(MIN(MAX(K$6+INDEX(エサマスタ!$C$5:$O$53,MATCH($D45,エサマスタ!$B$5:$B$53,0),COLUMN()-COLUMN($Z45)),0),3.75)+INDEX(エサマスタ!$C$5:$O$53,MATCH($E45,エサマスタ!$B$5:$B$53,0),COLUMN()-COLUMN($Z45)),0),3.75)+INDEX(エサマスタ!$C$5:$O$53,MATCH($F45,エサマスタ!$B$5:$B$53,0),COLUMN()-COLUMN($Z45)),0),3.75)</f>
        <v>3.75</v>
      </c>
      <c r="AB45" s="65">
        <f>MIN(MAX(MIN(MAX(MIN(MAX(L$6+INDEX(エサマスタ!$C$5:$O$53,MATCH($D45,エサマスタ!$B$5:$B$53,0),COLUMN()-COLUMN($Z45)),0),3.75)+INDEX(エサマスタ!$C$5:$O$53,MATCH($E45,エサマスタ!$B$5:$B$53,0),COLUMN()-COLUMN($Z45)),0),3.75)+INDEX(エサマスタ!$C$5:$O$53,MATCH($F45,エサマスタ!$B$5:$B$53,0),COLUMN()-COLUMN($Z45)),0),3.75)</f>
        <v>1.25</v>
      </c>
      <c r="AC45" s="65">
        <f>MIN(MAX(MIN(MAX(MIN(MAX(M$6+INDEX(エサマスタ!$C$5:$O$53,MATCH($D45,エサマスタ!$B$5:$B$53,0),COLUMN()-COLUMN($Z45)),0),3.75)+INDEX(エサマスタ!$C$5:$O$53,MATCH($E45,エサマスタ!$B$5:$B$53,0),COLUMN()-COLUMN($Z45)),0),3.75)+INDEX(エサマスタ!$C$5:$O$53,MATCH($F45,エサマスタ!$B$5:$B$53,0),COLUMN()-COLUMN($Z45)),0),3.75)</f>
        <v>1.5</v>
      </c>
      <c r="AD45" s="65">
        <f>MIN(MAX(MIN(MAX(MIN(MAX(N$6+INDEX(エサマスタ!$C$5:$O$53,MATCH($D45,エサマスタ!$B$5:$B$53,0),COLUMN()-COLUMN($Z45)),0),3.75)+INDEX(エサマスタ!$C$5:$O$53,MATCH($E45,エサマスタ!$B$5:$B$53,0),COLUMN()-COLUMN($Z45)),0),3.75)+INDEX(エサマスタ!$C$5:$O$53,MATCH($F45,エサマスタ!$B$5:$B$53,0),COLUMN()-COLUMN($Z45)),0),3.75)</f>
        <v>1.5</v>
      </c>
      <c r="AE45" s="65">
        <f>MIN(MAX(MIN(MAX(MIN(MAX(O$6+INDEX(エサマスタ!$C$5:$O$53,MATCH($D45,エサマスタ!$B$5:$B$53,0),COLUMN()-COLUMN($Z45)),0),3.75)+INDEX(エサマスタ!$C$5:$O$53,MATCH($E45,エサマスタ!$B$5:$B$53,0),COLUMN()-COLUMN($Z45)),0),3.75)+INDEX(エサマスタ!$C$5:$O$53,MATCH($F45,エサマスタ!$B$5:$B$53,0),COLUMN()-COLUMN($Z45)),0),3.75)</f>
        <v>1</v>
      </c>
      <c r="AF45" s="65">
        <f>MIN(MAX(MIN(MAX(MIN(MAX(P$6+INDEX(エサマスタ!$C$5:$O$53,MATCH($D45,エサマスタ!$B$5:$B$53,0),COLUMN()-COLUMN($Z45)),0),3.75)+INDEX(エサマスタ!$C$5:$O$53,MATCH($E45,エサマスタ!$B$5:$B$53,0),COLUMN()-COLUMN($Z45)),0),3.75)+INDEX(エサマスタ!$C$5:$O$53,MATCH($F45,エサマスタ!$B$5:$B$53,0),COLUMN()-COLUMN($Z45)),0),3.75)</f>
        <v>2.25</v>
      </c>
      <c r="AG45" s="65">
        <f>MIN(MAX(MIN(MAX(MIN(MAX(Q$6+INDEX(エサマスタ!$C$5:$O$53,MATCH($D45,エサマスタ!$B$5:$B$53,0),COLUMN()-COLUMN($Z45)),0),3.75)+INDEX(エサマスタ!$C$5:$O$53,MATCH($E45,エサマスタ!$B$5:$B$53,0),COLUMN()-COLUMN($Z45)),0),3.75)+INDEX(エサマスタ!$C$5:$O$53,MATCH($F45,エサマスタ!$B$5:$B$53,0),COLUMN()-COLUMN($Z45)),0),3.75)</f>
        <v>0.5</v>
      </c>
      <c r="AH45" s="65">
        <f>MIN(MAX(MIN(MAX(MIN(MAX(R$6+INDEX(エサマスタ!$C$5:$O$53,MATCH($D45,エサマスタ!$B$5:$B$53,0),COLUMN()-COLUMN($Z45)),0),3.75)+INDEX(エサマスタ!$C$5:$O$53,MATCH($E45,エサマスタ!$B$5:$B$53,0),COLUMN()-COLUMN($Z45)),0),3.75)+INDEX(エサマスタ!$C$5:$O$53,MATCH($F45,エサマスタ!$B$5:$B$53,0),COLUMN()-COLUMN($Z45)),0),3.75)</f>
        <v>0</v>
      </c>
      <c r="AI45" s="76">
        <f>MIN(MAX(MIN(MAX(MIN(MAX(S$6+INDEX(エサマスタ!$C$5:$O$53,MATCH($D45,エサマスタ!$B$5:$B$53,0),COLUMN()-COLUMN($Z45)),0),1.875-MOD(S45,1))+INDEX(エサマスタ!$C$5:$O$53,MATCH($E45,エサマスタ!$B$5:$B$53,0),COLUMN()-COLUMN($Z45)),0),1.875-MOD(S45,1))+INDEX(エサマスタ!$C$5:$O$53,MATCH($F45,エサマスタ!$B$5:$B$53,0),COLUMN()-COLUMN($Z45)),0),1.875-MOD(S45,1))</f>
        <v>0.625</v>
      </c>
      <c r="AJ45" s="76">
        <f>MIN(MAX(MIN(MAX(MIN(MAX(T$6+INDEX(エサマスタ!$C$5:$O$53,MATCH($D45,エサマスタ!$B$5:$B$53,0),COLUMN()-COLUMN($Z45)),0),1.875-MOD(T45,1))+INDEX(エサマスタ!$C$5:$O$53,MATCH($E45,エサマスタ!$B$5:$B$53,0),COLUMN()-COLUMN($Z45)),0),1.875-MOD(T45,1))+INDEX(エサマスタ!$C$5:$O$53,MATCH($F45,エサマスタ!$B$5:$B$53,0),COLUMN()-COLUMN($Z45)),0),1.875-MOD(T45,1))</f>
        <v>0.75</v>
      </c>
      <c r="AK45" s="76">
        <f>MIN(MAX(MIN(MAX(MIN(MAX(U$6+INDEX(エサマスタ!$C$5:$O$53,MATCH($D45,エサマスタ!$B$5:$B$53,0),COLUMN()-COLUMN($Z45)),0),1.875-MOD(U45,1))+INDEX(エサマスタ!$C$5:$O$53,MATCH($E45,エサマスタ!$B$5:$B$53,0),COLUMN()-COLUMN($Z45)),0),1.875-MOD(U45,1))+INDEX(エサマスタ!$C$5:$O$53,MATCH($F45,エサマスタ!$B$5:$B$53,0),COLUMN()-COLUMN($Z45)),0),1.875-MOD(U45,1))</f>
        <v>0.75</v>
      </c>
      <c r="AL45" s="76">
        <f>MIN(MAX(MIN(MAX(MIN(MAX(V$6+INDEX(エサマスタ!$C$5:$O$53,MATCH($D45,エサマスタ!$B$5:$B$53,0),COLUMN()-COLUMN($Z45)),0),1.875-MOD(V45,1))+INDEX(エサマスタ!$C$5:$O$53,MATCH($E45,エサマスタ!$B$5:$B$53,0),COLUMN()-COLUMN($Z45)),0),1.875-MOD(V45,1))+INDEX(エサマスタ!$C$5:$O$53,MATCH($F45,エサマスタ!$B$5:$B$53,0),COLUMN()-COLUMN($Z45)),0),1.875-MOD(V45,1))</f>
        <v>0.75</v>
      </c>
      <c r="AM45" s="77">
        <f>MIN(MAX(MIN(MAX(MIN(MAX(W$6+IF(AND($F$1="リマスター",$D45="アルマジロキャベツ"),-1,1)*INDEX(エサマスタ!$C$5:$O$53,MATCH($D45,エサマスタ!$B$5:$B$53,0),COLUMN()-COLUMN($Z45)),0),1.875-MOD(W45,1))+IF(AND($F$1="リマスター",$E45="アルマジロキャベツ"),-1,1)*INDEX(エサマスタ!$C$5:$O$53,MATCH($E45,エサマスタ!$B$5:$B$53,0),COLUMN()-COLUMN($Z45)),0),1.875-MOD(W45,1))+IF(AND($F$1="リマスター",$F45="アルマジロキャベツ"),-1,1)*INDEX(エサマスタ!$C$5:$O$53,MATCH($F45,エサマスタ!$B$5:$B$53,0),COLUMN()-COLUMN($Z45)),0),1.875-MOD(W45,1))</f>
        <v>1</v>
      </c>
      <c r="AN45" s="15"/>
      <c r="AO45" s="12"/>
      <c r="AP45" s="12"/>
      <c r="AQ45" s="12" t="str">
        <f>初期値マスタ!B42</f>
        <v>スペクター</v>
      </c>
      <c r="AR45" s="1" t="str">
        <f>エサマスタ!B42</f>
        <v>小屋ダケ</v>
      </c>
    </row>
    <row r="46" spans="1:44" x14ac:dyDescent="0.15">
      <c r="A46" s="15"/>
      <c r="B46" s="51" t="s">
        <v>138</v>
      </c>
      <c r="C46" s="54"/>
      <c r="D46" s="53" t="s">
        <v>92</v>
      </c>
      <c r="E46" s="53" t="s">
        <v>97</v>
      </c>
      <c r="F46" s="53" t="s">
        <v>97</v>
      </c>
      <c r="G46" s="32"/>
      <c r="H46" s="15"/>
      <c r="I46" s="15"/>
      <c r="J46" s="63" t="s">
        <v>138</v>
      </c>
      <c r="K46" s="64">
        <f t="shared" ref="K46:R46" si="59">K45+AA45</f>
        <v>81.75</v>
      </c>
      <c r="L46" s="65">
        <f t="shared" si="59"/>
        <v>39.5</v>
      </c>
      <c r="M46" s="65">
        <f t="shared" si="59"/>
        <v>45</v>
      </c>
      <c r="N46" s="65">
        <f t="shared" si="59"/>
        <v>54</v>
      </c>
      <c r="O46" s="65">
        <f t="shared" si="59"/>
        <v>33</v>
      </c>
      <c r="P46" s="65">
        <f t="shared" si="59"/>
        <v>69.5</v>
      </c>
      <c r="Q46" s="65">
        <f t="shared" si="59"/>
        <v>36.5</v>
      </c>
      <c r="R46" s="65">
        <f t="shared" si="59"/>
        <v>5</v>
      </c>
      <c r="S46" s="76">
        <f t="shared" ref="S46:W46" si="60">INT(S45)+MIN(S45-INT(S45)+AI45,1.875)</f>
        <v>29.25</v>
      </c>
      <c r="T46" s="76">
        <f t="shared" si="60"/>
        <v>23</v>
      </c>
      <c r="U46" s="76">
        <f t="shared" si="60"/>
        <v>23</v>
      </c>
      <c r="V46" s="76">
        <f t="shared" si="60"/>
        <v>23</v>
      </c>
      <c r="W46" s="77">
        <f t="shared" si="60"/>
        <v>22.75</v>
      </c>
      <c r="X46" s="15"/>
      <c r="Y46" s="15"/>
      <c r="Z46" s="63" t="s">
        <v>138</v>
      </c>
      <c r="AA46" s="64">
        <f>MIN(MAX(MIN(MAX(MIN(MAX(K$6+INDEX(エサマスタ!$C$5:$O$53,MATCH($D46,エサマスタ!$B$5:$B$53,0),COLUMN()-COLUMN($Z46)),0),3.75)+INDEX(エサマスタ!$C$5:$O$53,MATCH($E46,エサマスタ!$B$5:$B$53,0),COLUMN()-COLUMN($Z46)),0),3.75)+INDEX(エサマスタ!$C$5:$O$53,MATCH($F46,エサマスタ!$B$5:$B$53,0),COLUMN()-COLUMN($Z46)),0),3.75)</f>
        <v>3.75</v>
      </c>
      <c r="AB46" s="65">
        <f>MIN(MAX(MIN(MAX(MIN(MAX(L$6+INDEX(エサマスタ!$C$5:$O$53,MATCH($D46,エサマスタ!$B$5:$B$53,0),COLUMN()-COLUMN($Z46)),0),3.75)+INDEX(エサマスタ!$C$5:$O$53,MATCH($E46,エサマスタ!$B$5:$B$53,0),COLUMN()-COLUMN($Z46)),0),3.75)+INDEX(エサマスタ!$C$5:$O$53,MATCH($F46,エサマスタ!$B$5:$B$53,0),COLUMN()-COLUMN($Z46)),0),3.75)</f>
        <v>1.25</v>
      </c>
      <c r="AC46" s="65">
        <f>MIN(MAX(MIN(MAX(MIN(MAX(M$6+INDEX(エサマスタ!$C$5:$O$53,MATCH($D46,エサマスタ!$B$5:$B$53,0),COLUMN()-COLUMN($Z46)),0),3.75)+INDEX(エサマスタ!$C$5:$O$53,MATCH($E46,エサマスタ!$B$5:$B$53,0),COLUMN()-COLUMN($Z46)),0),3.75)+INDEX(エサマスタ!$C$5:$O$53,MATCH($F46,エサマスタ!$B$5:$B$53,0),COLUMN()-COLUMN($Z46)),0),3.75)</f>
        <v>1.5</v>
      </c>
      <c r="AD46" s="65">
        <f>MIN(MAX(MIN(MAX(MIN(MAX(N$6+INDEX(エサマスタ!$C$5:$O$53,MATCH($D46,エサマスタ!$B$5:$B$53,0),COLUMN()-COLUMN($Z46)),0),3.75)+INDEX(エサマスタ!$C$5:$O$53,MATCH($E46,エサマスタ!$B$5:$B$53,0),COLUMN()-COLUMN($Z46)),0),3.75)+INDEX(エサマスタ!$C$5:$O$53,MATCH($F46,エサマスタ!$B$5:$B$53,0),COLUMN()-COLUMN($Z46)),0),3.75)</f>
        <v>1.5</v>
      </c>
      <c r="AE46" s="65">
        <f>MIN(MAX(MIN(MAX(MIN(MAX(O$6+INDEX(エサマスタ!$C$5:$O$53,MATCH($D46,エサマスタ!$B$5:$B$53,0),COLUMN()-COLUMN($Z46)),0),3.75)+INDEX(エサマスタ!$C$5:$O$53,MATCH($E46,エサマスタ!$B$5:$B$53,0),COLUMN()-COLUMN($Z46)),0),3.75)+INDEX(エサマスタ!$C$5:$O$53,MATCH($F46,エサマスタ!$B$5:$B$53,0),COLUMN()-COLUMN($Z46)),0),3.75)</f>
        <v>1</v>
      </c>
      <c r="AF46" s="65">
        <f>MIN(MAX(MIN(MAX(MIN(MAX(P$6+INDEX(エサマスタ!$C$5:$O$53,MATCH($D46,エサマスタ!$B$5:$B$53,0),COLUMN()-COLUMN($Z46)),0),3.75)+INDEX(エサマスタ!$C$5:$O$53,MATCH($E46,エサマスタ!$B$5:$B$53,0),COLUMN()-COLUMN($Z46)),0),3.75)+INDEX(エサマスタ!$C$5:$O$53,MATCH($F46,エサマスタ!$B$5:$B$53,0),COLUMN()-COLUMN($Z46)),0),3.75)</f>
        <v>2.25</v>
      </c>
      <c r="AG46" s="65">
        <f>MIN(MAX(MIN(MAX(MIN(MAX(Q$6+INDEX(エサマスタ!$C$5:$O$53,MATCH($D46,エサマスタ!$B$5:$B$53,0),COLUMN()-COLUMN($Z46)),0),3.75)+INDEX(エサマスタ!$C$5:$O$53,MATCH($E46,エサマスタ!$B$5:$B$53,0),COLUMN()-COLUMN($Z46)),0),3.75)+INDEX(エサマスタ!$C$5:$O$53,MATCH($F46,エサマスタ!$B$5:$B$53,0),COLUMN()-COLUMN($Z46)),0),3.75)</f>
        <v>0.5</v>
      </c>
      <c r="AH46" s="65">
        <f>MIN(MAX(MIN(MAX(MIN(MAX(R$6+INDEX(エサマスタ!$C$5:$O$53,MATCH($D46,エサマスタ!$B$5:$B$53,0),COLUMN()-COLUMN($Z46)),0),3.75)+INDEX(エサマスタ!$C$5:$O$53,MATCH($E46,エサマスタ!$B$5:$B$53,0),COLUMN()-COLUMN($Z46)),0),3.75)+INDEX(エサマスタ!$C$5:$O$53,MATCH($F46,エサマスタ!$B$5:$B$53,0),COLUMN()-COLUMN($Z46)),0),3.75)</f>
        <v>0</v>
      </c>
      <c r="AI46" s="76">
        <f>MIN(MAX(MIN(MAX(MIN(MAX(S$6+INDEX(エサマスタ!$C$5:$O$53,MATCH($D46,エサマスタ!$B$5:$B$53,0),COLUMN()-COLUMN($Z46)),0),1.875-MOD(S46,1))+INDEX(エサマスタ!$C$5:$O$53,MATCH($E46,エサマスタ!$B$5:$B$53,0),COLUMN()-COLUMN($Z46)),0),1.875-MOD(S46,1))+INDEX(エサマスタ!$C$5:$O$53,MATCH($F46,エサマスタ!$B$5:$B$53,0),COLUMN()-COLUMN($Z46)),0),1.875-MOD(S46,1))</f>
        <v>0.625</v>
      </c>
      <c r="AJ46" s="76">
        <f>MIN(MAX(MIN(MAX(MIN(MAX(T$6+INDEX(エサマスタ!$C$5:$O$53,MATCH($D46,エサマスタ!$B$5:$B$53,0),COLUMN()-COLUMN($Z46)),0),1.875-MOD(T46,1))+INDEX(エサマスタ!$C$5:$O$53,MATCH($E46,エサマスタ!$B$5:$B$53,0),COLUMN()-COLUMN($Z46)),0),1.875-MOD(T46,1))+INDEX(エサマスタ!$C$5:$O$53,MATCH($F46,エサマスタ!$B$5:$B$53,0),COLUMN()-COLUMN($Z46)),0),1.875-MOD(T46,1))</f>
        <v>0.75</v>
      </c>
      <c r="AK46" s="76">
        <f>MIN(MAX(MIN(MAX(MIN(MAX(U$6+INDEX(エサマスタ!$C$5:$O$53,MATCH($D46,エサマスタ!$B$5:$B$53,0),COLUMN()-COLUMN($Z46)),0),1.875-MOD(U46,1))+INDEX(エサマスタ!$C$5:$O$53,MATCH($E46,エサマスタ!$B$5:$B$53,0),COLUMN()-COLUMN($Z46)),0),1.875-MOD(U46,1))+INDEX(エサマスタ!$C$5:$O$53,MATCH($F46,エサマスタ!$B$5:$B$53,0),COLUMN()-COLUMN($Z46)),0),1.875-MOD(U46,1))</f>
        <v>0.75</v>
      </c>
      <c r="AL46" s="76">
        <f>MIN(MAX(MIN(MAX(MIN(MAX(V$6+INDEX(エサマスタ!$C$5:$O$53,MATCH($D46,エサマスタ!$B$5:$B$53,0),COLUMN()-COLUMN($Z46)),0),1.875-MOD(V46,1))+INDEX(エサマスタ!$C$5:$O$53,MATCH($E46,エサマスタ!$B$5:$B$53,0),COLUMN()-COLUMN($Z46)),0),1.875-MOD(V46,1))+INDEX(エサマスタ!$C$5:$O$53,MATCH($F46,エサマスタ!$B$5:$B$53,0),COLUMN()-COLUMN($Z46)),0),1.875-MOD(V46,1))</f>
        <v>0.75</v>
      </c>
      <c r="AM46" s="77">
        <f>MIN(MAX(MIN(MAX(MIN(MAX(W$6+IF(AND($F$1="リマスター",$D46="アルマジロキャベツ"),-1,1)*INDEX(エサマスタ!$C$5:$O$53,MATCH($D46,エサマスタ!$B$5:$B$53,0),COLUMN()-COLUMN($Z46)),0),1.875-MOD(W46,1))+IF(AND($F$1="リマスター",$E46="アルマジロキャベツ"),-1,1)*INDEX(エサマスタ!$C$5:$O$53,MATCH($E46,エサマスタ!$B$5:$B$53,0),COLUMN()-COLUMN($Z46)),0),1.875-MOD(W46,1))+IF(AND($F$1="リマスター",$F46="アルマジロキャベツ"),-1,1)*INDEX(エサマスタ!$C$5:$O$53,MATCH($F46,エサマスタ!$B$5:$B$53,0),COLUMN()-COLUMN($Z46)),0),1.875-MOD(W46,1))</f>
        <v>1</v>
      </c>
      <c r="AN46" s="15"/>
      <c r="AO46" s="12"/>
      <c r="AP46" s="12"/>
      <c r="AQ46" s="12" t="str">
        <f>初期値マスタ!B43</f>
        <v>スケルトン</v>
      </c>
      <c r="AR46" s="1" t="str">
        <f>エサマスタ!B43</f>
        <v>獣肉</v>
      </c>
    </row>
    <row r="47" spans="1:44" x14ac:dyDescent="0.15">
      <c r="A47" s="15"/>
      <c r="B47" s="51" t="s">
        <v>139</v>
      </c>
      <c r="C47" s="54"/>
      <c r="D47" s="53" t="s">
        <v>92</v>
      </c>
      <c r="E47" s="53" t="s">
        <v>97</v>
      </c>
      <c r="F47" s="53" t="s">
        <v>97</v>
      </c>
      <c r="G47" s="32"/>
      <c r="H47" s="15"/>
      <c r="I47" s="15"/>
      <c r="J47" s="63" t="s">
        <v>139</v>
      </c>
      <c r="K47" s="64">
        <f t="shared" ref="K47:R47" si="61">K46+AA46</f>
        <v>85.5</v>
      </c>
      <c r="L47" s="65">
        <f t="shared" si="61"/>
        <v>40.75</v>
      </c>
      <c r="M47" s="65">
        <f t="shared" si="61"/>
        <v>46.5</v>
      </c>
      <c r="N47" s="65">
        <f t="shared" si="61"/>
        <v>55.5</v>
      </c>
      <c r="O47" s="65">
        <f t="shared" si="61"/>
        <v>34</v>
      </c>
      <c r="P47" s="65">
        <f t="shared" si="61"/>
        <v>71.75</v>
      </c>
      <c r="Q47" s="65">
        <f t="shared" si="61"/>
        <v>37</v>
      </c>
      <c r="R47" s="65">
        <f t="shared" si="61"/>
        <v>5</v>
      </c>
      <c r="S47" s="76">
        <f t="shared" ref="S47:W47" si="62">INT(S46)+MIN(S46-INT(S46)+AI46,1.875)</f>
        <v>29.875</v>
      </c>
      <c r="T47" s="76">
        <f t="shared" si="62"/>
        <v>23.75</v>
      </c>
      <c r="U47" s="76">
        <f t="shared" si="62"/>
        <v>23.75</v>
      </c>
      <c r="V47" s="76">
        <f t="shared" si="62"/>
        <v>23.75</v>
      </c>
      <c r="W47" s="77">
        <f t="shared" si="62"/>
        <v>23.75</v>
      </c>
      <c r="X47" s="15"/>
      <c r="Y47" s="15"/>
      <c r="Z47" s="63" t="s">
        <v>139</v>
      </c>
      <c r="AA47" s="64">
        <f>MIN(MAX(MIN(MAX(MIN(MAX(K$6+INDEX(エサマスタ!$C$5:$O$53,MATCH($D47,エサマスタ!$B$5:$B$53,0),COLUMN()-COLUMN($Z47)),0),3.75)+INDEX(エサマスタ!$C$5:$O$53,MATCH($E47,エサマスタ!$B$5:$B$53,0),COLUMN()-COLUMN($Z47)),0),3.75)+INDEX(エサマスタ!$C$5:$O$53,MATCH($F47,エサマスタ!$B$5:$B$53,0),COLUMN()-COLUMN($Z47)),0),3.75)</f>
        <v>3.75</v>
      </c>
      <c r="AB47" s="65">
        <f>MIN(MAX(MIN(MAX(MIN(MAX(L$6+INDEX(エサマスタ!$C$5:$O$53,MATCH($D47,エサマスタ!$B$5:$B$53,0),COLUMN()-COLUMN($Z47)),0),3.75)+INDEX(エサマスタ!$C$5:$O$53,MATCH($E47,エサマスタ!$B$5:$B$53,0),COLUMN()-COLUMN($Z47)),0),3.75)+INDEX(エサマスタ!$C$5:$O$53,MATCH($F47,エサマスタ!$B$5:$B$53,0),COLUMN()-COLUMN($Z47)),0),3.75)</f>
        <v>1.25</v>
      </c>
      <c r="AC47" s="65">
        <f>MIN(MAX(MIN(MAX(MIN(MAX(M$6+INDEX(エサマスタ!$C$5:$O$53,MATCH($D47,エサマスタ!$B$5:$B$53,0),COLUMN()-COLUMN($Z47)),0),3.75)+INDEX(エサマスタ!$C$5:$O$53,MATCH($E47,エサマスタ!$B$5:$B$53,0),COLUMN()-COLUMN($Z47)),0),3.75)+INDEX(エサマスタ!$C$5:$O$53,MATCH($F47,エサマスタ!$B$5:$B$53,0),COLUMN()-COLUMN($Z47)),0),3.75)</f>
        <v>1.5</v>
      </c>
      <c r="AD47" s="65">
        <f>MIN(MAX(MIN(MAX(MIN(MAX(N$6+INDEX(エサマスタ!$C$5:$O$53,MATCH($D47,エサマスタ!$B$5:$B$53,0),COLUMN()-COLUMN($Z47)),0),3.75)+INDEX(エサマスタ!$C$5:$O$53,MATCH($E47,エサマスタ!$B$5:$B$53,0),COLUMN()-COLUMN($Z47)),0),3.75)+INDEX(エサマスタ!$C$5:$O$53,MATCH($F47,エサマスタ!$B$5:$B$53,0),COLUMN()-COLUMN($Z47)),0),3.75)</f>
        <v>1.5</v>
      </c>
      <c r="AE47" s="65">
        <f>MIN(MAX(MIN(MAX(MIN(MAX(O$6+INDEX(エサマスタ!$C$5:$O$53,MATCH($D47,エサマスタ!$B$5:$B$53,0),COLUMN()-COLUMN($Z47)),0),3.75)+INDEX(エサマスタ!$C$5:$O$53,MATCH($E47,エサマスタ!$B$5:$B$53,0),COLUMN()-COLUMN($Z47)),0),3.75)+INDEX(エサマスタ!$C$5:$O$53,MATCH($F47,エサマスタ!$B$5:$B$53,0),COLUMN()-COLUMN($Z47)),0),3.75)</f>
        <v>1</v>
      </c>
      <c r="AF47" s="65">
        <f>MIN(MAX(MIN(MAX(MIN(MAX(P$6+INDEX(エサマスタ!$C$5:$O$53,MATCH($D47,エサマスタ!$B$5:$B$53,0),COLUMN()-COLUMN($Z47)),0),3.75)+INDEX(エサマスタ!$C$5:$O$53,MATCH($E47,エサマスタ!$B$5:$B$53,0),COLUMN()-COLUMN($Z47)),0),3.75)+INDEX(エサマスタ!$C$5:$O$53,MATCH($F47,エサマスタ!$B$5:$B$53,0),COLUMN()-COLUMN($Z47)),0),3.75)</f>
        <v>2.25</v>
      </c>
      <c r="AG47" s="65">
        <f>MIN(MAX(MIN(MAX(MIN(MAX(Q$6+INDEX(エサマスタ!$C$5:$O$53,MATCH($D47,エサマスタ!$B$5:$B$53,0),COLUMN()-COLUMN($Z47)),0),3.75)+INDEX(エサマスタ!$C$5:$O$53,MATCH($E47,エサマスタ!$B$5:$B$53,0),COLUMN()-COLUMN($Z47)),0),3.75)+INDEX(エサマスタ!$C$5:$O$53,MATCH($F47,エサマスタ!$B$5:$B$53,0),COLUMN()-COLUMN($Z47)),0),3.75)</f>
        <v>0.5</v>
      </c>
      <c r="AH47" s="65">
        <f>MIN(MAX(MIN(MAX(MIN(MAX(R$6+INDEX(エサマスタ!$C$5:$O$53,MATCH($D47,エサマスタ!$B$5:$B$53,0),COLUMN()-COLUMN($Z47)),0),3.75)+INDEX(エサマスタ!$C$5:$O$53,MATCH($E47,エサマスタ!$B$5:$B$53,0),COLUMN()-COLUMN($Z47)),0),3.75)+INDEX(エサマスタ!$C$5:$O$53,MATCH($F47,エサマスタ!$B$5:$B$53,0),COLUMN()-COLUMN($Z47)),0),3.75)</f>
        <v>0</v>
      </c>
      <c r="AI47" s="76">
        <f>MIN(MAX(MIN(MAX(MIN(MAX(S$6+INDEX(エサマスタ!$C$5:$O$53,MATCH($D47,エサマスタ!$B$5:$B$53,0),COLUMN()-COLUMN($Z47)),0),1.875-MOD(S47,1))+INDEX(エサマスタ!$C$5:$O$53,MATCH($E47,エサマスタ!$B$5:$B$53,0),COLUMN()-COLUMN($Z47)),0),1.875-MOD(S47,1))+INDEX(エサマスタ!$C$5:$O$53,MATCH($F47,エサマスタ!$B$5:$B$53,0),COLUMN()-COLUMN($Z47)),0),1.875-MOD(S47,1))</f>
        <v>0.625</v>
      </c>
      <c r="AJ47" s="76">
        <f>MIN(MAX(MIN(MAX(MIN(MAX(T$6+INDEX(エサマスタ!$C$5:$O$53,MATCH($D47,エサマスタ!$B$5:$B$53,0),COLUMN()-COLUMN($Z47)),0),1.875-MOD(T47,1))+INDEX(エサマスタ!$C$5:$O$53,MATCH($E47,エサマスタ!$B$5:$B$53,0),COLUMN()-COLUMN($Z47)),0),1.875-MOD(T47,1))+INDEX(エサマスタ!$C$5:$O$53,MATCH($F47,エサマスタ!$B$5:$B$53,0),COLUMN()-COLUMN($Z47)),0),1.875-MOD(T47,1))</f>
        <v>0.75</v>
      </c>
      <c r="AK47" s="76">
        <f>MIN(MAX(MIN(MAX(MIN(MAX(U$6+INDEX(エサマスタ!$C$5:$O$53,MATCH($D47,エサマスタ!$B$5:$B$53,0),COLUMN()-COLUMN($Z47)),0),1.875-MOD(U47,1))+INDEX(エサマスタ!$C$5:$O$53,MATCH($E47,エサマスタ!$B$5:$B$53,0),COLUMN()-COLUMN($Z47)),0),1.875-MOD(U47,1))+INDEX(エサマスタ!$C$5:$O$53,MATCH($F47,エサマスタ!$B$5:$B$53,0),COLUMN()-COLUMN($Z47)),0),1.875-MOD(U47,1))</f>
        <v>0.75</v>
      </c>
      <c r="AL47" s="76">
        <f>MIN(MAX(MIN(MAX(MIN(MAX(V$6+INDEX(エサマスタ!$C$5:$O$53,MATCH($D47,エサマスタ!$B$5:$B$53,0),COLUMN()-COLUMN($Z47)),0),1.875-MOD(V47,1))+INDEX(エサマスタ!$C$5:$O$53,MATCH($E47,エサマスタ!$B$5:$B$53,0),COLUMN()-COLUMN($Z47)),0),1.875-MOD(V47,1))+INDEX(エサマスタ!$C$5:$O$53,MATCH($F47,エサマスタ!$B$5:$B$53,0),COLUMN()-COLUMN($Z47)),0),1.875-MOD(V47,1))</f>
        <v>0.75</v>
      </c>
      <c r="AM47" s="77">
        <f>MIN(MAX(MIN(MAX(MIN(MAX(W$6+IF(AND($F$1="リマスター",$D47="アルマジロキャベツ"),-1,1)*INDEX(エサマスタ!$C$5:$O$53,MATCH($D47,エサマスタ!$B$5:$B$53,0),COLUMN()-COLUMN($Z47)),0),1.875-MOD(W47,1))+IF(AND($F$1="リマスター",$E47="アルマジロキャベツ"),-1,1)*INDEX(エサマスタ!$C$5:$O$53,MATCH($E47,エサマスタ!$B$5:$B$53,0),COLUMN()-COLUMN($Z47)),0),1.875-MOD(W47,1))+IF(AND($F$1="リマスター",$F47="アルマジロキャベツ"),-1,1)*INDEX(エサマスタ!$C$5:$O$53,MATCH($F47,エサマスタ!$B$5:$B$53,0),COLUMN()-COLUMN($Z47)),0),1.875-MOD(W47,1))</f>
        <v>1</v>
      </c>
      <c r="AN47" s="15"/>
      <c r="AO47" s="12"/>
      <c r="AP47" s="12"/>
      <c r="AQ47" s="12" t="str">
        <f>初期値マスタ!B44</f>
        <v>マミーエイプ</v>
      </c>
      <c r="AR47" s="1" t="str">
        <f>エサマスタ!B44</f>
        <v>虫肉</v>
      </c>
    </row>
    <row r="48" spans="1:44" x14ac:dyDescent="0.15">
      <c r="A48" s="15"/>
      <c r="B48" s="51" t="s">
        <v>140</v>
      </c>
      <c r="C48" s="54"/>
      <c r="D48" s="53" t="s">
        <v>92</v>
      </c>
      <c r="E48" s="53" t="s">
        <v>97</v>
      </c>
      <c r="F48" s="53" t="s">
        <v>97</v>
      </c>
      <c r="G48" s="32"/>
      <c r="H48" s="15"/>
      <c r="I48" s="15"/>
      <c r="J48" s="63" t="s">
        <v>140</v>
      </c>
      <c r="K48" s="64">
        <f t="shared" ref="K48:R48" si="63">K47+AA47</f>
        <v>89.25</v>
      </c>
      <c r="L48" s="65">
        <f t="shared" si="63"/>
        <v>42</v>
      </c>
      <c r="M48" s="65">
        <f t="shared" si="63"/>
        <v>48</v>
      </c>
      <c r="N48" s="65">
        <f t="shared" si="63"/>
        <v>57</v>
      </c>
      <c r="O48" s="65">
        <f t="shared" si="63"/>
        <v>35</v>
      </c>
      <c r="P48" s="65">
        <f t="shared" si="63"/>
        <v>74</v>
      </c>
      <c r="Q48" s="65">
        <f t="shared" si="63"/>
        <v>37.5</v>
      </c>
      <c r="R48" s="65">
        <f t="shared" si="63"/>
        <v>5</v>
      </c>
      <c r="S48" s="76">
        <f t="shared" ref="S48:W48" si="64">INT(S47)+MIN(S47-INT(S47)+AI47,1.875)</f>
        <v>30.5</v>
      </c>
      <c r="T48" s="76">
        <f t="shared" si="64"/>
        <v>24.5</v>
      </c>
      <c r="U48" s="76">
        <f t="shared" si="64"/>
        <v>24.5</v>
      </c>
      <c r="V48" s="76">
        <f t="shared" si="64"/>
        <v>24.5</v>
      </c>
      <c r="W48" s="77">
        <f t="shared" si="64"/>
        <v>24.75</v>
      </c>
      <c r="X48" s="15"/>
      <c r="Y48" s="15"/>
      <c r="Z48" s="63" t="s">
        <v>140</v>
      </c>
      <c r="AA48" s="64">
        <f>MIN(MAX(MIN(MAX(MIN(MAX(K$6+INDEX(エサマスタ!$C$5:$O$53,MATCH($D48,エサマスタ!$B$5:$B$53,0),COLUMN()-COLUMN($Z48)),0),3.75)+INDEX(エサマスタ!$C$5:$O$53,MATCH($E48,エサマスタ!$B$5:$B$53,0),COLUMN()-COLUMN($Z48)),0),3.75)+INDEX(エサマスタ!$C$5:$O$53,MATCH($F48,エサマスタ!$B$5:$B$53,0),COLUMN()-COLUMN($Z48)),0),3.75)</f>
        <v>3.75</v>
      </c>
      <c r="AB48" s="65">
        <f>MIN(MAX(MIN(MAX(MIN(MAX(L$6+INDEX(エサマスタ!$C$5:$O$53,MATCH($D48,エサマスタ!$B$5:$B$53,0),COLUMN()-COLUMN($Z48)),0),3.75)+INDEX(エサマスタ!$C$5:$O$53,MATCH($E48,エサマスタ!$B$5:$B$53,0),COLUMN()-COLUMN($Z48)),0),3.75)+INDEX(エサマスタ!$C$5:$O$53,MATCH($F48,エサマスタ!$B$5:$B$53,0),COLUMN()-COLUMN($Z48)),0),3.75)</f>
        <v>1.25</v>
      </c>
      <c r="AC48" s="65">
        <f>MIN(MAX(MIN(MAX(MIN(MAX(M$6+INDEX(エサマスタ!$C$5:$O$53,MATCH($D48,エサマスタ!$B$5:$B$53,0),COLUMN()-COLUMN($Z48)),0),3.75)+INDEX(エサマスタ!$C$5:$O$53,MATCH($E48,エサマスタ!$B$5:$B$53,0),COLUMN()-COLUMN($Z48)),0),3.75)+INDEX(エサマスタ!$C$5:$O$53,MATCH($F48,エサマスタ!$B$5:$B$53,0),COLUMN()-COLUMN($Z48)),0),3.75)</f>
        <v>1.5</v>
      </c>
      <c r="AD48" s="65">
        <f>MIN(MAX(MIN(MAX(MIN(MAX(N$6+INDEX(エサマスタ!$C$5:$O$53,MATCH($D48,エサマスタ!$B$5:$B$53,0),COLUMN()-COLUMN($Z48)),0),3.75)+INDEX(エサマスタ!$C$5:$O$53,MATCH($E48,エサマスタ!$B$5:$B$53,0),COLUMN()-COLUMN($Z48)),0),3.75)+INDEX(エサマスタ!$C$5:$O$53,MATCH($F48,エサマスタ!$B$5:$B$53,0),COLUMN()-COLUMN($Z48)),0),3.75)</f>
        <v>1.5</v>
      </c>
      <c r="AE48" s="65">
        <f>MIN(MAX(MIN(MAX(MIN(MAX(O$6+INDEX(エサマスタ!$C$5:$O$53,MATCH($D48,エサマスタ!$B$5:$B$53,0),COLUMN()-COLUMN($Z48)),0),3.75)+INDEX(エサマスタ!$C$5:$O$53,MATCH($E48,エサマスタ!$B$5:$B$53,0),COLUMN()-COLUMN($Z48)),0),3.75)+INDEX(エサマスタ!$C$5:$O$53,MATCH($F48,エサマスタ!$B$5:$B$53,0),COLUMN()-COLUMN($Z48)),0),3.75)</f>
        <v>1</v>
      </c>
      <c r="AF48" s="65">
        <f>MIN(MAX(MIN(MAX(MIN(MAX(P$6+INDEX(エサマスタ!$C$5:$O$53,MATCH($D48,エサマスタ!$B$5:$B$53,0),COLUMN()-COLUMN($Z48)),0),3.75)+INDEX(エサマスタ!$C$5:$O$53,MATCH($E48,エサマスタ!$B$5:$B$53,0),COLUMN()-COLUMN($Z48)),0),3.75)+INDEX(エサマスタ!$C$5:$O$53,MATCH($F48,エサマスタ!$B$5:$B$53,0),COLUMN()-COLUMN($Z48)),0),3.75)</f>
        <v>2.25</v>
      </c>
      <c r="AG48" s="65">
        <f>MIN(MAX(MIN(MAX(MIN(MAX(Q$6+INDEX(エサマスタ!$C$5:$O$53,MATCH($D48,エサマスタ!$B$5:$B$53,0),COLUMN()-COLUMN($Z48)),0),3.75)+INDEX(エサマスタ!$C$5:$O$53,MATCH($E48,エサマスタ!$B$5:$B$53,0),COLUMN()-COLUMN($Z48)),0),3.75)+INDEX(エサマスタ!$C$5:$O$53,MATCH($F48,エサマスタ!$B$5:$B$53,0),COLUMN()-COLUMN($Z48)),0),3.75)</f>
        <v>0.5</v>
      </c>
      <c r="AH48" s="65">
        <f>MIN(MAX(MIN(MAX(MIN(MAX(R$6+INDEX(エサマスタ!$C$5:$O$53,MATCH($D48,エサマスタ!$B$5:$B$53,0),COLUMN()-COLUMN($Z48)),0),3.75)+INDEX(エサマスタ!$C$5:$O$53,MATCH($E48,エサマスタ!$B$5:$B$53,0),COLUMN()-COLUMN($Z48)),0),3.75)+INDEX(エサマスタ!$C$5:$O$53,MATCH($F48,エサマスタ!$B$5:$B$53,0),COLUMN()-COLUMN($Z48)),0),3.75)</f>
        <v>0</v>
      </c>
      <c r="AI48" s="76">
        <f>MIN(MAX(MIN(MAX(MIN(MAX(S$6+INDEX(エサマスタ!$C$5:$O$53,MATCH($D48,エサマスタ!$B$5:$B$53,0),COLUMN()-COLUMN($Z48)),0),1.875-MOD(S48,1))+INDEX(エサマスタ!$C$5:$O$53,MATCH($E48,エサマスタ!$B$5:$B$53,0),COLUMN()-COLUMN($Z48)),0),1.875-MOD(S48,1))+INDEX(エサマスタ!$C$5:$O$53,MATCH($F48,エサマスタ!$B$5:$B$53,0),COLUMN()-COLUMN($Z48)),0),1.875-MOD(S48,1))</f>
        <v>0.625</v>
      </c>
      <c r="AJ48" s="76">
        <f>MIN(MAX(MIN(MAX(MIN(MAX(T$6+INDEX(エサマスタ!$C$5:$O$53,MATCH($D48,エサマスタ!$B$5:$B$53,0),COLUMN()-COLUMN($Z48)),0),1.875-MOD(T48,1))+INDEX(エサマスタ!$C$5:$O$53,MATCH($E48,エサマスタ!$B$5:$B$53,0),COLUMN()-COLUMN($Z48)),0),1.875-MOD(T48,1))+INDEX(エサマスタ!$C$5:$O$53,MATCH($F48,エサマスタ!$B$5:$B$53,0),COLUMN()-COLUMN($Z48)),0),1.875-MOD(T48,1))</f>
        <v>0.75</v>
      </c>
      <c r="AK48" s="76">
        <f>MIN(MAX(MIN(MAX(MIN(MAX(U$6+INDEX(エサマスタ!$C$5:$O$53,MATCH($D48,エサマスタ!$B$5:$B$53,0),COLUMN()-COLUMN($Z48)),0),1.875-MOD(U48,1))+INDEX(エサマスタ!$C$5:$O$53,MATCH($E48,エサマスタ!$B$5:$B$53,0),COLUMN()-COLUMN($Z48)),0),1.875-MOD(U48,1))+INDEX(エサマスタ!$C$5:$O$53,MATCH($F48,エサマスタ!$B$5:$B$53,0),COLUMN()-COLUMN($Z48)),0),1.875-MOD(U48,1))</f>
        <v>0.75</v>
      </c>
      <c r="AL48" s="76">
        <f>MIN(MAX(MIN(MAX(MIN(MAX(V$6+INDEX(エサマスタ!$C$5:$O$53,MATCH($D48,エサマスタ!$B$5:$B$53,0),COLUMN()-COLUMN($Z48)),0),1.875-MOD(V48,1))+INDEX(エサマスタ!$C$5:$O$53,MATCH($E48,エサマスタ!$B$5:$B$53,0),COLUMN()-COLUMN($Z48)),0),1.875-MOD(V48,1))+INDEX(エサマスタ!$C$5:$O$53,MATCH($F48,エサマスタ!$B$5:$B$53,0),COLUMN()-COLUMN($Z48)),0),1.875-MOD(V48,1))</f>
        <v>0.75</v>
      </c>
      <c r="AM48" s="77">
        <f>MIN(MAX(MIN(MAX(MIN(MAX(W$6+IF(AND($F$1="リマスター",$D48="アルマジロキャベツ"),-1,1)*INDEX(エサマスタ!$C$5:$O$53,MATCH($D48,エサマスタ!$B$5:$B$53,0),COLUMN()-COLUMN($Z48)),0),1.875-MOD(W48,1))+IF(AND($F$1="リマスター",$E48="アルマジロキャベツ"),-1,1)*INDEX(エサマスタ!$C$5:$O$53,MATCH($E48,エサマスタ!$B$5:$B$53,0),COLUMN()-COLUMN($Z48)),0),1.875-MOD(W48,1))+IF(AND($F$1="リマスター",$F48="アルマジロキャベツ"),-1,1)*INDEX(エサマスタ!$C$5:$O$53,MATCH($F48,エサマスタ!$B$5:$B$53,0),COLUMN()-COLUMN($Z48)),0),1.875-MOD(W48,1))</f>
        <v>1</v>
      </c>
      <c r="AN48" s="15"/>
      <c r="AO48" s="12"/>
      <c r="AP48" s="12"/>
      <c r="AQ48" s="12" t="str">
        <f>初期値マスタ!B45</f>
        <v>チビデビル</v>
      </c>
      <c r="AR48" s="1" t="str">
        <f>エサマスタ!B45</f>
        <v>トカゲの肉</v>
      </c>
    </row>
    <row r="49" spans="1:44" x14ac:dyDescent="0.15">
      <c r="A49" s="15"/>
      <c r="B49" s="51" t="s">
        <v>141</v>
      </c>
      <c r="C49" s="54"/>
      <c r="D49" s="53" t="s">
        <v>92</v>
      </c>
      <c r="E49" s="53" t="s">
        <v>97</v>
      </c>
      <c r="F49" s="53" t="s">
        <v>104</v>
      </c>
      <c r="G49" s="32"/>
      <c r="H49" s="15"/>
      <c r="I49" s="15"/>
      <c r="J49" s="63" t="s">
        <v>141</v>
      </c>
      <c r="K49" s="64">
        <f t="shared" ref="K49:R49" si="65">K48+AA48</f>
        <v>93</v>
      </c>
      <c r="L49" s="65">
        <f t="shared" si="65"/>
        <v>43.25</v>
      </c>
      <c r="M49" s="65">
        <f t="shared" si="65"/>
        <v>49.5</v>
      </c>
      <c r="N49" s="65">
        <f t="shared" si="65"/>
        <v>58.5</v>
      </c>
      <c r="O49" s="65">
        <f t="shared" si="65"/>
        <v>36</v>
      </c>
      <c r="P49" s="65">
        <f t="shared" si="65"/>
        <v>76.25</v>
      </c>
      <c r="Q49" s="65">
        <f t="shared" si="65"/>
        <v>38</v>
      </c>
      <c r="R49" s="65">
        <f t="shared" si="65"/>
        <v>5</v>
      </c>
      <c r="S49" s="76">
        <f t="shared" ref="S49:W49" si="66">INT(S48)+MIN(S48-INT(S48)+AI48,1.875)</f>
        <v>31.125</v>
      </c>
      <c r="T49" s="76">
        <f t="shared" si="66"/>
        <v>25.25</v>
      </c>
      <c r="U49" s="76">
        <f t="shared" si="66"/>
        <v>25.25</v>
      </c>
      <c r="V49" s="76">
        <f t="shared" si="66"/>
        <v>25.25</v>
      </c>
      <c r="W49" s="77">
        <f t="shared" si="66"/>
        <v>25.75</v>
      </c>
      <c r="X49" s="15"/>
      <c r="Y49" s="15"/>
      <c r="Z49" s="63" t="s">
        <v>141</v>
      </c>
      <c r="AA49" s="64">
        <f>MIN(MAX(MIN(MAX(MIN(MAX(K$6+INDEX(エサマスタ!$C$5:$O$53,MATCH($D49,エサマスタ!$B$5:$B$53,0),COLUMN()-COLUMN($Z49)),0),3.75)+INDEX(エサマスタ!$C$5:$O$53,MATCH($E49,エサマスタ!$B$5:$B$53,0),COLUMN()-COLUMN($Z49)),0),3.75)+INDEX(エサマスタ!$C$5:$O$53,MATCH($F49,エサマスタ!$B$5:$B$53,0),COLUMN()-COLUMN($Z49)),0),3.75)</f>
        <v>2.5</v>
      </c>
      <c r="AB49" s="65">
        <f>MIN(MAX(MIN(MAX(MIN(MAX(L$6+INDEX(エサマスタ!$C$5:$O$53,MATCH($D49,エサマスタ!$B$5:$B$53,0),COLUMN()-COLUMN($Z49)),0),3.75)+INDEX(エサマスタ!$C$5:$O$53,MATCH($E49,エサマスタ!$B$5:$B$53,0),COLUMN()-COLUMN($Z49)),0),3.75)+INDEX(エサマスタ!$C$5:$O$53,MATCH($F49,エサマスタ!$B$5:$B$53,0),COLUMN()-COLUMN($Z49)),0),3.75)</f>
        <v>1.25</v>
      </c>
      <c r="AC49" s="65">
        <f>MIN(MAX(MIN(MAX(MIN(MAX(M$6+INDEX(エサマスタ!$C$5:$O$53,MATCH($D49,エサマスタ!$B$5:$B$53,0),COLUMN()-COLUMN($Z49)),0),3.75)+INDEX(エサマスタ!$C$5:$O$53,MATCH($E49,エサマスタ!$B$5:$B$53,0),COLUMN()-COLUMN($Z49)),0),3.75)+INDEX(エサマスタ!$C$5:$O$53,MATCH($F49,エサマスタ!$B$5:$B$53,0),COLUMN()-COLUMN($Z49)),0),3.75)</f>
        <v>1.5</v>
      </c>
      <c r="AD49" s="65">
        <f>MIN(MAX(MIN(MAX(MIN(MAX(N$6+INDEX(エサマスタ!$C$5:$O$53,MATCH($D49,エサマスタ!$B$5:$B$53,0),COLUMN()-COLUMN($Z49)),0),3.75)+INDEX(エサマスタ!$C$5:$O$53,MATCH($E49,エサマスタ!$B$5:$B$53,0),COLUMN()-COLUMN($Z49)),0),3.75)+INDEX(エサマスタ!$C$5:$O$53,MATCH($F49,エサマスタ!$B$5:$B$53,0),COLUMN()-COLUMN($Z49)),0),3.75)</f>
        <v>1.5</v>
      </c>
      <c r="AE49" s="65">
        <f>MIN(MAX(MIN(MAX(MIN(MAX(O$6+INDEX(エサマスタ!$C$5:$O$53,MATCH($D49,エサマスタ!$B$5:$B$53,0),COLUMN()-COLUMN($Z49)),0),3.75)+INDEX(エサマスタ!$C$5:$O$53,MATCH($E49,エサマスタ!$B$5:$B$53,0),COLUMN()-COLUMN($Z49)),0),3.75)+INDEX(エサマスタ!$C$5:$O$53,MATCH($F49,エサマスタ!$B$5:$B$53,0),COLUMN()-COLUMN($Z49)),0),3.75)</f>
        <v>1</v>
      </c>
      <c r="AF49" s="65">
        <f>MIN(MAX(MIN(MAX(MIN(MAX(P$6+INDEX(エサマスタ!$C$5:$O$53,MATCH($D49,エサマスタ!$B$5:$B$53,0),COLUMN()-COLUMN($Z49)),0),3.75)+INDEX(エサマスタ!$C$5:$O$53,MATCH($E49,エサマスタ!$B$5:$B$53,0),COLUMN()-COLUMN($Z49)),0),3.75)+INDEX(エサマスタ!$C$5:$O$53,MATCH($F49,エサマスタ!$B$5:$B$53,0),COLUMN()-COLUMN($Z49)),0),3.75)</f>
        <v>2.25</v>
      </c>
      <c r="AG49" s="65">
        <f>MIN(MAX(MIN(MAX(MIN(MAX(Q$6+INDEX(エサマスタ!$C$5:$O$53,MATCH($D49,エサマスタ!$B$5:$B$53,0),COLUMN()-COLUMN($Z49)),0),3.75)+INDEX(エサマスタ!$C$5:$O$53,MATCH($E49,エサマスタ!$B$5:$B$53,0),COLUMN()-COLUMN($Z49)),0),3.75)+INDEX(エサマスタ!$C$5:$O$53,MATCH($F49,エサマスタ!$B$5:$B$53,0),COLUMN()-COLUMN($Z49)),0),3.75)</f>
        <v>1.5</v>
      </c>
      <c r="AH49" s="65">
        <f>MIN(MAX(MIN(MAX(MIN(MAX(R$6+INDEX(エサマスタ!$C$5:$O$53,MATCH($D49,エサマスタ!$B$5:$B$53,0),COLUMN()-COLUMN($Z49)),0),3.75)+INDEX(エサマスタ!$C$5:$O$53,MATCH($E49,エサマスタ!$B$5:$B$53,0),COLUMN()-COLUMN($Z49)),0),3.75)+INDEX(エサマスタ!$C$5:$O$53,MATCH($F49,エサマスタ!$B$5:$B$53,0),COLUMN()-COLUMN($Z49)),0),3.75)</f>
        <v>0</v>
      </c>
      <c r="AI49" s="76">
        <f>MIN(MAX(MIN(MAX(MIN(MAX(S$6+INDEX(エサマスタ!$C$5:$O$53,MATCH($D49,エサマスタ!$B$5:$B$53,0),COLUMN()-COLUMN($Z49)),0),1.875-MOD(S49,1))+INDEX(エサマスタ!$C$5:$O$53,MATCH($E49,エサマスタ!$B$5:$B$53,0),COLUMN()-COLUMN($Z49)),0),1.875-MOD(S49,1))+INDEX(エサマスタ!$C$5:$O$53,MATCH($F49,エサマスタ!$B$5:$B$53,0),COLUMN()-COLUMN($Z49)),0),1.875-MOD(S49,1))</f>
        <v>0.625</v>
      </c>
      <c r="AJ49" s="76">
        <f>MIN(MAX(MIN(MAX(MIN(MAX(T$6+INDEX(エサマスタ!$C$5:$O$53,MATCH($D49,エサマスタ!$B$5:$B$53,0),COLUMN()-COLUMN($Z49)),0),1.875-MOD(T49,1))+INDEX(エサマスタ!$C$5:$O$53,MATCH($E49,エサマスタ!$B$5:$B$53,0),COLUMN()-COLUMN($Z49)),0),1.875-MOD(T49,1))+INDEX(エサマスタ!$C$5:$O$53,MATCH($F49,エサマスタ!$B$5:$B$53,0),COLUMN()-COLUMN($Z49)),0),1.875-MOD(T49,1))</f>
        <v>0.75</v>
      </c>
      <c r="AK49" s="76">
        <f>MIN(MAX(MIN(MAX(MIN(MAX(U$6+INDEX(エサマスタ!$C$5:$O$53,MATCH($D49,エサマスタ!$B$5:$B$53,0),COLUMN()-COLUMN($Z49)),0),1.875-MOD(U49,1))+INDEX(エサマスタ!$C$5:$O$53,MATCH($E49,エサマスタ!$B$5:$B$53,0),COLUMN()-COLUMN($Z49)),0),1.875-MOD(U49,1))+INDEX(エサマスタ!$C$5:$O$53,MATCH($F49,エサマスタ!$B$5:$B$53,0),COLUMN()-COLUMN($Z49)),0),1.875-MOD(U49,1))</f>
        <v>0.75</v>
      </c>
      <c r="AL49" s="76">
        <f>MIN(MAX(MIN(MAX(MIN(MAX(V$6+INDEX(エサマスタ!$C$5:$O$53,MATCH($D49,エサマスタ!$B$5:$B$53,0),COLUMN()-COLUMN($Z49)),0),1.875-MOD(V49,1))+INDEX(エサマスタ!$C$5:$O$53,MATCH($E49,エサマスタ!$B$5:$B$53,0),COLUMN()-COLUMN($Z49)),0),1.875-MOD(V49,1))+INDEX(エサマスタ!$C$5:$O$53,MATCH($F49,エサマスタ!$B$5:$B$53,0),COLUMN()-COLUMN($Z49)),0),1.875-MOD(V49,1))</f>
        <v>0.75</v>
      </c>
      <c r="AM49" s="77">
        <f>MIN(MAX(MIN(MAX(MIN(MAX(W$6+IF(AND($F$1="リマスター",$D49="アルマジロキャベツ"),-1,1)*INDEX(エサマスタ!$C$5:$O$53,MATCH($D49,エサマスタ!$B$5:$B$53,0),COLUMN()-COLUMN($Z49)),0),1.875-MOD(W49,1))+IF(AND($F$1="リマスター",$E49="アルマジロキャベツ"),-1,1)*INDEX(エサマスタ!$C$5:$O$53,MATCH($E49,エサマスタ!$B$5:$B$53,0),COLUMN()-COLUMN($Z49)),0),1.875-MOD(W49,1))+IF(AND($F$1="リマスター",$F49="アルマジロキャベツ"),-1,1)*INDEX(エサマスタ!$C$5:$O$53,MATCH($F49,エサマスタ!$B$5:$B$53,0),COLUMN()-COLUMN($Z49)),0),1.875-MOD(W49,1))</f>
        <v>0.5</v>
      </c>
      <c r="AN49" s="15"/>
      <c r="AO49" s="12"/>
      <c r="AP49" s="12"/>
      <c r="AQ49" s="12" t="str">
        <f>初期値マスタ!B46</f>
        <v>デーモンヘッド</v>
      </c>
      <c r="AR49" s="1" t="str">
        <f>エサマスタ!B46</f>
        <v>魚肉</v>
      </c>
    </row>
    <row r="50" spans="1:44" x14ac:dyDescent="0.15">
      <c r="A50" s="15"/>
      <c r="B50" s="51" t="s">
        <v>142</v>
      </c>
      <c r="C50" s="54"/>
      <c r="D50" s="53" t="s">
        <v>92</v>
      </c>
      <c r="E50" s="53" t="s">
        <v>92</v>
      </c>
      <c r="F50" s="53" t="s">
        <v>102</v>
      </c>
      <c r="G50" s="32"/>
      <c r="H50" s="15"/>
      <c r="I50" s="15"/>
      <c r="J50" s="63" t="s">
        <v>142</v>
      </c>
      <c r="K50" s="64">
        <f t="shared" ref="K50:R50" si="67">K49+AA49</f>
        <v>95.5</v>
      </c>
      <c r="L50" s="65">
        <f t="shared" si="67"/>
        <v>44.5</v>
      </c>
      <c r="M50" s="65">
        <f t="shared" si="67"/>
        <v>51</v>
      </c>
      <c r="N50" s="65">
        <f t="shared" si="67"/>
        <v>60</v>
      </c>
      <c r="O50" s="65">
        <f t="shared" si="67"/>
        <v>37</v>
      </c>
      <c r="P50" s="65">
        <f t="shared" si="67"/>
        <v>78.5</v>
      </c>
      <c r="Q50" s="65">
        <f t="shared" si="67"/>
        <v>39.5</v>
      </c>
      <c r="R50" s="65">
        <f t="shared" si="67"/>
        <v>5</v>
      </c>
      <c r="S50" s="76">
        <f t="shared" ref="S50:W50" si="68">INT(S49)+MIN(S49-INT(S49)+AI49,1.875)</f>
        <v>31.75</v>
      </c>
      <c r="T50" s="76">
        <f t="shared" si="68"/>
        <v>26</v>
      </c>
      <c r="U50" s="76">
        <f t="shared" si="68"/>
        <v>26</v>
      </c>
      <c r="V50" s="76">
        <f t="shared" si="68"/>
        <v>26</v>
      </c>
      <c r="W50" s="77">
        <f t="shared" si="68"/>
        <v>26.25</v>
      </c>
      <c r="X50" s="15"/>
      <c r="Y50" s="15"/>
      <c r="Z50" s="63" t="s">
        <v>142</v>
      </c>
      <c r="AA50" s="64">
        <f>MIN(MAX(MIN(MAX(MIN(MAX(K$6+INDEX(エサマスタ!$C$5:$O$53,MATCH($D50,エサマスタ!$B$5:$B$53,0),COLUMN()-COLUMN($Z50)),0),3.75)+INDEX(エサマスタ!$C$5:$O$53,MATCH($E50,エサマスタ!$B$5:$B$53,0),COLUMN()-COLUMN($Z50)),0),3.75)+INDEX(エサマスタ!$C$5:$O$53,MATCH($F50,エサマスタ!$B$5:$B$53,0),COLUMN()-COLUMN($Z50)),0),3.75)</f>
        <v>0.5</v>
      </c>
      <c r="AB50" s="65">
        <f>MIN(MAX(MIN(MAX(MIN(MAX(L$6+INDEX(エサマスタ!$C$5:$O$53,MATCH($D50,エサマスタ!$B$5:$B$53,0),COLUMN()-COLUMN($Z50)),0),3.75)+INDEX(エサマスタ!$C$5:$O$53,MATCH($E50,エサマスタ!$B$5:$B$53,0),COLUMN()-COLUMN($Z50)),0),3.75)+INDEX(エサマスタ!$C$5:$O$53,MATCH($F50,エサマスタ!$B$5:$B$53,0),COLUMN()-COLUMN($Z50)),0),3.75)</f>
        <v>1.25</v>
      </c>
      <c r="AC50" s="65">
        <f>MIN(MAX(MIN(MAX(MIN(MAX(M$6+INDEX(エサマスタ!$C$5:$O$53,MATCH($D50,エサマスタ!$B$5:$B$53,0),COLUMN()-COLUMN($Z50)),0),3.75)+INDEX(エサマスタ!$C$5:$O$53,MATCH($E50,エサマスタ!$B$5:$B$53,0),COLUMN()-COLUMN($Z50)),0),3.75)+INDEX(エサマスタ!$C$5:$O$53,MATCH($F50,エサマスタ!$B$5:$B$53,0),COLUMN()-COLUMN($Z50)),0),3.75)</f>
        <v>2.5</v>
      </c>
      <c r="AD50" s="65">
        <f>MIN(MAX(MIN(MAX(MIN(MAX(N$6+INDEX(エサマスタ!$C$5:$O$53,MATCH($D50,エサマスタ!$B$5:$B$53,0),COLUMN()-COLUMN($Z50)),0),3.75)+INDEX(エサマスタ!$C$5:$O$53,MATCH($E50,エサマスタ!$B$5:$B$53,0),COLUMN()-COLUMN($Z50)),0),3.75)+INDEX(エサマスタ!$C$5:$O$53,MATCH($F50,エサマスタ!$B$5:$B$53,0),COLUMN()-COLUMN($Z50)),0),3.75)</f>
        <v>2.5</v>
      </c>
      <c r="AE50" s="65">
        <f>MIN(MAX(MIN(MAX(MIN(MAX(O$6+INDEX(エサマスタ!$C$5:$O$53,MATCH($D50,エサマスタ!$B$5:$B$53,0),COLUMN()-COLUMN($Z50)),0),3.75)+INDEX(エサマスタ!$C$5:$O$53,MATCH($E50,エサマスタ!$B$5:$B$53,0),COLUMN()-COLUMN($Z50)),0),3.75)+INDEX(エサマスタ!$C$5:$O$53,MATCH($F50,エサマスタ!$B$5:$B$53,0),COLUMN()-COLUMN($Z50)),0),3.75)</f>
        <v>1</v>
      </c>
      <c r="AF50" s="65">
        <f>MIN(MAX(MIN(MAX(MIN(MAX(P$6+INDEX(エサマスタ!$C$5:$O$53,MATCH($D50,エサマスタ!$B$5:$B$53,0),COLUMN()-COLUMN($Z50)),0),3.75)+INDEX(エサマスタ!$C$5:$O$53,MATCH($E50,エサマスタ!$B$5:$B$53,0),COLUMN()-COLUMN($Z50)),0),3.75)+INDEX(エサマスタ!$C$5:$O$53,MATCH($F50,エサマスタ!$B$5:$B$53,0),COLUMN()-COLUMN($Z50)),0),3.75)</f>
        <v>3.25</v>
      </c>
      <c r="AG50" s="65">
        <f>MIN(MAX(MIN(MAX(MIN(MAX(Q$6+INDEX(エサマスタ!$C$5:$O$53,MATCH($D50,エサマスタ!$B$5:$B$53,0),COLUMN()-COLUMN($Z50)),0),3.75)+INDEX(エサマスタ!$C$5:$O$53,MATCH($E50,エサマスタ!$B$5:$B$53,0),COLUMN()-COLUMN($Z50)),0),3.75)+INDEX(エサマスタ!$C$5:$O$53,MATCH($F50,エサマスタ!$B$5:$B$53,0),COLUMN()-COLUMN($Z50)),0),3.75)</f>
        <v>2</v>
      </c>
      <c r="AH50" s="65">
        <f>MIN(MAX(MIN(MAX(MIN(MAX(R$6+INDEX(エサマスタ!$C$5:$O$53,MATCH($D50,エサマスタ!$B$5:$B$53,0),COLUMN()-COLUMN($Z50)),0),3.75)+INDEX(エサマスタ!$C$5:$O$53,MATCH($E50,エサマスタ!$B$5:$B$53,0),COLUMN()-COLUMN($Z50)),0),3.75)+INDEX(エサマスタ!$C$5:$O$53,MATCH($F50,エサマスタ!$B$5:$B$53,0),COLUMN()-COLUMN($Z50)),0),3.75)</f>
        <v>0</v>
      </c>
      <c r="AI50" s="76">
        <f>MIN(MAX(MIN(MAX(MIN(MAX(S$6+INDEX(エサマスタ!$C$5:$O$53,MATCH($D50,エサマスタ!$B$5:$B$53,0),COLUMN()-COLUMN($Z50)),0),1.875-MOD(S50,1))+INDEX(エサマスタ!$C$5:$O$53,MATCH($E50,エサマスタ!$B$5:$B$53,0),COLUMN()-COLUMN($Z50)),0),1.875-MOD(S50,1))+INDEX(エサマスタ!$C$5:$O$53,MATCH($F50,エサマスタ!$B$5:$B$53,0),COLUMN()-COLUMN($Z50)),0),1.875-MOD(S50,1))</f>
        <v>0.625</v>
      </c>
      <c r="AJ50" s="76">
        <f>MIN(MAX(MIN(MAX(MIN(MAX(T$6+INDEX(エサマスタ!$C$5:$O$53,MATCH($D50,エサマスタ!$B$5:$B$53,0),COLUMN()-COLUMN($Z50)),0),1.875-MOD(T50,1))+INDEX(エサマスタ!$C$5:$O$53,MATCH($E50,エサマスタ!$B$5:$B$53,0),COLUMN()-COLUMN($Z50)),0),1.875-MOD(T50,1))+INDEX(エサマスタ!$C$5:$O$53,MATCH($F50,エサマスタ!$B$5:$B$53,0),COLUMN()-COLUMN($Z50)),0),1.875-MOD(T50,1))</f>
        <v>1.25</v>
      </c>
      <c r="AK50" s="76">
        <f>MIN(MAX(MIN(MAX(MIN(MAX(U$6+INDEX(エサマスタ!$C$5:$O$53,MATCH($D50,エサマスタ!$B$5:$B$53,0),COLUMN()-COLUMN($Z50)),0),1.875-MOD(U50,1))+INDEX(エサマスタ!$C$5:$O$53,MATCH($E50,エサマスタ!$B$5:$B$53,0),COLUMN()-COLUMN($Z50)),0),1.875-MOD(U50,1))+INDEX(エサマスタ!$C$5:$O$53,MATCH($F50,エサマスタ!$B$5:$B$53,0),COLUMN()-COLUMN($Z50)),0),1.875-MOD(U50,1))</f>
        <v>1.25</v>
      </c>
      <c r="AL50" s="76">
        <f>MIN(MAX(MIN(MAX(MIN(MAX(V$6+INDEX(エサマスタ!$C$5:$O$53,MATCH($D50,エサマスタ!$B$5:$B$53,0),COLUMN()-COLUMN($Z50)),0),1.875-MOD(V50,1))+INDEX(エサマスタ!$C$5:$O$53,MATCH($E50,エサマスタ!$B$5:$B$53,0),COLUMN()-COLUMN($Z50)),0),1.875-MOD(V50,1))+INDEX(エサマスタ!$C$5:$O$53,MATCH($F50,エサマスタ!$B$5:$B$53,0),COLUMN()-COLUMN($Z50)),0),1.875-MOD(V50,1))</f>
        <v>1.25</v>
      </c>
      <c r="AM50" s="77">
        <f>MIN(MAX(MIN(MAX(MIN(MAX(W$6+IF(AND($F$1="リマスター",$D50="アルマジロキャベツ"),-1,1)*INDEX(エサマスタ!$C$5:$O$53,MATCH($D50,エサマスタ!$B$5:$B$53,0),COLUMN()-COLUMN($Z50)),0),1.875-MOD(W50,1))+IF(AND($F$1="リマスター",$E50="アルマジロキャベツ"),-1,1)*INDEX(エサマスタ!$C$5:$O$53,MATCH($E50,エサマスタ!$B$5:$B$53,0),COLUMN()-COLUMN($Z50)),0),1.875-MOD(W50,1))+IF(AND($F$1="リマスター",$F50="アルマジロキャベツ"),-1,1)*INDEX(エサマスタ!$C$5:$O$53,MATCH($F50,エサマスタ!$B$5:$B$53,0),COLUMN()-COLUMN($Z50)),0),1.875-MOD(W50,1))</f>
        <v>0</v>
      </c>
      <c r="AN50" s="15"/>
      <c r="AO50" s="12"/>
      <c r="AP50" s="12"/>
      <c r="AQ50" s="12" t="str">
        <f>初期値マスタ!B47</f>
        <v>スパインドデビル</v>
      </c>
      <c r="AR50" s="1" t="str">
        <f>エサマスタ!B47</f>
        <v>鳥肉</v>
      </c>
    </row>
    <row r="51" spans="1:44" x14ac:dyDescent="0.15">
      <c r="A51" s="15"/>
      <c r="B51" s="51" t="s">
        <v>143</v>
      </c>
      <c r="C51" s="54"/>
      <c r="D51" s="53" t="s">
        <v>92</v>
      </c>
      <c r="E51" s="53" t="s">
        <v>97</v>
      </c>
      <c r="F51" s="53" t="s">
        <v>97</v>
      </c>
      <c r="G51" s="32"/>
      <c r="H51" s="15"/>
      <c r="I51" s="15"/>
      <c r="J51" s="63" t="s">
        <v>143</v>
      </c>
      <c r="K51" s="64">
        <f t="shared" ref="K51:R51" si="69">K50+AA50</f>
        <v>96</v>
      </c>
      <c r="L51" s="65">
        <f t="shared" si="69"/>
        <v>45.75</v>
      </c>
      <c r="M51" s="65">
        <f t="shared" si="69"/>
        <v>53.5</v>
      </c>
      <c r="N51" s="65">
        <f t="shared" si="69"/>
        <v>62.5</v>
      </c>
      <c r="O51" s="65">
        <f t="shared" si="69"/>
        <v>38</v>
      </c>
      <c r="P51" s="65">
        <f t="shared" si="69"/>
        <v>81.75</v>
      </c>
      <c r="Q51" s="65">
        <f t="shared" si="69"/>
        <v>41.5</v>
      </c>
      <c r="R51" s="65">
        <f t="shared" si="69"/>
        <v>5</v>
      </c>
      <c r="S51" s="76">
        <f t="shared" ref="S51:W51" si="70">INT(S50)+MIN(S50-INT(S50)+AI50,1.875)</f>
        <v>32.375</v>
      </c>
      <c r="T51" s="76">
        <f t="shared" si="70"/>
        <v>27.25</v>
      </c>
      <c r="U51" s="76">
        <f t="shared" si="70"/>
        <v>27.25</v>
      </c>
      <c r="V51" s="76">
        <f t="shared" si="70"/>
        <v>27.25</v>
      </c>
      <c r="W51" s="77">
        <f t="shared" si="70"/>
        <v>26.25</v>
      </c>
      <c r="X51" s="15"/>
      <c r="Y51" s="15"/>
      <c r="Z51" s="63" t="s">
        <v>143</v>
      </c>
      <c r="AA51" s="64">
        <f>MIN(MAX(MIN(MAX(MIN(MAX(K$6+INDEX(エサマスタ!$C$5:$O$53,MATCH($D51,エサマスタ!$B$5:$B$53,0),COLUMN()-COLUMN($Z51)),0),3.75)+INDEX(エサマスタ!$C$5:$O$53,MATCH($E51,エサマスタ!$B$5:$B$53,0),COLUMN()-COLUMN($Z51)),0),3.75)+INDEX(エサマスタ!$C$5:$O$53,MATCH($F51,エサマスタ!$B$5:$B$53,0),COLUMN()-COLUMN($Z51)),0),3.75)</f>
        <v>3.75</v>
      </c>
      <c r="AB51" s="65">
        <f>MIN(MAX(MIN(MAX(MIN(MAX(L$6+INDEX(エサマスタ!$C$5:$O$53,MATCH($D51,エサマスタ!$B$5:$B$53,0),COLUMN()-COLUMN($Z51)),0),3.75)+INDEX(エサマスタ!$C$5:$O$53,MATCH($E51,エサマスタ!$B$5:$B$53,0),COLUMN()-COLUMN($Z51)),0),3.75)+INDEX(エサマスタ!$C$5:$O$53,MATCH($F51,エサマスタ!$B$5:$B$53,0),COLUMN()-COLUMN($Z51)),0),3.75)</f>
        <v>1.25</v>
      </c>
      <c r="AC51" s="65">
        <f>MIN(MAX(MIN(MAX(MIN(MAX(M$6+INDEX(エサマスタ!$C$5:$O$53,MATCH($D51,エサマスタ!$B$5:$B$53,0),COLUMN()-COLUMN($Z51)),0),3.75)+INDEX(エサマスタ!$C$5:$O$53,MATCH($E51,エサマスタ!$B$5:$B$53,0),COLUMN()-COLUMN($Z51)),0),3.75)+INDEX(エサマスタ!$C$5:$O$53,MATCH($F51,エサマスタ!$B$5:$B$53,0),COLUMN()-COLUMN($Z51)),0),3.75)</f>
        <v>1.5</v>
      </c>
      <c r="AD51" s="65">
        <f>MIN(MAX(MIN(MAX(MIN(MAX(N$6+INDEX(エサマスタ!$C$5:$O$53,MATCH($D51,エサマスタ!$B$5:$B$53,0),COLUMN()-COLUMN($Z51)),0),3.75)+INDEX(エサマスタ!$C$5:$O$53,MATCH($E51,エサマスタ!$B$5:$B$53,0),COLUMN()-COLUMN($Z51)),0),3.75)+INDEX(エサマスタ!$C$5:$O$53,MATCH($F51,エサマスタ!$B$5:$B$53,0),COLUMN()-COLUMN($Z51)),0),3.75)</f>
        <v>1.5</v>
      </c>
      <c r="AE51" s="65">
        <f>MIN(MAX(MIN(MAX(MIN(MAX(O$6+INDEX(エサマスタ!$C$5:$O$53,MATCH($D51,エサマスタ!$B$5:$B$53,0),COLUMN()-COLUMN($Z51)),0),3.75)+INDEX(エサマスタ!$C$5:$O$53,MATCH($E51,エサマスタ!$B$5:$B$53,0),COLUMN()-COLUMN($Z51)),0),3.75)+INDEX(エサマスタ!$C$5:$O$53,MATCH($F51,エサマスタ!$B$5:$B$53,0),COLUMN()-COLUMN($Z51)),0),3.75)</f>
        <v>1</v>
      </c>
      <c r="AF51" s="65">
        <f>MIN(MAX(MIN(MAX(MIN(MAX(P$6+INDEX(エサマスタ!$C$5:$O$53,MATCH($D51,エサマスタ!$B$5:$B$53,0),COLUMN()-COLUMN($Z51)),0),3.75)+INDEX(エサマスタ!$C$5:$O$53,MATCH($E51,エサマスタ!$B$5:$B$53,0),COLUMN()-COLUMN($Z51)),0),3.75)+INDEX(エサマスタ!$C$5:$O$53,MATCH($F51,エサマスタ!$B$5:$B$53,0),COLUMN()-COLUMN($Z51)),0),3.75)</f>
        <v>2.25</v>
      </c>
      <c r="AG51" s="65">
        <f>MIN(MAX(MIN(MAX(MIN(MAX(Q$6+INDEX(エサマスタ!$C$5:$O$53,MATCH($D51,エサマスタ!$B$5:$B$53,0),COLUMN()-COLUMN($Z51)),0),3.75)+INDEX(エサマスタ!$C$5:$O$53,MATCH($E51,エサマスタ!$B$5:$B$53,0),COLUMN()-COLUMN($Z51)),0),3.75)+INDEX(エサマスタ!$C$5:$O$53,MATCH($F51,エサマスタ!$B$5:$B$53,0),COLUMN()-COLUMN($Z51)),0),3.75)</f>
        <v>0.5</v>
      </c>
      <c r="AH51" s="65">
        <f>MIN(MAX(MIN(MAX(MIN(MAX(R$6+INDEX(エサマスタ!$C$5:$O$53,MATCH($D51,エサマスタ!$B$5:$B$53,0),COLUMN()-COLUMN($Z51)),0),3.75)+INDEX(エサマスタ!$C$5:$O$53,MATCH($E51,エサマスタ!$B$5:$B$53,0),COLUMN()-COLUMN($Z51)),0),3.75)+INDEX(エサマスタ!$C$5:$O$53,MATCH($F51,エサマスタ!$B$5:$B$53,0),COLUMN()-COLUMN($Z51)),0),3.75)</f>
        <v>0</v>
      </c>
      <c r="AI51" s="76">
        <f>MIN(MAX(MIN(MAX(MIN(MAX(S$6+INDEX(エサマスタ!$C$5:$O$53,MATCH($D51,エサマスタ!$B$5:$B$53,0),COLUMN()-COLUMN($Z51)),0),1.875-MOD(S51,1))+INDEX(エサマスタ!$C$5:$O$53,MATCH($E51,エサマスタ!$B$5:$B$53,0),COLUMN()-COLUMN($Z51)),0),1.875-MOD(S51,1))+INDEX(エサマスタ!$C$5:$O$53,MATCH($F51,エサマスタ!$B$5:$B$53,0),COLUMN()-COLUMN($Z51)),0),1.875-MOD(S51,1))</f>
        <v>0.625</v>
      </c>
      <c r="AJ51" s="76">
        <f>MIN(MAX(MIN(MAX(MIN(MAX(T$6+INDEX(エサマスタ!$C$5:$O$53,MATCH($D51,エサマスタ!$B$5:$B$53,0),COLUMN()-COLUMN($Z51)),0),1.875-MOD(T51,1))+INDEX(エサマスタ!$C$5:$O$53,MATCH($E51,エサマスタ!$B$5:$B$53,0),COLUMN()-COLUMN($Z51)),0),1.875-MOD(T51,1))+INDEX(エサマスタ!$C$5:$O$53,MATCH($F51,エサマスタ!$B$5:$B$53,0),COLUMN()-COLUMN($Z51)),0),1.875-MOD(T51,1))</f>
        <v>0.75</v>
      </c>
      <c r="AK51" s="76">
        <f>MIN(MAX(MIN(MAX(MIN(MAX(U$6+INDEX(エサマスタ!$C$5:$O$53,MATCH($D51,エサマスタ!$B$5:$B$53,0),COLUMN()-COLUMN($Z51)),0),1.875-MOD(U51,1))+INDEX(エサマスタ!$C$5:$O$53,MATCH($E51,エサマスタ!$B$5:$B$53,0),COLUMN()-COLUMN($Z51)),0),1.875-MOD(U51,1))+INDEX(エサマスタ!$C$5:$O$53,MATCH($F51,エサマスタ!$B$5:$B$53,0),COLUMN()-COLUMN($Z51)),0),1.875-MOD(U51,1))</f>
        <v>0.75</v>
      </c>
      <c r="AL51" s="76">
        <f>MIN(MAX(MIN(MAX(MIN(MAX(V$6+INDEX(エサマスタ!$C$5:$O$53,MATCH($D51,エサマスタ!$B$5:$B$53,0),COLUMN()-COLUMN($Z51)),0),1.875-MOD(V51,1))+INDEX(エサマスタ!$C$5:$O$53,MATCH($E51,エサマスタ!$B$5:$B$53,0),COLUMN()-COLUMN($Z51)),0),1.875-MOD(V51,1))+INDEX(エサマスタ!$C$5:$O$53,MATCH($F51,エサマスタ!$B$5:$B$53,0),COLUMN()-COLUMN($Z51)),0),1.875-MOD(V51,1))</f>
        <v>0.75</v>
      </c>
      <c r="AM51" s="77">
        <f>MIN(MAX(MIN(MAX(MIN(MAX(W$6+IF(AND($F$1="リマスター",$D51="アルマジロキャベツ"),-1,1)*INDEX(エサマスタ!$C$5:$O$53,MATCH($D51,エサマスタ!$B$5:$B$53,0),COLUMN()-COLUMN($Z51)),0),1.875-MOD(W51,1))+IF(AND($F$1="リマスター",$E51="アルマジロキャベツ"),-1,1)*INDEX(エサマスタ!$C$5:$O$53,MATCH($E51,エサマスタ!$B$5:$B$53,0),COLUMN()-COLUMN($Z51)),0),1.875-MOD(W51,1))+IF(AND($F$1="リマスター",$F51="アルマジロキャベツ"),-1,1)*INDEX(エサマスタ!$C$5:$O$53,MATCH($F51,エサマスタ!$B$5:$B$53,0),COLUMN()-COLUMN($Z51)),0),1.875-MOD(W51,1))</f>
        <v>1</v>
      </c>
      <c r="AN51" s="15"/>
      <c r="AO51" s="12"/>
      <c r="AP51" s="12"/>
      <c r="AQ51" s="12" t="str">
        <f>初期値マスタ!B48</f>
        <v>ダークストーカー</v>
      </c>
      <c r="AR51" s="1" t="str">
        <f>エサマスタ!B48</f>
        <v>変な肉</v>
      </c>
    </row>
    <row r="52" spans="1:44" x14ac:dyDescent="0.15">
      <c r="A52" s="15"/>
      <c r="B52" s="51" t="s">
        <v>144</v>
      </c>
      <c r="C52" s="54"/>
      <c r="D52" s="53" t="s">
        <v>92</v>
      </c>
      <c r="E52" s="53" t="s">
        <v>97</v>
      </c>
      <c r="F52" s="53" t="s">
        <v>97</v>
      </c>
      <c r="G52" s="32"/>
      <c r="H52" s="15"/>
      <c r="I52" s="15"/>
      <c r="J52" s="63" t="s">
        <v>144</v>
      </c>
      <c r="K52" s="64">
        <f t="shared" ref="K52:R52" si="71">K51+AA51</f>
        <v>99.75</v>
      </c>
      <c r="L52" s="65">
        <f t="shared" si="71"/>
        <v>47</v>
      </c>
      <c r="M52" s="65">
        <f t="shared" si="71"/>
        <v>55</v>
      </c>
      <c r="N52" s="65">
        <f t="shared" si="71"/>
        <v>64</v>
      </c>
      <c r="O52" s="65">
        <f t="shared" si="71"/>
        <v>39</v>
      </c>
      <c r="P52" s="65">
        <f t="shared" si="71"/>
        <v>84</v>
      </c>
      <c r="Q52" s="65">
        <f t="shared" si="71"/>
        <v>42</v>
      </c>
      <c r="R52" s="65">
        <f t="shared" si="71"/>
        <v>5</v>
      </c>
      <c r="S52" s="76">
        <f t="shared" ref="S52:W52" si="72">INT(S51)+MIN(S51-INT(S51)+AI51,1.875)</f>
        <v>33</v>
      </c>
      <c r="T52" s="76">
        <f t="shared" si="72"/>
        <v>28</v>
      </c>
      <c r="U52" s="76">
        <f t="shared" si="72"/>
        <v>28</v>
      </c>
      <c r="V52" s="76">
        <f t="shared" si="72"/>
        <v>28</v>
      </c>
      <c r="W52" s="77">
        <f t="shared" si="72"/>
        <v>27.25</v>
      </c>
      <c r="X52" s="15"/>
      <c r="Y52" s="15"/>
      <c r="Z52" s="63" t="s">
        <v>144</v>
      </c>
      <c r="AA52" s="64">
        <f>MIN(MAX(MIN(MAX(MIN(MAX(K$6+INDEX(エサマスタ!$C$5:$O$53,MATCH($D52,エサマスタ!$B$5:$B$53,0),COLUMN()-COLUMN($Z52)),0),3.75)+INDEX(エサマスタ!$C$5:$O$53,MATCH($E52,エサマスタ!$B$5:$B$53,0),COLUMN()-COLUMN($Z52)),0),3.75)+INDEX(エサマスタ!$C$5:$O$53,MATCH($F52,エサマスタ!$B$5:$B$53,0),COLUMN()-COLUMN($Z52)),0),3.75)</f>
        <v>3.75</v>
      </c>
      <c r="AB52" s="65">
        <f>MIN(MAX(MIN(MAX(MIN(MAX(L$6+INDEX(エサマスタ!$C$5:$O$53,MATCH($D52,エサマスタ!$B$5:$B$53,0),COLUMN()-COLUMN($Z52)),0),3.75)+INDEX(エサマスタ!$C$5:$O$53,MATCH($E52,エサマスタ!$B$5:$B$53,0),COLUMN()-COLUMN($Z52)),0),3.75)+INDEX(エサマスタ!$C$5:$O$53,MATCH($F52,エサマスタ!$B$5:$B$53,0),COLUMN()-COLUMN($Z52)),0),3.75)</f>
        <v>1.25</v>
      </c>
      <c r="AC52" s="65">
        <f>MIN(MAX(MIN(MAX(MIN(MAX(M$6+INDEX(エサマスタ!$C$5:$O$53,MATCH($D52,エサマスタ!$B$5:$B$53,0),COLUMN()-COLUMN($Z52)),0),3.75)+INDEX(エサマスタ!$C$5:$O$53,MATCH($E52,エサマスタ!$B$5:$B$53,0),COLUMN()-COLUMN($Z52)),0),3.75)+INDEX(エサマスタ!$C$5:$O$53,MATCH($F52,エサマスタ!$B$5:$B$53,0),COLUMN()-COLUMN($Z52)),0),3.75)</f>
        <v>1.5</v>
      </c>
      <c r="AD52" s="65">
        <f>MIN(MAX(MIN(MAX(MIN(MAX(N$6+INDEX(エサマスタ!$C$5:$O$53,MATCH($D52,エサマスタ!$B$5:$B$53,0),COLUMN()-COLUMN($Z52)),0),3.75)+INDEX(エサマスタ!$C$5:$O$53,MATCH($E52,エサマスタ!$B$5:$B$53,0),COLUMN()-COLUMN($Z52)),0),3.75)+INDEX(エサマスタ!$C$5:$O$53,MATCH($F52,エサマスタ!$B$5:$B$53,0),COLUMN()-COLUMN($Z52)),0),3.75)</f>
        <v>1.5</v>
      </c>
      <c r="AE52" s="65">
        <f>MIN(MAX(MIN(MAX(MIN(MAX(O$6+INDEX(エサマスタ!$C$5:$O$53,MATCH($D52,エサマスタ!$B$5:$B$53,0),COLUMN()-COLUMN($Z52)),0),3.75)+INDEX(エサマスタ!$C$5:$O$53,MATCH($E52,エサマスタ!$B$5:$B$53,0),COLUMN()-COLUMN($Z52)),0),3.75)+INDEX(エサマスタ!$C$5:$O$53,MATCH($F52,エサマスタ!$B$5:$B$53,0),COLUMN()-COLUMN($Z52)),0),3.75)</f>
        <v>1</v>
      </c>
      <c r="AF52" s="65">
        <f>MIN(MAX(MIN(MAX(MIN(MAX(P$6+INDEX(エサマスタ!$C$5:$O$53,MATCH($D52,エサマスタ!$B$5:$B$53,0),COLUMN()-COLUMN($Z52)),0),3.75)+INDEX(エサマスタ!$C$5:$O$53,MATCH($E52,エサマスタ!$B$5:$B$53,0),COLUMN()-COLUMN($Z52)),0),3.75)+INDEX(エサマスタ!$C$5:$O$53,MATCH($F52,エサマスタ!$B$5:$B$53,0),COLUMN()-COLUMN($Z52)),0),3.75)</f>
        <v>2.25</v>
      </c>
      <c r="AG52" s="65">
        <f>MIN(MAX(MIN(MAX(MIN(MAX(Q$6+INDEX(エサマスタ!$C$5:$O$53,MATCH($D52,エサマスタ!$B$5:$B$53,0),COLUMN()-COLUMN($Z52)),0),3.75)+INDEX(エサマスタ!$C$5:$O$53,MATCH($E52,エサマスタ!$B$5:$B$53,0),COLUMN()-COLUMN($Z52)),0),3.75)+INDEX(エサマスタ!$C$5:$O$53,MATCH($F52,エサマスタ!$B$5:$B$53,0),COLUMN()-COLUMN($Z52)),0),3.75)</f>
        <v>0.5</v>
      </c>
      <c r="AH52" s="65">
        <f>MIN(MAX(MIN(MAX(MIN(MAX(R$6+INDEX(エサマスタ!$C$5:$O$53,MATCH($D52,エサマスタ!$B$5:$B$53,0),COLUMN()-COLUMN($Z52)),0),3.75)+INDEX(エサマスタ!$C$5:$O$53,MATCH($E52,エサマスタ!$B$5:$B$53,0),COLUMN()-COLUMN($Z52)),0),3.75)+INDEX(エサマスタ!$C$5:$O$53,MATCH($F52,エサマスタ!$B$5:$B$53,0),COLUMN()-COLUMN($Z52)),0),3.75)</f>
        <v>0</v>
      </c>
      <c r="AI52" s="76">
        <f>MIN(MAX(MIN(MAX(MIN(MAX(S$6+INDEX(エサマスタ!$C$5:$O$53,MATCH($D52,エサマスタ!$B$5:$B$53,0),COLUMN()-COLUMN($Z52)),0),1.875-MOD(S52,1))+INDEX(エサマスタ!$C$5:$O$53,MATCH($E52,エサマスタ!$B$5:$B$53,0),COLUMN()-COLUMN($Z52)),0),1.875-MOD(S52,1))+INDEX(エサマスタ!$C$5:$O$53,MATCH($F52,エサマスタ!$B$5:$B$53,0),COLUMN()-COLUMN($Z52)),0),1.875-MOD(S52,1))</f>
        <v>0.625</v>
      </c>
      <c r="AJ52" s="76">
        <f>MIN(MAX(MIN(MAX(MIN(MAX(T$6+INDEX(エサマスタ!$C$5:$O$53,MATCH($D52,エサマスタ!$B$5:$B$53,0),COLUMN()-COLUMN($Z52)),0),1.875-MOD(T52,1))+INDEX(エサマスタ!$C$5:$O$53,MATCH($E52,エサマスタ!$B$5:$B$53,0),COLUMN()-COLUMN($Z52)),0),1.875-MOD(T52,1))+INDEX(エサマスタ!$C$5:$O$53,MATCH($F52,エサマスタ!$B$5:$B$53,0),COLUMN()-COLUMN($Z52)),0),1.875-MOD(T52,1))</f>
        <v>0.75</v>
      </c>
      <c r="AK52" s="76">
        <f>MIN(MAX(MIN(MAX(MIN(MAX(U$6+INDEX(エサマスタ!$C$5:$O$53,MATCH($D52,エサマスタ!$B$5:$B$53,0),COLUMN()-COLUMN($Z52)),0),1.875-MOD(U52,1))+INDEX(エサマスタ!$C$5:$O$53,MATCH($E52,エサマスタ!$B$5:$B$53,0),COLUMN()-COLUMN($Z52)),0),1.875-MOD(U52,1))+INDEX(エサマスタ!$C$5:$O$53,MATCH($F52,エサマスタ!$B$5:$B$53,0),COLUMN()-COLUMN($Z52)),0),1.875-MOD(U52,1))</f>
        <v>0.75</v>
      </c>
      <c r="AL52" s="76">
        <f>MIN(MAX(MIN(MAX(MIN(MAX(V$6+INDEX(エサマスタ!$C$5:$O$53,MATCH($D52,エサマスタ!$B$5:$B$53,0),COLUMN()-COLUMN($Z52)),0),1.875-MOD(V52,1))+INDEX(エサマスタ!$C$5:$O$53,MATCH($E52,エサマスタ!$B$5:$B$53,0),COLUMN()-COLUMN($Z52)),0),1.875-MOD(V52,1))+INDEX(エサマスタ!$C$5:$O$53,MATCH($F52,エサマスタ!$B$5:$B$53,0),COLUMN()-COLUMN($Z52)),0),1.875-MOD(V52,1))</f>
        <v>0.75</v>
      </c>
      <c r="AM52" s="77">
        <f>MIN(MAX(MIN(MAX(MIN(MAX(W$6+IF(AND($F$1="リマスター",$D52="アルマジロキャベツ"),-1,1)*INDEX(エサマスタ!$C$5:$O$53,MATCH($D52,エサマスタ!$B$5:$B$53,0),COLUMN()-COLUMN($Z52)),0),1.875-MOD(W52,1))+IF(AND($F$1="リマスター",$E52="アルマジロキャベツ"),-1,1)*INDEX(エサマスタ!$C$5:$O$53,MATCH($E52,エサマスタ!$B$5:$B$53,0),COLUMN()-COLUMN($Z52)),0),1.875-MOD(W52,1))+IF(AND($F$1="リマスター",$F52="アルマジロキャベツ"),-1,1)*INDEX(エサマスタ!$C$5:$O$53,MATCH($F52,エサマスタ!$B$5:$B$53,0),COLUMN()-COLUMN($Z52)),0),1.875-MOD(W52,1))</f>
        <v>1</v>
      </c>
      <c r="AN52" s="15"/>
      <c r="AO52" s="12"/>
      <c r="AP52" s="12"/>
      <c r="AQ52" s="12" t="str">
        <f>初期値マスタ!B49</f>
        <v>カコデーモン</v>
      </c>
      <c r="AR52" s="1" t="str">
        <f>エサマスタ!B49</f>
        <v>悪魔の肉</v>
      </c>
    </row>
    <row r="53" spans="1:44" x14ac:dyDescent="0.15">
      <c r="A53" s="15"/>
      <c r="B53" s="51" t="s">
        <v>145</v>
      </c>
      <c r="C53" s="54"/>
      <c r="D53" s="53" t="s">
        <v>92</v>
      </c>
      <c r="E53" s="53" t="s">
        <v>97</v>
      </c>
      <c r="F53" s="53" t="s">
        <v>97</v>
      </c>
      <c r="G53" s="32"/>
      <c r="H53" s="15"/>
      <c r="I53" s="15"/>
      <c r="J53" s="63" t="s">
        <v>145</v>
      </c>
      <c r="K53" s="64">
        <f t="shared" ref="K53:R53" si="73">K52+AA52</f>
        <v>103.5</v>
      </c>
      <c r="L53" s="65">
        <f t="shared" si="73"/>
        <v>48.25</v>
      </c>
      <c r="M53" s="65">
        <f t="shared" si="73"/>
        <v>56.5</v>
      </c>
      <c r="N53" s="65">
        <f t="shared" si="73"/>
        <v>65.5</v>
      </c>
      <c r="O53" s="65">
        <f t="shared" si="73"/>
        <v>40</v>
      </c>
      <c r="P53" s="65">
        <f t="shared" si="73"/>
        <v>86.25</v>
      </c>
      <c r="Q53" s="65">
        <f t="shared" si="73"/>
        <v>42.5</v>
      </c>
      <c r="R53" s="65">
        <f t="shared" si="73"/>
        <v>5</v>
      </c>
      <c r="S53" s="76">
        <f t="shared" ref="S53:W53" si="74">INT(S52)+MIN(S52-INT(S52)+AI52,1.875)</f>
        <v>33.625</v>
      </c>
      <c r="T53" s="76">
        <f t="shared" si="74"/>
        <v>28.75</v>
      </c>
      <c r="U53" s="76">
        <f t="shared" si="74"/>
        <v>28.75</v>
      </c>
      <c r="V53" s="76">
        <f t="shared" si="74"/>
        <v>28.75</v>
      </c>
      <c r="W53" s="77">
        <f t="shared" si="74"/>
        <v>28.25</v>
      </c>
      <c r="X53" s="15"/>
      <c r="Y53" s="15"/>
      <c r="Z53" s="63" t="s">
        <v>145</v>
      </c>
      <c r="AA53" s="64">
        <f>MIN(MAX(MIN(MAX(MIN(MAX(K$6+INDEX(エサマスタ!$C$5:$O$53,MATCH($D53,エサマスタ!$B$5:$B$53,0),COLUMN()-COLUMN($Z53)),0),3.75)+INDEX(エサマスタ!$C$5:$O$53,MATCH($E53,エサマスタ!$B$5:$B$53,0),COLUMN()-COLUMN($Z53)),0),3.75)+INDEX(エサマスタ!$C$5:$O$53,MATCH($F53,エサマスタ!$B$5:$B$53,0),COLUMN()-COLUMN($Z53)),0),3.75)</f>
        <v>3.75</v>
      </c>
      <c r="AB53" s="65">
        <f>MIN(MAX(MIN(MAX(MIN(MAX(L$6+INDEX(エサマスタ!$C$5:$O$53,MATCH($D53,エサマスタ!$B$5:$B$53,0),COLUMN()-COLUMN($Z53)),0),3.75)+INDEX(エサマスタ!$C$5:$O$53,MATCH($E53,エサマスタ!$B$5:$B$53,0),COLUMN()-COLUMN($Z53)),0),3.75)+INDEX(エサマスタ!$C$5:$O$53,MATCH($F53,エサマスタ!$B$5:$B$53,0),COLUMN()-COLUMN($Z53)),0),3.75)</f>
        <v>1.25</v>
      </c>
      <c r="AC53" s="65">
        <f>MIN(MAX(MIN(MAX(MIN(MAX(M$6+INDEX(エサマスタ!$C$5:$O$53,MATCH($D53,エサマスタ!$B$5:$B$53,0),COLUMN()-COLUMN($Z53)),0),3.75)+INDEX(エサマスタ!$C$5:$O$53,MATCH($E53,エサマスタ!$B$5:$B$53,0),COLUMN()-COLUMN($Z53)),0),3.75)+INDEX(エサマスタ!$C$5:$O$53,MATCH($F53,エサマスタ!$B$5:$B$53,0),COLUMN()-COLUMN($Z53)),0),3.75)</f>
        <v>1.5</v>
      </c>
      <c r="AD53" s="65">
        <f>MIN(MAX(MIN(MAX(MIN(MAX(N$6+INDEX(エサマスタ!$C$5:$O$53,MATCH($D53,エサマスタ!$B$5:$B$53,0),COLUMN()-COLUMN($Z53)),0),3.75)+INDEX(エサマスタ!$C$5:$O$53,MATCH($E53,エサマスタ!$B$5:$B$53,0),COLUMN()-COLUMN($Z53)),0),3.75)+INDEX(エサマスタ!$C$5:$O$53,MATCH($F53,エサマスタ!$B$5:$B$53,0),COLUMN()-COLUMN($Z53)),0),3.75)</f>
        <v>1.5</v>
      </c>
      <c r="AE53" s="65">
        <f>MIN(MAX(MIN(MAX(MIN(MAX(O$6+INDEX(エサマスタ!$C$5:$O$53,MATCH($D53,エサマスタ!$B$5:$B$53,0),COLUMN()-COLUMN($Z53)),0),3.75)+INDEX(エサマスタ!$C$5:$O$53,MATCH($E53,エサマスタ!$B$5:$B$53,0),COLUMN()-COLUMN($Z53)),0),3.75)+INDEX(エサマスタ!$C$5:$O$53,MATCH($F53,エサマスタ!$B$5:$B$53,0),COLUMN()-COLUMN($Z53)),0),3.75)</f>
        <v>1</v>
      </c>
      <c r="AF53" s="65">
        <f>MIN(MAX(MIN(MAX(MIN(MAX(P$6+INDEX(エサマスタ!$C$5:$O$53,MATCH($D53,エサマスタ!$B$5:$B$53,0),COLUMN()-COLUMN($Z53)),0),3.75)+INDEX(エサマスタ!$C$5:$O$53,MATCH($E53,エサマスタ!$B$5:$B$53,0),COLUMN()-COLUMN($Z53)),0),3.75)+INDEX(エサマスタ!$C$5:$O$53,MATCH($F53,エサマスタ!$B$5:$B$53,0),COLUMN()-COLUMN($Z53)),0),3.75)</f>
        <v>2.25</v>
      </c>
      <c r="AG53" s="65">
        <f>MIN(MAX(MIN(MAX(MIN(MAX(Q$6+INDEX(エサマスタ!$C$5:$O$53,MATCH($D53,エサマスタ!$B$5:$B$53,0),COLUMN()-COLUMN($Z53)),0),3.75)+INDEX(エサマスタ!$C$5:$O$53,MATCH($E53,エサマスタ!$B$5:$B$53,0),COLUMN()-COLUMN($Z53)),0),3.75)+INDEX(エサマスタ!$C$5:$O$53,MATCH($F53,エサマスタ!$B$5:$B$53,0),COLUMN()-COLUMN($Z53)),0),3.75)</f>
        <v>0.5</v>
      </c>
      <c r="AH53" s="65">
        <f>MIN(MAX(MIN(MAX(MIN(MAX(R$6+INDEX(エサマスタ!$C$5:$O$53,MATCH($D53,エサマスタ!$B$5:$B$53,0),COLUMN()-COLUMN($Z53)),0),3.75)+INDEX(エサマスタ!$C$5:$O$53,MATCH($E53,エサマスタ!$B$5:$B$53,0),COLUMN()-COLUMN($Z53)),0),3.75)+INDEX(エサマスタ!$C$5:$O$53,MATCH($F53,エサマスタ!$B$5:$B$53,0),COLUMN()-COLUMN($Z53)),0),3.75)</f>
        <v>0</v>
      </c>
      <c r="AI53" s="76">
        <f>MIN(MAX(MIN(MAX(MIN(MAX(S$6+INDEX(エサマスタ!$C$5:$O$53,MATCH($D53,エサマスタ!$B$5:$B$53,0),COLUMN()-COLUMN($Z53)),0),1.875-MOD(S53,1))+INDEX(エサマスタ!$C$5:$O$53,MATCH($E53,エサマスタ!$B$5:$B$53,0),COLUMN()-COLUMN($Z53)),0),1.875-MOD(S53,1))+INDEX(エサマスタ!$C$5:$O$53,MATCH($F53,エサマスタ!$B$5:$B$53,0),COLUMN()-COLUMN($Z53)),0),1.875-MOD(S53,1))</f>
        <v>0.625</v>
      </c>
      <c r="AJ53" s="76">
        <f>MIN(MAX(MIN(MAX(MIN(MAX(T$6+INDEX(エサマスタ!$C$5:$O$53,MATCH($D53,エサマスタ!$B$5:$B$53,0),COLUMN()-COLUMN($Z53)),0),1.875-MOD(T53,1))+INDEX(エサマスタ!$C$5:$O$53,MATCH($E53,エサマスタ!$B$5:$B$53,0),COLUMN()-COLUMN($Z53)),0),1.875-MOD(T53,1))+INDEX(エサマスタ!$C$5:$O$53,MATCH($F53,エサマスタ!$B$5:$B$53,0),COLUMN()-COLUMN($Z53)),0),1.875-MOD(T53,1))</f>
        <v>0.75</v>
      </c>
      <c r="AK53" s="76">
        <f>MIN(MAX(MIN(MAX(MIN(MAX(U$6+INDEX(エサマスタ!$C$5:$O$53,MATCH($D53,エサマスタ!$B$5:$B$53,0),COLUMN()-COLUMN($Z53)),0),1.875-MOD(U53,1))+INDEX(エサマスタ!$C$5:$O$53,MATCH($E53,エサマスタ!$B$5:$B$53,0),COLUMN()-COLUMN($Z53)),0),1.875-MOD(U53,1))+INDEX(エサマスタ!$C$5:$O$53,MATCH($F53,エサマスタ!$B$5:$B$53,0),COLUMN()-COLUMN($Z53)),0),1.875-MOD(U53,1))</f>
        <v>0.75</v>
      </c>
      <c r="AL53" s="76">
        <f>MIN(MAX(MIN(MAX(MIN(MAX(V$6+INDEX(エサマスタ!$C$5:$O$53,MATCH($D53,エサマスタ!$B$5:$B$53,0),COLUMN()-COLUMN($Z53)),0),1.875-MOD(V53,1))+INDEX(エサマスタ!$C$5:$O$53,MATCH($E53,エサマスタ!$B$5:$B$53,0),COLUMN()-COLUMN($Z53)),0),1.875-MOD(V53,1))+INDEX(エサマスタ!$C$5:$O$53,MATCH($F53,エサマスタ!$B$5:$B$53,0),COLUMN()-COLUMN($Z53)),0),1.875-MOD(V53,1))</f>
        <v>0.75</v>
      </c>
      <c r="AM53" s="77">
        <f>MIN(MAX(MIN(MAX(MIN(MAX(W$6+IF(AND($F$1="リマスター",$D53="アルマジロキャベツ"),-1,1)*INDEX(エサマスタ!$C$5:$O$53,MATCH($D53,エサマスタ!$B$5:$B$53,0),COLUMN()-COLUMN($Z53)),0),1.875-MOD(W53,1))+IF(AND($F$1="リマスター",$E53="アルマジロキャベツ"),-1,1)*INDEX(エサマスタ!$C$5:$O$53,MATCH($E53,エサマスタ!$B$5:$B$53,0),COLUMN()-COLUMN($Z53)),0),1.875-MOD(W53,1))+IF(AND($F$1="リマスター",$F53="アルマジロキャベツ"),-1,1)*INDEX(エサマスタ!$C$5:$O$53,MATCH($F53,エサマスタ!$B$5:$B$53,0),COLUMN()-COLUMN($Z53)),0),1.875-MOD(W53,1))</f>
        <v>1</v>
      </c>
      <c r="AN53" s="15"/>
      <c r="AO53" s="12"/>
      <c r="AP53" s="12"/>
      <c r="AQ53" s="12" t="str">
        <f>初期値マスタ!B50</f>
        <v>プチドラゴン</v>
      </c>
      <c r="AR53" s="1" t="str">
        <f>エサマスタ!B50</f>
        <v>ドラゴンステーキ</v>
      </c>
    </row>
    <row r="54" spans="1:44" x14ac:dyDescent="0.15">
      <c r="A54" s="15"/>
      <c r="B54" s="51" t="s">
        <v>146</v>
      </c>
      <c r="C54" s="54"/>
      <c r="D54" s="53" t="s">
        <v>92</v>
      </c>
      <c r="E54" s="53" t="s">
        <v>97</v>
      </c>
      <c r="F54" s="53" t="s">
        <v>97</v>
      </c>
      <c r="G54" s="32"/>
      <c r="H54" s="15"/>
      <c r="I54" s="15"/>
      <c r="J54" s="63" t="s">
        <v>146</v>
      </c>
      <c r="K54" s="64">
        <f t="shared" ref="K54:R54" si="75">K53+AA53</f>
        <v>107.25</v>
      </c>
      <c r="L54" s="65">
        <f t="shared" si="75"/>
        <v>49.5</v>
      </c>
      <c r="M54" s="65">
        <f t="shared" si="75"/>
        <v>58</v>
      </c>
      <c r="N54" s="65">
        <f t="shared" si="75"/>
        <v>67</v>
      </c>
      <c r="O54" s="65">
        <f t="shared" si="75"/>
        <v>41</v>
      </c>
      <c r="P54" s="65">
        <f t="shared" si="75"/>
        <v>88.5</v>
      </c>
      <c r="Q54" s="65">
        <f t="shared" si="75"/>
        <v>43</v>
      </c>
      <c r="R54" s="65">
        <f t="shared" si="75"/>
        <v>5</v>
      </c>
      <c r="S54" s="76">
        <f t="shared" ref="S54:W54" si="76">INT(S53)+MIN(S53-INT(S53)+AI53,1.875)</f>
        <v>34.25</v>
      </c>
      <c r="T54" s="76">
        <f t="shared" si="76"/>
        <v>29.5</v>
      </c>
      <c r="U54" s="76">
        <f t="shared" si="76"/>
        <v>29.5</v>
      </c>
      <c r="V54" s="76">
        <f t="shared" si="76"/>
        <v>29.5</v>
      </c>
      <c r="W54" s="77">
        <f t="shared" si="76"/>
        <v>29.25</v>
      </c>
      <c r="X54" s="15"/>
      <c r="Y54" s="15"/>
      <c r="Z54" s="63" t="s">
        <v>146</v>
      </c>
      <c r="AA54" s="64">
        <f>MIN(MAX(MIN(MAX(MIN(MAX(K$6+INDEX(エサマスタ!$C$5:$O$53,MATCH($D54,エサマスタ!$B$5:$B$53,0),COLUMN()-COLUMN($Z54)),0),3.75)+INDEX(エサマスタ!$C$5:$O$53,MATCH($E54,エサマスタ!$B$5:$B$53,0),COLUMN()-COLUMN($Z54)),0),3.75)+INDEX(エサマスタ!$C$5:$O$53,MATCH($F54,エサマスタ!$B$5:$B$53,0),COLUMN()-COLUMN($Z54)),0),3.75)</f>
        <v>3.75</v>
      </c>
      <c r="AB54" s="65">
        <f>MIN(MAX(MIN(MAX(MIN(MAX(L$6+INDEX(エサマスタ!$C$5:$O$53,MATCH($D54,エサマスタ!$B$5:$B$53,0),COLUMN()-COLUMN($Z54)),0),3.75)+INDEX(エサマスタ!$C$5:$O$53,MATCH($E54,エサマスタ!$B$5:$B$53,0),COLUMN()-COLUMN($Z54)),0),3.75)+INDEX(エサマスタ!$C$5:$O$53,MATCH($F54,エサマスタ!$B$5:$B$53,0),COLUMN()-COLUMN($Z54)),0),3.75)</f>
        <v>1.25</v>
      </c>
      <c r="AC54" s="65">
        <f>MIN(MAX(MIN(MAX(MIN(MAX(M$6+INDEX(エサマスタ!$C$5:$O$53,MATCH($D54,エサマスタ!$B$5:$B$53,0),COLUMN()-COLUMN($Z54)),0),3.75)+INDEX(エサマスタ!$C$5:$O$53,MATCH($E54,エサマスタ!$B$5:$B$53,0),COLUMN()-COLUMN($Z54)),0),3.75)+INDEX(エサマスタ!$C$5:$O$53,MATCH($F54,エサマスタ!$B$5:$B$53,0),COLUMN()-COLUMN($Z54)),0),3.75)</f>
        <v>1.5</v>
      </c>
      <c r="AD54" s="65">
        <f>MIN(MAX(MIN(MAX(MIN(MAX(N$6+INDEX(エサマスタ!$C$5:$O$53,MATCH($D54,エサマスタ!$B$5:$B$53,0),COLUMN()-COLUMN($Z54)),0),3.75)+INDEX(エサマスタ!$C$5:$O$53,MATCH($E54,エサマスタ!$B$5:$B$53,0),COLUMN()-COLUMN($Z54)),0),3.75)+INDEX(エサマスタ!$C$5:$O$53,MATCH($F54,エサマスタ!$B$5:$B$53,0),COLUMN()-COLUMN($Z54)),0),3.75)</f>
        <v>1.5</v>
      </c>
      <c r="AE54" s="65">
        <f>MIN(MAX(MIN(MAX(MIN(MAX(O$6+INDEX(エサマスタ!$C$5:$O$53,MATCH($D54,エサマスタ!$B$5:$B$53,0),COLUMN()-COLUMN($Z54)),0),3.75)+INDEX(エサマスタ!$C$5:$O$53,MATCH($E54,エサマスタ!$B$5:$B$53,0),COLUMN()-COLUMN($Z54)),0),3.75)+INDEX(エサマスタ!$C$5:$O$53,MATCH($F54,エサマスタ!$B$5:$B$53,0),COLUMN()-COLUMN($Z54)),0),3.75)</f>
        <v>1</v>
      </c>
      <c r="AF54" s="65">
        <f>MIN(MAX(MIN(MAX(MIN(MAX(P$6+INDEX(エサマスタ!$C$5:$O$53,MATCH($D54,エサマスタ!$B$5:$B$53,0),COLUMN()-COLUMN($Z54)),0),3.75)+INDEX(エサマスタ!$C$5:$O$53,MATCH($E54,エサマスタ!$B$5:$B$53,0),COLUMN()-COLUMN($Z54)),0),3.75)+INDEX(エサマスタ!$C$5:$O$53,MATCH($F54,エサマスタ!$B$5:$B$53,0),COLUMN()-COLUMN($Z54)),0),3.75)</f>
        <v>2.25</v>
      </c>
      <c r="AG54" s="65">
        <f>MIN(MAX(MIN(MAX(MIN(MAX(Q$6+INDEX(エサマスタ!$C$5:$O$53,MATCH($D54,エサマスタ!$B$5:$B$53,0),COLUMN()-COLUMN($Z54)),0),3.75)+INDEX(エサマスタ!$C$5:$O$53,MATCH($E54,エサマスタ!$B$5:$B$53,0),COLUMN()-COLUMN($Z54)),0),3.75)+INDEX(エサマスタ!$C$5:$O$53,MATCH($F54,エサマスタ!$B$5:$B$53,0),COLUMN()-COLUMN($Z54)),0),3.75)</f>
        <v>0.5</v>
      </c>
      <c r="AH54" s="65">
        <f>MIN(MAX(MIN(MAX(MIN(MAX(R$6+INDEX(エサマスタ!$C$5:$O$53,MATCH($D54,エサマスタ!$B$5:$B$53,0),COLUMN()-COLUMN($Z54)),0),3.75)+INDEX(エサマスタ!$C$5:$O$53,MATCH($E54,エサマスタ!$B$5:$B$53,0),COLUMN()-COLUMN($Z54)),0),3.75)+INDEX(エサマスタ!$C$5:$O$53,MATCH($F54,エサマスタ!$B$5:$B$53,0),COLUMN()-COLUMN($Z54)),0),3.75)</f>
        <v>0</v>
      </c>
      <c r="AI54" s="76">
        <f>MIN(MAX(MIN(MAX(MIN(MAX(S$6+INDEX(エサマスタ!$C$5:$O$53,MATCH($D54,エサマスタ!$B$5:$B$53,0),COLUMN()-COLUMN($Z54)),0),1.875-MOD(S54,1))+INDEX(エサマスタ!$C$5:$O$53,MATCH($E54,エサマスタ!$B$5:$B$53,0),COLUMN()-COLUMN($Z54)),0),1.875-MOD(S54,1))+INDEX(エサマスタ!$C$5:$O$53,MATCH($F54,エサマスタ!$B$5:$B$53,0),COLUMN()-COLUMN($Z54)),0),1.875-MOD(S54,1))</f>
        <v>0.625</v>
      </c>
      <c r="AJ54" s="76">
        <f>MIN(MAX(MIN(MAX(MIN(MAX(T$6+INDEX(エサマスタ!$C$5:$O$53,MATCH($D54,エサマスタ!$B$5:$B$53,0),COLUMN()-COLUMN($Z54)),0),1.875-MOD(T54,1))+INDEX(エサマスタ!$C$5:$O$53,MATCH($E54,エサマスタ!$B$5:$B$53,0),COLUMN()-COLUMN($Z54)),0),1.875-MOD(T54,1))+INDEX(エサマスタ!$C$5:$O$53,MATCH($F54,エサマスタ!$B$5:$B$53,0),COLUMN()-COLUMN($Z54)),0),1.875-MOD(T54,1))</f>
        <v>0.75</v>
      </c>
      <c r="AK54" s="76">
        <f>MIN(MAX(MIN(MAX(MIN(MAX(U$6+INDEX(エサマスタ!$C$5:$O$53,MATCH($D54,エサマスタ!$B$5:$B$53,0),COLUMN()-COLUMN($Z54)),0),1.875-MOD(U54,1))+INDEX(エサマスタ!$C$5:$O$53,MATCH($E54,エサマスタ!$B$5:$B$53,0),COLUMN()-COLUMN($Z54)),0),1.875-MOD(U54,1))+INDEX(エサマスタ!$C$5:$O$53,MATCH($F54,エサマスタ!$B$5:$B$53,0),COLUMN()-COLUMN($Z54)),0),1.875-MOD(U54,1))</f>
        <v>0.75</v>
      </c>
      <c r="AL54" s="76">
        <f>MIN(MAX(MIN(MAX(MIN(MAX(V$6+INDEX(エサマスタ!$C$5:$O$53,MATCH($D54,エサマスタ!$B$5:$B$53,0),COLUMN()-COLUMN($Z54)),0),1.875-MOD(V54,1))+INDEX(エサマスタ!$C$5:$O$53,MATCH($E54,エサマスタ!$B$5:$B$53,0),COLUMN()-COLUMN($Z54)),0),1.875-MOD(V54,1))+INDEX(エサマスタ!$C$5:$O$53,MATCH($F54,エサマスタ!$B$5:$B$53,0),COLUMN()-COLUMN($Z54)),0),1.875-MOD(V54,1))</f>
        <v>0.75</v>
      </c>
      <c r="AM54" s="77">
        <f>MIN(MAX(MIN(MAX(MIN(MAX(W$6+IF(AND($F$1="リマスター",$D54="アルマジロキャベツ"),-1,1)*INDEX(エサマスタ!$C$5:$O$53,MATCH($D54,エサマスタ!$B$5:$B$53,0),COLUMN()-COLUMN($Z54)),0),1.875-MOD(W54,1))+IF(AND($F$1="リマスター",$E54="アルマジロキャベツ"),-1,1)*INDEX(エサマスタ!$C$5:$O$53,MATCH($E54,エサマスタ!$B$5:$B$53,0),COLUMN()-COLUMN($Z54)),0),1.875-MOD(W54,1))+IF(AND($F$1="リマスター",$F54="アルマジロキャベツ"),-1,1)*INDEX(エサマスタ!$C$5:$O$53,MATCH($F54,エサマスタ!$B$5:$B$53,0),COLUMN()-COLUMN($Z54)),0),1.875-MOD(W54,1))</f>
        <v>1</v>
      </c>
      <c r="AN54" s="15"/>
      <c r="AO54" s="12"/>
      <c r="AP54" s="12"/>
      <c r="AQ54" s="12" t="str">
        <f>初期値マスタ!B51</f>
        <v>スカイドラゴン</v>
      </c>
      <c r="AR54" s="1" t="str">
        <f>エサマスタ!B51</f>
        <v>不思議な肉</v>
      </c>
    </row>
    <row r="55" spans="1:44" x14ac:dyDescent="0.15">
      <c r="A55" s="15"/>
      <c r="B55" s="51" t="s">
        <v>147</v>
      </c>
      <c r="C55" s="54"/>
      <c r="D55" s="53" t="s">
        <v>97</v>
      </c>
      <c r="E55" s="53" t="s">
        <v>97</v>
      </c>
      <c r="F55" s="53" t="s">
        <v>104</v>
      </c>
      <c r="G55" s="32"/>
      <c r="H55" s="15"/>
      <c r="I55" s="15"/>
      <c r="J55" s="63" t="s">
        <v>147</v>
      </c>
      <c r="K55" s="64">
        <f t="shared" ref="K55:R55" si="77">K54+AA54</f>
        <v>111</v>
      </c>
      <c r="L55" s="65">
        <f t="shared" si="77"/>
        <v>50.75</v>
      </c>
      <c r="M55" s="65">
        <f t="shared" si="77"/>
        <v>59.5</v>
      </c>
      <c r="N55" s="65">
        <f t="shared" si="77"/>
        <v>68.5</v>
      </c>
      <c r="O55" s="65">
        <f t="shared" si="77"/>
        <v>42</v>
      </c>
      <c r="P55" s="65">
        <f t="shared" si="77"/>
        <v>90.75</v>
      </c>
      <c r="Q55" s="65">
        <f t="shared" si="77"/>
        <v>43.5</v>
      </c>
      <c r="R55" s="65">
        <f t="shared" si="77"/>
        <v>5</v>
      </c>
      <c r="S55" s="76">
        <f t="shared" ref="S55:W55" si="78">INT(S54)+MIN(S54-INT(S54)+AI54,1.875)</f>
        <v>34.875</v>
      </c>
      <c r="T55" s="76">
        <f t="shared" si="78"/>
        <v>30.25</v>
      </c>
      <c r="U55" s="76">
        <f t="shared" si="78"/>
        <v>30.25</v>
      </c>
      <c r="V55" s="76">
        <f t="shared" si="78"/>
        <v>30.25</v>
      </c>
      <c r="W55" s="77">
        <f t="shared" si="78"/>
        <v>30.25</v>
      </c>
      <c r="X55" s="15"/>
      <c r="Y55" s="15"/>
      <c r="Z55" s="63" t="s">
        <v>147</v>
      </c>
      <c r="AA55" s="64">
        <f>MIN(MAX(MIN(MAX(MIN(MAX(K$6+INDEX(エサマスタ!$C$5:$O$53,MATCH($D55,エサマスタ!$B$5:$B$53,0),COLUMN()-COLUMN($Z55)),0),3.75)+INDEX(エサマスタ!$C$5:$O$53,MATCH($E55,エサマスタ!$B$5:$B$53,0),COLUMN()-COLUMN($Z55)),0),3.75)+INDEX(エサマスタ!$C$5:$O$53,MATCH($F55,エサマスタ!$B$5:$B$53,0),COLUMN()-COLUMN($Z55)),0),3.75)</f>
        <v>3.75</v>
      </c>
      <c r="AB55" s="65">
        <f>MIN(MAX(MIN(MAX(MIN(MAX(L$6+INDEX(エサマスタ!$C$5:$O$53,MATCH($D55,エサマスタ!$B$5:$B$53,0),COLUMN()-COLUMN($Z55)),0),3.75)+INDEX(エサマスタ!$C$5:$O$53,MATCH($E55,エサマスタ!$B$5:$B$53,0),COLUMN()-COLUMN($Z55)),0),3.75)+INDEX(エサマスタ!$C$5:$O$53,MATCH($F55,エサマスタ!$B$5:$B$53,0),COLUMN()-COLUMN($Z55)),0),3.75)</f>
        <v>1.25</v>
      </c>
      <c r="AC55" s="65">
        <f>MIN(MAX(MIN(MAX(MIN(MAX(M$6+INDEX(エサマスタ!$C$5:$O$53,MATCH($D55,エサマスタ!$B$5:$B$53,0),COLUMN()-COLUMN($Z55)),0),3.75)+INDEX(エサマスタ!$C$5:$O$53,MATCH($E55,エサマスタ!$B$5:$B$53,0),COLUMN()-COLUMN($Z55)),0),3.75)+INDEX(エサマスタ!$C$5:$O$53,MATCH($F55,エサマスタ!$B$5:$B$53,0),COLUMN()-COLUMN($Z55)),0),3.75)</f>
        <v>0.5</v>
      </c>
      <c r="AD55" s="65">
        <f>MIN(MAX(MIN(MAX(MIN(MAX(N$6+INDEX(エサマスタ!$C$5:$O$53,MATCH($D55,エサマスタ!$B$5:$B$53,0),COLUMN()-COLUMN($Z55)),0),3.75)+INDEX(エサマスタ!$C$5:$O$53,MATCH($E55,エサマスタ!$B$5:$B$53,0),COLUMN()-COLUMN($Z55)),0),3.75)+INDEX(エサマスタ!$C$5:$O$53,MATCH($F55,エサマスタ!$B$5:$B$53,0),COLUMN()-COLUMN($Z55)),0),3.75)</f>
        <v>1.5</v>
      </c>
      <c r="AE55" s="65">
        <f>MIN(MAX(MIN(MAX(MIN(MAX(O$6+INDEX(エサマスタ!$C$5:$O$53,MATCH($D55,エサマスタ!$B$5:$B$53,0),COLUMN()-COLUMN($Z55)),0),3.75)+INDEX(エサマスタ!$C$5:$O$53,MATCH($E55,エサマスタ!$B$5:$B$53,0),COLUMN()-COLUMN($Z55)),0),3.75)+INDEX(エサマスタ!$C$5:$O$53,MATCH($F55,エサマスタ!$B$5:$B$53,0),COLUMN()-COLUMN($Z55)),0),3.75)</f>
        <v>1</v>
      </c>
      <c r="AF55" s="65">
        <f>MIN(MAX(MIN(MAX(MIN(MAX(P$6+INDEX(エサマスタ!$C$5:$O$53,MATCH($D55,エサマスタ!$B$5:$B$53,0),COLUMN()-COLUMN($Z55)),0),3.75)+INDEX(エサマスタ!$C$5:$O$53,MATCH($E55,エサマスタ!$B$5:$B$53,0),COLUMN()-COLUMN($Z55)),0),3.75)+INDEX(エサマスタ!$C$5:$O$53,MATCH($F55,エサマスタ!$B$5:$B$53,0),COLUMN()-COLUMN($Z55)),0),3.75)</f>
        <v>1.25</v>
      </c>
      <c r="AG55" s="65">
        <f>MIN(MAX(MIN(MAX(MIN(MAX(Q$6+INDEX(エサマスタ!$C$5:$O$53,MATCH($D55,エサマスタ!$B$5:$B$53,0),COLUMN()-COLUMN($Z55)),0),3.75)+INDEX(エサマスタ!$C$5:$O$53,MATCH($E55,エサマスタ!$B$5:$B$53,0),COLUMN()-COLUMN($Z55)),0),3.75)+INDEX(エサマスタ!$C$5:$O$53,MATCH($F55,エサマスタ!$B$5:$B$53,0),COLUMN()-COLUMN($Z55)),0),3.75)</f>
        <v>2.5</v>
      </c>
      <c r="AH55" s="65">
        <f>MIN(MAX(MIN(MAX(MIN(MAX(R$6+INDEX(エサマスタ!$C$5:$O$53,MATCH($D55,エサマスタ!$B$5:$B$53,0),COLUMN()-COLUMN($Z55)),0),3.75)+INDEX(エサマスタ!$C$5:$O$53,MATCH($E55,エサマスタ!$B$5:$B$53,0),COLUMN()-COLUMN($Z55)),0),3.75)+INDEX(エサマスタ!$C$5:$O$53,MATCH($F55,エサマスタ!$B$5:$B$53,0),COLUMN()-COLUMN($Z55)),0),3.75)</f>
        <v>0</v>
      </c>
      <c r="AI55" s="76">
        <f>MIN(MAX(MIN(MAX(MIN(MAX(S$6+INDEX(エサマスタ!$C$5:$O$53,MATCH($D55,エサマスタ!$B$5:$B$53,0),COLUMN()-COLUMN($Z55)),0),1.875-MOD(S55,1))+INDEX(エサマスタ!$C$5:$O$53,MATCH($E55,エサマスタ!$B$5:$B$53,0),COLUMN()-COLUMN($Z55)),0),1.875-MOD(S55,1))+INDEX(エサマスタ!$C$5:$O$53,MATCH($F55,エサマスタ!$B$5:$B$53,0),COLUMN()-COLUMN($Z55)),0),1.875-MOD(S55,1))</f>
        <v>0.625</v>
      </c>
      <c r="AJ55" s="76">
        <f>MIN(MAX(MIN(MAX(MIN(MAX(T$6+INDEX(エサマスタ!$C$5:$O$53,MATCH($D55,エサマスタ!$B$5:$B$53,0),COLUMN()-COLUMN($Z55)),0),1.875-MOD(T55,1))+INDEX(エサマスタ!$C$5:$O$53,MATCH($E55,エサマスタ!$B$5:$B$53,0),COLUMN()-COLUMN($Z55)),0),1.875-MOD(T55,1))+INDEX(エサマスタ!$C$5:$O$53,MATCH($F55,エサマスタ!$B$5:$B$53,0),COLUMN()-COLUMN($Z55)),0),1.875-MOD(T55,1))</f>
        <v>0.25</v>
      </c>
      <c r="AK55" s="76">
        <f>MIN(MAX(MIN(MAX(MIN(MAX(U$6+INDEX(エサマスタ!$C$5:$O$53,MATCH($D55,エサマスタ!$B$5:$B$53,0),COLUMN()-COLUMN($Z55)),0),1.875-MOD(U55,1))+INDEX(エサマスタ!$C$5:$O$53,MATCH($E55,エサマスタ!$B$5:$B$53,0),COLUMN()-COLUMN($Z55)),0),1.875-MOD(U55,1))+INDEX(エサマスタ!$C$5:$O$53,MATCH($F55,エサマスタ!$B$5:$B$53,0),COLUMN()-COLUMN($Z55)),0),1.875-MOD(U55,1))</f>
        <v>0.25</v>
      </c>
      <c r="AL55" s="76">
        <f>MIN(MAX(MIN(MAX(MIN(MAX(V$6+INDEX(エサマスタ!$C$5:$O$53,MATCH($D55,エサマスタ!$B$5:$B$53,0),COLUMN()-COLUMN($Z55)),0),1.875-MOD(V55,1))+INDEX(エサマスタ!$C$5:$O$53,MATCH($E55,エサマスタ!$B$5:$B$53,0),COLUMN()-COLUMN($Z55)),0),1.875-MOD(V55,1))+INDEX(エサマスタ!$C$5:$O$53,MATCH($F55,エサマスタ!$B$5:$B$53,0),COLUMN()-COLUMN($Z55)),0),1.875-MOD(V55,1))</f>
        <v>0.25</v>
      </c>
      <c r="AM55" s="77">
        <f>MIN(MAX(MIN(MAX(MIN(MAX(W$6+IF(AND($F$1="リマスター",$D55="アルマジロキャベツ"),-1,1)*INDEX(エサマスタ!$C$5:$O$53,MATCH($D55,エサマスタ!$B$5:$B$53,0),COLUMN()-COLUMN($Z55)),0),1.875-MOD(W55,1))+IF(AND($F$1="リマスター",$E55="アルマジロキャベツ"),-1,1)*INDEX(エサマスタ!$C$5:$O$53,MATCH($E55,エサマスタ!$B$5:$B$53,0),COLUMN()-COLUMN($Z55)),0),1.875-MOD(W55,1))+IF(AND($F$1="リマスター",$F55="アルマジロキャベツ"),-1,1)*INDEX(エサマスタ!$C$5:$O$53,MATCH($F55,エサマスタ!$B$5:$B$53,0),COLUMN()-COLUMN($Z55)),0),1.875-MOD(W55,1))</f>
        <v>1.375</v>
      </c>
      <c r="AN55" s="15"/>
      <c r="AO55" s="12"/>
      <c r="AP55" s="12"/>
      <c r="AQ55" s="12" t="str">
        <f>初期値マスタ!B52</f>
        <v>ランドドラゴン</v>
      </c>
      <c r="AR55" s="1" t="str">
        <f>エサマスタ!B52</f>
        <v>魔法の肉</v>
      </c>
    </row>
    <row r="56" spans="1:44" x14ac:dyDescent="0.15">
      <c r="A56" s="15"/>
      <c r="B56" s="51" t="s">
        <v>148</v>
      </c>
      <c r="C56" s="54"/>
      <c r="D56" s="53" t="s">
        <v>92</v>
      </c>
      <c r="E56" s="53" t="s">
        <v>92</v>
      </c>
      <c r="F56" s="53" t="s">
        <v>102</v>
      </c>
      <c r="G56" s="32"/>
      <c r="H56" s="15"/>
      <c r="I56" s="15"/>
      <c r="J56" s="63" t="s">
        <v>148</v>
      </c>
      <c r="K56" s="64">
        <f t="shared" ref="K56:R56" si="79">K55+AA55</f>
        <v>114.75</v>
      </c>
      <c r="L56" s="65">
        <f t="shared" si="79"/>
        <v>52</v>
      </c>
      <c r="M56" s="65">
        <f t="shared" si="79"/>
        <v>60</v>
      </c>
      <c r="N56" s="65">
        <f t="shared" si="79"/>
        <v>70</v>
      </c>
      <c r="O56" s="65">
        <f t="shared" si="79"/>
        <v>43</v>
      </c>
      <c r="P56" s="65">
        <f t="shared" si="79"/>
        <v>92</v>
      </c>
      <c r="Q56" s="65">
        <f t="shared" si="79"/>
        <v>46</v>
      </c>
      <c r="R56" s="65">
        <f t="shared" si="79"/>
        <v>5</v>
      </c>
      <c r="S56" s="76">
        <f t="shared" ref="S56:W56" si="80">INT(S55)+MIN(S55-INT(S55)+AI55,1.875)</f>
        <v>35.5</v>
      </c>
      <c r="T56" s="76">
        <f t="shared" si="80"/>
        <v>30.5</v>
      </c>
      <c r="U56" s="76">
        <f t="shared" si="80"/>
        <v>30.5</v>
      </c>
      <c r="V56" s="76">
        <f t="shared" si="80"/>
        <v>30.5</v>
      </c>
      <c r="W56" s="77">
        <f t="shared" si="80"/>
        <v>31.625</v>
      </c>
      <c r="X56" s="15"/>
      <c r="Y56" s="15"/>
      <c r="Z56" s="63" t="s">
        <v>148</v>
      </c>
      <c r="AA56" s="64">
        <f>MIN(MAX(MIN(MAX(MIN(MAX(K$6+INDEX(エサマスタ!$C$5:$O$53,MATCH($D56,エサマスタ!$B$5:$B$53,0),COLUMN()-COLUMN($Z56)),0),3.75)+INDEX(エサマスタ!$C$5:$O$53,MATCH($E56,エサマスタ!$B$5:$B$53,0),COLUMN()-COLUMN($Z56)),0),3.75)+INDEX(エサマスタ!$C$5:$O$53,MATCH($F56,エサマスタ!$B$5:$B$53,0),COLUMN()-COLUMN($Z56)),0),3.75)</f>
        <v>0.5</v>
      </c>
      <c r="AB56" s="65">
        <f>MIN(MAX(MIN(MAX(MIN(MAX(L$6+INDEX(エサマスタ!$C$5:$O$53,MATCH($D56,エサマスタ!$B$5:$B$53,0),COLUMN()-COLUMN($Z56)),0),3.75)+INDEX(エサマスタ!$C$5:$O$53,MATCH($E56,エサマスタ!$B$5:$B$53,0),COLUMN()-COLUMN($Z56)),0),3.75)+INDEX(エサマスタ!$C$5:$O$53,MATCH($F56,エサマスタ!$B$5:$B$53,0),COLUMN()-COLUMN($Z56)),0),3.75)</f>
        <v>1.25</v>
      </c>
      <c r="AC56" s="65">
        <f>MIN(MAX(MIN(MAX(MIN(MAX(M$6+INDEX(エサマスタ!$C$5:$O$53,MATCH($D56,エサマスタ!$B$5:$B$53,0),COLUMN()-COLUMN($Z56)),0),3.75)+INDEX(エサマスタ!$C$5:$O$53,MATCH($E56,エサマスタ!$B$5:$B$53,0),COLUMN()-COLUMN($Z56)),0),3.75)+INDEX(エサマスタ!$C$5:$O$53,MATCH($F56,エサマスタ!$B$5:$B$53,0),COLUMN()-COLUMN($Z56)),0),3.75)</f>
        <v>2.5</v>
      </c>
      <c r="AD56" s="65">
        <f>MIN(MAX(MIN(MAX(MIN(MAX(N$6+INDEX(エサマスタ!$C$5:$O$53,MATCH($D56,エサマスタ!$B$5:$B$53,0),COLUMN()-COLUMN($Z56)),0),3.75)+INDEX(エサマスタ!$C$5:$O$53,MATCH($E56,エサマスタ!$B$5:$B$53,0),COLUMN()-COLUMN($Z56)),0),3.75)+INDEX(エサマスタ!$C$5:$O$53,MATCH($F56,エサマスタ!$B$5:$B$53,0),COLUMN()-COLUMN($Z56)),0),3.75)</f>
        <v>2.5</v>
      </c>
      <c r="AE56" s="65">
        <f>MIN(MAX(MIN(MAX(MIN(MAX(O$6+INDEX(エサマスタ!$C$5:$O$53,MATCH($D56,エサマスタ!$B$5:$B$53,0),COLUMN()-COLUMN($Z56)),0),3.75)+INDEX(エサマスタ!$C$5:$O$53,MATCH($E56,エサマスタ!$B$5:$B$53,0),COLUMN()-COLUMN($Z56)),0),3.75)+INDEX(エサマスタ!$C$5:$O$53,MATCH($F56,エサマスタ!$B$5:$B$53,0),COLUMN()-COLUMN($Z56)),0),3.75)</f>
        <v>1</v>
      </c>
      <c r="AF56" s="65">
        <f>MIN(MAX(MIN(MAX(MIN(MAX(P$6+INDEX(エサマスタ!$C$5:$O$53,MATCH($D56,エサマスタ!$B$5:$B$53,0),COLUMN()-COLUMN($Z56)),0),3.75)+INDEX(エサマスタ!$C$5:$O$53,MATCH($E56,エサマスタ!$B$5:$B$53,0),COLUMN()-COLUMN($Z56)),0),3.75)+INDEX(エサマスタ!$C$5:$O$53,MATCH($F56,エサマスタ!$B$5:$B$53,0),COLUMN()-COLUMN($Z56)),0),3.75)</f>
        <v>3.25</v>
      </c>
      <c r="AG56" s="65">
        <f>MIN(MAX(MIN(MAX(MIN(MAX(Q$6+INDEX(エサマスタ!$C$5:$O$53,MATCH($D56,エサマスタ!$B$5:$B$53,0),COLUMN()-COLUMN($Z56)),0),3.75)+INDEX(エサマスタ!$C$5:$O$53,MATCH($E56,エサマスタ!$B$5:$B$53,0),COLUMN()-COLUMN($Z56)),0),3.75)+INDEX(エサマスタ!$C$5:$O$53,MATCH($F56,エサマスタ!$B$5:$B$53,0),COLUMN()-COLUMN($Z56)),0),3.75)</f>
        <v>2</v>
      </c>
      <c r="AH56" s="65">
        <f>MIN(MAX(MIN(MAX(MIN(MAX(R$6+INDEX(エサマスタ!$C$5:$O$53,MATCH($D56,エサマスタ!$B$5:$B$53,0),COLUMN()-COLUMN($Z56)),0),3.75)+INDEX(エサマスタ!$C$5:$O$53,MATCH($E56,エサマスタ!$B$5:$B$53,0),COLUMN()-COLUMN($Z56)),0),3.75)+INDEX(エサマスタ!$C$5:$O$53,MATCH($F56,エサマスタ!$B$5:$B$53,0),COLUMN()-COLUMN($Z56)),0),3.75)</f>
        <v>0</v>
      </c>
      <c r="AI56" s="76">
        <f>MIN(MAX(MIN(MAX(MIN(MAX(S$6+INDEX(エサマスタ!$C$5:$O$53,MATCH($D56,エサマスタ!$B$5:$B$53,0),COLUMN()-COLUMN($Z56)),0),1.875-MOD(S56,1))+INDEX(エサマスタ!$C$5:$O$53,MATCH($E56,エサマスタ!$B$5:$B$53,0),COLUMN()-COLUMN($Z56)),0),1.875-MOD(S56,1))+INDEX(エサマスタ!$C$5:$O$53,MATCH($F56,エサマスタ!$B$5:$B$53,0),COLUMN()-COLUMN($Z56)),0),1.875-MOD(S56,1))</f>
        <v>0.625</v>
      </c>
      <c r="AJ56" s="76">
        <f>MIN(MAX(MIN(MAX(MIN(MAX(T$6+INDEX(エサマスタ!$C$5:$O$53,MATCH($D56,エサマスタ!$B$5:$B$53,0),COLUMN()-COLUMN($Z56)),0),1.875-MOD(T56,1))+INDEX(エサマスタ!$C$5:$O$53,MATCH($E56,エサマスタ!$B$5:$B$53,0),COLUMN()-COLUMN($Z56)),0),1.875-MOD(T56,1))+INDEX(エサマスタ!$C$5:$O$53,MATCH($F56,エサマスタ!$B$5:$B$53,0),COLUMN()-COLUMN($Z56)),0),1.875-MOD(T56,1))</f>
        <v>1.25</v>
      </c>
      <c r="AK56" s="76">
        <f>MIN(MAX(MIN(MAX(MIN(MAX(U$6+INDEX(エサマスタ!$C$5:$O$53,MATCH($D56,エサマスタ!$B$5:$B$53,0),COLUMN()-COLUMN($Z56)),0),1.875-MOD(U56,1))+INDEX(エサマスタ!$C$5:$O$53,MATCH($E56,エサマスタ!$B$5:$B$53,0),COLUMN()-COLUMN($Z56)),0),1.875-MOD(U56,1))+INDEX(エサマスタ!$C$5:$O$53,MATCH($F56,エサマスタ!$B$5:$B$53,0),COLUMN()-COLUMN($Z56)),0),1.875-MOD(U56,1))</f>
        <v>1.25</v>
      </c>
      <c r="AL56" s="76">
        <f>MIN(MAX(MIN(MAX(MIN(MAX(V$6+INDEX(エサマスタ!$C$5:$O$53,MATCH($D56,エサマスタ!$B$5:$B$53,0),COLUMN()-COLUMN($Z56)),0),1.875-MOD(V56,1))+INDEX(エサマスタ!$C$5:$O$53,MATCH($E56,エサマスタ!$B$5:$B$53,0),COLUMN()-COLUMN($Z56)),0),1.875-MOD(V56,1))+INDEX(エサマスタ!$C$5:$O$53,MATCH($F56,エサマスタ!$B$5:$B$53,0),COLUMN()-COLUMN($Z56)),0),1.875-MOD(V56,1))</f>
        <v>1.25</v>
      </c>
      <c r="AM56" s="77">
        <f>MIN(MAX(MIN(MAX(MIN(MAX(W$6+IF(AND($F$1="リマスター",$D56="アルマジロキャベツ"),-1,1)*INDEX(エサマスタ!$C$5:$O$53,MATCH($D56,エサマスタ!$B$5:$B$53,0),COLUMN()-COLUMN($Z56)),0),1.875-MOD(W56,1))+IF(AND($F$1="リマスター",$E56="アルマジロキャベツ"),-1,1)*INDEX(エサマスタ!$C$5:$O$53,MATCH($E56,エサマスタ!$B$5:$B$53,0),COLUMN()-COLUMN($Z56)),0),1.875-MOD(W56,1))+IF(AND($F$1="リマスター",$F56="アルマジロキャベツ"),-1,1)*INDEX(エサマスタ!$C$5:$O$53,MATCH($F56,エサマスタ!$B$5:$B$53,0),COLUMN()-COLUMN($Z56)),0),1.875-MOD(W56,1))</f>
        <v>0</v>
      </c>
      <c r="AN56" s="15"/>
      <c r="AO56" s="12"/>
      <c r="AP56" s="12"/>
      <c r="AQ56" s="12" t="str">
        <f>初期値マスタ!B53</f>
        <v>アイスパイ</v>
      </c>
      <c r="AR56" s="1" t="str">
        <f>エサマスタ!B53</f>
        <v>くさった肉</v>
      </c>
    </row>
    <row r="57" spans="1:44" x14ac:dyDescent="0.15">
      <c r="A57" s="15"/>
      <c r="B57" s="51" t="s">
        <v>149</v>
      </c>
      <c r="C57" s="54"/>
      <c r="D57" s="53" t="s">
        <v>92</v>
      </c>
      <c r="E57" s="53" t="s">
        <v>97</v>
      </c>
      <c r="F57" s="53" t="s">
        <v>97</v>
      </c>
      <c r="G57" s="32"/>
      <c r="H57" s="15"/>
      <c r="I57" s="15"/>
      <c r="J57" s="63" t="s">
        <v>149</v>
      </c>
      <c r="K57" s="64">
        <f t="shared" ref="K57:R57" si="81">K56+AA56</f>
        <v>115.25</v>
      </c>
      <c r="L57" s="65">
        <f t="shared" si="81"/>
        <v>53.25</v>
      </c>
      <c r="M57" s="65">
        <f t="shared" si="81"/>
        <v>62.5</v>
      </c>
      <c r="N57" s="65">
        <f t="shared" si="81"/>
        <v>72.5</v>
      </c>
      <c r="O57" s="65">
        <f t="shared" si="81"/>
        <v>44</v>
      </c>
      <c r="P57" s="65">
        <f t="shared" si="81"/>
        <v>95.25</v>
      </c>
      <c r="Q57" s="65">
        <f t="shared" si="81"/>
        <v>48</v>
      </c>
      <c r="R57" s="65">
        <f t="shared" si="81"/>
        <v>5</v>
      </c>
      <c r="S57" s="76">
        <f t="shared" ref="S57:W57" si="82">INT(S56)+MIN(S56-INT(S56)+AI56,1.875)</f>
        <v>36.125</v>
      </c>
      <c r="T57" s="76">
        <f t="shared" si="82"/>
        <v>31.75</v>
      </c>
      <c r="U57" s="76">
        <f t="shared" si="82"/>
        <v>31.75</v>
      </c>
      <c r="V57" s="76">
        <f t="shared" si="82"/>
        <v>31.75</v>
      </c>
      <c r="W57" s="77">
        <f t="shared" si="82"/>
        <v>31.625</v>
      </c>
      <c r="X57" s="15"/>
      <c r="Y57" s="15"/>
      <c r="Z57" s="63" t="s">
        <v>149</v>
      </c>
      <c r="AA57" s="64">
        <f>MIN(MAX(MIN(MAX(MIN(MAX(K$6+INDEX(エサマスタ!$C$5:$O$53,MATCH($D57,エサマスタ!$B$5:$B$53,0),COLUMN()-COLUMN($Z57)),0),3.75)+INDEX(エサマスタ!$C$5:$O$53,MATCH($E57,エサマスタ!$B$5:$B$53,0),COLUMN()-COLUMN($Z57)),0),3.75)+INDEX(エサマスタ!$C$5:$O$53,MATCH($F57,エサマスタ!$B$5:$B$53,0),COLUMN()-COLUMN($Z57)),0),3.75)</f>
        <v>3.75</v>
      </c>
      <c r="AB57" s="65">
        <f>MIN(MAX(MIN(MAX(MIN(MAX(L$6+INDEX(エサマスタ!$C$5:$O$53,MATCH($D57,エサマスタ!$B$5:$B$53,0),COLUMN()-COLUMN($Z57)),0),3.75)+INDEX(エサマスタ!$C$5:$O$53,MATCH($E57,エサマスタ!$B$5:$B$53,0),COLUMN()-COLUMN($Z57)),0),3.75)+INDEX(エサマスタ!$C$5:$O$53,MATCH($F57,エサマスタ!$B$5:$B$53,0),COLUMN()-COLUMN($Z57)),0),3.75)</f>
        <v>1.25</v>
      </c>
      <c r="AC57" s="65">
        <f>MIN(MAX(MIN(MAX(MIN(MAX(M$6+INDEX(エサマスタ!$C$5:$O$53,MATCH($D57,エサマスタ!$B$5:$B$53,0),COLUMN()-COLUMN($Z57)),0),3.75)+INDEX(エサマスタ!$C$5:$O$53,MATCH($E57,エサマスタ!$B$5:$B$53,0),COLUMN()-COLUMN($Z57)),0),3.75)+INDEX(エサマスタ!$C$5:$O$53,MATCH($F57,エサマスタ!$B$5:$B$53,0),COLUMN()-COLUMN($Z57)),0),3.75)</f>
        <v>1.5</v>
      </c>
      <c r="AD57" s="65">
        <f>MIN(MAX(MIN(MAX(MIN(MAX(N$6+INDEX(エサマスタ!$C$5:$O$53,MATCH($D57,エサマスタ!$B$5:$B$53,0),COLUMN()-COLUMN($Z57)),0),3.75)+INDEX(エサマスタ!$C$5:$O$53,MATCH($E57,エサマスタ!$B$5:$B$53,0),COLUMN()-COLUMN($Z57)),0),3.75)+INDEX(エサマスタ!$C$5:$O$53,MATCH($F57,エサマスタ!$B$5:$B$53,0),COLUMN()-COLUMN($Z57)),0),3.75)</f>
        <v>1.5</v>
      </c>
      <c r="AE57" s="65">
        <f>MIN(MAX(MIN(MAX(MIN(MAX(O$6+INDEX(エサマスタ!$C$5:$O$53,MATCH($D57,エサマスタ!$B$5:$B$53,0),COLUMN()-COLUMN($Z57)),0),3.75)+INDEX(エサマスタ!$C$5:$O$53,MATCH($E57,エサマスタ!$B$5:$B$53,0),COLUMN()-COLUMN($Z57)),0),3.75)+INDEX(エサマスタ!$C$5:$O$53,MATCH($F57,エサマスタ!$B$5:$B$53,0),COLUMN()-COLUMN($Z57)),0),3.75)</f>
        <v>1</v>
      </c>
      <c r="AF57" s="65">
        <f>MIN(MAX(MIN(MAX(MIN(MAX(P$6+INDEX(エサマスタ!$C$5:$O$53,MATCH($D57,エサマスタ!$B$5:$B$53,0),COLUMN()-COLUMN($Z57)),0),3.75)+INDEX(エサマスタ!$C$5:$O$53,MATCH($E57,エサマスタ!$B$5:$B$53,0),COLUMN()-COLUMN($Z57)),0),3.75)+INDEX(エサマスタ!$C$5:$O$53,MATCH($F57,エサマスタ!$B$5:$B$53,0),COLUMN()-COLUMN($Z57)),0),3.75)</f>
        <v>2.25</v>
      </c>
      <c r="AG57" s="65">
        <f>MIN(MAX(MIN(MAX(MIN(MAX(Q$6+INDEX(エサマスタ!$C$5:$O$53,MATCH($D57,エサマスタ!$B$5:$B$53,0),COLUMN()-COLUMN($Z57)),0),3.75)+INDEX(エサマスタ!$C$5:$O$53,MATCH($E57,エサマスタ!$B$5:$B$53,0),COLUMN()-COLUMN($Z57)),0),3.75)+INDEX(エサマスタ!$C$5:$O$53,MATCH($F57,エサマスタ!$B$5:$B$53,0),COLUMN()-COLUMN($Z57)),0),3.75)</f>
        <v>0.5</v>
      </c>
      <c r="AH57" s="65">
        <f>MIN(MAX(MIN(MAX(MIN(MAX(R$6+INDEX(エサマスタ!$C$5:$O$53,MATCH($D57,エサマスタ!$B$5:$B$53,0),COLUMN()-COLUMN($Z57)),0),3.75)+INDEX(エサマスタ!$C$5:$O$53,MATCH($E57,エサマスタ!$B$5:$B$53,0),COLUMN()-COLUMN($Z57)),0),3.75)+INDEX(エサマスタ!$C$5:$O$53,MATCH($F57,エサマスタ!$B$5:$B$53,0),COLUMN()-COLUMN($Z57)),0),3.75)</f>
        <v>0</v>
      </c>
      <c r="AI57" s="76">
        <f>MIN(MAX(MIN(MAX(MIN(MAX(S$6+INDEX(エサマスタ!$C$5:$O$53,MATCH($D57,エサマスタ!$B$5:$B$53,0),COLUMN()-COLUMN($Z57)),0),1.875-MOD(S57,1))+INDEX(エサマスタ!$C$5:$O$53,MATCH($E57,エサマスタ!$B$5:$B$53,0),COLUMN()-COLUMN($Z57)),0),1.875-MOD(S57,1))+INDEX(エサマスタ!$C$5:$O$53,MATCH($F57,エサマスタ!$B$5:$B$53,0),COLUMN()-COLUMN($Z57)),0),1.875-MOD(S57,1))</f>
        <v>0.625</v>
      </c>
      <c r="AJ57" s="76">
        <f>MIN(MAX(MIN(MAX(MIN(MAX(T$6+INDEX(エサマスタ!$C$5:$O$53,MATCH($D57,エサマスタ!$B$5:$B$53,0),COLUMN()-COLUMN($Z57)),0),1.875-MOD(T57,1))+INDEX(エサマスタ!$C$5:$O$53,MATCH($E57,エサマスタ!$B$5:$B$53,0),COLUMN()-COLUMN($Z57)),0),1.875-MOD(T57,1))+INDEX(エサマスタ!$C$5:$O$53,MATCH($F57,エサマスタ!$B$5:$B$53,0),COLUMN()-COLUMN($Z57)),0),1.875-MOD(T57,1))</f>
        <v>0.75</v>
      </c>
      <c r="AK57" s="76">
        <f>MIN(MAX(MIN(MAX(MIN(MAX(U$6+INDEX(エサマスタ!$C$5:$O$53,MATCH($D57,エサマスタ!$B$5:$B$53,0),COLUMN()-COLUMN($Z57)),0),1.875-MOD(U57,1))+INDEX(エサマスタ!$C$5:$O$53,MATCH($E57,エサマスタ!$B$5:$B$53,0),COLUMN()-COLUMN($Z57)),0),1.875-MOD(U57,1))+INDEX(エサマスタ!$C$5:$O$53,MATCH($F57,エサマスタ!$B$5:$B$53,0),COLUMN()-COLUMN($Z57)),0),1.875-MOD(U57,1))</f>
        <v>0.75</v>
      </c>
      <c r="AL57" s="76">
        <f>MIN(MAX(MIN(MAX(MIN(MAX(V$6+INDEX(エサマスタ!$C$5:$O$53,MATCH($D57,エサマスタ!$B$5:$B$53,0),COLUMN()-COLUMN($Z57)),0),1.875-MOD(V57,1))+INDEX(エサマスタ!$C$5:$O$53,MATCH($E57,エサマスタ!$B$5:$B$53,0),COLUMN()-COLUMN($Z57)),0),1.875-MOD(V57,1))+INDEX(エサマスタ!$C$5:$O$53,MATCH($F57,エサマスタ!$B$5:$B$53,0),COLUMN()-COLUMN($Z57)),0),1.875-MOD(V57,1))</f>
        <v>0.75</v>
      </c>
      <c r="AM57" s="77">
        <f>MIN(MAX(MIN(MAX(MIN(MAX(W$6+IF(AND($F$1="リマスター",$D57="アルマジロキャベツ"),-1,1)*INDEX(エサマスタ!$C$5:$O$53,MATCH($D57,エサマスタ!$B$5:$B$53,0),COLUMN()-COLUMN($Z57)),0),1.875-MOD(W57,1))+IF(AND($F$1="リマスター",$E57="アルマジロキャベツ"),-1,1)*INDEX(エサマスタ!$C$5:$O$53,MATCH($E57,エサマスタ!$B$5:$B$53,0),COLUMN()-COLUMN($Z57)),0),1.875-MOD(W57,1))+IF(AND($F$1="リマスター",$F57="アルマジロキャベツ"),-1,1)*INDEX(エサマスタ!$C$5:$O$53,MATCH($F57,エサマスタ!$B$5:$B$53,0),COLUMN()-COLUMN($Z57)),0),1.875-MOD(W57,1))</f>
        <v>1</v>
      </c>
      <c r="AN57" s="15"/>
      <c r="AO57" s="12"/>
      <c r="AP57" s="12"/>
      <c r="AQ57" s="12" t="str">
        <f>初期値マスタ!B54</f>
        <v>ワンダー</v>
      </c>
      <c r="AR57" s="1"/>
    </row>
    <row r="58" spans="1:44" x14ac:dyDescent="0.15">
      <c r="A58" s="15"/>
      <c r="B58" s="51" t="s">
        <v>150</v>
      </c>
      <c r="C58" s="54"/>
      <c r="D58" s="53" t="s">
        <v>92</v>
      </c>
      <c r="E58" s="53" t="s">
        <v>97</v>
      </c>
      <c r="F58" s="53" t="s">
        <v>97</v>
      </c>
      <c r="G58" s="32"/>
      <c r="H58" s="15"/>
      <c r="I58" s="15"/>
      <c r="J58" s="63" t="s">
        <v>150</v>
      </c>
      <c r="K58" s="64">
        <f t="shared" ref="K58:R58" si="83">K57+AA57</f>
        <v>119</v>
      </c>
      <c r="L58" s="65">
        <f t="shared" si="83"/>
        <v>54.5</v>
      </c>
      <c r="M58" s="65">
        <f t="shared" si="83"/>
        <v>64</v>
      </c>
      <c r="N58" s="65">
        <f t="shared" si="83"/>
        <v>74</v>
      </c>
      <c r="O58" s="65">
        <f t="shared" si="83"/>
        <v>45</v>
      </c>
      <c r="P58" s="65">
        <f t="shared" si="83"/>
        <v>97.5</v>
      </c>
      <c r="Q58" s="65">
        <f t="shared" si="83"/>
        <v>48.5</v>
      </c>
      <c r="R58" s="65">
        <f t="shared" si="83"/>
        <v>5</v>
      </c>
      <c r="S58" s="76">
        <f t="shared" ref="S58:W58" si="84">INT(S57)+MIN(S57-INT(S57)+AI57,1.875)</f>
        <v>36.75</v>
      </c>
      <c r="T58" s="76">
        <f t="shared" si="84"/>
        <v>32.5</v>
      </c>
      <c r="U58" s="76">
        <f t="shared" si="84"/>
        <v>32.5</v>
      </c>
      <c r="V58" s="76">
        <f t="shared" si="84"/>
        <v>32.5</v>
      </c>
      <c r="W58" s="77">
        <f t="shared" si="84"/>
        <v>32.625</v>
      </c>
      <c r="X58" s="15"/>
      <c r="Y58" s="15"/>
      <c r="Z58" s="63" t="s">
        <v>150</v>
      </c>
      <c r="AA58" s="64">
        <f>MIN(MAX(MIN(MAX(MIN(MAX(K$6+INDEX(エサマスタ!$C$5:$O$53,MATCH($D58,エサマスタ!$B$5:$B$53,0),COLUMN()-COLUMN($Z58)),0),3.75)+INDEX(エサマスタ!$C$5:$O$53,MATCH($E58,エサマスタ!$B$5:$B$53,0),COLUMN()-COLUMN($Z58)),0),3.75)+INDEX(エサマスタ!$C$5:$O$53,MATCH($F58,エサマスタ!$B$5:$B$53,0),COLUMN()-COLUMN($Z58)),0),3.75)</f>
        <v>3.75</v>
      </c>
      <c r="AB58" s="65">
        <f>MIN(MAX(MIN(MAX(MIN(MAX(L$6+INDEX(エサマスタ!$C$5:$O$53,MATCH($D58,エサマスタ!$B$5:$B$53,0),COLUMN()-COLUMN($Z58)),0),3.75)+INDEX(エサマスタ!$C$5:$O$53,MATCH($E58,エサマスタ!$B$5:$B$53,0),COLUMN()-COLUMN($Z58)),0),3.75)+INDEX(エサマスタ!$C$5:$O$53,MATCH($F58,エサマスタ!$B$5:$B$53,0),COLUMN()-COLUMN($Z58)),0),3.75)</f>
        <v>1.25</v>
      </c>
      <c r="AC58" s="65">
        <f>MIN(MAX(MIN(MAX(MIN(MAX(M$6+INDEX(エサマスタ!$C$5:$O$53,MATCH($D58,エサマスタ!$B$5:$B$53,0),COLUMN()-COLUMN($Z58)),0),3.75)+INDEX(エサマスタ!$C$5:$O$53,MATCH($E58,エサマスタ!$B$5:$B$53,0),COLUMN()-COLUMN($Z58)),0),3.75)+INDEX(エサマスタ!$C$5:$O$53,MATCH($F58,エサマスタ!$B$5:$B$53,0),COLUMN()-COLUMN($Z58)),0),3.75)</f>
        <v>1.5</v>
      </c>
      <c r="AD58" s="65">
        <f>MIN(MAX(MIN(MAX(MIN(MAX(N$6+INDEX(エサマスタ!$C$5:$O$53,MATCH($D58,エサマスタ!$B$5:$B$53,0),COLUMN()-COLUMN($Z58)),0),3.75)+INDEX(エサマスタ!$C$5:$O$53,MATCH($E58,エサマスタ!$B$5:$B$53,0),COLUMN()-COLUMN($Z58)),0),3.75)+INDEX(エサマスタ!$C$5:$O$53,MATCH($F58,エサマスタ!$B$5:$B$53,0),COLUMN()-COLUMN($Z58)),0),3.75)</f>
        <v>1.5</v>
      </c>
      <c r="AE58" s="65">
        <f>MIN(MAX(MIN(MAX(MIN(MAX(O$6+INDEX(エサマスタ!$C$5:$O$53,MATCH($D58,エサマスタ!$B$5:$B$53,0),COLUMN()-COLUMN($Z58)),0),3.75)+INDEX(エサマスタ!$C$5:$O$53,MATCH($E58,エサマスタ!$B$5:$B$53,0),COLUMN()-COLUMN($Z58)),0),3.75)+INDEX(エサマスタ!$C$5:$O$53,MATCH($F58,エサマスタ!$B$5:$B$53,0),COLUMN()-COLUMN($Z58)),0),3.75)</f>
        <v>1</v>
      </c>
      <c r="AF58" s="65">
        <f>MIN(MAX(MIN(MAX(MIN(MAX(P$6+INDEX(エサマスタ!$C$5:$O$53,MATCH($D58,エサマスタ!$B$5:$B$53,0),COLUMN()-COLUMN($Z58)),0),3.75)+INDEX(エサマスタ!$C$5:$O$53,MATCH($E58,エサマスタ!$B$5:$B$53,0),COLUMN()-COLUMN($Z58)),0),3.75)+INDEX(エサマスタ!$C$5:$O$53,MATCH($F58,エサマスタ!$B$5:$B$53,0),COLUMN()-COLUMN($Z58)),0),3.75)</f>
        <v>2.25</v>
      </c>
      <c r="AG58" s="65">
        <f>MIN(MAX(MIN(MAX(MIN(MAX(Q$6+INDEX(エサマスタ!$C$5:$O$53,MATCH($D58,エサマスタ!$B$5:$B$53,0),COLUMN()-COLUMN($Z58)),0),3.75)+INDEX(エサマスタ!$C$5:$O$53,MATCH($E58,エサマスタ!$B$5:$B$53,0),COLUMN()-COLUMN($Z58)),0),3.75)+INDEX(エサマスタ!$C$5:$O$53,MATCH($F58,エサマスタ!$B$5:$B$53,0),COLUMN()-COLUMN($Z58)),0),3.75)</f>
        <v>0.5</v>
      </c>
      <c r="AH58" s="65">
        <f>MIN(MAX(MIN(MAX(MIN(MAX(R$6+INDEX(エサマスタ!$C$5:$O$53,MATCH($D58,エサマスタ!$B$5:$B$53,0),COLUMN()-COLUMN($Z58)),0),3.75)+INDEX(エサマスタ!$C$5:$O$53,MATCH($E58,エサマスタ!$B$5:$B$53,0),COLUMN()-COLUMN($Z58)),0),3.75)+INDEX(エサマスタ!$C$5:$O$53,MATCH($F58,エサマスタ!$B$5:$B$53,0),COLUMN()-COLUMN($Z58)),0),3.75)</f>
        <v>0</v>
      </c>
      <c r="AI58" s="76">
        <f>MIN(MAX(MIN(MAX(MIN(MAX(S$6+INDEX(エサマスタ!$C$5:$O$53,MATCH($D58,エサマスタ!$B$5:$B$53,0),COLUMN()-COLUMN($Z58)),0),1.875-MOD(S58,1))+INDEX(エサマスタ!$C$5:$O$53,MATCH($E58,エサマスタ!$B$5:$B$53,0),COLUMN()-COLUMN($Z58)),0),1.875-MOD(S58,1))+INDEX(エサマスタ!$C$5:$O$53,MATCH($F58,エサマスタ!$B$5:$B$53,0),COLUMN()-COLUMN($Z58)),0),1.875-MOD(S58,1))</f>
        <v>0.625</v>
      </c>
      <c r="AJ58" s="76">
        <f>MIN(MAX(MIN(MAX(MIN(MAX(T$6+INDEX(エサマスタ!$C$5:$O$53,MATCH($D58,エサマスタ!$B$5:$B$53,0),COLUMN()-COLUMN($Z58)),0),1.875-MOD(T58,1))+INDEX(エサマスタ!$C$5:$O$53,MATCH($E58,エサマスタ!$B$5:$B$53,0),COLUMN()-COLUMN($Z58)),0),1.875-MOD(T58,1))+INDEX(エサマスタ!$C$5:$O$53,MATCH($F58,エサマスタ!$B$5:$B$53,0),COLUMN()-COLUMN($Z58)),0),1.875-MOD(T58,1))</f>
        <v>0.75</v>
      </c>
      <c r="AK58" s="76">
        <f>MIN(MAX(MIN(MAX(MIN(MAX(U$6+INDEX(エサマスタ!$C$5:$O$53,MATCH($D58,エサマスタ!$B$5:$B$53,0),COLUMN()-COLUMN($Z58)),0),1.875-MOD(U58,1))+INDEX(エサマスタ!$C$5:$O$53,MATCH($E58,エサマスタ!$B$5:$B$53,0),COLUMN()-COLUMN($Z58)),0),1.875-MOD(U58,1))+INDEX(エサマスタ!$C$5:$O$53,MATCH($F58,エサマスタ!$B$5:$B$53,0),COLUMN()-COLUMN($Z58)),0),1.875-MOD(U58,1))</f>
        <v>0.75</v>
      </c>
      <c r="AL58" s="76">
        <f>MIN(MAX(MIN(MAX(MIN(MAX(V$6+INDEX(エサマスタ!$C$5:$O$53,MATCH($D58,エサマスタ!$B$5:$B$53,0),COLUMN()-COLUMN($Z58)),0),1.875-MOD(V58,1))+INDEX(エサマスタ!$C$5:$O$53,MATCH($E58,エサマスタ!$B$5:$B$53,0),COLUMN()-COLUMN($Z58)),0),1.875-MOD(V58,1))+INDEX(エサマスタ!$C$5:$O$53,MATCH($F58,エサマスタ!$B$5:$B$53,0),COLUMN()-COLUMN($Z58)),0),1.875-MOD(V58,1))</f>
        <v>0.75</v>
      </c>
      <c r="AM58" s="77">
        <f>MIN(MAX(MIN(MAX(MIN(MAX(W$6+IF(AND($F$1="リマスター",$D58="アルマジロキャベツ"),-1,1)*INDEX(エサマスタ!$C$5:$O$53,MATCH($D58,エサマスタ!$B$5:$B$53,0),COLUMN()-COLUMN($Z58)),0),1.875-MOD(W58,1))+IF(AND($F$1="リマスター",$E58="アルマジロキャベツ"),-1,1)*INDEX(エサマスタ!$C$5:$O$53,MATCH($E58,エサマスタ!$B$5:$B$53,0),COLUMN()-COLUMN($Z58)),0),1.875-MOD(W58,1))+IF(AND($F$1="リマスター",$F58="アルマジロキャベツ"),-1,1)*INDEX(エサマスタ!$C$5:$O$53,MATCH($F58,エサマスタ!$B$5:$B$53,0),COLUMN()-COLUMN($Z58)),0),1.875-MOD(W58,1))</f>
        <v>1</v>
      </c>
      <c r="AN58" s="15"/>
      <c r="AO58" s="12"/>
      <c r="AP58" s="12"/>
      <c r="AQ58" s="12" t="str">
        <f>初期値マスタ!B55</f>
        <v>ポト</v>
      </c>
      <c r="AR58" s="1"/>
    </row>
    <row r="59" spans="1:44" x14ac:dyDescent="0.15">
      <c r="A59" s="15"/>
      <c r="B59" s="51" t="s">
        <v>103</v>
      </c>
      <c r="C59" s="54"/>
      <c r="D59" s="53" t="s">
        <v>92</v>
      </c>
      <c r="E59" s="53" t="s">
        <v>97</v>
      </c>
      <c r="F59" s="53" t="s">
        <v>97</v>
      </c>
      <c r="G59" s="32"/>
      <c r="H59" s="15"/>
      <c r="I59" s="15"/>
      <c r="J59" s="63" t="s">
        <v>103</v>
      </c>
      <c r="K59" s="64">
        <f t="shared" ref="K59:R59" si="85">K58+AA58</f>
        <v>122.75</v>
      </c>
      <c r="L59" s="65">
        <f t="shared" si="85"/>
        <v>55.75</v>
      </c>
      <c r="M59" s="65">
        <f t="shared" si="85"/>
        <v>65.5</v>
      </c>
      <c r="N59" s="65">
        <f t="shared" si="85"/>
        <v>75.5</v>
      </c>
      <c r="O59" s="65">
        <f t="shared" si="85"/>
        <v>46</v>
      </c>
      <c r="P59" s="65">
        <f t="shared" si="85"/>
        <v>99.75</v>
      </c>
      <c r="Q59" s="65">
        <f t="shared" si="85"/>
        <v>49</v>
      </c>
      <c r="R59" s="65">
        <f t="shared" si="85"/>
        <v>5</v>
      </c>
      <c r="S59" s="76">
        <f t="shared" ref="S59:W59" si="86">INT(S58)+MIN(S58-INT(S58)+AI58,1.875)</f>
        <v>37.375</v>
      </c>
      <c r="T59" s="76">
        <f t="shared" si="86"/>
        <v>33.25</v>
      </c>
      <c r="U59" s="76">
        <f t="shared" si="86"/>
        <v>33.25</v>
      </c>
      <c r="V59" s="76">
        <f t="shared" si="86"/>
        <v>33.25</v>
      </c>
      <c r="W59" s="77">
        <f t="shared" si="86"/>
        <v>33.625</v>
      </c>
      <c r="X59" s="15"/>
      <c r="Y59" s="15"/>
      <c r="Z59" s="63" t="s">
        <v>103</v>
      </c>
      <c r="AA59" s="64">
        <f>MIN(MAX(MIN(MAX(MIN(MAX(K$6+INDEX(エサマスタ!$C$5:$O$53,MATCH($D59,エサマスタ!$B$5:$B$53,0),COLUMN()-COLUMN($Z59)),0),3.75)+INDEX(エサマスタ!$C$5:$O$53,MATCH($E59,エサマスタ!$B$5:$B$53,0),COLUMN()-COLUMN($Z59)),0),3.75)+INDEX(エサマスタ!$C$5:$O$53,MATCH($F59,エサマスタ!$B$5:$B$53,0),COLUMN()-COLUMN($Z59)),0),3.75)</f>
        <v>3.75</v>
      </c>
      <c r="AB59" s="65">
        <f>MIN(MAX(MIN(MAX(MIN(MAX(L$6+INDEX(エサマスタ!$C$5:$O$53,MATCH($D59,エサマスタ!$B$5:$B$53,0),COLUMN()-COLUMN($Z59)),0),3.75)+INDEX(エサマスタ!$C$5:$O$53,MATCH($E59,エサマスタ!$B$5:$B$53,0),COLUMN()-COLUMN($Z59)),0),3.75)+INDEX(エサマスタ!$C$5:$O$53,MATCH($F59,エサマスタ!$B$5:$B$53,0),COLUMN()-COLUMN($Z59)),0),3.75)</f>
        <v>1.25</v>
      </c>
      <c r="AC59" s="65">
        <f>MIN(MAX(MIN(MAX(MIN(MAX(M$6+INDEX(エサマスタ!$C$5:$O$53,MATCH($D59,エサマスタ!$B$5:$B$53,0),COLUMN()-COLUMN($Z59)),0),3.75)+INDEX(エサマスタ!$C$5:$O$53,MATCH($E59,エサマスタ!$B$5:$B$53,0),COLUMN()-COLUMN($Z59)),0),3.75)+INDEX(エサマスタ!$C$5:$O$53,MATCH($F59,エサマスタ!$B$5:$B$53,0),COLUMN()-COLUMN($Z59)),0),3.75)</f>
        <v>1.5</v>
      </c>
      <c r="AD59" s="65">
        <f>MIN(MAX(MIN(MAX(MIN(MAX(N$6+INDEX(エサマスタ!$C$5:$O$53,MATCH($D59,エサマスタ!$B$5:$B$53,0),COLUMN()-COLUMN($Z59)),0),3.75)+INDEX(エサマスタ!$C$5:$O$53,MATCH($E59,エサマスタ!$B$5:$B$53,0),COLUMN()-COLUMN($Z59)),0),3.75)+INDEX(エサマスタ!$C$5:$O$53,MATCH($F59,エサマスタ!$B$5:$B$53,0),COLUMN()-COLUMN($Z59)),0),3.75)</f>
        <v>1.5</v>
      </c>
      <c r="AE59" s="65">
        <f>MIN(MAX(MIN(MAX(MIN(MAX(O$6+INDEX(エサマスタ!$C$5:$O$53,MATCH($D59,エサマスタ!$B$5:$B$53,0),COLUMN()-COLUMN($Z59)),0),3.75)+INDEX(エサマスタ!$C$5:$O$53,MATCH($E59,エサマスタ!$B$5:$B$53,0),COLUMN()-COLUMN($Z59)),0),3.75)+INDEX(エサマスタ!$C$5:$O$53,MATCH($F59,エサマスタ!$B$5:$B$53,0),COLUMN()-COLUMN($Z59)),0),3.75)</f>
        <v>1</v>
      </c>
      <c r="AF59" s="65">
        <f>MIN(MAX(MIN(MAX(MIN(MAX(P$6+INDEX(エサマスタ!$C$5:$O$53,MATCH($D59,エサマスタ!$B$5:$B$53,0),COLUMN()-COLUMN($Z59)),0),3.75)+INDEX(エサマスタ!$C$5:$O$53,MATCH($E59,エサマスタ!$B$5:$B$53,0),COLUMN()-COLUMN($Z59)),0),3.75)+INDEX(エサマスタ!$C$5:$O$53,MATCH($F59,エサマスタ!$B$5:$B$53,0),COLUMN()-COLUMN($Z59)),0),3.75)</f>
        <v>2.25</v>
      </c>
      <c r="AG59" s="65">
        <f>MIN(MAX(MIN(MAX(MIN(MAX(Q$6+INDEX(エサマスタ!$C$5:$O$53,MATCH($D59,エサマスタ!$B$5:$B$53,0),COLUMN()-COLUMN($Z59)),0),3.75)+INDEX(エサマスタ!$C$5:$O$53,MATCH($E59,エサマスタ!$B$5:$B$53,0),COLUMN()-COLUMN($Z59)),0),3.75)+INDEX(エサマスタ!$C$5:$O$53,MATCH($F59,エサマスタ!$B$5:$B$53,0),COLUMN()-COLUMN($Z59)),0),3.75)</f>
        <v>0.5</v>
      </c>
      <c r="AH59" s="65">
        <f>MIN(MAX(MIN(MAX(MIN(MAX(R$6+INDEX(エサマスタ!$C$5:$O$53,MATCH($D59,エサマスタ!$B$5:$B$53,0),COLUMN()-COLUMN($Z59)),0),3.75)+INDEX(エサマスタ!$C$5:$O$53,MATCH($E59,エサマスタ!$B$5:$B$53,0),COLUMN()-COLUMN($Z59)),0),3.75)+INDEX(エサマスタ!$C$5:$O$53,MATCH($F59,エサマスタ!$B$5:$B$53,0),COLUMN()-COLUMN($Z59)),0),3.75)</f>
        <v>0</v>
      </c>
      <c r="AI59" s="76">
        <f>MIN(MAX(MIN(MAX(MIN(MAX(S$6+INDEX(エサマスタ!$C$5:$O$53,MATCH($D59,エサマスタ!$B$5:$B$53,0),COLUMN()-COLUMN($Z59)),0),1.875-MOD(S59,1))+INDEX(エサマスタ!$C$5:$O$53,MATCH($E59,エサマスタ!$B$5:$B$53,0),COLUMN()-COLUMN($Z59)),0),1.875-MOD(S59,1))+INDEX(エサマスタ!$C$5:$O$53,MATCH($F59,エサマスタ!$B$5:$B$53,0),COLUMN()-COLUMN($Z59)),0),1.875-MOD(S59,1))</f>
        <v>0.625</v>
      </c>
      <c r="AJ59" s="76">
        <f>MIN(MAX(MIN(MAX(MIN(MAX(T$6+INDEX(エサマスタ!$C$5:$O$53,MATCH($D59,エサマスタ!$B$5:$B$53,0),COLUMN()-COLUMN($Z59)),0),1.875-MOD(T59,1))+INDEX(エサマスタ!$C$5:$O$53,MATCH($E59,エサマスタ!$B$5:$B$53,0),COLUMN()-COLUMN($Z59)),0),1.875-MOD(T59,1))+INDEX(エサマスタ!$C$5:$O$53,MATCH($F59,エサマスタ!$B$5:$B$53,0),COLUMN()-COLUMN($Z59)),0),1.875-MOD(T59,1))</f>
        <v>0.75</v>
      </c>
      <c r="AK59" s="76">
        <f>MIN(MAX(MIN(MAX(MIN(MAX(U$6+INDEX(エサマスタ!$C$5:$O$53,MATCH($D59,エサマスタ!$B$5:$B$53,0),COLUMN()-COLUMN($Z59)),0),1.875-MOD(U59,1))+INDEX(エサマスタ!$C$5:$O$53,MATCH($E59,エサマスタ!$B$5:$B$53,0),COLUMN()-COLUMN($Z59)),0),1.875-MOD(U59,1))+INDEX(エサマスタ!$C$5:$O$53,MATCH($F59,エサマスタ!$B$5:$B$53,0),COLUMN()-COLUMN($Z59)),0),1.875-MOD(U59,1))</f>
        <v>0.75</v>
      </c>
      <c r="AL59" s="76">
        <f>MIN(MAX(MIN(MAX(MIN(MAX(V$6+INDEX(エサマスタ!$C$5:$O$53,MATCH($D59,エサマスタ!$B$5:$B$53,0),COLUMN()-COLUMN($Z59)),0),1.875-MOD(V59,1))+INDEX(エサマスタ!$C$5:$O$53,MATCH($E59,エサマスタ!$B$5:$B$53,0),COLUMN()-COLUMN($Z59)),0),1.875-MOD(V59,1))+INDEX(エサマスタ!$C$5:$O$53,MATCH($F59,エサマスタ!$B$5:$B$53,0),COLUMN()-COLUMN($Z59)),0),1.875-MOD(V59,1))</f>
        <v>0.75</v>
      </c>
      <c r="AM59" s="77">
        <f>MIN(MAX(MIN(MAX(MIN(MAX(W$6+IF(AND($F$1="リマスター",$D59="アルマジロキャベツ"),-1,1)*INDEX(エサマスタ!$C$5:$O$53,MATCH($D59,エサマスタ!$B$5:$B$53,0),COLUMN()-COLUMN($Z59)),0),1.875-MOD(W59,1))+IF(AND($F$1="リマスター",$E59="アルマジロキャベツ"),-1,1)*INDEX(エサマスタ!$C$5:$O$53,MATCH($E59,エサマスタ!$B$5:$B$53,0),COLUMN()-COLUMN($Z59)),0),1.875-MOD(W59,1))+IF(AND($F$1="リマスター",$F59="アルマジロキャベツ"),-1,1)*INDEX(エサマスタ!$C$5:$O$53,MATCH($F59,エサマスタ!$B$5:$B$53,0),COLUMN()-COLUMN($Z59)),0),1.875-MOD(W59,1))</f>
        <v>1</v>
      </c>
      <c r="AN59" s="15"/>
      <c r="AO59" s="12"/>
      <c r="AP59" s="12"/>
      <c r="AQ59" s="12" t="str">
        <f>初期値マスタ!B56</f>
        <v>ボルダー</v>
      </c>
      <c r="AR59" s="1"/>
    </row>
    <row r="60" spans="1:44" x14ac:dyDescent="0.15">
      <c r="A60" s="15"/>
      <c r="B60" s="51" t="s">
        <v>151</v>
      </c>
      <c r="C60" s="54"/>
      <c r="D60" s="53" t="s">
        <v>92</v>
      </c>
      <c r="E60" s="53" t="s">
        <v>97</v>
      </c>
      <c r="F60" s="53" t="s">
        <v>97</v>
      </c>
      <c r="G60" s="32"/>
      <c r="H60" s="15"/>
      <c r="I60" s="15"/>
      <c r="J60" s="63" t="s">
        <v>151</v>
      </c>
      <c r="K60" s="64">
        <f t="shared" ref="K60:R60" si="87">K59+AA59</f>
        <v>126.5</v>
      </c>
      <c r="L60" s="65">
        <f t="shared" si="87"/>
        <v>57</v>
      </c>
      <c r="M60" s="65">
        <f t="shared" si="87"/>
        <v>67</v>
      </c>
      <c r="N60" s="65">
        <f t="shared" si="87"/>
        <v>77</v>
      </c>
      <c r="O60" s="65">
        <f t="shared" si="87"/>
        <v>47</v>
      </c>
      <c r="P60" s="65">
        <f t="shared" si="87"/>
        <v>102</v>
      </c>
      <c r="Q60" s="65">
        <f t="shared" si="87"/>
        <v>49.5</v>
      </c>
      <c r="R60" s="65">
        <f t="shared" si="87"/>
        <v>5</v>
      </c>
      <c r="S60" s="76">
        <f t="shared" ref="S60:W60" si="88">INT(S59)+MIN(S59-INT(S59)+AI59,1.875)</f>
        <v>38</v>
      </c>
      <c r="T60" s="76">
        <f t="shared" si="88"/>
        <v>34</v>
      </c>
      <c r="U60" s="76">
        <f t="shared" si="88"/>
        <v>34</v>
      </c>
      <c r="V60" s="76">
        <f t="shared" si="88"/>
        <v>34</v>
      </c>
      <c r="W60" s="77">
        <f t="shared" si="88"/>
        <v>34.625</v>
      </c>
      <c r="X60" s="15"/>
      <c r="Y60" s="15"/>
      <c r="Z60" s="63" t="s">
        <v>151</v>
      </c>
      <c r="AA60" s="64">
        <f>MIN(MAX(MIN(MAX(MIN(MAX(K$6+INDEX(エサマスタ!$C$5:$O$53,MATCH($D60,エサマスタ!$B$5:$B$53,0),COLUMN()-COLUMN($Z60)),0),3.75)+INDEX(エサマスタ!$C$5:$O$53,MATCH($E60,エサマスタ!$B$5:$B$53,0),COLUMN()-COLUMN($Z60)),0),3.75)+INDEX(エサマスタ!$C$5:$O$53,MATCH($F60,エサマスタ!$B$5:$B$53,0),COLUMN()-COLUMN($Z60)),0),3.75)</f>
        <v>3.75</v>
      </c>
      <c r="AB60" s="65">
        <f>MIN(MAX(MIN(MAX(MIN(MAX(L$6+INDEX(エサマスタ!$C$5:$O$53,MATCH($D60,エサマスタ!$B$5:$B$53,0),COLUMN()-COLUMN($Z60)),0),3.75)+INDEX(エサマスタ!$C$5:$O$53,MATCH($E60,エサマスタ!$B$5:$B$53,0),COLUMN()-COLUMN($Z60)),0),3.75)+INDEX(エサマスタ!$C$5:$O$53,MATCH($F60,エサマスタ!$B$5:$B$53,0),COLUMN()-COLUMN($Z60)),0),3.75)</f>
        <v>1.25</v>
      </c>
      <c r="AC60" s="65">
        <f>MIN(MAX(MIN(MAX(MIN(MAX(M$6+INDEX(エサマスタ!$C$5:$O$53,MATCH($D60,エサマスタ!$B$5:$B$53,0),COLUMN()-COLUMN($Z60)),0),3.75)+INDEX(エサマスタ!$C$5:$O$53,MATCH($E60,エサマスタ!$B$5:$B$53,0),COLUMN()-COLUMN($Z60)),0),3.75)+INDEX(エサマスタ!$C$5:$O$53,MATCH($F60,エサマスタ!$B$5:$B$53,0),COLUMN()-COLUMN($Z60)),0),3.75)</f>
        <v>1.5</v>
      </c>
      <c r="AD60" s="65">
        <f>MIN(MAX(MIN(MAX(MIN(MAX(N$6+INDEX(エサマスタ!$C$5:$O$53,MATCH($D60,エサマスタ!$B$5:$B$53,0),COLUMN()-COLUMN($Z60)),0),3.75)+INDEX(エサマスタ!$C$5:$O$53,MATCH($E60,エサマスタ!$B$5:$B$53,0),COLUMN()-COLUMN($Z60)),0),3.75)+INDEX(エサマスタ!$C$5:$O$53,MATCH($F60,エサマスタ!$B$5:$B$53,0),COLUMN()-COLUMN($Z60)),0),3.75)</f>
        <v>1.5</v>
      </c>
      <c r="AE60" s="65">
        <f>MIN(MAX(MIN(MAX(MIN(MAX(O$6+INDEX(エサマスタ!$C$5:$O$53,MATCH($D60,エサマスタ!$B$5:$B$53,0),COLUMN()-COLUMN($Z60)),0),3.75)+INDEX(エサマスタ!$C$5:$O$53,MATCH($E60,エサマスタ!$B$5:$B$53,0),COLUMN()-COLUMN($Z60)),0),3.75)+INDEX(エサマスタ!$C$5:$O$53,MATCH($F60,エサマスタ!$B$5:$B$53,0),COLUMN()-COLUMN($Z60)),0),3.75)</f>
        <v>1</v>
      </c>
      <c r="AF60" s="65">
        <f>MIN(MAX(MIN(MAX(MIN(MAX(P$6+INDEX(エサマスタ!$C$5:$O$53,MATCH($D60,エサマスタ!$B$5:$B$53,0),COLUMN()-COLUMN($Z60)),0),3.75)+INDEX(エサマスタ!$C$5:$O$53,MATCH($E60,エサマスタ!$B$5:$B$53,0),COLUMN()-COLUMN($Z60)),0),3.75)+INDEX(エサマスタ!$C$5:$O$53,MATCH($F60,エサマスタ!$B$5:$B$53,0),COLUMN()-COLUMN($Z60)),0),3.75)</f>
        <v>2.25</v>
      </c>
      <c r="AG60" s="65">
        <f>MIN(MAX(MIN(MAX(MIN(MAX(Q$6+INDEX(エサマスタ!$C$5:$O$53,MATCH($D60,エサマスタ!$B$5:$B$53,0),COLUMN()-COLUMN($Z60)),0),3.75)+INDEX(エサマスタ!$C$5:$O$53,MATCH($E60,エサマスタ!$B$5:$B$53,0),COLUMN()-COLUMN($Z60)),0),3.75)+INDEX(エサマスタ!$C$5:$O$53,MATCH($F60,エサマスタ!$B$5:$B$53,0),COLUMN()-COLUMN($Z60)),0),3.75)</f>
        <v>0.5</v>
      </c>
      <c r="AH60" s="65">
        <f>MIN(MAX(MIN(MAX(MIN(MAX(R$6+INDEX(エサマスタ!$C$5:$O$53,MATCH($D60,エサマスタ!$B$5:$B$53,0),COLUMN()-COLUMN($Z60)),0),3.75)+INDEX(エサマスタ!$C$5:$O$53,MATCH($E60,エサマスタ!$B$5:$B$53,0),COLUMN()-COLUMN($Z60)),0),3.75)+INDEX(エサマスタ!$C$5:$O$53,MATCH($F60,エサマスタ!$B$5:$B$53,0),COLUMN()-COLUMN($Z60)),0),3.75)</f>
        <v>0</v>
      </c>
      <c r="AI60" s="76">
        <f>MIN(MAX(MIN(MAX(MIN(MAX(S$6+INDEX(エサマスタ!$C$5:$O$53,MATCH($D60,エサマスタ!$B$5:$B$53,0),COLUMN()-COLUMN($Z60)),0),1.875-MOD(S60,1))+INDEX(エサマスタ!$C$5:$O$53,MATCH($E60,エサマスタ!$B$5:$B$53,0),COLUMN()-COLUMN($Z60)),0),1.875-MOD(S60,1))+INDEX(エサマスタ!$C$5:$O$53,MATCH($F60,エサマスタ!$B$5:$B$53,0),COLUMN()-COLUMN($Z60)),0),1.875-MOD(S60,1))</f>
        <v>0.625</v>
      </c>
      <c r="AJ60" s="76">
        <f>MIN(MAX(MIN(MAX(MIN(MAX(T$6+INDEX(エサマスタ!$C$5:$O$53,MATCH($D60,エサマスタ!$B$5:$B$53,0),COLUMN()-COLUMN($Z60)),0),1.875-MOD(T60,1))+INDEX(エサマスタ!$C$5:$O$53,MATCH($E60,エサマスタ!$B$5:$B$53,0),COLUMN()-COLUMN($Z60)),0),1.875-MOD(T60,1))+INDEX(エサマスタ!$C$5:$O$53,MATCH($F60,エサマスタ!$B$5:$B$53,0),COLUMN()-COLUMN($Z60)),0),1.875-MOD(T60,1))</f>
        <v>0.75</v>
      </c>
      <c r="AK60" s="76">
        <f>MIN(MAX(MIN(MAX(MIN(MAX(U$6+INDEX(エサマスタ!$C$5:$O$53,MATCH($D60,エサマスタ!$B$5:$B$53,0),COLUMN()-COLUMN($Z60)),0),1.875-MOD(U60,1))+INDEX(エサマスタ!$C$5:$O$53,MATCH($E60,エサマスタ!$B$5:$B$53,0),COLUMN()-COLUMN($Z60)),0),1.875-MOD(U60,1))+INDEX(エサマスタ!$C$5:$O$53,MATCH($F60,エサマスタ!$B$5:$B$53,0),COLUMN()-COLUMN($Z60)),0),1.875-MOD(U60,1))</f>
        <v>0.75</v>
      </c>
      <c r="AL60" s="76">
        <f>MIN(MAX(MIN(MAX(MIN(MAX(V$6+INDEX(エサマスタ!$C$5:$O$53,MATCH($D60,エサマスタ!$B$5:$B$53,0),COLUMN()-COLUMN($Z60)),0),1.875-MOD(V60,1))+INDEX(エサマスタ!$C$5:$O$53,MATCH($E60,エサマスタ!$B$5:$B$53,0),COLUMN()-COLUMN($Z60)),0),1.875-MOD(V60,1))+INDEX(エサマスタ!$C$5:$O$53,MATCH($F60,エサマスタ!$B$5:$B$53,0),COLUMN()-COLUMN($Z60)),0),1.875-MOD(V60,1))</f>
        <v>0.75</v>
      </c>
      <c r="AM60" s="77">
        <f>MIN(MAX(MIN(MAX(MIN(MAX(W$6+IF(AND($F$1="リマスター",$D60="アルマジロキャベツ"),-1,1)*INDEX(エサマスタ!$C$5:$O$53,MATCH($D60,エサマスタ!$B$5:$B$53,0),COLUMN()-COLUMN($Z60)),0),1.875-MOD(W60,1))+IF(AND($F$1="リマスター",$E60="アルマジロキャベツ"),-1,1)*INDEX(エサマスタ!$C$5:$O$53,MATCH($E60,エサマスタ!$B$5:$B$53,0),COLUMN()-COLUMN($Z60)),0),1.875-MOD(W60,1))+IF(AND($F$1="リマスター",$F60="アルマジロキャベツ"),-1,1)*INDEX(エサマスタ!$C$5:$O$53,MATCH($F60,エサマスタ!$B$5:$B$53,0),COLUMN()-COLUMN($Z60)),0),1.875-MOD(W60,1))</f>
        <v>1</v>
      </c>
      <c r="AN60" s="15"/>
      <c r="AO60" s="12"/>
      <c r="AP60" s="12"/>
      <c r="AQ60" s="12" t="str">
        <f>初期値マスタ!B57</f>
        <v>バネクジャコ</v>
      </c>
      <c r="AR60" s="1"/>
    </row>
    <row r="61" spans="1:44" x14ac:dyDescent="0.15">
      <c r="A61" s="15"/>
      <c r="B61" s="51" t="s">
        <v>152</v>
      </c>
      <c r="C61" s="54"/>
      <c r="D61" s="53" t="s">
        <v>92</v>
      </c>
      <c r="E61" s="53" t="s">
        <v>97</v>
      </c>
      <c r="F61" s="53" t="s">
        <v>104</v>
      </c>
      <c r="G61" s="32"/>
      <c r="H61" s="15"/>
      <c r="I61" s="15"/>
      <c r="J61" s="63" t="s">
        <v>152</v>
      </c>
      <c r="K61" s="64">
        <f t="shared" ref="K61:R61" si="89">K60+AA60</f>
        <v>130.25</v>
      </c>
      <c r="L61" s="65">
        <f t="shared" si="89"/>
        <v>58.25</v>
      </c>
      <c r="M61" s="65">
        <f t="shared" si="89"/>
        <v>68.5</v>
      </c>
      <c r="N61" s="65">
        <f t="shared" si="89"/>
        <v>78.5</v>
      </c>
      <c r="O61" s="65">
        <f t="shared" si="89"/>
        <v>48</v>
      </c>
      <c r="P61" s="65">
        <f t="shared" si="89"/>
        <v>104.25</v>
      </c>
      <c r="Q61" s="65">
        <f t="shared" si="89"/>
        <v>50</v>
      </c>
      <c r="R61" s="65">
        <f t="shared" si="89"/>
        <v>5</v>
      </c>
      <c r="S61" s="76">
        <f t="shared" ref="S61:W61" si="90">INT(S60)+MIN(S60-INT(S60)+AI60,1.875)</f>
        <v>38.625</v>
      </c>
      <c r="T61" s="76">
        <f t="shared" si="90"/>
        <v>34.75</v>
      </c>
      <c r="U61" s="76">
        <f t="shared" si="90"/>
        <v>34.75</v>
      </c>
      <c r="V61" s="76">
        <f t="shared" si="90"/>
        <v>34.75</v>
      </c>
      <c r="W61" s="77">
        <f t="shared" si="90"/>
        <v>35.625</v>
      </c>
      <c r="X61" s="15"/>
      <c r="Y61" s="15"/>
      <c r="Z61" s="63" t="s">
        <v>152</v>
      </c>
      <c r="AA61" s="64">
        <f>MIN(MAX(MIN(MAX(MIN(MAX(K$6+INDEX(エサマスタ!$C$5:$O$53,MATCH($D61,エサマスタ!$B$5:$B$53,0),COLUMN()-COLUMN($Z61)),0),3.75)+INDEX(エサマスタ!$C$5:$O$53,MATCH($E61,エサマスタ!$B$5:$B$53,0),COLUMN()-COLUMN($Z61)),0),3.75)+INDEX(エサマスタ!$C$5:$O$53,MATCH($F61,エサマスタ!$B$5:$B$53,0),COLUMN()-COLUMN($Z61)),0),3.75)</f>
        <v>2.5</v>
      </c>
      <c r="AB61" s="65">
        <f>MIN(MAX(MIN(MAX(MIN(MAX(L$6+INDEX(エサマスタ!$C$5:$O$53,MATCH($D61,エサマスタ!$B$5:$B$53,0),COLUMN()-COLUMN($Z61)),0),3.75)+INDEX(エサマスタ!$C$5:$O$53,MATCH($E61,エサマスタ!$B$5:$B$53,0),COLUMN()-COLUMN($Z61)),0),3.75)+INDEX(エサマスタ!$C$5:$O$53,MATCH($F61,エサマスタ!$B$5:$B$53,0),COLUMN()-COLUMN($Z61)),0),3.75)</f>
        <v>1.25</v>
      </c>
      <c r="AC61" s="65">
        <f>MIN(MAX(MIN(MAX(MIN(MAX(M$6+INDEX(エサマスタ!$C$5:$O$53,MATCH($D61,エサマスタ!$B$5:$B$53,0),COLUMN()-COLUMN($Z61)),0),3.75)+INDEX(エサマスタ!$C$5:$O$53,MATCH($E61,エサマスタ!$B$5:$B$53,0),COLUMN()-COLUMN($Z61)),0),3.75)+INDEX(エサマスタ!$C$5:$O$53,MATCH($F61,エサマスタ!$B$5:$B$53,0),COLUMN()-COLUMN($Z61)),0),3.75)</f>
        <v>1.5</v>
      </c>
      <c r="AD61" s="65">
        <f>MIN(MAX(MIN(MAX(MIN(MAX(N$6+INDEX(エサマスタ!$C$5:$O$53,MATCH($D61,エサマスタ!$B$5:$B$53,0),COLUMN()-COLUMN($Z61)),0),3.75)+INDEX(エサマスタ!$C$5:$O$53,MATCH($E61,エサマスタ!$B$5:$B$53,0),COLUMN()-COLUMN($Z61)),0),3.75)+INDEX(エサマスタ!$C$5:$O$53,MATCH($F61,エサマスタ!$B$5:$B$53,0),COLUMN()-COLUMN($Z61)),0),3.75)</f>
        <v>1.5</v>
      </c>
      <c r="AE61" s="65">
        <f>MIN(MAX(MIN(MAX(MIN(MAX(O$6+INDEX(エサマスタ!$C$5:$O$53,MATCH($D61,エサマスタ!$B$5:$B$53,0),COLUMN()-COLUMN($Z61)),0),3.75)+INDEX(エサマスタ!$C$5:$O$53,MATCH($E61,エサマスタ!$B$5:$B$53,0),COLUMN()-COLUMN($Z61)),0),3.75)+INDEX(エサマスタ!$C$5:$O$53,MATCH($F61,エサマスタ!$B$5:$B$53,0),COLUMN()-COLUMN($Z61)),0),3.75)</f>
        <v>1</v>
      </c>
      <c r="AF61" s="65">
        <f>MIN(MAX(MIN(MAX(MIN(MAX(P$6+INDEX(エサマスタ!$C$5:$O$53,MATCH($D61,エサマスタ!$B$5:$B$53,0),COLUMN()-COLUMN($Z61)),0),3.75)+INDEX(エサマスタ!$C$5:$O$53,MATCH($E61,エサマスタ!$B$5:$B$53,0),COLUMN()-COLUMN($Z61)),0),3.75)+INDEX(エサマスタ!$C$5:$O$53,MATCH($F61,エサマスタ!$B$5:$B$53,0),COLUMN()-COLUMN($Z61)),0),3.75)</f>
        <v>2.25</v>
      </c>
      <c r="AG61" s="65">
        <f>MIN(MAX(MIN(MAX(MIN(MAX(Q$6+INDEX(エサマスタ!$C$5:$O$53,MATCH($D61,エサマスタ!$B$5:$B$53,0),COLUMN()-COLUMN($Z61)),0),3.75)+INDEX(エサマスタ!$C$5:$O$53,MATCH($E61,エサマスタ!$B$5:$B$53,0),COLUMN()-COLUMN($Z61)),0),3.75)+INDEX(エサマスタ!$C$5:$O$53,MATCH($F61,エサマスタ!$B$5:$B$53,0),COLUMN()-COLUMN($Z61)),0),3.75)</f>
        <v>1.5</v>
      </c>
      <c r="AH61" s="65">
        <f>MIN(MAX(MIN(MAX(MIN(MAX(R$6+INDEX(エサマスタ!$C$5:$O$53,MATCH($D61,エサマスタ!$B$5:$B$53,0),COLUMN()-COLUMN($Z61)),0),3.75)+INDEX(エサマスタ!$C$5:$O$53,MATCH($E61,エサマスタ!$B$5:$B$53,0),COLUMN()-COLUMN($Z61)),0),3.75)+INDEX(エサマスタ!$C$5:$O$53,MATCH($F61,エサマスタ!$B$5:$B$53,0),COLUMN()-COLUMN($Z61)),0),3.75)</f>
        <v>0</v>
      </c>
      <c r="AI61" s="76">
        <f>MIN(MAX(MIN(MAX(MIN(MAX(S$6+INDEX(エサマスタ!$C$5:$O$53,MATCH($D61,エサマスタ!$B$5:$B$53,0),COLUMN()-COLUMN($Z61)),0),1.875-MOD(S61,1))+INDEX(エサマスタ!$C$5:$O$53,MATCH($E61,エサマスタ!$B$5:$B$53,0),COLUMN()-COLUMN($Z61)),0),1.875-MOD(S61,1))+INDEX(エサマスタ!$C$5:$O$53,MATCH($F61,エサマスタ!$B$5:$B$53,0),COLUMN()-COLUMN($Z61)),0),1.875-MOD(S61,1))</f>
        <v>0.625</v>
      </c>
      <c r="AJ61" s="76">
        <f>MIN(MAX(MIN(MAX(MIN(MAX(T$6+INDEX(エサマスタ!$C$5:$O$53,MATCH($D61,エサマスタ!$B$5:$B$53,0),COLUMN()-COLUMN($Z61)),0),1.875-MOD(T61,1))+INDEX(エサマスタ!$C$5:$O$53,MATCH($E61,エサマスタ!$B$5:$B$53,0),COLUMN()-COLUMN($Z61)),0),1.875-MOD(T61,1))+INDEX(エサマスタ!$C$5:$O$53,MATCH($F61,エサマスタ!$B$5:$B$53,0),COLUMN()-COLUMN($Z61)),0),1.875-MOD(T61,1))</f>
        <v>0.75</v>
      </c>
      <c r="AK61" s="76">
        <f>MIN(MAX(MIN(MAX(MIN(MAX(U$6+INDEX(エサマスタ!$C$5:$O$53,MATCH($D61,エサマスタ!$B$5:$B$53,0),COLUMN()-COLUMN($Z61)),0),1.875-MOD(U61,1))+INDEX(エサマスタ!$C$5:$O$53,MATCH($E61,エサマスタ!$B$5:$B$53,0),COLUMN()-COLUMN($Z61)),0),1.875-MOD(U61,1))+INDEX(エサマスタ!$C$5:$O$53,MATCH($F61,エサマスタ!$B$5:$B$53,0),COLUMN()-COLUMN($Z61)),0),1.875-MOD(U61,1))</f>
        <v>0.75</v>
      </c>
      <c r="AL61" s="76">
        <f>MIN(MAX(MIN(MAX(MIN(MAX(V$6+INDEX(エサマスタ!$C$5:$O$53,MATCH($D61,エサマスタ!$B$5:$B$53,0),COLUMN()-COLUMN($Z61)),0),1.875-MOD(V61,1))+INDEX(エサマスタ!$C$5:$O$53,MATCH($E61,エサマスタ!$B$5:$B$53,0),COLUMN()-COLUMN($Z61)),0),1.875-MOD(V61,1))+INDEX(エサマスタ!$C$5:$O$53,MATCH($F61,エサマスタ!$B$5:$B$53,0),COLUMN()-COLUMN($Z61)),0),1.875-MOD(V61,1))</f>
        <v>0.75</v>
      </c>
      <c r="AM61" s="77">
        <f>MIN(MAX(MIN(MAX(MIN(MAX(W$6+IF(AND($F$1="リマスター",$D61="アルマジロキャベツ"),-1,1)*INDEX(エサマスタ!$C$5:$O$53,MATCH($D61,エサマスタ!$B$5:$B$53,0),COLUMN()-COLUMN($Z61)),0),1.875-MOD(W61,1))+IF(AND($F$1="リマスター",$E61="アルマジロキャベツ"),-1,1)*INDEX(エサマスタ!$C$5:$O$53,MATCH($E61,エサマスタ!$B$5:$B$53,0),COLUMN()-COLUMN($Z61)),0),1.875-MOD(W61,1))+IF(AND($F$1="リマスター",$F61="アルマジロキャベツ"),-1,1)*INDEX(エサマスタ!$C$5:$O$53,MATCH($F61,エサマスタ!$B$5:$B$53,0),COLUMN()-COLUMN($Z61)),0),1.875-MOD(W61,1))</f>
        <v>0.5</v>
      </c>
      <c r="AN61" s="15"/>
      <c r="AO61" s="12"/>
      <c r="AP61" s="12"/>
      <c r="AQ61" s="12" t="str">
        <f>初期値マスタ!B58</f>
        <v>マジカルドール</v>
      </c>
      <c r="AR61" s="1"/>
    </row>
    <row r="62" spans="1:44" x14ac:dyDescent="0.15">
      <c r="A62" s="15"/>
      <c r="B62" s="51" t="s">
        <v>153</v>
      </c>
      <c r="C62" s="54"/>
      <c r="D62" s="53" t="s">
        <v>92</v>
      </c>
      <c r="E62" s="53" t="s">
        <v>92</v>
      </c>
      <c r="F62" s="53" t="s">
        <v>104</v>
      </c>
      <c r="G62" s="32"/>
      <c r="H62" s="15"/>
      <c r="I62" s="15"/>
      <c r="J62" s="63" t="s">
        <v>153</v>
      </c>
      <c r="K62" s="64">
        <f t="shared" ref="K62:R62" si="91">K61+AA61</f>
        <v>132.75</v>
      </c>
      <c r="L62" s="65">
        <f t="shared" si="91"/>
        <v>59.5</v>
      </c>
      <c r="M62" s="65">
        <f t="shared" si="91"/>
        <v>70</v>
      </c>
      <c r="N62" s="65">
        <f t="shared" si="91"/>
        <v>80</v>
      </c>
      <c r="O62" s="65">
        <f t="shared" si="91"/>
        <v>49</v>
      </c>
      <c r="P62" s="65">
        <f t="shared" si="91"/>
        <v>106.5</v>
      </c>
      <c r="Q62" s="65">
        <f t="shared" si="91"/>
        <v>51.5</v>
      </c>
      <c r="R62" s="65">
        <f t="shared" si="91"/>
        <v>5</v>
      </c>
      <c r="S62" s="76">
        <f t="shared" ref="S62:W62" si="92">INT(S61)+MIN(S61-INT(S61)+AI61,1.875)</f>
        <v>39.25</v>
      </c>
      <c r="T62" s="76">
        <f t="shared" si="92"/>
        <v>35.5</v>
      </c>
      <c r="U62" s="76">
        <f t="shared" si="92"/>
        <v>35.5</v>
      </c>
      <c r="V62" s="76">
        <f t="shared" si="92"/>
        <v>35.5</v>
      </c>
      <c r="W62" s="77">
        <f t="shared" si="92"/>
        <v>36.125</v>
      </c>
      <c r="X62" s="15"/>
      <c r="Y62" s="15"/>
      <c r="Z62" s="63" t="s">
        <v>153</v>
      </c>
      <c r="AA62" s="64">
        <f>MIN(MAX(MIN(MAX(MIN(MAX(K$6+INDEX(エサマスタ!$C$5:$O$53,MATCH($D62,エサマスタ!$B$5:$B$53,0),COLUMN()-COLUMN($Z62)),0),3.75)+INDEX(エサマスタ!$C$5:$O$53,MATCH($E62,エサマスタ!$B$5:$B$53,0),COLUMN()-COLUMN($Z62)),0),3.75)+INDEX(エサマスタ!$C$5:$O$53,MATCH($F62,エサマスタ!$B$5:$B$53,0),COLUMN()-COLUMN($Z62)),0),3.75)</f>
        <v>0.5</v>
      </c>
      <c r="AB62" s="65">
        <f>MIN(MAX(MIN(MAX(MIN(MAX(L$6+INDEX(エサマスタ!$C$5:$O$53,MATCH($D62,エサマスタ!$B$5:$B$53,0),COLUMN()-COLUMN($Z62)),0),3.75)+INDEX(エサマスタ!$C$5:$O$53,MATCH($E62,エサマスタ!$B$5:$B$53,0),COLUMN()-COLUMN($Z62)),0),3.75)+INDEX(エサマスタ!$C$5:$O$53,MATCH($F62,エサマスタ!$B$5:$B$53,0),COLUMN()-COLUMN($Z62)),0),3.75)</f>
        <v>1.25</v>
      </c>
      <c r="AC62" s="65">
        <f>MIN(MAX(MIN(MAX(MIN(MAX(M$6+INDEX(エサマスタ!$C$5:$O$53,MATCH($D62,エサマスタ!$B$5:$B$53,0),COLUMN()-COLUMN($Z62)),0),3.75)+INDEX(エサマスタ!$C$5:$O$53,MATCH($E62,エサマスタ!$B$5:$B$53,0),COLUMN()-COLUMN($Z62)),0),3.75)+INDEX(エサマスタ!$C$5:$O$53,MATCH($F62,エサマスタ!$B$5:$B$53,0),COLUMN()-COLUMN($Z62)),0),3.75)</f>
        <v>2.5</v>
      </c>
      <c r="AD62" s="65">
        <f>MIN(MAX(MIN(MAX(MIN(MAX(N$6+INDEX(エサマスタ!$C$5:$O$53,MATCH($D62,エサマスタ!$B$5:$B$53,0),COLUMN()-COLUMN($Z62)),0),3.75)+INDEX(エサマスタ!$C$5:$O$53,MATCH($E62,エサマスタ!$B$5:$B$53,0),COLUMN()-COLUMN($Z62)),0),3.75)+INDEX(エサマスタ!$C$5:$O$53,MATCH($F62,エサマスタ!$B$5:$B$53,0),COLUMN()-COLUMN($Z62)),0),3.75)</f>
        <v>1.5</v>
      </c>
      <c r="AE62" s="65">
        <f>MIN(MAX(MIN(MAX(MIN(MAX(O$6+INDEX(エサマスタ!$C$5:$O$53,MATCH($D62,エサマスタ!$B$5:$B$53,0),COLUMN()-COLUMN($Z62)),0),3.75)+INDEX(エサマスタ!$C$5:$O$53,MATCH($E62,エサマスタ!$B$5:$B$53,0),COLUMN()-COLUMN($Z62)),0),3.75)+INDEX(エサマスタ!$C$5:$O$53,MATCH($F62,エサマスタ!$B$5:$B$53,0),COLUMN()-COLUMN($Z62)),0),3.75)</f>
        <v>1</v>
      </c>
      <c r="AF62" s="65">
        <f>MIN(MAX(MIN(MAX(MIN(MAX(P$6+INDEX(エサマスタ!$C$5:$O$53,MATCH($D62,エサマスタ!$B$5:$B$53,0),COLUMN()-COLUMN($Z62)),0),3.75)+INDEX(エサマスタ!$C$5:$O$53,MATCH($E62,エサマスタ!$B$5:$B$53,0),COLUMN()-COLUMN($Z62)),0),3.75)+INDEX(エサマスタ!$C$5:$O$53,MATCH($F62,エサマスタ!$B$5:$B$53,0),COLUMN()-COLUMN($Z62)),0),3.75)</f>
        <v>3.25</v>
      </c>
      <c r="AG62" s="65">
        <f>MIN(MAX(MIN(MAX(MIN(MAX(Q$6+INDEX(エサマスタ!$C$5:$O$53,MATCH($D62,エサマスタ!$B$5:$B$53,0),COLUMN()-COLUMN($Z62)),0),3.75)+INDEX(エサマスタ!$C$5:$O$53,MATCH($E62,エサマスタ!$B$5:$B$53,0),COLUMN()-COLUMN($Z62)),0),3.75)+INDEX(エサマスタ!$C$5:$O$53,MATCH($F62,エサマスタ!$B$5:$B$53,0),COLUMN()-COLUMN($Z62)),0),3.75)</f>
        <v>1</v>
      </c>
      <c r="AH62" s="65">
        <f>MIN(MAX(MIN(MAX(MIN(MAX(R$6+INDEX(エサマスタ!$C$5:$O$53,MATCH($D62,エサマスタ!$B$5:$B$53,0),COLUMN()-COLUMN($Z62)),0),3.75)+INDEX(エサマスタ!$C$5:$O$53,MATCH($E62,エサマスタ!$B$5:$B$53,0),COLUMN()-COLUMN($Z62)),0),3.75)+INDEX(エサマスタ!$C$5:$O$53,MATCH($F62,エサマスタ!$B$5:$B$53,0),COLUMN()-COLUMN($Z62)),0),3.75)</f>
        <v>0</v>
      </c>
      <c r="AI62" s="76">
        <f>MIN(MAX(MIN(MAX(MIN(MAX(S$6+INDEX(エサマスタ!$C$5:$O$53,MATCH($D62,エサマスタ!$B$5:$B$53,0),COLUMN()-COLUMN($Z62)),0),1.875-MOD(S62,1))+INDEX(エサマスタ!$C$5:$O$53,MATCH($E62,エサマスタ!$B$5:$B$53,0),COLUMN()-COLUMN($Z62)),0),1.875-MOD(S62,1))+INDEX(エサマスタ!$C$5:$O$53,MATCH($F62,エサマスタ!$B$5:$B$53,0),COLUMN()-COLUMN($Z62)),0),1.875-MOD(S62,1))</f>
        <v>0.625</v>
      </c>
      <c r="AJ62" s="76">
        <f>MIN(MAX(MIN(MAX(MIN(MAX(T$6+INDEX(エサマスタ!$C$5:$O$53,MATCH($D62,エサマスタ!$B$5:$B$53,0),COLUMN()-COLUMN($Z62)),0),1.875-MOD(T62,1))+INDEX(エサマスタ!$C$5:$O$53,MATCH($E62,エサマスタ!$B$5:$B$53,0),COLUMN()-COLUMN($Z62)),0),1.875-MOD(T62,1))+INDEX(エサマスタ!$C$5:$O$53,MATCH($F62,エサマスタ!$B$5:$B$53,0),COLUMN()-COLUMN($Z62)),0),1.875-MOD(T62,1))</f>
        <v>1.25</v>
      </c>
      <c r="AK62" s="76">
        <f>MIN(MAX(MIN(MAX(MIN(MAX(U$6+INDEX(エサマスタ!$C$5:$O$53,MATCH($D62,エサマスタ!$B$5:$B$53,0),COLUMN()-COLUMN($Z62)),0),1.875-MOD(U62,1))+INDEX(エサマスタ!$C$5:$O$53,MATCH($E62,エサマスタ!$B$5:$B$53,0),COLUMN()-COLUMN($Z62)),0),1.875-MOD(U62,1))+INDEX(エサマスタ!$C$5:$O$53,MATCH($F62,エサマスタ!$B$5:$B$53,0),COLUMN()-COLUMN($Z62)),0),1.875-MOD(U62,1))</f>
        <v>1.25</v>
      </c>
      <c r="AL62" s="76">
        <f>MIN(MAX(MIN(MAX(MIN(MAX(V$6+INDEX(エサマスタ!$C$5:$O$53,MATCH($D62,エサマスタ!$B$5:$B$53,0),COLUMN()-COLUMN($Z62)),0),1.875-MOD(V62,1))+INDEX(エサマスタ!$C$5:$O$53,MATCH($E62,エサマスタ!$B$5:$B$53,0),COLUMN()-COLUMN($Z62)),0),1.875-MOD(V62,1))+INDEX(エサマスタ!$C$5:$O$53,MATCH($F62,エサマスタ!$B$5:$B$53,0),COLUMN()-COLUMN($Z62)),0),1.875-MOD(V62,1))</f>
        <v>1.25</v>
      </c>
      <c r="AM62" s="77">
        <f>MIN(MAX(MIN(MAX(MIN(MAX(W$6+IF(AND($F$1="リマスター",$D62="アルマジロキャベツ"),-1,1)*INDEX(エサマスタ!$C$5:$O$53,MATCH($D62,エサマスタ!$B$5:$B$53,0),COLUMN()-COLUMN($Z62)),0),1.875-MOD(W62,1))+IF(AND($F$1="リマスター",$E62="アルマジロキャベツ"),-1,1)*INDEX(エサマスタ!$C$5:$O$53,MATCH($E62,エサマスタ!$B$5:$B$53,0),COLUMN()-COLUMN($Z62)),0),1.875-MOD(W62,1))+IF(AND($F$1="リマスター",$F62="アルマジロキャベツ"),-1,1)*INDEX(エサマスタ!$C$5:$O$53,MATCH($F62,エサマスタ!$B$5:$B$53,0),COLUMN()-COLUMN($Z62)),0),1.875-MOD(W62,1))</f>
        <v>0</v>
      </c>
      <c r="AN62" s="15"/>
      <c r="AO62" s="12"/>
      <c r="AP62" s="12"/>
      <c r="AQ62" s="12" t="e">
        <f>初期値マスタ!#REF!</f>
        <v>#REF!</v>
      </c>
      <c r="AR62" s="1"/>
    </row>
    <row r="63" spans="1:44" x14ac:dyDescent="0.15">
      <c r="A63" s="15"/>
      <c r="B63" s="51" t="s">
        <v>154</v>
      </c>
      <c r="C63" s="54"/>
      <c r="D63" s="53" t="s">
        <v>92</v>
      </c>
      <c r="E63" s="53" t="s">
        <v>97</v>
      </c>
      <c r="F63" s="53" t="s">
        <v>97</v>
      </c>
      <c r="G63" s="32"/>
      <c r="H63" s="15"/>
      <c r="I63" s="15"/>
      <c r="J63" s="63" t="s">
        <v>154</v>
      </c>
      <c r="K63" s="64">
        <f t="shared" ref="K63:R63" si="93">K62+AA62</f>
        <v>133.25</v>
      </c>
      <c r="L63" s="65">
        <f t="shared" si="93"/>
        <v>60.75</v>
      </c>
      <c r="M63" s="65">
        <f t="shared" si="93"/>
        <v>72.5</v>
      </c>
      <c r="N63" s="65">
        <f t="shared" si="93"/>
        <v>81.5</v>
      </c>
      <c r="O63" s="65">
        <f t="shared" si="93"/>
        <v>50</v>
      </c>
      <c r="P63" s="65">
        <f t="shared" si="93"/>
        <v>109.75</v>
      </c>
      <c r="Q63" s="65">
        <f t="shared" si="93"/>
        <v>52.5</v>
      </c>
      <c r="R63" s="65">
        <f t="shared" si="93"/>
        <v>5</v>
      </c>
      <c r="S63" s="76">
        <f t="shared" ref="S63:W63" si="94">INT(S62)+MIN(S62-INT(S62)+AI62,1.875)</f>
        <v>39.875</v>
      </c>
      <c r="T63" s="76">
        <f t="shared" si="94"/>
        <v>36.75</v>
      </c>
      <c r="U63" s="76">
        <f t="shared" si="94"/>
        <v>36.75</v>
      </c>
      <c r="V63" s="76">
        <f t="shared" si="94"/>
        <v>36.75</v>
      </c>
      <c r="W63" s="77">
        <f t="shared" si="94"/>
        <v>36.125</v>
      </c>
      <c r="X63" s="15"/>
      <c r="Y63" s="15"/>
      <c r="Z63" s="63" t="s">
        <v>154</v>
      </c>
      <c r="AA63" s="64">
        <f>MIN(MAX(MIN(MAX(MIN(MAX(K$6+INDEX(エサマスタ!$C$5:$O$53,MATCH($D63,エサマスタ!$B$5:$B$53,0),COLUMN()-COLUMN($Z63)),0),3.75)+INDEX(エサマスタ!$C$5:$O$53,MATCH($E63,エサマスタ!$B$5:$B$53,0),COLUMN()-COLUMN($Z63)),0),3.75)+INDEX(エサマスタ!$C$5:$O$53,MATCH($F63,エサマスタ!$B$5:$B$53,0),COLUMN()-COLUMN($Z63)),0),3.75)</f>
        <v>3.75</v>
      </c>
      <c r="AB63" s="65">
        <f>MIN(MAX(MIN(MAX(MIN(MAX(L$6+INDEX(エサマスタ!$C$5:$O$53,MATCH($D63,エサマスタ!$B$5:$B$53,0),COLUMN()-COLUMN($Z63)),0),3.75)+INDEX(エサマスタ!$C$5:$O$53,MATCH($E63,エサマスタ!$B$5:$B$53,0),COLUMN()-COLUMN($Z63)),0),3.75)+INDEX(エサマスタ!$C$5:$O$53,MATCH($F63,エサマスタ!$B$5:$B$53,0),COLUMN()-COLUMN($Z63)),0),3.75)</f>
        <v>1.25</v>
      </c>
      <c r="AC63" s="65">
        <f>MIN(MAX(MIN(MAX(MIN(MAX(M$6+INDEX(エサマスタ!$C$5:$O$53,MATCH($D63,エサマスタ!$B$5:$B$53,0),COLUMN()-COLUMN($Z63)),0),3.75)+INDEX(エサマスタ!$C$5:$O$53,MATCH($E63,エサマスタ!$B$5:$B$53,0),COLUMN()-COLUMN($Z63)),0),3.75)+INDEX(エサマスタ!$C$5:$O$53,MATCH($F63,エサマスタ!$B$5:$B$53,0),COLUMN()-COLUMN($Z63)),0),3.75)</f>
        <v>1.5</v>
      </c>
      <c r="AD63" s="65">
        <f>MIN(MAX(MIN(MAX(MIN(MAX(N$6+INDEX(エサマスタ!$C$5:$O$53,MATCH($D63,エサマスタ!$B$5:$B$53,0),COLUMN()-COLUMN($Z63)),0),3.75)+INDEX(エサマスタ!$C$5:$O$53,MATCH($E63,エサマスタ!$B$5:$B$53,0),COLUMN()-COLUMN($Z63)),0),3.75)+INDEX(エサマスタ!$C$5:$O$53,MATCH($F63,エサマスタ!$B$5:$B$53,0),COLUMN()-COLUMN($Z63)),0),3.75)</f>
        <v>1.5</v>
      </c>
      <c r="AE63" s="65">
        <f>MIN(MAX(MIN(MAX(MIN(MAX(O$6+INDEX(エサマスタ!$C$5:$O$53,MATCH($D63,エサマスタ!$B$5:$B$53,0),COLUMN()-COLUMN($Z63)),0),3.75)+INDEX(エサマスタ!$C$5:$O$53,MATCH($E63,エサマスタ!$B$5:$B$53,0),COLUMN()-COLUMN($Z63)),0),3.75)+INDEX(エサマスタ!$C$5:$O$53,MATCH($F63,エサマスタ!$B$5:$B$53,0),COLUMN()-COLUMN($Z63)),0),3.75)</f>
        <v>1</v>
      </c>
      <c r="AF63" s="65">
        <f>MIN(MAX(MIN(MAX(MIN(MAX(P$6+INDEX(エサマスタ!$C$5:$O$53,MATCH($D63,エサマスタ!$B$5:$B$53,0),COLUMN()-COLUMN($Z63)),0),3.75)+INDEX(エサマスタ!$C$5:$O$53,MATCH($E63,エサマスタ!$B$5:$B$53,0),COLUMN()-COLUMN($Z63)),0),3.75)+INDEX(エサマスタ!$C$5:$O$53,MATCH($F63,エサマスタ!$B$5:$B$53,0),COLUMN()-COLUMN($Z63)),0),3.75)</f>
        <v>2.25</v>
      </c>
      <c r="AG63" s="65">
        <f>MIN(MAX(MIN(MAX(MIN(MAX(Q$6+INDEX(エサマスタ!$C$5:$O$53,MATCH($D63,エサマスタ!$B$5:$B$53,0),COLUMN()-COLUMN($Z63)),0),3.75)+INDEX(エサマスタ!$C$5:$O$53,MATCH($E63,エサマスタ!$B$5:$B$53,0),COLUMN()-COLUMN($Z63)),0),3.75)+INDEX(エサマスタ!$C$5:$O$53,MATCH($F63,エサマスタ!$B$5:$B$53,0),COLUMN()-COLUMN($Z63)),0),3.75)</f>
        <v>0.5</v>
      </c>
      <c r="AH63" s="65">
        <f>MIN(MAX(MIN(MAX(MIN(MAX(R$6+INDEX(エサマスタ!$C$5:$O$53,MATCH($D63,エサマスタ!$B$5:$B$53,0),COLUMN()-COLUMN($Z63)),0),3.75)+INDEX(エサマスタ!$C$5:$O$53,MATCH($E63,エサマスタ!$B$5:$B$53,0),COLUMN()-COLUMN($Z63)),0),3.75)+INDEX(エサマスタ!$C$5:$O$53,MATCH($F63,エサマスタ!$B$5:$B$53,0),COLUMN()-COLUMN($Z63)),0),3.75)</f>
        <v>0</v>
      </c>
      <c r="AI63" s="76">
        <f>MIN(MAX(MIN(MAX(MIN(MAX(S$6+INDEX(エサマスタ!$C$5:$O$53,MATCH($D63,エサマスタ!$B$5:$B$53,0),COLUMN()-COLUMN($Z63)),0),1.875-MOD(S63,1))+INDEX(エサマスタ!$C$5:$O$53,MATCH($E63,エサマスタ!$B$5:$B$53,0),COLUMN()-COLUMN($Z63)),0),1.875-MOD(S63,1))+INDEX(エサマスタ!$C$5:$O$53,MATCH($F63,エサマスタ!$B$5:$B$53,0),COLUMN()-COLUMN($Z63)),0),1.875-MOD(S63,1))</f>
        <v>0.625</v>
      </c>
      <c r="AJ63" s="76">
        <f>MIN(MAX(MIN(MAX(MIN(MAX(T$6+INDEX(エサマスタ!$C$5:$O$53,MATCH($D63,エサマスタ!$B$5:$B$53,0),COLUMN()-COLUMN($Z63)),0),1.875-MOD(T63,1))+INDEX(エサマスタ!$C$5:$O$53,MATCH($E63,エサマスタ!$B$5:$B$53,0),COLUMN()-COLUMN($Z63)),0),1.875-MOD(T63,1))+INDEX(エサマスタ!$C$5:$O$53,MATCH($F63,エサマスタ!$B$5:$B$53,0),COLUMN()-COLUMN($Z63)),0),1.875-MOD(T63,1))</f>
        <v>0.75</v>
      </c>
      <c r="AK63" s="76">
        <f>MIN(MAX(MIN(MAX(MIN(MAX(U$6+INDEX(エサマスタ!$C$5:$O$53,MATCH($D63,エサマスタ!$B$5:$B$53,0),COLUMN()-COLUMN($Z63)),0),1.875-MOD(U63,1))+INDEX(エサマスタ!$C$5:$O$53,MATCH($E63,エサマスタ!$B$5:$B$53,0),COLUMN()-COLUMN($Z63)),0),1.875-MOD(U63,1))+INDEX(エサマスタ!$C$5:$O$53,MATCH($F63,エサマスタ!$B$5:$B$53,0),COLUMN()-COLUMN($Z63)),0),1.875-MOD(U63,1))</f>
        <v>0.75</v>
      </c>
      <c r="AL63" s="76">
        <f>MIN(MAX(MIN(MAX(MIN(MAX(V$6+INDEX(エサマスタ!$C$5:$O$53,MATCH($D63,エサマスタ!$B$5:$B$53,0),COLUMN()-COLUMN($Z63)),0),1.875-MOD(V63,1))+INDEX(エサマスタ!$C$5:$O$53,MATCH($E63,エサマスタ!$B$5:$B$53,0),COLUMN()-COLUMN($Z63)),0),1.875-MOD(V63,1))+INDEX(エサマスタ!$C$5:$O$53,MATCH($F63,エサマスタ!$B$5:$B$53,0),COLUMN()-COLUMN($Z63)),0),1.875-MOD(V63,1))</f>
        <v>0.75</v>
      </c>
      <c r="AM63" s="77">
        <f>MIN(MAX(MIN(MAX(MIN(MAX(W$6+IF(AND($F$1="リマスター",$D63="アルマジロキャベツ"),-1,1)*INDEX(エサマスタ!$C$5:$O$53,MATCH($D63,エサマスタ!$B$5:$B$53,0),COLUMN()-COLUMN($Z63)),0),1.875-MOD(W63,1))+IF(AND($F$1="リマスター",$E63="アルマジロキャベツ"),-1,1)*INDEX(エサマスタ!$C$5:$O$53,MATCH($E63,エサマスタ!$B$5:$B$53,0),COLUMN()-COLUMN($Z63)),0),1.875-MOD(W63,1))+IF(AND($F$1="リマスター",$F63="アルマジロキャベツ"),-1,1)*INDEX(エサマスタ!$C$5:$O$53,MATCH($F63,エサマスタ!$B$5:$B$53,0),COLUMN()-COLUMN($Z63)),0),1.875-MOD(W63,1))</f>
        <v>1</v>
      </c>
      <c r="AN63" s="15"/>
      <c r="AO63" s="12"/>
      <c r="AP63" s="12"/>
      <c r="AQ63" s="12" t="str">
        <f>初期値マスタ!B60</f>
        <v>ユニコーンヘッド</v>
      </c>
      <c r="AR63" s="1"/>
    </row>
    <row r="64" spans="1:44" x14ac:dyDescent="0.15">
      <c r="A64" s="15"/>
      <c r="B64" s="51" t="s">
        <v>155</v>
      </c>
      <c r="C64" s="54"/>
      <c r="D64" s="53" t="s">
        <v>92</v>
      </c>
      <c r="E64" s="53" t="s">
        <v>97</v>
      </c>
      <c r="F64" s="53" t="s">
        <v>97</v>
      </c>
      <c r="G64" s="32"/>
      <c r="H64" s="15"/>
      <c r="I64" s="15"/>
      <c r="J64" s="63" t="s">
        <v>155</v>
      </c>
      <c r="K64" s="64">
        <f t="shared" ref="K64:R64" si="95">K63+AA63</f>
        <v>137</v>
      </c>
      <c r="L64" s="65">
        <f t="shared" si="95"/>
        <v>62</v>
      </c>
      <c r="M64" s="65">
        <f t="shared" si="95"/>
        <v>74</v>
      </c>
      <c r="N64" s="65">
        <f t="shared" si="95"/>
        <v>83</v>
      </c>
      <c r="O64" s="65">
        <f t="shared" si="95"/>
        <v>51</v>
      </c>
      <c r="P64" s="65">
        <f t="shared" si="95"/>
        <v>112</v>
      </c>
      <c r="Q64" s="65">
        <f t="shared" si="95"/>
        <v>53</v>
      </c>
      <c r="R64" s="65">
        <f t="shared" si="95"/>
        <v>5</v>
      </c>
      <c r="S64" s="76">
        <f t="shared" ref="S64:W64" si="96">INT(S63)+MIN(S63-INT(S63)+AI63,1.875)</f>
        <v>40.5</v>
      </c>
      <c r="T64" s="76">
        <f t="shared" si="96"/>
        <v>37.5</v>
      </c>
      <c r="U64" s="76">
        <f t="shared" si="96"/>
        <v>37.5</v>
      </c>
      <c r="V64" s="76">
        <f t="shared" si="96"/>
        <v>37.5</v>
      </c>
      <c r="W64" s="77">
        <f t="shared" si="96"/>
        <v>37.125</v>
      </c>
      <c r="X64" s="15"/>
      <c r="Y64" s="15"/>
      <c r="Z64" s="63" t="s">
        <v>155</v>
      </c>
      <c r="AA64" s="64">
        <f>MIN(MAX(MIN(MAX(MIN(MAX(K$6+INDEX(エサマスタ!$C$5:$O$53,MATCH($D64,エサマスタ!$B$5:$B$53,0),COLUMN()-COLUMN($Z64)),0),3.75)+INDEX(エサマスタ!$C$5:$O$53,MATCH($E64,エサマスタ!$B$5:$B$53,0),COLUMN()-COLUMN($Z64)),0),3.75)+INDEX(エサマスタ!$C$5:$O$53,MATCH($F64,エサマスタ!$B$5:$B$53,0),COLUMN()-COLUMN($Z64)),0),3.75)</f>
        <v>3.75</v>
      </c>
      <c r="AB64" s="65">
        <f>MIN(MAX(MIN(MAX(MIN(MAX(L$6+INDEX(エサマスタ!$C$5:$O$53,MATCH($D64,エサマスタ!$B$5:$B$53,0),COLUMN()-COLUMN($Z64)),0),3.75)+INDEX(エサマスタ!$C$5:$O$53,MATCH($E64,エサマスタ!$B$5:$B$53,0),COLUMN()-COLUMN($Z64)),0),3.75)+INDEX(エサマスタ!$C$5:$O$53,MATCH($F64,エサマスタ!$B$5:$B$53,0),COLUMN()-COLUMN($Z64)),0),3.75)</f>
        <v>1.25</v>
      </c>
      <c r="AC64" s="65">
        <f>MIN(MAX(MIN(MAX(MIN(MAX(M$6+INDEX(エサマスタ!$C$5:$O$53,MATCH($D64,エサマスタ!$B$5:$B$53,0),COLUMN()-COLUMN($Z64)),0),3.75)+INDEX(エサマスタ!$C$5:$O$53,MATCH($E64,エサマスタ!$B$5:$B$53,0),COLUMN()-COLUMN($Z64)),0),3.75)+INDEX(エサマスタ!$C$5:$O$53,MATCH($F64,エサマスタ!$B$5:$B$53,0),COLUMN()-COLUMN($Z64)),0),3.75)</f>
        <v>1.5</v>
      </c>
      <c r="AD64" s="65">
        <f>MIN(MAX(MIN(MAX(MIN(MAX(N$6+INDEX(エサマスタ!$C$5:$O$53,MATCH($D64,エサマスタ!$B$5:$B$53,0),COLUMN()-COLUMN($Z64)),0),3.75)+INDEX(エサマスタ!$C$5:$O$53,MATCH($E64,エサマスタ!$B$5:$B$53,0),COLUMN()-COLUMN($Z64)),0),3.75)+INDEX(エサマスタ!$C$5:$O$53,MATCH($F64,エサマスタ!$B$5:$B$53,0),COLUMN()-COLUMN($Z64)),0),3.75)</f>
        <v>1.5</v>
      </c>
      <c r="AE64" s="65">
        <f>MIN(MAX(MIN(MAX(MIN(MAX(O$6+INDEX(エサマスタ!$C$5:$O$53,MATCH($D64,エサマスタ!$B$5:$B$53,0),COLUMN()-COLUMN($Z64)),0),3.75)+INDEX(エサマスタ!$C$5:$O$53,MATCH($E64,エサマスタ!$B$5:$B$53,0),COLUMN()-COLUMN($Z64)),0),3.75)+INDEX(エサマスタ!$C$5:$O$53,MATCH($F64,エサマスタ!$B$5:$B$53,0),COLUMN()-COLUMN($Z64)),0),3.75)</f>
        <v>1</v>
      </c>
      <c r="AF64" s="65">
        <f>MIN(MAX(MIN(MAX(MIN(MAX(P$6+INDEX(エサマスタ!$C$5:$O$53,MATCH($D64,エサマスタ!$B$5:$B$53,0),COLUMN()-COLUMN($Z64)),0),3.75)+INDEX(エサマスタ!$C$5:$O$53,MATCH($E64,エサマスタ!$B$5:$B$53,0),COLUMN()-COLUMN($Z64)),0),3.75)+INDEX(エサマスタ!$C$5:$O$53,MATCH($F64,エサマスタ!$B$5:$B$53,0),COLUMN()-COLUMN($Z64)),0),3.75)</f>
        <v>2.25</v>
      </c>
      <c r="AG64" s="65">
        <f>MIN(MAX(MIN(MAX(MIN(MAX(Q$6+INDEX(エサマスタ!$C$5:$O$53,MATCH($D64,エサマスタ!$B$5:$B$53,0),COLUMN()-COLUMN($Z64)),0),3.75)+INDEX(エサマスタ!$C$5:$O$53,MATCH($E64,エサマスタ!$B$5:$B$53,0),COLUMN()-COLUMN($Z64)),0),3.75)+INDEX(エサマスタ!$C$5:$O$53,MATCH($F64,エサマスタ!$B$5:$B$53,0),COLUMN()-COLUMN($Z64)),0),3.75)</f>
        <v>0.5</v>
      </c>
      <c r="AH64" s="65">
        <f>MIN(MAX(MIN(MAX(MIN(MAX(R$6+INDEX(エサマスタ!$C$5:$O$53,MATCH($D64,エサマスタ!$B$5:$B$53,0),COLUMN()-COLUMN($Z64)),0),3.75)+INDEX(エサマスタ!$C$5:$O$53,MATCH($E64,エサマスタ!$B$5:$B$53,0),COLUMN()-COLUMN($Z64)),0),3.75)+INDEX(エサマスタ!$C$5:$O$53,MATCH($F64,エサマスタ!$B$5:$B$53,0),COLUMN()-COLUMN($Z64)),0),3.75)</f>
        <v>0</v>
      </c>
      <c r="AI64" s="76">
        <f>MIN(MAX(MIN(MAX(MIN(MAX(S$6+INDEX(エサマスタ!$C$5:$O$53,MATCH($D64,エサマスタ!$B$5:$B$53,0),COLUMN()-COLUMN($Z64)),0),1.875-MOD(S64,1))+INDEX(エサマスタ!$C$5:$O$53,MATCH($E64,エサマスタ!$B$5:$B$53,0),COLUMN()-COLUMN($Z64)),0),1.875-MOD(S64,1))+INDEX(エサマスタ!$C$5:$O$53,MATCH($F64,エサマスタ!$B$5:$B$53,0),COLUMN()-COLUMN($Z64)),0),1.875-MOD(S64,1))</f>
        <v>0.625</v>
      </c>
      <c r="AJ64" s="76">
        <f>MIN(MAX(MIN(MAX(MIN(MAX(T$6+INDEX(エサマスタ!$C$5:$O$53,MATCH($D64,エサマスタ!$B$5:$B$53,0),COLUMN()-COLUMN($Z64)),0),1.875-MOD(T64,1))+INDEX(エサマスタ!$C$5:$O$53,MATCH($E64,エサマスタ!$B$5:$B$53,0),COLUMN()-COLUMN($Z64)),0),1.875-MOD(T64,1))+INDEX(エサマスタ!$C$5:$O$53,MATCH($F64,エサマスタ!$B$5:$B$53,0),COLUMN()-COLUMN($Z64)),0),1.875-MOD(T64,1))</f>
        <v>0.75</v>
      </c>
      <c r="AK64" s="76">
        <f>MIN(MAX(MIN(MAX(MIN(MAX(U$6+INDEX(エサマスタ!$C$5:$O$53,MATCH($D64,エサマスタ!$B$5:$B$53,0),COLUMN()-COLUMN($Z64)),0),1.875-MOD(U64,1))+INDEX(エサマスタ!$C$5:$O$53,MATCH($E64,エサマスタ!$B$5:$B$53,0),COLUMN()-COLUMN($Z64)),0),1.875-MOD(U64,1))+INDEX(エサマスタ!$C$5:$O$53,MATCH($F64,エサマスタ!$B$5:$B$53,0),COLUMN()-COLUMN($Z64)),0),1.875-MOD(U64,1))</f>
        <v>0.75</v>
      </c>
      <c r="AL64" s="76">
        <f>MIN(MAX(MIN(MAX(MIN(MAX(V$6+INDEX(エサマスタ!$C$5:$O$53,MATCH($D64,エサマスタ!$B$5:$B$53,0),COLUMN()-COLUMN($Z64)),0),1.875-MOD(V64,1))+INDEX(エサマスタ!$C$5:$O$53,MATCH($E64,エサマスタ!$B$5:$B$53,0),COLUMN()-COLUMN($Z64)),0),1.875-MOD(V64,1))+INDEX(エサマスタ!$C$5:$O$53,MATCH($F64,エサマスタ!$B$5:$B$53,0),COLUMN()-COLUMN($Z64)),0),1.875-MOD(V64,1))</f>
        <v>0.75</v>
      </c>
      <c r="AM64" s="77">
        <f>MIN(MAX(MIN(MAX(MIN(MAX(W$6+IF(AND($F$1="リマスター",$D64="アルマジロキャベツ"),-1,1)*INDEX(エサマスタ!$C$5:$O$53,MATCH($D64,エサマスタ!$B$5:$B$53,0),COLUMN()-COLUMN($Z64)),0),1.875-MOD(W64,1))+IF(AND($F$1="リマスター",$E64="アルマジロキャベツ"),-1,1)*INDEX(エサマスタ!$C$5:$O$53,MATCH($E64,エサマスタ!$B$5:$B$53,0),COLUMN()-COLUMN($Z64)),0),1.875-MOD(W64,1))+IF(AND($F$1="リマスター",$F64="アルマジロキャベツ"),-1,1)*INDEX(エサマスタ!$C$5:$O$53,MATCH($F64,エサマスタ!$B$5:$B$53,0),COLUMN()-COLUMN($Z64)),0),1.875-MOD(W64,1))</f>
        <v>1</v>
      </c>
      <c r="AN64" s="15"/>
      <c r="AO64" s="12"/>
      <c r="AP64" s="12"/>
      <c r="AQ64" s="12" t="str">
        <f>初期値マスタ!B61</f>
        <v>イビルウェポン</v>
      </c>
      <c r="AR64" s="1"/>
    </row>
    <row r="65" spans="1:44" x14ac:dyDescent="0.15">
      <c r="A65" s="15"/>
      <c r="B65" s="51" t="s">
        <v>156</v>
      </c>
      <c r="C65" s="54"/>
      <c r="D65" s="53" t="s">
        <v>92</v>
      </c>
      <c r="E65" s="53" t="s">
        <v>97</v>
      </c>
      <c r="F65" s="53" t="s">
        <v>97</v>
      </c>
      <c r="G65" s="32"/>
      <c r="H65" s="15"/>
      <c r="I65" s="15"/>
      <c r="J65" s="63" t="s">
        <v>156</v>
      </c>
      <c r="K65" s="64">
        <f t="shared" ref="K65:R65" si="97">K64+AA64</f>
        <v>140.75</v>
      </c>
      <c r="L65" s="65">
        <f t="shared" si="97"/>
        <v>63.25</v>
      </c>
      <c r="M65" s="65">
        <f t="shared" si="97"/>
        <v>75.5</v>
      </c>
      <c r="N65" s="65">
        <f t="shared" si="97"/>
        <v>84.5</v>
      </c>
      <c r="O65" s="65">
        <f t="shared" si="97"/>
        <v>52</v>
      </c>
      <c r="P65" s="65">
        <f t="shared" si="97"/>
        <v>114.25</v>
      </c>
      <c r="Q65" s="65">
        <f t="shared" si="97"/>
        <v>53.5</v>
      </c>
      <c r="R65" s="65">
        <f t="shared" si="97"/>
        <v>5</v>
      </c>
      <c r="S65" s="76">
        <f t="shared" ref="S65:W65" si="98">INT(S64)+MIN(S64-INT(S64)+AI64,1.875)</f>
        <v>41.125</v>
      </c>
      <c r="T65" s="76">
        <f t="shared" si="98"/>
        <v>38.25</v>
      </c>
      <c r="U65" s="76">
        <f t="shared" si="98"/>
        <v>38.25</v>
      </c>
      <c r="V65" s="76">
        <f t="shared" si="98"/>
        <v>38.25</v>
      </c>
      <c r="W65" s="77">
        <f t="shared" si="98"/>
        <v>38.125</v>
      </c>
      <c r="X65" s="15"/>
      <c r="Y65" s="15"/>
      <c r="Z65" s="63" t="s">
        <v>156</v>
      </c>
      <c r="AA65" s="64">
        <f>MIN(MAX(MIN(MAX(MIN(MAX(K$6+INDEX(エサマスタ!$C$5:$O$53,MATCH($D65,エサマスタ!$B$5:$B$53,0),COLUMN()-COLUMN($Z65)),0),3.75)+INDEX(エサマスタ!$C$5:$O$53,MATCH($E65,エサマスタ!$B$5:$B$53,0),COLUMN()-COLUMN($Z65)),0),3.75)+INDEX(エサマスタ!$C$5:$O$53,MATCH($F65,エサマスタ!$B$5:$B$53,0),COLUMN()-COLUMN($Z65)),0),3.75)</f>
        <v>3.75</v>
      </c>
      <c r="AB65" s="65">
        <f>MIN(MAX(MIN(MAX(MIN(MAX(L$6+INDEX(エサマスタ!$C$5:$O$53,MATCH($D65,エサマスタ!$B$5:$B$53,0),COLUMN()-COLUMN($Z65)),0),3.75)+INDEX(エサマスタ!$C$5:$O$53,MATCH($E65,エサマスタ!$B$5:$B$53,0),COLUMN()-COLUMN($Z65)),0),3.75)+INDEX(エサマスタ!$C$5:$O$53,MATCH($F65,エサマスタ!$B$5:$B$53,0),COLUMN()-COLUMN($Z65)),0),3.75)</f>
        <v>1.25</v>
      </c>
      <c r="AC65" s="65">
        <f>MIN(MAX(MIN(MAX(MIN(MAX(M$6+INDEX(エサマスタ!$C$5:$O$53,MATCH($D65,エサマスタ!$B$5:$B$53,0),COLUMN()-COLUMN($Z65)),0),3.75)+INDEX(エサマスタ!$C$5:$O$53,MATCH($E65,エサマスタ!$B$5:$B$53,0),COLUMN()-COLUMN($Z65)),0),3.75)+INDEX(エサマスタ!$C$5:$O$53,MATCH($F65,エサマスタ!$B$5:$B$53,0),COLUMN()-COLUMN($Z65)),0),3.75)</f>
        <v>1.5</v>
      </c>
      <c r="AD65" s="65">
        <f>MIN(MAX(MIN(MAX(MIN(MAX(N$6+INDEX(エサマスタ!$C$5:$O$53,MATCH($D65,エサマスタ!$B$5:$B$53,0),COLUMN()-COLUMN($Z65)),0),3.75)+INDEX(エサマスタ!$C$5:$O$53,MATCH($E65,エサマスタ!$B$5:$B$53,0),COLUMN()-COLUMN($Z65)),0),3.75)+INDEX(エサマスタ!$C$5:$O$53,MATCH($F65,エサマスタ!$B$5:$B$53,0),COLUMN()-COLUMN($Z65)),0),3.75)</f>
        <v>1.5</v>
      </c>
      <c r="AE65" s="65">
        <f>MIN(MAX(MIN(MAX(MIN(MAX(O$6+INDEX(エサマスタ!$C$5:$O$53,MATCH($D65,エサマスタ!$B$5:$B$53,0),COLUMN()-COLUMN($Z65)),0),3.75)+INDEX(エサマスタ!$C$5:$O$53,MATCH($E65,エサマスタ!$B$5:$B$53,0),COLUMN()-COLUMN($Z65)),0),3.75)+INDEX(エサマスタ!$C$5:$O$53,MATCH($F65,エサマスタ!$B$5:$B$53,0),COLUMN()-COLUMN($Z65)),0),3.75)</f>
        <v>1</v>
      </c>
      <c r="AF65" s="65">
        <f>MIN(MAX(MIN(MAX(MIN(MAX(P$6+INDEX(エサマスタ!$C$5:$O$53,MATCH($D65,エサマスタ!$B$5:$B$53,0),COLUMN()-COLUMN($Z65)),0),3.75)+INDEX(エサマスタ!$C$5:$O$53,MATCH($E65,エサマスタ!$B$5:$B$53,0),COLUMN()-COLUMN($Z65)),0),3.75)+INDEX(エサマスタ!$C$5:$O$53,MATCH($F65,エサマスタ!$B$5:$B$53,0),COLUMN()-COLUMN($Z65)),0),3.75)</f>
        <v>2.25</v>
      </c>
      <c r="AG65" s="65">
        <f>MIN(MAX(MIN(MAX(MIN(MAX(Q$6+INDEX(エサマスタ!$C$5:$O$53,MATCH($D65,エサマスタ!$B$5:$B$53,0),COLUMN()-COLUMN($Z65)),0),3.75)+INDEX(エサマスタ!$C$5:$O$53,MATCH($E65,エサマスタ!$B$5:$B$53,0),COLUMN()-COLUMN($Z65)),0),3.75)+INDEX(エサマスタ!$C$5:$O$53,MATCH($F65,エサマスタ!$B$5:$B$53,0),COLUMN()-COLUMN($Z65)),0),3.75)</f>
        <v>0.5</v>
      </c>
      <c r="AH65" s="65">
        <f>MIN(MAX(MIN(MAX(MIN(MAX(R$6+INDEX(エサマスタ!$C$5:$O$53,MATCH($D65,エサマスタ!$B$5:$B$53,0),COLUMN()-COLUMN($Z65)),0),3.75)+INDEX(エサマスタ!$C$5:$O$53,MATCH($E65,エサマスタ!$B$5:$B$53,0),COLUMN()-COLUMN($Z65)),0),3.75)+INDEX(エサマスタ!$C$5:$O$53,MATCH($F65,エサマスタ!$B$5:$B$53,0),COLUMN()-COLUMN($Z65)),0),3.75)</f>
        <v>0</v>
      </c>
      <c r="AI65" s="76">
        <f>MIN(MAX(MIN(MAX(MIN(MAX(S$6+INDEX(エサマスタ!$C$5:$O$53,MATCH($D65,エサマスタ!$B$5:$B$53,0),COLUMN()-COLUMN($Z65)),0),1.875-MOD(S65,1))+INDEX(エサマスタ!$C$5:$O$53,MATCH($E65,エサマスタ!$B$5:$B$53,0),COLUMN()-COLUMN($Z65)),0),1.875-MOD(S65,1))+INDEX(エサマスタ!$C$5:$O$53,MATCH($F65,エサマスタ!$B$5:$B$53,0),COLUMN()-COLUMN($Z65)),0),1.875-MOD(S65,1))</f>
        <v>0.625</v>
      </c>
      <c r="AJ65" s="76">
        <f>MIN(MAX(MIN(MAX(MIN(MAX(T$6+INDEX(エサマスタ!$C$5:$O$53,MATCH($D65,エサマスタ!$B$5:$B$53,0),COLUMN()-COLUMN($Z65)),0),1.875-MOD(T65,1))+INDEX(エサマスタ!$C$5:$O$53,MATCH($E65,エサマスタ!$B$5:$B$53,0),COLUMN()-COLUMN($Z65)),0),1.875-MOD(T65,1))+INDEX(エサマスタ!$C$5:$O$53,MATCH($F65,エサマスタ!$B$5:$B$53,0),COLUMN()-COLUMN($Z65)),0),1.875-MOD(T65,1))</f>
        <v>0.75</v>
      </c>
      <c r="AK65" s="76">
        <f>MIN(MAX(MIN(MAX(MIN(MAX(U$6+INDEX(エサマスタ!$C$5:$O$53,MATCH($D65,エサマスタ!$B$5:$B$53,0),COLUMN()-COLUMN($Z65)),0),1.875-MOD(U65,1))+INDEX(エサマスタ!$C$5:$O$53,MATCH($E65,エサマスタ!$B$5:$B$53,0),COLUMN()-COLUMN($Z65)),0),1.875-MOD(U65,1))+INDEX(エサマスタ!$C$5:$O$53,MATCH($F65,エサマスタ!$B$5:$B$53,0),COLUMN()-COLUMN($Z65)),0),1.875-MOD(U65,1))</f>
        <v>0.75</v>
      </c>
      <c r="AL65" s="76">
        <f>MIN(MAX(MIN(MAX(MIN(MAX(V$6+INDEX(エサマスタ!$C$5:$O$53,MATCH($D65,エサマスタ!$B$5:$B$53,0),COLUMN()-COLUMN($Z65)),0),1.875-MOD(V65,1))+INDEX(エサマスタ!$C$5:$O$53,MATCH($E65,エサマスタ!$B$5:$B$53,0),COLUMN()-COLUMN($Z65)),0),1.875-MOD(V65,1))+INDEX(エサマスタ!$C$5:$O$53,MATCH($F65,エサマスタ!$B$5:$B$53,0),COLUMN()-COLUMN($Z65)),0),1.875-MOD(V65,1))</f>
        <v>0.75</v>
      </c>
      <c r="AM65" s="77">
        <f>MIN(MAX(MIN(MAX(MIN(MAX(W$6+IF(AND($F$1="リマスター",$D65="アルマジロキャベツ"),-1,1)*INDEX(エサマスタ!$C$5:$O$53,MATCH($D65,エサマスタ!$B$5:$B$53,0),COLUMN()-COLUMN($Z65)),0),1.875-MOD(W65,1))+IF(AND($F$1="リマスター",$E65="アルマジロキャベツ"),-1,1)*INDEX(エサマスタ!$C$5:$O$53,MATCH($E65,エサマスタ!$B$5:$B$53,0),COLUMN()-COLUMN($Z65)),0),1.875-MOD(W65,1))+IF(AND($F$1="リマスター",$F65="アルマジロキャベツ"),-1,1)*INDEX(エサマスタ!$C$5:$O$53,MATCH($F65,エサマスタ!$B$5:$B$53,0),COLUMN()-COLUMN($Z65)),0),1.875-MOD(W65,1))</f>
        <v>1</v>
      </c>
      <c r="AN65" s="15"/>
      <c r="AO65" s="12"/>
      <c r="AP65" s="12"/>
      <c r="AQ65" s="12" t="str">
        <f>初期値マスタ!B62</f>
        <v>ポロン</v>
      </c>
      <c r="AR65" s="1"/>
    </row>
    <row r="66" spans="1:44" x14ac:dyDescent="0.15">
      <c r="A66" s="15"/>
      <c r="B66" s="51" t="s">
        <v>157</v>
      </c>
      <c r="C66" s="54"/>
      <c r="D66" s="53" t="s">
        <v>92</v>
      </c>
      <c r="E66" s="53" t="s">
        <v>97</v>
      </c>
      <c r="F66" s="53" t="s">
        <v>97</v>
      </c>
      <c r="G66" s="32"/>
      <c r="H66" s="15"/>
      <c r="I66" s="15"/>
      <c r="J66" s="63" t="s">
        <v>157</v>
      </c>
      <c r="K66" s="64">
        <f t="shared" ref="K66:R66" si="99">K65+AA65</f>
        <v>144.5</v>
      </c>
      <c r="L66" s="65">
        <f t="shared" si="99"/>
        <v>64.5</v>
      </c>
      <c r="M66" s="65">
        <f t="shared" si="99"/>
        <v>77</v>
      </c>
      <c r="N66" s="65">
        <f t="shared" si="99"/>
        <v>86</v>
      </c>
      <c r="O66" s="65">
        <f t="shared" si="99"/>
        <v>53</v>
      </c>
      <c r="P66" s="65">
        <f t="shared" si="99"/>
        <v>116.5</v>
      </c>
      <c r="Q66" s="65">
        <f t="shared" si="99"/>
        <v>54</v>
      </c>
      <c r="R66" s="65">
        <f t="shared" si="99"/>
        <v>5</v>
      </c>
      <c r="S66" s="76">
        <f t="shared" ref="S66:W66" si="100">INT(S65)+MIN(S65-INT(S65)+AI65,1.875)</f>
        <v>41.75</v>
      </c>
      <c r="T66" s="76">
        <f t="shared" si="100"/>
        <v>39</v>
      </c>
      <c r="U66" s="76">
        <f t="shared" si="100"/>
        <v>39</v>
      </c>
      <c r="V66" s="76">
        <f t="shared" si="100"/>
        <v>39</v>
      </c>
      <c r="W66" s="77">
        <f t="shared" si="100"/>
        <v>39.125</v>
      </c>
      <c r="X66" s="15"/>
      <c r="Y66" s="15"/>
      <c r="Z66" s="63" t="s">
        <v>157</v>
      </c>
      <c r="AA66" s="64">
        <f>MIN(MAX(MIN(MAX(MIN(MAX(K$6+INDEX(エサマスタ!$C$5:$O$53,MATCH($D66,エサマスタ!$B$5:$B$53,0),COLUMN()-COLUMN($Z66)),0),3.75)+INDEX(エサマスタ!$C$5:$O$53,MATCH($E66,エサマスタ!$B$5:$B$53,0),COLUMN()-COLUMN($Z66)),0),3.75)+INDEX(エサマスタ!$C$5:$O$53,MATCH($F66,エサマスタ!$B$5:$B$53,0),COLUMN()-COLUMN($Z66)),0),3.75)</f>
        <v>3.75</v>
      </c>
      <c r="AB66" s="65">
        <f>MIN(MAX(MIN(MAX(MIN(MAX(L$6+INDEX(エサマスタ!$C$5:$O$53,MATCH($D66,エサマスタ!$B$5:$B$53,0),COLUMN()-COLUMN($Z66)),0),3.75)+INDEX(エサマスタ!$C$5:$O$53,MATCH($E66,エサマスタ!$B$5:$B$53,0),COLUMN()-COLUMN($Z66)),0),3.75)+INDEX(エサマスタ!$C$5:$O$53,MATCH($F66,エサマスタ!$B$5:$B$53,0),COLUMN()-COLUMN($Z66)),0),3.75)</f>
        <v>1.25</v>
      </c>
      <c r="AC66" s="65">
        <f>MIN(MAX(MIN(MAX(MIN(MAX(M$6+INDEX(エサマスタ!$C$5:$O$53,MATCH($D66,エサマスタ!$B$5:$B$53,0),COLUMN()-COLUMN($Z66)),0),3.75)+INDEX(エサマスタ!$C$5:$O$53,MATCH($E66,エサマスタ!$B$5:$B$53,0),COLUMN()-COLUMN($Z66)),0),3.75)+INDEX(エサマスタ!$C$5:$O$53,MATCH($F66,エサマスタ!$B$5:$B$53,0),COLUMN()-COLUMN($Z66)),0),3.75)</f>
        <v>1.5</v>
      </c>
      <c r="AD66" s="65">
        <f>MIN(MAX(MIN(MAX(MIN(MAX(N$6+INDEX(エサマスタ!$C$5:$O$53,MATCH($D66,エサマスタ!$B$5:$B$53,0),COLUMN()-COLUMN($Z66)),0),3.75)+INDEX(エサマスタ!$C$5:$O$53,MATCH($E66,エサマスタ!$B$5:$B$53,0),COLUMN()-COLUMN($Z66)),0),3.75)+INDEX(エサマスタ!$C$5:$O$53,MATCH($F66,エサマスタ!$B$5:$B$53,0),COLUMN()-COLUMN($Z66)),0),3.75)</f>
        <v>1.5</v>
      </c>
      <c r="AE66" s="65">
        <f>MIN(MAX(MIN(MAX(MIN(MAX(O$6+INDEX(エサマスタ!$C$5:$O$53,MATCH($D66,エサマスタ!$B$5:$B$53,0),COLUMN()-COLUMN($Z66)),0),3.75)+INDEX(エサマスタ!$C$5:$O$53,MATCH($E66,エサマスタ!$B$5:$B$53,0),COLUMN()-COLUMN($Z66)),0),3.75)+INDEX(エサマスタ!$C$5:$O$53,MATCH($F66,エサマスタ!$B$5:$B$53,0),COLUMN()-COLUMN($Z66)),0),3.75)</f>
        <v>1</v>
      </c>
      <c r="AF66" s="65">
        <f>MIN(MAX(MIN(MAX(MIN(MAX(P$6+INDEX(エサマスタ!$C$5:$O$53,MATCH($D66,エサマスタ!$B$5:$B$53,0),COLUMN()-COLUMN($Z66)),0),3.75)+INDEX(エサマスタ!$C$5:$O$53,MATCH($E66,エサマスタ!$B$5:$B$53,0),COLUMN()-COLUMN($Z66)),0),3.75)+INDEX(エサマスタ!$C$5:$O$53,MATCH($F66,エサマスタ!$B$5:$B$53,0),COLUMN()-COLUMN($Z66)),0),3.75)</f>
        <v>2.25</v>
      </c>
      <c r="AG66" s="65">
        <f>MIN(MAX(MIN(MAX(MIN(MAX(Q$6+INDEX(エサマスタ!$C$5:$O$53,MATCH($D66,エサマスタ!$B$5:$B$53,0),COLUMN()-COLUMN($Z66)),0),3.75)+INDEX(エサマスタ!$C$5:$O$53,MATCH($E66,エサマスタ!$B$5:$B$53,0),COLUMN()-COLUMN($Z66)),0),3.75)+INDEX(エサマスタ!$C$5:$O$53,MATCH($F66,エサマスタ!$B$5:$B$53,0),COLUMN()-COLUMN($Z66)),0),3.75)</f>
        <v>0.5</v>
      </c>
      <c r="AH66" s="65">
        <f>MIN(MAX(MIN(MAX(MIN(MAX(R$6+INDEX(エサマスタ!$C$5:$O$53,MATCH($D66,エサマスタ!$B$5:$B$53,0),COLUMN()-COLUMN($Z66)),0),3.75)+INDEX(エサマスタ!$C$5:$O$53,MATCH($E66,エサマスタ!$B$5:$B$53,0),COLUMN()-COLUMN($Z66)),0),3.75)+INDEX(エサマスタ!$C$5:$O$53,MATCH($F66,エサマスタ!$B$5:$B$53,0),COLUMN()-COLUMN($Z66)),0),3.75)</f>
        <v>0</v>
      </c>
      <c r="AI66" s="76">
        <f>MIN(MAX(MIN(MAX(MIN(MAX(S$6+INDEX(エサマスタ!$C$5:$O$53,MATCH($D66,エサマスタ!$B$5:$B$53,0),COLUMN()-COLUMN($Z66)),0),1.875-MOD(S66,1))+INDEX(エサマスタ!$C$5:$O$53,MATCH($E66,エサマスタ!$B$5:$B$53,0),COLUMN()-COLUMN($Z66)),0),1.875-MOD(S66,1))+INDEX(エサマスタ!$C$5:$O$53,MATCH($F66,エサマスタ!$B$5:$B$53,0),COLUMN()-COLUMN($Z66)),0),1.875-MOD(S66,1))</f>
        <v>0.625</v>
      </c>
      <c r="AJ66" s="76">
        <f>MIN(MAX(MIN(MAX(MIN(MAX(T$6+INDEX(エサマスタ!$C$5:$O$53,MATCH($D66,エサマスタ!$B$5:$B$53,0),COLUMN()-COLUMN($Z66)),0),1.875-MOD(T66,1))+INDEX(エサマスタ!$C$5:$O$53,MATCH($E66,エサマスタ!$B$5:$B$53,0),COLUMN()-COLUMN($Z66)),0),1.875-MOD(T66,1))+INDEX(エサマスタ!$C$5:$O$53,MATCH($F66,エサマスタ!$B$5:$B$53,0),COLUMN()-COLUMN($Z66)),0),1.875-MOD(T66,1))</f>
        <v>0.75</v>
      </c>
      <c r="AK66" s="76">
        <f>MIN(MAX(MIN(MAX(MIN(MAX(U$6+INDEX(エサマスタ!$C$5:$O$53,MATCH($D66,エサマスタ!$B$5:$B$53,0),COLUMN()-COLUMN($Z66)),0),1.875-MOD(U66,1))+INDEX(エサマスタ!$C$5:$O$53,MATCH($E66,エサマスタ!$B$5:$B$53,0),COLUMN()-COLUMN($Z66)),0),1.875-MOD(U66,1))+INDEX(エサマスタ!$C$5:$O$53,MATCH($F66,エサマスタ!$B$5:$B$53,0),COLUMN()-COLUMN($Z66)),0),1.875-MOD(U66,1))</f>
        <v>0.75</v>
      </c>
      <c r="AL66" s="76">
        <f>MIN(MAX(MIN(MAX(MIN(MAX(V$6+INDEX(エサマスタ!$C$5:$O$53,MATCH($D66,エサマスタ!$B$5:$B$53,0),COLUMN()-COLUMN($Z66)),0),1.875-MOD(V66,1))+INDEX(エサマスタ!$C$5:$O$53,MATCH($E66,エサマスタ!$B$5:$B$53,0),COLUMN()-COLUMN($Z66)),0),1.875-MOD(V66,1))+INDEX(エサマスタ!$C$5:$O$53,MATCH($F66,エサマスタ!$B$5:$B$53,0),COLUMN()-COLUMN($Z66)),0),1.875-MOD(V66,1))</f>
        <v>0.75</v>
      </c>
      <c r="AM66" s="77">
        <f>MIN(MAX(MIN(MAX(MIN(MAX(W$6+IF(AND($F$1="リマスター",$D66="アルマジロキャベツ"),-1,1)*INDEX(エサマスタ!$C$5:$O$53,MATCH($D66,エサマスタ!$B$5:$B$53,0),COLUMN()-COLUMN($Z66)),0),1.875-MOD(W66,1))+IF(AND($F$1="リマスター",$E66="アルマジロキャベツ"),-1,1)*INDEX(エサマスタ!$C$5:$O$53,MATCH($E66,エサマスタ!$B$5:$B$53,0),COLUMN()-COLUMN($Z66)),0),1.875-MOD(W66,1))+IF(AND($F$1="リマスター",$F66="アルマジロキャベツ"),-1,1)*INDEX(エサマスタ!$C$5:$O$53,MATCH($F66,エサマスタ!$B$5:$B$53,0),COLUMN()-COLUMN($Z66)),0),1.875-MOD(W66,1))</f>
        <v>1</v>
      </c>
      <c r="AN66" s="15"/>
      <c r="AO66" s="12"/>
      <c r="AP66" s="12"/>
      <c r="AQ66" s="12" t="str">
        <f>初期値マスタ!B63</f>
        <v>ゴブリン</v>
      </c>
      <c r="AR66" s="1"/>
    </row>
    <row r="67" spans="1:44" x14ac:dyDescent="0.15">
      <c r="A67" s="15"/>
      <c r="B67" s="51" t="s">
        <v>158</v>
      </c>
      <c r="C67" s="54"/>
      <c r="D67" s="53" t="s">
        <v>97</v>
      </c>
      <c r="E67" s="53" t="s">
        <v>97</v>
      </c>
      <c r="F67" s="53" t="s">
        <v>104</v>
      </c>
      <c r="G67" s="32"/>
      <c r="H67" s="15"/>
      <c r="I67" s="15"/>
      <c r="J67" s="63" t="s">
        <v>158</v>
      </c>
      <c r="K67" s="64">
        <f t="shared" ref="K67:R67" si="101">K66+AA66</f>
        <v>148.25</v>
      </c>
      <c r="L67" s="65">
        <f t="shared" si="101"/>
        <v>65.75</v>
      </c>
      <c r="M67" s="65">
        <f t="shared" si="101"/>
        <v>78.5</v>
      </c>
      <c r="N67" s="65">
        <f t="shared" si="101"/>
        <v>87.5</v>
      </c>
      <c r="O67" s="65">
        <f t="shared" si="101"/>
        <v>54</v>
      </c>
      <c r="P67" s="65">
        <f t="shared" si="101"/>
        <v>118.75</v>
      </c>
      <c r="Q67" s="65">
        <f t="shared" si="101"/>
        <v>54.5</v>
      </c>
      <c r="R67" s="65">
        <f t="shared" si="101"/>
        <v>5</v>
      </c>
      <c r="S67" s="76">
        <f t="shared" ref="S67:W67" si="102">INT(S66)+MIN(S66-INT(S66)+AI66,1.875)</f>
        <v>42.375</v>
      </c>
      <c r="T67" s="76">
        <f t="shared" si="102"/>
        <v>39.75</v>
      </c>
      <c r="U67" s="76">
        <f t="shared" si="102"/>
        <v>39.75</v>
      </c>
      <c r="V67" s="76">
        <f t="shared" si="102"/>
        <v>39.75</v>
      </c>
      <c r="W67" s="77">
        <f t="shared" si="102"/>
        <v>40.125</v>
      </c>
      <c r="X67" s="15"/>
      <c r="Y67" s="15"/>
      <c r="Z67" s="63" t="s">
        <v>158</v>
      </c>
      <c r="AA67" s="64">
        <f>MIN(MAX(MIN(MAX(MIN(MAX(K$6+INDEX(エサマスタ!$C$5:$O$53,MATCH($D67,エサマスタ!$B$5:$B$53,0),COLUMN()-COLUMN($Z67)),0),3.75)+INDEX(エサマスタ!$C$5:$O$53,MATCH($E67,エサマスタ!$B$5:$B$53,0),COLUMN()-COLUMN($Z67)),0),3.75)+INDEX(エサマスタ!$C$5:$O$53,MATCH($F67,エサマスタ!$B$5:$B$53,0),COLUMN()-COLUMN($Z67)),0),3.75)</f>
        <v>3.75</v>
      </c>
      <c r="AB67" s="65">
        <f>MIN(MAX(MIN(MAX(MIN(MAX(L$6+INDEX(エサマスタ!$C$5:$O$53,MATCH($D67,エサマスタ!$B$5:$B$53,0),COLUMN()-COLUMN($Z67)),0),3.75)+INDEX(エサマスタ!$C$5:$O$53,MATCH($E67,エサマスタ!$B$5:$B$53,0),COLUMN()-COLUMN($Z67)),0),3.75)+INDEX(エサマスタ!$C$5:$O$53,MATCH($F67,エサマスタ!$B$5:$B$53,0),COLUMN()-COLUMN($Z67)),0),3.75)</f>
        <v>1.25</v>
      </c>
      <c r="AC67" s="65">
        <f>MIN(MAX(MIN(MAX(MIN(MAX(M$6+INDEX(エサマスタ!$C$5:$O$53,MATCH($D67,エサマスタ!$B$5:$B$53,0),COLUMN()-COLUMN($Z67)),0),3.75)+INDEX(エサマスタ!$C$5:$O$53,MATCH($E67,エサマスタ!$B$5:$B$53,0),COLUMN()-COLUMN($Z67)),0),3.75)+INDEX(エサマスタ!$C$5:$O$53,MATCH($F67,エサマスタ!$B$5:$B$53,0),COLUMN()-COLUMN($Z67)),0),3.75)</f>
        <v>0.5</v>
      </c>
      <c r="AD67" s="65">
        <f>MIN(MAX(MIN(MAX(MIN(MAX(N$6+INDEX(エサマスタ!$C$5:$O$53,MATCH($D67,エサマスタ!$B$5:$B$53,0),COLUMN()-COLUMN($Z67)),0),3.75)+INDEX(エサマスタ!$C$5:$O$53,MATCH($E67,エサマスタ!$B$5:$B$53,0),COLUMN()-COLUMN($Z67)),0),3.75)+INDEX(エサマスタ!$C$5:$O$53,MATCH($F67,エサマスタ!$B$5:$B$53,0),COLUMN()-COLUMN($Z67)),0),3.75)</f>
        <v>1.5</v>
      </c>
      <c r="AE67" s="65">
        <f>MIN(MAX(MIN(MAX(MIN(MAX(O$6+INDEX(エサマスタ!$C$5:$O$53,MATCH($D67,エサマスタ!$B$5:$B$53,0),COLUMN()-COLUMN($Z67)),0),3.75)+INDEX(エサマスタ!$C$5:$O$53,MATCH($E67,エサマスタ!$B$5:$B$53,0),COLUMN()-COLUMN($Z67)),0),3.75)+INDEX(エサマスタ!$C$5:$O$53,MATCH($F67,エサマスタ!$B$5:$B$53,0),COLUMN()-COLUMN($Z67)),0),3.75)</f>
        <v>1</v>
      </c>
      <c r="AF67" s="65">
        <f>MIN(MAX(MIN(MAX(MIN(MAX(P$6+INDEX(エサマスタ!$C$5:$O$53,MATCH($D67,エサマスタ!$B$5:$B$53,0),COLUMN()-COLUMN($Z67)),0),3.75)+INDEX(エサマスタ!$C$5:$O$53,MATCH($E67,エサマスタ!$B$5:$B$53,0),COLUMN()-COLUMN($Z67)),0),3.75)+INDEX(エサマスタ!$C$5:$O$53,MATCH($F67,エサマスタ!$B$5:$B$53,0),COLUMN()-COLUMN($Z67)),0),3.75)</f>
        <v>1.25</v>
      </c>
      <c r="AG67" s="65">
        <f>MIN(MAX(MIN(MAX(MIN(MAX(Q$6+INDEX(エサマスタ!$C$5:$O$53,MATCH($D67,エサマスタ!$B$5:$B$53,0),COLUMN()-COLUMN($Z67)),0),3.75)+INDEX(エサマスタ!$C$5:$O$53,MATCH($E67,エサマスタ!$B$5:$B$53,0),COLUMN()-COLUMN($Z67)),0),3.75)+INDEX(エサマスタ!$C$5:$O$53,MATCH($F67,エサマスタ!$B$5:$B$53,0),COLUMN()-COLUMN($Z67)),0),3.75)</f>
        <v>2.5</v>
      </c>
      <c r="AH67" s="65">
        <f>MIN(MAX(MIN(MAX(MIN(MAX(R$6+INDEX(エサマスタ!$C$5:$O$53,MATCH($D67,エサマスタ!$B$5:$B$53,0),COLUMN()-COLUMN($Z67)),0),3.75)+INDEX(エサマスタ!$C$5:$O$53,MATCH($E67,エサマスタ!$B$5:$B$53,0),COLUMN()-COLUMN($Z67)),0),3.75)+INDEX(エサマスタ!$C$5:$O$53,MATCH($F67,エサマスタ!$B$5:$B$53,0),COLUMN()-COLUMN($Z67)),0),3.75)</f>
        <v>0</v>
      </c>
      <c r="AI67" s="76">
        <f>MIN(MAX(MIN(MAX(MIN(MAX(S$6+INDEX(エサマスタ!$C$5:$O$53,MATCH($D67,エサマスタ!$B$5:$B$53,0),COLUMN()-COLUMN($Z67)),0),1.875-MOD(S67,1))+INDEX(エサマスタ!$C$5:$O$53,MATCH($E67,エサマスタ!$B$5:$B$53,0),COLUMN()-COLUMN($Z67)),0),1.875-MOD(S67,1))+INDEX(エサマスタ!$C$5:$O$53,MATCH($F67,エサマスタ!$B$5:$B$53,0),COLUMN()-COLUMN($Z67)),0),1.875-MOD(S67,1))</f>
        <v>0.625</v>
      </c>
      <c r="AJ67" s="76">
        <f>MIN(MAX(MIN(MAX(MIN(MAX(T$6+INDEX(エサマスタ!$C$5:$O$53,MATCH($D67,エサマスタ!$B$5:$B$53,0),COLUMN()-COLUMN($Z67)),0),1.875-MOD(T67,1))+INDEX(エサマスタ!$C$5:$O$53,MATCH($E67,エサマスタ!$B$5:$B$53,0),COLUMN()-COLUMN($Z67)),0),1.875-MOD(T67,1))+INDEX(エサマスタ!$C$5:$O$53,MATCH($F67,エサマスタ!$B$5:$B$53,0),COLUMN()-COLUMN($Z67)),0),1.875-MOD(T67,1))</f>
        <v>0.25</v>
      </c>
      <c r="AK67" s="76">
        <f>MIN(MAX(MIN(MAX(MIN(MAX(U$6+INDEX(エサマスタ!$C$5:$O$53,MATCH($D67,エサマスタ!$B$5:$B$53,0),COLUMN()-COLUMN($Z67)),0),1.875-MOD(U67,1))+INDEX(エサマスタ!$C$5:$O$53,MATCH($E67,エサマスタ!$B$5:$B$53,0),COLUMN()-COLUMN($Z67)),0),1.875-MOD(U67,1))+INDEX(エサマスタ!$C$5:$O$53,MATCH($F67,エサマスタ!$B$5:$B$53,0),COLUMN()-COLUMN($Z67)),0),1.875-MOD(U67,1))</f>
        <v>0.25</v>
      </c>
      <c r="AL67" s="76">
        <f>MIN(MAX(MIN(MAX(MIN(MAX(V$6+INDEX(エサマスタ!$C$5:$O$53,MATCH($D67,エサマスタ!$B$5:$B$53,0),COLUMN()-COLUMN($Z67)),0),1.875-MOD(V67,1))+INDEX(エサマスタ!$C$5:$O$53,MATCH($E67,エサマスタ!$B$5:$B$53,0),COLUMN()-COLUMN($Z67)),0),1.875-MOD(V67,1))+INDEX(エサマスタ!$C$5:$O$53,MATCH($F67,エサマスタ!$B$5:$B$53,0),COLUMN()-COLUMN($Z67)),0),1.875-MOD(V67,1))</f>
        <v>0.25</v>
      </c>
      <c r="AM67" s="77">
        <f>MIN(MAX(MIN(MAX(MIN(MAX(W$6+IF(AND($F$1="リマスター",$D67="アルマジロキャベツ"),-1,1)*INDEX(エサマスタ!$C$5:$O$53,MATCH($D67,エサマスタ!$B$5:$B$53,0),COLUMN()-COLUMN($Z67)),0),1.875-MOD(W67,1))+IF(AND($F$1="リマスター",$E67="アルマジロキャベツ"),-1,1)*INDEX(エサマスタ!$C$5:$O$53,MATCH($E67,エサマスタ!$B$5:$B$53,0),COLUMN()-COLUMN($Z67)),0),1.875-MOD(W67,1))+IF(AND($F$1="リマスター",$F67="アルマジロキャベツ"),-1,1)*INDEX(エサマスタ!$C$5:$O$53,MATCH($F67,エサマスタ!$B$5:$B$53,0),COLUMN()-COLUMN($Z67)),0),1.875-MOD(W67,1))</f>
        <v>1.375</v>
      </c>
      <c r="AN67" s="15"/>
      <c r="AO67" s="12"/>
      <c r="AP67" s="12"/>
      <c r="AQ67" s="12" t="str">
        <f>初期値マスタ!B64</f>
        <v>ダークプリースト</v>
      </c>
      <c r="AR67" s="1"/>
    </row>
    <row r="68" spans="1:44" x14ac:dyDescent="0.15">
      <c r="A68" s="15"/>
      <c r="B68" s="51" t="s">
        <v>159</v>
      </c>
      <c r="C68" s="54"/>
      <c r="D68" s="53" t="s">
        <v>92</v>
      </c>
      <c r="E68" s="53" t="s">
        <v>92</v>
      </c>
      <c r="F68" s="53" t="s">
        <v>104</v>
      </c>
      <c r="G68" s="32"/>
      <c r="H68" s="15"/>
      <c r="I68" s="15"/>
      <c r="J68" s="63" t="s">
        <v>159</v>
      </c>
      <c r="K68" s="64">
        <f t="shared" ref="K68:R68" si="103">K67+AA67</f>
        <v>152</v>
      </c>
      <c r="L68" s="65">
        <f t="shared" si="103"/>
        <v>67</v>
      </c>
      <c r="M68" s="65">
        <f t="shared" si="103"/>
        <v>79</v>
      </c>
      <c r="N68" s="65">
        <f t="shared" si="103"/>
        <v>89</v>
      </c>
      <c r="O68" s="65">
        <f t="shared" si="103"/>
        <v>55</v>
      </c>
      <c r="P68" s="65">
        <f t="shared" si="103"/>
        <v>120</v>
      </c>
      <c r="Q68" s="65">
        <f t="shared" si="103"/>
        <v>57</v>
      </c>
      <c r="R68" s="65">
        <f t="shared" si="103"/>
        <v>5</v>
      </c>
      <c r="S68" s="76">
        <f t="shared" ref="S68:W68" si="104">INT(S67)+MIN(S67-INT(S67)+AI67,1.875)</f>
        <v>43</v>
      </c>
      <c r="T68" s="76">
        <f t="shared" si="104"/>
        <v>40</v>
      </c>
      <c r="U68" s="76">
        <f t="shared" si="104"/>
        <v>40</v>
      </c>
      <c r="V68" s="76">
        <f t="shared" si="104"/>
        <v>40</v>
      </c>
      <c r="W68" s="77">
        <f t="shared" si="104"/>
        <v>41.5</v>
      </c>
      <c r="X68" s="15"/>
      <c r="Y68" s="15"/>
      <c r="Z68" s="63" t="s">
        <v>159</v>
      </c>
      <c r="AA68" s="64">
        <f>MIN(MAX(MIN(MAX(MIN(MAX(K$6+INDEX(エサマスタ!$C$5:$O$53,MATCH($D68,エサマスタ!$B$5:$B$53,0),COLUMN()-COLUMN($Z68)),0),3.75)+INDEX(エサマスタ!$C$5:$O$53,MATCH($E68,エサマスタ!$B$5:$B$53,0),COLUMN()-COLUMN($Z68)),0),3.75)+INDEX(エサマスタ!$C$5:$O$53,MATCH($F68,エサマスタ!$B$5:$B$53,0),COLUMN()-COLUMN($Z68)),0),3.75)</f>
        <v>0.5</v>
      </c>
      <c r="AB68" s="65">
        <f>MIN(MAX(MIN(MAX(MIN(MAX(L$6+INDEX(エサマスタ!$C$5:$O$53,MATCH($D68,エサマスタ!$B$5:$B$53,0),COLUMN()-COLUMN($Z68)),0),3.75)+INDEX(エサマスタ!$C$5:$O$53,MATCH($E68,エサマスタ!$B$5:$B$53,0),COLUMN()-COLUMN($Z68)),0),3.75)+INDEX(エサマスタ!$C$5:$O$53,MATCH($F68,エサマスタ!$B$5:$B$53,0),COLUMN()-COLUMN($Z68)),0),3.75)</f>
        <v>1.25</v>
      </c>
      <c r="AC68" s="65">
        <f>MIN(MAX(MIN(MAX(MIN(MAX(M$6+INDEX(エサマスタ!$C$5:$O$53,MATCH($D68,エサマスタ!$B$5:$B$53,0),COLUMN()-COLUMN($Z68)),0),3.75)+INDEX(エサマスタ!$C$5:$O$53,MATCH($E68,エサマスタ!$B$5:$B$53,0),COLUMN()-COLUMN($Z68)),0),3.75)+INDEX(エサマスタ!$C$5:$O$53,MATCH($F68,エサマスタ!$B$5:$B$53,0),COLUMN()-COLUMN($Z68)),0),3.75)</f>
        <v>2.5</v>
      </c>
      <c r="AD68" s="65">
        <f>MIN(MAX(MIN(MAX(MIN(MAX(N$6+INDEX(エサマスタ!$C$5:$O$53,MATCH($D68,エサマスタ!$B$5:$B$53,0),COLUMN()-COLUMN($Z68)),0),3.75)+INDEX(エサマスタ!$C$5:$O$53,MATCH($E68,エサマスタ!$B$5:$B$53,0),COLUMN()-COLUMN($Z68)),0),3.75)+INDEX(エサマスタ!$C$5:$O$53,MATCH($F68,エサマスタ!$B$5:$B$53,0),COLUMN()-COLUMN($Z68)),0),3.75)</f>
        <v>1.5</v>
      </c>
      <c r="AE68" s="65">
        <f>MIN(MAX(MIN(MAX(MIN(MAX(O$6+INDEX(エサマスタ!$C$5:$O$53,MATCH($D68,エサマスタ!$B$5:$B$53,0),COLUMN()-COLUMN($Z68)),0),3.75)+INDEX(エサマスタ!$C$5:$O$53,MATCH($E68,エサマスタ!$B$5:$B$53,0),COLUMN()-COLUMN($Z68)),0),3.75)+INDEX(エサマスタ!$C$5:$O$53,MATCH($F68,エサマスタ!$B$5:$B$53,0),COLUMN()-COLUMN($Z68)),0),3.75)</f>
        <v>1</v>
      </c>
      <c r="AF68" s="65">
        <f>MIN(MAX(MIN(MAX(MIN(MAX(P$6+INDEX(エサマスタ!$C$5:$O$53,MATCH($D68,エサマスタ!$B$5:$B$53,0),COLUMN()-COLUMN($Z68)),0),3.75)+INDEX(エサマスタ!$C$5:$O$53,MATCH($E68,エサマスタ!$B$5:$B$53,0),COLUMN()-COLUMN($Z68)),0),3.75)+INDEX(エサマスタ!$C$5:$O$53,MATCH($F68,エサマスタ!$B$5:$B$53,0),COLUMN()-COLUMN($Z68)),0),3.75)</f>
        <v>3.25</v>
      </c>
      <c r="AG68" s="65">
        <f>MIN(MAX(MIN(MAX(MIN(MAX(Q$6+INDEX(エサマスタ!$C$5:$O$53,MATCH($D68,エサマスタ!$B$5:$B$53,0),COLUMN()-COLUMN($Z68)),0),3.75)+INDEX(エサマスタ!$C$5:$O$53,MATCH($E68,エサマスタ!$B$5:$B$53,0),COLUMN()-COLUMN($Z68)),0),3.75)+INDEX(エサマスタ!$C$5:$O$53,MATCH($F68,エサマスタ!$B$5:$B$53,0),COLUMN()-COLUMN($Z68)),0),3.75)</f>
        <v>1</v>
      </c>
      <c r="AH68" s="65">
        <f>MIN(MAX(MIN(MAX(MIN(MAX(R$6+INDEX(エサマスタ!$C$5:$O$53,MATCH($D68,エサマスタ!$B$5:$B$53,0),COLUMN()-COLUMN($Z68)),0),3.75)+INDEX(エサマスタ!$C$5:$O$53,MATCH($E68,エサマスタ!$B$5:$B$53,0),COLUMN()-COLUMN($Z68)),0),3.75)+INDEX(エサマスタ!$C$5:$O$53,MATCH($F68,エサマスタ!$B$5:$B$53,0),COLUMN()-COLUMN($Z68)),0),3.75)</f>
        <v>0</v>
      </c>
      <c r="AI68" s="76">
        <f>MIN(MAX(MIN(MAX(MIN(MAX(S$6+INDEX(エサマスタ!$C$5:$O$53,MATCH($D68,エサマスタ!$B$5:$B$53,0),COLUMN()-COLUMN($Z68)),0),1.875-MOD(S68,1))+INDEX(エサマスタ!$C$5:$O$53,MATCH($E68,エサマスタ!$B$5:$B$53,0),COLUMN()-COLUMN($Z68)),0),1.875-MOD(S68,1))+INDEX(エサマスタ!$C$5:$O$53,MATCH($F68,エサマスタ!$B$5:$B$53,0),COLUMN()-COLUMN($Z68)),0),1.875-MOD(S68,1))</f>
        <v>0.625</v>
      </c>
      <c r="AJ68" s="76">
        <f>MIN(MAX(MIN(MAX(MIN(MAX(T$6+INDEX(エサマスタ!$C$5:$O$53,MATCH($D68,エサマスタ!$B$5:$B$53,0),COLUMN()-COLUMN($Z68)),0),1.875-MOD(T68,1))+INDEX(エサマスタ!$C$5:$O$53,MATCH($E68,エサマスタ!$B$5:$B$53,0),COLUMN()-COLUMN($Z68)),0),1.875-MOD(T68,1))+INDEX(エサマスタ!$C$5:$O$53,MATCH($F68,エサマスタ!$B$5:$B$53,0),COLUMN()-COLUMN($Z68)),0),1.875-MOD(T68,1))</f>
        <v>1.25</v>
      </c>
      <c r="AK68" s="76">
        <f>MIN(MAX(MIN(MAX(MIN(MAX(U$6+INDEX(エサマスタ!$C$5:$O$53,MATCH($D68,エサマスタ!$B$5:$B$53,0),COLUMN()-COLUMN($Z68)),0),1.875-MOD(U68,1))+INDEX(エサマスタ!$C$5:$O$53,MATCH($E68,エサマスタ!$B$5:$B$53,0),COLUMN()-COLUMN($Z68)),0),1.875-MOD(U68,1))+INDEX(エサマスタ!$C$5:$O$53,MATCH($F68,エサマスタ!$B$5:$B$53,0),COLUMN()-COLUMN($Z68)),0),1.875-MOD(U68,1))</f>
        <v>1.25</v>
      </c>
      <c r="AL68" s="76">
        <f>MIN(MAX(MIN(MAX(MIN(MAX(V$6+INDEX(エサマスタ!$C$5:$O$53,MATCH($D68,エサマスタ!$B$5:$B$53,0),COLUMN()-COLUMN($Z68)),0),1.875-MOD(V68,1))+INDEX(エサマスタ!$C$5:$O$53,MATCH($E68,エサマスタ!$B$5:$B$53,0),COLUMN()-COLUMN($Z68)),0),1.875-MOD(V68,1))+INDEX(エサマスタ!$C$5:$O$53,MATCH($F68,エサマスタ!$B$5:$B$53,0),COLUMN()-COLUMN($Z68)),0),1.875-MOD(V68,1))</f>
        <v>1.25</v>
      </c>
      <c r="AM68" s="77">
        <f>MIN(MAX(MIN(MAX(MIN(MAX(W$6+IF(AND($F$1="リマスター",$D68="アルマジロキャベツ"),-1,1)*INDEX(エサマスタ!$C$5:$O$53,MATCH($D68,エサマスタ!$B$5:$B$53,0),COLUMN()-COLUMN($Z68)),0),1.875-MOD(W68,1))+IF(AND($F$1="リマスター",$E68="アルマジロキャベツ"),-1,1)*INDEX(エサマスタ!$C$5:$O$53,MATCH($E68,エサマスタ!$B$5:$B$53,0),COLUMN()-COLUMN($Z68)),0),1.875-MOD(W68,1))+IF(AND($F$1="リマスター",$F68="アルマジロキャベツ"),-1,1)*INDEX(エサマスタ!$C$5:$O$53,MATCH($F68,エサマスタ!$B$5:$B$53,0),COLUMN()-COLUMN($Z68)),0),1.875-MOD(W68,1))</f>
        <v>0</v>
      </c>
      <c r="AN68" s="15"/>
      <c r="AO68" s="12"/>
      <c r="AP68" s="12"/>
      <c r="AQ68" s="12" t="str">
        <f>初期値マスタ!B65</f>
        <v>サハギン</v>
      </c>
      <c r="AR68" s="1"/>
    </row>
    <row r="69" spans="1:44" x14ac:dyDescent="0.15">
      <c r="A69" s="15"/>
      <c r="B69" s="51" t="s">
        <v>160</v>
      </c>
      <c r="C69" s="54"/>
      <c r="D69" s="53" t="s">
        <v>92</v>
      </c>
      <c r="E69" s="53" t="s">
        <v>97</v>
      </c>
      <c r="F69" s="53" t="s">
        <v>97</v>
      </c>
      <c r="G69" s="32"/>
      <c r="H69" s="15"/>
      <c r="I69" s="15"/>
      <c r="J69" s="63" t="s">
        <v>160</v>
      </c>
      <c r="K69" s="64">
        <f t="shared" ref="K69:R69" si="105">K68+AA68</f>
        <v>152.5</v>
      </c>
      <c r="L69" s="65">
        <f t="shared" si="105"/>
        <v>68.25</v>
      </c>
      <c r="M69" s="65">
        <f t="shared" si="105"/>
        <v>81.5</v>
      </c>
      <c r="N69" s="65">
        <f t="shared" si="105"/>
        <v>90.5</v>
      </c>
      <c r="O69" s="65">
        <f t="shared" si="105"/>
        <v>56</v>
      </c>
      <c r="P69" s="65">
        <f t="shared" si="105"/>
        <v>123.25</v>
      </c>
      <c r="Q69" s="65">
        <f t="shared" si="105"/>
        <v>58</v>
      </c>
      <c r="R69" s="65">
        <f t="shared" si="105"/>
        <v>5</v>
      </c>
      <c r="S69" s="76">
        <f t="shared" ref="S69:W69" si="106">INT(S68)+MIN(S68-INT(S68)+AI68,1.875)</f>
        <v>43.625</v>
      </c>
      <c r="T69" s="76">
        <f t="shared" si="106"/>
        <v>41.25</v>
      </c>
      <c r="U69" s="76">
        <f t="shared" si="106"/>
        <v>41.25</v>
      </c>
      <c r="V69" s="76">
        <f t="shared" si="106"/>
        <v>41.25</v>
      </c>
      <c r="W69" s="77">
        <f t="shared" si="106"/>
        <v>41.5</v>
      </c>
      <c r="X69" s="15"/>
      <c r="Y69" s="15"/>
      <c r="Z69" s="63" t="s">
        <v>160</v>
      </c>
      <c r="AA69" s="64">
        <f>MIN(MAX(MIN(MAX(MIN(MAX(K$6+INDEX(エサマスタ!$C$5:$O$53,MATCH($D69,エサマスタ!$B$5:$B$53,0),COLUMN()-COLUMN($Z69)),0),3.75)+INDEX(エサマスタ!$C$5:$O$53,MATCH($E69,エサマスタ!$B$5:$B$53,0),COLUMN()-COLUMN($Z69)),0),3.75)+INDEX(エサマスタ!$C$5:$O$53,MATCH($F69,エサマスタ!$B$5:$B$53,0),COLUMN()-COLUMN($Z69)),0),3.75)</f>
        <v>3.75</v>
      </c>
      <c r="AB69" s="65">
        <f>MIN(MAX(MIN(MAX(MIN(MAX(L$6+INDEX(エサマスタ!$C$5:$O$53,MATCH($D69,エサマスタ!$B$5:$B$53,0),COLUMN()-COLUMN($Z69)),0),3.75)+INDEX(エサマスタ!$C$5:$O$53,MATCH($E69,エサマスタ!$B$5:$B$53,0),COLUMN()-COLUMN($Z69)),0),3.75)+INDEX(エサマスタ!$C$5:$O$53,MATCH($F69,エサマスタ!$B$5:$B$53,0),COLUMN()-COLUMN($Z69)),0),3.75)</f>
        <v>1.25</v>
      </c>
      <c r="AC69" s="65">
        <f>MIN(MAX(MIN(MAX(MIN(MAX(M$6+INDEX(エサマスタ!$C$5:$O$53,MATCH($D69,エサマスタ!$B$5:$B$53,0),COLUMN()-COLUMN($Z69)),0),3.75)+INDEX(エサマスタ!$C$5:$O$53,MATCH($E69,エサマスタ!$B$5:$B$53,0),COLUMN()-COLUMN($Z69)),0),3.75)+INDEX(エサマスタ!$C$5:$O$53,MATCH($F69,エサマスタ!$B$5:$B$53,0),COLUMN()-COLUMN($Z69)),0),3.75)</f>
        <v>1.5</v>
      </c>
      <c r="AD69" s="65">
        <f>MIN(MAX(MIN(MAX(MIN(MAX(N$6+INDEX(エサマスタ!$C$5:$O$53,MATCH($D69,エサマスタ!$B$5:$B$53,0),COLUMN()-COLUMN($Z69)),0),3.75)+INDEX(エサマスタ!$C$5:$O$53,MATCH($E69,エサマスタ!$B$5:$B$53,0),COLUMN()-COLUMN($Z69)),0),3.75)+INDEX(エサマスタ!$C$5:$O$53,MATCH($F69,エサマスタ!$B$5:$B$53,0),COLUMN()-COLUMN($Z69)),0),3.75)</f>
        <v>1.5</v>
      </c>
      <c r="AE69" s="65">
        <f>MIN(MAX(MIN(MAX(MIN(MAX(O$6+INDEX(エサマスタ!$C$5:$O$53,MATCH($D69,エサマスタ!$B$5:$B$53,0),COLUMN()-COLUMN($Z69)),0),3.75)+INDEX(エサマスタ!$C$5:$O$53,MATCH($E69,エサマスタ!$B$5:$B$53,0),COLUMN()-COLUMN($Z69)),0),3.75)+INDEX(エサマスタ!$C$5:$O$53,MATCH($F69,エサマスタ!$B$5:$B$53,0),COLUMN()-COLUMN($Z69)),0),3.75)</f>
        <v>1</v>
      </c>
      <c r="AF69" s="65">
        <f>MIN(MAX(MIN(MAX(MIN(MAX(P$6+INDEX(エサマスタ!$C$5:$O$53,MATCH($D69,エサマスタ!$B$5:$B$53,0),COLUMN()-COLUMN($Z69)),0),3.75)+INDEX(エサマスタ!$C$5:$O$53,MATCH($E69,エサマスタ!$B$5:$B$53,0),COLUMN()-COLUMN($Z69)),0),3.75)+INDEX(エサマスタ!$C$5:$O$53,MATCH($F69,エサマスタ!$B$5:$B$53,0),COLUMN()-COLUMN($Z69)),0),3.75)</f>
        <v>2.25</v>
      </c>
      <c r="AG69" s="65">
        <f>MIN(MAX(MIN(MAX(MIN(MAX(Q$6+INDEX(エサマスタ!$C$5:$O$53,MATCH($D69,エサマスタ!$B$5:$B$53,0),COLUMN()-COLUMN($Z69)),0),3.75)+INDEX(エサマスタ!$C$5:$O$53,MATCH($E69,エサマスタ!$B$5:$B$53,0),COLUMN()-COLUMN($Z69)),0),3.75)+INDEX(エサマスタ!$C$5:$O$53,MATCH($F69,エサマスタ!$B$5:$B$53,0),COLUMN()-COLUMN($Z69)),0),3.75)</f>
        <v>0.5</v>
      </c>
      <c r="AH69" s="65">
        <f>MIN(MAX(MIN(MAX(MIN(MAX(R$6+INDEX(エサマスタ!$C$5:$O$53,MATCH($D69,エサマスタ!$B$5:$B$53,0),COLUMN()-COLUMN($Z69)),0),3.75)+INDEX(エサマスタ!$C$5:$O$53,MATCH($E69,エサマスタ!$B$5:$B$53,0),COLUMN()-COLUMN($Z69)),0),3.75)+INDEX(エサマスタ!$C$5:$O$53,MATCH($F69,エサマスタ!$B$5:$B$53,0),COLUMN()-COLUMN($Z69)),0),3.75)</f>
        <v>0</v>
      </c>
      <c r="AI69" s="76">
        <f>MIN(MAX(MIN(MAX(MIN(MAX(S$6+INDEX(エサマスタ!$C$5:$O$53,MATCH($D69,エサマスタ!$B$5:$B$53,0),COLUMN()-COLUMN($Z69)),0),1.875-MOD(S69,1))+INDEX(エサマスタ!$C$5:$O$53,MATCH($E69,エサマスタ!$B$5:$B$53,0),COLUMN()-COLUMN($Z69)),0),1.875-MOD(S69,1))+INDEX(エサマスタ!$C$5:$O$53,MATCH($F69,エサマスタ!$B$5:$B$53,0),COLUMN()-COLUMN($Z69)),0),1.875-MOD(S69,1))</f>
        <v>0.625</v>
      </c>
      <c r="AJ69" s="76">
        <f>MIN(MAX(MIN(MAX(MIN(MAX(T$6+INDEX(エサマスタ!$C$5:$O$53,MATCH($D69,エサマスタ!$B$5:$B$53,0),COLUMN()-COLUMN($Z69)),0),1.875-MOD(T69,1))+INDEX(エサマスタ!$C$5:$O$53,MATCH($E69,エサマスタ!$B$5:$B$53,0),COLUMN()-COLUMN($Z69)),0),1.875-MOD(T69,1))+INDEX(エサマスタ!$C$5:$O$53,MATCH($F69,エサマスタ!$B$5:$B$53,0),COLUMN()-COLUMN($Z69)),0),1.875-MOD(T69,1))</f>
        <v>0.75</v>
      </c>
      <c r="AK69" s="76">
        <f>MIN(MAX(MIN(MAX(MIN(MAX(U$6+INDEX(エサマスタ!$C$5:$O$53,MATCH($D69,エサマスタ!$B$5:$B$53,0),COLUMN()-COLUMN($Z69)),0),1.875-MOD(U69,1))+INDEX(エサマスタ!$C$5:$O$53,MATCH($E69,エサマスタ!$B$5:$B$53,0),COLUMN()-COLUMN($Z69)),0),1.875-MOD(U69,1))+INDEX(エサマスタ!$C$5:$O$53,MATCH($F69,エサマスタ!$B$5:$B$53,0),COLUMN()-COLUMN($Z69)),0),1.875-MOD(U69,1))</f>
        <v>0.75</v>
      </c>
      <c r="AL69" s="76">
        <f>MIN(MAX(MIN(MAX(MIN(MAX(V$6+INDEX(エサマスタ!$C$5:$O$53,MATCH($D69,エサマスタ!$B$5:$B$53,0),COLUMN()-COLUMN($Z69)),0),1.875-MOD(V69,1))+INDEX(エサマスタ!$C$5:$O$53,MATCH($E69,エサマスタ!$B$5:$B$53,0),COLUMN()-COLUMN($Z69)),0),1.875-MOD(V69,1))+INDEX(エサマスタ!$C$5:$O$53,MATCH($F69,エサマスタ!$B$5:$B$53,0),COLUMN()-COLUMN($Z69)),0),1.875-MOD(V69,1))</f>
        <v>0.75</v>
      </c>
      <c r="AM69" s="77">
        <f>MIN(MAX(MIN(MAX(MIN(MAX(W$6+IF(AND($F$1="リマスター",$D69="アルマジロキャベツ"),-1,1)*INDEX(エサマスタ!$C$5:$O$53,MATCH($D69,エサマスタ!$B$5:$B$53,0),COLUMN()-COLUMN($Z69)),0),1.875-MOD(W69,1))+IF(AND($F$1="リマスター",$E69="アルマジロキャベツ"),-1,1)*INDEX(エサマスタ!$C$5:$O$53,MATCH($E69,エサマスタ!$B$5:$B$53,0),COLUMN()-COLUMN($Z69)),0),1.875-MOD(W69,1))+IF(AND($F$1="リマスター",$F69="アルマジロキャベツ"),-1,1)*INDEX(エサマスタ!$C$5:$O$53,MATCH($F69,エサマスタ!$B$5:$B$53,0),COLUMN()-COLUMN($Z69)),0),1.875-MOD(W69,1))</f>
        <v>1</v>
      </c>
      <c r="AN69" s="15"/>
      <c r="AO69" s="12"/>
      <c r="AP69" s="12"/>
      <c r="AQ69" s="12" t="str">
        <f>初期値マスタ!B66</f>
        <v>カーミラ</v>
      </c>
      <c r="AR69" s="1"/>
    </row>
    <row r="70" spans="1:44" x14ac:dyDescent="0.15">
      <c r="A70" s="15"/>
      <c r="B70" s="51" t="s">
        <v>161</v>
      </c>
      <c r="C70" s="54"/>
      <c r="D70" s="53" t="s">
        <v>92</v>
      </c>
      <c r="E70" s="53" t="s">
        <v>97</v>
      </c>
      <c r="F70" s="53" t="s">
        <v>97</v>
      </c>
      <c r="G70" s="32"/>
      <c r="H70" s="15"/>
      <c r="I70" s="15"/>
      <c r="J70" s="63" t="s">
        <v>161</v>
      </c>
      <c r="K70" s="64">
        <f t="shared" ref="K70:R70" si="107">K69+AA69</f>
        <v>156.25</v>
      </c>
      <c r="L70" s="65">
        <f t="shared" si="107"/>
        <v>69.5</v>
      </c>
      <c r="M70" s="65">
        <f t="shared" si="107"/>
        <v>83</v>
      </c>
      <c r="N70" s="65">
        <f t="shared" si="107"/>
        <v>92</v>
      </c>
      <c r="O70" s="65">
        <f t="shared" si="107"/>
        <v>57</v>
      </c>
      <c r="P70" s="65">
        <f t="shared" si="107"/>
        <v>125.5</v>
      </c>
      <c r="Q70" s="65">
        <f t="shared" si="107"/>
        <v>58.5</v>
      </c>
      <c r="R70" s="65">
        <f t="shared" si="107"/>
        <v>5</v>
      </c>
      <c r="S70" s="76">
        <f t="shared" ref="S70:W70" si="108">INT(S69)+MIN(S69-INT(S69)+AI69,1.875)</f>
        <v>44.25</v>
      </c>
      <c r="T70" s="76">
        <f t="shared" si="108"/>
        <v>42</v>
      </c>
      <c r="U70" s="76">
        <f t="shared" si="108"/>
        <v>42</v>
      </c>
      <c r="V70" s="76">
        <f t="shared" si="108"/>
        <v>42</v>
      </c>
      <c r="W70" s="77">
        <f t="shared" si="108"/>
        <v>42.5</v>
      </c>
      <c r="X70" s="15"/>
      <c r="Y70" s="15"/>
      <c r="Z70" s="63" t="s">
        <v>161</v>
      </c>
      <c r="AA70" s="64">
        <f>MIN(MAX(MIN(MAX(MIN(MAX(K$6+INDEX(エサマスタ!$C$5:$O$53,MATCH($D70,エサマスタ!$B$5:$B$53,0),COLUMN()-COLUMN($Z70)),0),3.75)+INDEX(エサマスタ!$C$5:$O$53,MATCH($E70,エサマスタ!$B$5:$B$53,0),COLUMN()-COLUMN($Z70)),0),3.75)+INDEX(エサマスタ!$C$5:$O$53,MATCH($F70,エサマスタ!$B$5:$B$53,0),COLUMN()-COLUMN($Z70)),0),3.75)</f>
        <v>3.75</v>
      </c>
      <c r="AB70" s="65">
        <f>MIN(MAX(MIN(MAX(MIN(MAX(L$6+INDEX(エサマスタ!$C$5:$O$53,MATCH($D70,エサマスタ!$B$5:$B$53,0),COLUMN()-COLUMN($Z70)),0),3.75)+INDEX(エサマスタ!$C$5:$O$53,MATCH($E70,エサマスタ!$B$5:$B$53,0),COLUMN()-COLUMN($Z70)),0),3.75)+INDEX(エサマスタ!$C$5:$O$53,MATCH($F70,エサマスタ!$B$5:$B$53,0),COLUMN()-COLUMN($Z70)),0),3.75)</f>
        <v>1.25</v>
      </c>
      <c r="AC70" s="65">
        <f>MIN(MAX(MIN(MAX(MIN(MAX(M$6+INDEX(エサマスタ!$C$5:$O$53,MATCH($D70,エサマスタ!$B$5:$B$53,0),COLUMN()-COLUMN($Z70)),0),3.75)+INDEX(エサマスタ!$C$5:$O$53,MATCH($E70,エサマスタ!$B$5:$B$53,0),COLUMN()-COLUMN($Z70)),0),3.75)+INDEX(エサマスタ!$C$5:$O$53,MATCH($F70,エサマスタ!$B$5:$B$53,0),COLUMN()-COLUMN($Z70)),0),3.75)</f>
        <v>1.5</v>
      </c>
      <c r="AD70" s="65">
        <f>MIN(MAX(MIN(MAX(MIN(MAX(N$6+INDEX(エサマスタ!$C$5:$O$53,MATCH($D70,エサマスタ!$B$5:$B$53,0),COLUMN()-COLUMN($Z70)),0),3.75)+INDEX(エサマスタ!$C$5:$O$53,MATCH($E70,エサマスタ!$B$5:$B$53,0),COLUMN()-COLUMN($Z70)),0),3.75)+INDEX(エサマスタ!$C$5:$O$53,MATCH($F70,エサマスタ!$B$5:$B$53,0),COLUMN()-COLUMN($Z70)),0),3.75)</f>
        <v>1.5</v>
      </c>
      <c r="AE70" s="65">
        <f>MIN(MAX(MIN(MAX(MIN(MAX(O$6+INDEX(エサマスタ!$C$5:$O$53,MATCH($D70,エサマスタ!$B$5:$B$53,0),COLUMN()-COLUMN($Z70)),0),3.75)+INDEX(エサマスタ!$C$5:$O$53,MATCH($E70,エサマスタ!$B$5:$B$53,0),COLUMN()-COLUMN($Z70)),0),3.75)+INDEX(エサマスタ!$C$5:$O$53,MATCH($F70,エサマスタ!$B$5:$B$53,0),COLUMN()-COLUMN($Z70)),0),3.75)</f>
        <v>1</v>
      </c>
      <c r="AF70" s="65">
        <f>MIN(MAX(MIN(MAX(MIN(MAX(P$6+INDEX(エサマスタ!$C$5:$O$53,MATCH($D70,エサマスタ!$B$5:$B$53,0),COLUMN()-COLUMN($Z70)),0),3.75)+INDEX(エサマスタ!$C$5:$O$53,MATCH($E70,エサマスタ!$B$5:$B$53,0),COLUMN()-COLUMN($Z70)),0),3.75)+INDEX(エサマスタ!$C$5:$O$53,MATCH($F70,エサマスタ!$B$5:$B$53,0),COLUMN()-COLUMN($Z70)),0),3.75)</f>
        <v>2.25</v>
      </c>
      <c r="AG70" s="65">
        <f>MIN(MAX(MIN(MAX(MIN(MAX(Q$6+INDEX(エサマスタ!$C$5:$O$53,MATCH($D70,エサマスタ!$B$5:$B$53,0),COLUMN()-COLUMN($Z70)),0),3.75)+INDEX(エサマスタ!$C$5:$O$53,MATCH($E70,エサマスタ!$B$5:$B$53,0),COLUMN()-COLUMN($Z70)),0),3.75)+INDEX(エサマスタ!$C$5:$O$53,MATCH($F70,エサマスタ!$B$5:$B$53,0),COLUMN()-COLUMN($Z70)),0),3.75)</f>
        <v>0.5</v>
      </c>
      <c r="AH70" s="65">
        <f>MIN(MAX(MIN(MAX(MIN(MAX(R$6+INDEX(エサマスタ!$C$5:$O$53,MATCH($D70,エサマスタ!$B$5:$B$53,0),COLUMN()-COLUMN($Z70)),0),3.75)+INDEX(エサマスタ!$C$5:$O$53,MATCH($E70,エサマスタ!$B$5:$B$53,0),COLUMN()-COLUMN($Z70)),0),3.75)+INDEX(エサマスタ!$C$5:$O$53,MATCH($F70,エサマスタ!$B$5:$B$53,0),COLUMN()-COLUMN($Z70)),0),3.75)</f>
        <v>0</v>
      </c>
      <c r="AI70" s="76">
        <f>MIN(MAX(MIN(MAX(MIN(MAX(S$6+INDEX(エサマスタ!$C$5:$O$53,MATCH($D70,エサマスタ!$B$5:$B$53,0),COLUMN()-COLUMN($Z70)),0),1.875-MOD(S70,1))+INDEX(エサマスタ!$C$5:$O$53,MATCH($E70,エサマスタ!$B$5:$B$53,0),COLUMN()-COLUMN($Z70)),0),1.875-MOD(S70,1))+INDEX(エサマスタ!$C$5:$O$53,MATCH($F70,エサマスタ!$B$5:$B$53,0),COLUMN()-COLUMN($Z70)),0),1.875-MOD(S70,1))</f>
        <v>0.625</v>
      </c>
      <c r="AJ70" s="76">
        <f>MIN(MAX(MIN(MAX(MIN(MAX(T$6+INDEX(エサマスタ!$C$5:$O$53,MATCH($D70,エサマスタ!$B$5:$B$53,0),COLUMN()-COLUMN($Z70)),0),1.875-MOD(T70,1))+INDEX(エサマスタ!$C$5:$O$53,MATCH($E70,エサマスタ!$B$5:$B$53,0),COLUMN()-COLUMN($Z70)),0),1.875-MOD(T70,1))+INDEX(エサマスタ!$C$5:$O$53,MATCH($F70,エサマスタ!$B$5:$B$53,0),COLUMN()-COLUMN($Z70)),0),1.875-MOD(T70,1))</f>
        <v>0.75</v>
      </c>
      <c r="AK70" s="76">
        <f>MIN(MAX(MIN(MAX(MIN(MAX(U$6+INDEX(エサマスタ!$C$5:$O$53,MATCH($D70,エサマスタ!$B$5:$B$53,0),COLUMN()-COLUMN($Z70)),0),1.875-MOD(U70,1))+INDEX(エサマスタ!$C$5:$O$53,MATCH($E70,エサマスタ!$B$5:$B$53,0),COLUMN()-COLUMN($Z70)),0),1.875-MOD(U70,1))+INDEX(エサマスタ!$C$5:$O$53,MATCH($F70,エサマスタ!$B$5:$B$53,0),COLUMN()-COLUMN($Z70)),0),1.875-MOD(U70,1))</f>
        <v>0.75</v>
      </c>
      <c r="AL70" s="76">
        <f>MIN(MAX(MIN(MAX(MIN(MAX(V$6+INDEX(エサマスタ!$C$5:$O$53,MATCH($D70,エサマスタ!$B$5:$B$53,0),COLUMN()-COLUMN($Z70)),0),1.875-MOD(V70,1))+INDEX(エサマスタ!$C$5:$O$53,MATCH($E70,エサマスタ!$B$5:$B$53,0),COLUMN()-COLUMN($Z70)),0),1.875-MOD(V70,1))+INDEX(エサマスタ!$C$5:$O$53,MATCH($F70,エサマスタ!$B$5:$B$53,0),COLUMN()-COLUMN($Z70)),0),1.875-MOD(V70,1))</f>
        <v>0.75</v>
      </c>
      <c r="AM70" s="77">
        <f>MIN(MAX(MIN(MAX(MIN(MAX(W$6+IF(AND($F$1="リマスター",$D70="アルマジロキャベツ"),-1,1)*INDEX(エサマスタ!$C$5:$O$53,MATCH($D70,エサマスタ!$B$5:$B$53,0),COLUMN()-COLUMN($Z70)),0),1.875-MOD(W70,1))+IF(AND($F$1="リマスター",$E70="アルマジロキャベツ"),-1,1)*INDEX(エサマスタ!$C$5:$O$53,MATCH($E70,エサマスタ!$B$5:$B$53,0),COLUMN()-COLUMN($Z70)),0),1.875-MOD(W70,1))+IF(AND($F$1="リマスター",$F70="アルマジロキャベツ"),-1,1)*INDEX(エサマスタ!$C$5:$O$53,MATCH($F70,エサマスタ!$B$5:$B$53,0),COLUMN()-COLUMN($Z70)),0),1.875-MOD(W70,1))</f>
        <v>1</v>
      </c>
      <c r="AN70" s="15"/>
      <c r="AO70" s="12"/>
      <c r="AP70" s="12"/>
      <c r="AQ70" s="12" t="str">
        <f>初期値マスタ!B67</f>
        <v>ケイブマン</v>
      </c>
      <c r="AR70" s="1"/>
    </row>
    <row r="71" spans="1:44" x14ac:dyDescent="0.15">
      <c r="A71" s="15"/>
      <c r="B71" s="51" t="s">
        <v>162</v>
      </c>
      <c r="C71" s="54"/>
      <c r="D71" s="53" t="s">
        <v>92</v>
      </c>
      <c r="E71" s="53" t="s">
        <v>97</v>
      </c>
      <c r="F71" s="53" t="s">
        <v>97</v>
      </c>
      <c r="G71" s="32"/>
      <c r="H71" s="15"/>
      <c r="I71" s="15"/>
      <c r="J71" s="63" t="s">
        <v>162</v>
      </c>
      <c r="K71" s="64">
        <f t="shared" ref="K71:R71" si="109">K70+AA70</f>
        <v>160</v>
      </c>
      <c r="L71" s="65">
        <f t="shared" si="109"/>
        <v>70.75</v>
      </c>
      <c r="M71" s="65">
        <f t="shared" si="109"/>
        <v>84.5</v>
      </c>
      <c r="N71" s="65">
        <f t="shared" si="109"/>
        <v>93.5</v>
      </c>
      <c r="O71" s="65">
        <f t="shared" si="109"/>
        <v>58</v>
      </c>
      <c r="P71" s="65">
        <f t="shared" si="109"/>
        <v>127.75</v>
      </c>
      <c r="Q71" s="65">
        <f t="shared" si="109"/>
        <v>59</v>
      </c>
      <c r="R71" s="65">
        <f t="shared" si="109"/>
        <v>5</v>
      </c>
      <c r="S71" s="76">
        <f t="shared" ref="S71:W71" si="110">INT(S70)+MIN(S70-INT(S70)+AI70,1.875)</f>
        <v>44.875</v>
      </c>
      <c r="T71" s="76">
        <f t="shared" si="110"/>
        <v>42.75</v>
      </c>
      <c r="U71" s="76">
        <f t="shared" si="110"/>
        <v>42.75</v>
      </c>
      <c r="V71" s="76">
        <f t="shared" si="110"/>
        <v>42.75</v>
      </c>
      <c r="W71" s="77">
        <f t="shared" si="110"/>
        <v>43.5</v>
      </c>
      <c r="X71" s="15"/>
      <c r="Y71" s="15"/>
      <c r="Z71" s="63" t="s">
        <v>162</v>
      </c>
      <c r="AA71" s="64">
        <f>MIN(MAX(MIN(MAX(MIN(MAX(K$6+INDEX(エサマスタ!$C$5:$O$53,MATCH($D71,エサマスタ!$B$5:$B$53,0),COLUMN()-COLUMN($Z71)),0),3.75)+INDEX(エサマスタ!$C$5:$O$53,MATCH($E71,エサマスタ!$B$5:$B$53,0),COLUMN()-COLUMN($Z71)),0),3.75)+INDEX(エサマスタ!$C$5:$O$53,MATCH($F71,エサマスタ!$B$5:$B$53,0),COLUMN()-COLUMN($Z71)),0),3.75)</f>
        <v>3.75</v>
      </c>
      <c r="AB71" s="65">
        <f>MIN(MAX(MIN(MAX(MIN(MAX(L$6+INDEX(エサマスタ!$C$5:$O$53,MATCH($D71,エサマスタ!$B$5:$B$53,0),COLUMN()-COLUMN($Z71)),0),3.75)+INDEX(エサマスタ!$C$5:$O$53,MATCH($E71,エサマスタ!$B$5:$B$53,0),COLUMN()-COLUMN($Z71)),0),3.75)+INDEX(エサマスタ!$C$5:$O$53,MATCH($F71,エサマスタ!$B$5:$B$53,0),COLUMN()-COLUMN($Z71)),0),3.75)</f>
        <v>1.25</v>
      </c>
      <c r="AC71" s="65">
        <f>MIN(MAX(MIN(MAX(MIN(MAX(M$6+INDEX(エサマスタ!$C$5:$O$53,MATCH($D71,エサマスタ!$B$5:$B$53,0),COLUMN()-COLUMN($Z71)),0),3.75)+INDEX(エサマスタ!$C$5:$O$53,MATCH($E71,エサマスタ!$B$5:$B$53,0),COLUMN()-COLUMN($Z71)),0),3.75)+INDEX(エサマスタ!$C$5:$O$53,MATCH($F71,エサマスタ!$B$5:$B$53,0),COLUMN()-COLUMN($Z71)),0),3.75)</f>
        <v>1.5</v>
      </c>
      <c r="AD71" s="65">
        <f>MIN(MAX(MIN(MAX(MIN(MAX(N$6+INDEX(エサマスタ!$C$5:$O$53,MATCH($D71,エサマスタ!$B$5:$B$53,0),COLUMN()-COLUMN($Z71)),0),3.75)+INDEX(エサマスタ!$C$5:$O$53,MATCH($E71,エサマスタ!$B$5:$B$53,0),COLUMN()-COLUMN($Z71)),0),3.75)+INDEX(エサマスタ!$C$5:$O$53,MATCH($F71,エサマスタ!$B$5:$B$53,0),COLUMN()-COLUMN($Z71)),0),3.75)</f>
        <v>1.5</v>
      </c>
      <c r="AE71" s="65">
        <f>MIN(MAX(MIN(MAX(MIN(MAX(O$6+INDEX(エサマスタ!$C$5:$O$53,MATCH($D71,エサマスタ!$B$5:$B$53,0),COLUMN()-COLUMN($Z71)),0),3.75)+INDEX(エサマスタ!$C$5:$O$53,MATCH($E71,エサマスタ!$B$5:$B$53,0),COLUMN()-COLUMN($Z71)),0),3.75)+INDEX(エサマスタ!$C$5:$O$53,MATCH($F71,エサマスタ!$B$5:$B$53,0),COLUMN()-COLUMN($Z71)),0),3.75)</f>
        <v>1</v>
      </c>
      <c r="AF71" s="65">
        <f>MIN(MAX(MIN(MAX(MIN(MAX(P$6+INDEX(エサマスタ!$C$5:$O$53,MATCH($D71,エサマスタ!$B$5:$B$53,0),COLUMN()-COLUMN($Z71)),0),3.75)+INDEX(エサマスタ!$C$5:$O$53,MATCH($E71,エサマスタ!$B$5:$B$53,0),COLUMN()-COLUMN($Z71)),0),3.75)+INDEX(エサマスタ!$C$5:$O$53,MATCH($F71,エサマスタ!$B$5:$B$53,0),COLUMN()-COLUMN($Z71)),0),3.75)</f>
        <v>2.25</v>
      </c>
      <c r="AG71" s="65">
        <f>MIN(MAX(MIN(MAX(MIN(MAX(Q$6+INDEX(エサマスタ!$C$5:$O$53,MATCH($D71,エサマスタ!$B$5:$B$53,0),COLUMN()-COLUMN($Z71)),0),3.75)+INDEX(エサマスタ!$C$5:$O$53,MATCH($E71,エサマスタ!$B$5:$B$53,0),COLUMN()-COLUMN($Z71)),0),3.75)+INDEX(エサマスタ!$C$5:$O$53,MATCH($F71,エサマスタ!$B$5:$B$53,0),COLUMN()-COLUMN($Z71)),0),3.75)</f>
        <v>0.5</v>
      </c>
      <c r="AH71" s="65">
        <f>MIN(MAX(MIN(MAX(MIN(MAX(R$6+INDEX(エサマスタ!$C$5:$O$53,MATCH($D71,エサマスタ!$B$5:$B$53,0),COLUMN()-COLUMN($Z71)),0),3.75)+INDEX(エサマスタ!$C$5:$O$53,MATCH($E71,エサマスタ!$B$5:$B$53,0),COLUMN()-COLUMN($Z71)),0),3.75)+INDEX(エサマスタ!$C$5:$O$53,MATCH($F71,エサマスタ!$B$5:$B$53,0),COLUMN()-COLUMN($Z71)),0),3.75)</f>
        <v>0</v>
      </c>
      <c r="AI71" s="76">
        <f>MIN(MAX(MIN(MAX(MIN(MAX(S$6+INDEX(エサマスタ!$C$5:$O$53,MATCH($D71,エサマスタ!$B$5:$B$53,0),COLUMN()-COLUMN($Z71)),0),1.875-MOD(S71,1))+INDEX(エサマスタ!$C$5:$O$53,MATCH($E71,エサマスタ!$B$5:$B$53,0),COLUMN()-COLUMN($Z71)),0),1.875-MOD(S71,1))+INDEX(エサマスタ!$C$5:$O$53,MATCH($F71,エサマスタ!$B$5:$B$53,0),COLUMN()-COLUMN($Z71)),0),1.875-MOD(S71,1))</f>
        <v>0.625</v>
      </c>
      <c r="AJ71" s="76">
        <f>MIN(MAX(MIN(MAX(MIN(MAX(T$6+INDEX(エサマスタ!$C$5:$O$53,MATCH($D71,エサマスタ!$B$5:$B$53,0),COLUMN()-COLUMN($Z71)),0),1.875-MOD(T71,1))+INDEX(エサマスタ!$C$5:$O$53,MATCH($E71,エサマスタ!$B$5:$B$53,0),COLUMN()-COLUMN($Z71)),0),1.875-MOD(T71,1))+INDEX(エサマスタ!$C$5:$O$53,MATCH($F71,エサマスタ!$B$5:$B$53,0),COLUMN()-COLUMN($Z71)),0),1.875-MOD(T71,1))</f>
        <v>0.75</v>
      </c>
      <c r="AK71" s="76">
        <f>MIN(MAX(MIN(MAX(MIN(MAX(U$6+INDEX(エサマスタ!$C$5:$O$53,MATCH($D71,エサマスタ!$B$5:$B$53,0),COLUMN()-COLUMN($Z71)),0),1.875-MOD(U71,1))+INDEX(エサマスタ!$C$5:$O$53,MATCH($E71,エサマスタ!$B$5:$B$53,0),COLUMN()-COLUMN($Z71)),0),1.875-MOD(U71,1))+INDEX(エサマスタ!$C$5:$O$53,MATCH($F71,エサマスタ!$B$5:$B$53,0),COLUMN()-COLUMN($Z71)),0),1.875-MOD(U71,1))</f>
        <v>0.75</v>
      </c>
      <c r="AL71" s="76">
        <f>MIN(MAX(MIN(MAX(MIN(MAX(V$6+INDEX(エサマスタ!$C$5:$O$53,MATCH($D71,エサマスタ!$B$5:$B$53,0),COLUMN()-COLUMN($Z71)),0),1.875-MOD(V71,1))+INDEX(エサマスタ!$C$5:$O$53,MATCH($E71,エサマスタ!$B$5:$B$53,0),COLUMN()-COLUMN($Z71)),0),1.875-MOD(V71,1))+INDEX(エサマスタ!$C$5:$O$53,MATCH($F71,エサマスタ!$B$5:$B$53,0),COLUMN()-COLUMN($Z71)),0),1.875-MOD(V71,1))</f>
        <v>0.75</v>
      </c>
      <c r="AM71" s="77">
        <f>MIN(MAX(MIN(MAX(MIN(MAX(W$6+IF(AND($F$1="リマスター",$D71="アルマジロキャベツ"),-1,1)*INDEX(エサマスタ!$C$5:$O$53,MATCH($D71,エサマスタ!$B$5:$B$53,0),COLUMN()-COLUMN($Z71)),0),1.875-MOD(W71,1))+IF(AND($F$1="リマスター",$E71="アルマジロキャベツ"),-1,1)*INDEX(エサマスタ!$C$5:$O$53,MATCH($E71,エサマスタ!$B$5:$B$53,0),COLUMN()-COLUMN($Z71)),0),1.875-MOD(W71,1))+IF(AND($F$1="リマスター",$F71="アルマジロキャベツ"),-1,1)*INDEX(エサマスタ!$C$5:$O$53,MATCH($F71,エサマスタ!$B$5:$B$53,0),COLUMN()-COLUMN($Z71)),0),1.875-MOD(W71,1))</f>
        <v>1</v>
      </c>
      <c r="AN71" s="15"/>
      <c r="AO71" s="12"/>
      <c r="AP71" s="12"/>
      <c r="AQ71" s="12" t="str">
        <f>初期値マスタ!B68</f>
        <v>ダック</v>
      </c>
      <c r="AR71" s="1"/>
    </row>
    <row r="72" spans="1:44" x14ac:dyDescent="0.15">
      <c r="A72" s="15"/>
      <c r="B72" s="51" t="s">
        <v>163</v>
      </c>
      <c r="C72" s="54"/>
      <c r="D72" s="53" t="s">
        <v>92</v>
      </c>
      <c r="E72" s="53" t="s">
        <v>97</v>
      </c>
      <c r="F72" s="53" t="s">
        <v>97</v>
      </c>
      <c r="G72" s="32"/>
      <c r="H72" s="15"/>
      <c r="I72" s="15"/>
      <c r="J72" s="63" t="s">
        <v>163</v>
      </c>
      <c r="K72" s="64">
        <f t="shared" ref="K72:R72" si="111">K71+AA71</f>
        <v>163.75</v>
      </c>
      <c r="L72" s="65">
        <f t="shared" si="111"/>
        <v>72</v>
      </c>
      <c r="M72" s="65">
        <f t="shared" si="111"/>
        <v>86</v>
      </c>
      <c r="N72" s="65">
        <f t="shared" si="111"/>
        <v>95</v>
      </c>
      <c r="O72" s="65">
        <f t="shared" si="111"/>
        <v>59</v>
      </c>
      <c r="P72" s="65">
        <f t="shared" si="111"/>
        <v>130</v>
      </c>
      <c r="Q72" s="65">
        <f t="shared" si="111"/>
        <v>59.5</v>
      </c>
      <c r="R72" s="65">
        <f t="shared" si="111"/>
        <v>5</v>
      </c>
      <c r="S72" s="76">
        <f t="shared" ref="S72:W72" si="112">INT(S71)+MIN(S71-INT(S71)+AI71,1.875)</f>
        <v>45.5</v>
      </c>
      <c r="T72" s="76">
        <f t="shared" si="112"/>
        <v>43.5</v>
      </c>
      <c r="U72" s="76">
        <f t="shared" si="112"/>
        <v>43.5</v>
      </c>
      <c r="V72" s="76">
        <f t="shared" si="112"/>
        <v>43.5</v>
      </c>
      <c r="W72" s="77">
        <f t="shared" si="112"/>
        <v>44.5</v>
      </c>
      <c r="X72" s="15"/>
      <c r="Y72" s="15"/>
      <c r="Z72" s="63" t="s">
        <v>163</v>
      </c>
      <c r="AA72" s="64">
        <f>MIN(MAX(MIN(MAX(MIN(MAX(K$6+INDEX(エサマスタ!$C$5:$O$53,MATCH($D72,エサマスタ!$B$5:$B$53,0),COLUMN()-COLUMN($Z72)),0),3.75)+INDEX(エサマスタ!$C$5:$O$53,MATCH($E72,エサマスタ!$B$5:$B$53,0),COLUMN()-COLUMN($Z72)),0),3.75)+INDEX(エサマスタ!$C$5:$O$53,MATCH($F72,エサマスタ!$B$5:$B$53,0),COLUMN()-COLUMN($Z72)),0),3.75)</f>
        <v>3.75</v>
      </c>
      <c r="AB72" s="65">
        <f>MIN(MAX(MIN(MAX(MIN(MAX(L$6+INDEX(エサマスタ!$C$5:$O$53,MATCH($D72,エサマスタ!$B$5:$B$53,0),COLUMN()-COLUMN($Z72)),0),3.75)+INDEX(エサマスタ!$C$5:$O$53,MATCH($E72,エサマスタ!$B$5:$B$53,0),COLUMN()-COLUMN($Z72)),0),3.75)+INDEX(エサマスタ!$C$5:$O$53,MATCH($F72,エサマスタ!$B$5:$B$53,0),COLUMN()-COLUMN($Z72)),0),3.75)</f>
        <v>1.25</v>
      </c>
      <c r="AC72" s="65">
        <f>MIN(MAX(MIN(MAX(MIN(MAX(M$6+INDEX(エサマスタ!$C$5:$O$53,MATCH($D72,エサマスタ!$B$5:$B$53,0),COLUMN()-COLUMN($Z72)),0),3.75)+INDEX(エサマスタ!$C$5:$O$53,MATCH($E72,エサマスタ!$B$5:$B$53,0),COLUMN()-COLUMN($Z72)),0),3.75)+INDEX(エサマスタ!$C$5:$O$53,MATCH($F72,エサマスタ!$B$5:$B$53,0),COLUMN()-COLUMN($Z72)),0),3.75)</f>
        <v>1.5</v>
      </c>
      <c r="AD72" s="65">
        <f>MIN(MAX(MIN(MAX(MIN(MAX(N$6+INDEX(エサマスタ!$C$5:$O$53,MATCH($D72,エサマスタ!$B$5:$B$53,0),COLUMN()-COLUMN($Z72)),0),3.75)+INDEX(エサマスタ!$C$5:$O$53,MATCH($E72,エサマスタ!$B$5:$B$53,0),COLUMN()-COLUMN($Z72)),0),3.75)+INDEX(エサマスタ!$C$5:$O$53,MATCH($F72,エサマスタ!$B$5:$B$53,0),COLUMN()-COLUMN($Z72)),0),3.75)</f>
        <v>1.5</v>
      </c>
      <c r="AE72" s="65">
        <f>MIN(MAX(MIN(MAX(MIN(MAX(O$6+INDEX(エサマスタ!$C$5:$O$53,MATCH($D72,エサマスタ!$B$5:$B$53,0),COLUMN()-COLUMN($Z72)),0),3.75)+INDEX(エサマスタ!$C$5:$O$53,MATCH($E72,エサマスタ!$B$5:$B$53,0),COLUMN()-COLUMN($Z72)),0),3.75)+INDEX(エサマスタ!$C$5:$O$53,MATCH($F72,エサマスタ!$B$5:$B$53,0),COLUMN()-COLUMN($Z72)),0),3.75)</f>
        <v>1</v>
      </c>
      <c r="AF72" s="65">
        <f>MIN(MAX(MIN(MAX(MIN(MAX(P$6+INDEX(エサマスタ!$C$5:$O$53,MATCH($D72,エサマスタ!$B$5:$B$53,0),COLUMN()-COLUMN($Z72)),0),3.75)+INDEX(エサマスタ!$C$5:$O$53,MATCH($E72,エサマスタ!$B$5:$B$53,0),COLUMN()-COLUMN($Z72)),0),3.75)+INDEX(エサマスタ!$C$5:$O$53,MATCH($F72,エサマスタ!$B$5:$B$53,0),COLUMN()-COLUMN($Z72)),0),3.75)</f>
        <v>2.25</v>
      </c>
      <c r="AG72" s="65">
        <f>MIN(MAX(MIN(MAX(MIN(MAX(Q$6+INDEX(エサマスタ!$C$5:$O$53,MATCH($D72,エサマスタ!$B$5:$B$53,0),COLUMN()-COLUMN($Z72)),0),3.75)+INDEX(エサマスタ!$C$5:$O$53,MATCH($E72,エサマスタ!$B$5:$B$53,0),COLUMN()-COLUMN($Z72)),0),3.75)+INDEX(エサマスタ!$C$5:$O$53,MATCH($F72,エサマスタ!$B$5:$B$53,0),COLUMN()-COLUMN($Z72)),0),3.75)</f>
        <v>0.5</v>
      </c>
      <c r="AH72" s="65">
        <f>MIN(MAX(MIN(MAX(MIN(MAX(R$6+INDEX(エサマスタ!$C$5:$O$53,MATCH($D72,エサマスタ!$B$5:$B$53,0),COLUMN()-COLUMN($Z72)),0),3.75)+INDEX(エサマスタ!$C$5:$O$53,MATCH($E72,エサマスタ!$B$5:$B$53,0),COLUMN()-COLUMN($Z72)),0),3.75)+INDEX(エサマスタ!$C$5:$O$53,MATCH($F72,エサマスタ!$B$5:$B$53,0),COLUMN()-COLUMN($Z72)),0),3.75)</f>
        <v>0</v>
      </c>
      <c r="AI72" s="76">
        <f>MIN(MAX(MIN(MAX(MIN(MAX(S$6+INDEX(エサマスタ!$C$5:$O$53,MATCH($D72,エサマスタ!$B$5:$B$53,0),COLUMN()-COLUMN($Z72)),0),1.875-MOD(S72,1))+INDEX(エサマスタ!$C$5:$O$53,MATCH($E72,エサマスタ!$B$5:$B$53,0),COLUMN()-COLUMN($Z72)),0),1.875-MOD(S72,1))+INDEX(エサマスタ!$C$5:$O$53,MATCH($F72,エサマスタ!$B$5:$B$53,0),COLUMN()-COLUMN($Z72)),0),1.875-MOD(S72,1))</f>
        <v>0.625</v>
      </c>
      <c r="AJ72" s="76">
        <f>MIN(MAX(MIN(MAX(MIN(MAX(T$6+INDEX(エサマスタ!$C$5:$O$53,MATCH($D72,エサマスタ!$B$5:$B$53,0),COLUMN()-COLUMN($Z72)),0),1.875-MOD(T72,1))+INDEX(エサマスタ!$C$5:$O$53,MATCH($E72,エサマスタ!$B$5:$B$53,0),COLUMN()-COLUMN($Z72)),0),1.875-MOD(T72,1))+INDEX(エサマスタ!$C$5:$O$53,MATCH($F72,エサマスタ!$B$5:$B$53,0),COLUMN()-COLUMN($Z72)),0),1.875-MOD(T72,1))</f>
        <v>0.75</v>
      </c>
      <c r="AK72" s="76">
        <f>MIN(MAX(MIN(MAX(MIN(MAX(U$6+INDEX(エサマスタ!$C$5:$O$53,MATCH($D72,エサマスタ!$B$5:$B$53,0),COLUMN()-COLUMN($Z72)),0),1.875-MOD(U72,1))+INDEX(エサマスタ!$C$5:$O$53,MATCH($E72,エサマスタ!$B$5:$B$53,0),COLUMN()-COLUMN($Z72)),0),1.875-MOD(U72,1))+INDEX(エサマスタ!$C$5:$O$53,MATCH($F72,エサマスタ!$B$5:$B$53,0),COLUMN()-COLUMN($Z72)),0),1.875-MOD(U72,1))</f>
        <v>0.75</v>
      </c>
      <c r="AL72" s="76">
        <f>MIN(MAX(MIN(MAX(MIN(MAX(V$6+INDEX(エサマスタ!$C$5:$O$53,MATCH($D72,エサマスタ!$B$5:$B$53,0),COLUMN()-COLUMN($Z72)),0),1.875-MOD(V72,1))+INDEX(エサマスタ!$C$5:$O$53,MATCH($E72,エサマスタ!$B$5:$B$53,0),COLUMN()-COLUMN($Z72)),0),1.875-MOD(V72,1))+INDEX(エサマスタ!$C$5:$O$53,MATCH($F72,エサマスタ!$B$5:$B$53,0),COLUMN()-COLUMN($Z72)),0),1.875-MOD(V72,1))</f>
        <v>0.75</v>
      </c>
      <c r="AM72" s="77">
        <f>MIN(MAX(MIN(MAX(MIN(MAX(W$6+IF(AND($F$1="リマスター",$D72="アルマジロキャベツ"),-1,1)*INDEX(エサマスタ!$C$5:$O$53,MATCH($D72,エサマスタ!$B$5:$B$53,0),COLUMN()-COLUMN($Z72)),0),1.875-MOD(W72,1))+IF(AND($F$1="リマスター",$E72="アルマジロキャベツ"),-1,1)*INDEX(エサマスタ!$C$5:$O$53,MATCH($E72,エサマスタ!$B$5:$B$53,0),COLUMN()-COLUMN($Z72)),0),1.875-MOD(W72,1))+IF(AND($F$1="リマスター",$F72="アルマジロキャベツ"),-1,1)*INDEX(エサマスタ!$C$5:$O$53,MATCH($F72,エサマスタ!$B$5:$B$53,0),COLUMN()-COLUMN($Z72)),0),1.875-MOD(W72,1))</f>
        <v>1</v>
      </c>
      <c r="AN72" s="15"/>
      <c r="AO72" s="12"/>
      <c r="AP72" s="12"/>
      <c r="AQ72"/>
    </row>
    <row r="73" spans="1:44" x14ac:dyDescent="0.15">
      <c r="A73" s="15"/>
      <c r="B73" s="51" t="s">
        <v>164</v>
      </c>
      <c r="C73" s="54"/>
      <c r="D73" s="53" t="s">
        <v>92</v>
      </c>
      <c r="E73" s="53" t="s">
        <v>97</v>
      </c>
      <c r="F73" s="53" t="s">
        <v>104</v>
      </c>
      <c r="G73" s="32"/>
      <c r="H73" s="15"/>
      <c r="I73" s="15"/>
      <c r="J73" s="63" t="s">
        <v>164</v>
      </c>
      <c r="K73" s="64">
        <f t="shared" ref="K73:R73" si="113">K72+AA72</f>
        <v>167.5</v>
      </c>
      <c r="L73" s="65">
        <f t="shared" si="113"/>
        <v>73.25</v>
      </c>
      <c r="M73" s="65">
        <f t="shared" si="113"/>
        <v>87.5</v>
      </c>
      <c r="N73" s="65">
        <f t="shared" si="113"/>
        <v>96.5</v>
      </c>
      <c r="O73" s="65">
        <f t="shared" si="113"/>
        <v>60</v>
      </c>
      <c r="P73" s="65">
        <f t="shared" si="113"/>
        <v>132.25</v>
      </c>
      <c r="Q73" s="65">
        <f t="shared" si="113"/>
        <v>60</v>
      </c>
      <c r="R73" s="65">
        <f t="shared" si="113"/>
        <v>5</v>
      </c>
      <c r="S73" s="76">
        <f t="shared" ref="S73:W73" si="114">INT(S72)+MIN(S72-INT(S72)+AI72,1.875)</f>
        <v>46.125</v>
      </c>
      <c r="T73" s="76">
        <f t="shared" si="114"/>
        <v>44.25</v>
      </c>
      <c r="U73" s="76">
        <f t="shared" si="114"/>
        <v>44.25</v>
      </c>
      <c r="V73" s="76">
        <f t="shared" si="114"/>
        <v>44.25</v>
      </c>
      <c r="W73" s="77">
        <f t="shared" si="114"/>
        <v>45.5</v>
      </c>
      <c r="X73" s="15"/>
      <c r="Y73" s="15"/>
      <c r="Z73" s="63" t="s">
        <v>164</v>
      </c>
      <c r="AA73" s="64">
        <f>MIN(MAX(MIN(MAX(MIN(MAX(K$6+INDEX(エサマスタ!$C$5:$O$53,MATCH($D73,エサマスタ!$B$5:$B$53,0),COLUMN()-COLUMN($Z73)),0),3.75)+INDEX(エサマスタ!$C$5:$O$53,MATCH($E73,エサマスタ!$B$5:$B$53,0),COLUMN()-COLUMN($Z73)),0),3.75)+INDEX(エサマスタ!$C$5:$O$53,MATCH($F73,エサマスタ!$B$5:$B$53,0),COLUMN()-COLUMN($Z73)),0),3.75)</f>
        <v>2.5</v>
      </c>
      <c r="AB73" s="65">
        <f>MIN(MAX(MIN(MAX(MIN(MAX(L$6+INDEX(エサマスタ!$C$5:$O$53,MATCH($D73,エサマスタ!$B$5:$B$53,0),COLUMN()-COLUMN($Z73)),0),3.75)+INDEX(エサマスタ!$C$5:$O$53,MATCH($E73,エサマスタ!$B$5:$B$53,0),COLUMN()-COLUMN($Z73)),0),3.75)+INDEX(エサマスタ!$C$5:$O$53,MATCH($F73,エサマスタ!$B$5:$B$53,0),COLUMN()-COLUMN($Z73)),0),3.75)</f>
        <v>1.25</v>
      </c>
      <c r="AC73" s="65">
        <f>MIN(MAX(MIN(MAX(MIN(MAX(M$6+INDEX(エサマスタ!$C$5:$O$53,MATCH($D73,エサマスタ!$B$5:$B$53,0),COLUMN()-COLUMN($Z73)),0),3.75)+INDEX(エサマスタ!$C$5:$O$53,MATCH($E73,エサマスタ!$B$5:$B$53,0),COLUMN()-COLUMN($Z73)),0),3.75)+INDEX(エサマスタ!$C$5:$O$53,MATCH($F73,エサマスタ!$B$5:$B$53,0),COLUMN()-COLUMN($Z73)),0),3.75)</f>
        <v>1.5</v>
      </c>
      <c r="AD73" s="65">
        <f>MIN(MAX(MIN(MAX(MIN(MAX(N$6+INDEX(エサマスタ!$C$5:$O$53,MATCH($D73,エサマスタ!$B$5:$B$53,0),COLUMN()-COLUMN($Z73)),0),3.75)+INDEX(エサマスタ!$C$5:$O$53,MATCH($E73,エサマスタ!$B$5:$B$53,0),COLUMN()-COLUMN($Z73)),0),3.75)+INDEX(エサマスタ!$C$5:$O$53,MATCH($F73,エサマスタ!$B$5:$B$53,0),COLUMN()-COLUMN($Z73)),0),3.75)</f>
        <v>1.5</v>
      </c>
      <c r="AE73" s="65">
        <f>MIN(MAX(MIN(MAX(MIN(MAX(O$6+INDEX(エサマスタ!$C$5:$O$53,MATCH($D73,エサマスタ!$B$5:$B$53,0),COLUMN()-COLUMN($Z73)),0),3.75)+INDEX(エサマスタ!$C$5:$O$53,MATCH($E73,エサマスタ!$B$5:$B$53,0),COLUMN()-COLUMN($Z73)),0),3.75)+INDEX(エサマスタ!$C$5:$O$53,MATCH($F73,エサマスタ!$B$5:$B$53,0),COLUMN()-COLUMN($Z73)),0),3.75)</f>
        <v>1</v>
      </c>
      <c r="AF73" s="65">
        <f>MIN(MAX(MIN(MAX(MIN(MAX(P$6+INDEX(エサマスタ!$C$5:$O$53,MATCH($D73,エサマスタ!$B$5:$B$53,0),COLUMN()-COLUMN($Z73)),0),3.75)+INDEX(エサマスタ!$C$5:$O$53,MATCH($E73,エサマスタ!$B$5:$B$53,0),COLUMN()-COLUMN($Z73)),0),3.75)+INDEX(エサマスタ!$C$5:$O$53,MATCH($F73,エサマスタ!$B$5:$B$53,0),COLUMN()-COLUMN($Z73)),0),3.75)</f>
        <v>2.25</v>
      </c>
      <c r="AG73" s="65">
        <f>MIN(MAX(MIN(MAX(MIN(MAX(Q$6+INDEX(エサマスタ!$C$5:$O$53,MATCH($D73,エサマスタ!$B$5:$B$53,0),COLUMN()-COLUMN($Z73)),0),3.75)+INDEX(エサマスタ!$C$5:$O$53,MATCH($E73,エサマスタ!$B$5:$B$53,0),COLUMN()-COLUMN($Z73)),0),3.75)+INDEX(エサマスタ!$C$5:$O$53,MATCH($F73,エサマスタ!$B$5:$B$53,0),COLUMN()-COLUMN($Z73)),0),3.75)</f>
        <v>1.5</v>
      </c>
      <c r="AH73" s="65">
        <f>MIN(MAX(MIN(MAX(MIN(MAX(R$6+INDEX(エサマスタ!$C$5:$O$53,MATCH($D73,エサマスタ!$B$5:$B$53,0),COLUMN()-COLUMN($Z73)),0),3.75)+INDEX(エサマスタ!$C$5:$O$53,MATCH($E73,エサマスタ!$B$5:$B$53,0),COLUMN()-COLUMN($Z73)),0),3.75)+INDEX(エサマスタ!$C$5:$O$53,MATCH($F73,エサマスタ!$B$5:$B$53,0),COLUMN()-COLUMN($Z73)),0),3.75)</f>
        <v>0</v>
      </c>
      <c r="AI73" s="76">
        <f>MIN(MAX(MIN(MAX(MIN(MAX(S$6+INDEX(エサマスタ!$C$5:$O$53,MATCH($D73,エサマスタ!$B$5:$B$53,0),COLUMN()-COLUMN($Z73)),0),1.875-MOD(S73,1))+INDEX(エサマスタ!$C$5:$O$53,MATCH($E73,エサマスタ!$B$5:$B$53,0),COLUMN()-COLUMN($Z73)),0),1.875-MOD(S73,1))+INDEX(エサマスタ!$C$5:$O$53,MATCH($F73,エサマスタ!$B$5:$B$53,0),COLUMN()-COLUMN($Z73)),0),1.875-MOD(S73,1))</f>
        <v>0.625</v>
      </c>
      <c r="AJ73" s="76">
        <f>MIN(MAX(MIN(MAX(MIN(MAX(T$6+INDEX(エサマスタ!$C$5:$O$53,MATCH($D73,エサマスタ!$B$5:$B$53,0),COLUMN()-COLUMN($Z73)),0),1.875-MOD(T73,1))+INDEX(エサマスタ!$C$5:$O$53,MATCH($E73,エサマスタ!$B$5:$B$53,0),COLUMN()-COLUMN($Z73)),0),1.875-MOD(T73,1))+INDEX(エサマスタ!$C$5:$O$53,MATCH($F73,エサマスタ!$B$5:$B$53,0),COLUMN()-COLUMN($Z73)),0),1.875-MOD(T73,1))</f>
        <v>0.75</v>
      </c>
      <c r="AK73" s="76">
        <f>MIN(MAX(MIN(MAX(MIN(MAX(U$6+INDEX(エサマスタ!$C$5:$O$53,MATCH($D73,エサマスタ!$B$5:$B$53,0),COLUMN()-COLUMN($Z73)),0),1.875-MOD(U73,1))+INDEX(エサマスタ!$C$5:$O$53,MATCH($E73,エサマスタ!$B$5:$B$53,0),COLUMN()-COLUMN($Z73)),0),1.875-MOD(U73,1))+INDEX(エサマスタ!$C$5:$O$53,MATCH($F73,エサマスタ!$B$5:$B$53,0),COLUMN()-COLUMN($Z73)),0),1.875-MOD(U73,1))</f>
        <v>0.75</v>
      </c>
      <c r="AL73" s="76">
        <f>MIN(MAX(MIN(MAX(MIN(MAX(V$6+INDEX(エサマスタ!$C$5:$O$53,MATCH($D73,エサマスタ!$B$5:$B$53,0),COLUMN()-COLUMN($Z73)),0),1.875-MOD(V73,1))+INDEX(エサマスタ!$C$5:$O$53,MATCH($E73,エサマスタ!$B$5:$B$53,0),COLUMN()-COLUMN($Z73)),0),1.875-MOD(V73,1))+INDEX(エサマスタ!$C$5:$O$53,MATCH($F73,エサマスタ!$B$5:$B$53,0),COLUMN()-COLUMN($Z73)),0),1.875-MOD(V73,1))</f>
        <v>0.75</v>
      </c>
      <c r="AM73" s="77">
        <f>MIN(MAX(MIN(MAX(MIN(MAX(W$6+IF(AND($F$1="リマスター",$D73="アルマジロキャベツ"),-1,1)*INDEX(エサマスタ!$C$5:$O$53,MATCH($D73,エサマスタ!$B$5:$B$53,0),COLUMN()-COLUMN($Z73)),0),1.875-MOD(W73,1))+IF(AND($F$1="リマスター",$E73="アルマジロキャベツ"),-1,1)*INDEX(エサマスタ!$C$5:$O$53,MATCH($E73,エサマスタ!$B$5:$B$53,0),COLUMN()-COLUMN($Z73)),0),1.875-MOD(W73,1))+IF(AND($F$1="リマスター",$F73="アルマジロキャベツ"),-1,1)*INDEX(エサマスタ!$C$5:$O$53,MATCH($F73,エサマスタ!$B$5:$B$53,0),COLUMN()-COLUMN($Z73)),0),1.875-MOD(W73,1))</f>
        <v>0.5</v>
      </c>
      <c r="AN73" s="15"/>
      <c r="AO73" s="12"/>
      <c r="AP73" s="12"/>
    </row>
    <row r="74" spans="1:44" x14ac:dyDescent="0.15">
      <c r="A74" s="15"/>
      <c r="B74" s="51" t="s">
        <v>165</v>
      </c>
      <c r="C74" s="54"/>
      <c r="D74" s="53" t="s">
        <v>92</v>
      </c>
      <c r="E74" s="53" t="s">
        <v>92</v>
      </c>
      <c r="F74" s="53" t="s">
        <v>104</v>
      </c>
      <c r="G74" s="32"/>
      <c r="H74" s="15"/>
      <c r="I74" s="15"/>
      <c r="J74" s="63" t="s">
        <v>165</v>
      </c>
      <c r="K74" s="64">
        <f t="shared" ref="K74:R74" si="115">K73+AA73</f>
        <v>170</v>
      </c>
      <c r="L74" s="65">
        <f t="shared" si="115"/>
        <v>74.5</v>
      </c>
      <c r="M74" s="65">
        <f t="shared" si="115"/>
        <v>89</v>
      </c>
      <c r="N74" s="65">
        <f t="shared" si="115"/>
        <v>98</v>
      </c>
      <c r="O74" s="65">
        <f t="shared" si="115"/>
        <v>61</v>
      </c>
      <c r="P74" s="65">
        <f t="shared" si="115"/>
        <v>134.5</v>
      </c>
      <c r="Q74" s="65">
        <f t="shared" si="115"/>
        <v>61.5</v>
      </c>
      <c r="R74" s="65">
        <f t="shared" si="115"/>
        <v>5</v>
      </c>
      <c r="S74" s="76">
        <f t="shared" ref="S74:W74" si="116">INT(S73)+MIN(S73-INT(S73)+AI73,1.875)</f>
        <v>46.75</v>
      </c>
      <c r="T74" s="76">
        <f t="shared" si="116"/>
        <v>45</v>
      </c>
      <c r="U74" s="76">
        <f t="shared" si="116"/>
        <v>45</v>
      </c>
      <c r="V74" s="76">
        <f t="shared" si="116"/>
        <v>45</v>
      </c>
      <c r="W74" s="77">
        <f t="shared" si="116"/>
        <v>46</v>
      </c>
      <c r="X74" s="15"/>
      <c r="Y74" s="15"/>
      <c r="Z74" s="63" t="s">
        <v>165</v>
      </c>
      <c r="AA74" s="64">
        <f>MIN(MAX(MIN(MAX(MIN(MAX(K$6+INDEX(エサマスタ!$C$5:$O$53,MATCH($D74,エサマスタ!$B$5:$B$53,0),COLUMN()-COLUMN($Z74)),0),3.75)+INDEX(エサマスタ!$C$5:$O$53,MATCH($E74,エサマスタ!$B$5:$B$53,0),COLUMN()-COLUMN($Z74)),0),3.75)+INDEX(エサマスタ!$C$5:$O$53,MATCH($F74,エサマスタ!$B$5:$B$53,0),COLUMN()-COLUMN($Z74)),0),3.75)</f>
        <v>0.5</v>
      </c>
      <c r="AB74" s="65">
        <f>MIN(MAX(MIN(MAX(MIN(MAX(L$6+INDEX(エサマスタ!$C$5:$O$53,MATCH($D74,エサマスタ!$B$5:$B$53,0),COLUMN()-COLUMN($Z74)),0),3.75)+INDEX(エサマスタ!$C$5:$O$53,MATCH($E74,エサマスタ!$B$5:$B$53,0),COLUMN()-COLUMN($Z74)),0),3.75)+INDEX(エサマスタ!$C$5:$O$53,MATCH($F74,エサマスタ!$B$5:$B$53,0),COLUMN()-COLUMN($Z74)),0),3.75)</f>
        <v>1.25</v>
      </c>
      <c r="AC74" s="65">
        <f>MIN(MAX(MIN(MAX(MIN(MAX(M$6+INDEX(エサマスタ!$C$5:$O$53,MATCH($D74,エサマスタ!$B$5:$B$53,0),COLUMN()-COLUMN($Z74)),0),3.75)+INDEX(エサマスタ!$C$5:$O$53,MATCH($E74,エサマスタ!$B$5:$B$53,0),COLUMN()-COLUMN($Z74)),0),3.75)+INDEX(エサマスタ!$C$5:$O$53,MATCH($F74,エサマスタ!$B$5:$B$53,0),COLUMN()-COLUMN($Z74)),0),3.75)</f>
        <v>2.5</v>
      </c>
      <c r="AD74" s="65">
        <f>MIN(MAX(MIN(MAX(MIN(MAX(N$6+INDEX(エサマスタ!$C$5:$O$53,MATCH($D74,エサマスタ!$B$5:$B$53,0),COLUMN()-COLUMN($Z74)),0),3.75)+INDEX(エサマスタ!$C$5:$O$53,MATCH($E74,エサマスタ!$B$5:$B$53,0),COLUMN()-COLUMN($Z74)),0),3.75)+INDEX(エサマスタ!$C$5:$O$53,MATCH($F74,エサマスタ!$B$5:$B$53,0),COLUMN()-COLUMN($Z74)),0),3.75)</f>
        <v>1.5</v>
      </c>
      <c r="AE74" s="65">
        <f>MIN(MAX(MIN(MAX(MIN(MAX(O$6+INDEX(エサマスタ!$C$5:$O$53,MATCH($D74,エサマスタ!$B$5:$B$53,0),COLUMN()-COLUMN($Z74)),0),3.75)+INDEX(エサマスタ!$C$5:$O$53,MATCH($E74,エサマスタ!$B$5:$B$53,0),COLUMN()-COLUMN($Z74)),0),3.75)+INDEX(エサマスタ!$C$5:$O$53,MATCH($F74,エサマスタ!$B$5:$B$53,0),COLUMN()-COLUMN($Z74)),0),3.75)</f>
        <v>1</v>
      </c>
      <c r="AF74" s="65">
        <f>MIN(MAX(MIN(MAX(MIN(MAX(P$6+INDEX(エサマスタ!$C$5:$O$53,MATCH($D74,エサマスタ!$B$5:$B$53,0),COLUMN()-COLUMN($Z74)),0),3.75)+INDEX(エサマスタ!$C$5:$O$53,MATCH($E74,エサマスタ!$B$5:$B$53,0),COLUMN()-COLUMN($Z74)),0),3.75)+INDEX(エサマスタ!$C$5:$O$53,MATCH($F74,エサマスタ!$B$5:$B$53,0),COLUMN()-COLUMN($Z74)),0),3.75)</f>
        <v>3.25</v>
      </c>
      <c r="AG74" s="65">
        <f>MIN(MAX(MIN(MAX(MIN(MAX(Q$6+INDEX(エサマスタ!$C$5:$O$53,MATCH($D74,エサマスタ!$B$5:$B$53,0),COLUMN()-COLUMN($Z74)),0),3.75)+INDEX(エサマスタ!$C$5:$O$53,MATCH($E74,エサマスタ!$B$5:$B$53,0),COLUMN()-COLUMN($Z74)),0),3.75)+INDEX(エサマスタ!$C$5:$O$53,MATCH($F74,エサマスタ!$B$5:$B$53,0),COLUMN()-COLUMN($Z74)),0),3.75)</f>
        <v>1</v>
      </c>
      <c r="AH74" s="65">
        <f>MIN(MAX(MIN(MAX(MIN(MAX(R$6+INDEX(エサマスタ!$C$5:$O$53,MATCH($D74,エサマスタ!$B$5:$B$53,0),COLUMN()-COLUMN($Z74)),0),3.75)+INDEX(エサマスタ!$C$5:$O$53,MATCH($E74,エサマスタ!$B$5:$B$53,0),COLUMN()-COLUMN($Z74)),0),3.75)+INDEX(エサマスタ!$C$5:$O$53,MATCH($F74,エサマスタ!$B$5:$B$53,0),COLUMN()-COLUMN($Z74)),0),3.75)</f>
        <v>0</v>
      </c>
      <c r="AI74" s="76">
        <f>MIN(MAX(MIN(MAX(MIN(MAX(S$6+INDEX(エサマスタ!$C$5:$O$53,MATCH($D74,エサマスタ!$B$5:$B$53,0),COLUMN()-COLUMN($Z74)),0),1.875-MOD(S74,1))+INDEX(エサマスタ!$C$5:$O$53,MATCH($E74,エサマスタ!$B$5:$B$53,0),COLUMN()-COLUMN($Z74)),0),1.875-MOD(S74,1))+INDEX(エサマスタ!$C$5:$O$53,MATCH($F74,エサマスタ!$B$5:$B$53,0),COLUMN()-COLUMN($Z74)),0),1.875-MOD(S74,1))</f>
        <v>0.625</v>
      </c>
      <c r="AJ74" s="76">
        <f>MIN(MAX(MIN(MAX(MIN(MAX(T$6+INDEX(エサマスタ!$C$5:$O$53,MATCH($D74,エサマスタ!$B$5:$B$53,0),COLUMN()-COLUMN($Z74)),0),1.875-MOD(T74,1))+INDEX(エサマスタ!$C$5:$O$53,MATCH($E74,エサマスタ!$B$5:$B$53,0),COLUMN()-COLUMN($Z74)),0),1.875-MOD(T74,1))+INDEX(エサマスタ!$C$5:$O$53,MATCH($F74,エサマスタ!$B$5:$B$53,0),COLUMN()-COLUMN($Z74)),0),1.875-MOD(T74,1))</f>
        <v>1.25</v>
      </c>
      <c r="AK74" s="76">
        <f>MIN(MAX(MIN(MAX(MIN(MAX(U$6+INDEX(エサマスタ!$C$5:$O$53,MATCH($D74,エサマスタ!$B$5:$B$53,0),COLUMN()-COLUMN($Z74)),0),1.875-MOD(U74,1))+INDEX(エサマスタ!$C$5:$O$53,MATCH($E74,エサマスタ!$B$5:$B$53,0),COLUMN()-COLUMN($Z74)),0),1.875-MOD(U74,1))+INDEX(エサマスタ!$C$5:$O$53,MATCH($F74,エサマスタ!$B$5:$B$53,0),COLUMN()-COLUMN($Z74)),0),1.875-MOD(U74,1))</f>
        <v>1.25</v>
      </c>
      <c r="AL74" s="76">
        <f>MIN(MAX(MIN(MAX(MIN(MAX(V$6+INDEX(エサマスタ!$C$5:$O$53,MATCH($D74,エサマスタ!$B$5:$B$53,0),COLUMN()-COLUMN($Z74)),0),1.875-MOD(V74,1))+INDEX(エサマスタ!$C$5:$O$53,MATCH($E74,エサマスタ!$B$5:$B$53,0),COLUMN()-COLUMN($Z74)),0),1.875-MOD(V74,1))+INDEX(エサマスタ!$C$5:$O$53,MATCH($F74,エサマスタ!$B$5:$B$53,0),COLUMN()-COLUMN($Z74)),0),1.875-MOD(V74,1))</f>
        <v>1.25</v>
      </c>
      <c r="AM74" s="77">
        <f>MIN(MAX(MIN(MAX(MIN(MAX(W$6+IF(AND($F$1="リマスター",$D74="アルマジロキャベツ"),-1,1)*INDEX(エサマスタ!$C$5:$O$53,MATCH($D74,エサマスタ!$B$5:$B$53,0),COLUMN()-COLUMN($Z74)),0),1.875-MOD(W74,1))+IF(AND($F$1="リマスター",$E74="アルマジロキャベツ"),-1,1)*INDEX(エサマスタ!$C$5:$O$53,MATCH($E74,エサマスタ!$B$5:$B$53,0),COLUMN()-COLUMN($Z74)),0),1.875-MOD(W74,1))+IF(AND($F$1="リマスター",$F74="アルマジロキャベツ"),-1,1)*INDEX(エサマスタ!$C$5:$O$53,MATCH($F74,エサマスタ!$B$5:$B$53,0),COLUMN()-COLUMN($Z74)),0),1.875-MOD(W74,1))</f>
        <v>0</v>
      </c>
      <c r="AN74" s="15"/>
      <c r="AO74" s="12"/>
      <c r="AP74" s="12"/>
    </row>
    <row r="75" spans="1:44" x14ac:dyDescent="0.15">
      <c r="A75" s="15"/>
      <c r="B75" s="51" t="s">
        <v>166</v>
      </c>
      <c r="C75" s="54"/>
      <c r="D75" s="53" t="s">
        <v>92</v>
      </c>
      <c r="E75" s="53" t="s">
        <v>97</v>
      </c>
      <c r="F75" s="53" t="s">
        <v>97</v>
      </c>
      <c r="G75" s="32"/>
      <c r="H75" s="15"/>
      <c r="I75" s="15"/>
      <c r="J75" s="63" t="s">
        <v>166</v>
      </c>
      <c r="K75" s="64">
        <f t="shared" ref="K75:R75" si="117">K74+AA74</f>
        <v>170.5</v>
      </c>
      <c r="L75" s="65">
        <f t="shared" si="117"/>
        <v>75.75</v>
      </c>
      <c r="M75" s="65">
        <f t="shared" si="117"/>
        <v>91.5</v>
      </c>
      <c r="N75" s="65">
        <f t="shared" si="117"/>
        <v>99.5</v>
      </c>
      <c r="O75" s="65">
        <f t="shared" si="117"/>
        <v>62</v>
      </c>
      <c r="P75" s="65">
        <f t="shared" si="117"/>
        <v>137.75</v>
      </c>
      <c r="Q75" s="65">
        <f t="shared" si="117"/>
        <v>62.5</v>
      </c>
      <c r="R75" s="65">
        <f t="shared" si="117"/>
        <v>5</v>
      </c>
      <c r="S75" s="76">
        <f t="shared" ref="S75:W75" si="118">INT(S74)+MIN(S74-INT(S74)+AI74,1.875)</f>
        <v>47.375</v>
      </c>
      <c r="T75" s="76">
        <f t="shared" si="118"/>
        <v>46.25</v>
      </c>
      <c r="U75" s="76">
        <f t="shared" si="118"/>
        <v>46.25</v>
      </c>
      <c r="V75" s="76">
        <f t="shared" si="118"/>
        <v>46.25</v>
      </c>
      <c r="W75" s="77">
        <f t="shared" si="118"/>
        <v>46</v>
      </c>
      <c r="X75" s="15"/>
      <c r="Y75" s="15"/>
      <c r="Z75" s="63" t="s">
        <v>166</v>
      </c>
      <c r="AA75" s="64">
        <f>MIN(MAX(MIN(MAX(MIN(MAX(K$6+INDEX(エサマスタ!$C$5:$O$53,MATCH($D75,エサマスタ!$B$5:$B$53,0),COLUMN()-COLUMN($Z75)),0),3.75)+INDEX(エサマスタ!$C$5:$O$53,MATCH($E75,エサマスタ!$B$5:$B$53,0),COLUMN()-COLUMN($Z75)),0),3.75)+INDEX(エサマスタ!$C$5:$O$53,MATCH($F75,エサマスタ!$B$5:$B$53,0),COLUMN()-COLUMN($Z75)),0),3.75)</f>
        <v>3.75</v>
      </c>
      <c r="AB75" s="65">
        <f>MIN(MAX(MIN(MAX(MIN(MAX(L$6+INDEX(エサマスタ!$C$5:$O$53,MATCH($D75,エサマスタ!$B$5:$B$53,0),COLUMN()-COLUMN($Z75)),0),3.75)+INDEX(エサマスタ!$C$5:$O$53,MATCH($E75,エサマスタ!$B$5:$B$53,0),COLUMN()-COLUMN($Z75)),0),3.75)+INDEX(エサマスタ!$C$5:$O$53,MATCH($F75,エサマスタ!$B$5:$B$53,0),COLUMN()-COLUMN($Z75)),0),3.75)</f>
        <v>1.25</v>
      </c>
      <c r="AC75" s="65">
        <f>MIN(MAX(MIN(MAX(MIN(MAX(M$6+INDEX(エサマスタ!$C$5:$O$53,MATCH($D75,エサマスタ!$B$5:$B$53,0),COLUMN()-COLUMN($Z75)),0),3.75)+INDEX(エサマスタ!$C$5:$O$53,MATCH($E75,エサマスタ!$B$5:$B$53,0),COLUMN()-COLUMN($Z75)),0),3.75)+INDEX(エサマスタ!$C$5:$O$53,MATCH($F75,エサマスタ!$B$5:$B$53,0),COLUMN()-COLUMN($Z75)),0),3.75)</f>
        <v>1.5</v>
      </c>
      <c r="AD75" s="65">
        <f>MIN(MAX(MIN(MAX(MIN(MAX(N$6+INDEX(エサマスタ!$C$5:$O$53,MATCH($D75,エサマスタ!$B$5:$B$53,0),COLUMN()-COLUMN($Z75)),0),3.75)+INDEX(エサマスタ!$C$5:$O$53,MATCH($E75,エサマスタ!$B$5:$B$53,0),COLUMN()-COLUMN($Z75)),0),3.75)+INDEX(エサマスタ!$C$5:$O$53,MATCH($F75,エサマスタ!$B$5:$B$53,0),COLUMN()-COLUMN($Z75)),0),3.75)</f>
        <v>1.5</v>
      </c>
      <c r="AE75" s="65">
        <f>MIN(MAX(MIN(MAX(MIN(MAX(O$6+INDEX(エサマスタ!$C$5:$O$53,MATCH($D75,エサマスタ!$B$5:$B$53,0),COLUMN()-COLUMN($Z75)),0),3.75)+INDEX(エサマスタ!$C$5:$O$53,MATCH($E75,エサマスタ!$B$5:$B$53,0),COLUMN()-COLUMN($Z75)),0),3.75)+INDEX(エサマスタ!$C$5:$O$53,MATCH($F75,エサマスタ!$B$5:$B$53,0),COLUMN()-COLUMN($Z75)),0),3.75)</f>
        <v>1</v>
      </c>
      <c r="AF75" s="65">
        <f>MIN(MAX(MIN(MAX(MIN(MAX(P$6+INDEX(エサマスタ!$C$5:$O$53,MATCH($D75,エサマスタ!$B$5:$B$53,0),COLUMN()-COLUMN($Z75)),0),3.75)+INDEX(エサマスタ!$C$5:$O$53,MATCH($E75,エサマスタ!$B$5:$B$53,0),COLUMN()-COLUMN($Z75)),0),3.75)+INDEX(エサマスタ!$C$5:$O$53,MATCH($F75,エサマスタ!$B$5:$B$53,0),COLUMN()-COLUMN($Z75)),0),3.75)</f>
        <v>2.25</v>
      </c>
      <c r="AG75" s="65">
        <f>MIN(MAX(MIN(MAX(MIN(MAX(Q$6+INDEX(エサマスタ!$C$5:$O$53,MATCH($D75,エサマスタ!$B$5:$B$53,0),COLUMN()-COLUMN($Z75)),0),3.75)+INDEX(エサマスタ!$C$5:$O$53,MATCH($E75,エサマスタ!$B$5:$B$53,0),COLUMN()-COLUMN($Z75)),0),3.75)+INDEX(エサマスタ!$C$5:$O$53,MATCH($F75,エサマスタ!$B$5:$B$53,0),COLUMN()-COLUMN($Z75)),0),3.75)</f>
        <v>0.5</v>
      </c>
      <c r="AH75" s="65">
        <f>MIN(MAX(MIN(MAX(MIN(MAX(R$6+INDEX(エサマスタ!$C$5:$O$53,MATCH($D75,エサマスタ!$B$5:$B$53,0),COLUMN()-COLUMN($Z75)),0),3.75)+INDEX(エサマスタ!$C$5:$O$53,MATCH($E75,エサマスタ!$B$5:$B$53,0),COLUMN()-COLUMN($Z75)),0),3.75)+INDEX(エサマスタ!$C$5:$O$53,MATCH($F75,エサマスタ!$B$5:$B$53,0),COLUMN()-COLUMN($Z75)),0),3.75)</f>
        <v>0</v>
      </c>
      <c r="AI75" s="76">
        <f>MIN(MAX(MIN(MAX(MIN(MAX(S$6+INDEX(エサマスタ!$C$5:$O$53,MATCH($D75,エサマスタ!$B$5:$B$53,0),COLUMN()-COLUMN($Z75)),0),1.875-MOD(S75,1))+INDEX(エサマスタ!$C$5:$O$53,MATCH($E75,エサマスタ!$B$5:$B$53,0),COLUMN()-COLUMN($Z75)),0),1.875-MOD(S75,1))+INDEX(エサマスタ!$C$5:$O$53,MATCH($F75,エサマスタ!$B$5:$B$53,0),COLUMN()-COLUMN($Z75)),0),1.875-MOD(S75,1))</f>
        <v>0.625</v>
      </c>
      <c r="AJ75" s="76">
        <f>MIN(MAX(MIN(MAX(MIN(MAX(T$6+INDEX(エサマスタ!$C$5:$O$53,MATCH($D75,エサマスタ!$B$5:$B$53,0),COLUMN()-COLUMN($Z75)),0),1.875-MOD(T75,1))+INDEX(エサマスタ!$C$5:$O$53,MATCH($E75,エサマスタ!$B$5:$B$53,0),COLUMN()-COLUMN($Z75)),0),1.875-MOD(T75,1))+INDEX(エサマスタ!$C$5:$O$53,MATCH($F75,エサマスタ!$B$5:$B$53,0),COLUMN()-COLUMN($Z75)),0),1.875-MOD(T75,1))</f>
        <v>0.75</v>
      </c>
      <c r="AK75" s="76">
        <f>MIN(MAX(MIN(MAX(MIN(MAX(U$6+INDEX(エサマスタ!$C$5:$O$53,MATCH($D75,エサマスタ!$B$5:$B$53,0),COLUMN()-COLUMN($Z75)),0),1.875-MOD(U75,1))+INDEX(エサマスタ!$C$5:$O$53,MATCH($E75,エサマスタ!$B$5:$B$53,0),COLUMN()-COLUMN($Z75)),0),1.875-MOD(U75,1))+INDEX(エサマスタ!$C$5:$O$53,MATCH($F75,エサマスタ!$B$5:$B$53,0),COLUMN()-COLUMN($Z75)),0),1.875-MOD(U75,1))</f>
        <v>0.75</v>
      </c>
      <c r="AL75" s="76">
        <f>MIN(MAX(MIN(MAX(MIN(MAX(V$6+INDEX(エサマスタ!$C$5:$O$53,MATCH($D75,エサマスタ!$B$5:$B$53,0),COLUMN()-COLUMN($Z75)),0),1.875-MOD(V75,1))+INDEX(エサマスタ!$C$5:$O$53,MATCH($E75,エサマスタ!$B$5:$B$53,0),COLUMN()-COLUMN($Z75)),0),1.875-MOD(V75,1))+INDEX(エサマスタ!$C$5:$O$53,MATCH($F75,エサマスタ!$B$5:$B$53,0),COLUMN()-COLUMN($Z75)),0),1.875-MOD(V75,1))</f>
        <v>0.75</v>
      </c>
      <c r="AM75" s="77">
        <f>MIN(MAX(MIN(MAX(MIN(MAX(W$6+IF(AND($F$1="リマスター",$D75="アルマジロキャベツ"),-1,1)*INDEX(エサマスタ!$C$5:$O$53,MATCH($D75,エサマスタ!$B$5:$B$53,0),COLUMN()-COLUMN($Z75)),0),1.875-MOD(W75,1))+IF(AND($F$1="リマスター",$E75="アルマジロキャベツ"),-1,1)*INDEX(エサマスタ!$C$5:$O$53,MATCH($E75,エサマスタ!$B$5:$B$53,0),COLUMN()-COLUMN($Z75)),0),1.875-MOD(W75,1))+IF(AND($F$1="リマスター",$F75="アルマジロキャベツ"),-1,1)*INDEX(エサマスタ!$C$5:$O$53,MATCH($F75,エサマスタ!$B$5:$B$53,0),COLUMN()-COLUMN($Z75)),0),1.875-MOD(W75,1))</f>
        <v>1</v>
      </c>
      <c r="AN75" s="15"/>
      <c r="AO75" s="12"/>
      <c r="AP75" s="12"/>
    </row>
    <row r="76" spans="1:44" x14ac:dyDescent="0.15">
      <c r="A76" s="15"/>
      <c r="B76" s="51" t="s">
        <v>167</v>
      </c>
      <c r="C76" s="54"/>
      <c r="D76" s="53" t="s">
        <v>92</v>
      </c>
      <c r="E76" s="53" t="s">
        <v>97</v>
      </c>
      <c r="F76" s="53" t="s">
        <v>97</v>
      </c>
      <c r="G76" s="32"/>
      <c r="H76" s="15"/>
      <c r="I76" s="15"/>
      <c r="J76" s="63" t="s">
        <v>167</v>
      </c>
      <c r="K76" s="64">
        <f t="shared" ref="K76:R76" si="119">K75+AA75</f>
        <v>174.25</v>
      </c>
      <c r="L76" s="65">
        <f t="shared" si="119"/>
        <v>77</v>
      </c>
      <c r="M76" s="65">
        <f t="shared" si="119"/>
        <v>93</v>
      </c>
      <c r="N76" s="65">
        <f t="shared" si="119"/>
        <v>101</v>
      </c>
      <c r="O76" s="65">
        <f t="shared" si="119"/>
        <v>63</v>
      </c>
      <c r="P76" s="65">
        <f t="shared" si="119"/>
        <v>140</v>
      </c>
      <c r="Q76" s="65">
        <f t="shared" si="119"/>
        <v>63</v>
      </c>
      <c r="R76" s="65">
        <f t="shared" si="119"/>
        <v>5</v>
      </c>
      <c r="S76" s="76">
        <f t="shared" ref="S76:W76" si="120">INT(S75)+MIN(S75-INT(S75)+AI75,1.875)</f>
        <v>48</v>
      </c>
      <c r="T76" s="76">
        <f t="shared" si="120"/>
        <v>47</v>
      </c>
      <c r="U76" s="76">
        <f t="shared" si="120"/>
        <v>47</v>
      </c>
      <c r="V76" s="76">
        <f t="shared" si="120"/>
        <v>47</v>
      </c>
      <c r="W76" s="77">
        <f t="shared" si="120"/>
        <v>47</v>
      </c>
      <c r="X76" s="15"/>
      <c r="Y76" s="15"/>
      <c r="Z76" s="63" t="s">
        <v>167</v>
      </c>
      <c r="AA76" s="64">
        <f>MIN(MAX(MIN(MAX(MIN(MAX(K$6+INDEX(エサマスタ!$C$5:$O$53,MATCH($D76,エサマスタ!$B$5:$B$53,0),COLUMN()-COLUMN($Z76)),0),3.75)+INDEX(エサマスタ!$C$5:$O$53,MATCH($E76,エサマスタ!$B$5:$B$53,0),COLUMN()-COLUMN($Z76)),0),3.75)+INDEX(エサマスタ!$C$5:$O$53,MATCH($F76,エサマスタ!$B$5:$B$53,0),COLUMN()-COLUMN($Z76)),0),3.75)</f>
        <v>3.75</v>
      </c>
      <c r="AB76" s="65">
        <f>MIN(MAX(MIN(MAX(MIN(MAX(L$6+INDEX(エサマスタ!$C$5:$O$53,MATCH($D76,エサマスタ!$B$5:$B$53,0),COLUMN()-COLUMN($Z76)),0),3.75)+INDEX(エサマスタ!$C$5:$O$53,MATCH($E76,エサマスタ!$B$5:$B$53,0),COLUMN()-COLUMN($Z76)),0),3.75)+INDEX(エサマスタ!$C$5:$O$53,MATCH($F76,エサマスタ!$B$5:$B$53,0),COLUMN()-COLUMN($Z76)),0),3.75)</f>
        <v>1.25</v>
      </c>
      <c r="AC76" s="65">
        <f>MIN(MAX(MIN(MAX(MIN(MAX(M$6+INDEX(エサマスタ!$C$5:$O$53,MATCH($D76,エサマスタ!$B$5:$B$53,0),COLUMN()-COLUMN($Z76)),0),3.75)+INDEX(エサマスタ!$C$5:$O$53,MATCH($E76,エサマスタ!$B$5:$B$53,0),COLUMN()-COLUMN($Z76)),0),3.75)+INDEX(エサマスタ!$C$5:$O$53,MATCH($F76,エサマスタ!$B$5:$B$53,0),COLUMN()-COLUMN($Z76)),0),3.75)</f>
        <v>1.5</v>
      </c>
      <c r="AD76" s="65">
        <f>MIN(MAX(MIN(MAX(MIN(MAX(N$6+INDEX(エサマスタ!$C$5:$O$53,MATCH($D76,エサマスタ!$B$5:$B$53,0),COLUMN()-COLUMN($Z76)),0),3.75)+INDEX(エサマスタ!$C$5:$O$53,MATCH($E76,エサマスタ!$B$5:$B$53,0),COLUMN()-COLUMN($Z76)),0),3.75)+INDEX(エサマスタ!$C$5:$O$53,MATCH($F76,エサマスタ!$B$5:$B$53,0),COLUMN()-COLUMN($Z76)),0),3.75)</f>
        <v>1.5</v>
      </c>
      <c r="AE76" s="65">
        <f>MIN(MAX(MIN(MAX(MIN(MAX(O$6+INDEX(エサマスタ!$C$5:$O$53,MATCH($D76,エサマスタ!$B$5:$B$53,0),COLUMN()-COLUMN($Z76)),0),3.75)+INDEX(エサマスタ!$C$5:$O$53,MATCH($E76,エサマスタ!$B$5:$B$53,0),COLUMN()-COLUMN($Z76)),0),3.75)+INDEX(エサマスタ!$C$5:$O$53,MATCH($F76,エサマスタ!$B$5:$B$53,0),COLUMN()-COLUMN($Z76)),0),3.75)</f>
        <v>1</v>
      </c>
      <c r="AF76" s="65">
        <f>MIN(MAX(MIN(MAX(MIN(MAX(P$6+INDEX(エサマスタ!$C$5:$O$53,MATCH($D76,エサマスタ!$B$5:$B$53,0),COLUMN()-COLUMN($Z76)),0),3.75)+INDEX(エサマスタ!$C$5:$O$53,MATCH($E76,エサマスタ!$B$5:$B$53,0),COLUMN()-COLUMN($Z76)),0),3.75)+INDEX(エサマスタ!$C$5:$O$53,MATCH($F76,エサマスタ!$B$5:$B$53,0),COLUMN()-COLUMN($Z76)),0),3.75)</f>
        <v>2.25</v>
      </c>
      <c r="AG76" s="65">
        <f>MIN(MAX(MIN(MAX(MIN(MAX(Q$6+INDEX(エサマスタ!$C$5:$O$53,MATCH($D76,エサマスタ!$B$5:$B$53,0),COLUMN()-COLUMN($Z76)),0),3.75)+INDEX(エサマスタ!$C$5:$O$53,MATCH($E76,エサマスタ!$B$5:$B$53,0),COLUMN()-COLUMN($Z76)),0),3.75)+INDEX(エサマスタ!$C$5:$O$53,MATCH($F76,エサマスタ!$B$5:$B$53,0),COLUMN()-COLUMN($Z76)),0),3.75)</f>
        <v>0.5</v>
      </c>
      <c r="AH76" s="65">
        <f>MIN(MAX(MIN(MAX(MIN(MAX(R$6+INDEX(エサマスタ!$C$5:$O$53,MATCH($D76,エサマスタ!$B$5:$B$53,0),COLUMN()-COLUMN($Z76)),0),3.75)+INDEX(エサマスタ!$C$5:$O$53,MATCH($E76,エサマスタ!$B$5:$B$53,0),COLUMN()-COLUMN($Z76)),0),3.75)+INDEX(エサマスタ!$C$5:$O$53,MATCH($F76,エサマスタ!$B$5:$B$53,0),COLUMN()-COLUMN($Z76)),0),3.75)</f>
        <v>0</v>
      </c>
      <c r="AI76" s="76">
        <f>MIN(MAX(MIN(MAX(MIN(MAX(S$6+INDEX(エサマスタ!$C$5:$O$53,MATCH($D76,エサマスタ!$B$5:$B$53,0),COLUMN()-COLUMN($Z76)),0),1.875-MOD(S76,1))+INDEX(エサマスタ!$C$5:$O$53,MATCH($E76,エサマスタ!$B$5:$B$53,0),COLUMN()-COLUMN($Z76)),0),1.875-MOD(S76,1))+INDEX(エサマスタ!$C$5:$O$53,MATCH($F76,エサマスタ!$B$5:$B$53,0),COLUMN()-COLUMN($Z76)),0),1.875-MOD(S76,1))</f>
        <v>0.625</v>
      </c>
      <c r="AJ76" s="76">
        <f>MIN(MAX(MIN(MAX(MIN(MAX(T$6+INDEX(エサマスタ!$C$5:$O$53,MATCH($D76,エサマスタ!$B$5:$B$53,0),COLUMN()-COLUMN($Z76)),0),1.875-MOD(T76,1))+INDEX(エサマスタ!$C$5:$O$53,MATCH($E76,エサマスタ!$B$5:$B$53,0),COLUMN()-COLUMN($Z76)),0),1.875-MOD(T76,1))+INDEX(エサマスタ!$C$5:$O$53,MATCH($F76,エサマスタ!$B$5:$B$53,0),COLUMN()-COLUMN($Z76)),0),1.875-MOD(T76,1))</f>
        <v>0.75</v>
      </c>
      <c r="AK76" s="76">
        <f>MIN(MAX(MIN(MAX(MIN(MAX(U$6+INDEX(エサマスタ!$C$5:$O$53,MATCH($D76,エサマスタ!$B$5:$B$53,0),COLUMN()-COLUMN($Z76)),0),1.875-MOD(U76,1))+INDEX(エサマスタ!$C$5:$O$53,MATCH($E76,エサマスタ!$B$5:$B$53,0),COLUMN()-COLUMN($Z76)),0),1.875-MOD(U76,1))+INDEX(エサマスタ!$C$5:$O$53,MATCH($F76,エサマスタ!$B$5:$B$53,0),COLUMN()-COLUMN($Z76)),0),1.875-MOD(U76,1))</f>
        <v>0.75</v>
      </c>
      <c r="AL76" s="76">
        <f>MIN(MAX(MIN(MAX(MIN(MAX(V$6+INDEX(エサマスタ!$C$5:$O$53,MATCH($D76,エサマスタ!$B$5:$B$53,0),COLUMN()-COLUMN($Z76)),0),1.875-MOD(V76,1))+INDEX(エサマスタ!$C$5:$O$53,MATCH($E76,エサマスタ!$B$5:$B$53,0),COLUMN()-COLUMN($Z76)),0),1.875-MOD(V76,1))+INDEX(エサマスタ!$C$5:$O$53,MATCH($F76,エサマスタ!$B$5:$B$53,0),COLUMN()-COLUMN($Z76)),0),1.875-MOD(V76,1))</f>
        <v>0.75</v>
      </c>
      <c r="AM76" s="77">
        <f>MIN(MAX(MIN(MAX(MIN(MAX(W$6+IF(AND($F$1="リマスター",$D76="アルマジロキャベツ"),-1,1)*INDEX(エサマスタ!$C$5:$O$53,MATCH($D76,エサマスタ!$B$5:$B$53,0),COLUMN()-COLUMN($Z76)),0),1.875-MOD(W76,1))+IF(AND($F$1="リマスター",$E76="アルマジロキャベツ"),-1,1)*INDEX(エサマスタ!$C$5:$O$53,MATCH($E76,エサマスタ!$B$5:$B$53,0),COLUMN()-COLUMN($Z76)),0),1.875-MOD(W76,1))+IF(AND($F$1="リマスター",$F76="アルマジロキャベツ"),-1,1)*INDEX(エサマスタ!$C$5:$O$53,MATCH($F76,エサマスタ!$B$5:$B$53,0),COLUMN()-COLUMN($Z76)),0),1.875-MOD(W76,1))</f>
        <v>1</v>
      </c>
      <c r="AN76" s="15"/>
      <c r="AO76" s="12"/>
      <c r="AP76" s="12"/>
    </row>
    <row r="77" spans="1:44" x14ac:dyDescent="0.15">
      <c r="A77" s="15"/>
      <c r="B77" s="51" t="s">
        <v>168</v>
      </c>
      <c r="C77" s="54"/>
      <c r="D77" s="53" t="s">
        <v>92</v>
      </c>
      <c r="E77" s="53" t="s">
        <v>97</v>
      </c>
      <c r="F77" s="53" t="s">
        <v>97</v>
      </c>
      <c r="G77" s="32"/>
      <c r="H77" s="15"/>
      <c r="I77" s="15"/>
      <c r="J77" s="63" t="s">
        <v>168</v>
      </c>
      <c r="K77" s="64">
        <f t="shared" ref="K77:R77" si="121">K76+AA76</f>
        <v>178</v>
      </c>
      <c r="L77" s="65">
        <f t="shared" si="121"/>
        <v>78.25</v>
      </c>
      <c r="M77" s="65">
        <f t="shared" si="121"/>
        <v>94.5</v>
      </c>
      <c r="N77" s="65">
        <f t="shared" si="121"/>
        <v>102.5</v>
      </c>
      <c r="O77" s="65">
        <f t="shared" si="121"/>
        <v>64</v>
      </c>
      <c r="P77" s="65">
        <f t="shared" si="121"/>
        <v>142.25</v>
      </c>
      <c r="Q77" s="65">
        <f t="shared" si="121"/>
        <v>63.5</v>
      </c>
      <c r="R77" s="65">
        <f t="shared" si="121"/>
        <v>5</v>
      </c>
      <c r="S77" s="76">
        <f t="shared" ref="S77:W77" si="122">INT(S76)+MIN(S76-INT(S76)+AI76,1.875)</f>
        <v>48.625</v>
      </c>
      <c r="T77" s="76">
        <f t="shared" si="122"/>
        <v>47.75</v>
      </c>
      <c r="U77" s="76">
        <f t="shared" si="122"/>
        <v>47.75</v>
      </c>
      <c r="V77" s="76">
        <f t="shared" si="122"/>
        <v>47.75</v>
      </c>
      <c r="W77" s="77">
        <f t="shared" si="122"/>
        <v>48</v>
      </c>
      <c r="X77" s="15"/>
      <c r="Y77" s="15"/>
      <c r="Z77" s="63" t="s">
        <v>168</v>
      </c>
      <c r="AA77" s="64">
        <f>MIN(MAX(MIN(MAX(MIN(MAX(K$6+INDEX(エサマスタ!$C$5:$O$53,MATCH($D77,エサマスタ!$B$5:$B$53,0),COLUMN()-COLUMN($Z77)),0),3.75)+INDEX(エサマスタ!$C$5:$O$53,MATCH($E77,エサマスタ!$B$5:$B$53,0),COLUMN()-COLUMN($Z77)),0),3.75)+INDEX(エサマスタ!$C$5:$O$53,MATCH($F77,エサマスタ!$B$5:$B$53,0),COLUMN()-COLUMN($Z77)),0),3.75)</f>
        <v>3.75</v>
      </c>
      <c r="AB77" s="65">
        <f>MIN(MAX(MIN(MAX(MIN(MAX(L$6+INDEX(エサマスタ!$C$5:$O$53,MATCH($D77,エサマスタ!$B$5:$B$53,0),COLUMN()-COLUMN($Z77)),0),3.75)+INDEX(エサマスタ!$C$5:$O$53,MATCH($E77,エサマスタ!$B$5:$B$53,0),COLUMN()-COLUMN($Z77)),0),3.75)+INDEX(エサマスタ!$C$5:$O$53,MATCH($F77,エサマスタ!$B$5:$B$53,0),COLUMN()-COLUMN($Z77)),0),3.75)</f>
        <v>1.25</v>
      </c>
      <c r="AC77" s="65">
        <f>MIN(MAX(MIN(MAX(MIN(MAX(M$6+INDEX(エサマスタ!$C$5:$O$53,MATCH($D77,エサマスタ!$B$5:$B$53,0),COLUMN()-COLUMN($Z77)),0),3.75)+INDEX(エサマスタ!$C$5:$O$53,MATCH($E77,エサマスタ!$B$5:$B$53,0),COLUMN()-COLUMN($Z77)),0),3.75)+INDEX(エサマスタ!$C$5:$O$53,MATCH($F77,エサマスタ!$B$5:$B$53,0),COLUMN()-COLUMN($Z77)),0),3.75)</f>
        <v>1.5</v>
      </c>
      <c r="AD77" s="65">
        <f>MIN(MAX(MIN(MAX(MIN(MAX(N$6+INDEX(エサマスタ!$C$5:$O$53,MATCH($D77,エサマスタ!$B$5:$B$53,0),COLUMN()-COLUMN($Z77)),0),3.75)+INDEX(エサマスタ!$C$5:$O$53,MATCH($E77,エサマスタ!$B$5:$B$53,0),COLUMN()-COLUMN($Z77)),0),3.75)+INDEX(エサマスタ!$C$5:$O$53,MATCH($F77,エサマスタ!$B$5:$B$53,0),COLUMN()-COLUMN($Z77)),0),3.75)</f>
        <v>1.5</v>
      </c>
      <c r="AE77" s="65">
        <f>MIN(MAX(MIN(MAX(MIN(MAX(O$6+INDEX(エサマスタ!$C$5:$O$53,MATCH($D77,エサマスタ!$B$5:$B$53,0),COLUMN()-COLUMN($Z77)),0),3.75)+INDEX(エサマスタ!$C$5:$O$53,MATCH($E77,エサマスタ!$B$5:$B$53,0),COLUMN()-COLUMN($Z77)),0),3.75)+INDEX(エサマスタ!$C$5:$O$53,MATCH($F77,エサマスタ!$B$5:$B$53,0),COLUMN()-COLUMN($Z77)),0),3.75)</f>
        <v>1</v>
      </c>
      <c r="AF77" s="65">
        <f>MIN(MAX(MIN(MAX(MIN(MAX(P$6+INDEX(エサマスタ!$C$5:$O$53,MATCH($D77,エサマスタ!$B$5:$B$53,0),COLUMN()-COLUMN($Z77)),0),3.75)+INDEX(エサマスタ!$C$5:$O$53,MATCH($E77,エサマスタ!$B$5:$B$53,0),COLUMN()-COLUMN($Z77)),0),3.75)+INDEX(エサマスタ!$C$5:$O$53,MATCH($F77,エサマスタ!$B$5:$B$53,0),COLUMN()-COLUMN($Z77)),0),3.75)</f>
        <v>2.25</v>
      </c>
      <c r="AG77" s="65">
        <f>MIN(MAX(MIN(MAX(MIN(MAX(Q$6+INDEX(エサマスタ!$C$5:$O$53,MATCH($D77,エサマスタ!$B$5:$B$53,0),COLUMN()-COLUMN($Z77)),0),3.75)+INDEX(エサマスタ!$C$5:$O$53,MATCH($E77,エサマスタ!$B$5:$B$53,0),COLUMN()-COLUMN($Z77)),0),3.75)+INDEX(エサマスタ!$C$5:$O$53,MATCH($F77,エサマスタ!$B$5:$B$53,0),COLUMN()-COLUMN($Z77)),0),3.75)</f>
        <v>0.5</v>
      </c>
      <c r="AH77" s="65">
        <f>MIN(MAX(MIN(MAX(MIN(MAX(R$6+INDEX(エサマスタ!$C$5:$O$53,MATCH($D77,エサマスタ!$B$5:$B$53,0),COLUMN()-COLUMN($Z77)),0),3.75)+INDEX(エサマスタ!$C$5:$O$53,MATCH($E77,エサマスタ!$B$5:$B$53,0),COLUMN()-COLUMN($Z77)),0),3.75)+INDEX(エサマスタ!$C$5:$O$53,MATCH($F77,エサマスタ!$B$5:$B$53,0),COLUMN()-COLUMN($Z77)),0),3.75)</f>
        <v>0</v>
      </c>
      <c r="AI77" s="76">
        <f>MIN(MAX(MIN(MAX(MIN(MAX(S$6+INDEX(エサマスタ!$C$5:$O$53,MATCH($D77,エサマスタ!$B$5:$B$53,0),COLUMN()-COLUMN($Z77)),0),1.875-MOD(S77,1))+INDEX(エサマスタ!$C$5:$O$53,MATCH($E77,エサマスタ!$B$5:$B$53,0),COLUMN()-COLUMN($Z77)),0),1.875-MOD(S77,1))+INDEX(エサマスタ!$C$5:$O$53,MATCH($F77,エサマスタ!$B$5:$B$53,0),COLUMN()-COLUMN($Z77)),0),1.875-MOD(S77,1))</f>
        <v>0.625</v>
      </c>
      <c r="AJ77" s="76">
        <f>MIN(MAX(MIN(MAX(MIN(MAX(T$6+INDEX(エサマスタ!$C$5:$O$53,MATCH($D77,エサマスタ!$B$5:$B$53,0),COLUMN()-COLUMN($Z77)),0),1.875-MOD(T77,1))+INDEX(エサマスタ!$C$5:$O$53,MATCH($E77,エサマスタ!$B$5:$B$53,0),COLUMN()-COLUMN($Z77)),0),1.875-MOD(T77,1))+INDEX(エサマスタ!$C$5:$O$53,MATCH($F77,エサマスタ!$B$5:$B$53,0),COLUMN()-COLUMN($Z77)),0),1.875-MOD(T77,1))</f>
        <v>0.75</v>
      </c>
      <c r="AK77" s="76">
        <f>MIN(MAX(MIN(MAX(MIN(MAX(U$6+INDEX(エサマスタ!$C$5:$O$53,MATCH($D77,エサマスタ!$B$5:$B$53,0),COLUMN()-COLUMN($Z77)),0),1.875-MOD(U77,1))+INDEX(エサマスタ!$C$5:$O$53,MATCH($E77,エサマスタ!$B$5:$B$53,0),COLUMN()-COLUMN($Z77)),0),1.875-MOD(U77,1))+INDEX(エサマスタ!$C$5:$O$53,MATCH($F77,エサマスタ!$B$5:$B$53,0),COLUMN()-COLUMN($Z77)),0),1.875-MOD(U77,1))</f>
        <v>0.75</v>
      </c>
      <c r="AL77" s="76">
        <f>MIN(MAX(MIN(MAX(MIN(MAX(V$6+INDEX(エサマスタ!$C$5:$O$53,MATCH($D77,エサマスタ!$B$5:$B$53,0),COLUMN()-COLUMN($Z77)),0),1.875-MOD(V77,1))+INDEX(エサマスタ!$C$5:$O$53,MATCH($E77,エサマスタ!$B$5:$B$53,0),COLUMN()-COLUMN($Z77)),0),1.875-MOD(V77,1))+INDEX(エサマスタ!$C$5:$O$53,MATCH($F77,エサマスタ!$B$5:$B$53,0),COLUMN()-COLUMN($Z77)),0),1.875-MOD(V77,1))</f>
        <v>0.75</v>
      </c>
      <c r="AM77" s="77">
        <f>MIN(MAX(MIN(MAX(MIN(MAX(W$6+IF(AND($F$1="リマスター",$D77="アルマジロキャベツ"),-1,1)*INDEX(エサマスタ!$C$5:$O$53,MATCH($D77,エサマスタ!$B$5:$B$53,0),COLUMN()-COLUMN($Z77)),0),1.875-MOD(W77,1))+IF(AND($F$1="リマスター",$E77="アルマジロキャベツ"),-1,1)*INDEX(エサマスタ!$C$5:$O$53,MATCH($E77,エサマスタ!$B$5:$B$53,0),COLUMN()-COLUMN($Z77)),0),1.875-MOD(W77,1))+IF(AND($F$1="リマスター",$F77="アルマジロキャベツ"),-1,1)*INDEX(エサマスタ!$C$5:$O$53,MATCH($F77,エサマスタ!$B$5:$B$53,0),COLUMN()-COLUMN($Z77)),0),1.875-MOD(W77,1))</f>
        <v>1</v>
      </c>
      <c r="AN77" s="15"/>
      <c r="AO77" s="12"/>
      <c r="AP77" s="12"/>
    </row>
    <row r="78" spans="1:44" x14ac:dyDescent="0.25">
      <c r="A78" s="15"/>
      <c r="B78" s="51" t="s">
        <v>169</v>
      </c>
      <c r="C78" s="54"/>
      <c r="D78" s="53" t="s">
        <v>92</v>
      </c>
      <c r="E78" s="53" t="s">
        <v>97</v>
      </c>
      <c r="F78" s="53" t="s">
        <v>97</v>
      </c>
      <c r="G78" s="50"/>
      <c r="H78" s="15"/>
      <c r="I78" s="15"/>
      <c r="J78" s="63" t="s">
        <v>169</v>
      </c>
      <c r="K78" s="64">
        <f t="shared" ref="K78:R78" si="123">K77+AA77</f>
        <v>181.75</v>
      </c>
      <c r="L78" s="65">
        <f t="shared" si="123"/>
        <v>79.5</v>
      </c>
      <c r="M78" s="65">
        <f t="shared" si="123"/>
        <v>96</v>
      </c>
      <c r="N78" s="65">
        <f t="shared" si="123"/>
        <v>104</v>
      </c>
      <c r="O78" s="65">
        <f t="shared" si="123"/>
        <v>65</v>
      </c>
      <c r="P78" s="65">
        <f t="shared" si="123"/>
        <v>144.5</v>
      </c>
      <c r="Q78" s="65">
        <f t="shared" si="123"/>
        <v>64</v>
      </c>
      <c r="R78" s="65">
        <f t="shared" si="123"/>
        <v>5</v>
      </c>
      <c r="S78" s="76">
        <f t="shared" ref="S78:W78" si="124">INT(S77)+MIN(S77-INT(S77)+AI77,1.875)</f>
        <v>49.25</v>
      </c>
      <c r="T78" s="76">
        <f t="shared" si="124"/>
        <v>48.5</v>
      </c>
      <c r="U78" s="76">
        <f t="shared" si="124"/>
        <v>48.5</v>
      </c>
      <c r="V78" s="76">
        <f t="shared" si="124"/>
        <v>48.5</v>
      </c>
      <c r="W78" s="77">
        <f t="shared" si="124"/>
        <v>49</v>
      </c>
      <c r="X78" s="15"/>
      <c r="Y78" s="15"/>
      <c r="Z78" s="63" t="s">
        <v>169</v>
      </c>
      <c r="AA78" s="64">
        <f>MIN(MAX(MIN(MAX(MIN(MAX(K$6+INDEX(エサマスタ!$C$5:$O$53,MATCH($D78,エサマスタ!$B$5:$B$53,0),COLUMN()-COLUMN($Z78)),0),3.75)+INDEX(エサマスタ!$C$5:$O$53,MATCH($E78,エサマスタ!$B$5:$B$53,0),COLUMN()-COLUMN($Z78)),0),3.75)+INDEX(エサマスタ!$C$5:$O$53,MATCH($F78,エサマスタ!$B$5:$B$53,0),COLUMN()-COLUMN($Z78)),0),3.75)</f>
        <v>3.75</v>
      </c>
      <c r="AB78" s="65">
        <f>MIN(MAX(MIN(MAX(MIN(MAX(L$6+INDEX(エサマスタ!$C$5:$O$53,MATCH($D78,エサマスタ!$B$5:$B$53,0),COLUMN()-COLUMN($Z78)),0),3.75)+INDEX(エサマスタ!$C$5:$O$53,MATCH($E78,エサマスタ!$B$5:$B$53,0),COLUMN()-COLUMN($Z78)),0),3.75)+INDEX(エサマスタ!$C$5:$O$53,MATCH($F78,エサマスタ!$B$5:$B$53,0),COLUMN()-COLUMN($Z78)),0),3.75)</f>
        <v>1.25</v>
      </c>
      <c r="AC78" s="65">
        <f>MIN(MAX(MIN(MAX(MIN(MAX(M$6+INDEX(エサマスタ!$C$5:$O$53,MATCH($D78,エサマスタ!$B$5:$B$53,0),COLUMN()-COLUMN($Z78)),0),3.75)+INDEX(エサマスタ!$C$5:$O$53,MATCH($E78,エサマスタ!$B$5:$B$53,0),COLUMN()-COLUMN($Z78)),0),3.75)+INDEX(エサマスタ!$C$5:$O$53,MATCH($F78,エサマスタ!$B$5:$B$53,0),COLUMN()-COLUMN($Z78)),0),3.75)</f>
        <v>1.5</v>
      </c>
      <c r="AD78" s="65">
        <f>MIN(MAX(MIN(MAX(MIN(MAX(N$6+INDEX(エサマスタ!$C$5:$O$53,MATCH($D78,エサマスタ!$B$5:$B$53,0),COLUMN()-COLUMN($Z78)),0),3.75)+INDEX(エサマスタ!$C$5:$O$53,MATCH($E78,エサマスタ!$B$5:$B$53,0),COLUMN()-COLUMN($Z78)),0),3.75)+INDEX(エサマスタ!$C$5:$O$53,MATCH($F78,エサマスタ!$B$5:$B$53,0),COLUMN()-COLUMN($Z78)),0),3.75)</f>
        <v>1.5</v>
      </c>
      <c r="AE78" s="65">
        <f>MIN(MAX(MIN(MAX(MIN(MAX(O$6+INDEX(エサマスタ!$C$5:$O$53,MATCH($D78,エサマスタ!$B$5:$B$53,0),COLUMN()-COLUMN($Z78)),0),3.75)+INDEX(エサマスタ!$C$5:$O$53,MATCH($E78,エサマスタ!$B$5:$B$53,0),COLUMN()-COLUMN($Z78)),0),3.75)+INDEX(エサマスタ!$C$5:$O$53,MATCH($F78,エサマスタ!$B$5:$B$53,0),COLUMN()-COLUMN($Z78)),0),3.75)</f>
        <v>1</v>
      </c>
      <c r="AF78" s="65">
        <f>MIN(MAX(MIN(MAX(MIN(MAX(P$6+INDEX(エサマスタ!$C$5:$O$53,MATCH($D78,エサマスタ!$B$5:$B$53,0),COLUMN()-COLUMN($Z78)),0),3.75)+INDEX(エサマスタ!$C$5:$O$53,MATCH($E78,エサマスタ!$B$5:$B$53,0),COLUMN()-COLUMN($Z78)),0),3.75)+INDEX(エサマスタ!$C$5:$O$53,MATCH($F78,エサマスタ!$B$5:$B$53,0),COLUMN()-COLUMN($Z78)),0),3.75)</f>
        <v>2.25</v>
      </c>
      <c r="AG78" s="65">
        <f>MIN(MAX(MIN(MAX(MIN(MAX(Q$6+INDEX(エサマスタ!$C$5:$O$53,MATCH($D78,エサマスタ!$B$5:$B$53,0),COLUMN()-COLUMN($Z78)),0),3.75)+INDEX(エサマスタ!$C$5:$O$53,MATCH($E78,エサマスタ!$B$5:$B$53,0),COLUMN()-COLUMN($Z78)),0),3.75)+INDEX(エサマスタ!$C$5:$O$53,MATCH($F78,エサマスタ!$B$5:$B$53,0),COLUMN()-COLUMN($Z78)),0),3.75)</f>
        <v>0.5</v>
      </c>
      <c r="AH78" s="65">
        <f>MIN(MAX(MIN(MAX(MIN(MAX(R$6+INDEX(エサマスタ!$C$5:$O$53,MATCH($D78,エサマスタ!$B$5:$B$53,0),COLUMN()-COLUMN($Z78)),0),3.75)+INDEX(エサマスタ!$C$5:$O$53,MATCH($E78,エサマスタ!$B$5:$B$53,0),COLUMN()-COLUMN($Z78)),0),3.75)+INDEX(エサマスタ!$C$5:$O$53,MATCH($F78,エサマスタ!$B$5:$B$53,0),COLUMN()-COLUMN($Z78)),0),3.75)</f>
        <v>0</v>
      </c>
      <c r="AI78" s="76">
        <f>MIN(MAX(MIN(MAX(MIN(MAX(S$6+INDEX(エサマスタ!$C$5:$O$53,MATCH($D78,エサマスタ!$B$5:$B$53,0),COLUMN()-COLUMN($Z78)),0),1.875-MOD(S78,1))+INDEX(エサマスタ!$C$5:$O$53,MATCH($E78,エサマスタ!$B$5:$B$53,0),COLUMN()-COLUMN($Z78)),0),1.875-MOD(S78,1))+INDEX(エサマスタ!$C$5:$O$53,MATCH($F78,エサマスタ!$B$5:$B$53,0),COLUMN()-COLUMN($Z78)),0),1.875-MOD(S78,1))</f>
        <v>0.625</v>
      </c>
      <c r="AJ78" s="76">
        <f>MIN(MAX(MIN(MAX(MIN(MAX(T$6+INDEX(エサマスタ!$C$5:$O$53,MATCH($D78,エサマスタ!$B$5:$B$53,0),COLUMN()-COLUMN($Z78)),0),1.875-MOD(T78,1))+INDEX(エサマスタ!$C$5:$O$53,MATCH($E78,エサマスタ!$B$5:$B$53,0),COLUMN()-COLUMN($Z78)),0),1.875-MOD(T78,1))+INDEX(エサマスタ!$C$5:$O$53,MATCH($F78,エサマスタ!$B$5:$B$53,0),COLUMN()-COLUMN($Z78)),0),1.875-MOD(T78,1))</f>
        <v>0.75</v>
      </c>
      <c r="AK78" s="76">
        <f>MIN(MAX(MIN(MAX(MIN(MAX(U$6+INDEX(エサマスタ!$C$5:$O$53,MATCH($D78,エサマスタ!$B$5:$B$53,0),COLUMN()-COLUMN($Z78)),0),1.875-MOD(U78,1))+INDEX(エサマスタ!$C$5:$O$53,MATCH($E78,エサマスタ!$B$5:$B$53,0),COLUMN()-COLUMN($Z78)),0),1.875-MOD(U78,1))+INDEX(エサマスタ!$C$5:$O$53,MATCH($F78,エサマスタ!$B$5:$B$53,0),COLUMN()-COLUMN($Z78)),0),1.875-MOD(U78,1))</f>
        <v>0.75</v>
      </c>
      <c r="AL78" s="76">
        <f>MIN(MAX(MIN(MAX(MIN(MAX(V$6+INDEX(エサマスタ!$C$5:$O$53,MATCH($D78,エサマスタ!$B$5:$B$53,0),COLUMN()-COLUMN($Z78)),0),1.875-MOD(V78,1))+INDEX(エサマスタ!$C$5:$O$53,MATCH($E78,エサマスタ!$B$5:$B$53,0),COLUMN()-COLUMN($Z78)),0),1.875-MOD(V78,1))+INDEX(エサマスタ!$C$5:$O$53,MATCH($F78,エサマスタ!$B$5:$B$53,0),COLUMN()-COLUMN($Z78)),0),1.875-MOD(V78,1))</f>
        <v>0.75</v>
      </c>
      <c r="AM78" s="77">
        <f>MIN(MAX(MIN(MAX(MIN(MAX(W$6+IF(AND($F$1="リマスター",$D78="アルマジロキャベツ"),-1,1)*INDEX(エサマスタ!$C$5:$O$53,MATCH($D78,エサマスタ!$B$5:$B$53,0),COLUMN()-COLUMN($Z78)),0),1.875-MOD(W78,1))+IF(AND($F$1="リマスター",$E78="アルマジロキャベツ"),-1,1)*INDEX(エサマスタ!$C$5:$O$53,MATCH($E78,エサマスタ!$B$5:$B$53,0),COLUMN()-COLUMN($Z78)),0),1.875-MOD(W78,1))+IF(AND($F$1="リマスター",$F78="アルマジロキャベツ"),-1,1)*INDEX(エサマスタ!$C$5:$O$53,MATCH($F78,エサマスタ!$B$5:$B$53,0),COLUMN()-COLUMN($Z78)),0),1.875-MOD(W78,1))</f>
        <v>1</v>
      </c>
      <c r="AN78" s="15"/>
    </row>
    <row r="79" spans="1:44" x14ac:dyDescent="0.25">
      <c r="A79" s="15"/>
      <c r="B79" s="51" t="s">
        <v>105</v>
      </c>
      <c r="C79" s="54"/>
      <c r="D79" s="53" t="s">
        <v>97</v>
      </c>
      <c r="E79" s="53" t="s">
        <v>97</v>
      </c>
      <c r="F79" s="53" t="s">
        <v>104</v>
      </c>
      <c r="G79" s="50"/>
      <c r="H79" s="15"/>
      <c r="I79" s="15"/>
      <c r="J79" s="63" t="s">
        <v>105</v>
      </c>
      <c r="K79" s="64">
        <f t="shared" ref="K79:R79" si="125">K78+AA78</f>
        <v>185.5</v>
      </c>
      <c r="L79" s="65">
        <f t="shared" si="125"/>
        <v>80.75</v>
      </c>
      <c r="M79" s="65">
        <f t="shared" si="125"/>
        <v>97.5</v>
      </c>
      <c r="N79" s="65">
        <f t="shared" si="125"/>
        <v>105.5</v>
      </c>
      <c r="O79" s="65">
        <f t="shared" si="125"/>
        <v>66</v>
      </c>
      <c r="P79" s="65">
        <f t="shared" si="125"/>
        <v>146.75</v>
      </c>
      <c r="Q79" s="65">
        <f t="shared" si="125"/>
        <v>64.5</v>
      </c>
      <c r="R79" s="65">
        <f t="shared" si="125"/>
        <v>5</v>
      </c>
      <c r="S79" s="76">
        <f t="shared" ref="S79:W79" si="126">INT(S78)+MIN(S78-INT(S78)+AI78,1.875)</f>
        <v>49.875</v>
      </c>
      <c r="T79" s="76">
        <f t="shared" si="126"/>
        <v>49.25</v>
      </c>
      <c r="U79" s="76">
        <f t="shared" si="126"/>
        <v>49.25</v>
      </c>
      <c r="V79" s="76">
        <f t="shared" si="126"/>
        <v>49.25</v>
      </c>
      <c r="W79" s="77">
        <f t="shared" si="126"/>
        <v>50</v>
      </c>
      <c r="X79" s="15"/>
      <c r="Y79" s="15"/>
      <c r="Z79" s="63" t="s">
        <v>105</v>
      </c>
      <c r="AA79" s="64">
        <f>MIN(MAX(MIN(MAX(MIN(MAX(K$6+INDEX(エサマスタ!$C$5:$O$53,MATCH($D79,エサマスタ!$B$5:$B$53,0),COLUMN()-COLUMN($Z79)),0),3.75)+INDEX(エサマスタ!$C$5:$O$53,MATCH($E79,エサマスタ!$B$5:$B$53,0),COLUMN()-COLUMN($Z79)),0),3.75)+INDEX(エサマスタ!$C$5:$O$53,MATCH($F79,エサマスタ!$B$5:$B$53,0),COLUMN()-COLUMN($Z79)),0),3.75)</f>
        <v>3.75</v>
      </c>
      <c r="AB79" s="65">
        <f>MIN(MAX(MIN(MAX(MIN(MAX(L$6+INDEX(エサマスタ!$C$5:$O$53,MATCH($D79,エサマスタ!$B$5:$B$53,0),COLUMN()-COLUMN($Z79)),0),3.75)+INDEX(エサマスタ!$C$5:$O$53,MATCH($E79,エサマスタ!$B$5:$B$53,0),COLUMN()-COLUMN($Z79)),0),3.75)+INDEX(エサマスタ!$C$5:$O$53,MATCH($F79,エサマスタ!$B$5:$B$53,0),COLUMN()-COLUMN($Z79)),0),3.75)</f>
        <v>1.25</v>
      </c>
      <c r="AC79" s="65">
        <f>MIN(MAX(MIN(MAX(MIN(MAX(M$6+INDEX(エサマスタ!$C$5:$O$53,MATCH($D79,エサマスタ!$B$5:$B$53,0),COLUMN()-COLUMN($Z79)),0),3.75)+INDEX(エサマスタ!$C$5:$O$53,MATCH($E79,エサマスタ!$B$5:$B$53,0),COLUMN()-COLUMN($Z79)),0),3.75)+INDEX(エサマスタ!$C$5:$O$53,MATCH($F79,エサマスタ!$B$5:$B$53,0),COLUMN()-COLUMN($Z79)),0),3.75)</f>
        <v>0.5</v>
      </c>
      <c r="AD79" s="65">
        <f>MIN(MAX(MIN(MAX(MIN(MAX(N$6+INDEX(エサマスタ!$C$5:$O$53,MATCH($D79,エサマスタ!$B$5:$B$53,0),COLUMN()-COLUMN($Z79)),0),3.75)+INDEX(エサマスタ!$C$5:$O$53,MATCH($E79,エサマスタ!$B$5:$B$53,0),COLUMN()-COLUMN($Z79)),0),3.75)+INDEX(エサマスタ!$C$5:$O$53,MATCH($F79,エサマスタ!$B$5:$B$53,0),COLUMN()-COLUMN($Z79)),0),3.75)</f>
        <v>1.5</v>
      </c>
      <c r="AE79" s="65">
        <f>MIN(MAX(MIN(MAX(MIN(MAX(O$6+INDEX(エサマスタ!$C$5:$O$53,MATCH($D79,エサマスタ!$B$5:$B$53,0),COLUMN()-COLUMN($Z79)),0),3.75)+INDEX(エサマスタ!$C$5:$O$53,MATCH($E79,エサマスタ!$B$5:$B$53,0),COLUMN()-COLUMN($Z79)),0),3.75)+INDEX(エサマスタ!$C$5:$O$53,MATCH($F79,エサマスタ!$B$5:$B$53,0),COLUMN()-COLUMN($Z79)),0),3.75)</f>
        <v>1</v>
      </c>
      <c r="AF79" s="65">
        <f>MIN(MAX(MIN(MAX(MIN(MAX(P$6+INDEX(エサマスタ!$C$5:$O$53,MATCH($D79,エサマスタ!$B$5:$B$53,0),COLUMN()-COLUMN($Z79)),0),3.75)+INDEX(エサマスタ!$C$5:$O$53,MATCH($E79,エサマスタ!$B$5:$B$53,0),COLUMN()-COLUMN($Z79)),0),3.75)+INDEX(エサマスタ!$C$5:$O$53,MATCH($F79,エサマスタ!$B$5:$B$53,0),COLUMN()-COLUMN($Z79)),0),3.75)</f>
        <v>1.25</v>
      </c>
      <c r="AG79" s="65">
        <f>MIN(MAX(MIN(MAX(MIN(MAX(Q$6+INDEX(エサマスタ!$C$5:$O$53,MATCH($D79,エサマスタ!$B$5:$B$53,0),COLUMN()-COLUMN($Z79)),0),3.75)+INDEX(エサマスタ!$C$5:$O$53,MATCH($E79,エサマスタ!$B$5:$B$53,0),COLUMN()-COLUMN($Z79)),0),3.75)+INDEX(エサマスタ!$C$5:$O$53,MATCH($F79,エサマスタ!$B$5:$B$53,0),COLUMN()-COLUMN($Z79)),0),3.75)</f>
        <v>2.5</v>
      </c>
      <c r="AH79" s="65">
        <f>MIN(MAX(MIN(MAX(MIN(MAX(R$6+INDEX(エサマスタ!$C$5:$O$53,MATCH($D79,エサマスタ!$B$5:$B$53,0),COLUMN()-COLUMN($Z79)),0),3.75)+INDEX(エサマスタ!$C$5:$O$53,MATCH($E79,エサマスタ!$B$5:$B$53,0),COLUMN()-COLUMN($Z79)),0),3.75)+INDEX(エサマスタ!$C$5:$O$53,MATCH($F79,エサマスタ!$B$5:$B$53,0),COLUMN()-COLUMN($Z79)),0),3.75)</f>
        <v>0</v>
      </c>
      <c r="AI79" s="76">
        <f>MIN(MAX(MIN(MAX(MIN(MAX(S$6+INDEX(エサマスタ!$C$5:$O$53,MATCH($D79,エサマスタ!$B$5:$B$53,0),COLUMN()-COLUMN($Z79)),0),1.875-MOD(S79,1))+INDEX(エサマスタ!$C$5:$O$53,MATCH($E79,エサマスタ!$B$5:$B$53,0),COLUMN()-COLUMN($Z79)),0),1.875-MOD(S79,1))+INDEX(エサマスタ!$C$5:$O$53,MATCH($F79,エサマスタ!$B$5:$B$53,0),COLUMN()-COLUMN($Z79)),0),1.875-MOD(S79,1))</f>
        <v>0.625</v>
      </c>
      <c r="AJ79" s="76">
        <f>MIN(MAX(MIN(MAX(MIN(MAX(T$6+INDEX(エサマスタ!$C$5:$O$53,MATCH($D79,エサマスタ!$B$5:$B$53,0),COLUMN()-COLUMN($Z79)),0),1.875-MOD(T79,1))+INDEX(エサマスタ!$C$5:$O$53,MATCH($E79,エサマスタ!$B$5:$B$53,0),COLUMN()-COLUMN($Z79)),0),1.875-MOD(T79,1))+INDEX(エサマスタ!$C$5:$O$53,MATCH($F79,エサマスタ!$B$5:$B$53,0),COLUMN()-COLUMN($Z79)),0),1.875-MOD(T79,1))</f>
        <v>0.25</v>
      </c>
      <c r="AK79" s="76">
        <f>MIN(MAX(MIN(MAX(MIN(MAX(U$6+INDEX(エサマスタ!$C$5:$O$53,MATCH($D79,エサマスタ!$B$5:$B$53,0),COLUMN()-COLUMN($Z79)),0),1.875-MOD(U79,1))+INDEX(エサマスタ!$C$5:$O$53,MATCH($E79,エサマスタ!$B$5:$B$53,0),COLUMN()-COLUMN($Z79)),0),1.875-MOD(U79,1))+INDEX(エサマスタ!$C$5:$O$53,MATCH($F79,エサマスタ!$B$5:$B$53,0),COLUMN()-COLUMN($Z79)),0),1.875-MOD(U79,1))</f>
        <v>0.25</v>
      </c>
      <c r="AL79" s="76">
        <f>MIN(MAX(MIN(MAX(MIN(MAX(V$6+INDEX(エサマスタ!$C$5:$O$53,MATCH($D79,エサマスタ!$B$5:$B$53,0),COLUMN()-COLUMN($Z79)),0),1.875-MOD(V79,1))+INDEX(エサマスタ!$C$5:$O$53,MATCH($E79,エサマスタ!$B$5:$B$53,0),COLUMN()-COLUMN($Z79)),0),1.875-MOD(V79,1))+INDEX(エサマスタ!$C$5:$O$53,MATCH($F79,エサマスタ!$B$5:$B$53,0),COLUMN()-COLUMN($Z79)),0),1.875-MOD(V79,1))</f>
        <v>0.25</v>
      </c>
      <c r="AM79" s="77">
        <f>MIN(MAX(MIN(MAX(MIN(MAX(W$6+IF(AND($F$1="リマスター",$D79="アルマジロキャベツ"),-1,1)*INDEX(エサマスタ!$C$5:$O$53,MATCH($D79,エサマスタ!$B$5:$B$53,0),COLUMN()-COLUMN($Z79)),0),1.875-MOD(W79,1))+IF(AND($F$1="リマスター",$E79="アルマジロキャベツ"),-1,1)*INDEX(エサマスタ!$C$5:$O$53,MATCH($E79,エサマスタ!$B$5:$B$53,0),COLUMN()-COLUMN($Z79)),0),1.875-MOD(W79,1))+IF(AND($F$1="リマスター",$F79="アルマジロキャベツ"),-1,1)*INDEX(エサマスタ!$C$5:$O$53,MATCH($F79,エサマスタ!$B$5:$B$53,0),COLUMN()-COLUMN($Z79)),0),1.875-MOD(W79,1))</f>
        <v>1.375</v>
      </c>
      <c r="AN79" s="15"/>
    </row>
    <row r="80" spans="1:44" x14ac:dyDescent="0.25">
      <c r="A80" s="15"/>
      <c r="B80" s="51" t="s">
        <v>170</v>
      </c>
      <c r="C80" s="54"/>
      <c r="D80" s="53" t="s">
        <v>92</v>
      </c>
      <c r="E80" s="53" t="s">
        <v>92</v>
      </c>
      <c r="F80" s="53" t="s">
        <v>104</v>
      </c>
      <c r="G80" s="50"/>
      <c r="H80" s="15"/>
      <c r="I80" s="15"/>
      <c r="J80" s="63" t="s">
        <v>170</v>
      </c>
      <c r="K80" s="64">
        <f t="shared" ref="K80:R80" si="127">K79+AA79</f>
        <v>189.25</v>
      </c>
      <c r="L80" s="65">
        <f t="shared" si="127"/>
        <v>82</v>
      </c>
      <c r="M80" s="65">
        <f t="shared" si="127"/>
        <v>98</v>
      </c>
      <c r="N80" s="65">
        <f t="shared" si="127"/>
        <v>107</v>
      </c>
      <c r="O80" s="65">
        <f t="shared" si="127"/>
        <v>67</v>
      </c>
      <c r="P80" s="65">
        <f t="shared" si="127"/>
        <v>148</v>
      </c>
      <c r="Q80" s="65">
        <f t="shared" si="127"/>
        <v>67</v>
      </c>
      <c r="R80" s="65">
        <f t="shared" si="127"/>
        <v>5</v>
      </c>
      <c r="S80" s="76">
        <f t="shared" ref="S80:W80" si="128">INT(S79)+MIN(S79-INT(S79)+AI79,1.875)</f>
        <v>50.5</v>
      </c>
      <c r="T80" s="76">
        <f t="shared" si="128"/>
        <v>49.5</v>
      </c>
      <c r="U80" s="76">
        <f t="shared" si="128"/>
        <v>49.5</v>
      </c>
      <c r="V80" s="76">
        <f t="shared" si="128"/>
        <v>49.5</v>
      </c>
      <c r="W80" s="77">
        <f t="shared" si="128"/>
        <v>51.375</v>
      </c>
      <c r="X80" s="15"/>
      <c r="Y80" s="15"/>
      <c r="Z80" s="63" t="s">
        <v>170</v>
      </c>
      <c r="AA80" s="64">
        <f>MIN(MAX(MIN(MAX(MIN(MAX(K$6+INDEX(エサマスタ!$C$5:$O$53,MATCH($D80,エサマスタ!$B$5:$B$53,0),COLUMN()-COLUMN($Z80)),0),3.75)+INDEX(エサマスタ!$C$5:$O$53,MATCH($E80,エサマスタ!$B$5:$B$53,0),COLUMN()-COLUMN($Z80)),0),3.75)+INDEX(エサマスタ!$C$5:$O$53,MATCH($F80,エサマスタ!$B$5:$B$53,0),COLUMN()-COLUMN($Z80)),0),3.75)</f>
        <v>0.5</v>
      </c>
      <c r="AB80" s="65">
        <f>MIN(MAX(MIN(MAX(MIN(MAX(L$6+INDEX(エサマスタ!$C$5:$O$53,MATCH($D80,エサマスタ!$B$5:$B$53,0),COLUMN()-COLUMN($Z80)),0),3.75)+INDEX(エサマスタ!$C$5:$O$53,MATCH($E80,エサマスタ!$B$5:$B$53,0),COLUMN()-COLUMN($Z80)),0),3.75)+INDEX(エサマスタ!$C$5:$O$53,MATCH($F80,エサマスタ!$B$5:$B$53,0),COLUMN()-COLUMN($Z80)),0),3.75)</f>
        <v>1.25</v>
      </c>
      <c r="AC80" s="65">
        <f>MIN(MAX(MIN(MAX(MIN(MAX(M$6+INDEX(エサマスタ!$C$5:$O$53,MATCH($D80,エサマスタ!$B$5:$B$53,0),COLUMN()-COLUMN($Z80)),0),3.75)+INDEX(エサマスタ!$C$5:$O$53,MATCH($E80,エサマスタ!$B$5:$B$53,0),COLUMN()-COLUMN($Z80)),0),3.75)+INDEX(エサマスタ!$C$5:$O$53,MATCH($F80,エサマスタ!$B$5:$B$53,0),COLUMN()-COLUMN($Z80)),0),3.75)</f>
        <v>2.5</v>
      </c>
      <c r="AD80" s="65">
        <f>MIN(MAX(MIN(MAX(MIN(MAX(N$6+INDEX(エサマスタ!$C$5:$O$53,MATCH($D80,エサマスタ!$B$5:$B$53,0),COLUMN()-COLUMN($Z80)),0),3.75)+INDEX(エサマスタ!$C$5:$O$53,MATCH($E80,エサマスタ!$B$5:$B$53,0),COLUMN()-COLUMN($Z80)),0),3.75)+INDEX(エサマスタ!$C$5:$O$53,MATCH($F80,エサマスタ!$B$5:$B$53,0),COLUMN()-COLUMN($Z80)),0),3.75)</f>
        <v>1.5</v>
      </c>
      <c r="AE80" s="65">
        <f>MIN(MAX(MIN(MAX(MIN(MAX(O$6+INDEX(エサマスタ!$C$5:$O$53,MATCH($D80,エサマスタ!$B$5:$B$53,0),COLUMN()-COLUMN($Z80)),0),3.75)+INDEX(エサマスタ!$C$5:$O$53,MATCH($E80,エサマスタ!$B$5:$B$53,0),COLUMN()-COLUMN($Z80)),0),3.75)+INDEX(エサマスタ!$C$5:$O$53,MATCH($F80,エサマスタ!$B$5:$B$53,0),COLUMN()-COLUMN($Z80)),0),3.75)</f>
        <v>1</v>
      </c>
      <c r="AF80" s="65">
        <f>MIN(MAX(MIN(MAX(MIN(MAX(P$6+INDEX(エサマスタ!$C$5:$O$53,MATCH($D80,エサマスタ!$B$5:$B$53,0),COLUMN()-COLUMN($Z80)),0),3.75)+INDEX(エサマスタ!$C$5:$O$53,MATCH($E80,エサマスタ!$B$5:$B$53,0),COLUMN()-COLUMN($Z80)),0),3.75)+INDEX(エサマスタ!$C$5:$O$53,MATCH($F80,エサマスタ!$B$5:$B$53,0),COLUMN()-COLUMN($Z80)),0),3.75)</f>
        <v>3.25</v>
      </c>
      <c r="AG80" s="65">
        <f>MIN(MAX(MIN(MAX(MIN(MAX(Q$6+INDEX(エサマスタ!$C$5:$O$53,MATCH($D80,エサマスタ!$B$5:$B$53,0),COLUMN()-COLUMN($Z80)),0),3.75)+INDEX(エサマスタ!$C$5:$O$53,MATCH($E80,エサマスタ!$B$5:$B$53,0),COLUMN()-COLUMN($Z80)),0),3.75)+INDEX(エサマスタ!$C$5:$O$53,MATCH($F80,エサマスタ!$B$5:$B$53,0),COLUMN()-COLUMN($Z80)),0),3.75)</f>
        <v>1</v>
      </c>
      <c r="AH80" s="65">
        <f>MIN(MAX(MIN(MAX(MIN(MAX(R$6+INDEX(エサマスタ!$C$5:$O$53,MATCH($D80,エサマスタ!$B$5:$B$53,0),COLUMN()-COLUMN($Z80)),0),3.75)+INDEX(エサマスタ!$C$5:$O$53,MATCH($E80,エサマスタ!$B$5:$B$53,0),COLUMN()-COLUMN($Z80)),0),3.75)+INDEX(エサマスタ!$C$5:$O$53,MATCH($F80,エサマスタ!$B$5:$B$53,0),COLUMN()-COLUMN($Z80)),0),3.75)</f>
        <v>0</v>
      </c>
      <c r="AI80" s="76">
        <f>MIN(MAX(MIN(MAX(MIN(MAX(S$6+INDEX(エサマスタ!$C$5:$O$53,MATCH($D80,エサマスタ!$B$5:$B$53,0),COLUMN()-COLUMN($Z80)),0),1.875-MOD(S80,1))+INDEX(エサマスタ!$C$5:$O$53,MATCH($E80,エサマスタ!$B$5:$B$53,0),COLUMN()-COLUMN($Z80)),0),1.875-MOD(S80,1))+INDEX(エサマスタ!$C$5:$O$53,MATCH($F80,エサマスタ!$B$5:$B$53,0),COLUMN()-COLUMN($Z80)),0),1.875-MOD(S80,1))</f>
        <v>0.625</v>
      </c>
      <c r="AJ80" s="76">
        <f>MIN(MAX(MIN(MAX(MIN(MAX(T$6+INDEX(エサマスタ!$C$5:$O$53,MATCH($D80,エサマスタ!$B$5:$B$53,0),COLUMN()-COLUMN($Z80)),0),1.875-MOD(T80,1))+INDEX(エサマスタ!$C$5:$O$53,MATCH($E80,エサマスタ!$B$5:$B$53,0),COLUMN()-COLUMN($Z80)),0),1.875-MOD(T80,1))+INDEX(エサマスタ!$C$5:$O$53,MATCH($F80,エサマスタ!$B$5:$B$53,0),COLUMN()-COLUMN($Z80)),0),1.875-MOD(T80,1))</f>
        <v>1.25</v>
      </c>
      <c r="AK80" s="76">
        <f>MIN(MAX(MIN(MAX(MIN(MAX(U$6+INDEX(エサマスタ!$C$5:$O$53,MATCH($D80,エサマスタ!$B$5:$B$53,0),COLUMN()-COLUMN($Z80)),0),1.875-MOD(U80,1))+INDEX(エサマスタ!$C$5:$O$53,MATCH($E80,エサマスタ!$B$5:$B$53,0),COLUMN()-COLUMN($Z80)),0),1.875-MOD(U80,1))+INDEX(エサマスタ!$C$5:$O$53,MATCH($F80,エサマスタ!$B$5:$B$53,0),COLUMN()-COLUMN($Z80)),0),1.875-MOD(U80,1))</f>
        <v>1.25</v>
      </c>
      <c r="AL80" s="76">
        <f>MIN(MAX(MIN(MAX(MIN(MAX(V$6+INDEX(エサマスタ!$C$5:$O$53,MATCH($D80,エサマスタ!$B$5:$B$53,0),COLUMN()-COLUMN($Z80)),0),1.875-MOD(V80,1))+INDEX(エサマスタ!$C$5:$O$53,MATCH($E80,エサマスタ!$B$5:$B$53,0),COLUMN()-COLUMN($Z80)),0),1.875-MOD(V80,1))+INDEX(エサマスタ!$C$5:$O$53,MATCH($F80,エサマスタ!$B$5:$B$53,0),COLUMN()-COLUMN($Z80)),0),1.875-MOD(V80,1))</f>
        <v>1.25</v>
      </c>
      <c r="AM80" s="77">
        <f>MIN(MAX(MIN(MAX(MIN(MAX(W$6+IF(AND($F$1="リマスター",$D80="アルマジロキャベツ"),-1,1)*INDEX(エサマスタ!$C$5:$O$53,MATCH($D80,エサマスタ!$B$5:$B$53,0),COLUMN()-COLUMN($Z80)),0),1.875-MOD(W80,1))+IF(AND($F$1="リマスター",$E80="アルマジロキャベツ"),-1,1)*INDEX(エサマスタ!$C$5:$O$53,MATCH($E80,エサマスタ!$B$5:$B$53,0),COLUMN()-COLUMN($Z80)),0),1.875-MOD(W80,1))+IF(AND($F$1="リマスター",$F80="アルマジロキャベツ"),-1,1)*INDEX(エサマスタ!$C$5:$O$53,MATCH($F80,エサマスタ!$B$5:$B$53,0),COLUMN()-COLUMN($Z80)),0),1.875-MOD(W80,1))</f>
        <v>0</v>
      </c>
      <c r="AN80" s="15"/>
    </row>
    <row r="81" spans="1:40" x14ac:dyDescent="0.25">
      <c r="A81" s="15"/>
      <c r="B81" s="51" t="s">
        <v>171</v>
      </c>
      <c r="C81" s="54"/>
      <c r="D81" s="53" t="s">
        <v>92</v>
      </c>
      <c r="E81" s="53" t="s">
        <v>97</v>
      </c>
      <c r="F81" s="53" t="s">
        <v>97</v>
      </c>
      <c r="G81" s="50"/>
      <c r="H81" s="15"/>
      <c r="I81" s="15"/>
      <c r="J81" s="63" t="s">
        <v>171</v>
      </c>
      <c r="K81" s="64">
        <f t="shared" ref="K81:R81" si="129">K80+AA80</f>
        <v>189.75</v>
      </c>
      <c r="L81" s="65">
        <f t="shared" si="129"/>
        <v>83.25</v>
      </c>
      <c r="M81" s="65">
        <f t="shared" si="129"/>
        <v>100.5</v>
      </c>
      <c r="N81" s="65">
        <f t="shared" si="129"/>
        <v>108.5</v>
      </c>
      <c r="O81" s="65">
        <f t="shared" si="129"/>
        <v>68</v>
      </c>
      <c r="P81" s="65">
        <f t="shared" si="129"/>
        <v>151.25</v>
      </c>
      <c r="Q81" s="65">
        <f t="shared" si="129"/>
        <v>68</v>
      </c>
      <c r="R81" s="65">
        <f t="shared" si="129"/>
        <v>5</v>
      </c>
      <c r="S81" s="76">
        <f t="shared" ref="S81:W81" si="130">INT(S80)+MIN(S80-INT(S80)+AI80,1.875)</f>
        <v>51.125</v>
      </c>
      <c r="T81" s="76">
        <f t="shared" si="130"/>
        <v>50.75</v>
      </c>
      <c r="U81" s="76">
        <f t="shared" si="130"/>
        <v>50.75</v>
      </c>
      <c r="V81" s="76">
        <f t="shared" si="130"/>
        <v>50.75</v>
      </c>
      <c r="W81" s="77">
        <f t="shared" si="130"/>
        <v>51.375</v>
      </c>
      <c r="X81" s="15"/>
      <c r="Y81" s="15"/>
      <c r="Z81" s="63" t="s">
        <v>171</v>
      </c>
      <c r="AA81" s="64">
        <f>MIN(MAX(MIN(MAX(MIN(MAX(K$6+INDEX(エサマスタ!$C$5:$O$53,MATCH($D81,エサマスタ!$B$5:$B$53,0),COLUMN()-COLUMN($Z81)),0),3.75)+INDEX(エサマスタ!$C$5:$O$53,MATCH($E81,エサマスタ!$B$5:$B$53,0),COLUMN()-COLUMN($Z81)),0),3.75)+INDEX(エサマスタ!$C$5:$O$53,MATCH($F81,エサマスタ!$B$5:$B$53,0),COLUMN()-COLUMN($Z81)),0),3.75)</f>
        <v>3.75</v>
      </c>
      <c r="AB81" s="65">
        <f>MIN(MAX(MIN(MAX(MIN(MAX(L$6+INDEX(エサマスタ!$C$5:$O$53,MATCH($D81,エサマスタ!$B$5:$B$53,0),COLUMN()-COLUMN($Z81)),0),3.75)+INDEX(エサマスタ!$C$5:$O$53,MATCH($E81,エサマスタ!$B$5:$B$53,0),COLUMN()-COLUMN($Z81)),0),3.75)+INDEX(エサマスタ!$C$5:$O$53,MATCH($F81,エサマスタ!$B$5:$B$53,0),COLUMN()-COLUMN($Z81)),0),3.75)</f>
        <v>1.25</v>
      </c>
      <c r="AC81" s="65">
        <f>MIN(MAX(MIN(MAX(MIN(MAX(M$6+INDEX(エサマスタ!$C$5:$O$53,MATCH($D81,エサマスタ!$B$5:$B$53,0),COLUMN()-COLUMN($Z81)),0),3.75)+INDEX(エサマスタ!$C$5:$O$53,MATCH($E81,エサマスタ!$B$5:$B$53,0),COLUMN()-COLUMN($Z81)),0),3.75)+INDEX(エサマスタ!$C$5:$O$53,MATCH($F81,エサマスタ!$B$5:$B$53,0),COLUMN()-COLUMN($Z81)),0),3.75)</f>
        <v>1.5</v>
      </c>
      <c r="AD81" s="65">
        <f>MIN(MAX(MIN(MAX(MIN(MAX(N$6+INDEX(エサマスタ!$C$5:$O$53,MATCH($D81,エサマスタ!$B$5:$B$53,0),COLUMN()-COLUMN($Z81)),0),3.75)+INDEX(エサマスタ!$C$5:$O$53,MATCH($E81,エサマスタ!$B$5:$B$53,0),COLUMN()-COLUMN($Z81)),0),3.75)+INDEX(エサマスタ!$C$5:$O$53,MATCH($F81,エサマスタ!$B$5:$B$53,0),COLUMN()-COLUMN($Z81)),0),3.75)</f>
        <v>1.5</v>
      </c>
      <c r="AE81" s="65">
        <f>MIN(MAX(MIN(MAX(MIN(MAX(O$6+INDEX(エサマスタ!$C$5:$O$53,MATCH($D81,エサマスタ!$B$5:$B$53,0),COLUMN()-COLUMN($Z81)),0),3.75)+INDEX(エサマスタ!$C$5:$O$53,MATCH($E81,エサマスタ!$B$5:$B$53,0),COLUMN()-COLUMN($Z81)),0),3.75)+INDEX(エサマスタ!$C$5:$O$53,MATCH($F81,エサマスタ!$B$5:$B$53,0),COLUMN()-COLUMN($Z81)),0),3.75)</f>
        <v>1</v>
      </c>
      <c r="AF81" s="65">
        <f>MIN(MAX(MIN(MAX(MIN(MAX(P$6+INDEX(エサマスタ!$C$5:$O$53,MATCH($D81,エサマスタ!$B$5:$B$53,0),COLUMN()-COLUMN($Z81)),0),3.75)+INDEX(エサマスタ!$C$5:$O$53,MATCH($E81,エサマスタ!$B$5:$B$53,0),COLUMN()-COLUMN($Z81)),0),3.75)+INDEX(エサマスタ!$C$5:$O$53,MATCH($F81,エサマスタ!$B$5:$B$53,0),COLUMN()-COLUMN($Z81)),0),3.75)</f>
        <v>2.25</v>
      </c>
      <c r="AG81" s="65">
        <f>MIN(MAX(MIN(MAX(MIN(MAX(Q$6+INDEX(エサマスタ!$C$5:$O$53,MATCH($D81,エサマスタ!$B$5:$B$53,0),COLUMN()-COLUMN($Z81)),0),3.75)+INDEX(エサマスタ!$C$5:$O$53,MATCH($E81,エサマスタ!$B$5:$B$53,0),COLUMN()-COLUMN($Z81)),0),3.75)+INDEX(エサマスタ!$C$5:$O$53,MATCH($F81,エサマスタ!$B$5:$B$53,0),COLUMN()-COLUMN($Z81)),0),3.75)</f>
        <v>0.5</v>
      </c>
      <c r="AH81" s="65">
        <f>MIN(MAX(MIN(MAX(MIN(MAX(R$6+INDEX(エサマスタ!$C$5:$O$53,MATCH($D81,エサマスタ!$B$5:$B$53,0),COLUMN()-COLUMN($Z81)),0),3.75)+INDEX(エサマスタ!$C$5:$O$53,MATCH($E81,エサマスタ!$B$5:$B$53,0),COLUMN()-COLUMN($Z81)),0),3.75)+INDEX(エサマスタ!$C$5:$O$53,MATCH($F81,エサマスタ!$B$5:$B$53,0),COLUMN()-COLUMN($Z81)),0),3.75)</f>
        <v>0</v>
      </c>
      <c r="AI81" s="76">
        <f>MIN(MAX(MIN(MAX(MIN(MAX(S$6+INDEX(エサマスタ!$C$5:$O$53,MATCH($D81,エサマスタ!$B$5:$B$53,0),COLUMN()-COLUMN($Z81)),0),1.875-MOD(S81,1))+INDEX(エサマスタ!$C$5:$O$53,MATCH($E81,エサマスタ!$B$5:$B$53,0),COLUMN()-COLUMN($Z81)),0),1.875-MOD(S81,1))+INDEX(エサマスタ!$C$5:$O$53,MATCH($F81,エサマスタ!$B$5:$B$53,0),COLUMN()-COLUMN($Z81)),0),1.875-MOD(S81,1))</f>
        <v>0.625</v>
      </c>
      <c r="AJ81" s="76">
        <f>MIN(MAX(MIN(MAX(MIN(MAX(T$6+INDEX(エサマスタ!$C$5:$O$53,MATCH($D81,エサマスタ!$B$5:$B$53,0),COLUMN()-COLUMN($Z81)),0),1.875-MOD(T81,1))+INDEX(エサマスタ!$C$5:$O$53,MATCH($E81,エサマスタ!$B$5:$B$53,0),COLUMN()-COLUMN($Z81)),0),1.875-MOD(T81,1))+INDEX(エサマスタ!$C$5:$O$53,MATCH($F81,エサマスタ!$B$5:$B$53,0),COLUMN()-COLUMN($Z81)),0),1.875-MOD(T81,1))</f>
        <v>0.75</v>
      </c>
      <c r="AK81" s="76">
        <f>MIN(MAX(MIN(MAX(MIN(MAX(U$6+INDEX(エサマスタ!$C$5:$O$53,MATCH($D81,エサマスタ!$B$5:$B$53,0),COLUMN()-COLUMN($Z81)),0),1.875-MOD(U81,1))+INDEX(エサマスタ!$C$5:$O$53,MATCH($E81,エサマスタ!$B$5:$B$53,0),COLUMN()-COLUMN($Z81)),0),1.875-MOD(U81,1))+INDEX(エサマスタ!$C$5:$O$53,MATCH($F81,エサマスタ!$B$5:$B$53,0),COLUMN()-COLUMN($Z81)),0),1.875-MOD(U81,1))</f>
        <v>0.75</v>
      </c>
      <c r="AL81" s="76">
        <f>MIN(MAX(MIN(MAX(MIN(MAX(V$6+INDEX(エサマスタ!$C$5:$O$53,MATCH($D81,エサマスタ!$B$5:$B$53,0),COLUMN()-COLUMN($Z81)),0),1.875-MOD(V81,1))+INDEX(エサマスタ!$C$5:$O$53,MATCH($E81,エサマスタ!$B$5:$B$53,0),COLUMN()-COLUMN($Z81)),0),1.875-MOD(V81,1))+INDEX(エサマスタ!$C$5:$O$53,MATCH($F81,エサマスタ!$B$5:$B$53,0),COLUMN()-COLUMN($Z81)),0),1.875-MOD(V81,1))</f>
        <v>0.75</v>
      </c>
      <c r="AM81" s="77">
        <f>MIN(MAX(MIN(MAX(MIN(MAX(W$6+IF(AND($F$1="リマスター",$D81="アルマジロキャベツ"),-1,1)*INDEX(エサマスタ!$C$5:$O$53,MATCH($D81,エサマスタ!$B$5:$B$53,0),COLUMN()-COLUMN($Z81)),0),1.875-MOD(W81,1))+IF(AND($F$1="リマスター",$E81="アルマジロキャベツ"),-1,1)*INDEX(エサマスタ!$C$5:$O$53,MATCH($E81,エサマスタ!$B$5:$B$53,0),COLUMN()-COLUMN($Z81)),0),1.875-MOD(W81,1))+IF(AND($F$1="リマスター",$F81="アルマジロキャベツ"),-1,1)*INDEX(エサマスタ!$C$5:$O$53,MATCH($F81,エサマスタ!$B$5:$B$53,0),COLUMN()-COLUMN($Z81)),0),1.875-MOD(W81,1))</f>
        <v>1</v>
      </c>
      <c r="AN81" s="15"/>
    </row>
    <row r="82" spans="1:40" x14ac:dyDescent="0.25">
      <c r="A82" s="15"/>
      <c r="B82" s="51" t="s">
        <v>172</v>
      </c>
      <c r="C82" s="54"/>
      <c r="D82" s="53" t="s">
        <v>92</v>
      </c>
      <c r="E82" s="53" t="s">
        <v>97</v>
      </c>
      <c r="F82" s="53" t="s">
        <v>97</v>
      </c>
      <c r="G82" s="50"/>
      <c r="H82" s="15"/>
      <c r="I82" s="15"/>
      <c r="J82" s="63" t="s">
        <v>172</v>
      </c>
      <c r="K82" s="64">
        <f t="shared" ref="K82:R82" si="131">K81+AA81</f>
        <v>193.5</v>
      </c>
      <c r="L82" s="65">
        <f t="shared" si="131"/>
        <v>84.5</v>
      </c>
      <c r="M82" s="65">
        <f t="shared" si="131"/>
        <v>102</v>
      </c>
      <c r="N82" s="65">
        <f t="shared" si="131"/>
        <v>110</v>
      </c>
      <c r="O82" s="65">
        <f t="shared" si="131"/>
        <v>69</v>
      </c>
      <c r="P82" s="65">
        <f t="shared" si="131"/>
        <v>153.5</v>
      </c>
      <c r="Q82" s="65">
        <f t="shared" si="131"/>
        <v>68.5</v>
      </c>
      <c r="R82" s="65">
        <f t="shared" si="131"/>
        <v>5</v>
      </c>
      <c r="S82" s="76">
        <f t="shared" ref="S82:W82" si="132">INT(S81)+MIN(S81-INT(S81)+AI81,1.875)</f>
        <v>51.75</v>
      </c>
      <c r="T82" s="76">
        <f t="shared" si="132"/>
        <v>51.5</v>
      </c>
      <c r="U82" s="76">
        <f t="shared" si="132"/>
        <v>51.5</v>
      </c>
      <c r="V82" s="76">
        <f t="shared" si="132"/>
        <v>51.5</v>
      </c>
      <c r="W82" s="77">
        <f t="shared" si="132"/>
        <v>52.375</v>
      </c>
      <c r="X82" s="15"/>
      <c r="Y82" s="15"/>
      <c r="Z82" s="63" t="s">
        <v>172</v>
      </c>
      <c r="AA82" s="64">
        <f>MIN(MAX(MIN(MAX(MIN(MAX(K$6+INDEX(エサマスタ!$C$5:$O$53,MATCH($D82,エサマスタ!$B$5:$B$53,0),COLUMN()-COLUMN($Z82)),0),3.75)+INDEX(エサマスタ!$C$5:$O$53,MATCH($E82,エサマスタ!$B$5:$B$53,0),COLUMN()-COLUMN($Z82)),0),3.75)+INDEX(エサマスタ!$C$5:$O$53,MATCH($F82,エサマスタ!$B$5:$B$53,0),COLUMN()-COLUMN($Z82)),0),3.75)</f>
        <v>3.75</v>
      </c>
      <c r="AB82" s="65">
        <f>MIN(MAX(MIN(MAX(MIN(MAX(L$6+INDEX(エサマスタ!$C$5:$O$53,MATCH($D82,エサマスタ!$B$5:$B$53,0),COLUMN()-COLUMN($Z82)),0),3.75)+INDEX(エサマスタ!$C$5:$O$53,MATCH($E82,エサマスタ!$B$5:$B$53,0),COLUMN()-COLUMN($Z82)),0),3.75)+INDEX(エサマスタ!$C$5:$O$53,MATCH($F82,エサマスタ!$B$5:$B$53,0),COLUMN()-COLUMN($Z82)),0),3.75)</f>
        <v>1.25</v>
      </c>
      <c r="AC82" s="65">
        <f>MIN(MAX(MIN(MAX(MIN(MAX(M$6+INDEX(エサマスタ!$C$5:$O$53,MATCH($D82,エサマスタ!$B$5:$B$53,0),COLUMN()-COLUMN($Z82)),0),3.75)+INDEX(エサマスタ!$C$5:$O$53,MATCH($E82,エサマスタ!$B$5:$B$53,0),COLUMN()-COLUMN($Z82)),0),3.75)+INDEX(エサマスタ!$C$5:$O$53,MATCH($F82,エサマスタ!$B$5:$B$53,0),COLUMN()-COLUMN($Z82)),0),3.75)</f>
        <v>1.5</v>
      </c>
      <c r="AD82" s="65">
        <f>MIN(MAX(MIN(MAX(MIN(MAX(N$6+INDEX(エサマスタ!$C$5:$O$53,MATCH($D82,エサマスタ!$B$5:$B$53,0),COLUMN()-COLUMN($Z82)),0),3.75)+INDEX(エサマスタ!$C$5:$O$53,MATCH($E82,エサマスタ!$B$5:$B$53,0),COLUMN()-COLUMN($Z82)),0),3.75)+INDEX(エサマスタ!$C$5:$O$53,MATCH($F82,エサマスタ!$B$5:$B$53,0),COLUMN()-COLUMN($Z82)),0),3.75)</f>
        <v>1.5</v>
      </c>
      <c r="AE82" s="65">
        <f>MIN(MAX(MIN(MAX(MIN(MAX(O$6+INDEX(エサマスタ!$C$5:$O$53,MATCH($D82,エサマスタ!$B$5:$B$53,0),COLUMN()-COLUMN($Z82)),0),3.75)+INDEX(エサマスタ!$C$5:$O$53,MATCH($E82,エサマスタ!$B$5:$B$53,0),COLUMN()-COLUMN($Z82)),0),3.75)+INDEX(エサマスタ!$C$5:$O$53,MATCH($F82,エサマスタ!$B$5:$B$53,0),COLUMN()-COLUMN($Z82)),0),3.75)</f>
        <v>1</v>
      </c>
      <c r="AF82" s="65">
        <f>MIN(MAX(MIN(MAX(MIN(MAX(P$6+INDEX(エサマスタ!$C$5:$O$53,MATCH($D82,エサマスタ!$B$5:$B$53,0),COLUMN()-COLUMN($Z82)),0),3.75)+INDEX(エサマスタ!$C$5:$O$53,MATCH($E82,エサマスタ!$B$5:$B$53,0),COLUMN()-COLUMN($Z82)),0),3.75)+INDEX(エサマスタ!$C$5:$O$53,MATCH($F82,エサマスタ!$B$5:$B$53,0),COLUMN()-COLUMN($Z82)),0),3.75)</f>
        <v>2.25</v>
      </c>
      <c r="AG82" s="65">
        <f>MIN(MAX(MIN(MAX(MIN(MAX(Q$6+INDEX(エサマスタ!$C$5:$O$53,MATCH($D82,エサマスタ!$B$5:$B$53,0),COLUMN()-COLUMN($Z82)),0),3.75)+INDEX(エサマスタ!$C$5:$O$53,MATCH($E82,エサマスタ!$B$5:$B$53,0),COLUMN()-COLUMN($Z82)),0),3.75)+INDEX(エサマスタ!$C$5:$O$53,MATCH($F82,エサマスタ!$B$5:$B$53,0),COLUMN()-COLUMN($Z82)),0),3.75)</f>
        <v>0.5</v>
      </c>
      <c r="AH82" s="65">
        <f>MIN(MAX(MIN(MAX(MIN(MAX(R$6+INDEX(エサマスタ!$C$5:$O$53,MATCH($D82,エサマスタ!$B$5:$B$53,0),COLUMN()-COLUMN($Z82)),0),3.75)+INDEX(エサマスタ!$C$5:$O$53,MATCH($E82,エサマスタ!$B$5:$B$53,0),COLUMN()-COLUMN($Z82)),0),3.75)+INDEX(エサマスタ!$C$5:$O$53,MATCH($F82,エサマスタ!$B$5:$B$53,0),COLUMN()-COLUMN($Z82)),0),3.75)</f>
        <v>0</v>
      </c>
      <c r="AI82" s="76">
        <f>MIN(MAX(MIN(MAX(MIN(MAX(S$6+INDEX(エサマスタ!$C$5:$O$53,MATCH($D82,エサマスタ!$B$5:$B$53,0),COLUMN()-COLUMN($Z82)),0),1.875-MOD(S82,1))+INDEX(エサマスタ!$C$5:$O$53,MATCH($E82,エサマスタ!$B$5:$B$53,0),COLUMN()-COLUMN($Z82)),0),1.875-MOD(S82,1))+INDEX(エサマスタ!$C$5:$O$53,MATCH($F82,エサマスタ!$B$5:$B$53,0),COLUMN()-COLUMN($Z82)),0),1.875-MOD(S82,1))</f>
        <v>0.625</v>
      </c>
      <c r="AJ82" s="76">
        <f>MIN(MAX(MIN(MAX(MIN(MAX(T$6+INDEX(エサマスタ!$C$5:$O$53,MATCH($D82,エサマスタ!$B$5:$B$53,0),COLUMN()-COLUMN($Z82)),0),1.875-MOD(T82,1))+INDEX(エサマスタ!$C$5:$O$53,MATCH($E82,エサマスタ!$B$5:$B$53,0),COLUMN()-COLUMN($Z82)),0),1.875-MOD(T82,1))+INDEX(エサマスタ!$C$5:$O$53,MATCH($F82,エサマスタ!$B$5:$B$53,0),COLUMN()-COLUMN($Z82)),0),1.875-MOD(T82,1))</f>
        <v>0.75</v>
      </c>
      <c r="AK82" s="76">
        <f>MIN(MAX(MIN(MAX(MIN(MAX(U$6+INDEX(エサマスタ!$C$5:$O$53,MATCH($D82,エサマスタ!$B$5:$B$53,0),COLUMN()-COLUMN($Z82)),0),1.875-MOD(U82,1))+INDEX(エサマスタ!$C$5:$O$53,MATCH($E82,エサマスタ!$B$5:$B$53,0),COLUMN()-COLUMN($Z82)),0),1.875-MOD(U82,1))+INDEX(エサマスタ!$C$5:$O$53,MATCH($F82,エサマスタ!$B$5:$B$53,0),COLUMN()-COLUMN($Z82)),0),1.875-MOD(U82,1))</f>
        <v>0.75</v>
      </c>
      <c r="AL82" s="76">
        <f>MIN(MAX(MIN(MAX(MIN(MAX(V$6+INDEX(エサマスタ!$C$5:$O$53,MATCH($D82,エサマスタ!$B$5:$B$53,0),COLUMN()-COLUMN($Z82)),0),1.875-MOD(V82,1))+INDEX(エサマスタ!$C$5:$O$53,MATCH($E82,エサマスタ!$B$5:$B$53,0),COLUMN()-COLUMN($Z82)),0),1.875-MOD(V82,1))+INDEX(エサマスタ!$C$5:$O$53,MATCH($F82,エサマスタ!$B$5:$B$53,0),COLUMN()-COLUMN($Z82)),0),1.875-MOD(V82,1))</f>
        <v>0.75</v>
      </c>
      <c r="AM82" s="77">
        <f>MIN(MAX(MIN(MAX(MIN(MAX(W$6+IF(AND($F$1="リマスター",$D82="アルマジロキャベツ"),-1,1)*INDEX(エサマスタ!$C$5:$O$53,MATCH($D82,エサマスタ!$B$5:$B$53,0),COLUMN()-COLUMN($Z82)),0),1.875-MOD(W82,1))+IF(AND($F$1="リマスター",$E82="アルマジロキャベツ"),-1,1)*INDEX(エサマスタ!$C$5:$O$53,MATCH($E82,エサマスタ!$B$5:$B$53,0),COLUMN()-COLUMN($Z82)),0),1.875-MOD(W82,1))+IF(AND($F$1="リマスター",$F82="アルマジロキャベツ"),-1,1)*INDEX(エサマスタ!$C$5:$O$53,MATCH($F82,エサマスタ!$B$5:$B$53,0),COLUMN()-COLUMN($Z82)),0),1.875-MOD(W82,1))</f>
        <v>1</v>
      </c>
      <c r="AN82" s="15"/>
    </row>
    <row r="83" spans="1:40" x14ac:dyDescent="0.25">
      <c r="A83" s="15"/>
      <c r="B83" s="51" t="s">
        <v>173</v>
      </c>
      <c r="C83" s="54"/>
      <c r="D83" s="53" t="s">
        <v>92</v>
      </c>
      <c r="E83" s="53" t="s">
        <v>97</v>
      </c>
      <c r="F83" s="53" t="s">
        <v>97</v>
      </c>
      <c r="G83" s="50"/>
      <c r="H83" s="15"/>
      <c r="I83" s="15"/>
      <c r="J83" s="63" t="s">
        <v>173</v>
      </c>
      <c r="K83" s="64">
        <f t="shared" ref="K83:R83" si="133">K82+AA82</f>
        <v>197.25</v>
      </c>
      <c r="L83" s="65">
        <f t="shared" si="133"/>
        <v>85.75</v>
      </c>
      <c r="M83" s="65">
        <f t="shared" si="133"/>
        <v>103.5</v>
      </c>
      <c r="N83" s="65">
        <f t="shared" si="133"/>
        <v>111.5</v>
      </c>
      <c r="O83" s="65">
        <f t="shared" si="133"/>
        <v>70</v>
      </c>
      <c r="P83" s="65">
        <f t="shared" si="133"/>
        <v>155.75</v>
      </c>
      <c r="Q83" s="65">
        <f t="shared" si="133"/>
        <v>69</v>
      </c>
      <c r="R83" s="65">
        <f t="shared" si="133"/>
        <v>5</v>
      </c>
      <c r="S83" s="76">
        <f t="shared" ref="S83:W83" si="134">INT(S82)+MIN(S82-INT(S82)+AI82,1.875)</f>
        <v>52.375</v>
      </c>
      <c r="T83" s="76">
        <f t="shared" si="134"/>
        <v>52.25</v>
      </c>
      <c r="U83" s="76">
        <f t="shared" si="134"/>
        <v>52.25</v>
      </c>
      <c r="V83" s="76">
        <f t="shared" si="134"/>
        <v>52.25</v>
      </c>
      <c r="W83" s="77">
        <f t="shared" si="134"/>
        <v>53.375</v>
      </c>
      <c r="X83" s="15"/>
      <c r="Y83" s="15"/>
      <c r="Z83" s="63" t="s">
        <v>173</v>
      </c>
      <c r="AA83" s="64">
        <f>MIN(MAX(MIN(MAX(MIN(MAX(K$6+INDEX(エサマスタ!$C$5:$O$53,MATCH($D83,エサマスタ!$B$5:$B$53,0),COLUMN()-COLUMN($Z83)),0),3.75)+INDEX(エサマスタ!$C$5:$O$53,MATCH($E83,エサマスタ!$B$5:$B$53,0),COLUMN()-COLUMN($Z83)),0),3.75)+INDEX(エサマスタ!$C$5:$O$53,MATCH($F83,エサマスタ!$B$5:$B$53,0),COLUMN()-COLUMN($Z83)),0),3.75)</f>
        <v>3.75</v>
      </c>
      <c r="AB83" s="65">
        <f>MIN(MAX(MIN(MAX(MIN(MAX(L$6+INDEX(エサマスタ!$C$5:$O$53,MATCH($D83,エサマスタ!$B$5:$B$53,0),COLUMN()-COLUMN($Z83)),0),3.75)+INDEX(エサマスタ!$C$5:$O$53,MATCH($E83,エサマスタ!$B$5:$B$53,0),COLUMN()-COLUMN($Z83)),0),3.75)+INDEX(エサマスタ!$C$5:$O$53,MATCH($F83,エサマスタ!$B$5:$B$53,0),COLUMN()-COLUMN($Z83)),0),3.75)</f>
        <v>1.25</v>
      </c>
      <c r="AC83" s="65">
        <f>MIN(MAX(MIN(MAX(MIN(MAX(M$6+INDEX(エサマスタ!$C$5:$O$53,MATCH($D83,エサマスタ!$B$5:$B$53,0),COLUMN()-COLUMN($Z83)),0),3.75)+INDEX(エサマスタ!$C$5:$O$53,MATCH($E83,エサマスタ!$B$5:$B$53,0),COLUMN()-COLUMN($Z83)),0),3.75)+INDEX(エサマスタ!$C$5:$O$53,MATCH($F83,エサマスタ!$B$5:$B$53,0),COLUMN()-COLUMN($Z83)),0),3.75)</f>
        <v>1.5</v>
      </c>
      <c r="AD83" s="65">
        <f>MIN(MAX(MIN(MAX(MIN(MAX(N$6+INDEX(エサマスタ!$C$5:$O$53,MATCH($D83,エサマスタ!$B$5:$B$53,0),COLUMN()-COLUMN($Z83)),0),3.75)+INDEX(エサマスタ!$C$5:$O$53,MATCH($E83,エサマスタ!$B$5:$B$53,0),COLUMN()-COLUMN($Z83)),0),3.75)+INDEX(エサマスタ!$C$5:$O$53,MATCH($F83,エサマスタ!$B$5:$B$53,0),COLUMN()-COLUMN($Z83)),0),3.75)</f>
        <v>1.5</v>
      </c>
      <c r="AE83" s="65">
        <f>MIN(MAX(MIN(MAX(MIN(MAX(O$6+INDEX(エサマスタ!$C$5:$O$53,MATCH($D83,エサマスタ!$B$5:$B$53,0),COLUMN()-COLUMN($Z83)),0),3.75)+INDEX(エサマスタ!$C$5:$O$53,MATCH($E83,エサマスタ!$B$5:$B$53,0),COLUMN()-COLUMN($Z83)),0),3.75)+INDEX(エサマスタ!$C$5:$O$53,MATCH($F83,エサマスタ!$B$5:$B$53,0),COLUMN()-COLUMN($Z83)),0),3.75)</f>
        <v>1</v>
      </c>
      <c r="AF83" s="65">
        <f>MIN(MAX(MIN(MAX(MIN(MAX(P$6+INDEX(エサマスタ!$C$5:$O$53,MATCH($D83,エサマスタ!$B$5:$B$53,0),COLUMN()-COLUMN($Z83)),0),3.75)+INDEX(エサマスタ!$C$5:$O$53,MATCH($E83,エサマスタ!$B$5:$B$53,0),COLUMN()-COLUMN($Z83)),0),3.75)+INDEX(エサマスタ!$C$5:$O$53,MATCH($F83,エサマスタ!$B$5:$B$53,0),COLUMN()-COLUMN($Z83)),0),3.75)</f>
        <v>2.25</v>
      </c>
      <c r="AG83" s="65">
        <f>MIN(MAX(MIN(MAX(MIN(MAX(Q$6+INDEX(エサマスタ!$C$5:$O$53,MATCH($D83,エサマスタ!$B$5:$B$53,0),COLUMN()-COLUMN($Z83)),0),3.75)+INDEX(エサマスタ!$C$5:$O$53,MATCH($E83,エサマスタ!$B$5:$B$53,0),COLUMN()-COLUMN($Z83)),0),3.75)+INDEX(エサマスタ!$C$5:$O$53,MATCH($F83,エサマスタ!$B$5:$B$53,0),COLUMN()-COLUMN($Z83)),0),3.75)</f>
        <v>0.5</v>
      </c>
      <c r="AH83" s="65">
        <f>MIN(MAX(MIN(MAX(MIN(MAX(R$6+INDEX(エサマスタ!$C$5:$O$53,MATCH($D83,エサマスタ!$B$5:$B$53,0),COLUMN()-COLUMN($Z83)),0),3.75)+INDEX(エサマスタ!$C$5:$O$53,MATCH($E83,エサマスタ!$B$5:$B$53,0),COLUMN()-COLUMN($Z83)),0),3.75)+INDEX(エサマスタ!$C$5:$O$53,MATCH($F83,エサマスタ!$B$5:$B$53,0),COLUMN()-COLUMN($Z83)),0),3.75)</f>
        <v>0</v>
      </c>
      <c r="AI83" s="76">
        <f>MIN(MAX(MIN(MAX(MIN(MAX(S$6+INDEX(エサマスタ!$C$5:$O$53,MATCH($D83,エサマスタ!$B$5:$B$53,0),COLUMN()-COLUMN($Z83)),0),1.875-MOD(S83,1))+INDEX(エサマスタ!$C$5:$O$53,MATCH($E83,エサマスタ!$B$5:$B$53,0),COLUMN()-COLUMN($Z83)),0),1.875-MOD(S83,1))+INDEX(エサマスタ!$C$5:$O$53,MATCH($F83,エサマスタ!$B$5:$B$53,0),COLUMN()-COLUMN($Z83)),0),1.875-MOD(S83,1))</f>
        <v>0.625</v>
      </c>
      <c r="AJ83" s="76">
        <f>MIN(MAX(MIN(MAX(MIN(MAX(T$6+INDEX(エサマスタ!$C$5:$O$53,MATCH($D83,エサマスタ!$B$5:$B$53,0),COLUMN()-COLUMN($Z83)),0),1.875-MOD(T83,1))+INDEX(エサマスタ!$C$5:$O$53,MATCH($E83,エサマスタ!$B$5:$B$53,0),COLUMN()-COLUMN($Z83)),0),1.875-MOD(T83,1))+INDEX(エサマスタ!$C$5:$O$53,MATCH($F83,エサマスタ!$B$5:$B$53,0),COLUMN()-COLUMN($Z83)),0),1.875-MOD(T83,1))</f>
        <v>0.75</v>
      </c>
      <c r="AK83" s="76">
        <f>MIN(MAX(MIN(MAX(MIN(MAX(U$6+INDEX(エサマスタ!$C$5:$O$53,MATCH($D83,エサマスタ!$B$5:$B$53,0),COLUMN()-COLUMN($Z83)),0),1.875-MOD(U83,1))+INDEX(エサマスタ!$C$5:$O$53,MATCH($E83,エサマスタ!$B$5:$B$53,0),COLUMN()-COLUMN($Z83)),0),1.875-MOD(U83,1))+INDEX(エサマスタ!$C$5:$O$53,MATCH($F83,エサマスタ!$B$5:$B$53,0),COLUMN()-COLUMN($Z83)),0),1.875-MOD(U83,1))</f>
        <v>0.75</v>
      </c>
      <c r="AL83" s="76">
        <f>MIN(MAX(MIN(MAX(MIN(MAX(V$6+INDEX(エサマスタ!$C$5:$O$53,MATCH($D83,エサマスタ!$B$5:$B$53,0),COLUMN()-COLUMN($Z83)),0),1.875-MOD(V83,1))+INDEX(エサマスタ!$C$5:$O$53,MATCH($E83,エサマスタ!$B$5:$B$53,0),COLUMN()-COLUMN($Z83)),0),1.875-MOD(V83,1))+INDEX(エサマスタ!$C$5:$O$53,MATCH($F83,エサマスタ!$B$5:$B$53,0),COLUMN()-COLUMN($Z83)),0),1.875-MOD(V83,1))</f>
        <v>0.75</v>
      </c>
      <c r="AM83" s="77">
        <f>MIN(MAX(MIN(MAX(MIN(MAX(W$6+IF(AND($F$1="リマスター",$D83="アルマジロキャベツ"),-1,1)*INDEX(エサマスタ!$C$5:$O$53,MATCH($D83,エサマスタ!$B$5:$B$53,0),COLUMN()-COLUMN($Z83)),0),1.875-MOD(W83,1))+IF(AND($F$1="リマスター",$E83="アルマジロキャベツ"),-1,1)*INDEX(エサマスタ!$C$5:$O$53,MATCH($E83,エサマスタ!$B$5:$B$53,0),COLUMN()-COLUMN($Z83)),0),1.875-MOD(W83,1))+IF(AND($F$1="リマスター",$F83="アルマジロキャベツ"),-1,1)*INDEX(エサマスタ!$C$5:$O$53,MATCH($F83,エサマスタ!$B$5:$B$53,0),COLUMN()-COLUMN($Z83)),0),1.875-MOD(W83,1))</f>
        <v>1</v>
      </c>
      <c r="AN83" s="15"/>
    </row>
    <row r="84" spans="1:40" x14ac:dyDescent="0.25">
      <c r="A84" s="15"/>
      <c r="B84" s="51" t="s">
        <v>174</v>
      </c>
      <c r="C84" s="54"/>
      <c r="D84" s="53" t="s">
        <v>92</v>
      </c>
      <c r="E84" s="53" t="s">
        <v>97</v>
      </c>
      <c r="F84" s="53" t="s">
        <v>97</v>
      </c>
      <c r="G84" s="50"/>
      <c r="H84" s="15"/>
      <c r="I84" s="15"/>
      <c r="J84" s="63" t="s">
        <v>174</v>
      </c>
      <c r="K84" s="64">
        <f t="shared" ref="K84:R84" si="135">K83+AA83</f>
        <v>201</v>
      </c>
      <c r="L84" s="65">
        <f t="shared" si="135"/>
        <v>87</v>
      </c>
      <c r="M84" s="65">
        <f t="shared" si="135"/>
        <v>105</v>
      </c>
      <c r="N84" s="65">
        <f t="shared" si="135"/>
        <v>113</v>
      </c>
      <c r="O84" s="65">
        <f t="shared" si="135"/>
        <v>71</v>
      </c>
      <c r="P84" s="65">
        <f t="shared" si="135"/>
        <v>158</v>
      </c>
      <c r="Q84" s="65">
        <f t="shared" si="135"/>
        <v>69.5</v>
      </c>
      <c r="R84" s="65">
        <f t="shared" si="135"/>
        <v>5</v>
      </c>
      <c r="S84" s="76">
        <f t="shared" ref="S84:W84" si="136">INT(S83)+MIN(S83-INT(S83)+AI83,1.875)</f>
        <v>53</v>
      </c>
      <c r="T84" s="76">
        <f t="shared" si="136"/>
        <v>53</v>
      </c>
      <c r="U84" s="76">
        <f t="shared" si="136"/>
        <v>53</v>
      </c>
      <c r="V84" s="76">
        <f t="shared" si="136"/>
        <v>53</v>
      </c>
      <c r="W84" s="77">
        <f t="shared" si="136"/>
        <v>54.375</v>
      </c>
      <c r="X84" s="15"/>
      <c r="Y84" s="15"/>
      <c r="Z84" s="63" t="s">
        <v>174</v>
      </c>
      <c r="AA84" s="64">
        <f>MIN(MAX(MIN(MAX(MIN(MAX(K$6+INDEX(エサマスタ!$C$5:$O$53,MATCH($D84,エサマスタ!$B$5:$B$53,0),COLUMN()-COLUMN($Z84)),0),3.75)+INDEX(エサマスタ!$C$5:$O$53,MATCH($E84,エサマスタ!$B$5:$B$53,0),COLUMN()-COLUMN($Z84)),0),3.75)+INDEX(エサマスタ!$C$5:$O$53,MATCH($F84,エサマスタ!$B$5:$B$53,0),COLUMN()-COLUMN($Z84)),0),3.75)</f>
        <v>3.75</v>
      </c>
      <c r="AB84" s="65">
        <f>MIN(MAX(MIN(MAX(MIN(MAX(L$6+INDEX(エサマスタ!$C$5:$O$53,MATCH($D84,エサマスタ!$B$5:$B$53,0),COLUMN()-COLUMN($Z84)),0),3.75)+INDEX(エサマスタ!$C$5:$O$53,MATCH($E84,エサマスタ!$B$5:$B$53,0),COLUMN()-COLUMN($Z84)),0),3.75)+INDEX(エサマスタ!$C$5:$O$53,MATCH($F84,エサマスタ!$B$5:$B$53,0),COLUMN()-COLUMN($Z84)),0),3.75)</f>
        <v>1.25</v>
      </c>
      <c r="AC84" s="65">
        <f>MIN(MAX(MIN(MAX(MIN(MAX(M$6+INDEX(エサマスタ!$C$5:$O$53,MATCH($D84,エサマスタ!$B$5:$B$53,0),COLUMN()-COLUMN($Z84)),0),3.75)+INDEX(エサマスタ!$C$5:$O$53,MATCH($E84,エサマスタ!$B$5:$B$53,0),COLUMN()-COLUMN($Z84)),0),3.75)+INDEX(エサマスタ!$C$5:$O$53,MATCH($F84,エサマスタ!$B$5:$B$53,0),COLUMN()-COLUMN($Z84)),0),3.75)</f>
        <v>1.5</v>
      </c>
      <c r="AD84" s="65">
        <f>MIN(MAX(MIN(MAX(MIN(MAX(N$6+INDEX(エサマスタ!$C$5:$O$53,MATCH($D84,エサマスタ!$B$5:$B$53,0),COLUMN()-COLUMN($Z84)),0),3.75)+INDEX(エサマスタ!$C$5:$O$53,MATCH($E84,エサマスタ!$B$5:$B$53,0),COLUMN()-COLUMN($Z84)),0),3.75)+INDEX(エサマスタ!$C$5:$O$53,MATCH($F84,エサマスタ!$B$5:$B$53,0),COLUMN()-COLUMN($Z84)),0),3.75)</f>
        <v>1.5</v>
      </c>
      <c r="AE84" s="65">
        <f>MIN(MAX(MIN(MAX(MIN(MAX(O$6+INDEX(エサマスタ!$C$5:$O$53,MATCH($D84,エサマスタ!$B$5:$B$53,0),COLUMN()-COLUMN($Z84)),0),3.75)+INDEX(エサマスタ!$C$5:$O$53,MATCH($E84,エサマスタ!$B$5:$B$53,0),COLUMN()-COLUMN($Z84)),0),3.75)+INDEX(エサマスタ!$C$5:$O$53,MATCH($F84,エサマスタ!$B$5:$B$53,0),COLUMN()-COLUMN($Z84)),0),3.75)</f>
        <v>1</v>
      </c>
      <c r="AF84" s="65">
        <f>MIN(MAX(MIN(MAX(MIN(MAX(P$6+INDEX(エサマスタ!$C$5:$O$53,MATCH($D84,エサマスタ!$B$5:$B$53,0),COLUMN()-COLUMN($Z84)),0),3.75)+INDEX(エサマスタ!$C$5:$O$53,MATCH($E84,エサマスタ!$B$5:$B$53,0),COLUMN()-COLUMN($Z84)),0),3.75)+INDEX(エサマスタ!$C$5:$O$53,MATCH($F84,エサマスタ!$B$5:$B$53,0),COLUMN()-COLUMN($Z84)),0),3.75)</f>
        <v>2.25</v>
      </c>
      <c r="AG84" s="65">
        <f>MIN(MAX(MIN(MAX(MIN(MAX(Q$6+INDEX(エサマスタ!$C$5:$O$53,MATCH($D84,エサマスタ!$B$5:$B$53,0),COLUMN()-COLUMN($Z84)),0),3.75)+INDEX(エサマスタ!$C$5:$O$53,MATCH($E84,エサマスタ!$B$5:$B$53,0),COLUMN()-COLUMN($Z84)),0),3.75)+INDEX(エサマスタ!$C$5:$O$53,MATCH($F84,エサマスタ!$B$5:$B$53,0),COLUMN()-COLUMN($Z84)),0),3.75)</f>
        <v>0.5</v>
      </c>
      <c r="AH84" s="65">
        <f>MIN(MAX(MIN(MAX(MIN(MAX(R$6+INDEX(エサマスタ!$C$5:$O$53,MATCH($D84,エサマスタ!$B$5:$B$53,0),COLUMN()-COLUMN($Z84)),0),3.75)+INDEX(エサマスタ!$C$5:$O$53,MATCH($E84,エサマスタ!$B$5:$B$53,0),COLUMN()-COLUMN($Z84)),0),3.75)+INDEX(エサマスタ!$C$5:$O$53,MATCH($F84,エサマスタ!$B$5:$B$53,0),COLUMN()-COLUMN($Z84)),0),3.75)</f>
        <v>0</v>
      </c>
      <c r="AI84" s="76">
        <f>MIN(MAX(MIN(MAX(MIN(MAX(S$6+INDEX(エサマスタ!$C$5:$O$53,MATCH($D84,エサマスタ!$B$5:$B$53,0),COLUMN()-COLUMN($Z84)),0),1.875-MOD(S84,1))+INDEX(エサマスタ!$C$5:$O$53,MATCH($E84,エサマスタ!$B$5:$B$53,0),COLUMN()-COLUMN($Z84)),0),1.875-MOD(S84,1))+INDEX(エサマスタ!$C$5:$O$53,MATCH($F84,エサマスタ!$B$5:$B$53,0),COLUMN()-COLUMN($Z84)),0),1.875-MOD(S84,1))</f>
        <v>0.625</v>
      </c>
      <c r="AJ84" s="76">
        <f>MIN(MAX(MIN(MAX(MIN(MAX(T$6+INDEX(エサマスタ!$C$5:$O$53,MATCH($D84,エサマスタ!$B$5:$B$53,0),COLUMN()-COLUMN($Z84)),0),1.875-MOD(T84,1))+INDEX(エサマスタ!$C$5:$O$53,MATCH($E84,エサマスタ!$B$5:$B$53,0),COLUMN()-COLUMN($Z84)),0),1.875-MOD(T84,1))+INDEX(エサマスタ!$C$5:$O$53,MATCH($F84,エサマスタ!$B$5:$B$53,0),COLUMN()-COLUMN($Z84)),0),1.875-MOD(T84,1))</f>
        <v>0.75</v>
      </c>
      <c r="AK84" s="76">
        <f>MIN(MAX(MIN(MAX(MIN(MAX(U$6+INDEX(エサマスタ!$C$5:$O$53,MATCH($D84,エサマスタ!$B$5:$B$53,0),COLUMN()-COLUMN($Z84)),0),1.875-MOD(U84,1))+INDEX(エサマスタ!$C$5:$O$53,MATCH($E84,エサマスタ!$B$5:$B$53,0),COLUMN()-COLUMN($Z84)),0),1.875-MOD(U84,1))+INDEX(エサマスタ!$C$5:$O$53,MATCH($F84,エサマスタ!$B$5:$B$53,0),COLUMN()-COLUMN($Z84)),0),1.875-MOD(U84,1))</f>
        <v>0.75</v>
      </c>
      <c r="AL84" s="76">
        <f>MIN(MAX(MIN(MAX(MIN(MAX(V$6+INDEX(エサマスタ!$C$5:$O$53,MATCH($D84,エサマスタ!$B$5:$B$53,0),COLUMN()-COLUMN($Z84)),0),1.875-MOD(V84,1))+INDEX(エサマスタ!$C$5:$O$53,MATCH($E84,エサマスタ!$B$5:$B$53,0),COLUMN()-COLUMN($Z84)),0),1.875-MOD(V84,1))+INDEX(エサマスタ!$C$5:$O$53,MATCH($F84,エサマスタ!$B$5:$B$53,0),COLUMN()-COLUMN($Z84)),0),1.875-MOD(V84,1))</f>
        <v>0.75</v>
      </c>
      <c r="AM84" s="77">
        <f>MIN(MAX(MIN(MAX(MIN(MAX(W$6+IF(AND($F$1="リマスター",$D84="アルマジロキャベツ"),-1,1)*INDEX(エサマスタ!$C$5:$O$53,MATCH($D84,エサマスタ!$B$5:$B$53,0),COLUMN()-COLUMN($Z84)),0),1.875-MOD(W84,1))+IF(AND($F$1="リマスター",$E84="アルマジロキャベツ"),-1,1)*INDEX(エサマスタ!$C$5:$O$53,MATCH($E84,エサマスタ!$B$5:$B$53,0),COLUMN()-COLUMN($Z84)),0),1.875-MOD(W84,1))+IF(AND($F$1="リマスター",$F84="アルマジロキャベツ"),-1,1)*INDEX(エサマスタ!$C$5:$O$53,MATCH($F84,エサマスタ!$B$5:$B$53,0),COLUMN()-COLUMN($Z84)),0),1.875-MOD(W84,1))</f>
        <v>1</v>
      </c>
      <c r="AN84" s="15"/>
    </row>
    <row r="85" spans="1:40" x14ac:dyDescent="0.25">
      <c r="A85" s="15"/>
      <c r="B85" s="51" t="s">
        <v>175</v>
      </c>
      <c r="C85" s="54"/>
      <c r="D85" s="53" t="s">
        <v>92</v>
      </c>
      <c r="E85" s="53" t="s">
        <v>97</v>
      </c>
      <c r="F85" s="53" t="s">
        <v>104</v>
      </c>
      <c r="G85" s="50"/>
      <c r="H85" s="15"/>
      <c r="I85" s="15"/>
      <c r="J85" s="63" t="s">
        <v>175</v>
      </c>
      <c r="K85" s="64">
        <f t="shared" ref="K85:R85" si="137">K84+AA84</f>
        <v>204.75</v>
      </c>
      <c r="L85" s="65">
        <f t="shared" si="137"/>
        <v>88.25</v>
      </c>
      <c r="M85" s="65">
        <f t="shared" si="137"/>
        <v>106.5</v>
      </c>
      <c r="N85" s="65">
        <f t="shared" si="137"/>
        <v>114.5</v>
      </c>
      <c r="O85" s="65">
        <f t="shared" si="137"/>
        <v>72</v>
      </c>
      <c r="P85" s="65">
        <f t="shared" si="137"/>
        <v>160.25</v>
      </c>
      <c r="Q85" s="65">
        <f t="shared" si="137"/>
        <v>70</v>
      </c>
      <c r="R85" s="65">
        <f t="shared" si="137"/>
        <v>5</v>
      </c>
      <c r="S85" s="76">
        <f t="shared" ref="S85:W85" si="138">INT(S84)+MIN(S84-INT(S84)+AI84,1.875)</f>
        <v>53.625</v>
      </c>
      <c r="T85" s="76">
        <f t="shared" si="138"/>
        <v>53.75</v>
      </c>
      <c r="U85" s="76">
        <f t="shared" si="138"/>
        <v>53.75</v>
      </c>
      <c r="V85" s="76">
        <f t="shared" si="138"/>
        <v>53.75</v>
      </c>
      <c r="W85" s="77">
        <f t="shared" si="138"/>
        <v>55.375</v>
      </c>
      <c r="X85" s="15"/>
      <c r="Y85" s="15"/>
      <c r="Z85" s="63" t="s">
        <v>175</v>
      </c>
      <c r="AA85" s="64">
        <f>MIN(MAX(MIN(MAX(MIN(MAX(K$6+INDEX(エサマスタ!$C$5:$O$53,MATCH($D85,エサマスタ!$B$5:$B$53,0),COLUMN()-COLUMN($Z85)),0),3.75)+INDEX(エサマスタ!$C$5:$O$53,MATCH($E85,エサマスタ!$B$5:$B$53,0),COLUMN()-COLUMN($Z85)),0),3.75)+INDEX(エサマスタ!$C$5:$O$53,MATCH($F85,エサマスタ!$B$5:$B$53,0),COLUMN()-COLUMN($Z85)),0),3.75)</f>
        <v>2.5</v>
      </c>
      <c r="AB85" s="65">
        <f>MIN(MAX(MIN(MAX(MIN(MAX(L$6+INDEX(エサマスタ!$C$5:$O$53,MATCH($D85,エサマスタ!$B$5:$B$53,0),COLUMN()-COLUMN($Z85)),0),3.75)+INDEX(エサマスタ!$C$5:$O$53,MATCH($E85,エサマスタ!$B$5:$B$53,0),COLUMN()-COLUMN($Z85)),0),3.75)+INDEX(エサマスタ!$C$5:$O$53,MATCH($F85,エサマスタ!$B$5:$B$53,0),COLUMN()-COLUMN($Z85)),0),3.75)</f>
        <v>1.25</v>
      </c>
      <c r="AC85" s="65">
        <f>MIN(MAX(MIN(MAX(MIN(MAX(M$6+INDEX(エサマスタ!$C$5:$O$53,MATCH($D85,エサマスタ!$B$5:$B$53,0),COLUMN()-COLUMN($Z85)),0),3.75)+INDEX(エサマスタ!$C$5:$O$53,MATCH($E85,エサマスタ!$B$5:$B$53,0),COLUMN()-COLUMN($Z85)),0),3.75)+INDEX(エサマスタ!$C$5:$O$53,MATCH($F85,エサマスタ!$B$5:$B$53,0),COLUMN()-COLUMN($Z85)),0),3.75)</f>
        <v>1.5</v>
      </c>
      <c r="AD85" s="65">
        <f>MIN(MAX(MIN(MAX(MIN(MAX(N$6+INDEX(エサマスタ!$C$5:$O$53,MATCH($D85,エサマスタ!$B$5:$B$53,0),COLUMN()-COLUMN($Z85)),0),3.75)+INDEX(エサマスタ!$C$5:$O$53,MATCH($E85,エサマスタ!$B$5:$B$53,0),COLUMN()-COLUMN($Z85)),0),3.75)+INDEX(エサマスタ!$C$5:$O$53,MATCH($F85,エサマスタ!$B$5:$B$53,0),COLUMN()-COLUMN($Z85)),0),3.75)</f>
        <v>1.5</v>
      </c>
      <c r="AE85" s="65">
        <f>MIN(MAX(MIN(MAX(MIN(MAX(O$6+INDEX(エサマスタ!$C$5:$O$53,MATCH($D85,エサマスタ!$B$5:$B$53,0),COLUMN()-COLUMN($Z85)),0),3.75)+INDEX(エサマスタ!$C$5:$O$53,MATCH($E85,エサマスタ!$B$5:$B$53,0),COLUMN()-COLUMN($Z85)),0),3.75)+INDEX(エサマスタ!$C$5:$O$53,MATCH($F85,エサマスタ!$B$5:$B$53,0),COLUMN()-COLUMN($Z85)),0),3.75)</f>
        <v>1</v>
      </c>
      <c r="AF85" s="65">
        <f>MIN(MAX(MIN(MAX(MIN(MAX(P$6+INDEX(エサマスタ!$C$5:$O$53,MATCH($D85,エサマスタ!$B$5:$B$53,0),COLUMN()-COLUMN($Z85)),0),3.75)+INDEX(エサマスタ!$C$5:$O$53,MATCH($E85,エサマスタ!$B$5:$B$53,0),COLUMN()-COLUMN($Z85)),0),3.75)+INDEX(エサマスタ!$C$5:$O$53,MATCH($F85,エサマスタ!$B$5:$B$53,0),COLUMN()-COLUMN($Z85)),0),3.75)</f>
        <v>2.25</v>
      </c>
      <c r="AG85" s="65">
        <f>MIN(MAX(MIN(MAX(MIN(MAX(Q$6+INDEX(エサマスタ!$C$5:$O$53,MATCH($D85,エサマスタ!$B$5:$B$53,0),COLUMN()-COLUMN($Z85)),0),3.75)+INDEX(エサマスタ!$C$5:$O$53,MATCH($E85,エサマスタ!$B$5:$B$53,0),COLUMN()-COLUMN($Z85)),0),3.75)+INDEX(エサマスタ!$C$5:$O$53,MATCH($F85,エサマスタ!$B$5:$B$53,0),COLUMN()-COLUMN($Z85)),0),3.75)</f>
        <v>1.5</v>
      </c>
      <c r="AH85" s="65">
        <f>MIN(MAX(MIN(MAX(MIN(MAX(R$6+INDEX(エサマスタ!$C$5:$O$53,MATCH($D85,エサマスタ!$B$5:$B$53,0),COLUMN()-COLUMN($Z85)),0),3.75)+INDEX(エサマスタ!$C$5:$O$53,MATCH($E85,エサマスタ!$B$5:$B$53,0),COLUMN()-COLUMN($Z85)),0),3.75)+INDEX(エサマスタ!$C$5:$O$53,MATCH($F85,エサマスタ!$B$5:$B$53,0),COLUMN()-COLUMN($Z85)),0),3.75)</f>
        <v>0</v>
      </c>
      <c r="AI85" s="76">
        <f>MIN(MAX(MIN(MAX(MIN(MAX(S$6+INDEX(エサマスタ!$C$5:$O$53,MATCH($D85,エサマスタ!$B$5:$B$53,0),COLUMN()-COLUMN($Z85)),0),1.875-MOD(S85,1))+INDEX(エサマスタ!$C$5:$O$53,MATCH($E85,エサマスタ!$B$5:$B$53,0),COLUMN()-COLUMN($Z85)),0),1.875-MOD(S85,1))+INDEX(エサマスタ!$C$5:$O$53,MATCH($F85,エサマスタ!$B$5:$B$53,0),COLUMN()-COLUMN($Z85)),0),1.875-MOD(S85,1))</f>
        <v>0.625</v>
      </c>
      <c r="AJ85" s="76">
        <f>MIN(MAX(MIN(MAX(MIN(MAX(T$6+INDEX(エサマスタ!$C$5:$O$53,MATCH($D85,エサマスタ!$B$5:$B$53,0),COLUMN()-COLUMN($Z85)),0),1.875-MOD(T85,1))+INDEX(エサマスタ!$C$5:$O$53,MATCH($E85,エサマスタ!$B$5:$B$53,0),COLUMN()-COLUMN($Z85)),0),1.875-MOD(T85,1))+INDEX(エサマスタ!$C$5:$O$53,MATCH($F85,エサマスタ!$B$5:$B$53,0),COLUMN()-COLUMN($Z85)),0),1.875-MOD(T85,1))</f>
        <v>0.75</v>
      </c>
      <c r="AK85" s="76">
        <f>MIN(MAX(MIN(MAX(MIN(MAX(U$6+INDEX(エサマスタ!$C$5:$O$53,MATCH($D85,エサマスタ!$B$5:$B$53,0),COLUMN()-COLUMN($Z85)),0),1.875-MOD(U85,1))+INDEX(エサマスタ!$C$5:$O$53,MATCH($E85,エサマスタ!$B$5:$B$53,0),COLUMN()-COLUMN($Z85)),0),1.875-MOD(U85,1))+INDEX(エサマスタ!$C$5:$O$53,MATCH($F85,エサマスタ!$B$5:$B$53,0),COLUMN()-COLUMN($Z85)),0),1.875-MOD(U85,1))</f>
        <v>0.75</v>
      </c>
      <c r="AL85" s="76">
        <f>MIN(MAX(MIN(MAX(MIN(MAX(V$6+INDEX(エサマスタ!$C$5:$O$53,MATCH($D85,エサマスタ!$B$5:$B$53,0),COLUMN()-COLUMN($Z85)),0),1.875-MOD(V85,1))+INDEX(エサマスタ!$C$5:$O$53,MATCH($E85,エサマスタ!$B$5:$B$53,0),COLUMN()-COLUMN($Z85)),0),1.875-MOD(V85,1))+INDEX(エサマスタ!$C$5:$O$53,MATCH($F85,エサマスタ!$B$5:$B$53,0),COLUMN()-COLUMN($Z85)),0),1.875-MOD(V85,1))</f>
        <v>0.75</v>
      </c>
      <c r="AM85" s="77">
        <f>MIN(MAX(MIN(MAX(MIN(MAX(W$6+IF(AND($F$1="リマスター",$D85="アルマジロキャベツ"),-1,1)*INDEX(エサマスタ!$C$5:$O$53,MATCH($D85,エサマスタ!$B$5:$B$53,0),COLUMN()-COLUMN($Z85)),0),1.875-MOD(W85,1))+IF(AND($F$1="リマスター",$E85="アルマジロキャベツ"),-1,1)*INDEX(エサマスタ!$C$5:$O$53,MATCH($E85,エサマスタ!$B$5:$B$53,0),COLUMN()-COLUMN($Z85)),0),1.875-MOD(W85,1))+IF(AND($F$1="リマスター",$F85="アルマジロキャベツ"),-1,1)*INDEX(エサマスタ!$C$5:$O$53,MATCH($F85,エサマスタ!$B$5:$B$53,0),COLUMN()-COLUMN($Z85)),0),1.875-MOD(W85,1))</f>
        <v>0.5</v>
      </c>
      <c r="AN85" s="15"/>
    </row>
    <row r="86" spans="1:40" x14ac:dyDescent="0.25">
      <c r="A86" s="15"/>
      <c r="B86" s="51" t="s">
        <v>176</v>
      </c>
      <c r="C86" s="54"/>
      <c r="D86" s="53" t="s">
        <v>92</v>
      </c>
      <c r="E86" s="53" t="s">
        <v>92</v>
      </c>
      <c r="F86" s="53" t="s">
        <v>104</v>
      </c>
      <c r="G86" s="50"/>
      <c r="H86" s="15"/>
      <c r="I86" s="15"/>
      <c r="J86" s="63" t="s">
        <v>176</v>
      </c>
      <c r="K86" s="64">
        <f t="shared" ref="K86:R86" si="139">K85+AA85</f>
        <v>207.25</v>
      </c>
      <c r="L86" s="65">
        <f t="shared" si="139"/>
        <v>89.5</v>
      </c>
      <c r="M86" s="65">
        <f t="shared" si="139"/>
        <v>108</v>
      </c>
      <c r="N86" s="65">
        <f t="shared" si="139"/>
        <v>116</v>
      </c>
      <c r="O86" s="65">
        <f t="shared" si="139"/>
        <v>73</v>
      </c>
      <c r="P86" s="65">
        <f t="shared" si="139"/>
        <v>162.5</v>
      </c>
      <c r="Q86" s="65">
        <f t="shared" si="139"/>
        <v>71.5</v>
      </c>
      <c r="R86" s="65">
        <f t="shared" si="139"/>
        <v>5</v>
      </c>
      <c r="S86" s="76">
        <f t="shared" ref="S86:W86" si="140">INT(S85)+MIN(S85-INT(S85)+AI85,1.875)</f>
        <v>54.25</v>
      </c>
      <c r="T86" s="76">
        <f t="shared" si="140"/>
        <v>54.5</v>
      </c>
      <c r="U86" s="76">
        <f t="shared" si="140"/>
        <v>54.5</v>
      </c>
      <c r="V86" s="76">
        <f t="shared" si="140"/>
        <v>54.5</v>
      </c>
      <c r="W86" s="77">
        <f t="shared" si="140"/>
        <v>55.875</v>
      </c>
      <c r="X86" s="15"/>
      <c r="Y86" s="15"/>
      <c r="Z86" s="63" t="s">
        <v>176</v>
      </c>
      <c r="AA86" s="64">
        <f>MIN(MAX(MIN(MAX(MIN(MAX(K$6+INDEX(エサマスタ!$C$5:$O$53,MATCH($D86,エサマスタ!$B$5:$B$53,0),COLUMN()-COLUMN($Z86)),0),3.75)+INDEX(エサマスタ!$C$5:$O$53,MATCH($E86,エサマスタ!$B$5:$B$53,0),COLUMN()-COLUMN($Z86)),0),3.75)+INDEX(エサマスタ!$C$5:$O$53,MATCH($F86,エサマスタ!$B$5:$B$53,0),COLUMN()-COLUMN($Z86)),0),3.75)</f>
        <v>0.5</v>
      </c>
      <c r="AB86" s="65">
        <f>MIN(MAX(MIN(MAX(MIN(MAX(L$6+INDEX(エサマスタ!$C$5:$O$53,MATCH($D86,エサマスタ!$B$5:$B$53,0),COLUMN()-COLUMN($Z86)),0),3.75)+INDEX(エサマスタ!$C$5:$O$53,MATCH($E86,エサマスタ!$B$5:$B$53,0),COLUMN()-COLUMN($Z86)),0),3.75)+INDEX(エサマスタ!$C$5:$O$53,MATCH($F86,エサマスタ!$B$5:$B$53,0),COLUMN()-COLUMN($Z86)),0),3.75)</f>
        <v>1.25</v>
      </c>
      <c r="AC86" s="65">
        <f>MIN(MAX(MIN(MAX(MIN(MAX(M$6+INDEX(エサマスタ!$C$5:$O$53,MATCH($D86,エサマスタ!$B$5:$B$53,0),COLUMN()-COLUMN($Z86)),0),3.75)+INDEX(エサマスタ!$C$5:$O$53,MATCH($E86,エサマスタ!$B$5:$B$53,0),COLUMN()-COLUMN($Z86)),0),3.75)+INDEX(エサマスタ!$C$5:$O$53,MATCH($F86,エサマスタ!$B$5:$B$53,0),COLUMN()-COLUMN($Z86)),0),3.75)</f>
        <v>2.5</v>
      </c>
      <c r="AD86" s="65">
        <f>MIN(MAX(MIN(MAX(MIN(MAX(N$6+INDEX(エサマスタ!$C$5:$O$53,MATCH($D86,エサマスタ!$B$5:$B$53,0),COLUMN()-COLUMN($Z86)),0),3.75)+INDEX(エサマスタ!$C$5:$O$53,MATCH($E86,エサマスタ!$B$5:$B$53,0),COLUMN()-COLUMN($Z86)),0),3.75)+INDEX(エサマスタ!$C$5:$O$53,MATCH($F86,エサマスタ!$B$5:$B$53,0),COLUMN()-COLUMN($Z86)),0),3.75)</f>
        <v>1.5</v>
      </c>
      <c r="AE86" s="65">
        <f>MIN(MAX(MIN(MAX(MIN(MAX(O$6+INDEX(エサマスタ!$C$5:$O$53,MATCH($D86,エサマスタ!$B$5:$B$53,0),COLUMN()-COLUMN($Z86)),0),3.75)+INDEX(エサマスタ!$C$5:$O$53,MATCH($E86,エサマスタ!$B$5:$B$53,0),COLUMN()-COLUMN($Z86)),0),3.75)+INDEX(エサマスタ!$C$5:$O$53,MATCH($F86,エサマスタ!$B$5:$B$53,0),COLUMN()-COLUMN($Z86)),0),3.75)</f>
        <v>1</v>
      </c>
      <c r="AF86" s="65">
        <f>MIN(MAX(MIN(MAX(MIN(MAX(P$6+INDEX(エサマスタ!$C$5:$O$53,MATCH($D86,エサマスタ!$B$5:$B$53,0),COLUMN()-COLUMN($Z86)),0),3.75)+INDEX(エサマスタ!$C$5:$O$53,MATCH($E86,エサマスタ!$B$5:$B$53,0),COLUMN()-COLUMN($Z86)),0),3.75)+INDEX(エサマスタ!$C$5:$O$53,MATCH($F86,エサマスタ!$B$5:$B$53,0),COLUMN()-COLUMN($Z86)),0),3.75)</f>
        <v>3.25</v>
      </c>
      <c r="AG86" s="65">
        <f>MIN(MAX(MIN(MAX(MIN(MAX(Q$6+INDEX(エサマスタ!$C$5:$O$53,MATCH($D86,エサマスタ!$B$5:$B$53,0),COLUMN()-COLUMN($Z86)),0),3.75)+INDEX(エサマスタ!$C$5:$O$53,MATCH($E86,エサマスタ!$B$5:$B$53,0),COLUMN()-COLUMN($Z86)),0),3.75)+INDEX(エサマスタ!$C$5:$O$53,MATCH($F86,エサマスタ!$B$5:$B$53,0),COLUMN()-COLUMN($Z86)),0),3.75)</f>
        <v>1</v>
      </c>
      <c r="AH86" s="65">
        <f>MIN(MAX(MIN(MAX(MIN(MAX(R$6+INDEX(エサマスタ!$C$5:$O$53,MATCH($D86,エサマスタ!$B$5:$B$53,0),COLUMN()-COLUMN($Z86)),0),3.75)+INDEX(エサマスタ!$C$5:$O$53,MATCH($E86,エサマスタ!$B$5:$B$53,0),COLUMN()-COLUMN($Z86)),0),3.75)+INDEX(エサマスタ!$C$5:$O$53,MATCH($F86,エサマスタ!$B$5:$B$53,0),COLUMN()-COLUMN($Z86)),0),3.75)</f>
        <v>0</v>
      </c>
      <c r="AI86" s="76">
        <f>MIN(MAX(MIN(MAX(MIN(MAX(S$6+INDEX(エサマスタ!$C$5:$O$53,MATCH($D86,エサマスタ!$B$5:$B$53,0),COLUMN()-COLUMN($Z86)),0),1.875-MOD(S86,1))+INDEX(エサマスタ!$C$5:$O$53,MATCH($E86,エサマスタ!$B$5:$B$53,0),COLUMN()-COLUMN($Z86)),0),1.875-MOD(S86,1))+INDEX(エサマスタ!$C$5:$O$53,MATCH($F86,エサマスタ!$B$5:$B$53,0),COLUMN()-COLUMN($Z86)),0),1.875-MOD(S86,1))</f>
        <v>0.625</v>
      </c>
      <c r="AJ86" s="76">
        <f>MIN(MAX(MIN(MAX(MIN(MAX(T$6+INDEX(エサマスタ!$C$5:$O$53,MATCH($D86,エサマスタ!$B$5:$B$53,0),COLUMN()-COLUMN($Z86)),0),1.875-MOD(T86,1))+INDEX(エサマスタ!$C$5:$O$53,MATCH($E86,エサマスタ!$B$5:$B$53,0),COLUMN()-COLUMN($Z86)),0),1.875-MOD(T86,1))+INDEX(エサマスタ!$C$5:$O$53,MATCH($F86,エサマスタ!$B$5:$B$53,0),COLUMN()-COLUMN($Z86)),0),1.875-MOD(T86,1))</f>
        <v>1.25</v>
      </c>
      <c r="AK86" s="76">
        <f>MIN(MAX(MIN(MAX(MIN(MAX(U$6+INDEX(エサマスタ!$C$5:$O$53,MATCH($D86,エサマスタ!$B$5:$B$53,0),COLUMN()-COLUMN($Z86)),0),1.875-MOD(U86,1))+INDEX(エサマスタ!$C$5:$O$53,MATCH($E86,エサマスタ!$B$5:$B$53,0),COLUMN()-COLUMN($Z86)),0),1.875-MOD(U86,1))+INDEX(エサマスタ!$C$5:$O$53,MATCH($F86,エサマスタ!$B$5:$B$53,0),COLUMN()-COLUMN($Z86)),0),1.875-MOD(U86,1))</f>
        <v>1.25</v>
      </c>
      <c r="AL86" s="76">
        <f>MIN(MAX(MIN(MAX(MIN(MAX(V$6+INDEX(エサマスタ!$C$5:$O$53,MATCH($D86,エサマスタ!$B$5:$B$53,0),COLUMN()-COLUMN($Z86)),0),1.875-MOD(V86,1))+INDEX(エサマスタ!$C$5:$O$53,MATCH($E86,エサマスタ!$B$5:$B$53,0),COLUMN()-COLUMN($Z86)),0),1.875-MOD(V86,1))+INDEX(エサマスタ!$C$5:$O$53,MATCH($F86,エサマスタ!$B$5:$B$53,0),COLUMN()-COLUMN($Z86)),0),1.875-MOD(V86,1))</f>
        <v>1.25</v>
      </c>
      <c r="AM86" s="77">
        <f>MIN(MAX(MIN(MAX(MIN(MAX(W$6+IF(AND($F$1="リマスター",$D86="アルマジロキャベツ"),-1,1)*INDEX(エサマスタ!$C$5:$O$53,MATCH($D86,エサマスタ!$B$5:$B$53,0),COLUMN()-COLUMN($Z86)),0),1.875-MOD(W86,1))+IF(AND($F$1="リマスター",$E86="アルマジロキャベツ"),-1,1)*INDEX(エサマスタ!$C$5:$O$53,MATCH($E86,エサマスタ!$B$5:$B$53,0),COLUMN()-COLUMN($Z86)),0),1.875-MOD(W86,1))+IF(AND($F$1="リマスター",$F86="アルマジロキャベツ"),-1,1)*INDEX(エサマスタ!$C$5:$O$53,MATCH($F86,エサマスタ!$B$5:$B$53,0),COLUMN()-COLUMN($Z86)),0),1.875-MOD(W86,1))</f>
        <v>0</v>
      </c>
      <c r="AN86" s="15"/>
    </row>
    <row r="87" spans="1:40" x14ac:dyDescent="0.25">
      <c r="A87" s="15"/>
      <c r="B87" s="51" t="s">
        <v>177</v>
      </c>
      <c r="C87" s="54"/>
      <c r="D87" s="53" t="s">
        <v>92</v>
      </c>
      <c r="E87" s="53" t="s">
        <v>97</v>
      </c>
      <c r="F87" s="53" t="s">
        <v>97</v>
      </c>
      <c r="G87" s="50"/>
      <c r="H87" s="15"/>
      <c r="I87" s="15"/>
      <c r="J87" s="63" t="s">
        <v>177</v>
      </c>
      <c r="K87" s="64">
        <f t="shared" ref="K87:R87" si="141">K86+AA86</f>
        <v>207.75</v>
      </c>
      <c r="L87" s="65">
        <f t="shared" si="141"/>
        <v>90.75</v>
      </c>
      <c r="M87" s="65">
        <f t="shared" si="141"/>
        <v>110.5</v>
      </c>
      <c r="N87" s="65">
        <f t="shared" si="141"/>
        <v>117.5</v>
      </c>
      <c r="O87" s="65">
        <f t="shared" si="141"/>
        <v>74</v>
      </c>
      <c r="P87" s="65">
        <f t="shared" si="141"/>
        <v>165.75</v>
      </c>
      <c r="Q87" s="65">
        <f t="shared" si="141"/>
        <v>72.5</v>
      </c>
      <c r="R87" s="65">
        <f t="shared" si="141"/>
        <v>5</v>
      </c>
      <c r="S87" s="76">
        <f t="shared" ref="S87:W87" si="142">INT(S86)+MIN(S86-INT(S86)+AI86,1.875)</f>
        <v>54.875</v>
      </c>
      <c r="T87" s="76">
        <f t="shared" si="142"/>
        <v>55.75</v>
      </c>
      <c r="U87" s="76">
        <f t="shared" si="142"/>
        <v>55.75</v>
      </c>
      <c r="V87" s="76">
        <f t="shared" si="142"/>
        <v>55.75</v>
      </c>
      <c r="W87" s="77">
        <f t="shared" si="142"/>
        <v>55.875</v>
      </c>
      <c r="X87" s="15"/>
      <c r="Y87" s="15"/>
      <c r="Z87" s="63" t="s">
        <v>177</v>
      </c>
      <c r="AA87" s="64">
        <f>MIN(MAX(MIN(MAX(MIN(MAX(K$6+INDEX(エサマスタ!$C$5:$O$53,MATCH($D87,エサマスタ!$B$5:$B$53,0),COLUMN()-COLUMN($Z87)),0),3.75)+INDEX(エサマスタ!$C$5:$O$53,MATCH($E87,エサマスタ!$B$5:$B$53,0),COLUMN()-COLUMN($Z87)),0),3.75)+INDEX(エサマスタ!$C$5:$O$53,MATCH($F87,エサマスタ!$B$5:$B$53,0),COLUMN()-COLUMN($Z87)),0),3.75)</f>
        <v>3.75</v>
      </c>
      <c r="AB87" s="65">
        <f>MIN(MAX(MIN(MAX(MIN(MAX(L$6+INDEX(エサマスタ!$C$5:$O$53,MATCH($D87,エサマスタ!$B$5:$B$53,0),COLUMN()-COLUMN($Z87)),0),3.75)+INDEX(エサマスタ!$C$5:$O$53,MATCH($E87,エサマスタ!$B$5:$B$53,0),COLUMN()-COLUMN($Z87)),0),3.75)+INDEX(エサマスタ!$C$5:$O$53,MATCH($F87,エサマスタ!$B$5:$B$53,0),COLUMN()-COLUMN($Z87)),0),3.75)</f>
        <v>1.25</v>
      </c>
      <c r="AC87" s="65">
        <f>MIN(MAX(MIN(MAX(MIN(MAX(M$6+INDEX(エサマスタ!$C$5:$O$53,MATCH($D87,エサマスタ!$B$5:$B$53,0),COLUMN()-COLUMN($Z87)),0),3.75)+INDEX(エサマスタ!$C$5:$O$53,MATCH($E87,エサマスタ!$B$5:$B$53,0),COLUMN()-COLUMN($Z87)),0),3.75)+INDEX(エサマスタ!$C$5:$O$53,MATCH($F87,エサマスタ!$B$5:$B$53,0),COLUMN()-COLUMN($Z87)),0),3.75)</f>
        <v>1.5</v>
      </c>
      <c r="AD87" s="65">
        <f>MIN(MAX(MIN(MAX(MIN(MAX(N$6+INDEX(エサマスタ!$C$5:$O$53,MATCH($D87,エサマスタ!$B$5:$B$53,0),COLUMN()-COLUMN($Z87)),0),3.75)+INDEX(エサマスタ!$C$5:$O$53,MATCH($E87,エサマスタ!$B$5:$B$53,0),COLUMN()-COLUMN($Z87)),0),3.75)+INDEX(エサマスタ!$C$5:$O$53,MATCH($F87,エサマスタ!$B$5:$B$53,0),COLUMN()-COLUMN($Z87)),0),3.75)</f>
        <v>1.5</v>
      </c>
      <c r="AE87" s="65">
        <f>MIN(MAX(MIN(MAX(MIN(MAX(O$6+INDEX(エサマスタ!$C$5:$O$53,MATCH($D87,エサマスタ!$B$5:$B$53,0),COLUMN()-COLUMN($Z87)),0),3.75)+INDEX(エサマスタ!$C$5:$O$53,MATCH($E87,エサマスタ!$B$5:$B$53,0),COLUMN()-COLUMN($Z87)),0),3.75)+INDEX(エサマスタ!$C$5:$O$53,MATCH($F87,エサマスタ!$B$5:$B$53,0),COLUMN()-COLUMN($Z87)),0),3.75)</f>
        <v>1</v>
      </c>
      <c r="AF87" s="65">
        <f>MIN(MAX(MIN(MAX(MIN(MAX(P$6+INDEX(エサマスタ!$C$5:$O$53,MATCH($D87,エサマスタ!$B$5:$B$53,0),COLUMN()-COLUMN($Z87)),0),3.75)+INDEX(エサマスタ!$C$5:$O$53,MATCH($E87,エサマスタ!$B$5:$B$53,0),COLUMN()-COLUMN($Z87)),0),3.75)+INDEX(エサマスタ!$C$5:$O$53,MATCH($F87,エサマスタ!$B$5:$B$53,0),COLUMN()-COLUMN($Z87)),0),3.75)</f>
        <v>2.25</v>
      </c>
      <c r="AG87" s="65">
        <f>MIN(MAX(MIN(MAX(MIN(MAX(Q$6+INDEX(エサマスタ!$C$5:$O$53,MATCH($D87,エサマスタ!$B$5:$B$53,0),COLUMN()-COLUMN($Z87)),0),3.75)+INDEX(エサマスタ!$C$5:$O$53,MATCH($E87,エサマスタ!$B$5:$B$53,0),COLUMN()-COLUMN($Z87)),0),3.75)+INDEX(エサマスタ!$C$5:$O$53,MATCH($F87,エサマスタ!$B$5:$B$53,0),COLUMN()-COLUMN($Z87)),0),3.75)</f>
        <v>0.5</v>
      </c>
      <c r="AH87" s="65">
        <f>MIN(MAX(MIN(MAX(MIN(MAX(R$6+INDEX(エサマスタ!$C$5:$O$53,MATCH($D87,エサマスタ!$B$5:$B$53,0),COLUMN()-COLUMN($Z87)),0),3.75)+INDEX(エサマスタ!$C$5:$O$53,MATCH($E87,エサマスタ!$B$5:$B$53,0),COLUMN()-COLUMN($Z87)),0),3.75)+INDEX(エサマスタ!$C$5:$O$53,MATCH($F87,エサマスタ!$B$5:$B$53,0),COLUMN()-COLUMN($Z87)),0),3.75)</f>
        <v>0</v>
      </c>
      <c r="AI87" s="76">
        <f>MIN(MAX(MIN(MAX(MIN(MAX(S$6+INDEX(エサマスタ!$C$5:$O$53,MATCH($D87,エサマスタ!$B$5:$B$53,0),COLUMN()-COLUMN($Z87)),0),1.875-MOD(S87,1))+INDEX(エサマスタ!$C$5:$O$53,MATCH($E87,エサマスタ!$B$5:$B$53,0),COLUMN()-COLUMN($Z87)),0),1.875-MOD(S87,1))+INDEX(エサマスタ!$C$5:$O$53,MATCH($F87,エサマスタ!$B$5:$B$53,0),COLUMN()-COLUMN($Z87)),0),1.875-MOD(S87,1))</f>
        <v>0.625</v>
      </c>
      <c r="AJ87" s="76">
        <f>MIN(MAX(MIN(MAX(MIN(MAX(T$6+INDEX(エサマスタ!$C$5:$O$53,MATCH($D87,エサマスタ!$B$5:$B$53,0),COLUMN()-COLUMN($Z87)),0),1.875-MOD(T87,1))+INDEX(エサマスタ!$C$5:$O$53,MATCH($E87,エサマスタ!$B$5:$B$53,0),COLUMN()-COLUMN($Z87)),0),1.875-MOD(T87,1))+INDEX(エサマスタ!$C$5:$O$53,MATCH($F87,エサマスタ!$B$5:$B$53,0),COLUMN()-COLUMN($Z87)),0),1.875-MOD(T87,1))</f>
        <v>0.75</v>
      </c>
      <c r="AK87" s="76">
        <f>MIN(MAX(MIN(MAX(MIN(MAX(U$6+INDEX(エサマスタ!$C$5:$O$53,MATCH($D87,エサマスタ!$B$5:$B$53,0),COLUMN()-COLUMN($Z87)),0),1.875-MOD(U87,1))+INDEX(エサマスタ!$C$5:$O$53,MATCH($E87,エサマスタ!$B$5:$B$53,0),COLUMN()-COLUMN($Z87)),0),1.875-MOD(U87,1))+INDEX(エサマスタ!$C$5:$O$53,MATCH($F87,エサマスタ!$B$5:$B$53,0),COLUMN()-COLUMN($Z87)),0),1.875-MOD(U87,1))</f>
        <v>0.75</v>
      </c>
      <c r="AL87" s="76">
        <f>MIN(MAX(MIN(MAX(MIN(MAX(V$6+INDEX(エサマスタ!$C$5:$O$53,MATCH($D87,エサマスタ!$B$5:$B$53,0),COLUMN()-COLUMN($Z87)),0),1.875-MOD(V87,1))+INDEX(エサマスタ!$C$5:$O$53,MATCH($E87,エサマスタ!$B$5:$B$53,0),COLUMN()-COLUMN($Z87)),0),1.875-MOD(V87,1))+INDEX(エサマスタ!$C$5:$O$53,MATCH($F87,エサマスタ!$B$5:$B$53,0),COLUMN()-COLUMN($Z87)),0),1.875-MOD(V87,1))</f>
        <v>0.75</v>
      </c>
      <c r="AM87" s="77">
        <f>MIN(MAX(MIN(MAX(MIN(MAX(W$6+IF(AND($F$1="リマスター",$D87="アルマジロキャベツ"),-1,1)*INDEX(エサマスタ!$C$5:$O$53,MATCH($D87,エサマスタ!$B$5:$B$53,0),COLUMN()-COLUMN($Z87)),0),1.875-MOD(W87,1))+IF(AND($F$1="リマスター",$E87="アルマジロキャベツ"),-1,1)*INDEX(エサマスタ!$C$5:$O$53,MATCH($E87,エサマスタ!$B$5:$B$53,0),COLUMN()-COLUMN($Z87)),0),1.875-MOD(W87,1))+IF(AND($F$1="リマスター",$F87="アルマジロキャベツ"),-1,1)*INDEX(エサマスタ!$C$5:$O$53,MATCH($F87,エサマスタ!$B$5:$B$53,0),COLUMN()-COLUMN($Z87)),0),1.875-MOD(W87,1))</f>
        <v>1</v>
      </c>
      <c r="AN87" s="15"/>
    </row>
    <row r="88" spans="1:40" x14ac:dyDescent="0.25">
      <c r="A88" s="15"/>
      <c r="B88" s="51" t="s">
        <v>178</v>
      </c>
      <c r="C88" s="54"/>
      <c r="D88" s="53" t="s">
        <v>92</v>
      </c>
      <c r="E88" s="53" t="s">
        <v>97</v>
      </c>
      <c r="F88" s="53" t="s">
        <v>97</v>
      </c>
      <c r="G88" s="50"/>
      <c r="H88" s="15"/>
      <c r="I88" s="15"/>
      <c r="J88" s="63" t="s">
        <v>178</v>
      </c>
      <c r="K88" s="64">
        <f t="shared" ref="K88:R88" si="143">K87+AA87</f>
        <v>211.5</v>
      </c>
      <c r="L88" s="65">
        <f t="shared" si="143"/>
        <v>92</v>
      </c>
      <c r="M88" s="65">
        <f t="shared" si="143"/>
        <v>112</v>
      </c>
      <c r="N88" s="65">
        <f t="shared" si="143"/>
        <v>119</v>
      </c>
      <c r="O88" s="65">
        <f t="shared" si="143"/>
        <v>75</v>
      </c>
      <c r="P88" s="65">
        <f t="shared" si="143"/>
        <v>168</v>
      </c>
      <c r="Q88" s="65">
        <f t="shared" si="143"/>
        <v>73</v>
      </c>
      <c r="R88" s="65">
        <f t="shared" si="143"/>
        <v>5</v>
      </c>
      <c r="S88" s="76">
        <f t="shared" ref="S88:W88" si="144">INT(S87)+MIN(S87-INT(S87)+AI87,1.875)</f>
        <v>55.5</v>
      </c>
      <c r="T88" s="76">
        <f t="shared" si="144"/>
        <v>56.5</v>
      </c>
      <c r="U88" s="76">
        <f t="shared" si="144"/>
        <v>56.5</v>
      </c>
      <c r="V88" s="76">
        <f t="shared" si="144"/>
        <v>56.5</v>
      </c>
      <c r="W88" s="77">
        <f t="shared" si="144"/>
        <v>56.875</v>
      </c>
      <c r="X88" s="15"/>
      <c r="Y88" s="15"/>
      <c r="Z88" s="63" t="s">
        <v>178</v>
      </c>
      <c r="AA88" s="64">
        <f>MIN(MAX(MIN(MAX(MIN(MAX(K$6+INDEX(エサマスタ!$C$5:$O$53,MATCH($D88,エサマスタ!$B$5:$B$53,0),COLUMN()-COLUMN($Z88)),0),3.75)+INDEX(エサマスタ!$C$5:$O$53,MATCH($E88,エサマスタ!$B$5:$B$53,0),COLUMN()-COLUMN($Z88)),0),3.75)+INDEX(エサマスタ!$C$5:$O$53,MATCH($F88,エサマスタ!$B$5:$B$53,0),COLUMN()-COLUMN($Z88)),0),3.75)</f>
        <v>3.75</v>
      </c>
      <c r="AB88" s="65">
        <f>MIN(MAX(MIN(MAX(MIN(MAX(L$6+INDEX(エサマスタ!$C$5:$O$53,MATCH($D88,エサマスタ!$B$5:$B$53,0),COLUMN()-COLUMN($Z88)),0),3.75)+INDEX(エサマスタ!$C$5:$O$53,MATCH($E88,エサマスタ!$B$5:$B$53,0),COLUMN()-COLUMN($Z88)),0),3.75)+INDEX(エサマスタ!$C$5:$O$53,MATCH($F88,エサマスタ!$B$5:$B$53,0),COLUMN()-COLUMN($Z88)),0),3.75)</f>
        <v>1.25</v>
      </c>
      <c r="AC88" s="65">
        <f>MIN(MAX(MIN(MAX(MIN(MAX(M$6+INDEX(エサマスタ!$C$5:$O$53,MATCH($D88,エサマスタ!$B$5:$B$53,0),COLUMN()-COLUMN($Z88)),0),3.75)+INDEX(エサマスタ!$C$5:$O$53,MATCH($E88,エサマスタ!$B$5:$B$53,0),COLUMN()-COLUMN($Z88)),0),3.75)+INDEX(エサマスタ!$C$5:$O$53,MATCH($F88,エサマスタ!$B$5:$B$53,0),COLUMN()-COLUMN($Z88)),0),3.75)</f>
        <v>1.5</v>
      </c>
      <c r="AD88" s="65">
        <f>MIN(MAX(MIN(MAX(MIN(MAX(N$6+INDEX(エサマスタ!$C$5:$O$53,MATCH($D88,エサマスタ!$B$5:$B$53,0),COLUMN()-COLUMN($Z88)),0),3.75)+INDEX(エサマスタ!$C$5:$O$53,MATCH($E88,エサマスタ!$B$5:$B$53,0),COLUMN()-COLUMN($Z88)),0),3.75)+INDEX(エサマスタ!$C$5:$O$53,MATCH($F88,エサマスタ!$B$5:$B$53,0),COLUMN()-COLUMN($Z88)),0),3.75)</f>
        <v>1.5</v>
      </c>
      <c r="AE88" s="65">
        <f>MIN(MAX(MIN(MAX(MIN(MAX(O$6+INDEX(エサマスタ!$C$5:$O$53,MATCH($D88,エサマスタ!$B$5:$B$53,0),COLUMN()-COLUMN($Z88)),0),3.75)+INDEX(エサマスタ!$C$5:$O$53,MATCH($E88,エサマスタ!$B$5:$B$53,0),COLUMN()-COLUMN($Z88)),0),3.75)+INDEX(エサマスタ!$C$5:$O$53,MATCH($F88,エサマスタ!$B$5:$B$53,0),COLUMN()-COLUMN($Z88)),0),3.75)</f>
        <v>1</v>
      </c>
      <c r="AF88" s="65">
        <f>MIN(MAX(MIN(MAX(MIN(MAX(P$6+INDEX(エサマスタ!$C$5:$O$53,MATCH($D88,エサマスタ!$B$5:$B$53,0),COLUMN()-COLUMN($Z88)),0),3.75)+INDEX(エサマスタ!$C$5:$O$53,MATCH($E88,エサマスタ!$B$5:$B$53,0),COLUMN()-COLUMN($Z88)),0),3.75)+INDEX(エサマスタ!$C$5:$O$53,MATCH($F88,エサマスタ!$B$5:$B$53,0),COLUMN()-COLUMN($Z88)),0),3.75)</f>
        <v>2.25</v>
      </c>
      <c r="AG88" s="65">
        <f>MIN(MAX(MIN(MAX(MIN(MAX(Q$6+INDEX(エサマスタ!$C$5:$O$53,MATCH($D88,エサマスタ!$B$5:$B$53,0),COLUMN()-COLUMN($Z88)),0),3.75)+INDEX(エサマスタ!$C$5:$O$53,MATCH($E88,エサマスタ!$B$5:$B$53,0),COLUMN()-COLUMN($Z88)),0),3.75)+INDEX(エサマスタ!$C$5:$O$53,MATCH($F88,エサマスタ!$B$5:$B$53,0),COLUMN()-COLUMN($Z88)),0),3.75)</f>
        <v>0.5</v>
      </c>
      <c r="AH88" s="65">
        <f>MIN(MAX(MIN(MAX(MIN(MAX(R$6+INDEX(エサマスタ!$C$5:$O$53,MATCH($D88,エサマスタ!$B$5:$B$53,0),COLUMN()-COLUMN($Z88)),0),3.75)+INDEX(エサマスタ!$C$5:$O$53,MATCH($E88,エサマスタ!$B$5:$B$53,0),COLUMN()-COLUMN($Z88)),0),3.75)+INDEX(エサマスタ!$C$5:$O$53,MATCH($F88,エサマスタ!$B$5:$B$53,0),COLUMN()-COLUMN($Z88)),0),3.75)</f>
        <v>0</v>
      </c>
      <c r="AI88" s="76">
        <f>MIN(MAX(MIN(MAX(MIN(MAX(S$6+INDEX(エサマスタ!$C$5:$O$53,MATCH($D88,エサマスタ!$B$5:$B$53,0),COLUMN()-COLUMN($Z88)),0),1.875-MOD(S88,1))+INDEX(エサマスタ!$C$5:$O$53,MATCH($E88,エサマスタ!$B$5:$B$53,0),COLUMN()-COLUMN($Z88)),0),1.875-MOD(S88,1))+INDEX(エサマスタ!$C$5:$O$53,MATCH($F88,エサマスタ!$B$5:$B$53,0),COLUMN()-COLUMN($Z88)),0),1.875-MOD(S88,1))</f>
        <v>0.625</v>
      </c>
      <c r="AJ88" s="76">
        <f>MIN(MAX(MIN(MAX(MIN(MAX(T$6+INDEX(エサマスタ!$C$5:$O$53,MATCH($D88,エサマスタ!$B$5:$B$53,0),COLUMN()-COLUMN($Z88)),0),1.875-MOD(T88,1))+INDEX(エサマスタ!$C$5:$O$53,MATCH($E88,エサマスタ!$B$5:$B$53,0),COLUMN()-COLUMN($Z88)),0),1.875-MOD(T88,1))+INDEX(エサマスタ!$C$5:$O$53,MATCH($F88,エサマスタ!$B$5:$B$53,0),COLUMN()-COLUMN($Z88)),0),1.875-MOD(T88,1))</f>
        <v>0.75</v>
      </c>
      <c r="AK88" s="76">
        <f>MIN(MAX(MIN(MAX(MIN(MAX(U$6+INDEX(エサマスタ!$C$5:$O$53,MATCH($D88,エサマスタ!$B$5:$B$53,0),COLUMN()-COLUMN($Z88)),0),1.875-MOD(U88,1))+INDEX(エサマスタ!$C$5:$O$53,MATCH($E88,エサマスタ!$B$5:$B$53,0),COLUMN()-COLUMN($Z88)),0),1.875-MOD(U88,1))+INDEX(エサマスタ!$C$5:$O$53,MATCH($F88,エサマスタ!$B$5:$B$53,0),COLUMN()-COLUMN($Z88)),0),1.875-MOD(U88,1))</f>
        <v>0.75</v>
      </c>
      <c r="AL88" s="76">
        <f>MIN(MAX(MIN(MAX(MIN(MAX(V$6+INDEX(エサマスタ!$C$5:$O$53,MATCH($D88,エサマスタ!$B$5:$B$53,0),COLUMN()-COLUMN($Z88)),0),1.875-MOD(V88,1))+INDEX(エサマスタ!$C$5:$O$53,MATCH($E88,エサマスタ!$B$5:$B$53,0),COLUMN()-COLUMN($Z88)),0),1.875-MOD(V88,1))+INDEX(エサマスタ!$C$5:$O$53,MATCH($F88,エサマスタ!$B$5:$B$53,0),COLUMN()-COLUMN($Z88)),0),1.875-MOD(V88,1))</f>
        <v>0.75</v>
      </c>
      <c r="AM88" s="77">
        <f>MIN(MAX(MIN(MAX(MIN(MAX(W$6+IF(AND($F$1="リマスター",$D88="アルマジロキャベツ"),-1,1)*INDEX(エサマスタ!$C$5:$O$53,MATCH($D88,エサマスタ!$B$5:$B$53,0),COLUMN()-COLUMN($Z88)),0),1.875-MOD(W88,1))+IF(AND($F$1="リマスター",$E88="アルマジロキャベツ"),-1,1)*INDEX(エサマスタ!$C$5:$O$53,MATCH($E88,エサマスタ!$B$5:$B$53,0),COLUMN()-COLUMN($Z88)),0),1.875-MOD(W88,1))+IF(AND($F$1="リマスター",$F88="アルマジロキャベツ"),-1,1)*INDEX(エサマスタ!$C$5:$O$53,MATCH($F88,エサマスタ!$B$5:$B$53,0),COLUMN()-COLUMN($Z88)),0),1.875-MOD(W88,1))</f>
        <v>1</v>
      </c>
      <c r="AN88" s="15"/>
    </row>
    <row r="89" spans="1:40" x14ac:dyDescent="0.25">
      <c r="A89" s="15"/>
      <c r="B89" s="51" t="s">
        <v>179</v>
      </c>
      <c r="C89" s="54"/>
      <c r="D89" s="53" t="s">
        <v>92</v>
      </c>
      <c r="E89" s="53" t="s">
        <v>97</v>
      </c>
      <c r="F89" s="53" t="s">
        <v>97</v>
      </c>
      <c r="G89" s="50"/>
      <c r="H89" s="15"/>
      <c r="I89" s="15"/>
      <c r="J89" s="63" t="s">
        <v>179</v>
      </c>
      <c r="K89" s="64">
        <f t="shared" ref="K89:R89" si="145">K88+AA88</f>
        <v>215.25</v>
      </c>
      <c r="L89" s="65">
        <f t="shared" si="145"/>
        <v>93.25</v>
      </c>
      <c r="M89" s="65">
        <f t="shared" si="145"/>
        <v>113.5</v>
      </c>
      <c r="N89" s="65">
        <f t="shared" si="145"/>
        <v>120.5</v>
      </c>
      <c r="O89" s="65">
        <f t="shared" si="145"/>
        <v>76</v>
      </c>
      <c r="P89" s="65">
        <f t="shared" si="145"/>
        <v>170.25</v>
      </c>
      <c r="Q89" s="65">
        <f t="shared" si="145"/>
        <v>73.5</v>
      </c>
      <c r="R89" s="65">
        <f t="shared" si="145"/>
        <v>5</v>
      </c>
      <c r="S89" s="76">
        <f t="shared" ref="S89:W89" si="146">INT(S88)+MIN(S88-INT(S88)+AI88,1.875)</f>
        <v>56.125</v>
      </c>
      <c r="T89" s="76">
        <f t="shared" si="146"/>
        <v>57.25</v>
      </c>
      <c r="U89" s="76">
        <f t="shared" si="146"/>
        <v>57.25</v>
      </c>
      <c r="V89" s="76">
        <f t="shared" si="146"/>
        <v>57.25</v>
      </c>
      <c r="W89" s="77">
        <f t="shared" si="146"/>
        <v>57.875</v>
      </c>
      <c r="X89" s="15"/>
      <c r="Y89" s="15"/>
      <c r="Z89" s="63" t="s">
        <v>179</v>
      </c>
      <c r="AA89" s="64">
        <f>MIN(MAX(MIN(MAX(MIN(MAX(K$6+INDEX(エサマスタ!$C$5:$O$53,MATCH($D89,エサマスタ!$B$5:$B$53,0),COLUMN()-COLUMN($Z89)),0),3.75)+INDEX(エサマスタ!$C$5:$O$53,MATCH($E89,エサマスタ!$B$5:$B$53,0),COLUMN()-COLUMN($Z89)),0),3.75)+INDEX(エサマスタ!$C$5:$O$53,MATCH($F89,エサマスタ!$B$5:$B$53,0),COLUMN()-COLUMN($Z89)),0),3.75)</f>
        <v>3.75</v>
      </c>
      <c r="AB89" s="65">
        <f>MIN(MAX(MIN(MAX(MIN(MAX(L$6+INDEX(エサマスタ!$C$5:$O$53,MATCH($D89,エサマスタ!$B$5:$B$53,0),COLUMN()-COLUMN($Z89)),0),3.75)+INDEX(エサマスタ!$C$5:$O$53,MATCH($E89,エサマスタ!$B$5:$B$53,0),COLUMN()-COLUMN($Z89)),0),3.75)+INDEX(エサマスタ!$C$5:$O$53,MATCH($F89,エサマスタ!$B$5:$B$53,0),COLUMN()-COLUMN($Z89)),0),3.75)</f>
        <v>1.25</v>
      </c>
      <c r="AC89" s="65">
        <f>MIN(MAX(MIN(MAX(MIN(MAX(M$6+INDEX(エサマスタ!$C$5:$O$53,MATCH($D89,エサマスタ!$B$5:$B$53,0),COLUMN()-COLUMN($Z89)),0),3.75)+INDEX(エサマスタ!$C$5:$O$53,MATCH($E89,エサマスタ!$B$5:$B$53,0),COLUMN()-COLUMN($Z89)),0),3.75)+INDEX(エサマスタ!$C$5:$O$53,MATCH($F89,エサマスタ!$B$5:$B$53,0),COLUMN()-COLUMN($Z89)),0),3.75)</f>
        <v>1.5</v>
      </c>
      <c r="AD89" s="65">
        <f>MIN(MAX(MIN(MAX(MIN(MAX(N$6+INDEX(エサマスタ!$C$5:$O$53,MATCH($D89,エサマスタ!$B$5:$B$53,0),COLUMN()-COLUMN($Z89)),0),3.75)+INDEX(エサマスタ!$C$5:$O$53,MATCH($E89,エサマスタ!$B$5:$B$53,0),COLUMN()-COLUMN($Z89)),0),3.75)+INDEX(エサマスタ!$C$5:$O$53,MATCH($F89,エサマスタ!$B$5:$B$53,0),COLUMN()-COLUMN($Z89)),0),3.75)</f>
        <v>1.5</v>
      </c>
      <c r="AE89" s="65">
        <f>MIN(MAX(MIN(MAX(MIN(MAX(O$6+INDEX(エサマスタ!$C$5:$O$53,MATCH($D89,エサマスタ!$B$5:$B$53,0),COLUMN()-COLUMN($Z89)),0),3.75)+INDEX(エサマスタ!$C$5:$O$53,MATCH($E89,エサマスタ!$B$5:$B$53,0),COLUMN()-COLUMN($Z89)),0),3.75)+INDEX(エサマスタ!$C$5:$O$53,MATCH($F89,エサマスタ!$B$5:$B$53,0),COLUMN()-COLUMN($Z89)),0),3.75)</f>
        <v>1</v>
      </c>
      <c r="AF89" s="65">
        <f>MIN(MAX(MIN(MAX(MIN(MAX(P$6+INDEX(エサマスタ!$C$5:$O$53,MATCH($D89,エサマスタ!$B$5:$B$53,0),COLUMN()-COLUMN($Z89)),0),3.75)+INDEX(エサマスタ!$C$5:$O$53,MATCH($E89,エサマスタ!$B$5:$B$53,0),COLUMN()-COLUMN($Z89)),0),3.75)+INDEX(エサマスタ!$C$5:$O$53,MATCH($F89,エサマスタ!$B$5:$B$53,0),COLUMN()-COLUMN($Z89)),0),3.75)</f>
        <v>2.25</v>
      </c>
      <c r="AG89" s="65">
        <f>MIN(MAX(MIN(MAX(MIN(MAX(Q$6+INDEX(エサマスタ!$C$5:$O$53,MATCH($D89,エサマスタ!$B$5:$B$53,0),COLUMN()-COLUMN($Z89)),0),3.75)+INDEX(エサマスタ!$C$5:$O$53,MATCH($E89,エサマスタ!$B$5:$B$53,0),COLUMN()-COLUMN($Z89)),0),3.75)+INDEX(エサマスタ!$C$5:$O$53,MATCH($F89,エサマスタ!$B$5:$B$53,0),COLUMN()-COLUMN($Z89)),0),3.75)</f>
        <v>0.5</v>
      </c>
      <c r="AH89" s="65">
        <f>MIN(MAX(MIN(MAX(MIN(MAX(R$6+INDEX(エサマスタ!$C$5:$O$53,MATCH($D89,エサマスタ!$B$5:$B$53,0),COLUMN()-COLUMN($Z89)),0),3.75)+INDEX(エサマスタ!$C$5:$O$53,MATCH($E89,エサマスタ!$B$5:$B$53,0),COLUMN()-COLUMN($Z89)),0),3.75)+INDEX(エサマスタ!$C$5:$O$53,MATCH($F89,エサマスタ!$B$5:$B$53,0),COLUMN()-COLUMN($Z89)),0),3.75)</f>
        <v>0</v>
      </c>
      <c r="AI89" s="76">
        <f>MIN(MAX(MIN(MAX(MIN(MAX(S$6+INDEX(エサマスタ!$C$5:$O$53,MATCH($D89,エサマスタ!$B$5:$B$53,0),COLUMN()-COLUMN($Z89)),0),1.875-MOD(S89,1))+INDEX(エサマスタ!$C$5:$O$53,MATCH($E89,エサマスタ!$B$5:$B$53,0),COLUMN()-COLUMN($Z89)),0),1.875-MOD(S89,1))+INDEX(エサマスタ!$C$5:$O$53,MATCH($F89,エサマスタ!$B$5:$B$53,0),COLUMN()-COLUMN($Z89)),0),1.875-MOD(S89,1))</f>
        <v>0.625</v>
      </c>
      <c r="AJ89" s="76">
        <f>MIN(MAX(MIN(MAX(MIN(MAX(T$6+INDEX(エサマスタ!$C$5:$O$53,MATCH($D89,エサマスタ!$B$5:$B$53,0),COLUMN()-COLUMN($Z89)),0),1.875-MOD(T89,1))+INDEX(エサマスタ!$C$5:$O$53,MATCH($E89,エサマスタ!$B$5:$B$53,0),COLUMN()-COLUMN($Z89)),0),1.875-MOD(T89,1))+INDEX(エサマスタ!$C$5:$O$53,MATCH($F89,エサマスタ!$B$5:$B$53,0),COLUMN()-COLUMN($Z89)),0),1.875-MOD(T89,1))</f>
        <v>0.75</v>
      </c>
      <c r="AK89" s="76">
        <f>MIN(MAX(MIN(MAX(MIN(MAX(U$6+INDEX(エサマスタ!$C$5:$O$53,MATCH($D89,エサマスタ!$B$5:$B$53,0),COLUMN()-COLUMN($Z89)),0),1.875-MOD(U89,1))+INDEX(エサマスタ!$C$5:$O$53,MATCH($E89,エサマスタ!$B$5:$B$53,0),COLUMN()-COLUMN($Z89)),0),1.875-MOD(U89,1))+INDEX(エサマスタ!$C$5:$O$53,MATCH($F89,エサマスタ!$B$5:$B$53,0),COLUMN()-COLUMN($Z89)),0),1.875-MOD(U89,1))</f>
        <v>0.75</v>
      </c>
      <c r="AL89" s="76">
        <f>MIN(MAX(MIN(MAX(MIN(MAX(V$6+INDEX(エサマスタ!$C$5:$O$53,MATCH($D89,エサマスタ!$B$5:$B$53,0),COLUMN()-COLUMN($Z89)),0),1.875-MOD(V89,1))+INDEX(エサマスタ!$C$5:$O$53,MATCH($E89,エサマスタ!$B$5:$B$53,0),COLUMN()-COLUMN($Z89)),0),1.875-MOD(V89,1))+INDEX(エサマスタ!$C$5:$O$53,MATCH($F89,エサマスタ!$B$5:$B$53,0),COLUMN()-COLUMN($Z89)),0),1.875-MOD(V89,1))</f>
        <v>0.75</v>
      </c>
      <c r="AM89" s="77">
        <f>MIN(MAX(MIN(MAX(MIN(MAX(W$6+IF(AND($F$1="リマスター",$D89="アルマジロキャベツ"),-1,1)*INDEX(エサマスタ!$C$5:$O$53,MATCH($D89,エサマスタ!$B$5:$B$53,0),COLUMN()-COLUMN($Z89)),0),1.875-MOD(W89,1))+IF(AND($F$1="リマスター",$E89="アルマジロキャベツ"),-1,1)*INDEX(エサマスタ!$C$5:$O$53,MATCH($E89,エサマスタ!$B$5:$B$53,0),COLUMN()-COLUMN($Z89)),0),1.875-MOD(W89,1))+IF(AND($F$1="リマスター",$F89="アルマジロキャベツ"),-1,1)*INDEX(エサマスタ!$C$5:$O$53,MATCH($F89,エサマスタ!$B$5:$B$53,0),COLUMN()-COLUMN($Z89)),0),1.875-MOD(W89,1))</f>
        <v>1</v>
      </c>
      <c r="AN89" s="15"/>
    </row>
    <row r="90" spans="1:40" x14ac:dyDescent="0.25">
      <c r="A90" s="15"/>
      <c r="B90" s="51" t="s">
        <v>180</v>
      </c>
      <c r="C90" s="54"/>
      <c r="D90" s="53" t="s">
        <v>92</v>
      </c>
      <c r="E90" s="53" t="s">
        <v>97</v>
      </c>
      <c r="F90" s="53" t="s">
        <v>97</v>
      </c>
      <c r="G90" s="50"/>
      <c r="H90" s="15"/>
      <c r="I90" s="15"/>
      <c r="J90" s="63" t="s">
        <v>180</v>
      </c>
      <c r="K90" s="64">
        <f t="shared" ref="K90:R90" si="147">K89+AA89</f>
        <v>219</v>
      </c>
      <c r="L90" s="65">
        <f t="shared" si="147"/>
        <v>94.5</v>
      </c>
      <c r="M90" s="65">
        <f t="shared" si="147"/>
        <v>115</v>
      </c>
      <c r="N90" s="65">
        <f t="shared" si="147"/>
        <v>122</v>
      </c>
      <c r="O90" s="65">
        <f t="shared" si="147"/>
        <v>77</v>
      </c>
      <c r="P90" s="65">
        <f t="shared" si="147"/>
        <v>172.5</v>
      </c>
      <c r="Q90" s="65">
        <f t="shared" si="147"/>
        <v>74</v>
      </c>
      <c r="R90" s="65">
        <f t="shared" si="147"/>
        <v>5</v>
      </c>
      <c r="S90" s="76">
        <f t="shared" ref="S90:W90" si="148">INT(S89)+MIN(S89-INT(S89)+AI89,1.875)</f>
        <v>56.75</v>
      </c>
      <c r="T90" s="76">
        <f t="shared" si="148"/>
        <v>58</v>
      </c>
      <c r="U90" s="76">
        <f t="shared" si="148"/>
        <v>58</v>
      </c>
      <c r="V90" s="76">
        <f t="shared" si="148"/>
        <v>58</v>
      </c>
      <c r="W90" s="77">
        <f t="shared" si="148"/>
        <v>58.875</v>
      </c>
      <c r="X90" s="15"/>
      <c r="Y90" s="15"/>
      <c r="Z90" s="63" t="s">
        <v>180</v>
      </c>
      <c r="AA90" s="64">
        <f>MIN(MAX(MIN(MAX(MIN(MAX(K$6+INDEX(エサマスタ!$C$5:$O$53,MATCH($D90,エサマスタ!$B$5:$B$53,0),COLUMN()-COLUMN($Z90)),0),3.75)+INDEX(エサマスタ!$C$5:$O$53,MATCH($E90,エサマスタ!$B$5:$B$53,0),COLUMN()-COLUMN($Z90)),0),3.75)+INDEX(エサマスタ!$C$5:$O$53,MATCH($F90,エサマスタ!$B$5:$B$53,0),COLUMN()-COLUMN($Z90)),0),3.75)</f>
        <v>3.75</v>
      </c>
      <c r="AB90" s="65">
        <f>MIN(MAX(MIN(MAX(MIN(MAX(L$6+INDEX(エサマスタ!$C$5:$O$53,MATCH($D90,エサマスタ!$B$5:$B$53,0),COLUMN()-COLUMN($Z90)),0),3.75)+INDEX(エサマスタ!$C$5:$O$53,MATCH($E90,エサマスタ!$B$5:$B$53,0),COLUMN()-COLUMN($Z90)),0),3.75)+INDEX(エサマスタ!$C$5:$O$53,MATCH($F90,エサマスタ!$B$5:$B$53,0),COLUMN()-COLUMN($Z90)),0),3.75)</f>
        <v>1.25</v>
      </c>
      <c r="AC90" s="65">
        <f>MIN(MAX(MIN(MAX(MIN(MAX(M$6+INDEX(エサマスタ!$C$5:$O$53,MATCH($D90,エサマスタ!$B$5:$B$53,0),COLUMN()-COLUMN($Z90)),0),3.75)+INDEX(エサマスタ!$C$5:$O$53,MATCH($E90,エサマスタ!$B$5:$B$53,0),COLUMN()-COLUMN($Z90)),0),3.75)+INDEX(エサマスタ!$C$5:$O$53,MATCH($F90,エサマスタ!$B$5:$B$53,0),COLUMN()-COLUMN($Z90)),0),3.75)</f>
        <v>1.5</v>
      </c>
      <c r="AD90" s="65">
        <f>MIN(MAX(MIN(MAX(MIN(MAX(N$6+INDEX(エサマスタ!$C$5:$O$53,MATCH($D90,エサマスタ!$B$5:$B$53,0),COLUMN()-COLUMN($Z90)),0),3.75)+INDEX(エサマスタ!$C$5:$O$53,MATCH($E90,エサマスタ!$B$5:$B$53,0),COLUMN()-COLUMN($Z90)),0),3.75)+INDEX(エサマスタ!$C$5:$O$53,MATCH($F90,エサマスタ!$B$5:$B$53,0),COLUMN()-COLUMN($Z90)),0),3.75)</f>
        <v>1.5</v>
      </c>
      <c r="AE90" s="65">
        <f>MIN(MAX(MIN(MAX(MIN(MAX(O$6+INDEX(エサマスタ!$C$5:$O$53,MATCH($D90,エサマスタ!$B$5:$B$53,0),COLUMN()-COLUMN($Z90)),0),3.75)+INDEX(エサマスタ!$C$5:$O$53,MATCH($E90,エサマスタ!$B$5:$B$53,0),COLUMN()-COLUMN($Z90)),0),3.75)+INDEX(エサマスタ!$C$5:$O$53,MATCH($F90,エサマスタ!$B$5:$B$53,0),COLUMN()-COLUMN($Z90)),0),3.75)</f>
        <v>1</v>
      </c>
      <c r="AF90" s="65">
        <f>MIN(MAX(MIN(MAX(MIN(MAX(P$6+INDEX(エサマスタ!$C$5:$O$53,MATCH($D90,エサマスタ!$B$5:$B$53,0),COLUMN()-COLUMN($Z90)),0),3.75)+INDEX(エサマスタ!$C$5:$O$53,MATCH($E90,エサマスタ!$B$5:$B$53,0),COLUMN()-COLUMN($Z90)),0),3.75)+INDEX(エサマスタ!$C$5:$O$53,MATCH($F90,エサマスタ!$B$5:$B$53,0),COLUMN()-COLUMN($Z90)),0),3.75)</f>
        <v>2.25</v>
      </c>
      <c r="AG90" s="65">
        <f>MIN(MAX(MIN(MAX(MIN(MAX(Q$6+INDEX(エサマスタ!$C$5:$O$53,MATCH($D90,エサマスタ!$B$5:$B$53,0),COLUMN()-COLUMN($Z90)),0),3.75)+INDEX(エサマスタ!$C$5:$O$53,MATCH($E90,エサマスタ!$B$5:$B$53,0),COLUMN()-COLUMN($Z90)),0),3.75)+INDEX(エサマスタ!$C$5:$O$53,MATCH($F90,エサマスタ!$B$5:$B$53,0),COLUMN()-COLUMN($Z90)),0),3.75)</f>
        <v>0.5</v>
      </c>
      <c r="AH90" s="65">
        <f>MIN(MAX(MIN(MAX(MIN(MAX(R$6+INDEX(エサマスタ!$C$5:$O$53,MATCH($D90,エサマスタ!$B$5:$B$53,0),COLUMN()-COLUMN($Z90)),0),3.75)+INDEX(エサマスタ!$C$5:$O$53,MATCH($E90,エサマスタ!$B$5:$B$53,0),COLUMN()-COLUMN($Z90)),0),3.75)+INDEX(エサマスタ!$C$5:$O$53,MATCH($F90,エサマスタ!$B$5:$B$53,0),COLUMN()-COLUMN($Z90)),0),3.75)</f>
        <v>0</v>
      </c>
      <c r="AI90" s="76">
        <f>MIN(MAX(MIN(MAX(MIN(MAX(S$6+INDEX(エサマスタ!$C$5:$O$53,MATCH($D90,エサマスタ!$B$5:$B$53,0),COLUMN()-COLUMN($Z90)),0),1.875-MOD(S90,1))+INDEX(エサマスタ!$C$5:$O$53,MATCH($E90,エサマスタ!$B$5:$B$53,0),COLUMN()-COLUMN($Z90)),0),1.875-MOD(S90,1))+INDEX(エサマスタ!$C$5:$O$53,MATCH($F90,エサマスタ!$B$5:$B$53,0),COLUMN()-COLUMN($Z90)),0),1.875-MOD(S90,1))</f>
        <v>0.625</v>
      </c>
      <c r="AJ90" s="76">
        <f>MIN(MAX(MIN(MAX(MIN(MAX(T$6+INDEX(エサマスタ!$C$5:$O$53,MATCH($D90,エサマスタ!$B$5:$B$53,0),COLUMN()-COLUMN($Z90)),0),1.875-MOD(T90,1))+INDEX(エサマスタ!$C$5:$O$53,MATCH($E90,エサマスタ!$B$5:$B$53,0),COLUMN()-COLUMN($Z90)),0),1.875-MOD(T90,1))+INDEX(エサマスタ!$C$5:$O$53,MATCH($F90,エサマスタ!$B$5:$B$53,0),COLUMN()-COLUMN($Z90)),0),1.875-MOD(T90,1))</f>
        <v>0.75</v>
      </c>
      <c r="AK90" s="76">
        <f>MIN(MAX(MIN(MAX(MIN(MAX(U$6+INDEX(エサマスタ!$C$5:$O$53,MATCH($D90,エサマスタ!$B$5:$B$53,0),COLUMN()-COLUMN($Z90)),0),1.875-MOD(U90,1))+INDEX(エサマスタ!$C$5:$O$53,MATCH($E90,エサマスタ!$B$5:$B$53,0),COLUMN()-COLUMN($Z90)),0),1.875-MOD(U90,1))+INDEX(エサマスタ!$C$5:$O$53,MATCH($F90,エサマスタ!$B$5:$B$53,0),COLUMN()-COLUMN($Z90)),0),1.875-MOD(U90,1))</f>
        <v>0.75</v>
      </c>
      <c r="AL90" s="76">
        <f>MIN(MAX(MIN(MAX(MIN(MAX(V$6+INDEX(エサマスタ!$C$5:$O$53,MATCH($D90,エサマスタ!$B$5:$B$53,0),COLUMN()-COLUMN($Z90)),0),1.875-MOD(V90,1))+INDEX(エサマスタ!$C$5:$O$53,MATCH($E90,エサマスタ!$B$5:$B$53,0),COLUMN()-COLUMN($Z90)),0),1.875-MOD(V90,1))+INDEX(エサマスタ!$C$5:$O$53,MATCH($F90,エサマスタ!$B$5:$B$53,0),COLUMN()-COLUMN($Z90)),0),1.875-MOD(V90,1))</f>
        <v>0.75</v>
      </c>
      <c r="AM90" s="77">
        <f>MIN(MAX(MIN(MAX(MIN(MAX(W$6+IF(AND($F$1="リマスター",$D90="アルマジロキャベツ"),-1,1)*INDEX(エサマスタ!$C$5:$O$53,MATCH($D90,エサマスタ!$B$5:$B$53,0),COLUMN()-COLUMN($Z90)),0),1.875-MOD(W90,1))+IF(AND($F$1="リマスター",$E90="アルマジロキャベツ"),-1,1)*INDEX(エサマスタ!$C$5:$O$53,MATCH($E90,エサマスタ!$B$5:$B$53,0),COLUMN()-COLUMN($Z90)),0),1.875-MOD(W90,1))+IF(AND($F$1="リマスター",$F90="アルマジロキャベツ"),-1,1)*INDEX(エサマスタ!$C$5:$O$53,MATCH($F90,エサマスタ!$B$5:$B$53,0),COLUMN()-COLUMN($Z90)),0),1.875-MOD(W90,1))</f>
        <v>1</v>
      </c>
      <c r="AN90" s="15"/>
    </row>
    <row r="91" spans="1:40" x14ac:dyDescent="0.25">
      <c r="A91" s="15"/>
      <c r="B91" s="51" t="s">
        <v>181</v>
      </c>
      <c r="C91" s="54"/>
      <c r="D91" s="53" t="s">
        <v>97</v>
      </c>
      <c r="E91" s="53" t="s">
        <v>97</v>
      </c>
      <c r="F91" s="53" t="s">
        <v>104</v>
      </c>
      <c r="G91" s="50"/>
      <c r="H91" s="15"/>
      <c r="I91" s="15"/>
      <c r="J91" s="63" t="s">
        <v>181</v>
      </c>
      <c r="K91" s="64">
        <f t="shared" ref="K91:R91" si="149">K90+AA90</f>
        <v>222.75</v>
      </c>
      <c r="L91" s="65">
        <f t="shared" si="149"/>
        <v>95.75</v>
      </c>
      <c r="M91" s="65">
        <f t="shared" si="149"/>
        <v>116.5</v>
      </c>
      <c r="N91" s="65">
        <f t="shared" si="149"/>
        <v>123.5</v>
      </c>
      <c r="O91" s="65">
        <f t="shared" si="149"/>
        <v>78</v>
      </c>
      <c r="P91" s="65">
        <f t="shared" si="149"/>
        <v>174.75</v>
      </c>
      <c r="Q91" s="65">
        <f t="shared" si="149"/>
        <v>74.5</v>
      </c>
      <c r="R91" s="65">
        <f t="shared" si="149"/>
        <v>5</v>
      </c>
      <c r="S91" s="76">
        <f t="shared" ref="S91:W91" si="150">INT(S90)+MIN(S90-INT(S90)+AI90,1.875)</f>
        <v>57.375</v>
      </c>
      <c r="T91" s="76">
        <f t="shared" si="150"/>
        <v>58.75</v>
      </c>
      <c r="U91" s="76">
        <f t="shared" si="150"/>
        <v>58.75</v>
      </c>
      <c r="V91" s="76">
        <f t="shared" si="150"/>
        <v>58.75</v>
      </c>
      <c r="W91" s="77">
        <f t="shared" si="150"/>
        <v>59.875</v>
      </c>
      <c r="X91" s="15"/>
      <c r="Y91" s="15"/>
      <c r="Z91" s="63" t="s">
        <v>181</v>
      </c>
      <c r="AA91" s="64">
        <f>MIN(MAX(MIN(MAX(MIN(MAX(K$6+INDEX(エサマスタ!$C$5:$O$53,MATCH($D91,エサマスタ!$B$5:$B$53,0),COLUMN()-COLUMN($Z91)),0),3.75)+INDEX(エサマスタ!$C$5:$O$53,MATCH($E91,エサマスタ!$B$5:$B$53,0),COLUMN()-COLUMN($Z91)),0),3.75)+INDEX(エサマスタ!$C$5:$O$53,MATCH($F91,エサマスタ!$B$5:$B$53,0),COLUMN()-COLUMN($Z91)),0),3.75)</f>
        <v>3.75</v>
      </c>
      <c r="AB91" s="65">
        <f>MIN(MAX(MIN(MAX(MIN(MAX(L$6+INDEX(エサマスタ!$C$5:$O$53,MATCH($D91,エサマスタ!$B$5:$B$53,0),COLUMN()-COLUMN($Z91)),0),3.75)+INDEX(エサマスタ!$C$5:$O$53,MATCH($E91,エサマスタ!$B$5:$B$53,0),COLUMN()-COLUMN($Z91)),0),3.75)+INDEX(エサマスタ!$C$5:$O$53,MATCH($F91,エサマスタ!$B$5:$B$53,0),COLUMN()-COLUMN($Z91)),0),3.75)</f>
        <v>1.25</v>
      </c>
      <c r="AC91" s="65">
        <f>MIN(MAX(MIN(MAX(MIN(MAX(M$6+INDEX(エサマスタ!$C$5:$O$53,MATCH($D91,エサマスタ!$B$5:$B$53,0),COLUMN()-COLUMN($Z91)),0),3.75)+INDEX(エサマスタ!$C$5:$O$53,MATCH($E91,エサマスタ!$B$5:$B$53,0),COLUMN()-COLUMN($Z91)),0),3.75)+INDEX(エサマスタ!$C$5:$O$53,MATCH($F91,エサマスタ!$B$5:$B$53,0),COLUMN()-COLUMN($Z91)),0),3.75)</f>
        <v>0.5</v>
      </c>
      <c r="AD91" s="65">
        <f>MIN(MAX(MIN(MAX(MIN(MAX(N$6+INDEX(エサマスタ!$C$5:$O$53,MATCH($D91,エサマスタ!$B$5:$B$53,0),COLUMN()-COLUMN($Z91)),0),3.75)+INDEX(エサマスタ!$C$5:$O$53,MATCH($E91,エサマスタ!$B$5:$B$53,0),COLUMN()-COLUMN($Z91)),0),3.75)+INDEX(エサマスタ!$C$5:$O$53,MATCH($F91,エサマスタ!$B$5:$B$53,0),COLUMN()-COLUMN($Z91)),0),3.75)</f>
        <v>1.5</v>
      </c>
      <c r="AE91" s="65">
        <f>MIN(MAX(MIN(MAX(MIN(MAX(O$6+INDEX(エサマスタ!$C$5:$O$53,MATCH($D91,エサマスタ!$B$5:$B$53,0),COLUMN()-COLUMN($Z91)),0),3.75)+INDEX(エサマスタ!$C$5:$O$53,MATCH($E91,エサマスタ!$B$5:$B$53,0),COLUMN()-COLUMN($Z91)),0),3.75)+INDEX(エサマスタ!$C$5:$O$53,MATCH($F91,エサマスタ!$B$5:$B$53,0),COLUMN()-COLUMN($Z91)),0),3.75)</f>
        <v>1</v>
      </c>
      <c r="AF91" s="65">
        <f>MIN(MAX(MIN(MAX(MIN(MAX(P$6+INDEX(エサマスタ!$C$5:$O$53,MATCH($D91,エサマスタ!$B$5:$B$53,0),COLUMN()-COLUMN($Z91)),0),3.75)+INDEX(エサマスタ!$C$5:$O$53,MATCH($E91,エサマスタ!$B$5:$B$53,0),COLUMN()-COLUMN($Z91)),0),3.75)+INDEX(エサマスタ!$C$5:$O$53,MATCH($F91,エサマスタ!$B$5:$B$53,0),COLUMN()-COLUMN($Z91)),0),3.75)</f>
        <v>1.25</v>
      </c>
      <c r="AG91" s="65">
        <f>MIN(MAX(MIN(MAX(MIN(MAX(Q$6+INDEX(エサマスタ!$C$5:$O$53,MATCH($D91,エサマスタ!$B$5:$B$53,0),COLUMN()-COLUMN($Z91)),0),3.75)+INDEX(エサマスタ!$C$5:$O$53,MATCH($E91,エサマスタ!$B$5:$B$53,0),COLUMN()-COLUMN($Z91)),0),3.75)+INDEX(エサマスタ!$C$5:$O$53,MATCH($F91,エサマスタ!$B$5:$B$53,0),COLUMN()-COLUMN($Z91)),0),3.75)</f>
        <v>2.5</v>
      </c>
      <c r="AH91" s="65">
        <f>MIN(MAX(MIN(MAX(MIN(MAX(R$6+INDEX(エサマスタ!$C$5:$O$53,MATCH($D91,エサマスタ!$B$5:$B$53,0),COLUMN()-COLUMN($Z91)),0),3.75)+INDEX(エサマスタ!$C$5:$O$53,MATCH($E91,エサマスタ!$B$5:$B$53,0),COLUMN()-COLUMN($Z91)),0),3.75)+INDEX(エサマスタ!$C$5:$O$53,MATCH($F91,エサマスタ!$B$5:$B$53,0),COLUMN()-COLUMN($Z91)),0),3.75)</f>
        <v>0</v>
      </c>
      <c r="AI91" s="76">
        <f>MIN(MAX(MIN(MAX(MIN(MAX(S$6+INDEX(エサマスタ!$C$5:$O$53,MATCH($D91,エサマスタ!$B$5:$B$53,0),COLUMN()-COLUMN($Z91)),0),1.875-MOD(S91,1))+INDEX(エサマスタ!$C$5:$O$53,MATCH($E91,エサマスタ!$B$5:$B$53,0),COLUMN()-COLUMN($Z91)),0),1.875-MOD(S91,1))+INDEX(エサマスタ!$C$5:$O$53,MATCH($F91,エサマスタ!$B$5:$B$53,0),COLUMN()-COLUMN($Z91)),0),1.875-MOD(S91,1))</f>
        <v>0.625</v>
      </c>
      <c r="AJ91" s="76">
        <f>MIN(MAX(MIN(MAX(MIN(MAX(T$6+INDEX(エサマスタ!$C$5:$O$53,MATCH($D91,エサマスタ!$B$5:$B$53,0),COLUMN()-COLUMN($Z91)),0),1.875-MOD(T91,1))+INDEX(エサマスタ!$C$5:$O$53,MATCH($E91,エサマスタ!$B$5:$B$53,0),COLUMN()-COLUMN($Z91)),0),1.875-MOD(T91,1))+INDEX(エサマスタ!$C$5:$O$53,MATCH($F91,エサマスタ!$B$5:$B$53,0),COLUMN()-COLUMN($Z91)),0),1.875-MOD(T91,1))</f>
        <v>0.25</v>
      </c>
      <c r="AK91" s="76">
        <f>MIN(MAX(MIN(MAX(MIN(MAX(U$6+INDEX(エサマスタ!$C$5:$O$53,MATCH($D91,エサマスタ!$B$5:$B$53,0),COLUMN()-COLUMN($Z91)),0),1.875-MOD(U91,1))+INDEX(エサマスタ!$C$5:$O$53,MATCH($E91,エサマスタ!$B$5:$B$53,0),COLUMN()-COLUMN($Z91)),0),1.875-MOD(U91,1))+INDEX(エサマスタ!$C$5:$O$53,MATCH($F91,エサマスタ!$B$5:$B$53,0),COLUMN()-COLUMN($Z91)),0),1.875-MOD(U91,1))</f>
        <v>0.25</v>
      </c>
      <c r="AL91" s="76">
        <f>MIN(MAX(MIN(MAX(MIN(MAX(V$6+INDEX(エサマスタ!$C$5:$O$53,MATCH($D91,エサマスタ!$B$5:$B$53,0),COLUMN()-COLUMN($Z91)),0),1.875-MOD(V91,1))+INDEX(エサマスタ!$C$5:$O$53,MATCH($E91,エサマスタ!$B$5:$B$53,0),COLUMN()-COLUMN($Z91)),0),1.875-MOD(V91,1))+INDEX(エサマスタ!$C$5:$O$53,MATCH($F91,エサマスタ!$B$5:$B$53,0),COLUMN()-COLUMN($Z91)),0),1.875-MOD(V91,1))</f>
        <v>0.25</v>
      </c>
      <c r="AM91" s="77">
        <f>MIN(MAX(MIN(MAX(MIN(MAX(W$6+IF(AND($F$1="リマスター",$D91="アルマジロキャベツ"),-1,1)*INDEX(エサマスタ!$C$5:$O$53,MATCH($D91,エサマスタ!$B$5:$B$53,0),COLUMN()-COLUMN($Z91)),0),1.875-MOD(W91,1))+IF(AND($F$1="リマスター",$E91="アルマジロキャベツ"),-1,1)*INDEX(エサマスタ!$C$5:$O$53,MATCH($E91,エサマスタ!$B$5:$B$53,0),COLUMN()-COLUMN($Z91)),0),1.875-MOD(W91,1))+IF(AND($F$1="リマスター",$F91="アルマジロキャベツ"),-1,1)*INDEX(エサマスタ!$C$5:$O$53,MATCH($F91,エサマスタ!$B$5:$B$53,0),COLUMN()-COLUMN($Z91)),0),1.875-MOD(W91,1))</f>
        <v>1</v>
      </c>
      <c r="AN91" s="15"/>
    </row>
    <row r="92" spans="1:40" x14ac:dyDescent="0.25">
      <c r="A92" s="15"/>
      <c r="B92" s="51" t="s">
        <v>182</v>
      </c>
      <c r="C92" s="54"/>
      <c r="D92" s="53" t="s">
        <v>92</v>
      </c>
      <c r="E92" s="53" t="s">
        <v>92</v>
      </c>
      <c r="F92" s="53" t="s">
        <v>104</v>
      </c>
      <c r="G92" s="50"/>
      <c r="H92" s="15"/>
      <c r="I92" s="15"/>
      <c r="J92" s="63" t="s">
        <v>182</v>
      </c>
      <c r="K92" s="64">
        <f t="shared" ref="K92:R92" si="151">K91+AA91</f>
        <v>226.5</v>
      </c>
      <c r="L92" s="65">
        <f t="shared" si="151"/>
        <v>97</v>
      </c>
      <c r="M92" s="65">
        <f t="shared" si="151"/>
        <v>117</v>
      </c>
      <c r="N92" s="65">
        <f t="shared" si="151"/>
        <v>125</v>
      </c>
      <c r="O92" s="65">
        <f t="shared" si="151"/>
        <v>79</v>
      </c>
      <c r="P92" s="65">
        <f t="shared" si="151"/>
        <v>176</v>
      </c>
      <c r="Q92" s="65">
        <f t="shared" si="151"/>
        <v>77</v>
      </c>
      <c r="R92" s="65">
        <f t="shared" si="151"/>
        <v>5</v>
      </c>
      <c r="S92" s="76">
        <f t="shared" ref="S92:W92" si="152">INT(S91)+MIN(S91-INT(S91)+AI91,1.875)</f>
        <v>58</v>
      </c>
      <c r="T92" s="76">
        <f t="shared" si="152"/>
        <v>59</v>
      </c>
      <c r="U92" s="76">
        <f t="shared" si="152"/>
        <v>59</v>
      </c>
      <c r="V92" s="76">
        <f t="shared" si="152"/>
        <v>59</v>
      </c>
      <c r="W92" s="77">
        <f t="shared" si="152"/>
        <v>60.875</v>
      </c>
      <c r="X92" s="15"/>
      <c r="Y92" s="15"/>
      <c r="Z92" s="63" t="s">
        <v>182</v>
      </c>
      <c r="AA92" s="64">
        <f>MIN(MAX(MIN(MAX(MIN(MAX(K$6+INDEX(エサマスタ!$C$5:$O$53,MATCH($D92,エサマスタ!$B$5:$B$53,0),COLUMN()-COLUMN($Z92)),0),3.75)+INDEX(エサマスタ!$C$5:$O$53,MATCH($E92,エサマスタ!$B$5:$B$53,0),COLUMN()-COLUMN($Z92)),0),3.75)+INDEX(エサマスタ!$C$5:$O$53,MATCH($F92,エサマスタ!$B$5:$B$53,0),COLUMN()-COLUMN($Z92)),0),3.75)</f>
        <v>0.5</v>
      </c>
      <c r="AB92" s="65">
        <f>MIN(MAX(MIN(MAX(MIN(MAX(L$6+INDEX(エサマスタ!$C$5:$O$53,MATCH($D92,エサマスタ!$B$5:$B$53,0),COLUMN()-COLUMN($Z92)),0),3.75)+INDEX(エサマスタ!$C$5:$O$53,MATCH($E92,エサマスタ!$B$5:$B$53,0),COLUMN()-COLUMN($Z92)),0),3.75)+INDEX(エサマスタ!$C$5:$O$53,MATCH($F92,エサマスタ!$B$5:$B$53,0),COLUMN()-COLUMN($Z92)),0),3.75)</f>
        <v>1.25</v>
      </c>
      <c r="AC92" s="65">
        <f>MIN(MAX(MIN(MAX(MIN(MAX(M$6+INDEX(エサマスタ!$C$5:$O$53,MATCH($D92,エサマスタ!$B$5:$B$53,0),COLUMN()-COLUMN($Z92)),0),3.75)+INDEX(エサマスタ!$C$5:$O$53,MATCH($E92,エサマスタ!$B$5:$B$53,0),COLUMN()-COLUMN($Z92)),0),3.75)+INDEX(エサマスタ!$C$5:$O$53,MATCH($F92,エサマスタ!$B$5:$B$53,0),COLUMN()-COLUMN($Z92)),0),3.75)</f>
        <v>2.5</v>
      </c>
      <c r="AD92" s="65">
        <f>MIN(MAX(MIN(MAX(MIN(MAX(N$6+INDEX(エサマスタ!$C$5:$O$53,MATCH($D92,エサマスタ!$B$5:$B$53,0),COLUMN()-COLUMN($Z92)),0),3.75)+INDEX(エサマスタ!$C$5:$O$53,MATCH($E92,エサマスタ!$B$5:$B$53,0),COLUMN()-COLUMN($Z92)),0),3.75)+INDEX(エサマスタ!$C$5:$O$53,MATCH($F92,エサマスタ!$B$5:$B$53,0),COLUMN()-COLUMN($Z92)),0),3.75)</f>
        <v>1.5</v>
      </c>
      <c r="AE92" s="65">
        <f>MIN(MAX(MIN(MAX(MIN(MAX(O$6+INDEX(エサマスタ!$C$5:$O$53,MATCH($D92,エサマスタ!$B$5:$B$53,0),COLUMN()-COLUMN($Z92)),0),3.75)+INDEX(エサマスタ!$C$5:$O$53,MATCH($E92,エサマスタ!$B$5:$B$53,0),COLUMN()-COLUMN($Z92)),0),3.75)+INDEX(エサマスタ!$C$5:$O$53,MATCH($F92,エサマスタ!$B$5:$B$53,0),COLUMN()-COLUMN($Z92)),0),3.75)</f>
        <v>1</v>
      </c>
      <c r="AF92" s="65">
        <f>MIN(MAX(MIN(MAX(MIN(MAX(P$6+INDEX(エサマスタ!$C$5:$O$53,MATCH($D92,エサマスタ!$B$5:$B$53,0),COLUMN()-COLUMN($Z92)),0),3.75)+INDEX(エサマスタ!$C$5:$O$53,MATCH($E92,エサマスタ!$B$5:$B$53,0),COLUMN()-COLUMN($Z92)),0),3.75)+INDEX(エサマスタ!$C$5:$O$53,MATCH($F92,エサマスタ!$B$5:$B$53,0),COLUMN()-COLUMN($Z92)),0),3.75)</f>
        <v>3.25</v>
      </c>
      <c r="AG92" s="65">
        <f>MIN(MAX(MIN(MAX(MIN(MAX(Q$6+INDEX(エサマスタ!$C$5:$O$53,MATCH($D92,エサマスタ!$B$5:$B$53,0),COLUMN()-COLUMN($Z92)),0),3.75)+INDEX(エサマスタ!$C$5:$O$53,MATCH($E92,エサマスタ!$B$5:$B$53,0),COLUMN()-COLUMN($Z92)),0),3.75)+INDEX(エサマスタ!$C$5:$O$53,MATCH($F92,エサマスタ!$B$5:$B$53,0),COLUMN()-COLUMN($Z92)),0),3.75)</f>
        <v>1</v>
      </c>
      <c r="AH92" s="65">
        <f>MIN(MAX(MIN(MAX(MIN(MAX(R$6+INDEX(エサマスタ!$C$5:$O$53,MATCH($D92,エサマスタ!$B$5:$B$53,0),COLUMN()-COLUMN($Z92)),0),3.75)+INDEX(エサマスタ!$C$5:$O$53,MATCH($E92,エサマスタ!$B$5:$B$53,0),COLUMN()-COLUMN($Z92)),0),3.75)+INDEX(エサマスタ!$C$5:$O$53,MATCH($F92,エサマスタ!$B$5:$B$53,0),COLUMN()-COLUMN($Z92)),0),3.75)</f>
        <v>0</v>
      </c>
      <c r="AI92" s="76">
        <f>MIN(MAX(MIN(MAX(MIN(MAX(S$6+INDEX(エサマスタ!$C$5:$O$53,MATCH($D92,エサマスタ!$B$5:$B$53,0),COLUMN()-COLUMN($Z92)),0),1.875-MOD(S92,1))+INDEX(エサマスタ!$C$5:$O$53,MATCH($E92,エサマスタ!$B$5:$B$53,0),COLUMN()-COLUMN($Z92)),0),1.875-MOD(S92,1))+INDEX(エサマスタ!$C$5:$O$53,MATCH($F92,エサマスタ!$B$5:$B$53,0),COLUMN()-COLUMN($Z92)),0),1.875-MOD(S92,1))</f>
        <v>0.625</v>
      </c>
      <c r="AJ92" s="76">
        <f>MIN(MAX(MIN(MAX(MIN(MAX(T$6+INDEX(エサマスタ!$C$5:$O$53,MATCH($D92,エサマスタ!$B$5:$B$53,0),COLUMN()-COLUMN($Z92)),0),1.875-MOD(T92,1))+INDEX(エサマスタ!$C$5:$O$53,MATCH($E92,エサマスタ!$B$5:$B$53,0),COLUMN()-COLUMN($Z92)),0),1.875-MOD(T92,1))+INDEX(エサマスタ!$C$5:$O$53,MATCH($F92,エサマスタ!$B$5:$B$53,0),COLUMN()-COLUMN($Z92)),0),1.875-MOD(T92,1))</f>
        <v>1.25</v>
      </c>
      <c r="AK92" s="76">
        <f>MIN(MAX(MIN(MAX(MIN(MAX(U$6+INDEX(エサマスタ!$C$5:$O$53,MATCH($D92,エサマスタ!$B$5:$B$53,0),COLUMN()-COLUMN($Z92)),0),1.875-MOD(U92,1))+INDEX(エサマスタ!$C$5:$O$53,MATCH($E92,エサマスタ!$B$5:$B$53,0),COLUMN()-COLUMN($Z92)),0),1.875-MOD(U92,1))+INDEX(エサマスタ!$C$5:$O$53,MATCH($F92,エサマスタ!$B$5:$B$53,0),COLUMN()-COLUMN($Z92)),0),1.875-MOD(U92,1))</f>
        <v>1.25</v>
      </c>
      <c r="AL92" s="76">
        <f>MIN(MAX(MIN(MAX(MIN(MAX(V$6+INDEX(エサマスタ!$C$5:$O$53,MATCH($D92,エサマスタ!$B$5:$B$53,0),COLUMN()-COLUMN($Z92)),0),1.875-MOD(V92,1))+INDEX(エサマスタ!$C$5:$O$53,MATCH($E92,エサマスタ!$B$5:$B$53,0),COLUMN()-COLUMN($Z92)),0),1.875-MOD(V92,1))+INDEX(エサマスタ!$C$5:$O$53,MATCH($F92,エサマスタ!$B$5:$B$53,0),COLUMN()-COLUMN($Z92)),0),1.875-MOD(V92,1))</f>
        <v>1.25</v>
      </c>
      <c r="AM92" s="77">
        <f>MIN(MAX(MIN(MAX(MIN(MAX(W$6+IF(AND($F$1="リマスター",$D92="アルマジロキャベツ"),-1,1)*INDEX(エサマスタ!$C$5:$O$53,MATCH($D92,エサマスタ!$B$5:$B$53,0),COLUMN()-COLUMN($Z92)),0),1.875-MOD(W92,1))+IF(AND($F$1="リマスター",$E92="アルマジロキャベツ"),-1,1)*INDEX(エサマスタ!$C$5:$O$53,MATCH($E92,エサマスタ!$B$5:$B$53,0),COLUMN()-COLUMN($Z92)),0),1.875-MOD(W92,1))+IF(AND($F$1="リマスター",$F92="アルマジロキャベツ"),-1,1)*INDEX(エサマスタ!$C$5:$O$53,MATCH($F92,エサマスタ!$B$5:$B$53,0),COLUMN()-COLUMN($Z92)),0),1.875-MOD(W92,1))</f>
        <v>0</v>
      </c>
      <c r="AN92" s="15"/>
    </row>
    <row r="93" spans="1:40" x14ac:dyDescent="0.25">
      <c r="A93" s="15"/>
      <c r="B93" s="51" t="s">
        <v>183</v>
      </c>
      <c r="C93" s="54"/>
      <c r="D93" s="53" t="s">
        <v>92</v>
      </c>
      <c r="E93" s="53" t="s">
        <v>97</v>
      </c>
      <c r="F93" s="53" t="s">
        <v>97</v>
      </c>
      <c r="G93" s="50"/>
      <c r="H93" s="15"/>
      <c r="I93" s="15"/>
      <c r="J93" s="63" t="s">
        <v>183</v>
      </c>
      <c r="K93" s="64">
        <f t="shared" ref="K93:R93" si="153">K92+AA92</f>
        <v>227</v>
      </c>
      <c r="L93" s="65">
        <f t="shared" si="153"/>
        <v>98.25</v>
      </c>
      <c r="M93" s="65">
        <f t="shared" si="153"/>
        <v>119.5</v>
      </c>
      <c r="N93" s="65">
        <f t="shared" si="153"/>
        <v>126.5</v>
      </c>
      <c r="O93" s="65">
        <f t="shared" si="153"/>
        <v>80</v>
      </c>
      <c r="P93" s="65">
        <f t="shared" si="153"/>
        <v>179.25</v>
      </c>
      <c r="Q93" s="65">
        <f t="shared" si="153"/>
        <v>78</v>
      </c>
      <c r="R93" s="65">
        <f t="shared" si="153"/>
        <v>5</v>
      </c>
      <c r="S93" s="76">
        <f t="shared" ref="S93:W93" si="154">INT(S92)+MIN(S92-INT(S92)+AI92,1.875)</f>
        <v>58.625</v>
      </c>
      <c r="T93" s="76">
        <f t="shared" si="154"/>
        <v>60.25</v>
      </c>
      <c r="U93" s="76">
        <f t="shared" si="154"/>
        <v>60.25</v>
      </c>
      <c r="V93" s="76">
        <f t="shared" si="154"/>
        <v>60.25</v>
      </c>
      <c r="W93" s="77">
        <f t="shared" si="154"/>
        <v>60.875</v>
      </c>
      <c r="X93" s="15"/>
      <c r="Y93" s="15"/>
      <c r="Z93" s="63" t="s">
        <v>183</v>
      </c>
      <c r="AA93" s="64">
        <f>MIN(MAX(MIN(MAX(MIN(MAX(K$6+INDEX(エサマスタ!$C$5:$O$53,MATCH($D93,エサマスタ!$B$5:$B$53,0),COLUMN()-COLUMN($Z93)),0),3.75)+INDEX(エサマスタ!$C$5:$O$53,MATCH($E93,エサマスタ!$B$5:$B$53,0),COLUMN()-COLUMN($Z93)),0),3.75)+INDEX(エサマスタ!$C$5:$O$53,MATCH($F93,エサマスタ!$B$5:$B$53,0),COLUMN()-COLUMN($Z93)),0),3.75)</f>
        <v>3.75</v>
      </c>
      <c r="AB93" s="65">
        <f>MIN(MAX(MIN(MAX(MIN(MAX(L$6+INDEX(エサマスタ!$C$5:$O$53,MATCH($D93,エサマスタ!$B$5:$B$53,0),COLUMN()-COLUMN($Z93)),0),3.75)+INDEX(エサマスタ!$C$5:$O$53,MATCH($E93,エサマスタ!$B$5:$B$53,0),COLUMN()-COLUMN($Z93)),0),3.75)+INDEX(エサマスタ!$C$5:$O$53,MATCH($F93,エサマスタ!$B$5:$B$53,0),COLUMN()-COLUMN($Z93)),0),3.75)</f>
        <v>1.25</v>
      </c>
      <c r="AC93" s="65">
        <f>MIN(MAX(MIN(MAX(MIN(MAX(M$6+INDEX(エサマスタ!$C$5:$O$53,MATCH($D93,エサマスタ!$B$5:$B$53,0),COLUMN()-COLUMN($Z93)),0),3.75)+INDEX(エサマスタ!$C$5:$O$53,MATCH($E93,エサマスタ!$B$5:$B$53,0),COLUMN()-COLUMN($Z93)),0),3.75)+INDEX(エサマスタ!$C$5:$O$53,MATCH($F93,エサマスタ!$B$5:$B$53,0),COLUMN()-COLUMN($Z93)),0),3.75)</f>
        <v>1.5</v>
      </c>
      <c r="AD93" s="65">
        <f>MIN(MAX(MIN(MAX(MIN(MAX(N$6+INDEX(エサマスタ!$C$5:$O$53,MATCH($D93,エサマスタ!$B$5:$B$53,0),COLUMN()-COLUMN($Z93)),0),3.75)+INDEX(エサマスタ!$C$5:$O$53,MATCH($E93,エサマスタ!$B$5:$B$53,0),COLUMN()-COLUMN($Z93)),0),3.75)+INDEX(エサマスタ!$C$5:$O$53,MATCH($F93,エサマスタ!$B$5:$B$53,0),COLUMN()-COLUMN($Z93)),0),3.75)</f>
        <v>1.5</v>
      </c>
      <c r="AE93" s="65">
        <f>MIN(MAX(MIN(MAX(MIN(MAX(O$6+INDEX(エサマスタ!$C$5:$O$53,MATCH($D93,エサマスタ!$B$5:$B$53,0),COLUMN()-COLUMN($Z93)),0),3.75)+INDEX(エサマスタ!$C$5:$O$53,MATCH($E93,エサマスタ!$B$5:$B$53,0),COLUMN()-COLUMN($Z93)),0),3.75)+INDEX(エサマスタ!$C$5:$O$53,MATCH($F93,エサマスタ!$B$5:$B$53,0),COLUMN()-COLUMN($Z93)),0),3.75)</f>
        <v>1</v>
      </c>
      <c r="AF93" s="65">
        <f>MIN(MAX(MIN(MAX(MIN(MAX(P$6+INDEX(エサマスタ!$C$5:$O$53,MATCH($D93,エサマスタ!$B$5:$B$53,0),COLUMN()-COLUMN($Z93)),0),3.75)+INDEX(エサマスタ!$C$5:$O$53,MATCH($E93,エサマスタ!$B$5:$B$53,0),COLUMN()-COLUMN($Z93)),0),3.75)+INDEX(エサマスタ!$C$5:$O$53,MATCH($F93,エサマスタ!$B$5:$B$53,0),COLUMN()-COLUMN($Z93)),0),3.75)</f>
        <v>2.25</v>
      </c>
      <c r="AG93" s="65">
        <f>MIN(MAX(MIN(MAX(MIN(MAX(Q$6+INDEX(エサマスタ!$C$5:$O$53,MATCH($D93,エサマスタ!$B$5:$B$53,0),COLUMN()-COLUMN($Z93)),0),3.75)+INDEX(エサマスタ!$C$5:$O$53,MATCH($E93,エサマスタ!$B$5:$B$53,0),COLUMN()-COLUMN($Z93)),0),3.75)+INDEX(エサマスタ!$C$5:$O$53,MATCH($F93,エサマスタ!$B$5:$B$53,0),COLUMN()-COLUMN($Z93)),0),3.75)</f>
        <v>0.5</v>
      </c>
      <c r="AH93" s="65">
        <f>MIN(MAX(MIN(MAX(MIN(MAX(R$6+INDEX(エサマスタ!$C$5:$O$53,MATCH($D93,エサマスタ!$B$5:$B$53,0),COLUMN()-COLUMN($Z93)),0),3.75)+INDEX(エサマスタ!$C$5:$O$53,MATCH($E93,エサマスタ!$B$5:$B$53,0),COLUMN()-COLUMN($Z93)),0),3.75)+INDEX(エサマスタ!$C$5:$O$53,MATCH($F93,エサマスタ!$B$5:$B$53,0),COLUMN()-COLUMN($Z93)),0),3.75)</f>
        <v>0</v>
      </c>
      <c r="AI93" s="76">
        <f>MIN(MAX(MIN(MAX(MIN(MAX(S$6+INDEX(エサマスタ!$C$5:$O$53,MATCH($D93,エサマスタ!$B$5:$B$53,0),COLUMN()-COLUMN($Z93)),0),1.875-MOD(S93,1))+INDEX(エサマスタ!$C$5:$O$53,MATCH($E93,エサマスタ!$B$5:$B$53,0),COLUMN()-COLUMN($Z93)),0),1.875-MOD(S93,1))+INDEX(エサマスタ!$C$5:$O$53,MATCH($F93,エサマスタ!$B$5:$B$53,0),COLUMN()-COLUMN($Z93)),0),1.875-MOD(S93,1))</f>
        <v>0.625</v>
      </c>
      <c r="AJ93" s="76">
        <f>MIN(MAX(MIN(MAX(MIN(MAX(T$6+INDEX(エサマスタ!$C$5:$O$53,MATCH($D93,エサマスタ!$B$5:$B$53,0),COLUMN()-COLUMN($Z93)),0),1.875-MOD(T93,1))+INDEX(エサマスタ!$C$5:$O$53,MATCH($E93,エサマスタ!$B$5:$B$53,0),COLUMN()-COLUMN($Z93)),0),1.875-MOD(T93,1))+INDEX(エサマスタ!$C$5:$O$53,MATCH($F93,エサマスタ!$B$5:$B$53,0),COLUMN()-COLUMN($Z93)),0),1.875-MOD(T93,1))</f>
        <v>0.75</v>
      </c>
      <c r="AK93" s="76">
        <f>MIN(MAX(MIN(MAX(MIN(MAX(U$6+INDEX(エサマスタ!$C$5:$O$53,MATCH($D93,エサマスタ!$B$5:$B$53,0),COLUMN()-COLUMN($Z93)),0),1.875-MOD(U93,1))+INDEX(エサマスタ!$C$5:$O$53,MATCH($E93,エサマスタ!$B$5:$B$53,0),COLUMN()-COLUMN($Z93)),0),1.875-MOD(U93,1))+INDEX(エサマスタ!$C$5:$O$53,MATCH($F93,エサマスタ!$B$5:$B$53,0),COLUMN()-COLUMN($Z93)),0),1.875-MOD(U93,1))</f>
        <v>0.75</v>
      </c>
      <c r="AL93" s="76">
        <f>MIN(MAX(MIN(MAX(MIN(MAX(V$6+INDEX(エサマスタ!$C$5:$O$53,MATCH($D93,エサマスタ!$B$5:$B$53,0),COLUMN()-COLUMN($Z93)),0),1.875-MOD(V93,1))+INDEX(エサマスタ!$C$5:$O$53,MATCH($E93,エサマスタ!$B$5:$B$53,0),COLUMN()-COLUMN($Z93)),0),1.875-MOD(V93,1))+INDEX(エサマスタ!$C$5:$O$53,MATCH($F93,エサマスタ!$B$5:$B$53,0),COLUMN()-COLUMN($Z93)),0),1.875-MOD(V93,1))</f>
        <v>0.75</v>
      </c>
      <c r="AM93" s="77">
        <f>MIN(MAX(MIN(MAX(MIN(MAX(W$6+IF(AND($F$1="リマスター",$D93="アルマジロキャベツ"),-1,1)*INDEX(エサマスタ!$C$5:$O$53,MATCH($D93,エサマスタ!$B$5:$B$53,0),COLUMN()-COLUMN($Z93)),0),1.875-MOD(W93,1))+IF(AND($F$1="リマスター",$E93="アルマジロキャベツ"),-1,1)*INDEX(エサマスタ!$C$5:$O$53,MATCH($E93,エサマスタ!$B$5:$B$53,0),COLUMN()-COLUMN($Z93)),0),1.875-MOD(W93,1))+IF(AND($F$1="リマスター",$F93="アルマジロキャベツ"),-1,1)*INDEX(エサマスタ!$C$5:$O$53,MATCH($F93,エサマスタ!$B$5:$B$53,0),COLUMN()-COLUMN($Z93)),0),1.875-MOD(W93,1))</f>
        <v>1</v>
      </c>
      <c r="AN93" s="15"/>
    </row>
    <row r="94" spans="1:40" x14ac:dyDescent="0.25">
      <c r="A94" s="15"/>
      <c r="B94" s="51" t="s">
        <v>184</v>
      </c>
      <c r="C94" s="54"/>
      <c r="D94" s="53" t="s">
        <v>92</v>
      </c>
      <c r="E94" s="53" t="s">
        <v>97</v>
      </c>
      <c r="F94" s="53" t="s">
        <v>97</v>
      </c>
      <c r="G94" s="50"/>
      <c r="H94" s="15"/>
      <c r="I94" s="15"/>
      <c r="J94" s="63" t="s">
        <v>184</v>
      </c>
      <c r="K94" s="64">
        <f t="shared" ref="K94:R94" si="155">K93+AA93</f>
        <v>230.75</v>
      </c>
      <c r="L94" s="65">
        <f t="shared" si="155"/>
        <v>99.5</v>
      </c>
      <c r="M94" s="65">
        <f t="shared" si="155"/>
        <v>121</v>
      </c>
      <c r="N94" s="65">
        <f t="shared" si="155"/>
        <v>128</v>
      </c>
      <c r="O94" s="65">
        <f t="shared" si="155"/>
        <v>81</v>
      </c>
      <c r="P94" s="65">
        <f t="shared" si="155"/>
        <v>181.5</v>
      </c>
      <c r="Q94" s="65">
        <f t="shared" si="155"/>
        <v>78.5</v>
      </c>
      <c r="R94" s="65">
        <f t="shared" si="155"/>
        <v>5</v>
      </c>
      <c r="S94" s="76">
        <f t="shared" ref="S94:W94" si="156">INT(S93)+MIN(S93-INT(S93)+AI93,1.875)</f>
        <v>59.25</v>
      </c>
      <c r="T94" s="76">
        <f t="shared" si="156"/>
        <v>61</v>
      </c>
      <c r="U94" s="76">
        <f t="shared" si="156"/>
        <v>61</v>
      </c>
      <c r="V94" s="76">
        <f t="shared" si="156"/>
        <v>61</v>
      </c>
      <c r="W94" s="77">
        <f t="shared" si="156"/>
        <v>61.875</v>
      </c>
      <c r="X94" s="15"/>
      <c r="Y94" s="15"/>
      <c r="Z94" s="63" t="s">
        <v>184</v>
      </c>
      <c r="AA94" s="64">
        <f>MIN(MAX(MIN(MAX(MIN(MAX(K$6+INDEX(エサマスタ!$C$5:$O$53,MATCH($D94,エサマスタ!$B$5:$B$53,0),COLUMN()-COLUMN($Z94)),0),3.75)+INDEX(エサマスタ!$C$5:$O$53,MATCH($E94,エサマスタ!$B$5:$B$53,0),COLUMN()-COLUMN($Z94)),0),3.75)+INDEX(エサマスタ!$C$5:$O$53,MATCH($F94,エサマスタ!$B$5:$B$53,0),COLUMN()-COLUMN($Z94)),0),3.75)</f>
        <v>3.75</v>
      </c>
      <c r="AB94" s="65">
        <f>MIN(MAX(MIN(MAX(MIN(MAX(L$6+INDEX(エサマスタ!$C$5:$O$53,MATCH($D94,エサマスタ!$B$5:$B$53,0),COLUMN()-COLUMN($Z94)),0),3.75)+INDEX(エサマスタ!$C$5:$O$53,MATCH($E94,エサマスタ!$B$5:$B$53,0),COLUMN()-COLUMN($Z94)),0),3.75)+INDEX(エサマスタ!$C$5:$O$53,MATCH($F94,エサマスタ!$B$5:$B$53,0),COLUMN()-COLUMN($Z94)),0),3.75)</f>
        <v>1.25</v>
      </c>
      <c r="AC94" s="65">
        <f>MIN(MAX(MIN(MAX(MIN(MAX(M$6+INDEX(エサマスタ!$C$5:$O$53,MATCH($D94,エサマスタ!$B$5:$B$53,0),COLUMN()-COLUMN($Z94)),0),3.75)+INDEX(エサマスタ!$C$5:$O$53,MATCH($E94,エサマスタ!$B$5:$B$53,0),COLUMN()-COLUMN($Z94)),0),3.75)+INDEX(エサマスタ!$C$5:$O$53,MATCH($F94,エサマスタ!$B$5:$B$53,0),COLUMN()-COLUMN($Z94)),0),3.75)</f>
        <v>1.5</v>
      </c>
      <c r="AD94" s="65">
        <f>MIN(MAX(MIN(MAX(MIN(MAX(N$6+INDEX(エサマスタ!$C$5:$O$53,MATCH($D94,エサマスタ!$B$5:$B$53,0),COLUMN()-COLUMN($Z94)),0),3.75)+INDEX(エサマスタ!$C$5:$O$53,MATCH($E94,エサマスタ!$B$5:$B$53,0),COLUMN()-COLUMN($Z94)),0),3.75)+INDEX(エサマスタ!$C$5:$O$53,MATCH($F94,エサマスタ!$B$5:$B$53,0),COLUMN()-COLUMN($Z94)),0),3.75)</f>
        <v>1.5</v>
      </c>
      <c r="AE94" s="65">
        <f>MIN(MAX(MIN(MAX(MIN(MAX(O$6+INDEX(エサマスタ!$C$5:$O$53,MATCH($D94,エサマスタ!$B$5:$B$53,0),COLUMN()-COLUMN($Z94)),0),3.75)+INDEX(エサマスタ!$C$5:$O$53,MATCH($E94,エサマスタ!$B$5:$B$53,0),COLUMN()-COLUMN($Z94)),0),3.75)+INDEX(エサマスタ!$C$5:$O$53,MATCH($F94,エサマスタ!$B$5:$B$53,0),COLUMN()-COLUMN($Z94)),0),3.75)</f>
        <v>1</v>
      </c>
      <c r="AF94" s="65">
        <f>MIN(MAX(MIN(MAX(MIN(MAX(P$6+INDEX(エサマスタ!$C$5:$O$53,MATCH($D94,エサマスタ!$B$5:$B$53,0),COLUMN()-COLUMN($Z94)),0),3.75)+INDEX(エサマスタ!$C$5:$O$53,MATCH($E94,エサマスタ!$B$5:$B$53,0),COLUMN()-COLUMN($Z94)),0),3.75)+INDEX(エサマスタ!$C$5:$O$53,MATCH($F94,エサマスタ!$B$5:$B$53,0),COLUMN()-COLUMN($Z94)),0),3.75)</f>
        <v>2.25</v>
      </c>
      <c r="AG94" s="65">
        <f>MIN(MAX(MIN(MAX(MIN(MAX(Q$6+INDEX(エサマスタ!$C$5:$O$53,MATCH($D94,エサマスタ!$B$5:$B$53,0),COLUMN()-COLUMN($Z94)),0),3.75)+INDEX(エサマスタ!$C$5:$O$53,MATCH($E94,エサマスタ!$B$5:$B$53,0),COLUMN()-COLUMN($Z94)),0),3.75)+INDEX(エサマスタ!$C$5:$O$53,MATCH($F94,エサマスタ!$B$5:$B$53,0),COLUMN()-COLUMN($Z94)),0),3.75)</f>
        <v>0.5</v>
      </c>
      <c r="AH94" s="65">
        <f>MIN(MAX(MIN(MAX(MIN(MAX(R$6+INDEX(エサマスタ!$C$5:$O$53,MATCH($D94,エサマスタ!$B$5:$B$53,0),COLUMN()-COLUMN($Z94)),0),3.75)+INDEX(エサマスタ!$C$5:$O$53,MATCH($E94,エサマスタ!$B$5:$B$53,0),COLUMN()-COLUMN($Z94)),0),3.75)+INDEX(エサマスタ!$C$5:$O$53,MATCH($F94,エサマスタ!$B$5:$B$53,0),COLUMN()-COLUMN($Z94)),0),3.75)</f>
        <v>0</v>
      </c>
      <c r="AI94" s="76">
        <f>MIN(MAX(MIN(MAX(MIN(MAX(S$6+INDEX(エサマスタ!$C$5:$O$53,MATCH($D94,エサマスタ!$B$5:$B$53,0),COLUMN()-COLUMN($Z94)),0),1.875-MOD(S94,1))+INDEX(エサマスタ!$C$5:$O$53,MATCH($E94,エサマスタ!$B$5:$B$53,0),COLUMN()-COLUMN($Z94)),0),1.875-MOD(S94,1))+INDEX(エサマスタ!$C$5:$O$53,MATCH($F94,エサマスタ!$B$5:$B$53,0),COLUMN()-COLUMN($Z94)),0),1.875-MOD(S94,1))</f>
        <v>0.625</v>
      </c>
      <c r="AJ94" s="76">
        <f>MIN(MAX(MIN(MAX(MIN(MAX(T$6+INDEX(エサマスタ!$C$5:$O$53,MATCH($D94,エサマスタ!$B$5:$B$53,0),COLUMN()-COLUMN($Z94)),0),1.875-MOD(T94,1))+INDEX(エサマスタ!$C$5:$O$53,MATCH($E94,エサマスタ!$B$5:$B$53,0),COLUMN()-COLUMN($Z94)),0),1.875-MOD(T94,1))+INDEX(エサマスタ!$C$5:$O$53,MATCH($F94,エサマスタ!$B$5:$B$53,0),COLUMN()-COLUMN($Z94)),0),1.875-MOD(T94,1))</f>
        <v>0.75</v>
      </c>
      <c r="AK94" s="76">
        <f>MIN(MAX(MIN(MAX(MIN(MAX(U$6+INDEX(エサマスタ!$C$5:$O$53,MATCH($D94,エサマスタ!$B$5:$B$53,0),COLUMN()-COLUMN($Z94)),0),1.875-MOD(U94,1))+INDEX(エサマスタ!$C$5:$O$53,MATCH($E94,エサマスタ!$B$5:$B$53,0),COLUMN()-COLUMN($Z94)),0),1.875-MOD(U94,1))+INDEX(エサマスタ!$C$5:$O$53,MATCH($F94,エサマスタ!$B$5:$B$53,0),COLUMN()-COLUMN($Z94)),0),1.875-MOD(U94,1))</f>
        <v>0.75</v>
      </c>
      <c r="AL94" s="76">
        <f>MIN(MAX(MIN(MAX(MIN(MAX(V$6+INDEX(エサマスタ!$C$5:$O$53,MATCH($D94,エサマスタ!$B$5:$B$53,0),COLUMN()-COLUMN($Z94)),0),1.875-MOD(V94,1))+INDEX(エサマスタ!$C$5:$O$53,MATCH($E94,エサマスタ!$B$5:$B$53,0),COLUMN()-COLUMN($Z94)),0),1.875-MOD(V94,1))+INDEX(エサマスタ!$C$5:$O$53,MATCH($F94,エサマスタ!$B$5:$B$53,0),COLUMN()-COLUMN($Z94)),0),1.875-MOD(V94,1))</f>
        <v>0.75</v>
      </c>
      <c r="AM94" s="77">
        <f>MIN(MAX(MIN(MAX(MIN(MAX(W$6+IF(AND($F$1="リマスター",$D94="アルマジロキャベツ"),-1,1)*INDEX(エサマスタ!$C$5:$O$53,MATCH($D94,エサマスタ!$B$5:$B$53,0),COLUMN()-COLUMN($Z94)),0),1.875-MOD(W94,1))+IF(AND($F$1="リマスター",$E94="アルマジロキャベツ"),-1,1)*INDEX(エサマスタ!$C$5:$O$53,MATCH($E94,エサマスタ!$B$5:$B$53,0),COLUMN()-COLUMN($Z94)),0),1.875-MOD(W94,1))+IF(AND($F$1="リマスター",$F94="アルマジロキャベツ"),-1,1)*INDEX(エサマスタ!$C$5:$O$53,MATCH($F94,エサマスタ!$B$5:$B$53,0),COLUMN()-COLUMN($Z94)),0),1.875-MOD(W94,1))</f>
        <v>1</v>
      </c>
      <c r="AN94" s="15"/>
    </row>
    <row r="95" spans="1:40" x14ac:dyDescent="0.25">
      <c r="A95" s="15"/>
      <c r="B95" s="51" t="s">
        <v>185</v>
      </c>
      <c r="C95" s="54"/>
      <c r="D95" s="53" t="s">
        <v>92</v>
      </c>
      <c r="E95" s="53" t="s">
        <v>97</v>
      </c>
      <c r="F95" s="53" t="s">
        <v>97</v>
      </c>
      <c r="G95" s="50"/>
      <c r="H95" s="15"/>
      <c r="I95" s="15"/>
      <c r="J95" s="63" t="s">
        <v>185</v>
      </c>
      <c r="K95" s="64">
        <f t="shared" ref="K95:R95" si="157">K94+AA94</f>
        <v>234.5</v>
      </c>
      <c r="L95" s="65">
        <f t="shared" si="157"/>
        <v>100.75</v>
      </c>
      <c r="M95" s="65">
        <f t="shared" si="157"/>
        <v>122.5</v>
      </c>
      <c r="N95" s="65">
        <f t="shared" si="157"/>
        <v>129.5</v>
      </c>
      <c r="O95" s="65">
        <f t="shared" si="157"/>
        <v>82</v>
      </c>
      <c r="P95" s="65">
        <f t="shared" si="157"/>
        <v>183.75</v>
      </c>
      <c r="Q95" s="65">
        <f t="shared" si="157"/>
        <v>79</v>
      </c>
      <c r="R95" s="65">
        <f t="shared" si="157"/>
        <v>5</v>
      </c>
      <c r="S95" s="76">
        <f t="shared" ref="S95:W95" si="158">INT(S94)+MIN(S94-INT(S94)+AI94,1.875)</f>
        <v>59.875</v>
      </c>
      <c r="T95" s="76">
        <f t="shared" si="158"/>
        <v>61.75</v>
      </c>
      <c r="U95" s="76">
        <f t="shared" si="158"/>
        <v>61.75</v>
      </c>
      <c r="V95" s="76">
        <f t="shared" si="158"/>
        <v>61.75</v>
      </c>
      <c r="W95" s="77">
        <f t="shared" si="158"/>
        <v>62.875</v>
      </c>
      <c r="X95" s="15"/>
      <c r="Y95" s="15"/>
      <c r="Z95" s="63" t="s">
        <v>185</v>
      </c>
      <c r="AA95" s="64">
        <f>MIN(MAX(MIN(MAX(MIN(MAX(K$6+INDEX(エサマスタ!$C$5:$O$53,MATCH($D95,エサマスタ!$B$5:$B$53,0),COLUMN()-COLUMN($Z95)),0),3.75)+INDEX(エサマスタ!$C$5:$O$53,MATCH($E95,エサマスタ!$B$5:$B$53,0),COLUMN()-COLUMN($Z95)),0),3.75)+INDEX(エサマスタ!$C$5:$O$53,MATCH($F95,エサマスタ!$B$5:$B$53,0),COLUMN()-COLUMN($Z95)),0),3.75)</f>
        <v>3.75</v>
      </c>
      <c r="AB95" s="65">
        <f>MIN(MAX(MIN(MAX(MIN(MAX(L$6+INDEX(エサマスタ!$C$5:$O$53,MATCH($D95,エサマスタ!$B$5:$B$53,0),COLUMN()-COLUMN($Z95)),0),3.75)+INDEX(エサマスタ!$C$5:$O$53,MATCH($E95,エサマスタ!$B$5:$B$53,0),COLUMN()-COLUMN($Z95)),0),3.75)+INDEX(エサマスタ!$C$5:$O$53,MATCH($F95,エサマスタ!$B$5:$B$53,0),COLUMN()-COLUMN($Z95)),0),3.75)</f>
        <v>1.25</v>
      </c>
      <c r="AC95" s="65">
        <f>MIN(MAX(MIN(MAX(MIN(MAX(M$6+INDEX(エサマスタ!$C$5:$O$53,MATCH($D95,エサマスタ!$B$5:$B$53,0),COLUMN()-COLUMN($Z95)),0),3.75)+INDEX(エサマスタ!$C$5:$O$53,MATCH($E95,エサマスタ!$B$5:$B$53,0),COLUMN()-COLUMN($Z95)),0),3.75)+INDEX(エサマスタ!$C$5:$O$53,MATCH($F95,エサマスタ!$B$5:$B$53,0),COLUMN()-COLUMN($Z95)),0),3.75)</f>
        <v>1.5</v>
      </c>
      <c r="AD95" s="65">
        <f>MIN(MAX(MIN(MAX(MIN(MAX(N$6+INDEX(エサマスタ!$C$5:$O$53,MATCH($D95,エサマスタ!$B$5:$B$53,0),COLUMN()-COLUMN($Z95)),0),3.75)+INDEX(エサマスタ!$C$5:$O$53,MATCH($E95,エサマスタ!$B$5:$B$53,0),COLUMN()-COLUMN($Z95)),0),3.75)+INDEX(エサマスタ!$C$5:$O$53,MATCH($F95,エサマスタ!$B$5:$B$53,0),COLUMN()-COLUMN($Z95)),0),3.75)</f>
        <v>1.5</v>
      </c>
      <c r="AE95" s="65">
        <f>MIN(MAX(MIN(MAX(MIN(MAX(O$6+INDEX(エサマスタ!$C$5:$O$53,MATCH($D95,エサマスタ!$B$5:$B$53,0),COLUMN()-COLUMN($Z95)),0),3.75)+INDEX(エサマスタ!$C$5:$O$53,MATCH($E95,エサマスタ!$B$5:$B$53,0),COLUMN()-COLUMN($Z95)),0),3.75)+INDEX(エサマスタ!$C$5:$O$53,MATCH($F95,エサマスタ!$B$5:$B$53,0),COLUMN()-COLUMN($Z95)),0),3.75)</f>
        <v>1</v>
      </c>
      <c r="AF95" s="65">
        <f>MIN(MAX(MIN(MAX(MIN(MAX(P$6+INDEX(エサマスタ!$C$5:$O$53,MATCH($D95,エサマスタ!$B$5:$B$53,0),COLUMN()-COLUMN($Z95)),0),3.75)+INDEX(エサマスタ!$C$5:$O$53,MATCH($E95,エサマスタ!$B$5:$B$53,0),COLUMN()-COLUMN($Z95)),0),3.75)+INDEX(エサマスタ!$C$5:$O$53,MATCH($F95,エサマスタ!$B$5:$B$53,0),COLUMN()-COLUMN($Z95)),0),3.75)</f>
        <v>2.25</v>
      </c>
      <c r="AG95" s="65">
        <f>MIN(MAX(MIN(MAX(MIN(MAX(Q$6+INDEX(エサマスタ!$C$5:$O$53,MATCH($D95,エサマスタ!$B$5:$B$53,0),COLUMN()-COLUMN($Z95)),0),3.75)+INDEX(エサマスタ!$C$5:$O$53,MATCH($E95,エサマスタ!$B$5:$B$53,0),COLUMN()-COLUMN($Z95)),0),3.75)+INDEX(エサマスタ!$C$5:$O$53,MATCH($F95,エサマスタ!$B$5:$B$53,0),COLUMN()-COLUMN($Z95)),0),3.75)</f>
        <v>0.5</v>
      </c>
      <c r="AH95" s="65">
        <f>MIN(MAX(MIN(MAX(MIN(MAX(R$6+INDEX(エサマスタ!$C$5:$O$53,MATCH($D95,エサマスタ!$B$5:$B$53,0),COLUMN()-COLUMN($Z95)),0),3.75)+INDEX(エサマスタ!$C$5:$O$53,MATCH($E95,エサマスタ!$B$5:$B$53,0),COLUMN()-COLUMN($Z95)),0),3.75)+INDEX(エサマスタ!$C$5:$O$53,MATCH($F95,エサマスタ!$B$5:$B$53,0),COLUMN()-COLUMN($Z95)),0),3.75)</f>
        <v>0</v>
      </c>
      <c r="AI95" s="76">
        <f>MIN(MAX(MIN(MAX(MIN(MAX(S$6+INDEX(エサマスタ!$C$5:$O$53,MATCH($D95,エサマスタ!$B$5:$B$53,0),COLUMN()-COLUMN($Z95)),0),1.875-MOD(S95,1))+INDEX(エサマスタ!$C$5:$O$53,MATCH($E95,エサマスタ!$B$5:$B$53,0),COLUMN()-COLUMN($Z95)),0),1.875-MOD(S95,1))+INDEX(エサマスタ!$C$5:$O$53,MATCH($F95,エサマスタ!$B$5:$B$53,0),COLUMN()-COLUMN($Z95)),0),1.875-MOD(S95,1))</f>
        <v>0.625</v>
      </c>
      <c r="AJ95" s="76">
        <f>MIN(MAX(MIN(MAX(MIN(MAX(T$6+INDEX(エサマスタ!$C$5:$O$53,MATCH($D95,エサマスタ!$B$5:$B$53,0),COLUMN()-COLUMN($Z95)),0),1.875-MOD(T95,1))+INDEX(エサマスタ!$C$5:$O$53,MATCH($E95,エサマスタ!$B$5:$B$53,0),COLUMN()-COLUMN($Z95)),0),1.875-MOD(T95,1))+INDEX(エサマスタ!$C$5:$O$53,MATCH($F95,エサマスタ!$B$5:$B$53,0),COLUMN()-COLUMN($Z95)),0),1.875-MOD(T95,1))</f>
        <v>0.75</v>
      </c>
      <c r="AK95" s="76">
        <f>MIN(MAX(MIN(MAX(MIN(MAX(U$6+INDEX(エサマスタ!$C$5:$O$53,MATCH($D95,エサマスタ!$B$5:$B$53,0),COLUMN()-COLUMN($Z95)),0),1.875-MOD(U95,1))+INDEX(エサマスタ!$C$5:$O$53,MATCH($E95,エサマスタ!$B$5:$B$53,0),COLUMN()-COLUMN($Z95)),0),1.875-MOD(U95,1))+INDEX(エサマスタ!$C$5:$O$53,MATCH($F95,エサマスタ!$B$5:$B$53,0),COLUMN()-COLUMN($Z95)),0),1.875-MOD(U95,1))</f>
        <v>0.75</v>
      </c>
      <c r="AL95" s="76">
        <f>MIN(MAX(MIN(MAX(MIN(MAX(V$6+INDEX(エサマスタ!$C$5:$O$53,MATCH($D95,エサマスタ!$B$5:$B$53,0),COLUMN()-COLUMN($Z95)),0),1.875-MOD(V95,1))+INDEX(エサマスタ!$C$5:$O$53,MATCH($E95,エサマスタ!$B$5:$B$53,0),COLUMN()-COLUMN($Z95)),0),1.875-MOD(V95,1))+INDEX(エサマスタ!$C$5:$O$53,MATCH($F95,エサマスタ!$B$5:$B$53,0),COLUMN()-COLUMN($Z95)),0),1.875-MOD(V95,1))</f>
        <v>0.75</v>
      </c>
      <c r="AM95" s="77">
        <f>MIN(MAX(MIN(MAX(MIN(MAX(W$6+IF(AND($F$1="リマスター",$D95="アルマジロキャベツ"),-1,1)*INDEX(エサマスタ!$C$5:$O$53,MATCH($D95,エサマスタ!$B$5:$B$53,0),COLUMN()-COLUMN($Z95)),0),1.875-MOD(W95,1))+IF(AND($F$1="リマスター",$E95="アルマジロキャベツ"),-1,1)*INDEX(エサマスタ!$C$5:$O$53,MATCH($E95,エサマスタ!$B$5:$B$53,0),COLUMN()-COLUMN($Z95)),0),1.875-MOD(W95,1))+IF(AND($F$1="リマスター",$F95="アルマジロキャベツ"),-1,1)*INDEX(エサマスタ!$C$5:$O$53,MATCH($F95,エサマスタ!$B$5:$B$53,0),COLUMN()-COLUMN($Z95)),0),1.875-MOD(W95,1))</f>
        <v>1</v>
      </c>
      <c r="AN95" s="15"/>
    </row>
    <row r="96" spans="1:40" x14ac:dyDescent="0.25">
      <c r="A96" s="15"/>
      <c r="B96" s="51" t="s">
        <v>186</v>
      </c>
      <c r="C96" s="54"/>
      <c r="D96" s="53" t="s">
        <v>92</v>
      </c>
      <c r="E96" s="53" t="s">
        <v>97</v>
      </c>
      <c r="F96" s="53" t="s">
        <v>97</v>
      </c>
      <c r="G96" s="50"/>
      <c r="H96" s="15"/>
      <c r="I96" s="15"/>
      <c r="J96" s="63" t="s">
        <v>186</v>
      </c>
      <c r="K96" s="64">
        <f t="shared" ref="K96:R96" si="159">K95+AA95</f>
        <v>238.25</v>
      </c>
      <c r="L96" s="65">
        <f t="shared" si="159"/>
        <v>102</v>
      </c>
      <c r="M96" s="65">
        <f t="shared" si="159"/>
        <v>124</v>
      </c>
      <c r="N96" s="65">
        <f t="shared" si="159"/>
        <v>131</v>
      </c>
      <c r="O96" s="65">
        <f t="shared" si="159"/>
        <v>83</v>
      </c>
      <c r="P96" s="65">
        <f t="shared" si="159"/>
        <v>186</v>
      </c>
      <c r="Q96" s="65">
        <f t="shared" si="159"/>
        <v>79.5</v>
      </c>
      <c r="R96" s="65">
        <f t="shared" si="159"/>
        <v>5</v>
      </c>
      <c r="S96" s="76">
        <f t="shared" ref="S96:W96" si="160">INT(S95)+MIN(S95-INT(S95)+AI95,1.875)</f>
        <v>60.5</v>
      </c>
      <c r="T96" s="76">
        <f t="shared" si="160"/>
        <v>62.5</v>
      </c>
      <c r="U96" s="76">
        <f t="shared" si="160"/>
        <v>62.5</v>
      </c>
      <c r="V96" s="76">
        <f t="shared" si="160"/>
        <v>62.5</v>
      </c>
      <c r="W96" s="77">
        <f t="shared" si="160"/>
        <v>63.875</v>
      </c>
      <c r="X96" s="15"/>
      <c r="Y96" s="15"/>
      <c r="Z96" s="63" t="s">
        <v>186</v>
      </c>
      <c r="AA96" s="64">
        <f>MIN(MAX(MIN(MAX(MIN(MAX(K$6+INDEX(エサマスタ!$C$5:$O$53,MATCH($D96,エサマスタ!$B$5:$B$53,0),COLUMN()-COLUMN($Z96)),0),3.75)+INDEX(エサマスタ!$C$5:$O$53,MATCH($E96,エサマスタ!$B$5:$B$53,0),COLUMN()-COLUMN($Z96)),0),3.75)+INDEX(エサマスタ!$C$5:$O$53,MATCH($F96,エサマスタ!$B$5:$B$53,0),COLUMN()-COLUMN($Z96)),0),3.75)</f>
        <v>3.75</v>
      </c>
      <c r="AB96" s="65">
        <f>MIN(MAX(MIN(MAX(MIN(MAX(L$6+INDEX(エサマスタ!$C$5:$O$53,MATCH($D96,エサマスタ!$B$5:$B$53,0),COLUMN()-COLUMN($Z96)),0),3.75)+INDEX(エサマスタ!$C$5:$O$53,MATCH($E96,エサマスタ!$B$5:$B$53,0),COLUMN()-COLUMN($Z96)),0),3.75)+INDEX(エサマスタ!$C$5:$O$53,MATCH($F96,エサマスタ!$B$5:$B$53,0),COLUMN()-COLUMN($Z96)),0),3.75)</f>
        <v>1.25</v>
      </c>
      <c r="AC96" s="65">
        <f>MIN(MAX(MIN(MAX(MIN(MAX(M$6+INDEX(エサマスタ!$C$5:$O$53,MATCH($D96,エサマスタ!$B$5:$B$53,0),COLUMN()-COLUMN($Z96)),0),3.75)+INDEX(エサマスタ!$C$5:$O$53,MATCH($E96,エサマスタ!$B$5:$B$53,0),COLUMN()-COLUMN($Z96)),0),3.75)+INDEX(エサマスタ!$C$5:$O$53,MATCH($F96,エサマスタ!$B$5:$B$53,0),COLUMN()-COLUMN($Z96)),0),3.75)</f>
        <v>1.5</v>
      </c>
      <c r="AD96" s="65">
        <f>MIN(MAX(MIN(MAX(MIN(MAX(N$6+INDEX(エサマスタ!$C$5:$O$53,MATCH($D96,エサマスタ!$B$5:$B$53,0),COLUMN()-COLUMN($Z96)),0),3.75)+INDEX(エサマスタ!$C$5:$O$53,MATCH($E96,エサマスタ!$B$5:$B$53,0),COLUMN()-COLUMN($Z96)),0),3.75)+INDEX(エサマスタ!$C$5:$O$53,MATCH($F96,エサマスタ!$B$5:$B$53,0),COLUMN()-COLUMN($Z96)),0),3.75)</f>
        <v>1.5</v>
      </c>
      <c r="AE96" s="65">
        <f>MIN(MAX(MIN(MAX(MIN(MAX(O$6+INDEX(エサマスタ!$C$5:$O$53,MATCH($D96,エサマスタ!$B$5:$B$53,0),COLUMN()-COLUMN($Z96)),0),3.75)+INDEX(エサマスタ!$C$5:$O$53,MATCH($E96,エサマスタ!$B$5:$B$53,0),COLUMN()-COLUMN($Z96)),0),3.75)+INDEX(エサマスタ!$C$5:$O$53,MATCH($F96,エサマスタ!$B$5:$B$53,0),COLUMN()-COLUMN($Z96)),0),3.75)</f>
        <v>1</v>
      </c>
      <c r="AF96" s="65">
        <f>MIN(MAX(MIN(MAX(MIN(MAX(P$6+INDEX(エサマスタ!$C$5:$O$53,MATCH($D96,エサマスタ!$B$5:$B$53,0),COLUMN()-COLUMN($Z96)),0),3.75)+INDEX(エサマスタ!$C$5:$O$53,MATCH($E96,エサマスタ!$B$5:$B$53,0),COLUMN()-COLUMN($Z96)),0),3.75)+INDEX(エサマスタ!$C$5:$O$53,MATCH($F96,エサマスタ!$B$5:$B$53,0),COLUMN()-COLUMN($Z96)),0),3.75)</f>
        <v>2.25</v>
      </c>
      <c r="AG96" s="65">
        <f>MIN(MAX(MIN(MAX(MIN(MAX(Q$6+INDEX(エサマスタ!$C$5:$O$53,MATCH($D96,エサマスタ!$B$5:$B$53,0),COLUMN()-COLUMN($Z96)),0),3.75)+INDEX(エサマスタ!$C$5:$O$53,MATCH($E96,エサマスタ!$B$5:$B$53,0),COLUMN()-COLUMN($Z96)),0),3.75)+INDEX(エサマスタ!$C$5:$O$53,MATCH($F96,エサマスタ!$B$5:$B$53,0),COLUMN()-COLUMN($Z96)),0),3.75)</f>
        <v>0.5</v>
      </c>
      <c r="AH96" s="65">
        <f>MIN(MAX(MIN(MAX(MIN(MAX(R$6+INDEX(エサマスタ!$C$5:$O$53,MATCH($D96,エサマスタ!$B$5:$B$53,0),COLUMN()-COLUMN($Z96)),0),3.75)+INDEX(エサマスタ!$C$5:$O$53,MATCH($E96,エサマスタ!$B$5:$B$53,0),COLUMN()-COLUMN($Z96)),0),3.75)+INDEX(エサマスタ!$C$5:$O$53,MATCH($F96,エサマスタ!$B$5:$B$53,0),COLUMN()-COLUMN($Z96)),0),3.75)</f>
        <v>0</v>
      </c>
      <c r="AI96" s="76">
        <f>MIN(MAX(MIN(MAX(MIN(MAX(S$6+INDEX(エサマスタ!$C$5:$O$53,MATCH($D96,エサマスタ!$B$5:$B$53,0),COLUMN()-COLUMN($Z96)),0),1.875-MOD(S96,1))+INDEX(エサマスタ!$C$5:$O$53,MATCH($E96,エサマスタ!$B$5:$B$53,0),COLUMN()-COLUMN($Z96)),0),1.875-MOD(S96,1))+INDEX(エサマスタ!$C$5:$O$53,MATCH($F96,エサマスタ!$B$5:$B$53,0),COLUMN()-COLUMN($Z96)),0),1.875-MOD(S96,1))</f>
        <v>0.625</v>
      </c>
      <c r="AJ96" s="76">
        <f>MIN(MAX(MIN(MAX(MIN(MAX(T$6+INDEX(エサマスタ!$C$5:$O$53,MATCH($D96,エサマスタ!$B$5:$B$53,0),COLUMN()-COLUMN($Z96)),0),1.875-MOD(T96,1))+INDEX(エサマスタ!$C$5:$O$53,MATCH($E96,エサマスタ!$B$5:$B$53,0),COLUMN()-COLUMN($Z96)),0),1.875-MOD(T96,1))+INDEX(エサマスタ!$C$5:$O$53,MATCH($F96,エサマスタ!$B$5:$B$53,0),COLUMN()-COLUMN($Z96)),0),1.875-MOD(T96,1))</f>
        <v>0.75</v>
      </c>
      <c r="AK96" s="76">
        <f>MIN(MAX(MIN(MAX(MIN(MAX(U$6+INDEX(エサマスタ!$C$5:$O$53,MATCH($D96,エサマスタ!$B$5:$B$53,0),COLUMN()-COLUMN($Z96)),0),1.875-MOD(U96,1))+INDEX(エサマスタ!$C$5:$O$53,MATCH($E96,エサマスタ!$B$5:$B$53,0),COLUMN()-COLUMN($Z96)),0),1.875-MOD(U96,1))+INDEX(エサマスタ!$C$5:$O$53,MATCH($F96,エサマスタ!$B$5:$B$53,0),COLUMN()-COLUMN($Z96)),0),1.875-MOD(U96,1))</f>
        <v>0.75</v>
      </c>
      <c r="AL96" s="76">
        <f>MIN(MAX(MIN(MAX(MIN(MAX(V$6+INDEX(エサマスタ!$C$5:$O$53,MATCH($D96,エサマスタ!$B$5:$B$53,0),COLUMN()-COLUMN($Z96)),0),1.875-MOD(V96,1))+INDEX(エサマスタ!$C$5:$O$53,MATCH($E96,エサマスタ!$B$5:$B$53,0),COLUMN()-COLUMN($Z96)),0),1.875-MOD(V96,1))+INDEX(エサマスタ!$C$5:$O$53,MATCH($F96,エサマスタ!$B$5:$B$53,0),COLUMN()-COLUMN($Z96)),0),1.875-MOD(V96,1))</f>
        <v>0.75</v>
      </c>
      <c r="AM96" s="77">
        <f>MIN(MAX(MIN(MAX(MIN(MAX(W$6+IF(AND($F$1="リマスター",$D96="アルマジロキャベツ"),-1,1)*INDEX(エサマスタ!$C$5:$O$53,MATCH($D96,エサマスタ!$B$5:$B$53,0),COLUMN()-COLUMN($Z96)),0),1.875-MOD(W96,1))+IF(AND($F$1="リマスター",$E96="アルマジロキャベツ"),-1,1)*INDEX(エサマスタ!$C$5:$O$53,MATCH($E96,エサマスタ!$B$5:$B$53,0),COLUMN()-COLUMN($Z96)),0),1.875-MOD(W96,1))+IF(AND($F$1="リマスター",$F96="アルマジロキャベツ"),-1,1)*INDEX(エサマスタ!$C$5:$O$53,MATCH($F96,エサマスタ!$B$5:$B$53,0),COLUMN()-COLUMN($Z96)),0),1.875-MOD(W96,1))</f>
        <v>1</v>
      </c>
      <c r="AN96" s="15"/>
    </row>
    <row r="97" spans="1:40" x14ac:dyDescent="0.25">
      <c r="A97" s="15"/>
      <c r="B97" s="51" t="s">
        <v>187</v>
      </c>
      <c r="C97" s="54"/>
      <c r="D97" s="53" t="s">
        <v>92</v>
      </c>
      <c r="E97" s="53" t="s">
        <v>97</v>
      </c>
      <c r="F97" s="53" t="s">
        <v>104</v>
      </c>
      <c r="G97" s="50"/>
      <c r="H97" s="15"/>
      <c r="I97" s="15"/>
      <c r="J97" s="63" t="s">
        <v>187</v>
      </c>
      <c r="K97" s="64">
        <f t="shared" ref="K97:R97" si="161">K96+AA96</f>
        <v>242</v>
      </c>
      <c r="L97" s="65">
        <f t="shared" si="161"/>
        <v>103.25</v>
      </c>
      <c r="M97" s="65">
        <f t="shared" si="161"/>
        <v>125.5</v>
      </c>
      <c r="N97" s="65">
        <f t="shared" si="161"/>
        <v>132.5</v>
      </c>
      <c r="O97" s="65">
        <f t="shared" si="161"/>
        <v>84</v>
      </c>
      <c r="P97" s="65">
        <f t="shared" si="161"/>
        <v>188.25</v>
      </c>
      <c r="Q97" s="65">
        <f t="shared" si="161"/>
        <v>80</v>
      </c>
      <c r="R97" s="65">
        <f t="shared" si="161"/>
        <v>5</v>
      </c>
      <c r="S97" s="76">
        <f t="shared" ref="S97:W97" si="162">INT(S96)+MIN(S96-INT(S96)+AI96,1.875)</f>
        <v>61.125</v>
      </c>
      <c r="T97" s="76">
        <f t="shared" si="162"/>
        <v>63.25</v>
      </c>
      <c r="U97" s="76">
        <f t="shared" si="162"/>
        <v>63.25</v>
      </c>
      <c r="V97" s="76">
        <f t="shared" si="162"/>
        <v>63.25</v>
      </c>
      <c r="W97" s="77">
        <f t="shared" si="162"/>
        <v>64.875</v>
      </c>
      <c r="X97" s="15"/>
      <c r="Y97" s="15"/>
      <c r="Z97" s="63" t="s">
        <v>187</v>
      </c>
      <c r="AA97" s="64">
        <f>MIN(MAX(MIN(MAX(MIN(MAX(K$6+INDEX(エサマスタ!$C$5:$O$53,MATCH($D97,エサマスタ!$B$5:$B$53,0),COLUMN()-COLUMN($Z97)),0),3.75)+INDEX(エサマスタ!$C$5:$O$53,MATCH($E97,エサマスタ!$B$5:$B$53,0),COLUMN()-COLUMN($Z97)),0),3.75)+INDEX(エサマスタ!$C$5:$O$53,MATCH($F97,エサマスタ!$B$5:$B$53,0),COLUMN()-COLUMN($Z97)),0),3.75)</f>
        <v>2.5</v>
      </c>
      <c r="AB97" s="65">
        <f>MIN(MAX(MIN(MAX(MIN(MAX(L$6+INDEX(エサマスタ!$C$5:$O$53,MATCH($D97,エサマスタ!$B$5:$B$53,0),COLUMN()-COLUMN($Z97)),0),3.75)+INDEX(エサマスタ!$C$5:$O$53,MATCH($E97,エサマスタ!$B$5:$B$53,0),COLUMN()-COLUMN($Z97)),0),3.75)+INDEX(エサマスタ!$C$5:$O$53,MATCH($F97,エサマスタ!$B$5:$B$53,0),COLUMN()-COLUMN($Z97)),0),3.75)</f>
        <v>1.25</v>
      </c>
      <c r="AC97" s="65">
        <f>MIN(MAX(MIN(MAX(MIN(MAX(M$6+INDEX(エサマスタ!$C$5:$O$53,MATCH($D97,エサマスタ!$B$5:$B$53,0),COLUMN()-COLUMN($Z97)),0),3.75)+INDEX(エサマスタ!$C$5:$O$53,MATCH($E97,エサマスタ!$B$5:$B$53,0),COLUMN()-COLUMN($Z97)),0),3.75)+INDEX(エサマスタ!$C$5:$O$53,MATCH($F97,エサマスタ!$B$5:$B$53,0),COLUMN()-COLUMN($Z97)),0),3.75)</f>
        <v>1.5</v>
      </c>
      <c r="AD97" s="65">
        <f>MIN(MAX(MIN(MAX(MIN(MAX(N$6+INDEX(エサマスタ!$C$5:$O$53,MATCH($D97,エサマスタ!$B$5:$B$53,0),COLUMN()-COLUMN($Z97)),0),3.75)+INDEX(エサマスタ!$C$5:$O$53,MATCH($E97,エサマスタ!$B$5:$B$53,0),COLUMN()-COLUMN($Z97)),0),3.75)+INDEX(エサマスタ!$C$5:$O$53,MATCH($F97,エサマスタ!$B$5:$B$53,0),COLUMN()-COLUMN($Z97)),0),3.75)</f>
        <v>1.5</v>
      </c>
      <c r="AE97" s="65">
        <f>MIN(MAX(MIN(MAX(MIN(MAX(O$6+INDEX(エサマスタ!$C$5:$O$53,MATCH($D97,エサマスタ!$B$5:$B$53,0),COLUMN()-COLUMN($Z97)),0),3.75)+INDEX(エサマスタ!$C$5:$O$53,MATCH($E97,エサマスタ!$B$5:$B$53,0),COLUMN()-COLUMN($Z97)),0),3.75)+INDEX(エサマスタ!$C$5:$O$53,MATCH($F97,エサマスタ!$B$5:$B$53,0),COLUMN()-COLUMN($Z97)),0),3.75)</f>
        <v>1</v>
      </c>
      <c r="AF97" s="65">
        <f>MIN(MAX(MIN(MAX(MIN(MAX(P$6+INDEX(エサマスタ!$C$5:$O$53,MATCH($D97,エサマスタ!$B$5:$B$53,0),COLUMN()-COLUMN($Z97)),0),3.75)+INDEX(エサマスタ!$C$5:$O$53,MATCH($E97,エサマスタ!$B$5:$B$53,0),COLUMN()-COLUMN($Z97)),0),3.75)+INDEX(エサマスタ!$C$5:$O$53,MATCH($F97,エサマスタ!$B$5:$B$53,0),COLUMN()-COLUMN($Z97)),0),3.75)</f>
        <v>2.25</v>
      </c>
      <c r="AG97" s="65">
        <f>MIN(MAX(MIN(MAX(MIN(MAX(Q$6+INDEX(エサマスタ!$C$5:$O$53,MATCH($D97,エサマスタ!$B$5:$B$53,0),COLUMN()-COLUMN($Z97)),0),3.75)+INDEX(エサマスタ!$C$5:$O$53,MATCH($E97,エサマスタ!$B$5:$B$53,0),COLUMN()-COLUMN($Z97)),0),3.75)+INDEX(エサマスタ!$C$5:$O$53,MATCH($F97,エサマスタ!$B$5:$B$53,0),COLUMN()-COLUMN($Z97)),0),3.75)</f>
        <v>1.5</v>
      </c>
      <c r="AH97" s="65">
        <f>MIN(MAX(MIN(MAX(MIN(MAX(R$6+INDEX(エサマスタ!$C$5:$O$53,MATCH($D97,エサマスタ!$B$5:$B$53,0),COLUMN()-COLUMN($Z97)),0),3.75)+INDEX(エサマスタ!$C$5:$O$53,MATCH($E97,エサマスタ!$B$5:$B$53,0),COLUMN()-COLUMN($Z97)),0),3.75)+INDEX(エサマスタ!$C$5:$O$53,MATCH($F97,エサマスタ!$B$5:$B$53,0),COLUMN()-COLUMN($Z97)),0),3.75)</f>
        <v>0</v>
      </c>
      <c r="AI97" s="76">
        <f>MIN(MAX(MIN(MAX(MIN(MAX(S$6+INDEX(エサマスタ!$C$5:$O$53,MATCH($D97,エサマスタ!$B$5:$B$53,0),COLUMN()-COLUMN($Z97)),0),1.875-MOD(S97,1))+INDEX(エサマスタ!$C$5:$O$53,MATCH($E97,エサマスタ!$B$5:$B$53,0),COLUMN()-COLUMN($Z97)),0),1.875-MOD(S97,1))+INDEX(エサマスタ!$C$5:$O$53,MATCH($F97,エサマスタ!$B$5:$B$53,0),COLUMN()-COLUMN($Z97)),0),1.875-MOD(S97,1))</f>
        <v>0.625</v>
      </c>
      <c r="AJ97" s="76">
        <f>MIN(MAX(MIN(MAX(MIN(MAX(T$6+INDEX(エサマスタ!$C$5:$O$53,MATCH($D97,エサマスタ!$B$5:$B$53,0),COLUMN()-COLUMN($Z97)),0),1.875-MOD(T97,1))+INDEX(エサマスタ!$C$5:$O$53,MATCH($E97,エサマスタ!$B$5:$B$53,0),COLUMN()-COLUMN($Z97)),0),1.875-MOD(T97,1))+INDEX(エサマスタ!$C$5:$O$53,MATCH($F97,エサマスタ!$B$5:$B$53,0),COLUMN()-COLUMN($Z97)),0),1.875-MOD(T97,1))</f>
        <v>0.75</v>
      </c>
      <c r="AK97" s="76">
        <f>MIN(MAX(MIN(MAX(MIN(MAX(U$6+INDEX(エサマスタ!$C$5:$O$53,MATCH($D97,エサマスタ!$B$5:$B$53,0),COLUMN()-COLUMN($Z97)),0),1.875-MOD(U97,1))+INDEX(エサマスタ!$C$5:$O$53,MATCH($E97,エサマスタ!$B$5:$B$53,0),COLUMN()-COLUMN($Z97)),0),1.875-MOD(U97,1))+INDEX(エサマスタ!$C$5:$O$53,MATCH($F97,エサマスタ!$B$5:$B$53,0),COLUMN()-COLUMN($Z97)),0),1.875-MOD(U97,1))</f>
        <v>0.75</v>
      </c>
      <c r="AL97" s="76">
        <f>MIN(MAX(MIN(MAX(MIN(MAX(V$6+INDEX(エサマスタ!$C$5:$O$53,MATCH($D97,エサマスタ!$B$5:$B$53,0),COLUMN()-COLUMN($Z97)),0),1.875-MOD(V97,1))+INDEX(エサマスタ!$C$5:$O$53,MATCH($E97,エサマスタ!$B$5:$B$53,0),COLUMN()-COLUMN($Z97)),0),1.875-MOD(V97,1))+INDEX(エサマスタ!$C$5:$O$53,MATCH($F97,エサマスタ!$B$5:$B$53,0),COLUMN()-COLUMN($Z97)),0),1.875-MOD(V97,1))</f>
        <v>0.75</v>
      </c>
      <c r="AM97" s="77">
        <f>MIN(MAX(MIN(MAX(MIN(MAX(W$6+IF(AND($F$1="リマスター",$D97="アルマジロキャベツ"),-1,1)*INDEX(エサマスタ!$C$5:$O$53,MATCH($D97,エサマスタ!$B$5:$B$53,0),COLUMN()-COLUMN($Z97)),0),1.875-MOD(W97,1))+IF(AND($F$1="リマスター",$E97="アルマジロキャベツ"),-1,1)*INDEX(エサマスタ!$C$5:$O$53,MATCH($E97,エサマスタ!$B$5:$B$53,0),COLUMN()-COLUMN($Z97)),0),1.875-MOD(W97,1))+IF(AND($F$1="リマスター",$F97="アルマジロキャベツ"),-1,1)*INDEX(エサマスタ!$C$5:$O$53,MATCH($F97,エサマスタ!$B$5:$B$53,0),COLUMN()-COLUMN($Z97)),0),1.875-MOD(W97,1))</f>
        <v>0.5</v>
      </c>
      <c r="AN97" s="15"/>
    </row>
    <row r="98" spans="1:40" x14ac:dyDescent="0.25">
      <c r="A98" s="15"/>
      <c r="B98" s="51" t="s">
        <v>188</v>
      </c>
      <c r="C98" s="54"/>
      <c r="D98" s="53" t="s">
        <v>92</v>
      </c>
      <c r="E98" s="53" t="s">
        <v>92</v>
      </c>
      <c r="F98" s="53" t="s">
        <v>104</v>
      </c>
      <c r="G98" s="50"/>
      <c r="H98" s="15"/>
      <c r="I98" s="15"/>
      <c r="J98" s="63" t="s">
        <v>188</v>
      </c>
      <c r="K98" s="64">
        <f t="shared" ref="K98:R98" si="163">K97+AA97</f>
        <v>244.5</v>
      </c>
      <c r="L98" s="65">
        <f t="shared" si="163"/>
        <v>104.5</v>
      </c>
      <c r="M98" s="65">
        <f t="shared" si="163"/>
        <v>127</v>
      </c>
      <c r="N98" s="65">
        <f t="shared" si="163"/>
        <v>134</v>
      </c>
      <c r="O98" s="65">
        <f t="shared" si="163"/>
        <v>85</v>
      </c>
      <c r="P98" s="65">
        <f t="shared" si="163"/>
        <v>190.5</v>
      </c>
      <c r="Q98" s="65">
        <f t="shared" si="163"/>
        <v>81.5</v>
      </c>
      <c r="R98" s="65">
        <f t="shared" si="163"/>
        <v>5</v>
      </c>
      <c r="S98" s="76">
        <f t="shared" ref="S98:W98" si="164">INT(S97)+MIN(S97-INT(S97)+AI97,1.875)</f>
        <v>61.75</v>
      </c>
      <c r="T98" s="76">
        <f t="shared" si="164"/>
        <v>64</v>
      </c>
      <c r="U98" s="76">
        <f t="shared" si="164"/>
        <v>64</v>
      </c>
      <c r="V98" s="76">
        <f t="shared" si="164"/>
        <v>64</v>
      </c>
      <c r="W98" s="77">
        <f t="shared" si="164"/>
        <v>65.375</v>
      </c>
      <c r="X98" s="15"/>
      <c r="Y98" s="15"/>
      <c r="Z98" s="63" t="s">
        <v>188</v>
      </c>
      <c r="AA98" s="64">
        <f>MIN(MAX(MIN(MAX(MIN(MAX(K$6+INDEX(エサマスタ!$C$5:$O$53,MATCH($D98,エサマスタ!$B$5:$B$53,0),COLUMN()-COLUMN($Z98)),0),3.75)+INDEX(エサマスタ!$C$5:$O$53,MATCH($E98,エサマスタ!$B$5:$B$53,0),COLUMN()-COLUMN($Z98)),0),3.75)+INDEX(エサマスタ!$C$5:$O$53,MATCH($F98,エサマスタ!$B$5:$B$53,0),COLUMN()-COLUMN($Z98)),0),3.75)</f>
        <v>0.5</v>
      </c>
      <c r="AB98" s="65">
        <f>MIN(MAX(MIN(MAX(MIN(MAX(L$6+INDEX(エサマスタ!$C$5:$O$53,MATCH($D98,エサマスタ!$B$5:$B$53,0),COLUMN()-COLUMN($Z98)),0),3.75)+INDEX(エサマスタ!$C$5:$O$53,MATCH($E98,エサマスタ!$B$5:$B$53,0),COLUMN()-COLUMN($Z98)),0),3.75)+INDEX(エサマスタ!$C$5:$O$53,MATCH($F98,エサマスタ!$B$5:$B$53,0),COLUMN()-COLUMN($Z98)),0),3.75)</f>
        <v>1.25</v>
      </c>
      <c r="AC98" s="65">
        <f>MIN(MAX(MIN(MAX(MIN(MAX(M$6+INDEX(エサマスタ!$C$5:$O$53,MATCH($D98,エサマスタ!$B$5:$B$53,0),COLUMN()-COLUMN($Z98)),0),3.75)+INDEX(エサマスタ!$C$5:$O$53,MATCH($E98,エサマスタ!$B$5:$B$53,0),COLUMN()-COLUMN($Z98)),0),3.75)+INDEX(エサマスタ!$C$5:$O$53,MATCH($F98,エサマスタ!$B$5:$B$53,0),COLUMN()-COLUMN($Z98)),0),3.75)</f>
        <v>2.5</v>
      </c>
      <c r="AD98" s="65">
        <f>MIN(MAX(MIN(MAX(MIN(MAX(N$6+INDEX(エサマスタ!$C$5:$O$53,MATCH($D98,エサマスタ!$B$5:$B$53,0),COLUMN()-COLUMN($Z98)),0),3.75)+INDEX(エサマスタ!$C$5:$O$53,MATCH($E98,エサマスタ!$B$5:$B$53,0),COLUMN()-COLUMN($Z98)),0),3.75)+INDEX(エサマスタ!$C$5:$O$53,MATCH($F98,エサマスタ!$B$5:$B$53,0),COLUMN()-COLUMN($Z98)),0),3.75)</f>
        <v>1.5</v>
      </c>
      <c r="AE98" s="65">
        <f>MIN(MAX(MIN(MAX(MIN(MAX(O$6+INDEX(エサマスタ!$C$5:$O$53,MATCH($D98,エサマスタ!$B$5:$B$53,0),COLUMN()-COLUMN($Z98)),0),3.75)+INDEX(エサマスタ!$C$5:$O$53,MATCH($E98,エサマスタ!$B$5:$B$53,0),COLUMN()-COLUMN($Z98)),0),3.75)+INDEX(エサマスタ!$C$5:$O$53,MATCH($F98,エサマスタ!$B$5:$B$53,0),COLUMN()-COLUMN($Z98)),0),3.75)</f>
        <v>1</v>
      </c>
      <c r="AF98" s="65">
        <f>MIN(MAX(MIN(MAX(MIN(MAX(P$6+INDEX(エサマスタ!$C$5:$O$53,MATCH($D98,エサマスタ!$B$5:$B$53,0),COLUMN()-COLUMN($Z98)),0),3.75)+INDEX(エサマスタ!$C$5:$O$53,MATCH($E98,エサマスタ!$B$5:$B$53,0),COLUMN()-COLUMN($Z98)),0),3.75)+INDEX(エサマスタ!$C$5:$O$53,MATCH($F98,エサマスタ!$B$5:$B$53,0),COLUMN()-COLUMN($Z98)),0),3.75)</f>
        <v>3.25</v>
      </c>
      <c r="AG98" s="65">
        <f>MIN(MAX(MIN(MAX(MIN(MAX(Q$6+INDEX(エサマスタ!$C$5:$O$53,MATCH($D98,エサマスタ!$B$5:$B$53,0),COLUMN()-COLUMN($Z98)),0),3.75)+INDEX(エサマスタ!$C$5:$O$53,MATCH($E98,エサマスタ!$B$5:$B$53,0),COLUMN()-COLUMN($Z98)),0),3.75)+INDEX(エサマスタ!$C$5:$O$53,MATCH($F98,エサマスタ!$B$5:$B$53,0),COLUMN()-COLUMN($Z98)),0),3.75)</f>
        <v>1</v>
      </c>
      <c r="AH98" s="65">
        <f>MIN(MAX(MIN(MAX(MIN(MAX(R$6+INDEX(エサマスタ!$C$5:$O$53,MATCH($D98,エサマスタ!$B$5:$B$53,0),COLUMN()-COLUMN($Z98)),0),3.75)+INDEX(エサマスタ!$C$5:$O$53,MATCH($E98,エサマスタ!$B$5:$B$53,0),COLUMN()-COLUMN($Z98)),0),3.75)+INDEX(エサマスタ!$C$5:$O$53,MATCH($F98,エサマスタ!$B$5:$B$53,0),COLUMN()-COLUMN($Z98)),0),3.75)</f>
        <v>0</v>
      </c>
      <c r="AI98" s="76">
        <f>MIN(MAX(MIN(MAX(MIN(MAX(S$6+INDEX(エサマスタ!$C$5:$O$53,MATCH($D98,エサマスタ!$B$5:$B$53,0),COLUMN()-COLUMN($Z98)),0),1.875-MOD(S98,1))+INDEX(エサマスタ!$C$5:$O$53,MATCH($E98,エサマスタ!$B$5:$B$53,0),COLUMN()-COLUMN($Z98)),0),1.875-MOD(S98,1))+INDEX(エサマスタ!$C$5:$O$53,MATCH($F98,エサマスタ!$B$5:$B$53,0),COLUMN()-COLUMN($Z98)),0),1.875-MOD(S98,1))</f>
        <v>0.625</v>
      </c>
      <c r="AJ98" s="76">
        <f>MIN(MAX(MIN(MAX(MIN(MAX(T$6+INDEX(エサマスタ!$C$5:$O$53,MATCH($D98,エサマスタ!$B$5:$B$53,0),COLUMN()-COLUMN($Z98)),0),1.875-MOD(T98,1))+INDEX(エサマスタ!$C$5:$O$53,MATCH($E98,エサマスタ!$B$5:$B$53,0),COLUMN()-COLUMN($Z98)),0),1.875-MOD(T98,1))+INDEX(エサマスタ!$C$5:$O$53,MATCH($F98,エサマスタ!$B$5:$B$53,0),COLUMN()-COLUMN($Z98)),0),1.875-MOD(T98,1))</f>
        <v>1.25</v>
      </c>
      <c r="AK98" s="76">
        <f>MIN(MAX(MIN(MAX(MIN(MAX(U$6+INDEX(エサマスタ!$C$5:$O$53,MATCH($D98,エサマスタ!$B$5:$B$53,0),COLUMN()-COLUMN($Z98)),0),1.875-MOD(U98,1))+INDEX(エサマスタ!$C$5:$O$53,MATCH($E98,エサマスタ!$B$5:$B$53,0),COLUMN()-COLUMN($Z98)),0),1.875-MOD(U98,1))+INDEX(エサマスタ!$C$5:$O$53,MATCH($F98,エサマスタ!$B$5:$B$53,0),COLUMN()-COLUMN($Z98)),0),1.875-MOD(U98,1))</f>
        <v>1.25</v>
      </c>
      <c r="AL98" s="76">
        <f>MIN(MAX(MIN(MAX(MIN(MAX(V$6+INDEX(エサマスタ!$C$5:$O$53,MATCH($D98,エサマスタ!$B$5:$B$53,0),COLUMN()-COLUMN($Z98)),0),1.875-MOD(V98,1))+INDEX(エサマスタ!$C$5:$O$53,MATCH($E98,エサマスタ!$B$5:$B$53,0),COLUMN()-COLUMN($Z98)),0),1.875-MOD(V98,1))+INDEX(エサマスタ!$C$5:$O$53,MATCH($F98,エサマスタ!$B$5:$B$53,0),COLUMN()-COLUMN($Z98)),0),1.875-MOD(V98,1))</f>
        <v>1.25</v>
      </c>
      <c r="AM98" s="77">
        <f>MIN(MAX(MIN(MAX(MIN(MAX(W$6+IF(AND($F$1="リマスター",$D98="アルマジロキャベツ"),-1,1)*INDEX(エサマスタ!$C$5:$O$53,MATCH($D98,エサマスタ!$B$5:$B$53,0),COLUMN()-COLUMN($Z98)),0),1.875-MOD(W98,1))+IF(AND($F$1="リマスター",$E98="アルマジロキャベツ"),-1,1)*INDEX(エサマスタ!$C$5:$O$53,MATCH($E98,エサマスタ!$B$5:$B$53,0),COLUMN()-COLUMN($Z98)),0),1.875-MOD(W98,1))+IF(AND($F$1="リマスター",$F98="アルマジロキャベツ"),-1,1)*INDEX(エサマスタ!$C$5:$O$53,MATCH($F98,エサマスタ!$B$5:$B$53,0),COLUMN()-COLUMN($Z98)),0),1.875-MOD(W98,1))</f>
        <v>0</v>
      </c>
      <c r="AN98" s="15"/>
    </row>
    <row r="99" spans="1:40" x14ac:dyDescent="0.25">
      <c r="A99" s="15"/>
      <c r="B99" s="51" t="s">
        <v>106</v>
      </c>
      <c r="C99" s="54"/>
      <c r="D99" s="53" t="s">
        <v>92</v>
      </c>
      <c r="E99" s="53" t="s">
        <v>97</v>
      </c>
      <c r="F99" s="53" t="s">
        <v>97</v>
      </c>
      <c r="G99" s="50"/>
      <c r="H99" s="15"/>
      <c r="I99" s="15"/>
      <c r="J99" s="63" t="s">
        <v>106</v>
      </c>
      <c r="K99" s="64">
        <f t="shared" ref="K99:R99" si="165">K98+AA98</f>
        <v>245</v>
      </c>
      <c r="L99" s="65">
        <f t="shared" si="165"/>
        <v>105.75</v>
      </c>
      <c r="M99" s="65">
        <f t="shared" si="165"/>
        <v>129.5</v>
      </c>
      <c r="N99" s="65">
        <f t="shared" si="165"/>
        <v>135.5</v>
      </c>
      <c r="O99" s="65">
        <f t="shared" si="165"/>
        <v>86</v>
      </c>
      <c r="P99" s="65">
        <f t="shared" si="165"/>
        <v>193.75</v>
      </c>
      <c r="Q99" s="65">
        <f t="shared" si="165"/>
        <v>82.5</v>
      </c>
      <c r="R99" s="65">
        <f t="shared" si="165"/>
        <v>5</v>
      </c>
      <c r="S99" s="76">
        <f t="shared" ref="S99:W99" si="166">INT(S98)+MIN(S98-INT(S98)+AI98,1.875)</f>
        <v>62.375</v>
      </c>
      <c r="T99" s="76">
        <f t="shared" si="166"/>
        <v>65.25</v>
      </c>
      <c r="U99" s="76">
        <f t="shared" si="166"/>
        <v>65.25</v>
      </c>
      <c r="V99" s="76">
        <f t="shared" si="166"/>
        <v>65.25</v>
      </c>
      <c r="W99" s="77">
        <f t="shared" si="166"/>
        <v>65.375</v>
      </c>
      <c r="X99" s="15"/>
      <c r="Y99" s="15"/>
      <c r="Z99" s="63" t="s">
        <v>106</v>
      </c>
      <c r="AA99" s="64">
        <f>MIN(MAX(MIN(MAX(MIN(MAX(K$6+INDEX(エサマスタ!$C$5:$O$53,MATCH($D99,エサマスタ!$B$5:$B$53,0),COLUMN()-COLUMN($Z99)),0),3.75)+INDEX(エサマスタ!$C$5:$O$53,MATCH($E99,エサマスタ!$B$5:$B$53,0),COLUMN()-COLUMN($Z99)),0),3.75)+INDEX(エサマスタ!$C$5:$O$53,MATCH($F99,エサマスタ!$B$5:$B$53,0),COLUMN()-COLUMN($Z99)),0),3.75)</f>
        <v>3.75</v>
      </c>
      <c r="AB99" s="65">
        <f>MIN(MAX(MIN(MAX(MIN(MAX(L$6+INDEX(エサマスタ!$C$5:$O$53,MATCH($D99,エサマスタ!$B$5:$B$53,0),COLUMN()-COLUMN($Z99)),0),3.75)+INDEX(エサマスタ!$C$5:$O$53,MATCH($E99,エサマスタ!$B$5:$B$53,0),COLUMN()-COLUMN($Z99)),0),3.75)+INDEX(エサマスタ!$C$5:$O$53,MATCH($F99,エサマスタ!$B$5:$B$53,0),COLUMN()-COLUMN($Z99)),0),3.75)</f>
        <v>1.25</v>
      </c>
      <c r="AC99" s="65">
        <f>MIN(MAX(MIN(MAX(MIN(MAX(M$6+INDEX(エサマスタ!$C$5:$O$53,MATCH($D99,エサマスタ!$B$5:$B$53,0),COLUMN()-COLUMN($Z99)),0),3.75)+INDEX(エサマスタ!$C$5:$O$53,MATCH($E99,エサマスタ!$B$5:$B$53,0),COLUMN()-COLUMN($Z99)),0),3.75)+INDEX(エサマスタ!$C$5:$O$53,MATCH($F99,エサマスタ!$B$5:$B$53,0),COLUMN()-COLUMN($Z99)),0),3.75)</f>
        <v>1.5</v>
      </c>
      <c r="AD99" s="65">
        <f>MIN(MAX(MIN(MAX(MIN(MAX(N$6+INDEX(エサマスタ!$C$5:$O$53,MATCH($D99,エサマスタ!$B$5:$B$53,0),COLUMN()-COLUMN($Z99)),0),3.75)+INDEX(エサマスタ!$C$5:$O$53,MATCH($E99,エサマスタ!$B$5:$B$53,0),COLUMN()-COLUMN($Z99)),0),3.75)+INDEX(エサマスタ!$C$5:$O$53,MATCH($F99,エサマスタ!$B$5:$B$53,0),COLUMN()-COLUMN($Z99)),0),3.75)</f>
        <v>1.5</v>
      </c>
      <c r="AE99" s="65">
        <f>MIN(MAX(MIN(MAX(MIN(MAX(O$6+INDEX(エサマスタ!$C$5:$O$53,MATCH($D99,エサマスタ!$B$5:$B$53,0),COLUMN()-COLUMN($Z99)),0),3.75)+INDEX(エサマスタ!$C$5:$O$53,MATCH($E99,エサマスタ!$B$5:$B$53,0),COLUMN()-COLUMN($Z99)),0),3.75)+INDEX(エサマスタ!$C$5:$O$53,MATCH($F99,エサマスタ!$B$5:$B$53,0),COLUMN()-COLUMN($Z99)),0),3.75)</f>
        <v>1</v>
      </c>
      <c r="AF99" s="65">
        <f>MIN(MAX(MIN(MAX(MIN(MAX(P$6+INDEX(エサマスタ!$C$5:$O$53,MATCH($D99,エサマスタ!$B$5:$B$53,0),COLUMN()-COLUMN($Z99)),0),3.75)+INDEX(エサマスタ!$C$5:$O$53,MATCH($E99,エサマスタ!$B$5:$B$53,0),COLUMN()-COLUMN($Z99)),0),3.75)+INDEX(エサマスタ!$C$5:$O$53,MATCH($F99,エサマスタ!$B$5:$B$53,0),COLUMN()-COLUMN($Z99)),0),3.75)</f>
        <v>2.25</v>
      </c>
      <c r="AG99" s="65">
        <f>MIN(MAX(MIN(MAX(MIN(MAX(Q$6+INDEX(エサマスタ!$C$5:$O$53,MATCH($D99,エサマスタ!$B$5:$B$53,0),COLUMN()-COLUMN($Z99)),0),3.75)+INDEX(エサマスタ!$C$5:$O$53,MATCH($E99,エサマスタ!$B$5:$B$53,0),COLUMN()-COLUMN($Z99)),0),3.75)+INDEX(エサマスタ!$C$5:$O$53,MATCH($F99,エサマスタ!$B$5:$B$53,0),COLUMN()-COLUMN($Z99)),0),3.75)</f>
        <v>0.5</v>
      </c>
      <c r="AH99" s="65">
        <f>MIN(MAX(MIN(MAX(MIN(MAX(R$6+INDEX(エサマスタ!$C$5:$O$53,MATCH($D99,エサマスタ!$B$5:$B$53,0),COLUMN()-COLUMN($Z99)),0),3.75)+INDEX(エサマスタ!$C$5:$O$53,MATCH($E99,エサマスタ!$B$5:$B$53,0),COLUMN()-COLUMN($Z99)),0),3.75)+INDEX(エサマスタ!$C$5:$O$53,MATCH($F99,エサマスタ!$B$5:$B$53,0),COLUMN()-COLUMN($Z99)),0),3.75)</f>
        <v>0</v>
      </c>
      <c r="AI99" s="76">
        <f>MIN(MAX(MIN(MAX(MIN(MAX(S$6+INDEX(エサマスタ!$C$5:$O$53,MATCH($D99,エサマスタ!$B$5:$B$53,0),COLUMN()-COLUMN($Z99)),0),1.875-MOD(S99,1))+INDEX(エサマスタ!$C$5:$O$53,MATCH($E99,エサマスタ!$B$5:$B$53,0),COLUMN()-COLUMN($Z99)),0),1.875-MOD(S99,1))+INDEX(エサマスタ!$C$5:$O$53,MATCH($F99,エサマスタ!$B$5:$B$53,0),COLUMN()-COLUMN($Z99)),0),1.875-MOD(S99,1))</f>
        <v>0.625</v>
      </c>
      <c r="AJ99" s="76">
        <f>MIN(MAX(MIN(MAX(MIN(MAX(T$6+INDEX(エサマスタ!$C$5:$O$53,MATCH($D99,エサマスタ!$B$5:$B$53,0),COLUMN()-COLUMN($Z99)),0),1.875-MOD(T99,1))+INDEX(エサマスタ!$C$5:$O$53,MATCH($E99,エサマスタ!$B$5:$B$53,0),COLUMN()-COLUMN($Z99)),0),1.875-MOD(T99,1))+INDEX(エサマスタ!$C$5:$O$53,MATCH($F99,エサマスタ!$B$5:$B$53,0),COLUMN()-COLUMN($Z99)),0),1.875-MOD(T99,1))</f>
        <v>0.75</v>
      </c>
      <c r="AK99" s="76">
        <f>MIN(MAX(MIN(MAX(MIN(MAX(U$6+INDEX(エサマスタ!$C$5:$O$53,MATCH($D99,エサマスタ!$B$5:$B$53,0),COLUMN()-COLUMN($Z99)),0),1.875-MOD(U99,1))+INDEX(エサマスタ!$C$5:$O$53,MATCH($E99,エサマスタ!$B$5:$B$53,0),COLUMN()-COLUMN($Z99)),0),1.875-MOD(U99,1))+INDEX(エサマスタ!$C$5:$O$53,MATCH($F99,エサマスタ!$B$5:$B$53,0),COLUMN()-COLUMN($Z99)),0),1.875-MOD(U99,1))</f>
        <v>0.75</v>
      </c>
      <c r="AL99" s="76">
        <f>MIN(MAX(MIN(MAX(MIN(MAX(V$6+INDEX(エサマスタ!$C$5:$O$53,MATCH($D99,エサマスタ!$B$5:$B$53,0),COLUMN()-COLUMN($Z99)),0),1.875-MOD(V99,1))+INDEX(エサマスタ!$C$5:$O$53,MATCH($E99,エサマスタ!$B$5:$B$53,0),COLUMN()-COLUMN($Z99)),0),1.875-MOD(V99,1))+INDEX(エサマスタ!$C$5:$O$53,MATCH($F99,エサマスタ!$B$5:$B$53,0),COLUMN()-COLUMN($Z99)),0),1.875-MOD(V99,1))</f>
        <v>0.75</v>
      </c>
      <c r="AM99" s="77">
        <f>MIN(MAX(MIN(MAX(MIN(MAX(W$6+IF(AND($F$1="リマスター",$D99="アルマジロキャベツ"),-1,1)*INDEX(エサマスタ!$C$5:$O$53,MATCH($D99,エサマスタ!$B$5:$B$53,0),COLUMN()-COLUMN($Z99)),0),1.875-MOD(W99,1))+IF(AND($F$1="リマスター",$E99="アルマジロキャベツ"),-1,1)*INDEX(エサマスタ!$C$5:$O$53,MATCH($E99,エサマスタ!$B$5:$B$53,0),COLUMN()-COLUMN($Z99)),0),1.875-MOD(W99,1))+IF(AND($F$1="リマスター",$F99="アルマジロキャベツ"),-1,1)*INDEX(エサマスタ!$C$5:$O$53,MATCH($F99,エサマスタ!$B$5:$B$53,0),COLUMN()-COLUMN($Z99)),0),1.875-MOD(W99,1))</f>
        <v>1</v>
      </c>
      <c r="AN99" s="15"/>
    </row>
    <row r="100" spans="1:40" x14ac:dyDescent="0.25">
      <c r="A100" s="15"/>
      <c r="B100" s="51" t="s">
        <v>189</v>
      </c>
      <c r="C100" s="54"/>
      <c r="D100" s="53" t="s">
        <v>92</v>
      </c>
      <c r="E100" s="53" t="s">
        <v>97</v>
      </c>
      <c r="F100" s="53" t="s">
        <v>97</v>
      </c>
      <c r="G100" s="50"/>
      <c r="H100" s="15"/>
      <c r="I100" s="15"/>
      <c r="J100" s="63" t="s">
        <v>189</v>
      </c>
      <c r="K100" s="64">
        <f t="shared" ref="K100:R100" si="167">K99+AA99</f>
        <v>248.75</v>
      </c>
      <c r="L100" s="65">
        <f t="shared" si="167"/>
        <v>107</v>
      </c>
      <c r="M100" s="65">
        <f t="shared" si="167"/>
        <v>131</v>
      </c>
      <c r="N100" s="65">
        <f t="shared" si="167"/>
        <v>137</v>
      </c>
      <c r="O100" s="65">
        <f t="shared" si="167"/>
        <v>87</v>
      </c>
      <c r="P100" s="65">
        <f t="shared" si="167"/>
        <v>196</v>
      </c>
      <c r="Q100" s="65">
        <f t="shared" si="167"/>
        <v>83</v>
      </c>
      <c r="R100" s="65">
        <f t="shared" si="167"/>
        <v>5</v>
      </c>
      <c r="S100" s="76">
        <f t="shared" ref="S100:W100" si="168">INT(S99)+MIN(S99-INT(S99)+AI99,1.875)</f>
        <v>63</v>
      </c>
      <c r="T100" s="76">
        <f t="shared" si="168"/>
        <v>66</v>
      </c>
      <c r="U100" s="76">
        <f t="shared" si="168"/>
        <v>66</v>
      </c>
      <c r="V100" s="76">
        <f t="shared" si="168"/>
        <v>66</v>
      </c>
      <c r="W100" s="77">
        <f t="shared" si="168"/>
        <v>66.375</v>
      </c>
      <c r="X100" s="15"/>
      <c r="Y100" s="15"/>
      <c r="Z100" s="63" t="s">
        <v>189</v>
      </c>
      <c r="AA100" s="64">
        <f>MIN(MAX(MIN(MAX(MIN(MAX(K$6+INDEX(エサマスタ!$C$5:$O$53,MATCH($D100,エサマスタ!$B$5:$B$53,0),COLUMN()-COLUMN($Z100)),0),3.75)+INDEX(エサマスタ!$C$5:$O$53,MATCH($E100,エサマスタ!$B$5:$B$53,0),COLUMN()-COLUMN($Z100)),0),3.75)+INDEX(エサマスタ!$C$5:$O$53,MATCH($F100,エサマスタ!$B$5:$B$53,0),COLUMN()-COLUMN($Z100)),0),3.75)</f>
        <v>3.75</v>
      </c>
      <c r="AB100" s="65">
        <f>MIN(MAX(MIN(MAX(MIN(MAX(L$6+INDEX(エサマスタ!$C$5:$O$53,MATCH($D100,エサマスタ!$B$5:$B$53,0),COLUMN()-COLUMN($Z100)),0),3.75)+INDEX(エサマスタ!$C$5:$O$53,MATCH($E100,エサマスタ!$B$5:$B$53,0),COLUMN()-COLUMN($Z100)),0),3.75)+INDEX(エサマスタ!$C$5:$O$53,MATCH($F100,エサマスタ!$B$5:$B$53,0),COLUMN()-COLUMN($Z100)),0),3.75)</f>
        <v>1.25</v>
      </c>
      <c r="AC100" s="65">
        <f>MIN(MAX(MIN(MAX(MIN(MAX(M$6+INDEX(エサマスタ!$C$5:$O$53,MATCH($D100,エサマスタ!$B$5:$B$53,0),COLUMN()-COLUMN($Z100)),0),3.75)+INDEX(エサマスタ!$C$5:$O$53,MATCH($E100,エサマスタ!$B$5:$B$53,0),COLUMN()-COLUMN($Z100)),0),3.75)+INDEX(エサマスタ!$C$5:$O$53,MATCH($F100,エサマスタ!$B$5:$B$53,0),COLUMN()-COLUMN($Z100)),0),3.75)</f>
        <v>1.5</v>
      </c>
      <c r="AD100" s="65">
        <f>MIN(MAX(MIN(MAX(MIN(MAX(N$6+INDEX(エサマスタ!$C$5:$O$53,MATCH($D100,エサマスタ!$B$5:$B$53,0),COLUMN()-COLUMN($Z100)),0),3.75)+INDEX(エサマスタ!$C$5:$O$53,MATCH($E100,エサマスタ!$B$5:$B$53,0),COLUMN()-COLUMN($Z100)),0),3.75)+INDEX(エサマスタ!$C$5:$O$53,MATCH($F100,エサマスタ!$B$5:$B$53,0),COLUMN()-COLUMN($Z100)),0),3.75)</f>
        <v>1.5</v>
      </c>
      <c r="AE100" s="65">
        <f>MIN(MAX(MIN(MAX(MIN(MAX(O$6+INDEX(エサマスタ!$C$5:$O$53,MATCH($D100,エサマスタ!$B$5:$B$53,0),COLUMN()-COLUMN($Z100)),0),3.75)+INDEX(エサマスタ!$C$5:$O$53,MATCH($E100,エサマスタ!$B$5:$B$53,0),COLUMN()-COLUMN($Z100)),0),3.75)+INDEX(エサマスタ!$C$5:$O$53,MATCH($F100,エサマスタ!$B$5:$B$53,0),COLUMN()-COLUMN($Z100)),0),3.75)</f>
        <v>1</v>
      </c>
      <c r="AF100" s="65">
        <f>MIN(MAX(MIN(MAX(MIN(MAX(P$6+INDEX(エサマスタ!$C$5:$O$53,MATCH($D100,エサマスタ!$B$5:$B$53,0),COLUMN()-COLUMN($Z100)),0),3.75)+INDEX(エサマスタ!$C$5:$O$53,MATCH($E100,エサマスタ!$B$5:$B$53,0),COLUMN()-COLUMN($Z100)),0),3.75)+INDEX(エサマスタ!$C$5:$O$53,MATCH($F100,エサマスタ!$B$5:$B$53,0),COLUMN()-COLUMN($Z100)),0),3.75)</f>
        <v>2.25</v>
      </c>
      <c r="AG100" s="65">
        <f>MIN(MAX(MIN(MAX(MIN(MAX(Q$6+INDEX(エサマスタ!$C$5:$O$53,MATCH($D100,エサマスタ!$B$5:$B$53,0),COLUMN()-COLUMN($Z100)),0),3.75)+INDEX(エサマスタ!$C$5:$O$53,MATCH($E100,エサマスタ!$B$5:$B$53,0),COLUMN()-COLUMN($Z100)),0),3.75)+INDEX(エサマスタ!$C$5:$O$53,MATCH($F100,エサマスタ!$B$5:$B$53,0),COLUMN()-COLUMN($Z100)),0),3.75)</f>
        <v>0.5</v>
      </c>
      <c r="AH100" s="65">
        <f>MIN(MAX(MIN(MAX(MIN(MAX(R$6+INDEX(エサマスタ!$C$5:$O$53,MATCH($D100,エサマスタ!$B$5:$B$53,0),COLUMN()-COLUMN($Z100)),0),3.75)+INDEX(エサマスタ!$C$5:$O$53,MATCH($E100,エサマスタ!$B$5:$B$53,0),COLUMN()-COLUMN($Z100)),0),3.75)+INDEX(エサマスタ!$C$5:$O$53,MATCH($F100,エサマスタ!$B$5:$B$53,0),COLUMN()-COLUMN($Z100)),0),3.75)</f>
        <v>0</v>
      </c>
      <c r="AI100" s="76">
        <f>MIN(MAX(MIN(MAX(MIN(MAX(S$6+INDEX(エサマスタ!$C$5:$O$53,MATCH($D100,エサマスタ!$B$5:$B$53,0),COLUMN()-COLUMN($Z100)),0),1.875-MOD(S100,1))+INDEX(エサマスタ!$C$5:$O$53,MATCH($E100,エサマスタ!$B$5:$B$53,0),COLUMN()-COLUMN($Z100)),0),1.875-MOD(S100,1))+INDEX(エサマスタ!$C$5:$O$53,MATCH($F100,エサマスタ!$B$5:$B$53,0),COLUMN()-COLUMN($Z100)),0),1.875-MOD(S100,1))</f>
        <v>0.625</v>
      </c>
      <c r="AJ100" s="76">
        <f>MIN(MAX(MIN(MAX(MIN(MAX(T$6+INDEX(エサマスタ!$C$5:$O$53,MATCH($D100,エサマスタ!$B$5:$B$53,0),COLUMN()-COLUMN($Z100)),0),1.875-MOD(T100,1))+INDEX(エサマスタ!$C$5:$O$53,MATCH($E100,エサマスタ!$B$5:$B$53,0),COLUMN()-COLUMN($Z100)),0),1.875-MOD(T100,1))+INDEX(エサマスタ!$C$5:$O$53,MATCH($F100,エサマスタ!$B$5:$B$53,0),COLUMN()-COLUMN($Z100)),0),1.875-MOD(T100,1))</f>
        <v>0.75</v>
      </c>
      <c r="AK100" s="76">
        <f>MIN(MAX(MIN(MAX(MIN(MAX(U$6+INDEX(エサマスタ!$C$5:$O$53,MATCH($D100,エサマスタ!$B$5:$B$53,0),COLUMN()-COLUMN($Z100)),0),1.875-MOD(U100,1))+INDEX(エサマスタ!$C$5:$O$53,MATCH($E100,エサマスタ!$B$5:$B$53,0),COLUMN()-COLUMN($Z100)),0),1.875-MOD(U100,1))+INDEX(エサマスタ!$C$5:$O$53,MATCH($F100,エサマスタ!$B$5:$B$53,0),COLUMN()-COLUMN($Z100)),0),1.875-MOD(U100,1))</f>
        <v>0.75</v>
      </c>
      <c r="AL100" s="76">
        <f>MIN(MAX(MIN(MAX(MIN(MAX(V$6+INDEX(エサマスタ!$C$5:$O$53,MATCH($D100,エサマスタ!$B$5:$B$53,0),COLUMN()-COLUMN($Z100)),0),1.875-MOD(V100,1))+INDEX(エサマスタ!$C$5:$O$53,MATCH($E100,エサマスタ!$B$5:$B$53,0),COLUMN()-COLUMN($Z100)),0),1.875-MOD(V100,1))+INDEX(エサマスタ!$C$5:$O$53,MATCH($F100,エサマスタ!$B$5:$B$53,0),COLUMN()-COLUMN($Z100)),0),1.875-MOD(V100,1))</f>
        <v>0.75</v>
      </c>
      <c r="AM100" s="77">
        <f>MIN(MAX(MIN(MAX(MIN(MAX(W$6+IF(AND($F$1="リマスター",$D100="アルマジロキャベツ"),-1,1)*INDEX(エサマスタ!$C$5:$O$53,MATCH($D100,エサマスタ!$B$5:$B$53,0),COLUMN()-COLUMN($Z100)),0),1.875-MOD(W100,1))+IF(AND($F$1="リマスター",$E100="アルマジロキャベツ"),-1,1)*INDEX(エサマスタ!$C$5:$O$53,MATCH($E100,エサマスタ!$B$5:$B$53,0),COLUMN()-COLUMN($Z100)),0),1.875-MOD(W100,1))+IF(AND($F$1="リマスター",$F100="アルマジロキャベツ"),-1,1)*INDEX(エサマスタ!$C$5:$O$53,MATCH($F100,エサマスタ!$B$5:$B$53,0),COLUMN()-COLUMN($Z100)),0),1.875-MOD(W100,1))</f>
        <v>1</v>
      </c>
      <c r="AN100" s="15"/>
    </row>
    <row r="101" spans="1:40" x14ac:dyDescent="0.25">
      <c r="A101" s="15"/>
      <c r="B101" s="51" t="s">
        <v>190</v>
      </c>
      <c r="C101" s="54"/>
      <c r="D101" s="53" t="s">
        <v>92</v>
      </c>
      <c r="E101" s="53" t="s">
        <v>97</v>
      </c>
      <c r="F101" s="53" t="s">
        <v>97</v>
      </c>
      <c r="G101" s="50"/>
      <c r="H101" s="15"/>
      <c r="I101" s="15"/>
      <c r="J101" s="63" t="s">
        <v>190</v>
      </c>
      <c r="K101" s="64">
        <f t="shared" ref="K101:R101" si="169">K100+AA100</f>
        <v>252.5</v>
      </c>
      <c r="L101" s="65">
        <f t="shared" si="169"/>
        <v>108.25</v>
      </c>
      <c r="M101" s="65">
        <f t="shared" si="169"/>
        <v>132.5</v>
      </c>
      <c r="N101" s="65">
        <f t="shared" si="169"/>
        <v>138.5</v>
      </c>
      <c r="O101" s="65">
        <f t="shared" si="169"/>
        <v>88</v>
      </c>
      <c r="P101" s="65">
        <f t="shared" si="169"/>
        <v>198.25</v>
      </c>
      <c r="Q101" s="65">
        <f t="shared" si="169"/>
        <v>83.5</v>
      </c>
      <c r="R101" s="65">
        <f t="shared" si="169"/>
        <v>5</v>
      </c>
      <c r="S101" s="76">
        <f t="shared" ref="S101:W101" si="170">INT(S100)+MIN(S100-INT(S100)+AI100,1.875)</f>
        <v>63.625</v>
      </c>
      <c r="T101" s="76">
        <f t="shared" si="170"/>
        <v>66.75</v>
      </c>
      <c r="U101" s="76">
        <f t="shared" si="170"/>
        <v>66.75</v>
      </c>
      <c r="V101" s="76">
        <f t="shared" si="170"/>
        <v>66.75</v>
      </c>
      <c r="W101" s="77">
        <f t="shared" si="170"/>
        <v>67.375</v>
      </c>
      <c r="X101" s="15"/>
      <c r="Y101" s="15"/>
      <c r="Z101" s="63" t="s">
        <v>190</v>
      </c>
      <c r="AA101" s="64">
        <f>MIN(MAX(MIN(MAX(MIN(MAX(K$6+INDEX(エサマスタ!$C$5:$O$53,MATCH($D101,エサマスタ!$B$5:$B$53,0),COLUMN()-COLUMN($Z101)),0),3.75)+INDEX(エサマスタ!$C$5:$O$53,MATCH($E101,エサマスタ!$B$5:$B$53,0),COLUMN()-COLUMN($Z101)),0),3.75)+INDEX(エサマスタ!$C$5:$O$53,MATCH($F101,エサマスタ!$B$5:$B$53,0),COLUMN()-COLUMN($Z101)),0),3.75)</f>
        <v>3.75</v>
      </c>
      <c r="AB101" s="65">
        <f>MIN(MAX(MIN(MAX(MIN(MAX(L$6+INDEX(エサマスタ!$C$5:$O$53,MATCH($D101,エサマスタ!$B$5:$B$53,0),COLUMN()-COLUMN($Z101)),0),3.75)+INDEX(エサマスタ!$C$5:$O$53,MATCH($E101,エサマスタ!$B$5:$B$53,0),COLUMN()-COLUMN($Z101)),0),3.75)+INDEX(エサマスタ!$C$5:$O$53,MATCH($F101,エサマスタ!$B$5:$B$53,0),COLUMN()-COLUMN($Z101)),0),3.75)</f>
        <v>1.25</v>
      </c>
      <c r="AC101" s="65">
        <f>MIN(MAX(MIN(MAX(MIN(MAX(M$6+INDEX(エサマスタ!$C$5:$O$53,MATCH($D101,エサマスタ!$B$5:$B$53,0),COLUMN()-COLUMN($Z101)),0),3.75)+INDEX(エサマスタ!$C$5:$O$53,MATCH($E101,エサマスタ!$B$5:$B$53,0),COLUMN()-COLUMN($Z101)),0),3.75)+INDEX(エサマスタ!$C$5:$O$53,MATCH($F101,エサマスタ!$B$5:$B$53,0),COLUMN()-COLUMN($Z101)),0),3.75)</f>
        <v>1.5</v>
      </c>
      <c r="AD101" s="65">
        <f>MIN(MAX(MIN(MAX(MIN(MAX(N$6+INDEX(エサマスタ!$C$5:$O$53,MATCH($D101,エサマスタ!$B$5:$B$53,0),COLUMN()-COLUMN($Z101)),0),3.75)+INDEX(エサマスタ!$C$5:$O$53,MATCH($E101,エサマスタ!$B$5:$B$53,0),COLUMN()-COLUMN($Z101)),0),3.75)+INDEX(エサマスタ!$C$5:$O$53,MATCH($F101,エサマスタ!$B$5:$B$53,0),COLUMN()-COLUMN($Z101)),0),3.75)</f>
        <v>1.5</v>
      </c>
      <c r="AE101" s="65">
        <f>MIN(MAX(MIN(MAX(MIN(MAX(O$6+INDEX(エサマスタ!$C$5:$O$53,MATCH($D101,エサマスタ!$B$5:$B$53,0),COLUMN()-COLUMN($Z101)),0),3.75)+INDEX(エサマスタ!$C$5:$O$53,MATCH($E101,エサマスタ!$B$5:$B$53,0),COLUMN()-COLUMN($Z101)),0),3.75)+INDEX(エサマスタ!$C$5:$O$53,MATCH($F101,エサマスタ!$B$5:$B$53,0),COLUMN()-COLUMN($Z101)),0),3.75)</f>
        <v>1</v>
      </c>
      <c r="AF101" s="65">
        <f>MIN(MAX(MIN(MAX(MIN(MAX(P$6+INDEX(エサマスタ!$C$5:$O$53,MATCH($D101,エサマスタ!$B$5:$B$53,0),COLUMN()-COLUMN($Z101)),0),3.75)+INDEX(エサマスタ!$C$5:$O$53,MATCH($E101,エサマスタ!$B$5:$B$53,0),COLUMN()-COLUMN($Z101)),0),3.75)+INDEX(エサマスタ!$C$5:$O$53,MATCH($F101,エサマスタ!$B$5:$B$53,0),COLUMN()-COLUMN($Z101)),0),3.75)</f>
        <v>2.25</v>
      </c>
      <c r="AG101" s="65">
        <f>MIN(MAX(MIN(MAX(MIN(MAX(Q$6+INDEX(エサマスタ!$C$5:$O$53,MATCH($D101,エサマスタ!$B$5:$B$53,0),COLUMN()-COLUMN($Z101)),0),3.75)+INDEX(エサマスタ!$C$5:$O$53,MATCH($E101,エサマスタ!$B$5:$B$53,0),COLUMN()-COLUMN($Z101)),0),3.75)+INDEX(エサマスタ!$C$5:$O$53,MATCH($F101,エサマスタ!$B$5:$B$53,0),COLUMN()-COLUMN($Z101)),0),3.75)</f>
        <v>0.5</v>
      </c>
      <c r="AH101" s="65">
        <f>MIN(MAX(MIN(MAX(MIN(MAX(R$6+INDEX(エサマスタ!$C$5:$O$53,MATCH($D101,エサマスタ!$B$5:$B$53,0),COLUMN()-COLUMN($Z101)),0),3.75)+INDEX(エサマスタ!$C$5:$O$53,MATCH($E101,エサマスタ!$B$5:$B$53,0),COLUMN()-COLUMN($Z101)),0),3.75)+INDEX(エサマスタ!$C$5:$O$53,MATCH($F101,エサマスタ!$B$5:$B$53,0),COLUMN()-COLUMN($Z101)),0),3.75)</f>
        <v>0</v>
      </c>
      <c r="AI101" s="76">
        <f>MIN(MAX(MIN(MAX(MIN(MAX(S$6+INDEX(エサマスタ!$C$5:$O$53,MATCH($D101,エサマスタ!$B$5:$B$53,0),COLUMN()-COLUMN($Z101)),0),1.875-MOD(S101,1))+INDEX(エサマスタ!$C$5:$O$53,MATCH($E101,エサマスタ!$B$5:$B$53,0),COLUMN()-COLUMN($Z101)),0),1.875-MOD(S101,1))+INDEX(エサマスタ!$C$5:$O$53,MATCH($F101,エサマスタ!$B$5:$B$53,0),COLUMN()-COLUMN($Z101)),0),1.875-MOD(S101,1))</f>
        <v>0.625</v>
      </c>
      <c r="AJ101" s="76">
        <f>MIN(MAX(MIN(MAX(MIN(MAX(T$6+INDEX(エサマスタ!$C$5:$O$53,MATCH($D101,エサマスタ!$B$5:$B$53,0),COLUMN()-COLUMN($Z101)),0),1.875-MOD(T101,1))+INDEX(エサマスタ!$C$5:$O$53,MATCH($E101,エサマスタ!$B$5:$B$53,0),COLUMN()-COLUMN($Z101)),0),1.875-MOD(T101,1))+INDEX(エサマスタ!$C$5:$O$53,MATCH($F101,エサマスタ!$B$5:$B$53,0),COLUMN()-COLUMN($Z101)),0),1.875-MOD(T101,1))</f>
        <v>0.75</v>
      </c>
      <c r="AK101" s="76">
        <f>MIN(MAX(MIN(MAX(MIN(MAX(U$6+INDEX(エサマスタ!$C$5:$O$53,MATCH($D101,エサマスタ!$B$5:$B$53,0),COLUMN()-COLUMN($Z101)),0),1.875-MOD(U101,1))+INDEX(エサマスタ!$C$5:$O$53,MATCH($E101,エサマスタ!$B$5:$B$53,0),COLUMN()-COLUMN($Z101)),0),1.875-MOD(U101,1))+INDEX(エサマスタ!$C$5:$O$53,MATCH($F101,エサマスタ!$B$5:$B$53,0),COLUMN()-COLUMN($Z101)),0),1.875-MOD(U101,1))</f>
        <v>0.75</v>
      </c>
      <c r="AL101" s="76">
        <f>MIN(MAX(MIN(MAX(MIN(MAX(V$6+INDEX(エサマスタ!$C$5:$O$53,MATCH($D101,エサマスタ!$B$5:$B$53,0),COLUMN()-COLUMN($Z101)),0),1.875-MOD(V101,1))+INDEX(エサマスタ!$C$5:$O$53,MATCH($E101,エサマスタ!$B$5:$B$53,0),COLUMN()-COLUMN($Z101)),0),1.875-MOD(V101,1))+INDEX(エサマスタ!$C$5:$O$53,MATCH($F101,エサマスタ!$B$5:$B$53,0),COLUMN()-COLUMN($Z101)),0),1.875-MOD(V101,1))</f>
        <v>0.75</v>
      </c>
      <c r="AM101" s="77">
        <f>MIN(MAX(MIN(MAX(MIN(MAX(W$6+IF(AND($F$1="リマスター",$D101="アルマジロキャベツ"),-1,1)*INDEX(エサマスタ!$C$5:$O$53,MATCH($D101,エサマスタ!$B$5:$B$53,0),COLUMN()-COLUMN($Z101)),0),1.875-MOD(W101,1))+IF(AND($F$1="リマスター",$E101="アルマジロキャベツ"),-1,1)*INDEX(エサマスタ!$C$5:$O$53,MATCH($E101,エサマスタ!$B$5:$B$53,0),COLUMN()-COLUMN($Z101)),0),1.875-MOD(W101,1))+IF(AND($F$1="リマスター",$F101="アルマジロキャベツ"),-1,1)*INDEX(エサマスタ!$C$5:$O$53,MATCH($F101,エサマスタ!$B$5:$B$53,0),COLUMN()-COLUMN($Z101)),0),1.875-MOD(W101,1))</f>
        <v>1</v>
      </c>
      <c r="AN101" s="15"/>
    </row>
    <row r="102" spans="1:40" x14ac:dyDescent="0.25">
      <c r="A102" s="15"/>
      <c r="B102" s="51" t="s">
        <v>191</v>
      </c>
      <c r="C102" s="54"/>
      <c r="D102" s="53" t="s">
        <v>92</v>
      </c>
      <c r="E102" s="53" t="s">
        <v>97</v>
      </c>
      <c r="F102" s="53" t="s">
        <v>97</v>
      </c>
      <c r="G102" s="50"/>
      <c r="H102" s="15"/>
      <c r="I102" s="15"/>
      <c r="J102" s="63" t="s">
        <v>191</v>
      </c>
      <c r="K102" s="64">
        <f t="shared" ref="K102:R102" si="171">K101+AA101</f>
        <v>256.25</v>
      </c>
      <c r="L102" s="65">
        <f t="shared" si="171"/>
        <v>109.5</v>
      </c>
      <c r="M102" s="65">
        <f t="shared" si="171"/>
        <v>134</v>
      </c>
      <c r="N102" s="65">
        <f t="shared" si="171"/>
        <v>140</v>
      </c>
      <c r="O102" s="65">
        <f t="shared" si="171"/>
        <v>89</v>
      </c>
      <c r="P102" s="65">
        <f t="shared" si="171"/>
        <v>200.5</v>
      </c>
      <c r="Q102" s="65">
        <f t="shared" si="171"/>
        <v>84</v>
      </c>
      <c r="R102" s="65">
        <f t="shared" si="171"/>
        <v>5</v>
      </c>
      <c r="S102" s="76">
        <f t="shared" ref="S102:W102" si="172">INT(S101)+MIN(S101-INT(S101)+AI101,1.875)</f>
        <v>64.25</v>
      </c>
      <c r="T102" s="76">
        <f t="shared" si="172"/>
        <v>67.5</v>
      </c>
      <c r="U102" s="76">
        <f t="shared" si="172"/>
        <v>67.5</v>
      </c>
      <c r="V102" s="76">
        <f t="shared" si="172"/>
        <v>67.5</v>
      </c>
      <c r="W102" s="77">
        <f t="shared" si="172"/>
        <v>68.375</v>
      </c>
      <c r="X102" s="15"/>
      <c r="Y102" s="15"/>
      <c r="Z102" s="63" t="s">
        <v>191</v>
      </c>
      <c r="AA102" s="64">
        <f>MIN(MAX(MIN(MAX(MIN(MAX(K$6+INDEX(エサマスタ!$C$5:$O$53,MATCH($D102,エサマスタ!$B$5:$B$53,0),COLUMN()-COLUMN($Z102)),0),3.75)+INDEX(エサマスタ!$C$5:$O$53,MATCH($E102,エサマスタ!$B$5:$B$53,0),COLUMN()-COLUMN($Z102)),0),3.75)+INDEX(エサマスタ!$C$5:$O$53,MATCH($F102,エサマスタ!$B$5:$B$53,0),COLUMN()-COLUMN($Z102)),0),3.75)</f>
        <v>3.75</v>
      </c>
      <c r="AB102" s="65">
        <f>MIN(MAX(MIN(MAX(MIN(MAX(L$6+INDEX(エサマスタ!$C$5:$O$53,MATCH($D102,エサマスタ!$B$5:$B$53,0),COLUMN()-COLUMN($Z102)),0),3.75)+INDEX(エサマスタ!$C$5:$O$53,MATCH($E102,エサマスタ!$B$5:$B$53,0),COLUMN()-COLUMN($Z102)),0),3.75)+INDEX(エサマスタ!$C$5:$O$53,MATCH($F102,エサマスタ!$B$5:$B$53,0),COLUMN()-COLUMN($Z102)),0),3.75)</f>
        <v>1.25</v>
      </c>
      <c r="AC102" s="65">
        <f>MIN(MAX(MIN(MAX(MIN(MAX(M$6+INDEX(エサマスタ!$C$5:$O$53,MATCH($D102,エサマスタ!$B$5:$B$53,0),COLUMN()-COLUMN($Z102)),0),3.75)+INDEX(エサマスタ!$C$5:$O$53,MATCH($E102,エサマスタ!$B$5:$B$53,0),COLUMN()-COLUMN($Z102)),0),3.75)+INDEX(エサマスタ!$C$5:$O$53,MATCH($F102,エサマスタ!$B$5:$B$53,0),COLUMN()-COLUMN($Z102)),0),3.75)</f>
        <v>1.5</v>
      </c>
      <c r="AD102" s="65">
        <f>MIN(MAX(MIN(MAX(MIN(MAX(N$6+INDEX(エサマスタ!$C$5:$O$53,MATCH($D102,エサマスタ!$B$5:$B$53,0),COLUMN()-COLUMN($Z102)),0),3.75)+INDEX(エサマスタ!$C$5:$O$53,MATCH($E102,エサマスタ!$B$5:$B$53,0),COLUMN()-COLUMN($Z102)),0),3.75)+INDEX(エサマスタ!$C$5:$O$53,MATCH($F102,エサマスタ!$B$5:$B$53,0),COLUMN()-COLUMN($Z102)),0),3.75)</f>
        <v>1.5</v>
      </c>
      <c r="AE102" s="65">
        <f>MIN(MAX(MIN(MAX(MIN(MAX(O$6+INDEX(エサマスタ!$C$5:$O$53,MATCH($D102,エサマスタ!$B$5:$B$53,0),COLUMN()-COLUMN($Z102)),0),3.75)+INDEX(エサマスタ!$C$5:$O$53,MATCH($E102,エサマスタ!$B$5:$B$53,0),COLUMN()-COLUMN($Z102)),0),3.75)+INDEX(エサマスタ!$C$5:$O$53,MATCH($F102,エサマスタ!$B$5:$B$53,0),COLUMN()-COLUMN($Z102)),0),3.75)</f>
        <v>1</v>
      </c>
      <c r="AF102" s="65">
        <f>MIN(MAX(MIN(MAX(MIN(MAX(P$6+INDEX(エサマスタ!$C$5:$O$53,MATCH($D102,エサマスタ!$B$5:$B$53,0),COLUMN()-COLUMN($Z102)),0),3.75)+INDEX(エサマスタ!$C$5:$O$53,MATCH($E102,エサマスタ!$B$5:$B$53,0),COLUMN()-COLUMN($Z102)),0),3.75)+INDEX(エサマスタ!$C$5:$O$53,MATCH($F102,エサマスタ!$B$5:$B$53,0),COLUMN()-COLUMN($Z102)),0),3.75)</f>
        <v>2.25</v>
      </c>
      <c r="AG102" s="65">
        <f>MIN(MAX(MIN(MAX(MIN(MAX(Q$6+INDEX(エサマスタ!$C$5:$O$53,MATCH($D102,エサマスタ!$B$5:$B$53,0),COLUMN()-COLUMN($Z102)),0),3.75)+INDEX(エサマスタ!$C$5:$O$53,MATCH($E102,エサマスタ!$B$5:$B$53,0),COLUMN()-COLUMN($Z102)),0),3.75)+INDEX(エサマスタ!$C$5:$O$53,MATCH($F102,エサマスタ!$B$5:$B$53,0),COLUMN()-COLUMN($Z102)),0),3.75)</f>
        <v>0.5</v>
      </c>
      <c r="AH102" s="65">
        <f>MIN(MAX(MIN(MAX(MIN(MAX(R$6+INDEX(エサマスタ!$C$5:$O$53,MATCH($D102,エサマスタ!$B$5:$B$53,0),COLUMN()-COLUMN($Z102)),0),3.75)+INDEX(エサマスタ!$C$5:$O$53,MATCH($E102,エサマスタ!$B$5:$B$53,0),COLUMN()-COLUMN($Z102)),0),3.75)+INDEX(エサマスタ!$C$5:$O$53,MATCH($F102,エサマスタ!$B$5:$B$53,0),COLUMN()-COLUMN($Z102)),0),3.75)</f>
        <v>0</v>
      </c>
      <c r="AI102" s="76">
        <f>MIN(MAX(MIN(MAX(MIN(MAX(S$6+INDEX(エサマスタ!$C$5:$O$53,MATCH($D102,エサマスタ!$B$5:$B$53,0),COLUMN()-COLUMN($Z102)),0),1.875-MOD(S102,1))+INDEX(エサマスタ!$C$5:$O$53,MATCH($E102,エサマスタ!$B$5:$B$53,0),COLUMN()-COLUMN($Z102)),0),1.875-MOD(S102,1))+INDEX(エサマスタ!$C$5:$O$53,MATCH($F102,エサマスタ!$B$5:$B$53,0),COLUMN()-COLUMN($Z102)),0),1.875-MOD(S102,1))</f>
        <v>0.625</v>
      </c>
      <c r="AJ102" s="76">
        <f>MIN(MAX(MIN(MAX(MIN(MAX(T$6+INDEX(エサマスタ!$C$5:$O$53,MATCH($D102,エサマスタ!$B$5:$B$53,0),COLUMN()-COLUMN($Z102)),0),1.875-MOD(T102,1))+INDEX(エサマスタ!$C$5:$O$53,MATCH($E102,エサマスタ!$B$5:$B$53,0),COLUMN()-COLUMN($Z102)),0),1.875-MOD(T102,1))+INDEX(エサマスタ!$C$5:$O$53,MATCH($F102,エサマスタ!$B$5:$B$53,0),COLUMN()-COLUMN($Z102)),0),1.875-MOD(T102,1))</f>
        <v>0.75</v>
      </c>
      <c r="AK102" s="76">
        <f>MIN(MAX(MIN(MAX(MIN(MAX(U$6+INDEX(エサマスタ!$C$5:$O$53,MATCH($D102,エサマスタ!$B$5:$B$53,0),COLUMN()-COLUMN($Z102)),0),1.875-MOD(U102,1))+INDEX(エサマスタ!$C$5:$O$53,MATCH($E102,エサマスタ!$B$5:$B$53,0),COLUMN()-COLUMN($Z102)),0),1.875-MOD(U102,1))+INDEX(エサマスタ!$C$5:$O$53,MATCH($F102,エサマスタ!$B$5:$B$53,0),COLUMN()-COLUMN($Z102)),0),1.875-MOD(U102,1))</f>
        <v>0.75</v>
      </c>
      <c r="AL102" s="76">
        <f>MIN(MAX(MIN(MAX(MIN(MAX(V$6+INDEX(エサマスタ!$C$5:$O$53,MATCH($D102,エサマスタ!$B$5:$B$53,0),COLUMN()-COLUMN($Z102)),0),1.875-MOD(V102,1))+INDEX(エサマスタ!$C$5:$O$53,MATCH($E102,エサマスタ!$B$5:$B$53,0),COLUMN()-COLUMN($Z102)),0),1.875-MOD(V102,1))+INDEX(エサマスタ!$C$5:$O$53,MATCH($F102,エサマスタ!$B$5:$B$53,0),COLUMN()-COLUMN($Z102)),0),1.875-MOD(V102,1))</f>
        <v>0.75</v>
      </c>
      <c r="AM102" s="77">
        <f>MIN(MAX(MIN(MAX(MIN(MAX(W$6+IF(AND($F$1="リマスター",$D102="アルマジロキャベツ"),-1,1)*INDEX(エサマスタ!$C$5:$O$53,MATCH($D102,エサマスタ!$B$5:$B$53,0),COLUMN()-COLUMN($Z102)),0),1.875-MOD(W102,1))+IF(AND($F$1="リマスター",$E102="アルマジロキャベツ"),-1,1)*INDEX(エサマスタ!$C$5:$O$53,MATCH($E102,エサマスタ!$B$5:$B$53,0),COLUMN()-COLUMN($Z102)),0),1.875-MOD(W102,1))+IF(AND($F$1="リマスター",$F102="アルマジロキャベツ"),-1,1)*INDEX(エサマスタ!$C$5:$O$53,MATCH($F102,エサマスタ!$B$5:$B$53,0),COLUMN()-COLUMN($Z102)),0),1.875-MOD(W102,1))</f>
        <v>1</v>
      </c>
      <c r="AN102" s="15"/>
    </row>
    <row r="103" spans="1:40" x14ac:dyDescent="0.25">
      <c r="A103" s="15"/>
      <c r="B103" s="51" t="s">
        <v>192</v>
      </c>
      <c r="C103" s="54"/>
      <c r="D103" s="53" t="s">
        <v>97</v>
      </c>
      <c r="E103" s="53" t="s">
        <v>97</v>
      </c>
      <c r="F103" s="53" t="s">
        <v>104</v>
      </c>
      <c r="G103" s="50"/>
      <c r="H103" s="15"/>
      <c r="I103" s="15"/>
      <c r="J103" s="63" t="s">
        <v>192</v>
      </c>
      <c r="K103" s="64">
        <f t="shared" ref="K103:R103" si="173">K102+AA102</f>
        <v>260</v>
      </c>
      <c r="L103" s="65">
        <f t="shared" si="173"/>
        <v>110.75</v>
      </c>
      <c r="M103" s="65">
        <f t="shared" si="173"/>
        <v>135.5</v>
      </c>
      <c r="N103" s="65">
        <f t="shared" si="173"/>
        <v>141.5</v>
      </c>
      <c r="O103" s="65">
        <f t="shared" si="173"/>
        <v>90</v>
      </c>
      <c r="P103" s="65">
        <f t="shared" si="173"/>
        <v>202.75</v>
      </c>
      <c r="Q103" s="65">
        <f t="shared" si="173"/>
        <v>84.5</v>
      </c>
      <c r="R103" s="65">
        <f t="shared" si="173"/>
        <v>5</v>
      </c>
      <c r="S103" s="76">
        <f t="shared" ref="S103:W103" si="174">INT(S102)+MIN(S102-INT(S102)+AI102,1.875)</f>
        <v>64.875</v>
      </c>
      <c r="T103" s="76">
        <f t="shared" si="174"/>
        <v>68.25</v>
      </c>
      <c r="U103" s="76">
        <f t="shared" si="174"/>
        <v>68.25</v>
      </c>
      <c r="V103" s="76">
        <f t="shared" si="174"/>
        <v>68.25</v>
      </c>
      <c r="W103" s="77">
        <f t="shared" si="174"/>
        <v>69.375</v>
      </c>
      <c r="X103" s="15"/>
      <c r="Y103" s="15"/>
      <c r="Z103" s="63" t="s">
        <v>192</v>
      </c>
      <c r="AA103" s="64">
        <f>MIN(MAX(MIN(MAX(MIN(MAX(K$6+INDEX(エサマスタ!$C$5:$O$53,MATCH($D103,エサマスタ!$B$5:$B$53,0),COLUMN()-COLUMN($Z103)),0),3.75)+INDEX(エサマスタ!$C$5:$O$53,MATCH($E103,エサマスタ!$B$5:$B$53,0),COLUMN()-COLUMN($Z103)),0),3.75)+INDEX(エサマスタ!$C$5:$O$53,MATCH($F103,エサマスタ!$B$5:$B$53,0),COLUMN()-COLUMN($Z103)),0),3.75)</f>
        <v>3.75</v>
      </c>
      <c r="AB103" s="65">
        <f>MIN(MAX(MIN(MAX(MIN(MAX(L$6+INDEX(エサマスタ!$C$5:$O$53,MATCH($D103,エサマスタ!$B$5:$B$53,0),COLUMN()-COLUMN($Z103)),0),3.75)+INDEX(エサマスタ!$C$5:$O$53,MATCH($E103,エサマスタ!$B$5:$B$53,0),COLUMN()-COLUMN($Z103)),0),3.75)+INDEX(エサマスタ!$C$5:$O$53,MATCH($F103,エサマスタ!$B$5:$B$53,0),COLUMN()-COLUMN($Z103)),0),3.75)</f>
        <v>1.25</v>
      </c>
      <c r="AC103" s="65">
        <f>MIN(MAX(MIN(MAX(MIN(MAX(M$6+INDEX(エサマスタ!$C$5:$O$53,MATCH($D103,エサマスタ!$B$5:$B$53,0),COLUMN()-COLUMN($Z103)),0),3.75)+INDEX(エサマスタ!$C$5:$O$53,MATCH($E103,エサマスタ!$B$5:$B$53,0),COLUMN()-COLUMN($Z103)),0),3.75)+INDEX(エサマスタ!$C$5:$O$53,MATCH($F103,エサマスタ!$B$5:$B$53,0),COLUMN()-COLUMN($Z103)),0),3.75)</f>
        <v>0.5</v>
      </c>
      <c r="AD103" s="65">
        <f>MIN(MAX(MIN(MAX(MIN(MAX(N$6+INDEX(エサマスタ!$C$5:$O$53,MATCH($D103,エサマスタ!$B$5:$B$53,0),COLUMN()-COLUMN($Z103)),0),3.75)+INDEX(エサマスタ!$C$5:$O$53,MATCH($E103,エサマスタ!$B$5:$B$53,0),COLUMN()-COLUMN($Z103)),0),3.75)+INDEX(エサマスタ!$C$5:$O$53,MATCH($F103,エサマスタ!$B$5:$B$53,0),COLUMN()-COLUMN($Z103)),0),3.75)</f>
        <v>1.5</v>
      </c>
      <c r="AE103" s="65">
        <f>MIN(MAX(MIN(MAX(MIN(MAX(O$6+INDEX(エサマスタ!$C$5:$O$53,MATCH($D103,エサマスタ!$B$5:$B$53,0),COLUMN()-COLUMN($Z103)),0),3.75)+INDEX(エサマスタ!$C$5:$O$53,MATCH($E103,エサマスタ!$B$5:$B$53,0),COLUMN()-COLUMN($Z103)),0),3.75)+INDEX(エサマスタ!$C$5:$O$53,MATCH($F103,エサマスタ!$B$5:$B$53,0),COLUMN()-COLUMN($Z103)),0),3.75)</f>
        <v>1</v>
      </c>
      <c r="AF103" s="65">
        <f>MIN(MAX(MIN(MAX(MIN(MAX(P$6+INDEX(エサマスタ!$C$5:$O$53,MATCH($D103,エサマスタ!$B$5:$B$53,0),COLUMN()-COLUMN($Z103)),0),3.75)+INDEX(エサマスタ!$C$5:$O$53,MATCH($E103,エサマスタ!$B$5:$B$53,0),COLUMN()-COLUMN($Z103)),0),3.75)+INDEX(エサマスタ!$C$5:$O$53,MATCH($F103,エサマスタ!$B$5:$B$53,0),COLUMN()-COLUMN($Z103)),0),3.75)</f>
        <v>1.25</v>
      </c>
      <c r="AG103" s="65">
        <f>MIN(MAX(MIN(MAX(MIN(MAX(Q$6+INDEX(エサマスタ!$C$5:$O$53,MATCH($D103,エサマスタ!$B$5:$B$53,0),COLUMN()-COLUMN($Z103)),0),3.75)+INDEX(エサマスタ!$C$5:$O$53,MATCH($E103,エサマスタ!$B$5:$B$53,0),COLUMN()-COLUMN($Z103)),0),3.75)+INDEX(エサマスタ!$C$5:$O$53,MATCH($F103,エサマスタ!$B$5:$B$53,0),COLUMN()-COLUMN($Z103)),0),3.75)</f>
        <v>2.5</v>
      </c>
      <c r="AH103" s="65">
        <f>MIN(MAX(MIN(MAX(MIN(MAX(R$6+INDEX(エサマスタ!$C$5:$O$53,MATCH($D103,エサマスタ!$B$5:$B$53,0),COLUMN()-COLUMN($Z103)),0),3.75)+INDEX(エサマスタ!$C$5:$O$53,MATCH($E103,エサマスタ!$B$5:$B$53,0),COLUMN()-COLUMN($Z103)),0),3.75)+INDEX(エサマスタ!$C$5:$O$53,MATCH($F103,エサマスタ!$B$5:$B$53,0),COLUMN()-COLUMN($Z103)),0),3.75)</f>
        <v>0</v>
      </c>
      <c r="AI103" s="76">
        <f>MIN(MAX(MIN(MAX(MIN(MAX(S$6+INDEX(エサマスタ!$C$5:$O$53,MATCH($D103,エサマスタ!$B$5:$B$53,0),COLUMN()-COLUMN($Z103)),0),1.875-MOD(S103,1))+INDEX(エサマスタ!$C$5:$O$53,MATCH($E103,エサマスタ!$B$5:$B$53,0),COLUMN()-COLUMN($Z103)),0),1.875-MOD(S103,1))+INDEX(エサマスタ!$C$5:$O$53,MATCH($F103,エサマスタ!$B$5:$B$53,0),COLUMN()-COLUMN($Z103)),0),1.875-MOD(S103,1))</f>
        <v>0.625</v>
      </c>
      <c r="AJ103" s="76">
        <f>MIN(MAX(MIN(MAX(MIN(MAX(T$6+INDEX(エサマスタ!$C$5:$O$53,MATCH($D103,エサマスタ!$B$5:$B$53,0),COLUMN()-COLUMN($Z103)),0),1.875-MOD(T103,1))+INDEX(エサマスタ!$C$5:$O$53,MATCH($E103,エサマスタ!$B$5:$B$53,0),COLUMN()-COLUMN($Z103)),0),1.875-MOD(T103,1))+INDEX(エサマスタ!$C$5:$O$53,MATCH($F103,エサマスタ!$B$5:$B$53,0),COLUMN()-COLUMN($Z103)),0),1.875-MOD(T103,1))</f>
        <v>0.25</v>
      </c>
      <c r="AK103" s="76">
        <f>MIN(MAX(MIN(MAX(MIN(MAX(U$6+INDEX(エサマスタ!$C$5:$O$53,MATCH($D103,エサマスタ!$B$5:$B$53,0),COLUMN()-COLUMN($Z103)),0),1.875-MOD(U103,1))+INDEX(エサマスタ!$C$5:$O$53,MATCH($E103,エサマスタ!$B$5:$B$53,0),COLUMN()-COLUMN($Z103)),0),1.875-MOD(U103,1))+INDEX(エサマスタ!$C$5:$O$53,MATCH($F103,エサマスタ!$B$5:$B$53,0),COLUMN()-COLUMN($Z103)),0),1.875-MOD(U103,1))</f>
        <v>0.25</v>
      </c>
      <c r="AL103" s="76">
        <f>MIN(MAX(MIN(MAX(MIN(MAX(V$6+INDEX(エサマスタ!$C$5:$O$53,MATCH($D103,エサマスタ!$B$5:$B$53,0),COLUMN()-COLUMN($Z103)),0),1.875-MOD(V103,1))+INDEX(エサマスタ!$C$5:$O$53,MATCH($E103,エサマスタ!$B$5:$B$53,0),COLUMN()-COLUMN($Z103)),0),1.875-MOD(V103,1))+INDEX(エサマスタ!$C$5:$O$53,MATCH($F103,エサマスタ!$B$5:$B$53,0),COLUMN()-COLUMN($Z103)),0),1.875-MOD(V103,1))</f>
        <v>0.25</v>
      </c>
      <c r="AM103" s="77">
        <f>MIN(MAX(MIN(MAX(MIN(MAX(W$6+IF(AND($F$1="リマスター",$D103="アルマジロキャベツ"),-1,1)*INDEX(エサマスタ!$C$5:$O$53,MATCH($D103,エサマスタ!$B$5:$B$53,0),COLUMN()-COLUMN($Z103)),0),1.875-MOD(W103,1))+IF(AND($F$1="リマスター",$E103="アルマジロキャベツ"),-1,1)*INDEX(エサマスタ!$C$5:$O$53,MATCH($E103,エサマスタ!$B$5:$B$53,0),COLUMN()-COLUMN($Z103)),0),1.875-MOD(W103,1))+IF(AND($F$1="リマスター",$F103="アルマジロキャベツ"),-1,1)*INDEX(エサマスタ!$C$5:$O$53,MATCH($F103,エサマスタ!$B$5:$B$53,0),COLUMN()-COLUMN($Z103)),0),1.875-MOD(W103,1))</f>
        <v>1.375</v>
      </c>
      <c r="AN103" s="15"/>
    </row>
    <row r="104" spans="1:40" x14ac:dyDescent="0.25">
      <c r="A104" s="15"/>
      <c r="B104" s="51" t="s">
        <v>193</v>
      </c>
      <c r="C104" s="54"/>
      <c r="D104" s="53" t="s">
        <v>92</v>
      </c>
      <c r="E104" s="53" t="s">
        <v>92</v>
      </c>
      <c r="F104" s="53" t="s">
        <v>104</v>
      </c>
      <c r="G104" s="50"/>
      <c r="H104" s="15"/>
      <c r="I104" s="15"/>
      <c r="J104" s="63" t="s">
        <v>193</v>
      </c>
      <c r="K104" s="64">
        <f t="shared" ref="K104:R104" si="175">K103+AA103</f>
        <v>263.75</v>
      </c>
      <c r="L104" s="65">
        <f t="shared" si="175"/>
        <v>112</v>
      </c>
      <c r="M104" s="65">
        <f t="shared" si="175"/>
        <v>136</v>
      </c>
      <c r="N104" s="65">
        <f t="shared" si="175"/>
        <v>143</v>
      </c>
      <c r="O104" s="65">
        <f t="shared" si="175"/>
        <v>91</v>
      </c>
      <c r="P104" s="65">
        <f t="shared" si="175"/>
        <v>204</v>
      </c>
      <c r="Q104" s="65">
        <f t="shared" si="175"/>
        <v>87</v>
      </c>
      <c r="R104" s="65">
        <f t="shared" si="175"/>
        <v>5</v>
      </c>
      <c r="S104" s="76">
        <f t="shared" ref="S104:W104" si="176">INT(S103)+MIN(S103-INT(S103)+AI103,1.875)</f>
        <v>65.5</v>
      </c>
      <c r="T104" s="76">
        <f t="shared" si="176"/>
        <v>68.5</v>
      </c>
      <c r="U104" s="76">
        <f t="shared" si="176"/>
        <v>68.5</v>
      </c>
      <c r="V104" s="76">
        <f t="shared" si="176"/>
        <v>68.5</v>
      </c>
      <c r="W104" s="77">
        <f t="shared" si="176"/>
        <v>70.75</v>
      </c>
      <c r="X104" s="15"/>
      <c r="Y104" s="15"/>
      <c r="Z104" s="63" t="s">
        <v>193</v>
      </c>
      <c r="AA104" s="64">
        <f>MIN(MAX(MIN(MAX(MIN(MAX(K$6+INDEX(エサマスタ!$C$5:$O$53,MATCH($D104,エサマスタ!$B$5:$B$53,0),COLUMN()-COLUMN($Z104)),0),3.75)+INDEX(エサマスタ!$C$5:$O$53,MATCH($E104,エサマスタ!$B$5:$B$53,0),COLUMN()-COLUMN($Z104)),0),3.75)+INDEX(エサマスタ!$C$5:$O$53,MATCH($F104,エサマスタ!$B$5:$B$53,0),COLUMN()-COLUMN($Z104)),0),3.75)</f>
        <v>0.5</v>
      </c>
      <c r="AB104" s="65">
        <f>MIN(MAX(MIN(MAX(MIN(MAX(L$6+INDEX(エサマスタ!$C$5:$O$53,MATCH($D104,エサマスタ!$B$5:$B$53,0),COLUMN()-COLUMN($Z104)),0),3.75)+INDEX(エサマスタ!$C$5:$O$53,MATCH($E104,エサマスタ!$B$5:$B$53,0),COLUMN()-COLUMN($Z104)),0),3.75)+INDEX(エサマスタ!$C$5:$O$53,MATCH($F104,エサマスタ!$B$5:$B$53,0),COLUMN()-COLUMN($Z104)),0),3.75)</f>
        <v>1.25</v>
      </c>
      <c r="AC104" s="65">
        <f>MIN(MAX(MIN(MAX(MIN(MAX(M$6+INDEX(エサマスタ!$C$5:$O$53,MATCH($D104,エサマスタ!$B$5:$B$53,0),COLUMN()-COLUMN($Z104)),0),3.75)+INDEX(エサマスタ!$C$5:$O$53,MATCH($E104,エサマスタ!$B$5:$B$53,0),COLUMN()-COLUMN($Z104)),0),3.75)+INDEX(エサマスタ!$C$5:$O$53,MATCH($F104,エサマスタ!$B$5:$B$53,0),COLUMN()-COLUMN($Z104)),0),3.75)</f>
        <v>2.5</v>
      </c>
      <c r="AD104" s="65">
        <f>MIN(MAX(MIN(MAX(MIN(MAX(N$6+INDEX(エサマスタ!$C$5:$O$53,MATCH($D104,エサマスタ!$B$5:$B$53,0),COLUMN()-COLUMN($Z104)),0),3.75)+INDEX(エサマスタ!$C$5:$O$53,MATCH($E104,エサマスタ!$B$5:$B$53,0),COLUMN()-COLUMN($Z104)),0),3.75)+INDEX(エサマスタ!$C$5:$O$53,MATCH($F104,エサマスタ!$B$5:$B$53,0),COLUMN()-COLUMN($Z104)),0),3.75)</f>
        <v>1.5</v>
      </c>
      <c r="AE104" s="65">
        <f>MIN(MAX(MIN(MAX(MIN(MAX(O$6+INDEX(エサマスタ!$C$5:$O$53,MATCH($D104,エサマスタ!$B$5:$B$53,0),COLUMN()-COLUMN($Z104)),0),3.75)+INDEX(エサマスタ!$C$5:$O$53,MATCH($E104,エサマスタ!$B$5:$B$53,0),COLUMN()-COLUMN($Z104)),0),3.75)+INDEX(エサマスタ!$C$5:$O$53,MATCH($F104,エサマスタ!$B$5:$B$53,0),COLUMN()-COLUMN($Z104)),0),3.75)</f>
        <v>1</v>
      </c>
      <c r="AF104" s="65">
        <f>MIN(MAX(MIN(MAX(MIN(MAX(P$6+INDEX(エサマスタ!$C$5:$O$53,MATCH($D104,エサマスタ!$B$5:$B$53,0),COLUMN()-COLUMN($Z104)),0),3.75)+INDEX(エサマスタ!$C$5:$O$53,MATCH($E104,エサマスタ!$B$5:$B$53,0),COLUMN()-COLUMN($Z104)),0),3.75)+INDEX(エサマスタ!$C$5:$O$53,MATCH($F104,エサマスタ!$B$5:$B$53,0),COLUMN()-COLUMN($Z104)),0),3.75)</f>
        <v>3.25</v>
      </c>
      <c r="AG104" s="65">
        <f>MIN(MAX(MIN(MAX(MIN(MAX(Q$6+INDEX(エサマスタ!$C$5:$O$53,MATCH($D104,エサマスタ!$B$5:$B$53,0),COLUMN()-COLUMN($Z104)),0),3.75)+INDEX(エサマスタ!$C$5:$O$53,MATCH($E104,エサマスタ!$B$5:$B$53,0),COLUMN()-COLUMN($Z104)),0),3.75)+INDEX(エサマスタ!$C$5:$O$53,MATCH($F104,エサマスタ!$B$5:$B$53,0),COLUMN()-COLUMN($Z104)),0),3.75)</f>
        <v>1</v>
      </c>
      <c r="AH104" s="65">
        <f>MIN(MAX(MIN(MAX(MIN(MAX(R$6+INDEX(エサマスタ!$C$5:$O$53,MATCH($D104,エサマスタ!$B$5:$B$53,0),COLUMN()-COLUMN($Z104)),0),3.75)+INDEX(エサマスタ!$C$5:$O$53,MATCH($E104,エサマスタ!$B$5:$B$53,0),COLUMN()-COLUMN($Z104)),0),3.75)+INDEX(エサマスタ!$C$5:$O$53,MATCH($F104,エサマスタ!$B$5:$B$53,0),COLUMN()-COLUMN($Z104)),0),3.75)</f>
        <v>0</v>
      </c>
      <c r="AI104" s="76">
        <f>MIN(MAX(MIN(MAX(MIN(MAX(S$6+INDEX(エサマスタ!$C$5:$O$53,MATCH($D104,エサマスタ!$B$5:$B$53,0),COLUMN()-COLUMN($Z104)),0),1.875-MOD(S104,1))+INDEX(エサマスタ!$C$5:$O$53,MATCH($E104,エサマスタ!$B$5:$B$53,0),COLUMN()-COLUMN($Z104)),0),1.875-MOD(S104,1))+INDEX(エサマスタ!$C$5:$O$53,MATCH($F104,エサマスタ!$B$5:$B$53,0),COLUMN()-COLUMN($Z104)),0),1.875-MOD(S104,1))</f>
        <v>0.625</v>
      </c>
      <c r="AJ104" s="76">
        <f>MIN(MAX(MIN(MAX(MIN(MAX(T$6+INDEX(エサマスタ!$C$5:$O$53,MATCH($D104,エサマスタ!$B$5:$B$53,0),COLUMN()-COLUMN($Z104)),0),1.875-MOD(T104,1))+INDEX(エサマスタ!$C$5:$O$53,MATCH($E104,エサマスタ!$B$5:$B$53,0),COLUMN()-COLUMN($Z104)),0),1.875-MOD(T104,1))+INDEX(エサマスタ!$C$5:$O$53,MATCH($F104,エサマスタ!$B$5:$B$53,0),COLUMN()-COLUMN($Z104)),0),1.875-MOD(T104,1))</f>
        <v>1.25</v>
      </c>
      <c r="AK104" s="76">
        <f>MIN(MAX(MIN(MAX(MIN(MAX(U$6+INDEX(エサマスタ!$C$5:$O$53,MATCH($D104,エサマスタ!$B$5:$B$53,0),COLUMN()-COLUMN($Z104)),0),1.875-MOD(U104,1))+INDEX(エサマスタ!$C$5:$O$53,MATCH($E104,エサマスタ!$B$5:$B$53,0),COLUMN()-COLUMN($Z104)),0),1.875-MOD(U104,1))+INDEX(エサマスタ!$C$5:$O$53,MATCH($F104,エサマスタ!$B$5:$B$53,0),COLUMN()-COLUMN($Z104)),0),1.875-MOD(U104,1))</f>
        <v>1.25</v>
      </c>
      <c r="AL104" s="76">
        <f>MIN(MAX(MIN(MAX(MIN(MAX(V$6+INDEX(エサマスタ!$C$5:$O$53,MATCH($D104,エサマスタ!$B$5:$B$53,0),COLUMN()-COLUMN($Z104)),0),1.875-MOD(V104,1))+INDEX(エサマスタ!$C$5:$O$53,MATCH($E104,エサマスタ!$B$5:$B$53,0),COLUMN()-COLUMN($Z104)),0),1.875-MOD(V104,1))+INDEX(エサマスタ!$C$5:$O$53,MATCH($F104,エサマスタ!$B$5:$B$53,0),COLUMN()-COLUMN($Z104)),0),1.875-MOD(V104,1))</f>
        <v>1.25</v>
      </c>
      <c r="AM104" s="77">
        <f>MIN(MAX(MIN(MAX(MIN(MAX(W$6+IF(AND($F$1="リマスター",$D104="アルマジロキャベツ"),-1,1)*INDEX(エサマスタ!$C$5:$O$53,MATCH($D104,エサマスタ!$B$5:$B$53,0),COLUMN()-COLUMN($Z104)),0),1.875-MOD(W104,1))+IF(AND($F$1="リマスター",$E104="アルマジロキャベツ"),-1,1)*INDEX(エサマスタ!$C$5:$O$53,MATCH($E104,エサマスタ!$B$5:$B$53,0),COLUMN()-COLUMN($Z104)),0),1.875-MOD(W104,1))+IF(AND($F$1="リマスター",$F104="アルマジロキャベツ"),-1,1)*INDEX(エサマスタ!$C$5:$O$53,MATCH($F104,エサマスタ!$B$5:$B$53,0),COLUMN()-COLUMN($Z104)),0),1.875-MOD(W104,1))</f>
        <v>0</v>
      </c>
      <c r="AN104" s="15"/>
    </row>
    <row r="105" spans="1:40" x14ac:dyDescent="0.25">
      <c r="A105" s="15"/>
      <c r="B105" s="51" t="s">
        <v>194</v>
      </c>
      <c r="C105" s="54"/>
      <c r="D105" s="53" t="s">
        <v>92</v>
      </c>
      <c r="E105" s="53" t="s">
        <v>97</v>
      </c>
      <c r="F105" s="53" t="s">
        <v>97</v>
      </c>
      <c r="G105" s="50"/>
      <c r="H105" s="15"/>
      <c r="I105" s="15"/>
      <c r="J105" s="63" t="s">
        <v>194</v>
      </c>
      <c r="K105" s="64">
        <f t="shared" ref="K105:R105" si="177">K104+AA104</f>
        <v>264.25</v>
      </c>
      <c r="L105" s="65">
        <f t="shared" si="177"/>
        <v>113.25</v>
      </c>
      <c r="M105" s="65">
        <f t="shared" si="177"/>
        <v>138.5</v>
      </c>
      <c r="N105" s="65">
        <f t="shared" si="177"/>
        <v>144.5</v>
      </c>
      <c r="O105" s="65">
        <f t="shared" si="177"/>
        <v>92</v>
      </c>
      <c r="P105" s="65">
        <f t="shared" si="177"/>
        <v>207.25</v>
      </c>
      <c r="Q105" s="65">
        <f t="shared" si="177"/>
        <v>88</v>
      </c>
      <c r="R105" s="65">
        <f t="shared" si="177"/>
        <v>5</v>
      </c>
      <c r="S105" s="76">
        <f t="shared" ref="S105:W105" si="178">INT(S104)+MIN(S104-INT(S104)+AI104,1.875)</f>
        <v>66.125</v>
      </c>
      <c r="T105" s="76">
        <f t="shared" si="178"/>
        <v>69.75</v>
      </c>
      <c r="U105" s="76">
        <f t="shared" si="178"/>
        <v>69.75</v>
      </c>
      <c r="V105" s="76">
        <f t="shared" si="178"/>
        <v>69.75</v>
      </c>
      <c r="W105" s="77">
        <f t="shared" si="178"/>
        <v>70.75</v>
      </c>
      <c r="X105" s="15"/>
      <c r="Y105" s="15"/>
      <c r="Z105" s="63" t="s">
        <v>194</v>
      </c>
      <c r="AA105" s="64">
        <f>MIN(MAX(MIN(MAX(MIN(MAX(K$6+INDEX(エサマスタ!$C$5:$O$53,MATCH($D105,エサマスタ!$B$5:$B$53,0),COLUMN()-COLUMN($Z105)),0),3.75)+INDEX(エサマスタ!$C$5:$O$53,MATCH($E105,エサマスタ!$B$5:$B$53,0),COLUMN()-COLUMN($Z105)),0),3.75)+INDEX(エサマスタ!$C$5:$O$53,MATCH($F105,エサマスタ!$B$5:$B$53,0),COLUMN()-COLUMN($Z105)),0),3.75)</f>
        <v>3.75</v>
      </c>
      <c r="AB105" s="65">
        <f>MIN(MAX(MIN(MAX(MIN(MAX(L$6+INDEX(エサマスタ!$C$5:$O$53,MATCH($D105,エサマスタ!$B$5:$B$53,0),COLUMN()-COLUMN($Z105)),0),3.75)+INDEX(エサマスタ!$C$5:$O$53,MATCH($E105,エサマスタ!$B$5:$B$53,0),COLUMN()-COLUMN($Z105)),0),3.75)+INDEX(エサマスタ!$C$5:$O$53,MATCH($F105,エサマスタ!$B$5:$B$53,0),COLUMN()-COLUMN($Z105)),0),3.75)</f>
        <v>1.25</v>
      </c>
      <c r="AC105" s="65">
        <f>MIN(MAX(MIN(MAX(MIN(MAX(M$6+INDEX(エサマスタ!$C$5:$O$53,MATCH($D105,エサマスタ!$B$5:$B$53,0),COLUMN()-COLUMN($Z105)),0),3.75)+INDEX(エサマスタ!$C$5:$O$53,MATCH($E105,エサマスタ!$B$5:$B$53,0),COLUMN()-COLUMN($Z105)),0),3.75)+INDEX(エサマスタ!$C$5:$O$53,MATCH($F105,エサマスタ!$B$5:$B$53,0),COLUMN()-COLUMN($Z105)),0),3.75)</f>
        <v>1.5</v>
      </c>
      <c r="AD105" s="65">
        <f>MIN(MAX(MIN(MAX(MIN(MAX(N$6+INDEX(エサマスタ!$C$5:$O$53,MATCH($D105,エサマスタ!$B$5:$B$53,0),COLUMN()-COLUMN($Z105)),0),3.75)+INDEX(エサマスタ!$C$5:$O$53,MATCH($E105,エサマスタ!$B$5:$B$53,0),COLUMN()-COLUMN($Z105)),0),3.75)+INDEX(エサマスタ!$C$5:$O$53,MATCH($F105,エサマスタ!$B$5:$B$53,0),COLUMN()-COLUMN($Z105)),0),3.75)</f>
        <v>1.5</v>
      </c>
      <c r="AE105" s="65">
        <f>MIN(MAX(MIN(MAX(MIN(MAX(O$6+INDEX(エサマスタ!$C$5:$O$53,MATCH($D105,エサマスタ!$B$5:$B$53,0),COLUMN()-COLUMN($Z105)),0),3.75)+INDEX(エサマスタ!$C$5:$O$53,MATCH($E105,エサマスタ!$B$5:$B$53,0),COLUMN()-COLUMN($Z105)),0),3.75)+INDEX(エサマスタ!$C$5:$O$53,MATCH($F105,エサマスタ!$B$5:$B$53,0),COLUMN()-COLUMN($Z105)),0),3.75)</f>
        <v>1</v>
      </c>
      <c r="AF105" s="65">
        <f>MIN(MAX(MIN(MAX(MIN(MAX(P$6+INDEX(エサマスタ!$C$5:$O$53,MATCH($D105,エサマスタ!$B$5:$B$53,0),COLUMN()-COLUMN($Z105)),0),3.75)+INDEX(エサマスタ!$C$5:$O$53,MATCH($E105,エサマスタ!$B$5:$B$53,0),COLUMN()-COLUMN($Z105)),0),3.75)+INDEX(エサマスタ!$C$5:$O$53,MATCH($F105,エサマスタ!$B$5:$B$53,0),COLUMN()-COLUMN($Z105)),0),3.75)</f>
        <v>2.25</v>
      </c>
      <c r="AG105" s="65">
        <f>MIN(MAX(MIN(MAX(MIN(MAX(Q$6+INDEX(エサマスタ!$C$5:$O$53,MATCH($D105,エサマスタ!$B$5:$B$53,0),COLUMN()-COLUMN($Z105)),0),3.75)+INDEX(エサマスタ!$C$5:$O$53,MATCH($E105,エサマスタ!$B$5:$B$53,0),COLUMN()-COLUMN($Z105)),0),3.75)+INDEX(エサマスタ!$C$5:$O$53,MATCH($F105,エサマスタ!$B$5:$B$53,0),COLUMN()-COLUMN($Z105)),0),3.75)</f>
        <v>0.5</v>
      </c>
      <c r="AH105" s="65">
        <f>MIN(MAX(MIN(MAX(MIN(MAX(R$6+INDEX(エサマスタ!$C$5:$O$53,MATCH($D105,エサマスタ!$B$5:$B$53,0),COLUMN()-COLUMN($Z105)),0),3.75)+INDEX(エサマスタ!$C$5:$O$53,MATCH($E105,エサマスタ!$B$5:$B$53,0),COLUMN()-COLUMN($Z105)),0),3.75)+INDEX(エサマスタ!$C$5:$O$53,MATCH($F105,エサマスタ!$B$5:$B$53,0),COLUMN()-COLUMN($Z105)),0),3.75)</f>
        <v>0</v>
      </c>
      <c r="AI105" s="76">
        <f>MIN(MAX(MIN(MAX(MIN(MAX(S$6+INDEX(エサマスタ!$C$5:$O$53,MATCH($D105,エサマスタ!$B$5:$B$53,0),COLUMN()-COLUMN($Z105)),0),1.875-MOD(S105,1))+INDEX(エサマスタ!$C$5:$O$53,MATCH($E105,エサマスタ!$B$5:$B$53,0),COLUMN()-COLUMN($Z105)),0),1.875-MOD(S105,1))+INDEX(エサマスタ!$C$5:$O$53,MATCH($F105,エサマスタ!$B$5:$B$53,0),COLUMN()-COLUMN($Z105)),0),1.875-MOD(S105,1))</f>
        <v>0.625</v>
      </c>
      <c r="AJ105" s="76">
        <f>MIN(MAX(MIN(MAX(MIN(MAX(T$6+INDEX(エサマスタ!$C$5:$O$53,MATCH($D105,エサマスタ!$B$5:$B$53,0),COLUMN()-COLUMN($Z105)),0),1.875-MOD(T105,1))+INDEX(エサマスタ!$C$5:$O$53,MATCH($E105,エサマスタ!$B$5:$B$53,0),COLUMN()-COLUMN($Z105)),0),1.875-MOD(T105,1))+INDEX(エサマスタ!$C$5:$O$53,MATCH($F105,エサマスタ!$B$5:$B$53,0),COLUMN()-COLUMN($Z105)),0),1.875-MOD(T105,1))</f>
        <v>0.75</v>
      </c>
      <c r="AK105" s="76">
        <f>MIN(MAX(MIN(MAX(MIN(MAX(U$6+INDEX(エサマスタ!$C$5:$O$53,MATCH($D105,エサマスタ!$B$5:$B$53,0),COLUMN()-COLUMN($Z105)),0),1.875-MOD(U105,1))+INDEX(エサマスタ!$C$5:$O$53,MATCH($E105,エサマスタ!$B$5:$B$53,0),COLUMN()-COLUMN($Z105)),0),1.875-MOD(U105,1))+INDEX(エサマスタ!$C$5:$O$53,MATCH($F105,エサマスタ!$B$5:$B$53,0),COLUMN()-COLUMN($Z105)),0),1.875-MOD(U105,1))</f>
        <v>0.75</v>
      </c>
      <c r="AL105" s="76">
        <f>MIN(MAX(MIN(MAX(MIN(MAX(V$6+INDEX(エサマスタ!$C$5:$O$53,MATCH($D105,エサマスタ!$B$5:$B$53,0),COLUMN()-COLUMN($Z105)),0),1.875-MOD(V105,1))+INDEX(エサマスタ!$C$5:$O$53,MATCH($E105,エサマスタ!$B$5:$B$53,0),COLUMN()-COLUMN($Z105)),0),1.875-MOD(V105,1))+INDEX(エサマスタ!$C$5:$O$53,MATCH($F105,エサマスタ!$B$5:$B$53,0),COLUMN()-COLUMN($Z105)),0),1.875-MOD(V105,1))</f>
        <v>0.75</v>
      </c>
      <c r="AM105" s="77">
        <f>MIN(MAX(MIN(MAX(MIN(MAX(W$6+IF(AND($F$1="リマスター",$D105="アルマジロキャベツ"),-1,1)*INDEX(エサマスタ!$C$5:$O$53,MATCH($D105,エサマスタ!$B$5:$B$53,0),COLUMN()-COLUMN($Z105)),0),1.875-MOD(W105,1))+IF(AND($F$1="リマスター",$E105="アルマジロキャベツ"),-1,1)*INDEX(エサマスタ!$C$5:$O$53,MATCH($E105,エサマスタ!$B$5:$B$53,0),COLUMN()-COLUMN($Z105)),0),1.875-MOD(W105,1))+IF(AND($F$1="リマスター",$F105="アルマジロキャベツ"),-1,1)*INDEX(エサマスタ!$C$5:$O$53,MATCH($F105,エサマスタ!$B$5:$B$53,0),COLUMN()-COLUMN($Z105)),0),1.875-MOD(W105,1))</f>
        <v>1</v>
      </c>
      <c r="AN105" s="15"/>
    </row>
    <row r="106" spans="1:40" x14ac:dyDescent="0.25">
      <c r="A106" s="15"/>
      <c r="B106" s="51" t="s">
        <v>195</v>
      </c>
      <c r="C106" s="54"/>
      <c r="D106" s="53" t="s">
        <v>92</v>
      </c>
      <c r="E106" s="53" t="s">
        <v>97</v>
      </c>
      <c r="F106" s="53" t="s">
        <v>97</v>
      </c>
      <c r="G106" s="50"/>
      <c r="H106" s="15"/>
      <c r="I106" s="15"/>
      <c r="J106" s="63" t="s">
        <v>195</v>
      </c>
      <c r="K106" s="64">
        <f t="shared" ref="K106:R106" si="179">K105+AA105</f>
        <v>268</v>
      </c>
      <c r="L106" s="65">
        <f t="shared" si="179"/>
        <v>114.5</v>
      </c>
      <c r="M106" s="65">
        <f t="shared" si="179"/>
        <v>140</v>
      </c>
      <c r="N106" s="65">
        <f t="shared" si="179"/>
        <v>146</v>
      </c>
      <c r="O106" s="65">
        <f t="shared" si="179"/>
        <v>93</v>
      </c>
      <c r="P106" s="65">
        <f t="shared" si="179"/>
        <v>209.5</v>
      </c>
      <c r="Q106" s="65">
        <f t="shared" si="179"/>
        <v>88.5</v>
      </c>
      <c r="R106" s="65">
        <f t="shared" si="179"/>
        <v>5</v>
      </c>
      <c r="S106" s="76">
        <f t="shared" ref="S106:W106" si="180">INT(S105)+MIN(S105-INT(S105)+AI105,1.875)</f>
        <v>66.75</v>
      </c>
      <c r="T106" s="76">
        <f t="shared" si="180"/>
        <v>70.5</v>
      </c>
      <c r="U106" s="76">
        <f t="shared" si="180"/>
        <v>70.5</v>
      </c>
      <c r="V106" s="76">
        <f t="shared" si="180"/>
        <v>70.5</v>
      </c>
      <c r="W106" s="77">
        <f t="shared" si="180"/>
        <v>71.75</v>
      </c>
      <c r="X106" s="15"/>
      <c r="Y106" s="15"/>
      <c r="Z106" s="63" t="s">
        <v>195</v>
      </c>
      <c r="AA106" s="64">
        <f>MIN(MAX(MIN(MAX(MIN(MAX(K$6+INDEX(エサマスタ!$C$5:$O$53,MATCH($D106,エサマスタ!$B$5:$B$53,0),COLUMN()-COLUMN($Z106)),0),3.75)+INDEX(エサマスタ!$C$5:$O$53,MATCH($E106,エサマスタ!$B$5:$B$53,0),COLUMN()-COLUMN($Z106)),0),3.75)+INDEX(エサマスタ!$C$5:$O$53,MATCH($F106,エサマスタ!$B$5:$B$53,0),COLUMN()-COLUMN($Z106)),0),3.75)</f>
        <v>3.75</v>
      </c>
      <c r="AB106" s="65">
        <f>MIN(MAX(MIN(MAX(MIN(MAX(L$6+INDEX(エサマスタ!$C$5:$O$53,MATCH($D106,エサマスタ!$B$5:$B$53,0),COLUMN()-COLUMN($Z106)),0),3.75)+INDEX(エサマスタ!$C$5:$O$53,MATCH($E106,エサマスタ!$B$5:$B$53,0),COLUMN()-COLUMN($Z106)),0),3.75)+INDEX(エサマスタ!$C$5:$O$53,MATCH($F106,エサマスタ!$B$5:$B$53,0),COLUMN()-COLUMN($Z106)),0),3.75)</f>
        <v>1.25</v>
      </c>
      <c r="AC106" s="65">
        <f>MIN(MAX(MIN(MAX(MIN(MAX(M$6+INDEX(エサマスタ!$C$5:$O$53,MATCH($D106,エサマスタ!$B$5:$B$53,0),COLUMN()-COLUMN($Z106)),0),3.75)+INDEX(エサマスタ!$C$5:$O$53,MATCH($E106,エサマスタ!$B$5:$B$53,0),COLUMN()-COLUMN($Z106)),0),3.75)+INDEX(エサマスタ!$C$5:$O$53,MATCH($F106,エサマスタ!$B$5:$B$53,0),COLUMN()-COLUMN($Z106)),0),3.75)</f>
        <v>1.5</v>
      </c>
      <c r="AD106" s="65">
        <f>MIN(MAX(MIN(MAX(MIN(MAX(N$6+INDEX(エサマスタ!$C$5:$O$53,MATCH($D106,エサマスタ!$B$5:$B$53,0),COLUMN()-COLUMN($Z106)),0),3.75)+INDEX(エサマスタ!$C$5:$O$53,MATCH($E106,エサマスタ!$B$5:$B$53,0),COLUMN()-COLUMN($Z106)),0),3.75)+INDEX(エサマスタ!$C$5:$O$53,MATCH($F106,エサマスタ!$B$5:$B$53,0),COLUMN()-COLUMN($Z106)),0),3.75)</f>
        <v>1.5</v>
      </c>
      <c r="AE106" s="65">
        <f>MIN(MAX(MIN(MAX(MIN(MAX(O$6+INDEX(エサマスタ!$C$5:$O$53,MATCH($D106,エサマスタ!$B$5:$B$53,0),COLUMN()-COLUMN($Z106)),0),3.75)+INDEX(エサマスタ!$C$5:$O$53,MATCH($E106,エサマスタ!$B$5:$B$53,0),COLUMN()-COLUMN($Z106)),0),3.75)+INDEX(エサマスタ!$C$5:$O$53,MATCH($F106,エサマスタ!$B$5:$B$53,0),COLUMN()-COLUMN($Z106)),0),3.75)</f>
        <v>1</v>
      </c>
      <c r="AF106" s="65">
        <f>MIN(MAX(MIN(MAX(MIN(MAX(P$6+INDEX(エサマスタ!$C$5:$O$53,MATCH($D106,エサマスタ!$B$5:$B$53,0),COLUMN()-COLUMN($Z106)),0),3.75)+INDEX(エサマスタ!$C$5:$O$53,MATCH($E106,エサマスタ!$B$5:$B$53,0),COLUMN()-COLUMN($Z106)),0),3.75)+INDEX(エサマスタ!$C$5:$O$53,MATCH($F106,エサマスタ!$B$5:$B$53,0),COLUMN()-COLUMN($Z106)),0),3.75)</f>
        <v>2.25</v>
      </c>
      <c r="AG106" s="65">
        <f>MIN(MAX(MIN(MAX(MIN(MAX(Q$6+INDEX(エサマスタ!$C$5:$O$53,MATCH($D106,エサマスタ!$B$5:$B$53,0),COLUMN()-COLUMN($Z106)),0),3.75)+INDEX(エサマスタ!$C$5:$O$53,MATCH($E106,エサマスタ!$B$5:$B$53,0),COLUMN()-COLUMN($Z106)),0),3.75)+INDEX(エサマスタ!$C$5:$O$53,MATCH($F106,エサマスタ!$B$5:$B$53,0),COLUMN()-COLUMN($Z106)),0),3.75)</f>
        <v>0.5</v>
      </c>
      <c r="AH106" s="65">
        <f>MIN(MAX(MIN(MAX(MIN(MAX(R$6+INDEX(エサマスタ!$C$5:$O$53,MATCH($D106,エサマスタ!$B$5:$B$53,0),COLUMN()-COLUMN($Z106)),0),3.75)+INDEX(エサマスタ!$C$5:$O$53,MATCH($E106,エサマスタ!$B$5:$B$53,0),COLUMN()-COLUMN($Z106)),0),3.75)+INDEX(エサマスタ!$C$5:$O$53,MATCH($F106,エサマスタ!$B$5:$B$53,0),COLUMN()-COLUMN($Z106)),0),3.75)</f>
        <v>0</v>
      </c>
      <c r="AI106" s="76">
        <f>MIN(MAX(MIN(MAX(MIN(MAX(S$6+INDEX(エサマスタ!$C$5:$O$53,MATCH($D106,エサマスタ!$B$5:$B$53,0),COLUMN()-COLUMN($Z106)),0),1.875-MOD(S106,1))+INDEX(エサマスタ!$C$5:$O$53,MATCH($E106,エサマスタ!$B$5:$B$53,0),COLUMN()-COLUMN($Z106)),0),1.875-MOD(S106,1))+INDEX(エサマスタ!$C$5:$O$53,MATCH($F106,エサマスタ!$B$5:$B$53,0),COLUMN()-COLUMN($Z106)),0),1.875-MOD(S106,1))</f>
        <v>0.625</v>
      </c>
      <c r="AJ106" s="76">
        <f>MIN(MAX(MIN(MAX(MIN(MAX(T$6+INDEX(エサマスタ!$C$5:$O$53,MATCH($D106,エサマスタ!$B$5:$B$53,0),COLUMN()-COLUMN($Z106)),0),1.875-MOD(T106,1))+INDEX(エサマスタ!$C$5:$O$53,MATCH($E106,エサマスタ!$B$5:$B$53,0),COLUMN()-COLUMN($Z106)),0),1.875-MOD(T106,1))+INDEX(エサマスタ!$C$5:$O$53,MATCH($F106,エサマスタ!$B$5:$B$53,0),COLUMN()-COLUMN($Z106)),0),1.875-MOD(T106,1))</f>
        <v>0.75</v>
      </c>
      <c r="AK106" s="76">
        <f>MIN(MAX(MIN(MAX(MIN(MAX(U$6+INDEX(エサマスタ!$C$5:$O$53,MATCH($D106,エサマスタ!$B$5:$B$53,0),COLUMN()-COLUMN($Z106)),0),1.875-MOD(U106,1))+INDEX(エサマスタ!$C$5:$O$53,MATCH($E106,エサマスタ!$B$5:$B$53,0),COLUMN()-COLUMN($Z106)),0),1.875-MOD(U106,1))+INDEX(エサマスタ!$C$5:$O$53,MATCH($F106,エサマスタ!$B$5:$B$53,0),COLUMN()-COLUMN($Z106)),0),1.875-MOD(U106,1))</f>
        <v>0.75</v>
      </c>
      <c r="AL106" s="76">
        <f>MIN(MAX(MIN(MAX(MIN(MAX(V$6+INDEX(エサマスタ!$C$5:$O$53,MATCH($D106,エサマスタ!$B$5:$B$53,0),COLUMN()-COLUMN($Z106)),0),1.875-MOD(V106,1))+INDEX(エサマスタ!$C$5:$O$53,MATCH($E106,エサマスタ!$B$5:$B$53,0),COLUMN()-COLUMN($Z106)),0),1.875-MOD(V106,1))+INDEX(エサマスタ!$C$5:$O$53,MATCH($F106,エサマスタ!$B$5:$B$53,0),COLUMN()-COLUMN($Z106)),0),1.875-MOD(V106,1))</f>
        <v>0.75</v>
      </c>
      <c r="AM106" s="77">
        <f>MIN(MAX(MIN(MAX(MIN(MAX(W$6+IF(AND($F$1="リマスター",$D106="アルマジロキャベツ"),-1,1)*INDEX(エサマスタ!$C$5:$O$53,MATCH($D106,エサマスタ!$B$5:$B$53,0),COLUMN()-COLUMN($Z106)),0),1.875-MOD(W106,1))+IF(AND($F$1="リマスター",$E106="アルマジロキャベツ"),-1,1)*INDEX(エサマスタ!$C$5:$O$53,MATCH($E106,エサマスタ!$B$5:$B$53,0),COLUMN()-COLUMN($Z106)),0),1.875-MOD(W106,1))+IF(AND($F$1="リマスター",$F106="アルマジロキャベツ"),-1,1)*INDEX(エサマスタ!$C$5:$O$53,MATCH($F106,エサマスタ!$B$5:$B$53,0),COLUMN()-COLUMN($Z106)),0),1.875-MOD(W106,1))</f>
        <v>1</v>
      </c>
      <c r="AN106" s="15"/>
    </row>
    <row r="107" spans="1:40" x14ac:dyDescent="0.25">
      <c r="A107" s="15"/>
      <c r="B107" s="51" t="s">
        <v>196</v>
      </c>
      <c r="C107" s="54"/>
      <c r="D107" s="53" t="s">
        <v>92</v>
      </c>
      <c r="E107" s="53" t="s">
        <v>97</v>
      </c>
      <c r="F107" s="53" t="s">
        <v>97</v>
      </c>
      <c r="G107" s="50"/>
      <c r="H107" s="15"/>
      <c r="I107" s="15"/>
      <c r="J107" s="63" t="s">
        <v>196</v>
      </c>
      <c r="K107" s="64">
        <f t="shared" ref="K107:R107" si="181">K106+AA106</f>
        <v>271.75</v>
      </c>
      <c r="L107" s="65">
        <f t="shared" si="181"/>
        <v>115.75</v>
      </c>
      <c r="M107" s="65">
        <f t="shared" si="181"/>
        <v>141.5</v>
      </c>
      <c r="N107" s="65">
        <f t="shared" si="181"/>
        <v>147.5</v>
      </c>
      <c r="O107" s="65">
        <f t="shared" si="181"/>
        <v>94</v>
      </c>
      <c r="P107" s="65">
        <f t="shared" si="181"/>
        <v>211.75</v>
      </c>
      <c r="Q107" s="65">
        <f t="shared" si="181"/>
        <v>89</v>
      </c>
      <c r="R107" s="65">
        <f t="shared" si="181"/>
        <v>5</v>
      </c>
      <c r="S107" s="76">
        <f t="shared" ref="S107:W107" si="182">INT(S106)+MIN(S106-INT(S106)+AI106,1.875)</f>
        <v>67.375</v>
      </c>
      <c r="T107" s="76">
        <f t="shared" si="182"/>
        <v>71.25</v>
      </c>
      <c r="U107" s="76">
        <f t="shared" si="182"/>
        <v>71.25</v>
      </c>
      <c r="V107" s="76">
        <f t="shared" si="182"/>
        <v>71.25</v>
      </c>
      <c r="W107" s="77">
        <f t="shared" si="182"/>
        <v>72.75</v>
      </c>
      <c r="X107" s="15"/>
      <c r="Y107" s="15"/>
      <c r="Z107" s="63" t="s">
        <v>196</v>
      </c>
      <c r="AA107" s="64">
        <f>MIN(MAX(MIN(MAX(MIN(MAX(K$6+INDEX(エサマスタ!$C$5:$O$53,MATCH($D107,エサマスタ!$B$5:$B$53,0),COLUMN()-COLUMN($Z107)),0),3.75)+INDEX(エサマスタ!$C$5:$O$53,MATCH($E107,エサマスタ!$B$5:$B$53,0),COLUMN()-COLUMN($Z107)),0),3.75)+INDEX(エサマスタ!$C$5:$O$53,MATCH($F107,エサマスタ!$B$5:$B$53,0),COLUMN()-COLUMN($Z107)),0),3.75)</f>
        <v>3.75</v>
      </c>
      <c r="AB107" s="65">
        <f>MIN(MAX(MIN(MAX(MIN(MAX(L$6+INDEX(エサマスタ!$C$5:$O$53,MATCH($D107,エサマスタ!$B$5:$B$53,0),COLUMN()-COLUMN($Z107)),0),3.75)+INDEX(エサマスタ!$C$5:$O$53,MATCH($E107,エサマスタ!$B$5:$B$53,0),COLUMN()-COLUMN($Z107)),0),3.75)+INDEX(エサマスタ!$C$5:$O$53,MATCH($F107,エサマスタ!$B$5:$B$53,0),COLUMN()-COLUMN($Z107)),0),3.75)</f>
        <v>1.25</v>
      </c>
      <c r="AC107" s="65">
        <f>MIN(MAX(MIN(MAX(MIN(MAX(M$6+INDEX(エサマスタ!$C$5:$O$53,MATCH($D107,エサマスタ!$B$5:$B$53,0),COLUMN()-COLUMN($Z107)),0),3.75)+INDEX(エサマスタ!$C$5:$O$53,MATCH($E107,エサマスタ!$B$5:$B$53,0),COLUMN()-COLUMN($Z107)),0),3.75)+INDEX(エサマスタ!$C$5:$O$53,MATCH($F107,エサマスタ!$B$5:$B$53,0),COLUMN()-COLUMN($Z107)),0),3.75)</f>
        <v>1.5</v>
      </c>
      <c r="AD107" s="65">
        <f>MIN(MAX(MIN(MAX(MIN(MAX(N$6+INDEX(エサマスタ!$C$5:$O$53,MATCH($D107,エサマスタ!$B$5:$B$53,0),COLUMN()-COLUMN($Z107)),0),3.75)+INDEX(エサマスタ!$C$5:$O$53,MATCH($E107,エサマスタ!$B$5:$B$53,0),COLUMN()-COLUMN($Z107)),0),3.75)+INDEX(エサマスタ!$C$5:$O$53,MATCH($F107,エサマスタ!$B$5:$B$53,0),COLUMN()-COLUMN($Z107)),0),3.75)</f>
        <v>1.5</v>
      </c>
      <c r="AE107" s="65">
        <f>MIN(MAX(MIN(MAX(MIN(MAX(O$6+INDEX(エサマスタ!$C$5:$O$53,MATCH($D107,エサマスタ!$B$5:$B$53,0),COLUMN()-COLUMN($Z107)),0),3.75)+INDEX(エサマスタ!$C$5:$O$53,MATCH($E107,エサマスタ!$B$5:$B$53,0),COLUMN()-COLUMN($Z107)),0),3.75)+INDEX(エサマスタ!$C$5:$O$53,MATCH($F107,エサマスタ!$B$5:$B$53,0),COLUMN()-COLUMN($Z107)),0),3.75)</f>
        <v>1</v>
      </c>
      <c r="AF107" s="65">
        <f>MIN(MAX(MIN(MAX(MIN(MAX(P$6+INDEX(エサマスタ!$C$5:$O$53,MATCH($D107,エサマスタ!$B$5:$B$53,0),COLUMN()-COLUMN($Z107)),0),3.75)+INDEX(エサマスタ!$C$5:$O$53,MATCH($E107,エサマスタ!$B$5:$B$53,0),COLUMN()-COLUMN($Z107)),0),3.75)+INDEX(エサマスタ!$C$5:$O$53,MATCH($F107,エサマスタ!$B$5:$B$53,0),COLUMN()-COLUMN($Z107)),0),3.75)</f>
        <v>2.25</v>
      </c>
      <c r="AG107" s="65">
        <f>MIN(MAX(MIN(MAX(MIN(MAX(Q$6+INDEX(エサマスタ!$C$5:$O$53,MATCH($D107,エサマスタ!$B$5:$B$53,0),COLUMN()-COLUMN($Z107)),0),3.75)+INDEX(エサマスタ!$C$5:$O$53,MATCH($E107,エサマスタ!$B$5:$B$53,0),COLUMN()-COLUMN($Z107)),0),3.75)+INDEX(エサマスタ!$C$5:$O$53,MATCH($F107,エサマスタ!$B$5:$B$53,0),COLUMN()-COLUMN($Z107)),0),3.75)</f>
        <v>0.5</v>
      </c>
      <c r="AH107" s="65">
        <f>MIN(MAX(MIN(MAX(MIN(MAX(R$6+INDEX(エサマスタ!$C$5:$O$53,MATCH($D107,エサマスタ!$B$5:$B$53,0),COLUMN()-COLUMN($Z107)),0),3.75)+INDEX(エサマスタ!$C$5:$O$53,MATCH($E107,エサマスタ!$B$5:$B$53,0),COLUMN()-COLUMN($Z107)),0),3.75)+INDEX(エサマスタ!$C$5:$O$53,MATCH($F107,エサマスタ!$B$5:$B$53,0),COLUMN()-COLUMN($Z107)),0),3.75)</f>
        <v>0</v>
      </c>
      <c r="AI107" s="76">
        <f>MIN(MAX(MIN(MAX(MIN(MAX(S$6+INDEX(エサマスタ!$C$5:$O$53,MATCH($D107,エサマスタ!$B$5:$B$53,0),COLUMN()-COLUMN($Z107)),0),1.875-MOD(S107,1))+INDEX(エサマスタ!$C$5:$O$53,MATCH($E107,エサマスタ!$B$5:$B$53,0),COLUMN()-COLUMN($Z107)),0),1.875-MOD(S107,1))+INDEX(エサマスタ!$C$5:$O$53,MATCH($F107,エサマスタ!$B$5:$B$53,0),COLUMN()-COLUMN($Z107)),0),1.875-MOD(S107,1))</f>
        <v>0.625</v>
      </c>
      <c r="AJ107" s="76">
        <f>MIN(MAX(MIN(MAX(MIN(MAX(T$6+INDEX(エサマスタ!$C$5:$O$53,MATCH($D107,エサマスタ!$B$5:$B$53,0),COLUMN()-COLUMN($Z107)),0),1.875-MOD(T107,1))+INDEX(エサマスタ!$C$5:$O$53,MATCH($E107,エサマスタ!$B$5:$B$53,0),COLUMN()-COLUMN($Z107)),0),1.875-MOD(T107,1))+INDEX(エサマスタ!$C$5:$O$53,MATCH($F107,エサマスタ!$B$5:$B$53,0),COLUMN()-COLUMN($Z107)),0),1.875-MOD(T107,1))</f>
        <v>0.75</v>
      </c>
      <c r="AK107" s="76">
        <f>MIN(MAX(MIN(MAX(MIN(MAX(U$6+INDEX(エサマスタ!$C$5:$O$53,MATCH($D107,エサマスタ!$B$5:$B$53,0),COLUMN()-COLUMN($Z107)),0),1.875-MOD(U107,1))+INDEX(エサマスタ!$C$5:$O$53,MATCH($E107,エサマスタ!$B$5:$B$53,0),COLUMN()-COLUMN($Z107)),0),1.875-MOD(U107,1))+INDEX(エサマスタ!$C$5:$O$53,MATCH($F107,エサマスタ!$B$5:$B$53,0),COLUMN()-COLUMN($Z107)),0),1.875-MOD(U107,1))</f>
        <v>0.75</v>
      </c>
      <c r="AL107" s="76">
        <f>MIN(MAX(MIN(MAX(MIN(MAX(V$6+INDEX(エサマスタ!$C$5:$O$53,MATCH($D107,エサマスタ!$B$5:$B$53,0),COLUMN()-COLUMN($Z107)),0),1.875-MOD(V107,1))+INDEX(エサマスタ!$C$5:$O$53,MATCH($E107,エサマスタ!$B$5:$B$53,0),COLUMN()-COLUMN($Z107)),0),1.875-MOD(V107,1))+INDEX(エサマスタ!$C$5:$O$53,MATCH($F107,エサマスタ!$B$5:$B$53,0),COLUMN()-COLUMN($Z107)),0),1.875-MOD(V107,1))</f>
        <v>0.75</v>
      </c>
      <c r="AM107" s="77">
        <f>MIN(MAX(MIN(MAX(MIN(MAX(W$6+IF(AND($F$1="リマスター",$D107="アルマジロキャベツ"),-1,1)*INDEX(エサマスタ!$C$5:$O$53,MATCH($D107,エサマスタ!$B$5:$B$53,0),COLUMN()-COLUMN($Z107)),0),1.875-MOD(W107,1))+IF(AND($F$1="リマスター",$E107="アルマジロキャベツ"),-1,1)*INDEX(エサマスタ!$C$5:$O$53,MATCH($E107,エサマスタ!$B$5:$B$53,0),COLUMN()-COLUMN($Z107)),0),1.875-MOD(W107,1))+IF(AND($F$1="リマスター",$F107="アルマジロキャベツ"),-1,1)*INDEX(エサマスタ!$C$5:$O$53,MATCH($F107,エサマスタ!$B$5:$B$53,0),COLUMN()-COLUMN($Z107)),0),1.875-MOD(W107,1))</f>
        <v>1</v>
      </c>
      <c r="AN107" s="15"/>
    </row>
    <row r="108" spans="1:40" x14ac:dyDescent="0.25">
      <c r="A108" s="15"/>
      <c r="B108" s="51" t="s">
        <v>197</v>
      </c>
      <c r="C108" s="54"/>
      <c r="D108" s="53" t="s">
        <v>92</v>
      </c>
      <c r="E108" s="53" t="s">
        <v>97</v>
      </c>
      <c r="F108" s="53" t="s">
        <v>97</v>
      </c>
      <c r="G108" s="50"/>
      <c r="H108" s="15"/>
      <c r="I108" s="15"/>
      <c r="J108" s="63" t="s">
        <v>197</v>
      </c>
      <c r="K108" s="64">
        <f t="shared" ref="K108:R108" si="183">K107+AA107</f>
        <v>275.5</v>
      </c>
      <c r="L108" s="65">
        <f t="shared" si="183"/>
        <v>117</v>
      </c>
      <c r="M108" s="65">
        <f t="shared" si="183"/>
        <v>143</v>
      </c>
      <c r="N108" s="65">
        <f t="shared" si="183"/>
        <v>149</v>
      </c>
      <c r="O108" s="65">
        <f t="shared" si="183"/>
        <v>95</v>
      </c>
      <c r="P108" s="65">
        <f t="shared" si="183"/>
        <v>214</v>
      </c>
      <c r="Q108" s="65">
        <f t="shared" si="183"/>
        <v>89.5</v>
      </c>
      <c r="R108" s="65">
        <f t="shared" si="183"/>
        <v>5</v>
      </c>
      <c r="S108" s="76">
        <f t="shared" ref="S108:W108" si="184">INT(S107)+MIN(S107-INT(S107)+AI107,1.875)</f>
        <v>68</v>
      </c>
      <c r="T108" s="76">
        <f t="shared" si="184"/>
        <v>72</v>
      </c>
      <c r="U108" s="76">
        <f t="shared" si="184"/>
        <v>72</v>
      </c>
      <c r="V108" s="76">
        <f t="shared" si="184"/>
        <v>72</v>
      </c>
      <c r="W108" s="77">
        <f t="shared" si="184"/>
        <v>73.75</v>
      </c>
      <c r="X108" s="15"/>
      <c r="Y108" s="15"/>
      <c r="Z108" s="63" t="s">
        <v>197</v>
      </c>
      <c r="AA108" s="64">
        <f>MIN(MAX(MIN(MAX(MIN(MAX(K$6+INDEX(エサマスタ!$C$5:$O$53,MATCH($D108,エサマスタ!$B$5:$B$53,0),COLUMN()-COLUMN($Z108)),0),3.75)+INDEX(エサマスタ!$C$5:$O$53,MATCH($E108,エサマスタ!$B$5:$B$53,0),COLUMN()-COLUMN($Z108)),0),3.75)+INDEX(エサマスタ!$C$5:$O$53,MATCH($F108,エサマスタ!$B$5:$B$53,0),COLUMN()-COLUMN($Z108)),0),3.75)</f>
        <v>3.75</v>
      </c>
      <c r="AB108" s="65">
        <f>MIN(MAX(MIN(MAX(MIN(MAX(L$6+INDEX(エサマスタ!$C$5:$O$53,MATCH($D108,エサマスタ!$B$5:$B$53,0),COLUMN()-COLUMN($Z108)),0),3.75)+INDEX(エサマスタ!$C$5:$O$53,MATCH($E108,エサマスタ!$B$5:$B$53,0),COLUMN()-COLUMN($Z108)),0),3.75)+INDEX(エサマスタ!$C$5:$O$53,MATCH($F108,エサマスタ!$B$5:$B$53,0),COLUMN()-COLUMN($Z108)),0),3.75)</f>
        <v>1.25</v>
      </c>
      <c r="AC108" s="65">
        <f>MIN(MAX(MIN(MAX(MIN(MAX(M$6+INDEX(エサマスタ!$C$5:$O$53,MATCH($D108,エサマスタ!$B$5:$B$53,0),COLUMN()-COLUMN($Z108)),0),3.75)+INDEX(エサマスタ!$C$5:$O$53,MATCH($E108,エサマスタ!$B$5:$B$53,0),COLUMN()-COLUMN($Z108)),0),3.75)+INDEX(エサマスタ!$C$5:$O$53,MATCH($F108,エサマスタ!$B$5:$B$53,0),COLUMN()-COLUMN($Z108)),0),3.75)</f>
        <v>1.5</v>
      </c>
      <c r="AD108" s="65">
        <f>MIN(MAX(MIN(MAX(MIN(MAX(N$6+INDEX(エサマスタ!$C$5:$O$53,MATCH($D108,エサマスタ!$B$5:$B$53,0),COLUMN()-COLUMN($Z108)),0),3.75)+INDEX(エサマスタ!$C$5:$O$53,MATCH($E108,エサマスタ!$B$5:$B$53,0),COLUMN()-COLUMN($Z108)),0),3.75)+INDEX(エサマスタ!$C$5:$O$53,MATCH($F108,エサマスタ!$B$5:$B$53,0),COLUMN()-COLUMN($Z108)),0),3.75)</f>
        <v>1.5</v>
      </c>
      <c r="AE108" s="65">
        <f>MIN(MAX(MIN(MAX(MIN(MAX(O$6+INDEX(エサマスタ!$C$5:$O$53,MATCH($D108,エサマスタ!$B$5:$B$53,0),COLUMN()-COLUMN($Z108)),0),3.75)+INDEX(エサマスタ!$C$5:$O$53,MATCH($E108,エサマスタ!$B$5:$B$53,0),COLUMN()-COLUMN($Z108)),0),3.75)+INDEX(エサマスタ!$C$5:$O$53,MATCH($F108,エサマスタ!$B$5:$B$53,0),COLUMN()-COLUMN($Z108)),0),3.75)</f>
        <v>1</v>
      </c>
      <c r="AF108" s="65">
        <f>MIN(MAX(MIN(MAX(MIN(MAX(P$6+INDEX(エサマスタ!$C$5:$O$53,MATCH($D108,エサマスタ!$B$5:$B$53,0),COLUMN()-COLUMN($Z108)),0),3.75)+INDEX(エサマスタ!$C$5:$O$53,MATCH($E108,エサマスタ!$B$5:$B$53,0),COLUMN()-COLUMN($Z108)),0),3.75)+INDEX(エサマスタ!$C$5:$O$53,MATCH($F108,エサマスタ!$B$5:$B$53,0),COLUMN()-COLUMN($Z108)),0),3.75)</f>
        <v>2.25</v>
      </c>
      <c r="AG108" s="65">
        <f>MIN(MAX(MIN(MAX(MIN(MAX(Q$6+INDEX(エサマスタ!$C$5:$O$53,MATCH($D108,エサマスタ!$B$5:$B$53,0),COLUMN()-COLUMN($Z108)),0),3.75)+INDEX(エサマスタ!$C$5:$O$53,MATCH($E108,エサマスタ!$B$5:$B$53,0),COLUMN()-COLUMN($Z108)),0),3.75)+INDEX(エサマスタ!$C$5:$O$53,MATCH($F108,エサマスタ!$B$5:$B$53,0),COLUMN()-COLUMN($Z108)),0),3.75)</f>
        <v>0.5</v>
      </c>
      <c r="AH108" s="65">
        <f>MIN(MAX(MIN(MAX(MIN(MAX(R$6+INDEX(エサマスタ!$C$5:$O$53,MATCH($D108,エサマスタ!$B$5:$B$53,0),COLUMN()-COLUMN($Z108)),0),3.75)+INDEX(エサマスタ!$C$5:$O$53,MATCH($E108,エサマスタ!$B$5:$B$53,0),COLUMN()-COLUMN($Z108)),0),3.75)+INDEX(エサマスタ!$C$5:$O$53,MATCH($F108,エサマスタ!$B$5:$B$53,0),COLUMN()-COLUMN($Z108)),0),3.75)</f>
        <v>0</v>
      </c>
      <c r="AI108" s="76">
        <f>MIN(MAX(MIN(MAX(MIN(MAX(S$6+INDEX(エサマスタ!$C$5:$O$53,MATCH($D108,エサマスタ!$B$5:$B$53,0),COLUMN()-COLUMN($Z108)),0),1.875-MOD(S108,1))+INDEX(エサマスタ!$C$5:$O$53,MATCH($E108,エサマスタ!$B$5:$B$53,0),COLUMN()-COLUMN($Z108)),0),1.875-MOD(S108,1))+INDEX(エサマスタ!$C$5:$O$53,MATCH($F108,エサマスタ!$B$5:$B$53,0),COLUMN()-COLUMN($Z108)),0),1.875-MOD(S108,1))</f>
        <v>0.625</v>
      </c>
      <c r="AJ108" s="76">
        <f>MIN(MAX(MIN(MAX(MIN(MAX(T$6+INDEX(エサマスタ!$C$5:$O$53,MATCH($D108,エサマスタ!$B$5:$B$53,0),COLUMN()-COLUMN($Z108)),0),1.875-MOD(T108,1))+INDEX(エサマスタ!$C$5:$O$53,MATCH($E108,エサマスタ!$B$5:$B$53,0),COLUMN()-COLUMN($Z108)),0),1.875-MOD(T108,1))+INDEX(エサマスタ!$C$5:$O$53,MATCH($F108,エサマスタ!$B$5:$B$53,0),COLUMN()-COLUMN($Z108)),0),1.875-MOD(T108,1))</f>
        <v>0.75</v>
      </c>
      <c r="AK108" s="76">
        <f>MIN(MAX(MIN(MAX(MIN(MAX(U$6+INDEX(エサマスタ!$C$5:$O$53,MATCH($D108,エサマスタ!$B$5:$B$53,0),COLUMN()-COLUMN($Z108)),0),1.875-MOD(U108,1))+INDEX(エサマスタ!$C$5:$O$53,MATCH($E108,エサマスタ!$B$5:$B$53,0),COLUMN()-COLUMN($Z108)),0),1.875-MOD(U108,1))+INDEX(エサマスタ!$C$5:$O$53,MATCH($F108,エサマスタ!$B$5:$B$53,0),COLUMN()-COLUMN($Z108)),0),1.875-MOD(U108,1))</f>
        <v>0.75</v>
      </c>
      <c r="AL108" s="76">
        <f>MIN(MAX(MIN(MAX(MIN(MAX(V$6+INDEX(エサマスタ!$C$5:$O$53,MATCH($D108,エサマスタ!$B$5:$B$53,0),COLUMN()-COLUMN($Z108)),0),1.875-MOD(V108,1))+INDEX(エサマスタ!$C$5:$O$53,MATCH($E108,エサマスタ!$B$5:$B$53,0),COLUMN()-COLUMN($Z108)),0),1.875-MOD(V108,1))+INDEX(エサマスタ!$C$5:$O$53,MATCH($F108,エサマスタ!$B$5:$B$53,0),COLUMN()-COLUMN($Z108)),0),1.875-MOD(V108,1))</f>
        <v>0.75</v>
      </c>
      <c r="AM108" s="77">
        <f>MIN(MAX(MIN(MAX(MIN(MAX(W$6+IF(AND($F$1="リマスター",$D108="アルマジロキャベツ"),-1,1)*INDEX(エサマスタ!$C$5:$O$53,MATCH($D108,エサマスタ!$B$5:$B$53,0),COLUMN()-COLUMN($Z108)),0),1.875-MOD(W108,1))+IF(AND($F$1="リマスター",$E108="アルマジロキャベツ"),-1,1)*INDEX(エサマスタ!$C$5:$O$53,MATCH($E108,エサマスタ!$B$5:$B$53,0),COLUMN()-COLUMN($Z108)),0),1.875-MOD(W108,1))+IF(AND($F$1="リマスター",$F108="アルマジロキャベツ"),-1,1)*INDEX(エサマスタ!$C$5:$O$53,MATCH($F108,エサマスタ!$B$5:$B$53,0),COLUMN()-COLUMN($Z108)),0),1.875-MOD(W108,1))</f>
        <v>1</v>
      </c>
      <c r="AN108" s="15"/>
    </row>
    <row r="109" spans="1:40" x14ac:dyDescent="0.25">
      <c r="A109" s="15"/>
      <c r="B109" s="51" t="s">
        <v>198</v>
      </c>
      <c r="C109" s="54"/>
      <c r="D109" s="53" t="s">
        <v>92</v>
      </c>
      <c r="E109" s="53" t="s">
        <v>97</v>
      </c>
      <c r="F109" s="53" t="s">
        <v>104</v>
      </c>
      <c r="G109" s="50"/>
      <c r="H109" s="15"/>
      <c r="I109" s="15"/>
      <c r="J109" s="63" t="s">
        <v>198</v>
      </c>
      <c r="K109" s="64">
        <f t="shared" ref="K109:R109" si="185">K108+AA108</f>
        <v>279.25</v>
      </c>
      <c r="L109" s="65">
        <f t="shared" si="185"/>
        <v>118.25</v>
      </c>
      <c r="M109" s="65">
        <f t="shared" si="185"/>
        <v>144.5</v>
      </c>
      <c r="N109" s="65">
        <f t="shared" si="185"/>
        <v>150.5</v>
      </c>
      <c r="O109" s="65">
        <f t="shared" si="185"/>
        <v>96</v>
      </c>
      <c r="P109" s="65">
        <f t="shared" si="185"/>
        <v>216.25</v>
      </c>
      <c r="Q109" s="65">
        <f t="shared" si="185"/>
        <v>90</v>
      </c>
      <c r="R109" s="65">
        <f t="shared" si="185"/>
        <v>5</v>
      </c>
      <c r="S109" s="76">
        <f t="shared" ref="S109:W109" si="186">INT(S108)+MIN(S108-INT(S108)+AI108,1.875)</f>
        <v>68.625</v>
      </c>
      <c r="T109" s="76">
        <f t="shared" si="186"/>
        <v>72.75</v>
      </c>
      <c r="U109" s="76">
        <f t="shared" si="186"/>
        <v>72.75</v>
      </c>
      <c r="V109" s="76">
        <f t="shared" si="186"/>
        <v>72.75</v>
      </c>
      <c r="W109" s="77">
        <f t="shared" si="186"/>
        <v>74.75</v>
      </c>
      <c r="X109" s="15"/>
      <c r="Y109" s="15"/>
      <c r="Z109" s="63" t="s">
        <v>198</v>
      </c>
      <c r="AA109" s="64">
        <f>MIN(MAX(MIN(MAX(MIN(MAX(K$6+INDEX(エサマスタ!$C$5:$O$53,MATCH($D109,エサマスタ!$B$5:$B$53,0),COLUMN()-COLUMN($Z109)),0),3.75)+INDEX(エサマスタ!$C$5:$O$53,MATCH($E109,エサマスタ!$B$5:$B$53,0),COLUMN()-COLUMN($Z109)),0),3.75)+INDEX(エサマスタ!$C$5:$O$53,MATCH($F109,エサマスタ!$B$5:$B$53,0),COLUMN()-COLUMN($Z109)),0),3.75)</f>
        <v>2.5</v>
      </c>
      <c r="AB109" s="65">
        <f>MIN(MAX(MIN(MAX(MIN(MAX(L$6+INDEX(エサマスタ!$C$5:$O$53,MATCH($D109,エサマスタ!$B$5:$B$53,0),COLUMN()-COLUMN($Z109)),0),3.75)+INDEX(エサマスタ!$C$5:$O$53,MATCH($E109,エサマスタ!$B$5:$B$53,0),COLUMN()-COLUMN($Z109)),0),3.75)+INDEX(エサマスタ!$C$5:$O$53,MATCH($F109,エサマスタ!$B$5:$B$53,0),COLUMN()-COLUMN($Z109)),0),3.75)</f>
        <v>1.25</v>
      </c>
      <c r="AC109" s="65">
        <f>MIN(MAX(MIN(MAX(MIN(MAX(M$6+INDEX(エサマスタ!$C$5:$O$53,MATCH($D109,エサマスタ!$B$5:$B$53,0),COLUMN()-COLUMN($Z109)),0),3.75)+INDEX(エサマスタ!$C$5:$O$53,MATCH($E109,エサマスタ!$B$5:$B$53,0),COLUMN()-COLUMN($Z109)),0),3.75)+INDEX(エサマスタ!$C$5:$O$53,MATCH($F109,エサマスタ!$B$5:$B$53,0),COLUMN()-COLUMN($Z109)),0),3.75)</f>
        <v>1.5</v>
      </c>
      <c r="AD109" s="65">
        <f>MIN(MAX(MIN(MAX(MIN(MAX(N$6+INDEX(エサマスタ!$C$5:$O$53,MATCH($D109,エサマスタ!$B$5:$B$53,0),COLUMN()-COLUMN($Z109)),0),3.75)+INDEX(エサマスタ!$C$5:$O$53,MATCH($E109,エサマスタ!$B$5:$B$53,0),COLUMN()-COLUMN($Z109)),0),3.75)+INDEX(エサマスタ!$C$5:$O$53,MATCH($F109,エサマスタ!$B$5:$B$53,0),COLUMN()-COLUMN($Z109)),0),3.75)</f>
        <v>1.5</v>
      </c>
      <c r="AE109" s="65">
        <f>MIN(MAX(MIN(MAX(MIN(MAX(O$6+INDEX(エサマスタ!$C$5:$O$53,MATCH($D109,エサマスタ!$B$5:$B$53,0),COLUMN()-COLUMN($Z109)),0),3.75)+INDEX(エサマスタ!$C$5:$O$53,MATCH($E109,エサマスタ!$B$5:$B$53,0),COLUMN()-COLUMN($Z109)),0),3.75)+INDEX(エサマスタ!$C$5:$O$53,MATCH($F109,エサマスタ!$B$5:$B$53,0),COLUMN()-COLUMN($Z109)),0),3.75)</f>
        <v>1</v>
      </c>
      <c r="AF109" s="65">
        <f>MIN(MAX(MIN(MAX(MIN(MAX(P$6+INDEX(エサマスタ!$C$5:$O$53,MATCH($D109,エサマスタ!$B$5:$B$53,0),COLUMN()-COLUMN($Z109)),0),3.75)+INDEX(エサマスタ!$C$5:$O$53,MATCH($E109,エサマスタ!$B$5:$B$53,0),COLUMN()-COLUMN($Z109)),0),3.75)+INDEX(エサマスタ!$C$5:$O$53,MATCH($F109,エサマスタ!$B$5:$B$53,0),COLUMN()-COLUMN($Z109)),0),3.75)</f>
        <v>2.25</v>
      </c>
      <c r="AG109" s="65">
        <f>MIN(MAX(MIN(MAX(MIN(MAX(Q$6+INDEX(エサマスタ!$C$5:$O$53,MATCH($D109,エサマスタ!$B$5:$B$53,0),COLUMN()-COLUMN($Z109)),0),3.75)+INDEX(エサマスタ!$C$5:$O$53,MATCH($E109,エサマスタ!$B$5:$B$53,0),COLUMN()-COLUMN($Z109)),0),3.75)+INDEX(エサマスタ!$C$5:$O$53,MATCH($F109,エサマスタ!$B$5:$B$53,0),COLUMN()-COLUMN($Z109)),0),3.75)</f>
        <v>1.5</v>
      </c>
      <c r="AH109" s="65">
        <f>MIN(MAX(MIN(MAX(MIN(MAX(R$6+INDEX(エサマスタ!$C$5:$O$53,MATCH($D109,エサマスタ!$B$5:$B$53,0),COLUMN()-COLUMN($Z109)),0),3.75)+INDEX(エサマスタ!$C$5:$O$53,MATCH($E109,エサマスタ!$B$5:$B$53,0),COLUMN()-COLUMN($Z109)),0),3.75)+INDEX(エサマスタ!$C$5:$O$53,MATCH($F109,エサマスタ!$B$5:$B$53,0),COLUMN()-COLUMN($Z109)),0),3.75)</f>
        <v>0</v>
      </c>
      <c r="AI109" s="76">
        <f>MIN(MAX(MIN(MAX(MIN(MAX(S$6+INDEX(エサマスタ!$C$5:$O$53,MATCH($D109,エサマスタ!$B$5:$B$53,0),COLUMN()-COLUMN($Z109)),0),1.875-MOD(S109,1))+INDEX(エサマスタ!$C$5:$O$53,MATCH($E109,エサマスタ!$B$5:$B$53,0),COLUMN()-COLUMN($Z109)),0),1.875-MOD(S109,1))+INDEX(エサマスタ!$C$5:$O$53,MATCH($F109,エサマスタ!$B$5:$B$53,0),COLUMN()-COLUMN($Z109)),0),1.875-MOD(S109,1))</f>
        <v>0.625</v>
      </c>
      <c r="AJ109" s="76">
        <f>MIN(MAX(MIN(MAX(MIN(MAX(T$6+INDEX(エサマスタ!$C$5:$O$53,MATCH($D109,エサマスタ!$B$5:$B$53,0),COLUMN()-COLUMN($Z109)),0),1.875-MOD(T109,1))+INDEX(エサマスタ!$C$5:$O$53,MATCH($E109,エサマスタ!$B$5:$B$53,0),COLUMN()-COLUMN($Z109)),0),1.875-MOD(T109,1))+INDEX(エサマスタ!$C$5:$O$53,MATCH($F109,エサマスタ!$B$5:$B$53,0),COLUMN()-COLUMN($Z109)),0),1.875-MOD(T109,1))</f>
        <v>0.75</v>
      </c>
      <c r="AK109" s="76">
        <f>MIN(MAX(MIN(MAX(MIN(MAX(U$6+INDEX(エサマスタ!$C$5:$O$53,MATCH($D109,エサマスタ!$B$5:$B$53,0),COLUMN()-COLUMN($Z109)),0),1.875-MOD(U109,1))+INDEX(エサマスタ!$C$5:$O$53,MATCH($E109,エサマスタ!$B$5:$B$53,0),COLUMN()-COLUMN($Z109)),0),1.875-MOD(U109,1))+INDEX(エサマスタ!$C$5:$O$53,MATCH($F109,エサマスタ!$B$5:$B$53,0),COLUMN()-COLUMN($Z109)),0),1.875-MOD(U109,1))</f>
        <v>0.75</v>
      </c>
      <c r="AL109" s="76">
        <f>MIN(MAX(MIN(MAX(MIN(MAX(V$6+INDEX(エサマスタ!$C$5:$O$53,MATCH($D109,エサマスタ!$B$5:$B$53,0),COLUMN()-COLUMN($Z109)),0),1.875-MOD(V109,1))+INDEX(エサマスタ!$C$5:$O$53,MATCH($E109,エサマスタ!$B$5:$B$53,0),COLUMN()-COLUMN($Z109)),0),1.875-MOD(V109,1))+INDEX(エサマスタ!$C$5:$O$53,MATCH($F109,エサマスタ!$B$5:$B$53,0),COLUMN()-COLUMN($Z109)),0),1.875-MOD(V109,1))</f>
        <v>0.75</v>
      </c>
      <c r="AM109" s="77">
        <f>MIN(MAX(MIN(MAX(MIN(MAX(W$6+IF(AND($F$1="リマスター",$D109="アルマジロキャベツ"),-1,1)*INDEX(エサマスタ!$C$5:$O$53,MATCH($D109,エサマスタ!$B$5:$B$53,0),COLUMN()-COLUMN($Z109)),0),1.875-MOD(W109,1))+IF(AND($F$1="リマスター",$E109="アルマジロキャベツ"),-1,1)*INDEX(エサマスタ!$C$5:$O$53,MATCH($E109,エサマスタ!$B$5:$B$53,0),COLUMN()-COLUMN($Z109)),0),1.875-MOD(W109,1))+IF(AND($F$1="リマスター",$F109="アルマジロキャベツ"),-1,1)*INDEX(エサマスタ!$C$5:$O$53,MATCH($F109,エサマスタ!$B$5:$B$53,0),COLUMN()-COLUMN($Z109)),0),1.875-MOD(W109,1))</f>
        <v>0.5</v>
      </c>
      <c r="AN109" s="15"/>
    </row>
    <row r="110" spans="1:40" x14ac:dyDescent="0.25">
      <c r="A110" s="15"/>
      <c r="B110" s="51" t="s">
        <v>199</v>
      </c>
      <c r="C110" s="54"/>
      <c r="D110" s="53" t="s">
        <v>92</v>
      </c>
      <c r="E110" s="53" t="s">
        <v>92</v>
      </c>
      <c r="F110" s="53" t="s">
        <v>104</v>
      </c>
      <c r="G110" s="50"/>
      <c r="H110" s="15"/>
      <c r="I110" s="15"/>
      <c r="J110" s="63" t="s">
        <v>199</v>
      </c>
      <c r="K110" s="64">
        <f t="shared" ref="K110:R110" si="187">K109+AA109</f>
        <v>281.75</v>
      </c>
      <c r="L110" s="65">
        <f t="shared" si="187"/>
        <v>119.5</v>
      </c>
      <c r="M110" s="65">
        <f t="shared" si="187"/>
        <v>146</v>
      </c>
      <c r="N110" s="65">
        <f t="shared" si="187"/>
        <v>152</v>
      </c>
      <c r="O110" s="65">
        <f t="shared" si="187"/>
        <v>97</v>
      </c>
      <c r="P110" s="65">
        <f t="shared" si="187"/>
        <v>218.5</v>
      </c>
      <c r="Q110" s="65">
        <f t="shared" si="187"/>
        <v>91.5</v>
      </c>
      <c r="R110" s="65">
        <f t="shared" si="187"/>
        <v>5</v>
      </c>
      <c r="S110" s="76">
        <f t="shared" ref="S110:W110" si="188">INT(S109)+MIN(S109-INT(S109)+AI109,1.875)</f>
        <v>69.25</v>
      </c>
      <c r="T110" s="76">
        <f t="shared" si="188"/>
        <v>73.5</v>
      </c>
      <c r="U110" s="76">
        <f t="shared" si="188"/>
        <v>73.5</v>
      </c>
      <c r="V110" s="76">
        <f t="shared" si="188"/>
        <v>73.5</v>
      </c>
      <c r="W110" s="77">
        <f t="shared" si="188"/>
        <v>75.25</v>
      </c>
      <c r="X110" s="15"/>
      <c r="Y110" s="15"/>
      <c r="Z110" s="63" t="s">
        <v>199</v>
      </c>
      <c r="AA110" s="64">
        <f>MIN(MAX(MIN(MAX(MIN(MAX(K$6+INDEX(エサマスタ!$C$5:$O$53,MATCH($D110,エサマスタ!$B$5:$B$53,0),COLUMN()-COLUMN($Z110)),0),3.75)+INDEX(エサマスタ!$C$5:$O$53,MATCH($E110,エサマスタ!$B$5:$B$53,0),COLUMN()-COLUMN($Z110)),0),3.75)+INDEX(エサマスタ!$C$5:$O$53,MATCH($F110,エサマスタ!$B$5:$B$53,0),COLUMN()-COLUMN($Z110)),0),3.75)</f>
        <v>0.5</v>
      </c>
      <c r="AB110" s="65">
        <f>MIN(MAX(MIN(MAX(MIN(MAX(L$6+INDEX(エサマスタ!$C$5:$O$53,MATCH($D110,エサマスタ!$B$5:$B$53,0),COLUMN()-COLUMN($Z110)),0),3.75)+INDEX(エサマスタ!$C$5:$O$53,MATCH($E110,エサマスタ!$B$5:$B$53,0),COLUMN()-COLUMN($Z110)),0),3.75)+INDEX(エサマスタ!$C$5:$O$53,MATCH($F110,エサマスタ!$B$5:$B$53,0),COLUMN()-COLUMN($Z110)),0),3.75)</f>
        <v>1.25</v>
      </c>
      <c r="AC110" s="65">
        <f>MIN(MAX(MIN(MAX(MIN(MAX(M$6+INDEX(エサマスタ!$C$5:$O$53,MATCH($D110,エサマスタ!$B$5:$B$53,0),COLUMN()-COLUMN($Z110)),0),3.75)+INDEX(エサマスタ!$C$5:$O$53,MATCH($E110,エサマスタ!$B$5:$B$53,0),COLUMN()-COLUMN($Z110)),0),3.75)+INDEX(エサマスタ!$C$5:$O$53,MATCH($F110,エサマスタ!$B$5:$B$53,0),COLUMN()-COLUMN($Z110)),0),3.75)</f>
        <v>2.5</v>
      </c>
      <c r="AD110" s="65">
        <f>MIN(MAX(MIN(MAX(MIN(MAX(N$6+INDEX(エサマスタ!$C$5:$O$53,MATCH($D110,エサマスタ!$B$5:$B$53,0),COLUMN()-COLUMN($Z110)),0),3.75)+INDEX(エサマスタ!$C$5:$O$53,MATCH($E110,エサマスタ!$B$5:$B$53,0),COLUMN()-COLUMN($Z110)),0),3.75)+INDEX(エサマスタ!$C$5:$O$53,MATCH($F110,エサマスタ!$B$5:$B$53,0),COLUMN()-COLUMN($Z110)),0),3.75)</f>
        <v>1.5</v>
      </c>
      <c r="AE110" s="65">
        <f>MIN(MAX(MIN(MAX(MIN(MAX(O$6+INDEX(エサマスタ!$C$5:$O$53,MATCH($D110,エサマスタ!$B$5:$B$53,0),COLUMN()-COLUMN($Z110)),0),3.75)+INDEX(エサマスタ!$C$5:$O$53,MATCH($E110,エサマスタ!$B$5:$B$53,0),COLUMN()-COLUMN($Z110)),0),3.75)+INDEX(エサマスタ!$C$5:$O$53,MATCH($F110,エサマスタ!$B$5:$B$53,0),COLUMN()-COLUMN($Z110)),0),3.75)</f>
        <v>1</v>
      </c>
      <c r="AF110" s="65">
        <f>MIN(MAX(MIN(MAX(MIN(MAX(P$6+INDEX(エサマスタ!$C$5:$O$53,MATCH($D110,エサマスタ!$B$5:$B$53,0),COLUMN()-COLUMN($Z110)),0),3.75)+INDEX(エサマスタ!$C$5:$O$53,MATCH($E110,エサマスタ!$B$5:$B$53,0),COLUMN()-COLUMN($Z110)),0),3.75)+INDEX(エサマスタ!$C$5:$O$53,MATCH($F110,エサマスタ!$B$5:$B$53,0),COLUMN()-COLUMN($Z110)),0),3.75)</f>
        <v>3.25</v>
      </c>
      <c r="AG110" s="65">
        <f>MIN(MAX(MIN(MAX(MIN(MAX(Q$6+INDEX(エサマスタ!$C$5:$O$53,MATCH($D110,エサマスタ!$B$5:$B$53,0),COLUMN()-COLUMN($Z110)),0),3.75)+INDEX(エサマスタ!$C$5:$O$53,MATCH($E110,エサマスタ!$B$5:$B$53,0),COLUMN()-COLUMN($Z110)),0),3.75)+INDEX(エサマスタ!$C$5:$O$53,MATCH($F110,エサマスタ!$B$5:$B$53,0),COLUMN()-COLUMN($Z110)),0),3.75)</f>
        <v>1</v>
      </c>
      <c r="AH110" s="65">
        <f>MIN(MAX(MIN(MAX(MIN(MAX(R$6+INDEX(エサマスタ!$C$5:$O$53,MATCH($D110,エサマスタ!$B$5:$B$53,0),COLUMN()-COLUMN($Z110)),0),3.75)+INDEX(エサマスタ!$C$5:$O$53,MATCH($E110,エサマスタ!$B$5:$B$53,0),COLUMN()-COLUMN($Z110)),0),3.75)+INDEX(エサマスタ!$C$5:$O$53,MATCH($F110,エサマスタ!$B$5:$B$53,0),COLUMN()-COLUMN($Z110)),0),3.75)</f>
        <v>0</v>
      </c>
      <c r="AI110" s="76">
        <f>MIN(MAX(MIN(MAX(MIN(MAX(S$6+INDEX(エサマスタ!$C$5:$O$53,MATCH($D110,エサマスタ!$B$5:$B$53,0),COLUMN()-COLUMN($Z110)),0),1.875-MOD(S110,1))+INDEX(エサマスタ!$C$5:$O$53,MATCH($E110,エサマスタ!$B$5:$B$53,0),COLUMN()-COLUMN($Z110)),0),1.875-MOD(S110,1))+INDEX(エサマスタ!$C$5:$O$53,MATCH($F110,エサマスタ!$B$5:$B$53,0),COLUMN()-COLUMN($Z110)),0),1.875-MOD(S110,1))</f>
        <v>0.625</v>
      </c>
      <c r="AJ110" s="76">
        <f>MIN(MAX(MIN(MAX(MIN(MAX(T$6+INDEX(エサマスタ!$C$5:$O$53,MATCH($D110,エサマスタ!$B$5:$B$53,0),COLUMN()-COLUMN($Z110)),0),1.875-MOD(T110,1))+INDEX(エサマスタ!$C$5:$O$53,MATCH($E110,エサマスタ!$B$5:$B$53,0),COLUMN()-COLUMN($Z110)),0),1.875-MOD(T110,1))+INDEX(エサマスタ!$C$5:$O$53,MATCH($F110,エサマスタ!$B$5:$B$53,0),COLUMN()-COLUMN($Z110)),0),1.875-MOD(T110,1))</f>
        <v>1.25</v>
      </c>
      <c r="AK110" s="76">
        <f>MIN(MAX(MIN(MAX(MIN(MAX(U$6+INDEX(エサマスタ!$C$5:$O$53,MATCH($D110,エサマスタ!$B$5:$B$53,0),COLUMN()-COLUMN($Z110)),0),1.875-MOD(U110,1))+INDEX(エサマスタ!$C$5:$O$53,MATCH($E110,エサマスタ!$B$5:$B$53,0),COLUMN()-COLUMN($Z110)),0),1.875-MOD(U110,1))+INDEX(エサマスタ!$C$5:$O$53,MATCH($F110,エサマスタ!$B$5:$B$53,0),COLUMN()-COLUMN($Z110)),0),1.875-MOD(U110,1))</f>
        <v>1.25</v>
      </c>
      <c r="AL110" s="76">
        <f>MIN(MAX(MIN(MAX(MIN(MAX(V$6+INDEX(エサマスタ!$C$5:$O$53,MATCH($D110,エサマスタ!$B$5:$B$53,0),COLUMN()-COLUMN($Z110)),0),1.875-MOD(V110,1))+INDEX(エサマスタ!$C$5:$O$53,MATCH($E110,エサマスタ!$B$5:$B$53,0),COLUMN()-COLUMN($Z110)),0),1.875-MOD(V110,1))+INDEX(エサマスタ!$C$5:$O$53,MATCH($F110,エサマスタ!$B$5:$B$53,0),COLUMN()-COLUMN($Z110)),0),1.875-MOD(V110,1))</f>
        <v>1.25</v>
      </c>
      <c r="AM110" s="77">
        <f>MIN(MAX(MIN(MAX(MIN(MAX(W$6+IF(AND($F$1="リマスター",$D110="アルマジロキャベツ"),-1,1)*INDEX(エサマスタ!$C$5:$O$53,MATCH($D110,エサマスタ!$B$5:$B$53,0),COLUMN()-COLUMN($Z110)),0),1.875-MOD(W110,1))+IF(AND($F$1="リマスター",$E110="アルマジロキャベツ"),-1,1)*INDEX(エサマスタ!$C$5:$O$53,MATCH($E110,エサマスタ!$B$5:$B$53,0),COLUMN()-COLUMN($Z110)),0),1.875-MOD(W110,1))+IF(AND($F$1="リマスター",$F110="アルマジロキャベツ"),-1,1)*INDEX(エサマスタ!$C$5:$O$53,MATCH($F110,エサマスタ!$B$5:$B$53,0),COLUMN()-COLUMN($Z110)),0),1.875-MOD(W110,1))</f>
        <v>0</v>
      </c>
      <c r="AN110" s="15"/>
    </row>
    <row r="111" spans="1:40" x14ac:dyDescent="0.25">
      <c r="A111" s="15"/>
      <c r="B111" s="51" t="s">
        <v>200</v>
      </c>
      <c r="C111" s="54"/>
      <c r="D111" s="53" t="s">
        <v>92</v>
      </c>
      <c r="E111" s="53" t="s">
        <v>97</v>
      </c>
      <c r="F111" s="53" t="s">
        <v>97</v>
      </c>
      <c r="G111" s="50"/>
      <c r="H111" s="15"/>
      <c r="I111" s="15"/>
      <c r="J111" s="63" t="s">
        <v>200</v>
      </c>
      <c r="K111" s="64">
        <f t="shared" ref="K111:R111" si="189">K110+AA110</f>
        <v>282.25</v>
      </c>
      <c r="L111" s="65">
        <f t="shared" si="189"/>
        <v>120.75</v>
      </c>
      <c r="M111" s="65">
        <f t="shared" si="189"/>
        <v>148.5</v>
      </c>
      <c r="N111" s="65">
        <f t="shared" si="189"/>
        <v>153.5</v>
      </c>
      <c r="O111" s="65">
        <f t="shared" si="189"/>
        <v>98</v>
      </c>
      <c r="P111" s="65">
        <f t="shared" si="189"/>
        <v>221.75</v>
      </c>
      <c r="Q111" s="65">
        <f t="shared" si="189"/>
        <v>92.5</v>
      </c>
      <c r="R111" s="65">
        <f t="shared" si="189"/>
        <v>5</v>
      </c>
      <c r="S111" s="76">
        <f t="shared" ref="S111:W111" si="190">INT(S110)+MIN(S110-INT(S110)+AI110,1.875)</f>
        <v>69.875</v>
      </c>
      <c r="T111" s="76">
        <f t="shared" si="190"/>
        <v>74.75</v>
      </c>
      <c r="U111" s="76">
        <f t="shared" si="190"/>
        <v>74.75</v>
      </c>
      <c r="V111" s="76">
        <f t="shared" si="190"/>
        <v>74.75</v>
      </c>
      <c r="W111" s="77">
        <f t="shared" si="190"/>
        <v>75.25</v>
      </c>
      <c r="X111" s="15"/>
      <c r="Y111" s="15"/>
      <c r="Z111" s="63" t="s">
        <v>200</v>
      </c>
      <c r="AA111" s="64">
        <f>MIN(MAX(MIN(MAX(MIN(MAX(K$6+INDEX(エサマスタ!$C$5:$O$53,MATCH($D111,エサマスタ!$B$5:$B$53,0),COLUMN()-COLUMN($Z111)),0),3.75)+INDEX(エサマスタ!$C$5:$O$53,MATCH($E111,エサマスタ!$B$5:$B$53,0),COLUMN()-COLUMN($Z111)),0),3.75)+INDEX(エサマスタ!$C$5:$O$53,MATCH($F111,エサマスタ!$B$5:$B$53,0),COLUMN()-COLUMN($Z111)),0),3.75)</f>
        <v>3.75</v>
      </c>
      <c r="AB111" s="65">
        <f>MIN(MAX(MIN(MAX(MIN(MAX(L$6+INDEX(エサマスタ!$C$5:$O$53,MATCH($D111,エサマスタ!$B$5:$B$53,0),COLUMN()-COLUMN($Z111)),0),3.75)+INDEX(エサマスタ!$C$5:$O$53,MATCH($E111,エサマスタ!$B$5:$B$53,0),COLUMN()-COLUMN($Z111)),0),3.75)+INDEX(エサマスタ!$C$5:$O$53,MATCH($F111,エサマスタ!$B$5:$B$53,0),COLUMN()-COLUMN($Z111)),0),3.75)</f>
        <v>1.25</v>
      </c>
      <c r="AC111" s="65">
        <f>MIN(MAX(MIN(MAX(MIN(MAX(M$6+INDEX(エサマスタ!$C$5:$O$53,MATCH($D111,エサマスタ!$B$5:$B$53,0),COLUMN()-COLUMN($Z111)),0),3.75)+INDEX(エサマスタ!$C$5:$O$53,MATCH($E111,エサマスタ!$B$5:$B$53,0),COLUMN()-COLUMN($Z111)),0),3.75)+INDEX(エサマスタ!$C$5:$O$53,MATCH($F111,エサマスタ!$B$5:$B$53,0),COLUMN()-COLUMN($Z111)),0),3.75)</f>
        <v>1.5</v>
      </c>
      <c r="AD111" s="65">
        <f>MIN(MAX(MIN(MAX(MIN(MAX(N$6+INDEX(エサマスタ!$C$5:$O$53,MATCH($D111,エサマスタ!$B$5:$B$53,0),COLUMN()-COLUMN($Z111)),0),3.75)+INDEX(エサマスタ!$C$5:$O$53,MATCH($E111,エサマスタ!$B$5:$B$53,0),COLUMN()-COLUMN($Z111)),0),3.75)+INDEX(エサマスタ!$C$5:$O$53,MATCH($F111,エサマスタ!$B$5:$B$53,0),COLUMN()-COLUMN($Z111)),0),3.75)</f>
        <v>1.5</v>
      </c>
      <c r="AE111" s="65">
        <f>MIN(MAX(MIN(MAX(MIN(MAX(O$6+INDEX(エサマスタ!$C$5:$O$53,MATCH($D111,エサマスタ!$B$5:$B$53,0),COLUMN()-COLUMN($Z111)),0),3.75)+INDEX(エサマスタ!$C$5:$O$53,MATCH($E111,エサマスタ!$B$5:$B$53,0),COLUMN()-COLUMN($Z111)),0),3.75)+INDEX(エサマスタ!$C$5:$O$53,MATCH($F111,エサマスタ!$B$5:$B$53,0),COLUMN()-COLUMN($Z111)),0),3.75)</f>
        <v>1</v>
      </c>
      <c r="AF111" s="65">
        <f>MIN(MAX(MIN(MAX(MIN(MAX(P$6+INDEX(エサマスタ!$C$5:$O$53,MATCH($D111,エサマスタ!$B$5:$B$53,0),COLUMN()-COLUMN($Z111)),0),3.75)+INDEX(エサマスタ!$C$5:$O$53,MATCH($E111,エサマスタ!$B$5:$B$53,0),COLUMN()-COLUMN($Z111)),0),3.75)+INDEX(エサマスタ!$C$5:$O$53,MATCH($F111,エサマスタ!$B$5:$B$53,0),COLUMN()-COLUMN($Z111)),0),3.75)</f>
        <v>2.25</v>
      </c>
      <c r="AG111" s="65">
        <f>MIN(MAX(MIN(MAX(MIN(MAX(Q$6+INDEX(エサマスタ!$C$5:$O$53,MATCH($D111,エサマスタ!$B$5:$B$53,0),COLUMN()-COLUMN($Z111)),0),3.75)+INDEX(エサマスタ!$C$5:$O$53,MATCH($E111,エサマスタ!$B$5:$B$53,0),COLUMN()-COLUMN($Z111)),0),3.75)+INDEX(エサマスタ!$C$5:$O$53,MATCH($F111,エサマスタ!$B$5:$B$53,0),COLUMN()-COLUMN($Z111)),0),3.75)</f>
        <v>0.5</v>
      </c>
      <c r="AH111" s="65">
        <f>MIN(MAX(MIN(MAX(MIN(MAX(R$6+INDEX(エサマスタ!$C$5:$O$53,MATCH($D111,エサマスタ!$B$5:$B$53,0),COLUMN()-COLUMN($Z111)),0),3.75)+INDEX(エサマスタ!$C$5:$O$53,MATCH($E111,エサマスタ!$B$5:$B$53,0),COLUMN()-COLUMN($Z111)),0),3.75)+INDEX(エサマスタ!$C$5:$O$53,MATCH($F111,エサマスタ!$B$5:$B$53,0),COLUMN()-COLUMN($Z111)),0),3.75)</f>
        <v>0</v>
      </c>
      <c r="AI111" s="76">
        <f>MIN(MAX(MIN(MAX(MIN(MAX(S$6+INDEX(エサマスタ!$C$5:$O$53,MATCH($D111,エサマスタ!$B$5:$B$53,0),COLUMN()-COLUMN($Z111)),0),1.875-MOD(S111,1))+INDEX(エサマスタ!$C$5:$O$53,MATCH($E111,エサマスタ!$B$5:$B$53,0),COLUMN()-COLUMN($Z111)),0),1.875-MOD(S111,1))+INDEX(エサマスタ!$C$5:$O$53,MATCH($F111,エサマスタ!$B$5:$B$53,0),COLUMN()-COLUMN($Z111)),0),1.875-MOD(S111,1))</f>
        <v>0.625</v>
      </c>
      <c r="AJ111" s="76">
        <f>MIN(MAX(MIN(MAX(MIN(MAX(T$6+INDEX(エサマスタ!$C$5:$O$53,MATCH($D111,エサマスタ!$B$5:$B$53,0),COLUMN()-COLUMN($Z111)),0),1.875-MOD(T111,1))+INDEX(エサマスタ!$C$5:$O$53,MATCH($E111,エサマスタ!$B$5:$B$53,0),COLUMN()-COLUMN($Z111)),0),1.875-MOD(T111,1))+INDEX(エサマスタ!$C$5:$O$53,MATCH($F111,エサマスタ!$B$5:$B$53,0),COLUMN()-COLUMN($Z111)),0),1.875-MOD(T111,1))</f>
        <v>0.75</v>
      </c>
      <c r="AK111" s="76">
        <f>MIN(MAX(MIN(MAX(MIN(MAX(U$6+INDEX(エサマスタ!$C$5:$O$53,MATCH($D111,エサマスタ!$B$5:$B$53,0),COLUMN()-COLUMN($Z111)),0),1.875-MOD(U111,1))+INDEX(エサマスタ!$C$5:$O$53,MATCH($E111,エサマスタ!$B$5:$B$53,0),COLUMN()-COLUMN($Z111)),0),1.875-MOD(U111,1))+INDEX(エサマスタ!$C$5:$O$53,MATCH($F111,エサマスタ!$B$5:$B$53,0),COLUMN()-COLUMN($Z111)),0),1.875-MOD(U111,1))</f>
        <v>0.75</v>
      </c>
      <c r="AL111" s="76">
        <f>MIN(MAX(MIN(MAX(MIN(MAX(V$6+INDEX(エサマスタ!$C$5:$O$53,MATCH($D111,エサマスタ!$B$5:$B$53,0),COLUMN()-COLUMN($Z111)),0),1.875-MOD(V111,1))+INDEX(エサマスタ!$C$5:$O$53,MATCH($E111,エサマスタ!$B$5:$B$53,0),COLUMN()-COLUMN($Z111)),0),1.875-MOD(V111,1))+INDEX(エサマスタ!$C$5:$O$53,MATCH($F111,エサマスタ!$B$5:$B$53,0),COLUMN()-COLUMN($Z111)),0),1.875-MOD(V111,1))</f>
        <v>0.75</v>
      </c>
      <c r="AM111" s="77">
        <f>MIN(MAX(MIN(MAX(MIN(MAX(W$6+IF(AND($F$1="リマスター",$D111="アルマジロキャベツ"),-1,1)*INDEX(エサマスタ!$C$5:$O$53,MATCH($D111,エサマスタ!$B$5:$B$53,0),COLUMN()-COLUMN($Z111)),0),1.875-MOD(W111,1))+IF(AND($F$1="リマスター",$E111="アルマジロキャベツ"),-1,1)*INDEX(エサマスタ!$C$5:$O$53,MATCH($E111,エサマスタ!$B$5:$B$53,0),COLUMN()-COLUMN($Z111)),0),1.875-MOD(W111,1))+IF(AND($F$1="リマスター",$F111="アルマジロキャベツ"),-1,1)*INDEX(エサマスタ!$C$5:$O$53,MATCH($F111,エサマスタ!$B$5:$B$53,0),COLUMN()-COLUMN($Z111)),0),1.875-MOD(W111,1))</f>
        <v>1</v>
      </c>
      <c r="AN111" s="15"/>
    </row>
    <row r="112" spans="1:40" x14ac:dyDescent="0.25">
      <c r="A112" s="15"/>
      <c r="B112" s="51" t="s">
        <v>201</v>
      </c>
      <c r="C112" s="54"/>
      <c r="D112" s="53" t="s">
        <v>92</v>
      </c>
      <c r="E112" s="53" t="s">
        <v>97</v>
      </c>
      <c r="F112" s="53" t="s">
        <v>97</v>
      </c>
      <c r="G112" s="50"/>
      <c r="H112" s="15"/>
      <c r="I112" s="15"/>
      <c r="J112" s="63" t="s">
        <v>201</v>
      </c>
      <c r="K112" s="64">
        <f t="shared" ref="K112:R112" si="191">K111+AA111</f>
        <v>286</v>
      </c>
      <c r="L112" s="65">
        <f t="shared" si="191"/>
        <v>122</v>
      </c>
      <c r="M112" s="65">
        <f t="shared" si="191"/>
        <v>150</v>
      </c>
      <c r="N112" s="65">
        <f t="shared" si="191"/>
        <v>155</v>
      </c>
      <c r="O112" s="65">
        <f t="shared" si="191"/>
        <v>99</v>
      </c>
      <c r="P112" s="65">
        <f t="shared" si="191"/>
        <v>224</v>
      </c>
      <c r="Q112" s="65">
        <f t="shared" si="191"/>
        <v>93</v>
      </c>
      <c r="R112" s="65">
        <f t="shared" si="191"/>
        <v>5</v>
      </c>
      <c r="S112" s="76">
        <f t="shared" ref="S112:W112" si="192">INT(S111)+MIN(S111-INT(S111)+AI111,1.875)</f>
        <v>70.5</v>
      </c>
      <c r="T112" s="76">
        <f t="shared" si="192"/>
        <v>75.5</v>
      </c>
      <c r="U112" s="76">
        <f t="shared" si="192"/>
        <v>75.5</v>
      </c>
      <c r="V112" s="76">
        <f t="shared" si="192"/>
        <v>75.5</v>
      </c>
      <c r="W112" s="77">
        <f t="shared" si="192"/>
        <v>76.25</v>
      </c>
      <c r="X112" s="15"/>
      <c r="Y112" s="15"/>
      <c r="Z112" s="63" t="s">
        <v>201</v>
      </c>
      <c r="AA112" s="64">
        <f>MIN(MAX(MIN(MAX(MIN(MAX(K$6+INDEX(エサマスタ!$C$5:$O$53,MATCH($D112,エサマスタ!$B$5:$B$53,0),COLUMN()-COLUMN($Z112)),0),3.75)+INDEX(エサマスタ!$C$5:$O$53,MATCH($E112,エサマスタ!$B$5:$B$53,0),COLUMN()-COLUMN($Z112)),0),3.75)+INDEX(エサマスタ!$C$5:$O$53,MATCH($F112,エサマスタ!$B$5:$B$53,0),COLUMN()-COLUMN($Z112)),0),3.75)</f>
        <v>3.75</v>
      </c>
      <c r="AB112" s="65">
        <f>MIN(MAX(MIN(MAX(MIN(MAX(L$6+INDEX(エサマスタ!$C$5:$O$53,MATCH($D112,エサマスタ!$B$5:$B$53,0),COLUMN()-COLUMN($Z112)),0),3.75)+INDEX(エサマスタ!$C$5:$O$53,MATCH($E112,エサマスタ!$B$5:$B$53,0),COLUMN()-COLUMN($Z112)),0),3.75)+INDEX(エサマスタ!$C$5:$O$53,MATCH($F112,エサマスタ!$B$5:$B$53,0),COLUMN()-COLUMN($Z112)),0),3.75)</f>
        <v>1.25</v>
      </c>
      <c r="AC112" s="65">
        <f>MIN(MAX(MIN(MAX(MIN(MAX(M$6+INDEX(エサマスタ!$C$5:$O$53,MATCH($D112,エサマスタ!$B$5:$B$53,0),COLUMN()-COLUMN($Z112)),0),3.75)+INDEX(エサマスタ!$C$5:$O$53,MATCH($E112,エサマスタ!$B$5:$B$53,0),COLUMN()-COLUMN($Z112)),0),3.75)+INDEX(エサマスタ!$C$5:$O$53,MATCH($F112,エサマスタ!$B$5:$B$53,0),COLUMN()-COLUMN($Z112)),0),3.75)</f>
        <v>1.5</v>
      </c>
      <c r="AD112" s="65">
        <f>MIN(MAX(MIN(MAX(MIN(MAX(N$6+INDEX(エサマスタ!$C$5:$O$53,MATCH($D112,エサマスタ!$B$5:$B$53,0),COLUMN()-COLUMN($Z112)),0),3.75)+INDEX(エサマスタ!$C$5:$O$53,MATCH($E112,エサマスタ!$B$5:$B$53,0),COLUMN()-COLUMN($Z112)),0),3.75)+INDEX(エサマスタ!$C$5:$O$53,MATCH($F112,エサマスタ!$B$5:$B$53,0),COLUMN()-COLUMN($Z112)),0),3.75)</f>
        <v>1.5</v>
      </c>
      <c r="AE112" s="65">
        <f>MIN(MAX(MIN(MAX(MIN(MAX(O$6+INDEX(エサマスタ!$C$5:$O$53,MATCH($D112,エサマスタ!$B$5:$B$53,0),COLUMN()-COLUMN($Z112)),0),3.75)+INDEX(エサマスタ!$C$5:$O$53,MATCH($E112,エサマスタ!$B$5:$B$53,0),COLUMN()-COLUMN($Z112)),0),3.75)+INDEX(エサマスタ!$C$5:$O$53,MATCH($F112,エサマスタ!$B$5:$B$53,0),COLUMN()-COLUMN($Z112)),0),3.75)</f>
        <v>1</v>
      </c>
      <c r="AF112" s="65">
        <f>MIN(MAX(MIN(MAX(MIN(MAX(P$6+INDEX(エサマスタ!$C$5:$O$53,MATCH($D112,エサマスタ!$B$5:$B$53,0),COLUMN()-COLUMN($Z112)),0),3.75)+INDEX(エサマスタ!$C$5:$O$53,MATCH($E112,エサマスタ!$B$5:$B$53,0),COLUMN()-COLUMN($Z112)),0),3.75)+INDEX(エサマスタ!$C$5:$O$53,MATCH($F112,エサマスタ!$B$5:$B$53,0),COLUMN()-COLUMN($Z112)),0),3.75)</f>
        <v>2.25</v>
      </c>
      <c r="AG112" s="65">
        <f>MIN(MAX(MIN(MAX(MIN(MAX(Q$6+INDEX(エサマスタ!$C$5:$O$53,MATCH($D112,エサマスタ!$B$5:$B$53,0),COLUMN()-COLUMN($Z112)),0),3.75)+INDEX(エサマスタ!$C$5:$O$53,MATCH($E112,エサマスタ!$B$5:$B$53,0),COLUMN()-COLUMN($Z112)),0),3.75)+INDEX(エサマスタ!$C$5:$O$53,MATCH($F112,エサマスタ!$B$5:$B$53,0),COLUMN()-COLUMN($Z112)),0),3.75)</f>
        <v>0.5</v>
      </c>
      <c r="AH112" s="65">
        <f>MIN(MAX(MIN(MAX(MIN(MAX(R$6+INDEX(エサマスタ!$C$5:$O$53,MATCH($D112,エサマスタ!$B$5:$B$53,0),COLUMN()-COLUMN($Z112)),0),3.75)+INDEX(エサマスタ!$C$5:$O$53,MATCH($E112,エサマスタ!$B$5:$B$53,0),COLUMN()-COLUMN($Z112)),0),3.75)+INDEX(エサマスタ!$C$5:$O$53,MATCH($F112,エサマスタ!$B$5:$B$53,0),COLUMN()-COLUMN($Z112)),0),3.75)</f>
        <v>0</v>
      </c>
      <c r="AI112" s="76">
        <f>MIN(MAX(MIN(MAX(MIN(MAX(S$6+INDEX(エサマスタ!$C$5:$O$53,MATCH($D112,エサマスタ!$B$5:$B$53,0),COLUMN()-COLUMN($Z112)),0),1.875-MOD(S112,1))+INDEX(エサマスタ!$C$5:$O$53,MATCH($E112,エサマスタ!$B$5:$B$53,0),COLUMN()-COLUMN($Z112)),0),1.875-MOD(S112,1))+INDEX(エサマスタ!$C$5:$O$53,MATCH($F112,エサマスタ!$B$5:$B$53,0),COLUMN()-COLUMN($Z112)),0),1.875-MOD(S112,1))</f>
        <v>0.625</v>
      </c>
      <c r="AJ112" s="76">
        <f>MIN(MAX(MIN(MAX(MIN(MAX(T$6+INDEX(エサマスタ!$C$5:$O$53,MATCH($D112,エサマスタ!$B$5:$B$53,0),COLUMN()-COLUMN($Z112)),0),1.875-MOD(T112,1))+INDEX(エサマスタ!$C$5:$O$53,MATCH($E112,エサマスタ!$B$5:$B$53,0),COLUMN()-COLUMN($Z112)),0),1.875-MOD(T112,1))+INDEX(エサマスタ!$C$5:$O$53,MATCH($F112,エサマスタ!$B$5:$B$53,0),COLUMN()-COLUMN($Z112)),0),1.875-MOD(T112,1))</f>
        <v>0.75</v>
      </c>
      <c r="AK112" s="76">
        <f>MIN(MAX(MIN(MAX(MIN(MAX(U$6+INDEX(エサマスタ!$C$5:$O$53,MATCH($D112,エサマスタ!$B$5:$B$53,0),COLUMN()-COLUMN($Z112)),0),1.875-MOD(U112,1))+INDEX(エサマスタ!$C$5:$O$53,MATCH($E112,エサマスタ!$B$5:$B$53,0),COLUMN()-COLUMN($Z112)),0),1.875-MOD(U112,1))+INDEX(エサマスタ!$C$5:$O$53,MATCH($F112,エサマスタ!$B$5:$B$53,0),COLUMN()-COLUMN($Z112)),0),1.875-MOD(U112,1))</f>
        <v>0.75</v>
      </c>
      <c r="AL112" s="76">
        <f>MIN(MAX(MIN(MAX(MIN(MAX(V$6+INDEX(エサマスタ!$C$5:$O$53,MATCH($D112,エサマスタ!$B$5:$B$53,0),COLUMN()-COLUMN($Z112)),0),1.875-MOD(V112,1))+INDEX(エサマスタ!$C$5:$O$53,MATCH($E112,エサマスタ!$B$5:$B$53,0),COLUMN()-COLUMN($Z112)),0),1.875-MOD(V112,1))+INDEX(エサマスタ!$C$5:$O$53,MATCH($F112,エサマスタ!$B$5:$B$53,0),COLUMN()-COLUMN($Z112)),0),1.875-MOD(V112,1))</f>
        <v>0.75</v>
      </c>
      <c r="AM112" s="77">
        <f>MIN(MAX(MIN(MAX(MIN(MAX(W$6+IF(AND($F$1="リマスター",$D112="アルマジロキャベツ"),-1,1)*INDEX(エサマスタ!$C$5:$O$53,MATCH($D112,エサマスタ!$B$5:$B$53,0),COLUMN()-COLUMN($Z112)),0),1.875-MOD(W112,1))+IF(AND($F$1="リマスター",$E112="アルマジロキャベツ"),-1,1)*INDEX(エサマスタ!$C$5:$O$53,MATCH($E112,エサマスタ!$B$5:$B$53,0),COLUMN()-COLUMN($Z112)),0),1.875-MOD(W112,1))+IF(AND($F$1="リマスター",$F112="アルマジロキャベツ"),-1,1)*INDEX(エサマスタ!$C$5:$O$53,MATCH($F112,エサマスタ!$B$5:$B$53,0),COLUMN()-COLUMN($Z112)),0),1.875-MOD(W112,1))</f>
        <v>1</v>
      </c>
      <c r="AN112" s="15"/>
    </row>
    <row r="113" spans="1:40" x14ac:dyDescent="0.25">
      <c r="A113" s="15"/>
      <c r="B113" s="51" t="s">
        <v>202</v>
      </c>
      <c r="C113" s="54"/>
      <c r="D113" s="53" t="s">
        <v>92</v>
      </c>
      <c r="E113" s="53" t="s">
        <v>97</v>
      </c>
      <c r="F113" s="53" t="s">
        <v>97</v>
      </c>
      <c r="G113" s="50"/>
      <c r="H113" s="15"/>
      <c r="I113" s="15"/>
      <c r="J113" s="63" t="s">
        <v>202</v>
      </c>
      <c r="K113" s="64">
        <f t="shared" ref="K113:R113" si="193">K112+AA112</f>
        <v>289.75</v>
      </c>
      <c r="L113" s="65">
        <f t="shared" si="193"/>
        <v>123.25</v>
      </c>
      <c r="M113" s="65">
        <f t="shared" si="193"/>
        <v>151.5</v>
      </c>
      <c r="N113" s="65">
        <f t="shared" si="193"/>
        <v>156.5</v>
      </c>
      <c r="O113" s="65">
        <f t="shared" si="193"/>
        <v>100</v>
      </c>
      <c r="P113" s="65">
        <f t="shared" si="193"/>
        <v>226.25</v>
      </c>
      <c r="Q113" s="65">
        <f t="shared" si="193"/>
        <v>93.5</v>
      </c>
      <c r="R113" s="65">
        <f t="shared" si="193"/>
        <v>5</v>
      </c>
      <c r="S113" s="76">
        <f t="shared" ref="S113:W113" si="194">INT(S112)+MIN(S112-INT(S112)+AI112,1.875)</f>
        <v>71.125</v>
      </c>
      <c r="T113" s="76">
        <f t="shared" si="194"/>
        <v>76.25</v>
      </c>
      <c r="U113" s="76">
        <f t="shared" si="194"/>
        <v>76.25</v>
      </c>
      <c r="V113" s="76">
        <f t="shared" si="194"/>
        <v>76.25</v>
      </c>
      <c r="W113" s="77">
        <f t="shared" si="194"/>
        <v>77.25</v>
      </c>
      <c r="X113" s="15"/>
      <c r="Y113" s="15"/>
      <c r="Z113" s="63" t="s">
        <v>202</v>
      </c>
      <c r="AA113" s="64">
        <f>MIN(MAX(MIN(MAX(MIN(MAX(K$6+INDEX(エサマスタ!$C$5:$O$53,MATCH($D113,エサマスタ!$B$5:$B$53,0),COLUMN()-COLUMN($Z113)),0),3.75)+INDEX(エサマスタ!$C$5:$O$53,MATCH($E113,エサマスタ!$B$5:$B$53,0),COLUMN()-COLUMN($Z113)),0),3.75)+INDEX(エサマスタ!$C$5:$O$53,MATCH($F113,エサマスタ!$B$5:$B$53,0),COLUMN()-COLUMN($Z113)),0),3.75)</f>
        <v>3.75</v>
      </c>
      <c r="AB113" s="65">
        <f>MIN(MAX(MIN(MAX(MIN(MAX(L$6+INDEX(エサマスタ!$C$5:$O$53,MATCH($D113,エサマスタ!$B$5:$B$53,0),COLUMN()-COLUMN($Z113)),0),3.75)+INDEX(エサマスタ!$C$5:$O$53,MATCH($E113,エサマスタ!$B$5:$B$53,0),COLUMN()-COLUMN($Z113)),0),3.75)+INDEX(エサマスタ!$C$5:$O$53,MATCH($F113,エサマスタ!$B$5:$B$53,0),COLUMN()-COLUMN($Z113)),0),3.75)</f>
        <v>1.25</v>
      </c>
      <c r="AC113" s="65">
        <f>MIN(MAX(MIN(MAX(MIN(MAX(M$6+INDEX(エサマスタ!$C$5:$O$53,MATCH($D113,エサマスタ!$B$5:$B$53,0),COLUMN()-COLUMN($Z113)),0),3.75)+INDEX(エサマスタ!$C$5:$O$53,MATCH($E113,エサマスタ!$B$5:$B$53,0),COLUMN()-COLUMN($Z113)),0),3.75)+INDEX(エサマスタ!$C$5:$O$53,MATCH($F113,エサマスタ!$B$5:$B$53,0),COLUMN()-COLUMN($Z113)),0),3.75)</f>
        <v>1.5</v>
      </c>
      <c r="AD113" s="65">
        <f>MIN(MAX(MIN(MAX(MIN(MAX(N$6+INDEX(エサマスタ!$C$5:$O$53,MATCH($D113,エサマスタ!$B$5:$B$53,0),COLUMN()-COLUMN($Z113)),0),3.75)+INDEX(エサマスタ!$C$5:$O$53,MATCH($E113,エサマスタ!$B$5:$B$53,0),COLUMN()-COLUMN($Z113)),0),3.75)+INDEX(エサマスタ!$C$5:$O$53,MATCH($F113,エサマスタ!$B$5:$B$53,0),COLUMN()-COLUMN($Z113)),0),3.75)</f>
        <v>1.5</v>
      </c>
      <c r="AE113" s="65">
        <f>MIN(MAX(MIN(MAX(MIN(MAX(O$6+INDEX(エサマスタ!$C$5:$O$53,MATCH($D113,エサマスタ!$B$5:$B$53,0),COLUMN()-COLUMN($Z113)),0),3.75)+INDEX(エサマスタ!$C$5:$O$53,MATCH($E113,エサマスタ!$B$5:$B$53,0),COLUMN()-COLUMN($Z113)),0),3.75)+INDEX(エサマスタ!$C$5:$O$53,MATCH($F113,エサマスタ!$B$5:$B$53,0),COLUMN()-COLUMN($Z113)),0),3.75)</f>
        <v>1</v>
      </c>
      <c r="AF113" s="65">
        <f>MIN(MAX(MIN(MAX(MIN(MAX(P$6+INDEX(エサマスタ!$C$5:$O$53,MATCH($D113,エサマスタ!$B$5:$B$53,0),COLUMN()-COLUMN($Z113)),0),3.75)+INDEX(エサマスタ!$C$5:$O$53,MATCH($E113,エサマスタ!$B$5:$B$53,0),COLUMN()-COLUMN($Z113)),0),3.75)+INDEX(エサマスタ!$C$5:$O$53,MATCH($F113,エサマスタ!$B$5:$B$53,0),COLUMN()-COLUMN($Z113)),0),3.75)</f>
        <v>2.25</v>
      </c>
      <c r="AG113" s="65">
        <f>MIN(MAX(MIN(MAX(MIN(MAX(Q$6+INDEX(エサマスタ!$C$5:$O$53,MATCH($D113,エサマスタ!$B$5:$B$53,0),COLUMN()-COLUMN($Z113)),0),3.75)+INDEX(エサマスタ!$C$5:$O$53,MATCH($E113,エサマスタ!$B$5:$B$53,0),COLUMN()-COLUMN($Z113)),0),3.75)+INDEX(エサマスタ!$C$5:$O$53,MATCH($F113,エサマスタ!$B$5:$B$53,0),COLUMN()-COLUMN($Z113)),0),3.75)</f>
        <v>0.5</v>
      </c>
      <c r="AH113" s="65">
        <f>MIN(MAX(MIN(MAX(MIN(MAX(R$6+INDEX(エサマスタ!$C$5:$O$53,MATCH($D113,エサマスタ!$B$5:$B$53,0),COLUMN()-COLUMN($Z113)),0),3.75)+INDEX(エサマスタ!$C$5:$O$53,MATCH($E113,エサマスタ!$B$5:$B$53,0),COLUMN()-COLUMN($Z113)),0),3.75)+INDEX(エサマスタ!$C$5:$O$53,MATCH($F113,エサマスタ!$B$5:$B$53,0),COLUMN()-COLUMN($Z113)),0),3.75)</f>
        <v>0</v>
      </c>
      <c r="AI113" s="76">
        <f>MIN(MAX(MIN(MAX(MIN(MAX(S$6+INDEX(エサマスタ!$C$5:$O$53,MATCH($D113,エサマスタ!$B$5:$B$53,0),COLUMN()-COLUMN($Z113)),0),1.875-MOD(S113,1))+INDEX(エサマスタ!$C$5:$O$53,MATCH($E113,エサマスタ!$B$5:$B$53,0),COLUMN()-COLUMN($Z113)),0),1.875-MOD(S113,1))+INDEX(エサマスタ!$C$5:$O$53,MATCH($F113,エサマスタ!$B$5:$B$53,0),COLUMN()-COLUMN($Z113)),0),1.875-MOD(S113,1))</f>
        <v>0.625</v>
      </c>
      <c r="AJ113" s="76">
        <f>MIN(MAX(MIN(MAX(MIN(MAX(T$6+INDEX(エサマスタ!$C$5:$O$53,MATCH($D113,エサマスタ!$B$5:$B$53,0),COLUMN()-COLUMN($Z113)),0),1.875-MOD(T113,1))+INDEX(エサマスタ!$C$5:$O$53,MATCH($E113,エサマスタ!$B$5:$B$53,0),COLUMN()-COLUMN($Z113)),0),1.875-MOD(T113,1))+INDEX(エサマスタ!$C$5:$O$53,MATCH($F113,エサマスタ!$B$5:$B$53,0),COLUMN()-COLUMN($Z113)),0),1.875-MOD(T113,1))</f>
        <v>0.75</v>
      </c>
      <c r="AK113" s="76">
        <f>MIN(MAX(MIN(MAX(MIN(MAX(U$6+INDEX(エサマスタ!$C$5:$O$53,MATCH($D113,エサマスタ!$B$5:$B$53,0),COLUMN()-COLUMN($Z113)),0),1.875-MOD(U113,1))+INDEX(エサマスタ!$C$5:$O$53,MATCH($E113,エサマスタ!$B$5:$B$53,0),COLUMN()-COLUMN($Z113)),0),1.875-MOD(U113,1))+INDEX(エサマスタ!$C$5:$O$53,MATCH($F113,エサマスタ!$B$5:$B$53,0),COLUMN()-COLUMN($Z113)),0),1.875-MOD(U113,1))</f>
        <v>0.75</v>
      </c>
      <c r="AL113" s="76">
        <f>MIN(MAX(MIN(MAX(MIN(MAX(V$6+INDEX(エサマスタ!$C$5:$O$53,MATCH($D113,エサマスタ!$B$5:$B$53,0),COLUMN()-COLUMN($Z113)),0),1.875-MOD(V113,1))+INDEX(エサマスタ!$C$5:$O$53,MATCH($E113,エサマスタ!$B$5:$B$53,0),COLUMN()-COLUMN($Z113)),0),1.875-MOD(V113,1))+INDEX(エサマスタ!$C$5:$O$53,MATCH($F113,エサマスタ!$B$5:$B$53,0),COLUMN()-COLUMN($Z113)),0),1.875-MOD(V113,1))</f>
        <v>0.75</v>
      </c>
      <c r="AM113" s="77">
        <f>MIN(MAX(MIN(MAX(MIN(MAX(W$6+IF(AND($F$1="リマスター",$D113="アルマジロキャベツ"),-1,1)*INDEX(エサマスタ!$C$5:$O$53,MATCH($D113,エサマスタ!$B$5:$B$53,0),COLUMN()-COLUMN($Z113)),0),1.875-MOD(W113,1))+IF(AND($F$1="リマスター",$E113="アルマジロキャベツ"),-1,1)*INDEX(エサマスタ!$C$5:$O$53,MATCH($E113,エサマスタ!$B$5:$B$53,0),COLUMN()-COLUMN($Z113)),0),1.875-MOD(W113,1))+IF(AND($F$1="リマスター",$F113="アルマジロキャベツ"),-1,1)*INDEX(エサマスタ!$C$5:$O$53,MATCH($F113,エサマスタ!$B$5:$B$53,0),COLUMN()-COLUMN($Z113)),0),1.875-MOD(W113,1))</f>
        <v>1</v>
      </c>
      <c r="AN113" s="15"/>
    </row>
    <row r="114" spans="1:40" x14ac:dyDescent="0.25">
      <c r="A114" s="15"/>
      <c r="B114" s="51" t="s">
        <v>203</v>
      </c>
      <c r="C114" s="54"/>
      <c r="D114" s="53" t="s">
        <v>92</v>
      </c>
      <c r="E114" s="53" t="s">
        <v>97</v>
      </c>
      <c r="F114" s="53" t="s">
        <v>97</v>
      </c>
      <c r="G114" s="50"/>
      <c r="H114" s="15"/>
      <c r="I114" s="15"/>
      <c r="J114" s="63" t="s">
        <v>203</v>
      </c>
      <c r="K114" s="64">
        <f t="shared" ref="K114:R114" si="195">K113+AA113</f>
        <v>293.5</v>
      </c>
      <c r="L114" s="65">
        <f t="shared" si="195"/>
        <v>124.5</v>
      </c>
      <c r="M114" s="65">
        <f t="shared" si="195"/>
        <v>153</v>
      </c>
      <c r="N114" s="65">
        <f t="shared" si="195"/>
        <v>158</v>
      </c>
      <c r="O114" s="65">
        <f t="shared" si="195"/>
        <v>101</v>
      </c>
      <c r="P114" s="65">
        <f t="shared" si="195"/>
        <v>228.5</v>
      </c>
      <c r="Q114" s="65">
        <f t="shared" si="195"/>
        <v>94</v>
      </c>
      <c r="R114" s="65">
        <f t="shared" si="195"/>
        <v>5</v>
      </c>
      <c r="S114" s="76">
        <f t="shared" ref="S114:W114" si="196">INT(S113)+MIN(S113-INT(S113)+AI113,1.875)</f>
        <v>71.75</v>
      </c>
      <c r="T114" s="76">
        <f t="shared" si="196"/>
        <v>77</v>
      </c>
      <c r="U114" s="76">
        <f t="shared" si="196"/>
        <v>77</v>
      </c>
      <c r="V114" s="76">
        <f t="shared" si="196"/>
        <v>77</v>
      </c>
      <c r="W114" s="77">
        <f t="shared" si="196"/>
        <v>78.25</v>
      </c>
      <c r="X114" s="15"/>
      <c r="Y114" s="15"/>
      <c r="Z114" s="63" t="s">
        <v>203</v>
      </c>
      <c r="AA114" s="64">
        <f>MIN(MAX(MIN(MAX(MIN(MAX(K$6+INDEX(エサマスタ!$C$5:$O$53,MATCH($D114,エサマスタ!$B$5:$B$53,0),COLUMN()-COLUMN($Z114)),0),3.75)+INDEX(エサマスタ!$C$5:$O$53,MATCH($E114,エサマスタ!$B$5:$B$53,0),COLUMN()-COLUMN($Z114)),0),3.75)+INDEX(エサマスタ!$C$5:$O$53,MATCH($F114,エサマスタ!$B$5:$B$53,0),COLUMN()-COLUMN($Z114)),0),3.75)</f>
        <v>3.75</v>
      </c>
      <c r="AB114" s="65">
        <f>MIN(MAX(MIN(MAX(MIN(MAX(L$6+INDEX(エサマスタ!$C$5:$O$53,MATCH($D114,エサマスタ!$B$5:$B$53,0),COLUMN()-COLUMN($Z114)),0),3.75)+INDEX(エサマスタ!$C$5:$O$53,MATCH($E114,エサマスタ!$B$5:$B$53,0),COLUMN()-COLUMN($Z114)),0),3.75)+INDEX(エサマスタ!$C$5:$O$53,MATCH($F114,エサマスタ!$B$5:$B$53,0),COLUMN()-COLUMN($Z114)),0),3.75)</f>
        <v>1.25</v>
      </c>
      <c r="AC114" s="65">
        <f>MIN(MAX(MIN(MAX(MIN(MAX(M$6+INDEX(エサマスタ!$C$5:$O$53,MATCH($D114,エサマスタ!$B$5:$B$53,0),COLUMN()-COLUMN($Z114)),0),3.75)+INDEX(エサマスタ!$C$5:$O$53,MATCH($E114,エサマスタ!$B$5:$B$53,0),COLUMN()-COLUMN($Z114)),0),3.75)+INDEX(エサマスタ!$C$5:$O$53,MATCH($F114,エサマスタ!$B$5:$B$53,0),COLUMN()-COLUMN($Z114)),0),3.75)</f>
        <v>1.5</v>
      </c>
      <c r="AD114" s="65">
        <f>MIN(MAX(MIN(MAX(MIN(MAX(N$6+INDEX(エサマスタ!$C$5:$O$53,MATCH($D114,エサマスタ!$B$5:$B$53,0),COLUMN()-COLUMN($Z114)),0),3.75)+INDEX(エサマスタ!$C$5:$O$53,MATCH($E114,エサマスタ!$B$5:$B$53,0),COLUMN()-COLUMN($Z114)),0),3.75)+INDEX(エサマスタ!$C$5:$O$53,MATCH($F114,エサマスタ!$B$5:$B$53,0),COLUMN()-COLUMN($Z114)),0),3.75)</f>
        <v>1.5</v>
      </c>
      <c r="AE114" s="65">
        <f>MIN(MAX(MIN(MAX(MIN(MAX(O$6+INDEX(エサマスタ!$C$5:$O$53,MATCH($D114,エサマスタ!$B$5:$B$53,0),COLUMN()-COLUMN($Z114)),0),3.75)+INDEX(エサマスタ!$C$5:$O$53,MATCH($E114,エサマスタ!$B$5:$B$53,0),COLUMN()-COLUMN($Z114)),0),3.75)+INDEX(エサマスタ!$C$5:$O$53,MATCH($F114,エサマスタ!$B$5:$B$53,0),COLUMN()-COLUMN($Z114)),0),3.75)</f>
        <v>1</v>
      </c>
      <c r="AF114" s="65">
        <f>MIN(MAX(MIN(MAX(MIN(MAX(P$6+INDEX(エサマスタ!$C$5:$O$53,MATCH($D114,エサマスタ!$B$5:$B$53,0),COLUMN()-COLUMN($Z114)),0),3.75)+INDEX(エサマスタ!$C$5:$O$53,MATCH($E114,エサマスタ!$B$5:$B$53,0),COLUMN()-COLUMN($Z114)),0),3.75)+INDEX(エサマスタ!$C$5:$O$53,MATCH($F114,エサマスタ!$B$5:$B$53,0),COLUMN()-COLUMN($Z114)),0),3.75)</f>
        <v>2.25</v>
      </c>
      <c r="AG114" s="65">
        <f>MIN(MAX(MIN(MAX(MIN(MAX(Q$6+INDEX(エサマスタ!$C$5:$O$53,MATCH($D114,エサマスタ!$B$5:$B$53,0),COLUMN()-COLUMN($Z114)),0),3.75)+INDEX(エサマスタ!$C$5:$O$53,MATCH($E114,エサマスタ!$B$5:$B$53,0),COLUMN()-COLUMN($Z114)),0),3.75)+INDEX(エサマスタ!$C$5:$O$53,MATCH($F114,エサマスタ!$B$5:$B$53,0),COLUMN()-COLUMN($Z114)),0),3.75)</f>
        <v>0.5</v>
      </c>
      <c r="AH114" s="65">
        <f>MIN(MAX(MIN(MAX(MIN(MAX(R$6+INDEX(エサマスタ!$C$5:$O$53,MATCH($D114,エサマスタ!$B$5:$B$53,0),COLUMN()-COLUMN($Z114)),0),3.75)+INDEX(エサマスタ!$C$5:$O$53,MATCH($E114,エサマスタ!$B$5:$B$53,0),COLUMN()-COLUMN($Z114)),0),3.75)+INDEX(エサマスタ!$C$5:$O$53,MATCH($F114,エサマスタ!$B$5:$B$53,0),COLUMN()-COLUMN($Z114)),0),3.75)</f>
        <v>0</v>
      </c>
      <c r="AI114" s="76">
        <f>MIN(MAX(MIN(MAX(MIN(MAX(S$6+INDEX(エサマスタ!$C$5:$O$53,MATCH($D114,エサマスタ!$B$5:$B$53,0),COLUMN()-COLUMN($Z114)),0),1.875-MOD(S114,1))+INDEX(エサマスタ!$C$5:$O$53,MATCH($E114,エサマスタ!$B$5:$B$53,0),COLUMN()-COLUMN($Z114)),0),1.875-MOD(S114,1))+INDEX(エサマスタ!$C$5:$O$53,MATCH($F114,エサマスタ!$B$5:$B$53,0),COLUMN()-COLUMN($Z114)),0),1.875-MOD(S114,1))</f>
        <v>0.625</v>
      </c>
      <c r="AJ114" s="76">
        <f>MIN(MAX(MIN(MAX(MIN(MAX(T$6+INDEX(エサマスタ!$C$5:$O$53,MATCH($D114,エサマスタ!$B$5:$B$53,0),COLUMN()-COLUMN($Z114)),0),1.875-MOD(T114,1))+INDEX(エサマスタ!$C$5:$O$53,MATCH($E114,エサマスタ!$B$5:$B$53,0),COLUMN()-COLUMN($Z114)),0),1.875-MOD(T114,1))+INDEX(エサマスタ!$C$5:$O$53,MATCH($F114,エサマスタ!$B$5:$B$53,0),COLUMN()-COLUMN($Z114)),0),1.875-MOD(T114,1))</f>
        <v>0.75</v>
      </c>
      <c r="AK114" s="76">
        <f>MIN(MAX(MIN(MAX(MIN(MAX(U$6+INDEX(エサマスタ!$C$5:$O$53,MATCH($D114,エサマスタ!$B$5:$B$53,0),COLUMN()-COLUMN($Z114)),0),1.875-MOD(U114,1))+INDEX(エサマスタ!$C$5:$O$53,MATCH($E114,エサマスタ!$B$5:$B$53,0),COLUMN()-COLUMN($Z114)),0),1.875-MOD(U114,1))+INDEX(エサマスタ!$C$5:$O$53,MATCH($F114,エサマスタ!$B$5:$B$53,0),COLUMN()-COLUMN($Z114)),0),1.875-MOD(U114,1))</f>
        <v>0.75</v>
      </c>
      <c r="AL114" s="76">
        <f>MIN(MAX(MIN(MAX(MIN(MAX(V$6+INDEX(エサマスタ!$C$5:$O$53,MATCH($D114,エサマスタ!$B$5:$B$53,0),COLUMN()-COLUMN($Z114)),0),1.875-MOD(V114,1))+INDEX(エサマスタ!$C$5:$O$53,MATCH($E114,エサマスタ!$B$5:$B$53,0),COLUMN()-COLUMN($Z114)),0),1.875-MOD(V114,1))+INDEX(エサマスタ!$C$5:$O$53,MATCH($F114,エサマスタ!$B$5:$B$53,0),COLUMN()-COLUMN($Z114)),0),1.875-MOD(V114,1))</f>
        <v>0.75</v>
      </c>
      <c r="AM114" s="77">
        <f>MIN(MAX(MIN(MAX(MIN(MAX(W$6+IF(AND($F$1="リマスター",$D114="アルマジロキャベツ"),-1,1)*INDEX(エサマスタ!$C$5:$O$53,MATCH($D114,エサマスタ!$B$5:$B$53,0),COLUMN()-COLUMN($Z114)),0),1.875-MOD(W114,1))+IF(AND($F$1="リマスター",$E114="アルマジロキャベツ"),-1,1)*INDEX(エサマスタ!$C$5:$O$53,MATCH($E114,エサマスタ!$B$5:$B$53,0),COLUMN()-COLUMN($Z114)),0),1.875-MOD(W114,1))+IF(AND($F$1="リマスター",$F114="アルマジロキャベツ"),-1,1)*INDEX(エサマスタ!$C$5:$O$53,MATCH($F114,エサマスタ!$B$5:$B$53,0),COLUMN()-COLUMN($Z114)),0),1.875-MOD(W114,1))</f>
        <v>1</v>
      </c>
      <c r="AN114" s="15"/>
    </row>
    <row r="115" spans="1:40" x14ac:dyDescent="0.25">
      <c r="A115" s="15"/>
      <c r="B115" s="51" t="s">
        <v>204</v>
      </c>
      <c r="C115" s="54"/>
      <c r="D115" s="53" t="s">
        <v>97</v>
      </c>
      <c r="E115" s="53" t="s">
        <v>97</v>
      </c>
      <c r="F115" s="53" t="s">
        <v>104</v>
      </c>
      <c r="G115" s="50"/>
      <c r="H115" s="15"/>
      <c r="I115" s="15"/>
      <c r="J115" s="63" t="s">
        <v>204</v>
      </c>
      <c r="K115" s="64">
        <f t="shared" ref="K115:R115" si="197">K114+AA114</f>
        <v>297.25</v>
      </c>
      <c r="L115" s="65">
        <f t="shared" si="197"/>
        <v>125.75</v>
      </c>
      <c r="M115" s="65">
        <f t="shared" si="197"/>
        <v>154.5</v>
      </c>
      <c r="N115" s="65">
        <f t="shared" si="197"/>
        <v>159.5</v>
      </c>
      <c r="O115" s="65">
        <f t="shared" si="197"/>
        <v>102</v>
      </c>
      <c r="P115" s="65">
        <f t="shared" si="197"/>
        <v>230.75</v>
      </c>
      <c r="Q115" s="65">
        <f t="shared" si="197"/>
        <v>94.5</v>
      </c>
      <c r="R115" s="65">
        <f t="shared" si="197"/>
        <v>5</v>
      </c>
      <c r="S115" s="76">
        <f t="shared" ref="S115:W115" si="198">INT(S114)+MIN(S114-INT(S114)+AI114,1.875)</f>
        <v>72.375</v>
      </c>
      <c r="T115" s="76">
        <f t="shared" si="198"/>
        <v>77.75</v>
      </c>
      <c r="U115" s="76">
        <f t="shared" si="198"/>
        <v>77.75</v>
      </c>
      <c r="V115" s="76">
        <f t="shared" si="198"/>
        <v>77.75</v>
      </c>
      <c r="W115" s="77">
        <f t="shared" si="198"/>
        <v>79.25</v>
      </c>
      <c r="X115" s="15"/>
      <c r="Y115" s="15"/>
      <c r="Z115" s="63" t="s">
        <v>204</v>
      </c>
      <c r="AA115" s="64">
        <f>MIN(MAX(MIN(MAX(MIN(MAX(K$6+INDEX(エサマスタ!$C$5:$O$53,MATCH($D115,エサマスタ!$B$5:$B$53,0),COLUMN()-COLUMN($Z115)),0),3.75)+INDEX(エサマスタ!$C$5:$O$53,MATCH($E115,エサマスタ!$B$5:$B$53,0),COLUMN()-COLUMN($Z115)),0),3.75)+INDEX(エサマスタ!$C$5:$O$53,MATCH($F115,エサマスタ!$B$5:$B$53,0),COLUMN()-COLUMN($Z115)),0),3.75)</f>
        <v>3.75</v>
      </c>
      <c r="AB115" s="65">
        <f>MIN(MAX(MIN(MAX(MIN(MAX(L$6+INDEX(エサマスタ!$C$5:$O$53,MATCH($D115,エサマスタ!$B$5:$B$53,0),COLUMN()-COLUMN($Z115)),0),3.75)+INDEX(エサマスタ!$C$5:$O$53,MATCH($E115,エサマスタ!$B$5:$B$53,0),COLUMN()-COLUMN($Z115)),0),3.75)+INDEX(エサマスタ!$C$5:$O$53,MATCH($F115,エサマスタ!$B$5:$B$53,0),COLUMN()-COLUMN($Z115)),0),3.75)</f>
        <v>1.25</v>
      </c>
      <c r="AC115" s="65">
        <f>MIN(MAX(MIN(MAX(MIN(MAX(M$6+INDEX(エサマスタ!$C$5:$O$53,MATCH($D115,エサマスタ!$B$5:$B$53,0),COLUMN()-COLUMN($Z115)),0),3.75)+INDEX(エサマスタ!$C$5:$O$53,MATCH($E115,エサマスタ!$B$5:$B$53,0),COLUMN()-COLUMN($Z115)),0),3.75)+INDEX(エサマスタ!$C$5:$O$53,MATCH($F115,エサマスタ!$B$5:$B$53,0),COLUMN()-COLUMN($Z115)),0),3.75)</f>
        <v>0.5</v>
      </c>
      <c r="AD115" s="65">
        <f>MIN(MAX(MIN(MAX(MIN(MAX(N$6+INDEX(エサマスタ!$C$5:$O$53,MATCH($D115,エサマスタ!$B$5:$B$53,0),COLUMN()-COLUMN($Z115)),0),3.75)+INDEX(エサマスタ!$C$5:$O$53,MATCH($E115,エサマスタ!$B$5:$B$53,0),COLUMN()-COLUMN($Z115)),0),3.75)+INDEX(エサマスタ!$C$5:$O$53,MATCH($F115,エサマスタ!$B$5:$B$53,0),COLUMN()-COLUMN($Z115)),0),3.75)</f>
        <v>1.5</v>
      </c>
      <c r="AE115" s="65">
        <f>MIN(MAX(MIN(MAX(MIN(MAX(O$6+INDEX(エサマスタ!$C$5:$O$53,MATCH($D115,エサマスタ!$B$5:$B$53,0),COLUMN()-COLUMN($Z115)),0),3.75)+INDEX(エサマスタ!$C$5:$O$53,MATCH($E115,エサマスタ!$B$5:$B$53,0),COLUMN()-COLUMN($Z115)),0),3.75)+INDEX(エサマスタ!$C$5:$O$53,MATCH($F115,エサマスタ!$B$5:$B$53,0),COLUMN()-COLUMN($Z115)),0),3.75)</f>
        <v>1</v>
      </c>
      <c r="AF115" s="65">
        <f>MIN(MAX(MIN(MAX(MIN(MAX(P$6+INDEX(エサマスタ!$C$5:$O$53,MATCH($D115,エサマスタ!$B$5:$B$53,0),COLUMN()-COLUMN($Z115)),0),3.75)+INDEX(エサマスタ!$C$5:$O$53,MATCH($E115,エサマスタ!$B$5:$B$53,0),COLUMN()-COLUMN($Z115)),0),3.75)+INDEX(エサマスタ!$C$5:$O$53,MATCH($F115,エサマスタ!$B$5:$B$53,0),COLUMN()-COLUMN($Z115)),0),3.75)</f>
        <v>1.25</v>
      </c>
      <c r="AG115" s="65">
        <f>MIN(MAX(MIN(MAX(MIN(MAX(Q$6+INDEX(エサマスタ!$C$5:$O$53,MATCH($D115,エサマスタ!$B$5:$B$53,0),COLUMN()-COLUMN($Z115)),0),3.75)+INDEX(エサマスタ!$C$5:$O$53,MATCH($E115,エサマスタ!$B$5:$B$53,0),COLUMN()-COLUMN($Z115)),0),3.75)+INDEX(エサマスタ!$C$5:$O$53,MATCH($F115,エサマスタ!$B$5:$B$53,0),COLUMN()-COLUMN($Z115)),0),3.75)</f>
        <v>2.5</v>
      </c>
      <c r="AH115" s="65">
        <f>MIN(MAX(MIN(MAX(MIN(MAX(R$6+INDEX(エサマスタ!$C$5:$O$53,MATCH($D115,エサマスタ!$B$5:$B$53,0),COLUMN()-COLUMN($Z115)),0),3.75)+INDEX(エサマスタ!$C$5:$O$53,MATCH($E115,エサマスタ!$B$5:$B$53,0),COLUMN()-COLUMN($Z115)),0),3.75)+INDEX(エサマスタ!$C$5:$O$53,MATCH($F115,エサマスタ!$B$5:$B$53,0),COLUMN()-COLUMN($Z115)),0),3.75)</f>
        <v>0</v>
      </c>
      <c r="AI115" s="76">
        <f>MIN(MAX(MIN(MAX(MIN(MAX(S$6+INDEX(エサマスタ!$C$5:$O$53,MATCH($D115,エサマスタ!$B$5:$B$53,0),COLUMN()-COLUMN($Z115)),0),1.875-MOD(S115,1))+INDEX(エサマスタ!$C$5:$O$53,MATCH($E115,エサマスタ!$B$5:$B$53,0),COLUMN()-COLUMN($Z115)),0),1.875-MOD(S115,1))+INDEX(エサマスタ!$C$5:$O$53,MATCH($F115,エサマスタ!$B$5:$B$53,0),COLUMN()-COLUMN($Z115)),0),1.875-MOD(S115,1))</f>
        <v>0.625</v>
      </c>
      <c r="AJ115" s="76">
        <f>MIN(MAX(MIN(MAX(MIN(MAX(T$6+INDEX(エサマスタ!$C$5:$O$53,MATCH($D115,エサマスタ!$B$5:$B$53,0),COLUMN()-COLUMN($Z115)),0),1.875-MOD(T115,1))+INDEX(エサマスタ!$C$5:$O$53,MATCH($E115,エサマスタ!$B$5:$B$53,0),COLUMN()-COLUMN($Z115)),0),1.875-MOD(T115,1))+INDEX(エサマスタ!$C$5:$O$53,MATCH($F115,エサマスタ!$B$5:$B$53,0),COLUMN()-COLUMN($Z115)),0),1.875-MOD(T115,1))</f>
        <v>0.25</v>
      </c>
      <c r="AK115" s="76">
        <f>MIN(MAX(MIN(MAX(MIN(MAX(U$6+INDEX(エサマスタ!$C$5:$O$53,MATCH($D115,エサマスタ!$B$5:$B$53,0),COLUMN()-COLUMN($Z115)),0),1.875-MOD(U115,1))+INDEX(エサマスタ!$C$5:$O$53,MATCH($E115,エサマスタ!$B$5:$B$53,0),COLUMN()-COLUMN($Z115)),0),1.875-MOD(U115,1))+INDEX(エサマスタ!$C$5:$O$53,MATCH($F115,エサマスタ!$B$5:$B$53,0),COLUMN()-COLUMN($Z115)),0),1.875-MOD(U115,1))</f>
        <v>0.25</v>
      </c>
      <c r="AL115" s="76">
        <f>MIN(MAX(MIN(MAX(MIN(MAX(V$6+INDEX(エサマスタ!$C$5:$O$53,MATCH($D115,エサマスタ!$B$5:$B$53,0),COLUMN()-COLUMN($Z115)),0),1.875-MOD(V115,1))+INDEX(エサマスタ!$C$5:$O$53,MATCH($E115,エサマスタ!$B$5:$B$53,0),COLUMN()-COLUMN($Z115)),0),1.875-MOD(V115,1))+INDEX(エサマスタ!$C$5:$O$53,MATCH($F115,エサマスタ!$B$5:$B$53,0),COLUMN()-COLUMN($Z115)),0),1.875-MOD(V115,1))</f>
        <v>0.25</v>
      </c>
      <c r="AM115" s="77">
        <f>MIN(MAX(MIN(MAX(MIN(MAX(W$6+IF(AND($F$1="リマスター",$D115="アルマジロキャベツ"),-1,1)*INDEX(エサマスタ!$C$5:$O$53,MATCH($D115,エサマスタ!$B$5:$B$53,0),COLUMN()-COLUMN($Z115)),0),1.875-MOD(W115,1))+IF(AND($F$1="リマスター",$E115="アルマジロキャベツ"),-1,1)*INDEX(エサマスタ!$C$5:$O$53,MATCH($E115,エサマスタ!$B$5:$B$53,0),COLUMN()-COLUMN($Z115)),0),1.875-MOD(W115,1))+IF(AND($F$1="リマスター",$F115="アルマジロキャベツ"),-1,1)*INDEX(エサマスタ!$C$5:$O$53,MATCH($F115,エサマスタ!$B$5:$B$53,0),COLUMN()-COLUMN($Z115)),0),1.875-MOD(W115,1))</f>
        <v>1.375</v>
      </c>
      <c r="AN115" s="15"/>
    </row>
    <row r="116" spans="1:40" x14ac:dyDescent="0.25">
      <c r="A116" s="15"/>
      <c r="B116" s="51" t="s">
        <v>205</v>
      </c>
      <c r="C116" s="54"/>
      <c r="D116" s="53" t="s">
        <v>92</v>
      </c>
      <c r="E116" s="53" t="s">
        <v>92</v>
      </c>
      <c r="F116" s="53" t="s">
        <v>104</v>
      </c>
      <c r="G116" s="50"/>
      <c r="H116" s="15"/>
      <c r="I116" s="15"/>
      <c r="J116" s="63" t="s">
        <v>205</v>
      </c>
      <c r="K116" s="64">
        <f t="shared" ref="K116:R116" si="199">K115+AA115</f>
        <v>301</v>
      </c>
      <c r="L116" s="65">
        <f t="shared" si="199"/>
        <v>127</v>
      </c>
      <c r="M116" s="65">
        <f t="shared" si="199"/>
        <v>155</v>
      </c>
      <c r="N116" s="65">
        <f t="shared" si="199"/>
        <v>161</v>
      </c>
      <c r="O116" s="65">
        <f t="shared" si="199"/>
        <v>103</v>
      </c>
      <c r="P116" s="65">
        <f t="shared" si="199"/>
        <v>232</v>
      </c>
      <c r="Q116" s="65">
        <f t="shared" si="199"/>
        <v>97</v>
      </c>
      <c r="R116" s="65">
        <f t="shared" si="199"/>
        <v>5</v>
      </c>
      <c r="S116" s="76">
        <f t="shared" ref="S116:W116" si="200">INT(S115)+MIN(S115-INT(S115)+AI115,1.875)</f>
        <v>73</v>
      </c>
      <c r="T116" s="76">
        <f t="shared" si="200"/>
        <v>78</v>
      </c>
      <c r="U116" s="76">
        <f t="shared" si="200"/>
        <v>78</v>
      </c>
      <c r="V116" s="76">
        <f t="shared" si="200"/>
        <v>78</v>
      </c>
      <c r="W116" s="77">
        <f t="shared" si="200"/>
        <v>80.625</v>
      </c>
      <c r="X116" s="15"/>
      <c r="Y116" s="15"/>
      <c r="Z116" s="63" t="s">
        <v>205</v>
      </c>
      <c r="AA116" s="64">
        <f>MIN(MAX(MIN(MAX(MIN(MAX(K$6+INDEX(エサマスタ!$C$5:$O$53,MATCH($D116,エサマスタ!$B$5:$B$53,0),COLUMN()-COLUMN($Z116)),0),3.75)+INDEX(エサマスタ!$C$5:$O$53,MATCH($E116,エサマスタ!$B$5:$B$53,0),COLUMN()-COLUMN($Z116)),0),3.75)+INDEX(エサマスタ!$C$5:$O$53,MATCH($F116,エサマスタ!$B$5:$B$53,0),COLUMN()-COLUMN($Z116)),0),3.75)</f>
        <v>0.5</v>
      </c>
      <c r="AB116" s="65">
        <f>MIN(MAX(MIN(MAX(MIN(MAX(L$6+INDEX(エサマスタ!$C$5:$O$53,MATCH($D116,エサマスタ!$B$5:$B$53,0),COLUMN()-COLUMN($Z116)),0),3.75)+INDEX(エサマスタ!$C$5:$O$53,MATCH($E116,エサマスタ!$B$5:$B$53,0),COLUMN()-COLUMN($Z116)),0),3.75)+INDEX(エサマスタ!$C$5:$O$53,MATCH($F116,エサマスタ!$B$5:$B$53,0),COLUMN()-COLUMN($Z116)),0),3.75)</f>
        <v>1.25</v>
      </c>
      <c r="AC116" s="65">
        <f>MIN(MAX(MIN(MAX(MIN(MAX(M$6+INDEX(エサマスタ!$C$5:$O$53,MATCH($D116,エサマスタ!$B$5:$B$53,0),COLUMN()-COLUMN($Z116)),0),3.75)+INDEX(エサマスタ!$C$5:$O$53,MATCH($E116,エサマスタ!$B$5:$B$53,0),COLUMN()-COLUMN($Z116)),0),3.75)+INDEX(エサマスタ!$C$5:$O$53,MATCH($F116,エサマスタ!$B$5:$B$53,0),COLUMN()-COLUMN($Z116)),0),3.75)</f>
        <v>2.5</v>
      </c>
      <c r="AD116" s="65">
        <f>MIN(MAX(MIN(MAX(MIN(MAX(N$6+INDEX(エサマスタ!$C$5:$O$53,MATCH($D116,エサマスタ!$B$5:$B$53,0),COLUMN()-COLUMN($Z116)),0),3.75)+INDEX(エサマスタ!$C$5:$O$53,MATCH($E116,エサマスタ!$B$5:$B$53,0),COLUMN()-COLUMN($Z116)),0),3.75)+INDEX(エサマスタ!$C$5:$O$53,MATCH($F116,エサマスタ!$B$5:$B$53,0),COLUMN()-COLUMN($Z116)),0),3.75)</f>
        <v>1.5</v>
      </c>
      <c r="AE116" s="65">
        <f>MIN(MAX(MIN(MAX(MIN(MAX(O$6+INDEX(エサマスタ!$C$5:$O$53,MATCH($D116,エサマスタ!$B$5:$B$53,0),COLUMN()-COLUMN($Z116)),0),3.75)+INDEX(エサマスタ!$C$5:$O$53,MATCH($E116,エサマスタ!$B$5:$B$53,0),COLUMN()-COLUMN($Z116)),0),3.75)+INDEX(エサマスタ!$C$5:$O$53,MATCH($F116,エサマスタ!$B$5:$B$53,0),COLUMN()-COLUMN($Z116)),0),3.75)</f>
        <v>1</v>
      </c>
      <c r="AF116" s="65">
        <f>MIN(MAX(MIN(MAX(MIN(MAX(P$6+INDEX(エサマスタ!$C$5:$O$53,MATCH($D116,エサマスタ!$B$5:$B$53,0),COLUMN()-COLUMN($Z116)),0),3.75)+INDEX(エサマスタ!$C$5:$O$53,MATCH($E116,エサマスタ!$B$5:$B$53,0),COLUMN()-COLUMN($Z116)),0),3.75)+INDEX(エサマスタ!$C$5:$O$53,MATCH($F116,エサマスタ!$B$5:$B$53,0),COLUMN()-COLUMN($Z116)),0),3.75)</f>
        <v>3.25</v>
      </c>
      <c r="AG116" s="65">
        <f>MIN(MAX(MIN(MAX(MIN(MAX(Q$6+INDEX(エサマスタ!$C$5:$O$53,MATCH($D116,エサマスタ!$B$5:$B$53,0),COLUMN()-COLUMN($Z116)),0),3.75)+INDEX(エサマスタ!$C$5:$O$53,MATCH($E116,エサマスタ!$B$5:$B$53,0),COLUMN()-COLUMN($Z116)),0),3.75)+INDEX(エサマスタ!$C$5:$O$53,MATCH($F116,エサマスタ!$B$5:$B$53,0),COLUMN()-COLUMN($Z116)),0),3.75)</f>
        <v>1</v>
      </c>
      <c r="AH116" s="65">
        <f>MIN(MAX(MIN(MAX(MIN(MAX(R$6+INDEX(エサマスタ!$C$5:$O$53,MATCH($D116,エサマスタ!$B$5:$B$53,0),COLUMN()-COLUMN($Z116)),0),3.75)+INDEX(エサマスタ!$C$5:$O$53,MATCH($E116,エサマスタ!$B$5:$B$53,0),COLUMN()-COLUMN($Z116)),0),3.75)+INDEX(エサマスタ!$C$5:$O$53,MATCH($F116,エサマスタ!$B$5:$B$53,0),COLUMN()-COLUMN($Z116)),0),3.75)</f>
        <v>0</v>
      </c>
      <c r="AI116" s="76">
        <f>MIN(MAX(MIN(MAX(MIN(MAX(S$6+INDEX(エサマスタ!$C$5:$O$53,MATCH($D116,エサマスタ!$B$5:$B$53,0),COLUMN()-COLUMN($Z116)),0),1.875-MOD(S116,1))+INDEX(エサマスタ!$C$5:$O$53,MATCH($E116,エサマスタ!$B$5:$B$53,0),COLUMN()-COLUMN($Z116)),0),1.875-MOD(S116,1))+INDEX(エサマスタ!$C$5:$O$53,MATCH($F116,エサマスタ!$B$5:$B$53,0),COLUMN()-COLUMN($Z116)),0),1.875-MOD(S116,1))</f>
        <v>0.625</v>
      </c>
      <c r="AJ116" s="76">
        <f>MIN(MAX(MIN(MAX(MIN(MAX(T$6+INDEX(エサマスタ!$C$5:$O$53,MATCH($D116,エサマスタ!$B$5:$B$53,0),COLUMN()-COLUMN($Z116)),0),1.875-MOD(T116,1))+INDEX(エサマスタ!$C$5:$O$53,MATCH($E116,エサマスタ!$B$5:$B$53,0),COLUMN()-COLUMN($Z116)),0),1.875-MOD(T116,1))+INDEX(エサマスタ!$C$5:$O$53,MATCH($F116,エサマスタ!$B$5:$B$53,0),COLUMN()-COLUMN($Z116)),0),1.875-MOD(T116,1))</f>
        <v>1.25</v>
      </c>
      <c r="AK116" s="76">
        <f>MIN(MAX(MIN(MAX(MIN(MAX(U$6+INDEX(エサマスタ!$C$5:$O$53,MATCH($D116,エサマスタ!$B$5:$B$53,0),COLUMN()-COLUMN($Z116)),0),1.875-MOD(U116,1))+INDEX(エサマスタ!$C$5:$O$53,MATCH($E116,エサマスタ!$B$5:$B$53,0),COLUMN()-COLUMN($Z116)),0),1.875-MOD(U116,1))+INDEX(エサマスタ!$C$5:$O$53,MATCH($F116,エサマスタ!$B$5:$B$53,0),COLUMN()-COLUMN($Z116)),0),1.875-MOD(U116,1))</f>
        <v>1.25</v>
      </c>
      <c r="AL116" s="76">
        <f>MIN(MAX(MIN(MAX(MIN(MAX(V$6+INDEX(エサマスタ!$C$5:$O$53,MATCH($D116,エサマスタ!$B$5:$B$53,0),COLUMN()-COLUMN($Z116)),0),1.875-MOD(V116,1))+INDEX(エサマスタ!$C$5:$O$53,MATCH($E116,エサマスタ!$B$5:$B$53,0),COLUMN()-COLUMN($Z116)),0),1.875-MOD(V116,1))+INDEX(エサマスタ!$C$5:$O$53,MATCH($F116,エサマスタ!$B$5:$B$53,0),COLUMN()-COLUMN($Z116)),0),1.875-MOD(V116,1))</f>
        <v>1.25</v>
      </c>
      <c r="AM116" s="77">
        <f>MIN(MAX(MIN(MAX(MIN(MAX(W$6+IF(AND($F$1="リマスター",$D116="アルマジロキャベツ"),-1,1)*INDEX(エサマスタ!$C$5:$O$53,MATCH($D116,エサマスタ!$B$5:$B$53,0),COLUMN()-COLUMN($Z116)),0),1.875-MOD(W116,1))+IF(AND($F$1="リマスター",$E116="アルマジロキャベツ"),-1,1)*INDEX(エサマスタ!$C$5:$O$53,MATCH($E116,エサマスタ!$B$5:$B$53,0),COLUMN()-COLUMN($Z116)),0),1.875-MOD(W116,1))+IF(AND($F$1="リマスター",$F116="アルマジロキャベツ"),-1,1)*INDEX(エサマスタ!$C$5:$O$53,MATCH($F116,エサマスタ!$B$5:$B$53,0),COLUMN()-COLUMN($Z116)),0),1.875-MOD(W116,1))</f>
        <v>0</v>
      </c>
      <c r="AN116" s="15"/>
    </row>
    <row r="117" spans="1:40" x14ac:dyDescent="0.25">
      <c r="A117" s="15"/>
      <c r="B117" s="51" t="s">
        <v>206</v>
      </c>
      <c r="C117" s="54"/>
      <c r="D117" s="53" t="s">
        <v>92</v>
      </c>
      <c r="E117" s="53" t="s">
        <v>97</v>
      </c>
      <c r="F117" s="53" t="s">
        <v>104</v>
      </c>
      <c r="G117" s="50"/>
      <c r="H117" s="15"/>
      <c r="I117" s="15"/>
      <c r="J117" s="63" t="s">
        <v>206</v>
      </c>
      <c r="K117" s="64">
        <f t="shared" ref="K117:R117" si="201">K116+AA116</f>
        <v>301.5</v>
      </c>
      <c r="L117" s="65">
        <f t="shared" si="201"/>
        <v>128.25</v>
      </c>
      <c r="M117" s="65">
        <f t="shared" si="201"/>
        <v>157.5</v>
      </c>
      <c r="N117" s="65">
        <f t="shared" si="201"/>
        <v>162.5</v>
      </c>
      <c r="O117" s="65">
        <f t="shared" si="201"/>
        <v>104</v>
      </c>
      <c r="P117" s="65">
        <f t="shared" si="201"/>
        <v>235.25</v>
      </c>
      <c r="Q117" s="65">
        <f t="shared" si="201"/>
        <v>98</v>
      </c>
      <c r="R117" s="65">
        <f t="shared" si="201"/>
        <v>5</v>
      </c>
      <c r="S117" s="76">
        <f t="shared" ref="S117:W117" si="202">INT(S116)+MIN(S116-INT(S116)+AI116,1.875)</f>
        <v>73.625</v>
      </c>
      <c r="T117" s="76">
        <f t="shared" si="202"/>
        <v>79.25</v>
      </c>
      <c r="U117" s="76">
        <f t="shared" si="202"/>
        <v>79.25</v>
      </c>
      <c r="V117" s="76">
        <f t="shared" si="202"/>
        <v>79.25</v>
      </c>
      <c r="W117" s="77">
        <f t="shared" si="202"/>
        <v>80.625</v>
      </c>
      <c r="X117" s="15"/>
      <c r="Y117" s="15"/>
      <c r="Z117" s="63" t="s">
        <v>206</v>
      </c>
      <c r="AA117" s="64">
        <f>MIN(MAX(MIN(MAX(MIN(MAX(K$6+INDEX(エサマスタ!$C$5:$O$53,MATCH($D117,エサマスタ!$B$5:$B$53,0),COLUMN()-COLUMN($Z117)),0),3.75)+INDEX(エサマスタ!$C$5:$O$53,MATCH($E117,エサマスタ!$B$5:$B$53,0),COLUMN()-COLUMN($Z117)),0),3.75)+INDEX(エサマスタ!$C$5:$O$53,MATCH($F117,エサマスタ!$B$5:$B$53,0),COLUMN()-COLUMN($Z117)),0),3.75)</f>
        <v>2.5</v>
      </c>
      <c r="AB117" s="65">
        <f>MIN(MAX(MIN(MAX(MIN(MAX(L$6+INDEX(エサマスタ!$C$5:$O$53,MATCH($D117,エサマスタ!$B$5:$B$53,0),COLUMN()-COLUMN($Z117)),0),3.75)+INDEX(エサマスタ!$C$5:$O$53,MATCH($E117,エサマスタ!$B$5:$B$53,0),COLUMN()-COLUMN($Z117)),0),3.75)+INDEX(エサマスタ!$C$5:$O$53,MATCH($F117,エサマスタ!$B$5:$B$53,0),COLUMN()-COLUMN($Z117)),0),3.75)</f>
        <v>1.25</v>
      </c>
      <c r="AC117" s="65">
        <f>MIN(MAX(MIN(MAX(MIN(MAX(M$6+INDEX(エサマスタ!$C$5:$O$53,MATCH($D117,エサマスタ!$B$5:$B$53,0),COLUMN()-COLUMN($Z117)),0),3.75)+INDEX(エサマスタ!$C$5:$O$53,MATCH($E117,エサマスタ!$B$5:$B$53,0),COLUMN()-COLUMN($Z117)),0),3.75)+INDEX(エサマスタ!$C$5:$O$53,MATCH($F117,エサマスタ!$B$5:$B$53,0),COLUMN()-COLUMN($Z117)),0),3.75)</f>
        <v>1.5</v>
      </c>
      <c r="AD117" s="65">
        <f>MIN(MAX(MIN(MAX(MIN(MAX(N$6+INDEX(エサマスタ!$C$5:$O$53,MATCH($D117,エサマスタ!$B$5:$B$53,0),COLUMN()-COLUMN($Z117)),0),3.75)+INDEX(エサマスタ!$C$5:$O$53,MATCH($E117,エサマスタ!$B$5:$B$53,0),COLUMN()-COLUMN($Z117)),0),3.75)+INDEX(エサマスタ!$C$5:$O$53,MATCH($F117,エサマスタ!$B$5:$B$53,0),COLUMN()-COLUMN($Z117)),0),3.75)</f>
        <v>1.5</v>
      </c>
      <c r="AE117" s="65">
        <f>MIN(MAX(MIN(MAX(MIN(MAX(O$6+INDEX(エサマスタ!$C$5:$O$53,MATCH($D117,エサマスタ!$B$5:$B$53,0),COLUMN()-COLUMN($Z117)),0),3.75)+INDEX(エサマスタ!$C$5:$O$53,MATCH($E117,エサマスタ!$B$5:$B$53,0),COLUMN()-COLUMN($Z117)),0),3.75)+INDEX(エサマスタ!$C$5:$O$53,MATCH($F117,エサマスタ!$B$5:$B$53,0),COLUMN()-COLUMN($Z117)),0),3.75)</f>
        <v>1</v>
      </c>
      <c r="AF117" s="65">
        <f>MIN(MAX(MIN(MAX(MIN(MAX(P$6+INDEX(エサマスタ!$C$5:$O$53,MATCH($D117,エサマスタ!$B$5:$B$53,0),COLUMN()-COLUMN($Z117)),0),3.75)+INDEX(エサマスタ!$C$5:$O$53,MATCH($E117,エサマスタ!$B$5:$B$53,0),COLUMN()-COLUMN($Z117)),0),3.75)+INDEX(エサマスタ!$C$5:$O$53,MATCH($F117,エサマスタ!$B$5:$B$53,0),COLUMN()-COLUMN($Z117)),0),3.75)</f>
        <v>2.25</v>
      </c>
      <c r="AG117" s="65">
        <f>MIN(MAX(MIN(MAX(MIN(MAX(Q$6+INDEX(エサマスタ!$C$5:$O$53,MATCH($D117,エサマスタ!$B$5:$B$53,0),COLUMN()-COLUMN($Z117)),0),3.75)+INDEX(エサマスタ!$C$5:$O$53,MATCH($E117,エサマスタ!$B$5:$B$53,0),COLUMN()-COLUMN($Z117)),0),3.75)+INDEX(エサマスタ!$C$5:$O$53,MATCH($F117,エサマスタ!$B$5:$B$53,0),COLUMN()-COLUMN($Z117)),0),3.75)</f>
        <v>1.5</v>
      </c>
      <c r="AH117" s="65">
        <f>MIN(MAX(MIN(MAX(MIN(MAX(R$6+INDEX(エサマスタ!$C$5:$O$53,MATCH($D117,エサマスタ!$B$5:$B$53,0),COLUMN()-COLUMN($Z117)),0),3.75)+INDEX(エサマスタ!$C$5:$O$53,MATCH($E117,エサマスタ!$B$5:$B$53,0),COLUMN()-COLUMN($Z117)),0),3.75)+INDEX(エサマスタ!$C$5:$O$53,MATCH($F117,エサマスタ!$B$5:$B$53,0),COLUMN()-COLUMN($Z117)),0),3.75)</f>
        <v>0</v>
      </c>
      <c r="AI117" s="76">
        <f>MIN(MAX(MIN(MAX(MIN(MAX(S$6+INDEX(エサマスタ!$C$5:$O$53,MATCH($D117,エサマスタ!$B$5:$B$53,0),COLUMN()-COLUMN($Z117)),0),1.875-MOD(S117,1))+INDEX(エサマスタ!$C$5:$O$53,MATCH($E117,エサマスタ!$B$5:$B$53,0),COLUMN()-COLUMN($Z117)),0),1.875-MOD(S117,1))+INDEX(エサマスタ!$C$5:$O$53,MATCH($F117,エサマスタ!$B$5:$B$53,0),COLUMN()-COLUMN($Z117)),0),1.875-MOD(S117,1))</f>
        <v>0.625</v>
      </c>
      <c r="AJ117" s="76">
        <f>MIN(MAX(MIN(MAX(MIN(MAX(T$6+INDEX(エサマスタ!$C$5:$O$53,MATCH($D117,エサマスタ!$B$5:$B$53,0),COLUMN()-COLUMN($Z117)),0),1.875-MOD(T117,1))+INDEX(エサマスタ!$C$5:$O$53,MATCH($E117,エサマスタ!$B$5:$B$53,0),COLUMN()-COLUMN($Z117)),0),1.875-MOD(T117,1))+INDEX(エサマスタ!$C$5:$O$53,MATCH($F117,エサマスタ!$B$5:$B$53,0),COLUMN()-COLUMN($Z117)),0),1.875-MOD(T117,1))</f>
        <v>0.75</v>
      </c>
      <c r="AK117" s="76">
        <f>MIN(MAX(MIN(MAX(MIN(MAX(U$6+INDEX(エサマスタ!$C$5:$O$53,MATCH($D117,エサマスタ!$B$5:$B$53,0),COLUMN()-COLUMN($Z117)),0),1.875-MOD(U117,1))+INDEX(エサマスタ!$C$5:$O$53,MATCH($E117,エサマスタ!$B$5:$B$53,0),COLUMN()-COLUMN($Z117)),0),1.875-MOD(U117,1))+INDEX(エサマスタ!$C$5:$O$53,MATCH($F117,エサマスタ!$B$5:$B$53,0),COLUMN()-COLUMN($Z117)),0),1.875-MOD(U117,1))</f>
        <v>0.75</v>
      </c>
      <c r="AL117" s="76">
        <f>MIN(MAX(MIN(MAX(MIN(MAX(V$6+INDEX(エサマスタ!$C$5:$O$53,MATCH($D117,エサマスタ!$B$5:$B$53,0),COLUMN()-COLUMN($Z117)),0),1.875-MOD(V117,1))+INDEX(エサマスタ!$C$5:$O$53,MATCH($E117,エサマスタ!$B$5:$B$53,0),COLUMN()-COLUMN($Z117)),0),1.875-MOD(V117,1))+INDEX(エサマスタ!$C$5:$O$53,MATCH($F117,エサマスタ!$B$5:$B$53,0),COLUMN()-COLUMN($Z117)),0),1.875-MOD(V117,1))</f>
        <v>0.75</v>
      </c>
      <c r="AM117" s="77">
        <f>MIN(MAX(MIN(MAX(MIN(MAX(W$6+IF(AND($F$1="リマスター",$D117="アルマジロキャベツ"),-1,1)*INDEX(エサマスタ!$C$5:$O$53,MATCH($D117,エサマスタ!$B$5:$B$53,0),COLUMN()-COLUMN($Z117)),0),1.875-MOD(W117,1))+IF(AND($F$1="リマスター",$E117="アルマジロキャベツ"),-1,1)*INDEX(エサマスタ!$C$5:$O$53,MATCH($E117,エサマスタ!$B$5:$B$53,0),COLUMN()-COLUMN($Z117)),0),1.875-MOD(W117,1))+IF(AND($F$1="リマスター",$F117="アルマジロキャベツ"),-1,1)*INDEX(エサマスタ!$C$5:$O$53,MATCH($F117,エサマスタ!$B$5:$B$53,0),COLUMN()-COLUMN($Z117)),0),1.875-MOD(W117,1))</f>
        <v>0.5</v>
      </c>
      <c r="AN117" s="15"/>
    </row>
    <row r="118" spans="1:40" x14ac:dyDescent="0.25">
      <c r="A118" s="15"/>
      <c r="B118" s="90" t="s">
        <v>94</v>
      </c>
      <c r="C118" s="91"/>
      <c r="D118" s="92" t="s">
        <v>207</v>
      </c>
      <c r="E118" s="92" t="s">
        <v>207</v>
      </c>
      <c r="F118" s="92" t="s">
        <v>207</v>
      </c>
      <c r="G118" s="93"/>
      <c r="H118" s="15"/>
      <c r="I118" s="15"/>
      <c r="J118" s="66" t="s">
        <v>94</v>
      </c>
      <c r="K118" s="67">
        <f t="shared" ref="K118:R118" si="203">K117+AA117</f>
        <v>304</v>
      </c>
      <c r="L118" s="68">
        <f t="shared" si="203"/>
        <v>129.5</v>
      </c>
      <c r="M118" s="68">
        <f t="shared" si="203"/>
        <v>159</v>
      </c>
      <c r="N118" s="68">
        <f t="shared" si="203"/>
        <v>164</v>
      </c>
      <c r="O118" s="68">
        <f t="shared" si="203"/>
        <v>105</v>
      </c>
      <c r="P118" s="68">
        <f t="shared" si="203"/>
        <v>237.5</v>
      </c>
      <c r="Q118" s="68">
        <f t="shared" si="203"/>
        <v>99.5</v>
      </c>
      <c r="R118" s="68">
        <f t="shared" si="203"/>
        <v>5</v>
      </c>
      <c r="S118" s="78">
        <f t="shared" ref="S118:W118" si="204">INT(S117)+MIN(S117-INT(S117)+AI117,1.875)</f>
        <v>74.25</v>
      </c>
      <c r="T118" s="78">
        <f t="shared" si="204"/>
        <v>80</v>
      </c>
      <c r="U118" s="78">
        <f t="shared" si="204"/>
        <v>80</v>
      </c>
      <c r="V118" s="78">
        <f t="shared" si="204"/>
        <v>80</v>
      </c>
      <c r="W118" s="79">
        <f t="shared" si="204"/>
        <v>81.125</v>
      </c>
      <c r="X118" s="15"/>
      <c r="Y118" s="15"/>
      <c r="Z118" s="66" t="s">
        <v>94</v>
      </c>
      <c r="AA118" s="67"/>
      <c r="AB118" s="68"/>
      <c r="AC118" s="68"/>
      <c r="AD118" s="68"/>
      <c r="AE118" s="68"/>
      <c r="AF118" s="68"/>
      <c r="AG118" s="68"/>
      <c r="AH118" s="68"/>
      <c r="AI118" s="78"/>
      <c r="AJ118" s="78"/>
      <c r="AK118" s="78"/>
      <c r="AL118" s="78"/>
      <c r="AM118" s="79"/>
      <c r="AN118" s="15"/>
    </row>
    <row r="119" spans="1:40" x14ac:dyDescent="0.25">
      <c r="A119" s="15"/>
      <c r="B119" s="15"/>
      <c r="D119" s="15"/>
      <c r="E119" s="15"/>
      <c r="F119" s="15"/>
      <c r="G119" s="2"/>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row>
  </sheetData>
  <sheetProtection sheet="1" objects="1"/>
  <mergeCells count="7">
    <mergeCell ref="B3:B4"/>
    <mergeCell ref="C3:G4"/>
    <mergeCell ref="K3:W3"/>
    <mergeCell ref="K9:W9"/>
    <mergeCell ref="D17:F17"/>
    <mergeCell ref="K17:W17"/>
    <mergeCell ref="AA17:AM17"/>
  </mergeCells>
  <phoneticPr fontId="7"/>
  <dataValidations count="5">
    <dataValidation type="list" allowBlank="1" showInputMessage="1" showErrorMessage="1" sqref="C3:G4" xr:uid="{00000000-0002-0000-0400-000000000000}">
      <formula1>$AQ$9:$AQ$71</formula1>
    </dataValidation>
    <dataValidation type="list" allowBlank="1" showInputMessage="1" showErrorMessage="1" sqref="D20:E20 E26:F117 D21:D117 E21:E25 F20:F25" xr:uid="{00000000-0002-0000-0400-000001000000}">
      <formula1>$AR$7:$AR$56</formula1>
    </dataValidation>
    <dataValidation type="list" allowBlank="1" showInputMessage="1" showErrorMessage="1" sqref="D118:F118" xr:uid="{00000000-0002-0000-0400-000002000000}">
      <formula1>#REF!</formula1>
    </dataValidation>
    <dataValidation type="list" allowBlank="1" showInputMessage="1" showErrorMessage="1" sqref="B7:B15 E7:E15" xr:uid="{00000000-0002-0000-0400-000003000000}">
      <formula1>$AR$9:$AR$56</formula1>
    </dataValidation>
    <dataValidation type="list" allowBlank="1" showInputMessage="1" showErrorMessage="1" sqref="F1" xr:uid="{81921D03-AC28-47E9-A640-C532316DC1DA}">
      <formula1>$AS$9:$AS$10</formula1>
    </dataValidation>
  </dataValidations>
  <pageMargins left="0.69930555555555596" right="0.69930555555555596"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53"/>
  <sheetViews>
    <sheetView topLeftCell="A22" zoomScale="85" zoomScaleNormal="85" workbookViewId="0">
      <selection activeCell="P30" sqref="P30"/>
    </sheetView>
  </sheetViews>
  <sheetFormatPr defaultColWidth="9" defaultRowHeight="15.75" x14ac:dyDescent="0.15"/>
  <cols>
    <col min="1" max="1" width="2.25" style="1" customWidth="1"/>
    <col min="2" max="2" width="18" style="1" customWidth="1"/>
    <col min="3" max="11" width="9" style="3"/>
    <col min="12" max="15" width="9" style="8"/>
    <col min="16" max="16384" width="9" style="1"/>
  </cols>
  <sheetData>
    <row r="1" spans="1:15" x14ac:dyDescent="0.15">
      <c r="A1" s="1" t="s">
        <v>212</v>
      </c>
    </row>
    <row r="3" spans="1:15" x14ac:dyDescent="0.15">
      <c r="B3" s="1" t="s">
        <v>213</v>
      </c>
    </row>
    <row r="4" spans="1:15" x14ac:dyDescent="0.15">
      <c r="B4" s="4"/>
      <c r="C4" s="5" t="s">
        <v>75</v>
      </c>
      <c r="D4" s="5" t="s">
        <v>76</v>
      </c>
      <c r="E4" s="5" t="s">
        <v>77</v>
      </c>
      <c r="F4" s="5" t="s">
        <v>78</v>
      </c>
      <c r="G4" s="5" t="s">
        <v>79</v>
      </c>
      <c r="H4" s="5" t="s">
        <v>80</v>
      </c>
      <c r="I4" s="5" t="s">
        <v>81</v>
      </c>
      <c r="J4" s="5" t="s">
        <v>82</v>
      </c>
      <c r="K4" s="5" t="s">
        <v>83</v>
      </c>
      <c r="L4" s="9" t="s">
        <v>84</v>
      </c>
      <c r="M4" s="9" t="s">
        <v>85</v>
      </c>
      <c r="N4" s="9" t="s">
        <v>86</v>
      </c>
      <c r="O4" s="9" t="s">
        <v>87</v>
      </c>
    </row>
    <row r="5" spans="1:15" x14ac:dyDescent="0.15">
      <c r="B5" s="4" t="s">
        <v>207</v>
      </c>
      <c r="C5" s="7">
        <v>0</v>
      </c>
      <c r="D5" s="7">
        <v>0</v>
      </c>
      <c r="E5" s="7">
        <v>0</v>
      </c>
      <c r="F5" s="7">
        <v>0</v>
      </c>
      <c r="G5" s="7">
        <v>0</v>
      </c>
      <c r="H5" s="7">
        <v>0</v>
      </c>
      <c r="I5" s="7">
        <v>0</v>
      </c>
      <c r="J5" s="7">
        <v>0</v>
      </c>
      <c r="K5" s="11">
        <v>0</v>
      </c>
      <c r="L5" s="11">
        <v>0</v>
      </c>
      <c r="M5" s="11">
        <v>0</v>
      </c>
      <c r="N5" s="11">
        <v>0</v>
      </c>
      <c r="O5" s="11">
        <v>0</v>
      </c>
    </row>
    <row r="6" spans="1:15" x14ac:dyDescent="0.15">
      <c r="B6" s="4" t="s">
        <v>214</v>
      </c>
      <c r="C6" s="7">
        <v>0</v>
      </c>
      <c r="D6" s="7">
        <v>0</v>
      </c>
      <c r="E6" s="7">
        <v>0</v>
      </c>
      <c r="F6" s="7">
        <v>2</v>
      </c>
      <c r="G6" s="7">
        <v>0</v>
      </c>
      <c r="H6" s="7">
        <v>1</v>
      </c>
      <c r="I6" s="7">
        <v>0</v>
      </c>
      <c r="J6" s="7">
        <v>0</v>
      </c>
      <c r="K6" s="11">
        <v>0</v>
      </c>
      <c r="L6" s="11">
        <v>0</v>
      </c>
      <c r="M6" s="11">
        <v>0</v>
      </c>
      <c r="N6" s="11">
        <v>0</v>
      </c>
      <c r="O6" s="11">
        <v>0</v>
      </c>
    </row>
    <row r="7" spans="1:15" x14ac:dyDescent="0.15">
      <c r="B7" s="4" t="s">
        <v>215</v>
      </c>
      <c r="C7" s="7">
        <v>1</v>
      </c>
      <c r="D7" s="7">
        <v>0</v>
      </c>
      <c r="E7" s="7">
        <v>0</v>
      </c>
      <c r="F7" s="7">
        <v>0</v>
      </c>
      <c r="G7" s="7">
        <v>0</v>
      </c>
      <c r="H7" s="7">
        <v>0</v>
      </c>
      <c r="I7" s="7">
        <v>0</v>
      </c>
      <c r="J7" s="7">
        <v>0</v>
      </c>
      <c r="K7" s="11">
        <v>0</v>
      </c>
      <c r="L7" s="11">
        <v>0</v>
      </c>
      <c r="M7" s="11">
        <v>0</v>
      </c>
      <c r="N7" s="11">
        <v>0</v>
      </c>
      <c r="O7" s="11">
        <v>0</v>
      </c>
    </row>
    <row r="8" spans="1:15" x14ac:dyDescent="0.15">
      <c r="B8" s="4" t="s">
        <v>216</v>
      </c>
      <c r="C8" s="7">
        <v>1</v>
      </c>
      <c r="D8" s="7">
        <v>0</v>
      </c>
      <c r="E8" s="7">
        <v>0</v>
      </c>
      <c r="F8" s="7">
        <v>0</v>
      </c>
      <c r="G8" s="7">
        <v>2</v>
      </c>
      <c r="H8" s="7">
        <v>0</v>
      </c>
      <c r="I8" s="7">
        <v>0</v>
      </c>
      <c r="J8" s="7">
        <v>0</v>
      </c>
      <c r="K8" s="11">
        <v>0</v>
      </c>
      <c r="L8" s="11">
        <v>0</v>
      </c>
      <c r="M8" s="11">
        <v>0</v>
      </c>
      <c r="N8" s="11">
        <v>0</v>
      </c>
      <c r="O8" s="11">
        <v>0</v>
      </c>
    </row>
    <row r="9" spans="1:15" x14ac:dyDescent="0.15">
      <c r="B9" s="4" t="s">
        <v>217</v>
      </c>
      <c r="C9" s="7">
        <v>0</v>
      </c>
      <c r="D9" s="7">
        <v>1</v>
      </c>
      <c r="E9" s="7">
        <v>0</v>
      </c>
      <c r="F9" s="7">
        <v>1</v>
      </c>
      <c r="G9" s="7">
        <v>-1</v>
      </c>
      <c r="H9" s="7">
        <v>0</v>
      </c>
      <c r="I9" s="7">
        <v>1</v>
      </c>
      <c r="J9" s="7">
        <v>0</v>
      </c>
      <c r="K9" s="11">
        <v>0</v>
      </c>
      <c r="L9" s="11">
        <v>0</v>
      </c>
      <c r="M9" s="11">
        <v>0</v>
      </c>
      <c r="N9" s="11">
        <v>0</v>
      </c>
      <c r="O9" s="11">
        <v>0</v>
      </c>
    </row>
    <row r="10" spans="1:15" x14ac:dyDescent="0.15">
      <c r="B10" s="4" t="s">
        <v>218</v>
      </c>
      <c r="C10" s="7">
        <v>1</v>
      </c>
      <c r="D10" s="7">
        <v>0</v>
      </c>
      <c r="E10" s="7">
        <v>1</v>
      </c>
      <c r="F10" s="7">
        <v>0</v>
      </c>
      <c r="G10" s="7">
        <v>0</v>
      </c>
      <c r="H10" s="7">
        <v>-1</v>
      </c>
      <c r="I10" s="7">
        <v>1</v>
      </c>
      <c r="J10" s="7">
        <v>0</v>
      </c>
      <c r="K10" s="11">
        <v>0</v>
      </c>
      <c r="L10" s="11">
        <v>0</v>
      </c>
      <c r="M10" s="11">
        <v>0</v>
      </c>
      <c r="N10" s="11">
        <v>0</v>
      </c>
      <c r="O10" s="11">
        <v>0</v>
      </c>
    </row>
    <row r="11" spans="1:15" x14ac:dyDescent="0.15">
      <c r="B11" s="4" t="s">
        <v>96</v>
      </c>
      <c r="C11" s="7">
        <v>-1</v>
      </c>
      <c r="D11" s="7">
        <v>0</v>
      </c>
      <c r="E11" s="7">
        <v>0</v>
      </c>
      <c r="F11" s="7">
        <v>1</v>
      </c>
      <c r="G11" s="7">
        <v>0</v>
      </c>
      <c r="H11" s="7">
        <v>0</v>
      </c>
      <c r="I11" s="7">
        <v>0</v>
      </c>
      <c r="J11" s="7">
        <v>1</v>
      </c>
      <c r="K11" s="11">
        <v>0</v>
      </c>
      <c r="L11" s="11">
        <v>0</v>
      </c>
      <c r="M11" s="11">
        <v>0</v>
      </c>
      <c r="N11" s="11">
        <v>0</v>
      </c>
      <c r="O11" s="11">
        <v>0</v>
      </c>
    </row>
    <row r="12" spans="1:15" x14ac:dyDescent="0.15">
      <c r="B12" s="4" t="s">
        <v>93</v>
      </c>
      <c r="C12" s="7">
        <v>0</v>
      </c>
      <c r="D12" s="7">
        <v>0</v>
      </c>
      <c r="E12" s="7">
        <v>0</v>
      </c>
      <c r="F12" s="7">
        <v>1</v>
      </c>
      <c r="G12" s="7">
        <v>0</v>
      </c>
      <c r="H12" s="7">
        <v>0</v>
      </c>
      <c r="I12" s="7">
        <v>0</v>
      </c>
      <c r="J12" s="7">
        <v>0</v>
      </c>
      <c r="K12" s="11">
        <v>0</v>
      </c>
      <c r="L12" s="11">
        <v>0</v>
      </c>
      <c r="M12" s="11">
        <v>0</v>
      </c>
      <c r="N12" s="11">
        <v>0</v>
      </c>
      <c r="O12" s="11">
        <v>0</v>
      </c>
    </row>
    <row r="13" spans="1:15" x14ac:dyDescent="0.15">
      <c r="B13" s="4" t="s">
        <v>219</v>
      </c>
      <c r="C13" s="7">
        <v>0</v>
      </c>
      <c r="D13" s="7">
        <v>0</v>
      </c>
      <c r="E13" s="7">
        <v>0</v>
      </c>
      <c r="F13" s="7">
        <v>0</v>
      </c>
      <c r="G13" s="7">
        <v>1</v>
      </c>
      <c r="H13" s="7">
        <v>0</v>
      </c>
      <c r="I13" s="7">
        <v>0</v>
      </c>
      <c r="J13" s="7">
        <v>0</v>
      </c>
      <c r="K13" s="11">
        <v>0</v>
      </c>
      <c r="L13" s="11">
        <v>0</v>
      </c>
      <c r="M13" s="11">
        <v>0</v>
      </c>
      <c r="N13" s="11">
        <v>0</v>
      </c>
      <c r="O13" s="11">
        <v>0</v>
      </c>
    </row>
    <row r="14" spans="1:15" x14ac:dyDescent="0.15">
      <c r="B14" s="4" t="s">
        <v>220</v>
      </c>
      <c r="C14" s="7">
        <v>1</v>
      </c>
      <c r="D14" s="7">
        <v>1</v>
      </c>
      <c r="E14" s="7">
        <v>0</v>
      </c>
      <c r="F14" s="7">
        <v>0</v>
      </c>
      <c r="G14" s="7">
        <v>0</v>
      </c>
      <c r="H14" s="7">
        <v>0</v>
      </c>
      <c r="I14" s="7">
        <v>0</v>
      </c>
      <c r="J14" s="7">
        <v>0</v>
      </c>
      <c r="K14" s="11">
        <v>0</v>
      </c>
      <c r="L14" s="11">
        <v>0</v>
      </c>
      <c r="M14" s="11">
        <v>0</v>
      </c>
      <c r="N14" s="11">
        <v>0</v>
      </c>
      <c r="O14" s="11">
        <v>0</v>
      </c>
    </row>
    <row r="15" spans="1:15" x14ac:dyDescent="0.15">
      <c r="B15" s="4" t="s">
        <v>221</v>
      </c>
      <c r="C15" s="7">
        <v>0</v>
      </c>
      <c r="D15" s="7">
        <v>0</v>
      </c>
      <c r="E15" s="7">
        <v>1</v>
      </c>
      <c r="F15" s="7">
        <v>0</v>
      </c>
      <c r="G15" s="7">
        <v>0</v>
      </c>
      <c r="H15" s="7">
        <v>0</v>
      </c>
      <c r="I15" s="7">
        <v>0</v>
      </c>
      <c r="J15" s="7">
        <v>0</v>
      </c>
      <c r="K15" s="11">
        <v>0</v>
      </c>
      <c r="L15" s="11">
        <v>0</v>
      </c>
      <c r="M15" s="11">
        <v>0</v>
      </c>
      <c r="N15" s="11">
        <v>0</v>
      </c>
      <c r="O15" s="11">
        <v>0</v>
      </c>
    </row>
    <row r="16" spans="1:15" x14ac:dyDescent="0.15">
      <c r="B16" s="4" t="s">
        <v>222</v>
      </c>
      <c r="C16" s="7">
        <v>0</v>
      </c>
      <c r="D16" s="7">
        <v>2</v>
      </c>
      <c r="E16" s="7">
        <v>0</v>
      </c>
      <c r="F16" s="7">
        <v>0</v>
      </c>
      <c r="G16" s="7">
        <v>0</v>
      </c>
      <c r="H16" s="7">
        <v>0</v>
      </c>
      <c r="I16" s="7">
        <v>2</v>
      </c>
      <c r="J16" s="7">
        <v>0</v>
      </c>
      <c r="K16" s="11">
        <v>0</v>
      </c>
      <c r="L16" s="11">
        <v>0</v>
      </c>
      <c r="M16" s="11">
        <v>0</v>
      </c>
      <c r="N16" s="11">
        <v>0</v>
      </c>
      <c r="O16" s="11">
        <v>0</v>
      </c>
    </row>
    <row r="17" spans="2:16" x14ac:dyDescent="0.15">
      <c r="B17" s="4" t="s">
        <v>223</v>
      </c>
      <c r="C17" s="7">
        <v>0</v>
      </c>
      <c r="D17" s="7">
        <v>0</v>
      </c>
      <c r="E17" s="7">
        <v>-1</v>
      </c>
      <c r="F17" s="7">
        <v>1</v>
      </c>
      <c r="G17" s="7">
        <v>1</v>
      </c>
      <c r="H17" s="7">
        <v>0</v>
      </c>
      <c r="I17" s="7">
        <v>1</v>
      </c>
      <c r="J17" s="7">
        <v>0</v>
      </c>
      <c r="K17" s="11">
        <v>0</v>
      </c>
      <c r="L17" s="11">
        <v>0</v>
      </c>
      <c r="M17" s="11">
        <v>0</v>
      </c>
      <c r="N17" s="11">
        <v>0</v>
      </c>
      <c r="O17" s="11">
        <v>0</v>
      </c>
    </row>
    <row r="18" spans="2:16" x14ac:dyDescent="0.15">
      <c r="B18" s="4" t="s">
        <v>224</v>
      </c>
      <c r="C18" s="7">
        <v>0</v>
      </c>
      <c r="D18" s="7">
        <v>0</v>
      </c>
      <c r="E18" s="7">
        <v>0</v>
      </c>
      <c r="F18" s="7">
        <v>0</v>
      </c>
      <c r="G18" s="7">
        <v>0</v>
      </c>
      <c r="H18" s="7">
        <v>1</v>
      </c>
      <c r="I18" s="7">
        <v>0</v>
      </c>
      <c r="J18" s="7">
        <v>1</v>
      </c>
      <c r="K18" s="11">
        <v>0</v>
      </c>
      <c r="L18" s="11">
        <v>0</v>
      </c>
      <c r="M18" s="11">
        <v>0</v>
      </c>
      <c r="N18" s="11">
        <v>0</v>
      </c>
      <c r="O18" s="11">
        <v>0</v>
      </c>
    </row>
    <row r="19" spans="2:16" x14ac:dyDescent="0.15">
      <c r="B19" s="4" t="s">
        <v>225</v>
      </c>
      <c r="C19" s="7">
        <v>0</v>
      </c>
      <c r="D19" s="7">
        <v>1</v>
      </c>
      <c r="E19" s="7">
        <v>0</v>
      </c>
      <c r="F19" s="7">
        <v>1</v>
      </c>
      <c r="G19" s="7">
        <v>-1</v>
      </c>
      <c r="H19" s="7">
        <v>0</v>
      </c>
      <c r="I19" s="7">
        <v>1</v>
      </c>
      <c r="J19" s="7">
        <v>0</v>
      </c>
      <c r="K19" s="11">
        <v>0</v>
      </c>
      <c r="L19" s="11">
        <v>0</v>
      </c>
      <c r="M19" s="11">
        <v>0</v>
      </c>
      <c r="N19" s="11">
        <v>0</v>
      </c>
      <c r="O19" s="11">
        <v>0</v>
      </c>
    </row>
    <row r="20" spans="2:16" x14ac:dyDescent="0.15">
      <c r="B20" s="4" t="s">
        <v>226</v>
      </c>
      <c r="C20" s="7">
        <v>1</v>
      </c>
      <c r="D20" s="7">
        <v>1</v>
      </c>
      <c r="E20" s="7">
        <v>0</v>
      </c>
      <c r="F20" s="7">
        <v>0</v>
      </c>
      <c r="G20" s="7">
        <v>0</v>
      </c>
      <c r="H20" s="7">
        <v>1</v>
      </c>
      <c r="I20" s="7">
        <v>-1</v>
      </c>
      <c r="J20" s="7">
        <v>0</v>
      </c>
      <c r="K20" s="11">
        <v>0</v>
      </c>
      <c r="L20" s="11">
        <v>0</v>
      </c>
      <c r="M20" s="11">
        <v>0</v>
      </c>
      <c r="N20" s="11">
        <v>0</v>
      </c>
      <c r="O20" s="11">
        <v>0</v>
      </c>
    </row>
    <row r="21" spans="2:16" x14ac:dyDescent="0.15">
      <c r="B21" s="4" t="s">
        <v>227</v>
      </c>
      <c r="C21" s="7">
        <v>1</v>
      </c>
      <c r="D21" s="7">
        <v>0</v>
      </c>
      <c r="E21" s="7">
        <v>0</v>
      </c>
      <c r="F21" s="7">
        <v>-1</v>
      </c>
      <c r="G21" s="7">
        <v>1</v>
      </c>
      <c r="H21" s="7">
        <v>1</v>
      </c>
      <c r="I21" s="7">
        <v>0</v>
      </c>
      <c r="J21" s="7">
        <v>0</v>
      </c>
      <c r="K21" s="11">
        <v>0</v>
      </c>
      <c r="L21" s="11">
        <v>0</v>
      </c>
      <c r="M21" s="11">
        <v>0</v>
      </c>
      <c r="N21" s="11">
        <v>0</v>
      </c>
      <c r="O21" s="11">
        <v>0</v>
      </c>
    </row>
    <row r="22" spans="2:16" x14ac:dyDescent="0.15">
      <c r="B22" s="4" t="s">
        <v>228</v>
      </c>
      <c r="C22" s="7">
        <v>0</v>
      </c>
      <c r="D22" s="7">
        <v>1</v>
      </c>
      <c r="E22" s="7">
        <v>0</v>
      </c>
      <c r="F22" s="7">
        <v>1</v>
      </c>
      <c r="G22" s="7">
        <v>0</v>
      </c>
      <c r="H22" s="7">
        <v>0</v>
      </c>
      <c r="I22" s="7">
        <v>0</v>
      </c>
      <c r="J22" s="7">
        <v>0</v>
      </c>
      <c r="K22" s="11">
        <v>0</v>
      </c>
      <c r="L22" s="11">
        <v>0</v>
      </c>
      <c r="M22" s="11">
        <v>0</v>
      </c>
      <c r="N22" s="11">
        <v>0</v>
      </c>
      <c r="O22" s="11">
        <v>0</v>
      </c>
    </row>
    <row r="23" spans="2:16" x14ac:dyDescent="0.15">
      <c r="B23" s="4" t="s">
        <v>229</v>
      </c>
      <c r="C23" s="7">
        <v>0</v>
      </c>
      <c r="D23" s="7">
        <v>0</v>
      </c>
      <c r="E23" s="7">
        <v>0</v>
      </c>
      <c r="F23" s="7">
        <v>0</v>
      </c>
      <c r="G23" s="7">
        <v>0</v>
      </c>
      <c r="H23" s="7">
        <v>0</v>
      </c>
      <c r="I23" s="7">
        <v>1</v>
      </c>
      <c r="J23" s="7">
        <v>0</v>
      </c>
      <c r="K23" s="11">
        <v>0</v>
      </c>
      <c r="L23" s="11">
        <v>0</v>
      </c>
      <c r="M23" s="11">
        <v>0</v>
      </c>
      <c r="N23" s="11">
        <v>0</v>
      </c>
      <c r="O23" s="11">
        <v>0</v>
      </c>
    </row>
    <row r="24" spans="2:16" x14ac:dyDescent="0.15">
      <c r="B24" s="4" t="s">
        <v>230</v>
      </c>
      <c r="C24" s="7">
        <v>-1</v>
      </c>
      <c r="D24" s="7">
        <v>1</v>
      </c>
      <c r="E24" s="7">
        <v>0</v>
      </c>
      <c r="F24" s="7">
        <v>0</v>
      </c>
      <c r="G24" s="7">
        <v>1</v>
      </c>
      <c r="H24" s="7">
        <v>0</v>
      </c>
      <c r="I24" s="7">
        <v>0</v>
      </c>
      <c r="J24" s="7">
        <v>0</v>
      </c>
      <c r="K24" s="11">
        <v>0</v>
      </c>
      <c r="L24" s="11">
        <v>0</v>
      </c>
      <c r="M24" s="11">
        <v>0</v>
      </c>
      <c r="N24" s="11">
        <v>0</v>
      </c>
      <c r="O24" s="11">
        <v>0</v>
      </c>
    </row>
    <row r="25" spans="2:16" x14ac:dyDescent="0.15">
      <c r="B25" s="4" t="s">
        <v>231</v>
      </c>
      <c r="C25" s="7">
        <v>0</v>
      </c>
      <c r="D25" s="7">
        <v>-1</v>
      </c>
      <c r="E25" s="7">
        <v>1</v>
      </c>
      <c r="F25" s="7">
        <v>1</v>
      </c>
      <c r="G25" s="7">
        <v>0</v>
      </c>
      <c r="H25" s="7">
        <v>0</v>
      </c>
      <c r="I25" s="7">
        <v>0</v>
      </c>
      <c r="J25" s="7">
        <v>0</v>
      </c>
      <c r="K25" s="11">
        <v>0</v>
      </c>
      <c r="L25" s="11">
        <v>0</v>
      </c>
      <c r="M25" s="11">
        <v>0</v>
      </c>
      <c r="N25" s="11">
        <v>0</v>
      </c>
      <c r="O25" s="11">
        <v>0</v>
      </c>
    </row>
    <row r="26" spans="2:16" x14ac:dyDescent="0.15">
      <c r="B26" s="4" t="s">
        <v>232</v>
      </c>
      <c r="C26" s="7">
        <v>0</v>
      </c>
      <c r="D26" s="7">
        <v>-1</v>
      </c>
      <c r="E26" s="7">
        <v>0</v>
      </c>
      <c r="F26" s="7">
        <v>1</v>
      </c>
      <c r="G26" s="7">
        <v>0</v>
      </c>
      <c r="H26" s="7">
        <v>1</v>
      </c>
      <c r="I26" s="7">
        <v>0</v>
      </c>
      <c r="J26" s="7">
        <v>0</v>
      </c>
      <c r="K26" s="11">
        <v>0</v>
      </c>
      <c r="L26" s="11">
        <v>0</v>
      </c>
      <c r="M26" s="11">
        <v>0</v>
      </c>
      <c r="N26" s="11">
        <v>0</v>
      </c>
      <c r="O26" s="11">
        <v>0</v>
      </c>
    </row>
    <row r="27" spans="2:16" x14ac:dyDescent="0.15">
      <c r="B27" s="4" t="s">
        <v>233</v>
      </c>
      <c r="C27" s="7">
        <v>1</v>
      </c>
      <c r="D27" s="7">
        <v>0</v>
      </c>
      <c r="E27" s="7">
        <v>1</v>
      </c>
      <c r="F27" s="7">
        <v>-1</v>
      </c>
      <c r="G27" s="7">
        <v>0</v>
      </c>
      <c r="H27" s="7">
        <v>0</v>
      </c>
      <c r="I27" s="7">
        <v>0</v>
      </c>
      <c r="J27" s="7">
        <v>0</v>
      </c>
      <c r="K27" s="11">
        <v>0</v>
      </c>
      <c r="L27" s="11">
        <v>0</v>
      </c>
      <c r="M27" s="11">
        <v>0</v>
      </c>
      <c r="N27" s="11">
        <v>0</v>
      </c>
      <c r="O27" s="11">
        <v>0</v>
      </c>
    </row>
    <row r="28" spans="2:16" x14ac:dyDescent="0.15">
      <c r="B28" s="4" t="s">
        <v>100</v>
      </c>
      <c r="C28" s="7">
        <v>0</v>
      </c>
      <c r="D28" s="7">
        <v>0</v>
      </c>
      <c r="E28" s="7">
        <v>0</v>
      </c>
      <c r="F28" s="7">
        <v>1</v>
      </c>
      <c r="G28" s="7">
        <v>0</v>
      </c>
      <c r="H28" s="7">
        <v>0</v>
      </c>
      <c r="I28" s="7">
        <v>1</v>
      </c>
      <c r="J28" s="7">
        <v>0</v>
      </c>
      <c r="K28" s="11">
        <v>0</v>
      </c>
      <c r="L28" s="11">
        <v>0</v>
      </c>
      <c r="M28" s="11">
        <v>0</v>
      </c>
      <c r="N28" s="11">
        <v>0</v>
      </c>
      <c r="O28" s="11">
        <v>0</v>
      </c>
    </row>
    <row r="29" spans="2:16" x14ac:dyDescent="0.15">
      <c r="B29" s="4" t="s">
        <v>329</v>
      </c>
      <c r="C29" s="128">
        <v>0</v>
      </c>
      <c r="D29" s="128">
        <v>0</v>
      </c>
      <c r="E29" s="128">
        <v>1</v>
      </c>
      <c r="F29" s="128">
        <v>0</v>
      </c>
      <c r="G29" s="128">
        <v>0</v>
      </c>
      <c r="H29" s="128">
        <v>1</v>
      </c>
      <c r="I29" s="128">
        <v>-1</v>
      </c>
      <c r="J29" s="128">
        <v>0</v>
      </c>
      <c r="K29" s="11">
        <v>0</v>
      </c>
      <c r="L29" s="11">
        <v>0.5</v>
      </c>
      <c r="M29" s="11">
        <v>0.5</v>
      </c>
      <c r="N29" s="11">
        <v>0.5</v>
      </c>
      <c r="O29" s="11">
        <v>1</v>
      </c>
      <c r="P29" s="1" t="s">
        <v>330</v>
      </c>
    </row>
    <row r="30" spans="2:16" x14ac:dyDescent="0.15">
      <c r="B30" s="4" t="s">
        <v>234</v>
      </c>
      <c r="C30" s="7">
        <v>0</v>
      </c>
      <c r="D30" s="7">
        <v>0</v>
      </c>
      <c r="E30" s="7">
        <v>1</v>
      </c>
      <c r="F30" s="7">
        <v>0</v>
      </c>
      <c r="G30" s="7">
        <v>0</v>
      </c>
      <c r="H30" s="7">
        <v>0</v>
      </c>
      <c r="I30" s="7">
        <v>1</v>
      </c>
      <c r="J30" s="7">
        <v>0</v>
      </c>
      <c r="K30" s="11">
        <v>0</v>
      </c>
      <c r="L30" s="11">
        <v>0</v>
      </c>
      <c r="M30" s="11">
        <v>0</v>
      </c>
      <c r="N30" s="11">
        <v>0</v>
      </c>
      <c r="O30" s="11">
        <v>0</v>
      </c>
    </row>
    <row r="31" spans="2:16" x14ac:dyDescent="0.15">
      <c r="B31" s="4" t="s">
        <v>235</v>
      </c>
      <c r="C31" s="7">
        <v>0</v>
      </c>
      <c r="D31" s="7">
        <v>0</v>
      </c>
      <c r="E31" s="7">
        <v>0</v>
      </c>
      <c r="F31" s="7">
        <v>0</v>
      </c>
      <c r="G31" s="7">
        <v>1</v>
      </c>
      <c r="H31" s="7">
        <v>0</v>
      </c>
      <c r="I31" s="7">
        <v>0</v>
      </c>
      <c r="J31" s="7">
        <v>0</v>
      </c>
      <c r="K31" s="11">
        <v>0</v>
      </c>
      <c r="L31" s="11">
        <v>0</v>
      </c>
      <c r="M31" s="11">
        <v>0</v>
      </c>
      <c r="N31" s="11">
        <v>0</v>
      </c>
      <c r="O31" s="11">
        <v>0</v>
      </c>
    </row>
    <row r="32" spans="2:16" x14ac:dyDescent="0.15">
      <c r="B32" s="4" t="s">
        <v>236</v>
      </c>
      <c r="C32" s="7">
        <v>0</v>
      </c>
      <c r="D32" s="7">
        <v>0</v>
      </c>
      <c r="E32" s="7">
        <v>1</v>
      </c>
      <c r="F32" s="7">
        <v>0</v>
      </c>
      <c r="G32" s="7">
        <v>1</v>
      </c>
      <c r="H32" s="7">
        <v>1</v>
      </c>
      <c r="I32" s="7">
        <v>0</v>
      </c>
      <c r="J32" s="7">
        <v>-1</v>
      </c>
      <c r="K32" s="11">
        <v>0</v>
      </c>
      <c r="L32" s="11">
        <v>0</v>
      </c>
      <c r="M32" s="11">
        <v>0</v>
      </c>
      <c r="N32" s="11">
        <v>0</v>
      </c>
      <c r="O32" s="11">
        <v>0</v>
      </c>
    </row>
    <row r="33" spans="2:15" x14ac:dyDescent="0.15">
      <c r="B33" s="4" t="s">
        <v>237</v>
      </c>
      <c r="C33" s="7">
        <v>0</v>
      </c>
      <c r="D33" s="7">
        <v>1</v>
      </c>
      <c r="E33" s="7">
        <v>0</v>
      </c>
      <c r="F33" s="7">
        <v>-1</v>
      </c>
      <c r="G33" s="7">
        <v>1</v>
      </c>
      <c r="H33" s="7">
        <v>0</v>
      </c>
      <c r="I33" s="7">
        <v>0</v>
      </c>
      <c r="J33" s="7">
        <v>0</v>
      </c>
      <c r="K33" s="11">
        <v>0</v>
      </c>
      <c r="L33" s="11">
        <v>0</v>
      </c>
      <c r="M33" s="11">
        <v>0</v>
      </c>
      <c r="N33" s="11">
        <v>0</v>
      </c>
      <c r="O33" s="11">
        <v>0</v>
      </c>
    </row>
    <row r="34" spans="2:15" x14ac:dyDescent="0.15">
      <c r="B34" s="4" t="s">
        <v>102</v>
      </c>
      <c r="C34" s="7">
        <v>0</v>
      </c>
      <c r="D34" s="7">
        <v>0</v>
      </c>
      <c r="E34" s="7">
        <v>0</v>
      </c>
      <c r="F34" s="7">
        <v>1</v>
      </c>
      <c r="G34" s="7">
        <v>0</v>
      </c>
      <c r="H34" s="7">
        <v>0</v>
      </c>
      <c r="I34" s="7">
        <v>2</v>
      </c>
      <c r="J34" s="7">
        <v>0</v>
      </c>
      <c r="K34" s="11">
        <v>0</v>
      </c>
      <c r="L34" s="11">
        <v>0</v>
      </c>
      <c r="M34" s="11">
        <v>0</v>
      </c>
      <c r="N34" s="11">
        <v>0</v>
      </c>
      <c r="O34" s="11">
        <v>0</v>
      </c>
    </row>
    <row r="35" spans="2:15" x14ac:dyDescent="0.15">
      <c r="B35" s="4" t="s">
        <v>238</v>
      </c>
      <c r="C35" s="7">
        <v>0</v>
      </c>
      <c r="D35" s="7">
        <v>0</v>
      </c>
      <c r="E35" s="7">
        <v>2</v>
      </c>
      <c r="F35" s="7">
        <v>0</v>
      </c>
      <c r="G35" s="7">
        <v>1</v>
      </c>
      <c r="H35" s="7">
        <v>0</v>
      </c>
      <c r="I35" s="7">
        <v>0</v>
      </c>
      <c r="J35" s="7">
        <v>0</v>
      </c>
      <c r="K35" s="11">
        <v>0</v>
      </c>
      <c r="L35" s="11">
        <v>0</v>
      </c>
      <c r="M35" s="11">
        <v>0</v>
      </c>
      <c r="N35" s="11">
        <v>0</v>
      </c>
      <c r="O35" s="11">
        <v>0</v>
      </c>
    </row>
    <row r="36" spans="2:15" x14ac:dyDescent="0.15">
      <c r="B36" s="4" t="s">
        <v>239</v>
      </c>
      <c r="C36" s="7">
        <v>1</v>
      </c>
      <c r="D36" s="7">
        <v>0</v>
      </c>
      <c r="E36" s="7">
        <v>0</v>
      </c>
      <c r="F36" s="7">
        <v>0</v>
      </c>
      <c r="G36" s="7">
        <v>0</v>
      </c>
      <c r="H36" s="7">
        <v>1</v>
      </c>
      <c r="I36" s="7">
        <v>0</v>
      </c>
      <c r="J36" s="7">
        <v>0</v>
      </c>
      <c r="K36" s="11">
        <v>0</v>
      </c>
      <c r="L36" s="11">
        <v>0</v>
      </c>
      <c r="M36" s="11">
        <v>0</v>
      </c>
      <c r="N36" s="11">
        <v>0</v>
      </c>
      <c r="O36" s="11">
        <v>0</v>
      </c>
    </row>
    <row r="37" spans="2:15" x14ac:dyDescent="0.15">
      <c r="B37" s="4" t="s">
        <v>104</v>
      </c>
      <c r="C37" s="7">
        <v>0</v>
      </c>
      <c r="D37" s="7">
        <v>0</v>
      </c>
      <c r="E37" s="7">
        <v>0</v>
      </c>
      <c r="F37" s="7">
        <v>0</v>
      </c>
      <c r="G37" s="7">
        <v>0</v>
      </c>
      <c r="H37" s="7">
        <v>0</v>
      </c>
      <c r="I37" s="7">
        <v>1</v>
      </c>
      <c r="J37" s="7">
        <v>0</v>
      </c>
      <c r="K37" s="11">
        <v>0</v>
      </c>
      <c r="L37" s="11">
        <v>0</v>
      </c>
      <c r="M37" s="11">
        <v>0</v>
      </c>
      <c r="N37" s="11">
        <v>0</v>
      </c>
      <c r="O37" s="11">
        <v>0</v>
      </c>
    </row>
    <row r="38" spans="2:15" x14ac:dyDescent="0.15">
      <c r="B38" s="4" t="s">
        <v>240</v>
      </c>
      <c r="C38" s="7">
        <v>0</v>
      </c>
      <c r="D38" s="7">
        <v>0</v>
      </c>
      <c r="E38" s="7">
        <v>0</v>
      </c>
      <c r="F38" s="7">
        <v>0</v>
      </c>
      <c r="G38" s="7">
        <v>0</v>
      </c>
      <c r="H38" s="7">
        <v>1</v>
      </c>
      <c r="I38" s="7">
        <v>0</v>
      </c>
      <c r="J38" s="7">
        <v>0</v>
      </c>
      <c r="K38" s="11">
        <v>0</v>
      </c>
      <c r="L38" s="11">
        <v>0</v>
      </c>
      <c r="M38" s="11">
        <v>0</v>
      </c>
      <c r="N38" s="11">
        <v>0</v>
      </c>
      <c r="O38" s="11">
        <v>0</v>
      </c>
    </row>
    <row r="39" spans="2:15" x14ac:dyDescent="0.15">
      <c r="B39" s="4" t="s">
        <v>97</v>
      </c>
      <c r="C39" s="7">
        <v>2</v>
      </c>
      <c r="D39" s="7">
        <v>0</v>
      </c>
      <c r="E39" s="7">
        <v>0</v>
      </c>
      <c r="F39" s="7">
        <v>0</v>
      </c>
      <c r="G39" s="7">
        <v>0</v>
      </c>
      <c r="H39" s="7">
        <v>0</v>
      </c>
      <c r="I39" s="7">
        <v>0</v>
      </c>
      <c r="J39" s="7">
        <v>0</v>
      </c>
      <c r="K39" s="11">
        <v>0</v>
      </c>
      <c r="L39" s="11">
        <v>0</v>
      </c>
      <c r="M39" s="11">
        <v>0</v>
      </c>
      <c r="N39" s="11">
        <v>0</v>
      </c>
      <c r="O39" s="11">
        <v>0.5</v>
      </c>
    </row>
    <row r="40" spans="2:15" x14ac:dyDescent="0.15">
      <c r="B40" s="4" t="s">
        <v>99</v>
      </c>
      <c r="C40" s="7">
        <v>0</v>
      </c>
      <c r="D40" s="7">
        <v>1</v>
      </c>
      <c r="E40" s="7">
        <v>0</v>
      </c>
      <c r="F40" s="7">
        <v>0</v>
      </c>
      <c r="G40" s="7">
        <v>0</v>
      </c>
      <c r="H40" s="7">
        <v>0</v>
      </c>
      <c r="I40" s="7">
        <v>0</v>
      </c>
      <c r="J40" s="7">
        <v>2</v>
      </c>
      <c r="K40" s="11">
        <v>0</v>
      </c>
      <c r="L40" s="11">
        <v>0</v>
      </c>
      <c r="M40" s="11">
        <v>0</v>
      </c>
      <c r="N40" s="11">
        <v>0</v>
      </c>
      <c r="O40" s="11">
        <v>0</v>
      </c>
    </row>
    <row r="41" spans="2:15" x14ac:dyDescent="0.15">
      <c r="B41" s="4" t="s">
        <v>241</v>
      </c>
      <c r="C41" s="7">
        <v>0</v>
      </c>
      <c r="D41" s="7">
        <v>0</v>
      </c>
      <c r="E41" s="7">
        <v>0</v>
      </c>
      <c r="F41" s="7">
        <v>0</v>
      </c>
      <c r="G41" s="7">
        <v>0</v>
      </c>
      <c r="H41" s="7">
        <v>0</v>
      </c>
      <c r="I41" s="7">
        <v>0</v>
      </c>
      <c r="J41" s="7">
        <v>0</v>
      </c>
      <c r="K41" s="11">
        <v>0</v>
      </c>
      <c r="L41" s="11">
        <v>0</v>
      </c>
      <c r="M41" s="11">
        <v>0</v>
      </c>
      <c r="N41" s="11">
        <v>0</v>
      </c>
      <c r="O41" s="11">
        <v>0</v>
      </c>
    </row>
    <row r="42" spans="2:15" x14ac:dyDescent="0.15">
      <c r="B42" s="4" t="s">
        <v>242</v>
      </c>
      <c r="C42" s="7">
        <v>0.25</v>
      </c>
      <c r="D42" s="7">
        <v>0.25</v>
      </c>
      <c r="E42" s="7">
        <v>0.25</v>
      </c>
      <c r="F42" s="7">
        <v>0.25</v>
      </c>
      <c r="G42" s="7">
        <v>0.25</v>
      </c>
      <c r="H42" s="7">
        <v>0.25</v>
      </c>
      <c r="I42" s="7">
        <v>0.25</v>
      </c>
      <c r="J42" s="7">
        <v>0.25</v>
      </c>
      <c r="K42" s="11">
        <v>0</v>
      </c>
      <c r="L42" s="11">
        <v>0.125</v>
      </c>
      <c r="M42" s="11">
        <v>0.125</v>
      </c>
      <c r="N42" s="11">
        <v>0.125</v>
      </c>
      <c r="O42" s="11">
        <v>0.125</v>
      </c>
    </row>
    <row r="43" spans="2:15" x14ac:dyDescent="0.15">
      <c r="B43" s="4" t="s">
        <v>243</v>
      </c>
      <c r="C43" s="7">
        <v>1</v>
      </c>
      <c r="D43" s="7">
        <v>1</v>
      </c>
      <c r="E43" s="7">
        <v>-1</v>
      </c>
      <c r="F43" s="7">
        <v>-1</v>
      </c>
      <c r="G43" s="7">
        <v>0</v>
      </c>
      <c r="H43" s="7">
        <v>0</v>
      </c>
      <c r="I43" s="7">
        <v>0</v>
      </c>
      <c r="J43" s="7">
        <v>0</v>
      </c>
      <c r="K43" s="11">
        <v>0</v>
      </c>
      <c r="L43" s="11">
        <v>0</v>
      </c>
      <c r="M43" s="11">
        <v>0.5</v>
      </c>
      <c r="N43" s="11">
        <v>0</v>
      </c>
      <c r="O43" s="11">
        <v>0</v>
      </c>
    </row>
    <row r="44" spans="2:15" x14ac:dyDescent="0.15">
      <c r="B44" s="4" t="s">
        <v>244</v>
      </c>
      <c r="C44" s="7">
        <v>-1</v>
      </c>
      <c r="D44" s="7">
        <v>1</v>
      </c>
      <c r="E44" s="7">
        <v>0</v>
      </c>
      <c r="F44" s="7">
        <v>0</v>
      </c>
      <c r="G44" s="7">
        <v>0</v>
      </c>
      <c r="H44" s="7">
        <v>1</v>
      </c>
      <c r="I44" s="7">
        <v>-1</v>
      </c>
      <c r="J44" s="7">
        <v>0</v>
      </c>
      <c r="K44" s="11">
        <v>0</v>
      </c>
      <c r="L44" s="11">
        <v>0</v>
      </c>
      <c r="M44" s="11">
        <v>0</v>
      </c>
      <c r="N44" s="11">
        <v>0</v>
      </c>
      <c r="O44" s="11">
        <v>0.5</v>
      </c>
    </row>
    <row r="45" spans="2:15" x14ac:dyDescent="0.15">
      <c r="B45" s="4" t="s">
        <v>95</v>
      </c>
      <c r="C45" s="7">
        <v>0</v>
      </c>
      <c r="D45" s="7">
        <v>0</v>
      </c>
      <c r="E45" s="7">
        <v>1</v>
      </c>
      <c r="F45" s="7">
        <v>-1</v>
      </c>
      <c r="G45" s="7">
        <v>0</v>
      </c>
      <c r="H45" s="7">
        <v>-1</v>
      </c>
      <c r="I45" s="7">
        <v>1</v>
      </c>
      <c r="J45" s="7">
        <v>0</v>
      </c>
      <c r="K45" s="11">
        <v>0</v>
      </c>
      <c r="L45" s="11">
        <v>0</v>
      </c>
      <c r="M45" s="11">
        <v>0</v>
      </c>
      <c r="N45" s="11">
        <v>0.5</v>
      </c>
      <c r="O45" s="11">
        <v>0</v>
      </c>
    </row>
    <row r="46" spans="2:15" x14ac:dyDescent="0.15">
      <c r="B46" s="4" t="s">
        <v>245</v>
      </c>
      <c r="C46" s="7">
        <v>0</v>
      </c>
      <c r="D46" s="7">
        <v>0</v>
      </c>
      <c r="E46" s="7">
        <v>0</v>
      </c>
      <c r="F46" s="7">
        <v>0</v>
      </c>
      <c r="G46" s="7">
        <v>0</v>
      </c>
      <c r="H46" s="7">
        <v>0</v>
      </c>
      <c r="I46" s="7">
        <v>0</v>
      </c>
      <c r="J46" s="7">
        <v>0</v>
      </c>
      <c r="K46" s="11">
        <v>0</v>
      </c>
      <c r="L46" s="11">
        <v>0</v>
      </c>
      <c r="M46" s="11">
        <v>0</v>
      </c>
      <c r="N46" s="11">
        <v>0</v>
      </c>
      <c r="O46" s="11">
        <v>0</v>
      </c>
    </row>
    <row r="47" spans="2:15" x14ac:dyDescent="0.15">
      <c r="B47" s="4" t="s">
        <v>246</v>
      </c>
      <c r="C47" s="7">
        <v>0</v>
      </c>
      <c r="D47" s="7">
        <v>0</v>
      </c>
      <c r="E47" s="7">
        <v>0</v>
      </c>
      <c r="F47" s="7">
        <v>0</v>
      </c>
      <c r="G47" s="7">
        <v>0</v>
      </c>
      <c r="H47" s="7">
        <v>0</v>
      </c>
      <c r="I47" s="7">
        <v>0</v>
      </c>
      <c r="J47" s="7">
        <v>0</v>
      </c>
      <c r="K47" s="11">
        <v>0</v>
      </c>
      <c r="L47" s="11">
        <v>0</v>
      </c>
      <c r="M47" s="11">
        <v>0</v>
      </c>
      <c r="N47" s="11">
        <v>0</v>
      </c>
      <c r="O47" s="11">
        <v>0</v>
      </c>
    </row>
    <row r="48" spans="2:15" x14ac:dyDescent="0.15">
      <c r="B48" s="4" t="s">
        <v>247</v>
      </c>
      <c r="C48" s="7">
        <v>0</v>
      </c>
      <c r="D48" s="7">
        <v>0</v>
      </c>
      <c r="E48" s="7">
        <v>0</v>
      </c>
      <c r="F48" s="7">
        <v>0</v>
      </c>
      <c r="G48" s="7">
        <v>0</v>
      </c>
      <c r="H48" s="7">
        <v>0</v>
      </c>
      <c r="I48" s="7">
        <v>0</v>
      </c>
      <c r="J48" s="7">
        <v>0</v>
      </c>
      <c r="K48" s="11">
        <v>0</v>
      </c>
      <c r="L48" s="11">
        <v>0</v>
      </c>
      <c r="M48" s="11">
        <v>0</v>
      </c>
      <c r="N48" s="11">
        <v>0</v>
      </c>
      <c r="O48" s="11">
        <v>0</v>
      </c>
    </row>
    <row r="49" spans="2:15" x14ac:dyDescent="0.15">
      <c r="B49" s="4" t="s">
        <v>248</v>
      </c>
      <c r="C49" s="7">
        <v>0</v>
      </c>
      <c r="D49" s="7">
        <v>0</v>
      </c>
      <c r="E49" s="7">
        <v>0</v>
      </c>
      <c r="F49" s="7">
        <v>0</v>
      </c>
      <c r="G49" s="7">
        <v>0</v>
      </c>
      <c r="H49" s="7">
        <v>0</v>
      </c>
      <c r="I49" s="7">
        <v>0</v>
      </c>
      <c r="J49" s="7">
        <v>0</v>
      </c>
      <c r="K49" s="11">
        <v>0</v>
      </c>
      <c r="L49" s="11">
        <v>0</v>
      </c>
      <c r="M49" s="11">
        <v>0</v>
      </c>
      <c r="N49" s="11">
        <v>0</v>
      </c>
      <c r="O49" s="11">
        <v>0</v>
      </c>
    </row>
    <row r="50" spans="2:15" x14ac:dyDescent="0.15">
      <c r="B50" s="4" t="s">
        <v>249</v>
      </c>
      <c r="C50" s="7">
        <v>0</v>
      </c>
      <c r="D50" s="7">
        <v>0</v>
      </c>
      <c r="E50" s="7">
        <v>0</v>
      </c>
      <c r="F50" s="7">
        <v>0</v>
      </c>
      <c r="G50" s="7">
        <v>0</v>
      </c>
      <c r="H50" s="7">
        <v>0</v>
      </c>
      <c r="I50" s="7">
        <v>0</v>
      </c>
      <c r="J50" s="7">
        <v>0</v>
      </c>
      <c r="K50" s="11">
        <v>0</v>
      </c>
      <c r="L50" s="11">
        <v>0</v>
      </c>
      <c r="M50" s="11">
        <v>0</v>
      </c>
      <c r="N50" s="11">
        <v>0</v>
      </c>
      <c r="O50" s="11">
        <v>0</v>
      </c>
    </row>
    <row r="51" spans="2:15" x14ac:dyDescent="0.15">
      <c r="B51" s="4" t="s">
        <v>250</v>
      </c>
      <c r="C51" s="7">
        <v>0</v>
      </c>
      <c r="D51" s="7">
        <v>0</v>
      </c>
      <c r="E51" s="7">
        <v>0</v>
      </c>
      <c r="F51" s="7">
        <v>0</v>
      </c>
      <c r="G51" s="7">
        <v>0</v>
      </c>
      <c r="H51" s="7">
        <v>0</v>
      </c>
      <c r="I51" s="7">
        <v>0</v>
      </c>
      <c r="J51" s="7">
        <v>0</v>
      </c>
      <c r="K51" s="11">
        <v>0</v>
      </c>
      <c r="L51" s="11">
        <v>0</v>
      </c>
      <c r="M51" s="11">
        <v>0</v>
      </c>
      <c r="N51" s="11">
        <v>0</v>
      </c>
      <c r="O51" s="11">
        <v>0</v>
      </c>
    </row>
    <row r="52" spans="2:15" x14ac:dyDescent="0.15">
      <c r="B52" s="4" t="s">
        <v>251</v>
      </c>
      <c r="C52" s="7">
        <v>0</v>
      </c>
      <c r="D52" s="7">
        <v>0</v>
      </c>
      <c r="E52" s="7">
        <v>0</v>
      </c>
      <c r="F52" s="7">
        <v>0</v>
      </c>
      <c r="G52" s="7">
        <v>0</v>
      </c>
      <c r="H52" s="7">
        <v>0</v>
      </c>
      <c r="I52" s="7">
        <v>0</v>
      </c>
      <c r="J52" s="7">
        <v>0</v>
      </c>
      <c r="K52" s="11">
        <v>0</v>
      </c>
      <c r="L52" s="11">
        <v>0</v>
      </c>
      <c r="M52" s="11">
        <v>0</v>
      </c>
      <c r="N52" s="11">
        <v>0</v>
      </c>
      <c r="O52" s="11">
        <v>0</v>
      </c>
    </row>
    <row r="53" spans="2:15" x14ac:dyDescent="0.15">
      <c r="B53" s="4" t="s">
        <v>252</v>
      </c>
      <c r="C53" s="7">
        <v>0</v>
      </c>
      <c r="D53" s="7">
        <v>0</v>
      </c>
      <c r="E53" s="7">
        <v>0</v>
      </c>
      <c r="F53" s="7">
        <v>0</v>
      </c>
      <c r="G53" s="7">
        <v>0</v>
      </c>
      <c r="H53" s="7">
        <v>0</v>
      </c>
      <c r="I53" s="7">
        <v>0</v>
      </c>
      <c r="J53" s="7">
        <v>0</v>
      </c>
      <c r="K53" s="11">
        <v>0</v>
      </c>
      <c r="L53" s="11">
        <v>0</v>
      </c>
      <c r="M53" s="11">
        <v>0</v>
      </c>
      <c r="N53" s="11">
        <v>0</v>
      </c>
      <c r="O53" s="11">
        <v>0</v>
      </c>
    </row>
  </sheetData>
  <phoneticPr fontId="7"/>
  <pageMargins left="0.69930555555555596" right="0.69930555555555596"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68"/>
  <sheetViews>
    <sheetView zoomScale="85" zoomScaleNormal="85" workbookViewId="0">
      <selection activeCell="B3" sqref="B3"/>
    </sheetView>
  </sheetViews>
  <sheetFormatPr defaultColWidth="9" defaultRowHeight="15.75" x14ac:dyDescent="0.25"/>
  <cols>
    <col min="1" max="1" width="2.25" style="2" customWidth="1"/>
    <col min="2" max="2" width="15.375" style="2" customWidth="1"/>
    <col min="3" max="16384" width="9" style="2"/>
  </cols>
  <sheetData>
    <row r="1" spans="1:16" s="1" customFormat="1" x14ac:dyDescent="0.15">
      <c r="A1" s="1" t="s">
        <v>253</v>
      </c>
      <c r="D1" s="3"/>
      <c r="E1" s="3"/>
      <c r="F1" s="3"/>
      <c r="G1" s="3"/>
      <c r="H1" s="3"/>
      <c r="I1" s="3"/>
      <c r="J1" s="3"/>
      <c r="K1" s="3"/>
      <c r="L1" s="3"/>
      <c r="M1" s="8"/>
      <c r="N1" s="8"/>
      <c r="O1" s="8"/>
      <c r="P1" s="8"/>
    </row>
    <row r="2" spans="1:16" s="1" customFormat="1" x14ac:dyDescent="0.15">
      <c r="D2" s="3"/>
      <c r="E2" s="3"/>
      <c r="F2" s="3"/>
      <c r="G2" s="3"/>
      <c r="H2" s="3"/>
      <c r="I2" s="3"/>
      <c r="J2" s="3"/>
      <c r="K2" s="3"/>
      <c r="L2" s="3"/>
      <c r="M2" s="8"/>
      <c r="N2" s="8"/>
      <c r="O2" s="8"/>
      <c r="P2" s="8"/>
    </row>
    <row r="3" spans="1:16" s="1" customFormat="1" x14ac:dyDescent="0.15">
      <c r="B3" s="1" t="s">
        <v>254</v>
      </c>
      <c r="D3" s="3"/>
      <c r="E3" s="3"/>
      <c r="F3" s="3"/>
      <c r="G3" s="3"/>
      <c r="H3" s="3"/>
      <c r="I3" s="3"/>
      <c r="J3" s="3"/>
      <c r="K3" s="3"/>
      <c r="L3" s="3"/>
      <c r="M3" s="8"/>
      <c r="N3" s="8"/>
      <c r="O3" s="8"/>
      <c r="P3" s="8"/>
    </row>
    <row r="4" spans="1:16" s="1" customFormat="1" x14ac:dyDescent="0.15">
      <c r="B4" s="4"/>
      <c r="C4" s="5" t="s">
        <v>75</v>
      </c>
      <c r="D4" s="5" t="s">
        <v>76</v>
      </c>
      <c r="E4" s="5" t="s">
        <v>77</v>
      </c>
      <c r="F4" s="5" t="s">
        <v>78</v>
      </c>
      <c r="G4" s="5" t="s">
        <v>79</v>
      </c>
      <c r="H4" s="5" t="s">
        <v>80</v>
      </c>
      <c r="I4" s="5" t="s">
        <v>81</v>
      </c>
      <c r="J4" s="5" t="s">
        <v>82</v>
      </c>
      <c r="K4" s="5" t="s">
        <v>83</v>
      </c>
      <c r="L4" s="9" t="s">
        <v>84</v>
      </c>
      <c r="M4" s="9" t="s">
        <v>85</v>
      </c>
      <c r="N4" s="9" t="s">
        <v>86</v>
      </c>
      <c r="O4" s="9" t="s">
        <v>87</v>
      </c>
    </row>
    <row r="5" spans="1:16" x14ac:dyDescent="0.25">
      <c r="B5" s="6" t="s">
        <v>255</v>
      </c>
      <c r="C5" s="7">
        <v>3</v>
      </c>
      <c r="D5" s="7">
        <v>3</v>
      </c>
      <c r="E5" s="7">
        <v>3</v>
      </c>
      <c r="F5" s="7">
        <v>3</v>
      </c>
      <c r="G5" s="7">
        <v>3</v>
      </c>
      <c r="H5" s="7">
        <v>3</v>
      </c>
      <c r="I5" s="7">
        <v>3</v>
      </c>
      <c r="J5" s="7">
        <v>8</v>
      </c>
      <c r="K5" s="10">
        <v>10</v>
      </c>
      <c r="L5" s="10">
        <v>2</v>
      </c>
      <c r="M5" s="10">
        <v>1</v>
      </c>
      <c r="N5" s="10">
        <v>1</v>
      </c>
      <c r="O5" s="10">
        <v>2</v>
      </c>
    </row>
    <row r="6" spans="1:16" x14ac:dyDescent="0.25">
      <c r="B6" s="6" t="s">
        <v>256</v>
      </c>
      <c r="C6" s="7">
        <v>3</v>
      </c>
      <c r="D6" s="7">
        <v>3</v>
      </c>
      <c r="E6" s="7">
        <v>2</v>
      </c>
      <c r="F6" s="7">
        <v>3</v>
      </c>
      <c r="G6" s="7">
        <v>3</v>
      </c>
      <c r="H6" s="7">
        <v>4</v>
      </c>
      <c r="I6" s="7">
        <v>3</v>
      </c>
      <c r="J6" s="7">
        <v>5</v>
      </c>
      <c r="K6" s="10">
        <v>10</v>
      </c>
      <c r="L6" s="10">
        <v>1</v>
      </c>
      <c r="M6" s="10">
        <v>1</v>
      </c>
      <c r="N6" s="10">
        <v>1</v>
      </c>
      <c r="O6" s="10">
        <v>3</v>
      </c>
    </row>
    <row r="7" spans="1:16" x14ac:dyDescent="0.25">
      <c r="B7" s="6" t="s">
        <v>257</v>
      </c>
      <c r="C7" s="7">
        <v>3</v>
      </c>
      <c r="D7" s="7">
        <v>3</v>
      </c>
      <c r="E7" s="7">
        <v>3</v>
      </c>
      <c r="F7" s="7">
        <v>4</v>
      </c>
      <c r="G7" s="7">
        <v>4</v>
      </c>
      <c r="H7" s="7">
        <v>3</v>
      </c>
      <c r="I7" s="7">
        <v>3</v>
      </c>
      <c r="J7" s="7">
        <v>5</v>
      </c>
      <c r="K7" s="10">
        <v>9</v>
      </c>
      <c r="L7" s="10">
        <v>2</v>
      </c>
      <c r="M7" s="10">
        <v>2</v>
      </c>
      <c r="N7" s="10">
        <v>1</v>
      </c>
      <c r="O7" s="10">
        <v>2</v>
      </c>
    </row>
    <row r="8" spans="1:16" x14ac:dyDescent="0.25">
      <c r="B8" s="6" t="s">
        <v>258</v>
      </c>
      <c r="C8" s="7">
        <v>8</v>
      </c>
      <c r="D8" s="7">
        <v>7</v>
      </c>
      <c r="E8" s="7">
        <v>3</v>
      </c>
      <c r="F8" s="7">
        <v>3</v>
      </c>
      <c r="G8" s="7">
        <v>7</v>
      </c>
      <c r="H8" s="7">
        <v>3</v>
      </c>
      <c r="I8" s="7">
        <v>3</v>
      </c>
      <c r="J8" s="7">
        <v>5</v>
      </c>
      <c r="K8" s="10">
        <v>15</v>
      </c>
      <c r="L8" s="10">
        <v>2</v>
      </c>
      <c r="M8" s="10">
        <v>2</v>
      </c>
      <c r="N8" s="10">
        <v>2</v>
      </c>
      <c r="O8" s="10">
        <v>2</v>
      </c>
    </row>
    <row r="9" spans="1:16" x14ac:dyDescent="0.25">
      <c r="B9" s="6" t="s">
        <v>259</v>
      </c>
      <c r="C9" s="7">
        <v>7</v>
      </c>
      <c r="D9" s="7">
        <v>3</v>
      </c>
      <c r="E9" s="7">
        <v>4</v>
      </c>
      <c r="F9" s="7">
        <v>3</v>
      </c>
      <c r="G9" s="7">
        <v>10</v>
      </c>
      <c r="H9" s="7">
        <v>3</v>
      </c>
      <c r="I9" s="7">
        <v>3</v>
      </c>
      <c r="J9" s="7">
        <v>5</v>
      </c>
      <c r="K9" s="10">
        <v>13</v>
      </c>
      <c r="L9" s="10">
        <v>2</v>
      </c>
      <c r="M9" s="10">
        <v>2</v>
      </c>
      <c r="N9" s="10">
        <v>2</v>
      </c>
      <c r="O9" s="10">
        <v>1</v>
      </c>
    </row>
    <row r="10" spans="1:16" x14ac:dyDescent="0.25">
      <c r="B10" s="6" t="s">
        <v>260</v>
      </c>
      <c r="C10" s="7">
        <v>3</v>
      </c>
      <c r="D10" s="7">
        <v>3</v>
      </c>
      <c r="E10" s="7">
        <v>3</v>
      </c>
      <c r="F10" s="7">
        <v>3</v>
      </c>
      <c r="G10" s="7">
        <v>4</v>
      </c>
      <c r="H10" s="7">
        <v>3</v>
      </c>
      <c r="I10" s="7">
        <v>7</v>
      </c>
      <c r="J10" s="7">
        <v>5</v>
      </c>
      <c r="K10" s="10">
        <v>9</v>
      </c>
      <c r="L10" s="10">
        <v>2</v>
      </c>
      <c r="M10" s="10">
        <v>1</v>
      </c>
      <c r="N10" s="10">
        <v>2</v>
      </c>
      <c r="O10" s="10">
        <v>2</v>
      </c>
    </row>
    <row r="11" spans="1:16" x14ac:dyDescent="0.25">
      <c r="B11" s="6" t="s">
        <v>261</v>
      </c>
      <c r="C11" s="7">
        <v>4</v>
      </c>
      <c r="D11" s="7">
        <v>4</v>
      </c>
      <c r="E11" s="7">
        <v>3</v>
      </c>
      <c r="F11" s="7">
        <v>3</v>
      </c>
      <c r="G11" s="7">
        <v>7</v>
      </c>
      <c r="H11" s="7">
        <v>4</v>
      </c>
      <c r="I11" s="7">
        <v>3</v>
      </c>
      <c r="J11" s="7">
        <v>5</v>
      </c>
      <c r="K11" s="10">
        <v>10</v>
      </c>
      <c r="L11" s="10">
        <v>3</v>
      </c>
      <c r="M11" s="10">
        <v>1</v>
      </c>
      <c r="N11" s="10">
        <v>2</v>
      </c>
      <c r="O11" s="10">
        <v>2</v>
      </c>
    </row>
    <row r="12" spans="1:16" x14ac:dyDescent="0.25">
      <c r="B12" s="6" t="s">
        <v>262</v>
      </c>
      <c r="C12" s="7">
        <v>2</v>
      </c>
      <c r="D12" s="7">
        <v>2</v>
      </c>
      <c r="E12" s="7">
        <v>3</v>
      </c>
      <c r="F12" s="7">
        <v>7</v>
      </c>
      <c r="G12" s="7">
        <v>4</v>
      </c>
      <c r="H12" s="7">
        <v>3</v>
      </c>
      <c r="I12" s="7">
        <v>7</v>
      </c>
      <c r="J12" s="7">
        <v>5</v>
      </c>
      <c r="K12" s="10">
        <v>9</v>
      </c>
      <c r="L12" s="10">
        <v>2</v>
      </c>
      <c r="M12" s="10">
        <v>1</v>
      </c>
      <c r="N12" s="10">
        <v>2</v>
      </c>
      <c r="O12" s="10">
        <v>3</v>
      </c>
    </row>
    <row r="13" spans="1:16" x14ac:dyDescent="0.25">
      <c r="B13" s="6" t="s">
        <v>263</v>
      </c>
      <c r="C13" s="7">
        <v>4</v>
      </c>
      <c r="D13" s="7">
        <v>3</v>
      </c>
      <c r="E13" s="7">
        <v>4</v>
      </c>
      <c r="F13" s="7">
        <v>3</v>
      </c>
      <c r="G13" s="7">
        <v>8</v>
      </c>
      <c r="H13" s="7">
        <v>3</v>
      </c>
      <c r="I13" s="7">
        <v>8</v>
      </c>
      <c r="J13" s="7">
        <v>5</v>
      </c>
      <c r="K13" s="10">
        <v>13</v>
      </c>
      <c r="L13" s="10">
        <v>2</v>
      </c>
      <c r="M13" s="10">
        <v>1</v>
      </c>
      <c r="N13" s="10">
        <v>2</v>
      </c>
      <c r="O13" s="10">
        <v>3</v>
      </c>
    </row>
    <row r="14" spans="1:16" x14ac:dyDescent="0.25">
      <c r="B14" s="6" t="s">
        <v>264</v>
      </c>
      <c r="C14" s="7">
        <v>7</v>
      </c>
      <c r="D14" s="7">
        <v>4</v>
      </c>
      <c r="E14" s="7">
        <v>4</v>
      </c>
      <c r="F14" s="7">
        <v>2</v>
      </c>
      <c r="G14" s="7">
        <v>8</v>
      </c>
      <c r="H14" s="7">
        <v>2</v>
      </c>
      <c r="I14" s="7">
        <v>2</v>
      </c>
      <c r="J14" s="7">
        <v>5</v>
      </c>
      <c r="K14" s="10">
        <v>13</v>
      </c>
      <c r="L14" s="10">
        <v>2</v>
      </c>
      <c r="M14" s="10">
        <v>2</v>
      </c>
      <c r="N14" s="10">
        <v>2</v>
      </c>
      <c r="O14" s="10">
        <v>1</v>
      </c>
    </row>
    <row r="15" spans="1:16" x14ac:dyDescent="0.25">
      <c r="B15" s="6" t="s">
        <v>265</v>
      </c>
      <c r="C15" s="7">
        <v>3</v>
      </c>
      <c r="D15" s="7">
        <v>4</v>
      </c>
      <c r="E15" s="7">
        <v>2</v>
      </c>
      <c r="F15" s="7">
        <v>3</v>
      </c>
      <c r="G15" s="7">
        <v>2</v>
      </c>
      <c r="H15" s="7">
        <v>4</v>
      </c>
      <c r="I15" s="7">
        <v>3</v>
      </c>
      <c r="J15" s="7">
        <v>5</v>
      </c>
      <c r="K15" s="10">
        <v>9</v>
      </c>
      <c r="L15" s="10">
        <v>1</v>
      </c>
      <c r="M15" s="10">
        <v>1</v>
      </c>
      <c r="N15" s="10">
        <v>1</v>
      </c>
      <c r="O15" s="10">
        <v>2</v>
      </c>
    </row>
    <row r="16" spans="1:16" x14ac:dyDescent="0.25">
      <c r="B16" s="6" t="s">
        <v>266</v>
      </c>
      <c r="C16" s="7">
        <v>2</v>
      </c>
      <c r="D16" s="7">
        <v>7</v>
      </c>
      <c r="E16" s="7">
        <v>2</v>
      </c>
      <c r="F16" s="7">
        <v>3</v>
      </c>
      <c r="G16" s="7">
        <v>2</v>
      </c>
      <c r="H16" s="7">
        <v>4</v>
      </c>
      <c r="I16" s="7">
        <v>4</v>
      </c>
      <c r="J16" s="7">
        <v>5</v>
      </c>
      <c r="K16" s="10">
        <v>9</v>
      </c>
      <c r="L16" s="10">
        <v>1</v>
      </c>
      <c r="M16" s="10">
        <v>1</v>
      </c>
      <c r="N16" s="10">
        <v>1</v>
      </c>
      <c r="O16" s="10">
        <v>2</v>
      </c>
    </row>
    <row r="17" spans="2:15" x14ac:dyDescent="0.25">
      <c r="B17" s="6" t="s">
        <v>267</v>
      </c>
      <c r="C17" s="7">
        <v>3</v>
      </c>
      <c r="D17" s="7">
        <v>4</v>
      </c>
      <c r="E17" s="7">
        <v>3</v>
      </c>
      <c r="F17" s="7">
        <v>3</v>
      </c>
      <c r="G17" s="7">
        <v>4</v>
      </c>
      <c r="H17" s="7">
        <v>3</v>
      </c>
      <c r="I17" s="7">
        <v>7</v>
      </c>
      <c r="J17" s="7">
        <v>5</v>
      </c>
      <c r="K17" s="10">
        <v>10</v>
      </c>
      <c r="L17" s="10">
        <v>1</v>
      </c>
      <c r="M17" s="10">
        <v>1</v>
      </c>
      <c r="N17" s="10">
        <v>2</v>
      </c>
      <c r="O17" s="10">
        <v>2</v>
      </c>
    </row>
    <row r="18" spans="2:15" x14ac:dyDescent="0.25">
      <c r="B18" s="6" t="s">
        <v>268</v>
      </c>
      <c r="C18" s="7">
        <v>8</v>
      </c>
      <c r="D18" s="7">
        <v>7</v>
      </c>
      <c r="E18" s="7">
        <v>8</v>
      </c>
      <c r="F18" s="7">
        <v>3</v>
      </c>
      <c r="G18" s="7">
        <v>8</v>
      </c>
      <c r="H18" s="7">
        <v>4</v>
      </c>
      <c r="I18" s="7">
        <v>4</v>
      </c>
      <c r="J18" s="7">
        <v>5</v>
      </c>
      <c r="K18" s="10">
        <v>13</v>
      </c>
      <c r="L18" s="10">
        <v>1</v>
      </c>
      <c r="M18" s="10">
        <v>3</v>
      </c>
      <c r="N18" s="10">
        <v>3</v>
      </c>
      <c r="O18" s="10">
        <v>2</v>
      </c>
    </row>
    <row r="19" spans="2:15" x14ac:dyDescent="0.25">
      <c r="B19" s="6" t="s">
        <v>269</v>
      </c>
      <c r="C19" s="7">
        <v>3</v>
      </c>
      <c r="D19" s="7">
        <v>4</v>
      </c>
      <c r="E19" s="7">
        <v>4</v>
      </c>
      <c r="F19" s="7">
        <v>7</v>
      </c>
      <c r="G19" s="7">
        <v>7</v>
      </c>
      <c r="H19" s="7">
        <v>4</v>
      </c>
      <c r="I19" s="7">
        <v>7</v>
      </c>
      <c r="J19" s="7">
        <v>5</v>
      </c>
      <c r="K19" s="10">
        <v>10</v>
      </c>
      <c r="L19" s="10">
        <v>1</v>
      </c>
      <c r="M19" s="10">
        <v>2</v>
      </c>
      <c r="N19" s="10">
        <v>2</v>
      </c>
      <c r="O19" s="10">
        <v>2</v>
      </c>
    </row>
    <row r="20" spans="2:15" x14ac:dyDescent="0.25">
      <c r="B20" s="6" t="s">
        <v>270</v>
      </c>
      <c r="C20" s="7">
        <v>3</v>
      </c>
      <c r="D20" s="7">
        <v>3</v>
      </c>
      <c r="E20" s="7">
        <v>3</v>
      </c>
      <c r="F20" s="7">
        <v>3</v>
      </c>
      <c r="G20" s="7">
        <v>3</v>
      </c>
      <c r="H20" s="7">
        <v>3</v>
      </c>
      <c r="I20" s="7">
        <v>4</v>
      </c>
      <c r="J20" s="7">
        <v>5</v>
      </c>
      <c r="K20" s="10">
        <v>9</v>
      </c>
      <c r="L20" s="10">
        <v>1</v>
      </c>
      <c r="M20" s="10">
        <v>1</v>
      </c>
      <c r="N20" s="10">
        <v>1</v>
      </c>
      <c r="O20" s="10">
        <v>1</v>
      </c>
    </row>
    <row r="21" spans="2:15" x14ac:dyDescent="0.25">
      <c r="B21" s="6" t="s">
        <v>271</v>
      </c>
      <c r="C21" s="7">
        <v>4</v>
      </c>
      <c r="D21" s="7">
        <v>4</v>
      </c>
      <c r="E21" s="7">
        <v>3</v>
      </c>
      <c r="F21" s="7">
        <v>3</v>
      </c>
      <c r="G21" s="7">
        <v>4</v>
      </c>
      <c r="H21" s="7">
        <v>3</v>
      </c>
      <c r="I21" s="7">
        <v>3</v>
      </c>
      <c r="J21" s="7">
        <v>5</v>
      </c>
      <c r="K21" s="10">
        <v>10</v>
      </c>
      <c r="L21" s="10">
        <v>2</v>
      </c>
      <c r="M21" s="10">
        <v>2</v>
      </c>
      <c r="N21" s="10">
        <v>2</v>
      </c>
      <c r="O21" s="10">
        <v>2</v>
      </c>
    </row>
    <row r="22" spans="2:15" x14ac:dyDescent="0.25">
      <c r="B22" s="6" t="s">
        <v>272</v>
      </c>
      <c r="C22" s="7">
        <v>4</v>
      </c>
      <c r="D22" s="7">
        <v>7</v>
      </c>
      <c r="E22" s="7">
        <v>4</v>
      </c>
      <c r="F22" s="7">
        <v>3</v>
      </c>
      <c r="G22" s="7">
        <v>7</v>
      </c>
      <c r="H22" s="7">
        <v>3</v>
      </c>
      <c r="I22" s="7">
        <v>3</v>
      </c>
      <c r="J22" s="7">
        <v>5</v>
      </c>
      <c r="K22" s="10">
        <v>10</v>
      </c>
      <c r="L22" s="10">
        <v>2</v>
      </c>
      <c r="M22" s="10">
        <v>2</v>
      </c>
      <c r="N22" s="10">
        <v>2</v>
      </c>
      <c r="O22" s="10">
        <v>2</v>
      </c>
    </row>
    <row r="23" spans="2:15" x14ac:dyDescent="0.25">
      <c r="B23" s="6" t="s">
        <v>273</v>
      </c>
      <c r="C23" s="7">
        <v>3</v>
      </c>
      <c r="D23" s="7">
        <v>4</v>
      </c>
      <c r="E23" s="7">
        <v>4</v>
      </c>
      <c r="F23" s="7">
        <v>7</v>
      </c>
      <c r="G23" s="7">
        <v>7</v>
      </c>
      <c r="H23" s="7">
        <v>3</v>
      </c>
      <c r="I23" s="7">
        <v>8</v>
      </c>
      <c r="J23" s="7">
        <v>5</v>
      </c>
      <c r="K23" s="10">
        <v>10</v>
      </c>
      <c r="L23" s="10">
        <v>2</v>
      </c>
      <c r="M23" s="10">
        <v>2</v>
      </c>
      <c r="N23" s="10">
        <v>2</v>
      </c>
      <c r="O23" s="10">
        <v>2</v>
      </c>
    </row>
    <row r="24" spans="2:15" x14ac:dyDescent="0.25">
      <c r="B24" s="6" t="s">
        <v>274</v>
      </c>
      <c r="C24" s="7">
        <v>8</v>
      </c>
      <c r="D24" s="7">
        <v>3</v>
      </c>
      <c r="E24" s="7">
        <v>7</v>
      </c>
      <c r="F24" s="7">
        <v>3</v>
      </c>
      <c r="G24" s="7">
        <v>10</v>
      </c>
      <c r="H24" s="7">
        <v>3</v>
      </c>
      <c r="I24" s="7">
        <v>3</v>
      </c>
      <c r="J24" s="7">
        <v>5</v>
      </c>
      <c r="K24" s="10">
        <v>15</v>
      </c>
      <c r="L24" s="10">
        <v>2</v>
      </c>
      <c r="M24" s="10">
        <v>3</v>
      </c>
      <c r="N24" s="10">
        <v>3</v>
      </c>
      <c r="O24" s="10">
        <v>2</v>
      </c>
    </row>
    <row r="25" spans="2:15" x14ac:dyDescent="0.25">
      <c r="B25" s="6" t="s">
        <v>275</v>
      </c>
      <c r="C25" s="7">
        <v>3</v>
      </c>
      <c r="D25" s="7">
        <v>3</v>
      </c>
      <c r="E25" s="7">
        <v>3</v>
      </c>
      <c r="F25" s="7">
        <v>4</v>
      </c>
      <c r="G25" s="7">
        <v>4</v>
      </c>
      <c r="H25" s="7">
        <v>3</v>
      </c>
      <c r="I25" s="7">
        <v>3</v>
      </c>
      <c r="J25" s="7">
        <v>5</v>
      </c>
      <c r="K25" s="10">
        <v>9</v>
      </c>
      <c r="L25" s="10">
        <v>1</v>
      </c>
      <c r="M25" s="10">
        <v>2</v>
      </c>
      <c r="N25" s="10">
        <v>2</v>
      </c>
      <c r="O25" s="10">
        <v>2</v>
      </c>
    </row>
    <row r="26" spans="2:15" x14ac:dyDescent="0.25">
      <c r="B26" s="6" t="s">
        <v>276</v>
      </c>
      <c r="C26" s="7">
        <v>4</v>
      </c>
      <c r="D26" s="7">
        <v>4</v>
      </c>
      <c r="E26" s="7">
        <v>4</v>
      </c>
      <c r="F26" s="7">
        <v>3</v>
      </c>
      <c r="G26" s="7">
        <v>4</v>
      </c>
      <c r="H26" s="7">
        <v>2</v>
      </c>
      <c r="I26" s="7">
        <v>2</v>
      </c>
      <c r="J26" s="7">
        <v>5</v>
      </c>
      <c r="K26" s="10">
        <v>9</v>
      </c>
      <c r="L26" s="10">
        <v>2</v>
      </c>
      <c r="M26" s="10">
        <v>2</v>
      </c>
      <c r="N26" s="10">
        <v>2</v>
      </c>
      <c r="O26" s="10">
        <v>2</v>
      </c>
    </row>
    <row r="27" spans="2:15" x14ac:dyDescent="0.25">
      <c r="B27" s="6" t="s">
        <v>277</v>
      </c>
      <c r="C27" s="7">
        <v>7</v>
      </c>
      <c r="D27" s="7">
        <v>7</v>
      </c>
      <c r="E27" s="7">
        <v>3</v>
      </c>
      <c r="F27" s="7">
        <v>3</v>
      </c>
      <c r="G27" s="7">
        <v>8</v>
      </c>
      <c r="H27" s="7">
        <v>4</v>
      </c>
      <c r="I27" s="7">
        <v>3</v>
      </c>
      <c r="J27" s="7">
        <v>5</v>
      </c>
      <c r="K27" s="10">
        <v>15</v>
      </c>
      <c r="L27" s="10">
        <v>2</v>
      </c>
      <c r="M27" s="10">
        <v>2</v>
      </c>
      <c r="N27" s="10">
        <v>2</v>
      </c>
      <c r="O27" s="10">
        <v>2</v>
      </c>
    </row>
    <row r="28" spans="2:15" x14ac:dyDescent="0.25">
      <c r="B28" s="6" t="s">
        <v>278</v>
      </c>
      <c r="C28" s="7">
        <v>4</v>
      </c>
      <c r="D28" s="7">
        <v>7</v>
      </c>
      <c r="E28" s="7">
        <v>4</v>
      </c>
      <c r="F28" s="7">
        <v>4</v>
      </c>
      <c r="G28" s="7">
        <v>7</v>
      </c>
      <c r="H28" s="7">
        <v>3</v>
      </c>
      <c r="I28" s="7">
        <v>3</v>
      </c>
      <c r="J28" s="7">
        <v>5</v>
      </c>
      <c r="K28" s="10">
        <v>10</v>
      </c>
      <c r="L28" s="10">
        <v>2</v>
      </c>
      <c r="M28" s="10">
        <v>2</v>
      </c>
      <c r="N28" s="10">
        <v>2</v>
      </c>
      <c r="O28" s="10">
        <v>2</v>
      </c>
    </row>
    <row r="29" spans="2:15" x14ac:dyDescent="0.25">
      <c r="B29" s="6" t="s">
        <v>279</v>
      </c>
      <c r="C29" s="7">
        <v>4</v>
      </c>
      <c r="D29" s="7">
        <v>4</v>
      </c>
      <c r="E29" s="7">
        <v>7</v>
      </c>
      <c r="F29" s="7">
        <v>8</v>
      </c>
      <c r="G29" s="7">
        <v>8</v>
      </c>
      <c r="H29" s="7">
        <v>7</v>
      </c>
      <c r="I29" s="7">
        <v>8</v>
      </c>
      <c r="J29" s="7">
        <v>5</v>
      </c>
      <c r="K29" s="10">
        <v>13</v>
      </c>
      <c r="L29" s="10">
        <v>3</v>
      </c>
      <c r="M29" s="10">
        <v>2</v>
      </c>
      <c r="N29" s="10">
        <v>2</v>
      </c>
      <c r="O29" s="10">
        <v>3</v>
      </c>
    </row>
    <row r="30" spans="2:15" x14ac:dyDescent="0.25">
      <c r="B30" s="6" t="s">
        <v>280</v>
      </c>
      <c r="C30" s="7">
        <v>3</v>
      </c>
      <c r="D30" s="7">
        <v>4</v>
      </c>
      <c r="E30" s="7">
        <v>2</v>
      </c>
      <c r="F30" s="7">
        <v>3</v>
      </c>
      <c r="G30" s="7">
        <v>2</v>
      </c>
      <c r="H30" s="7">
        <v>4</v>
      </c>
      <c r="I30" s="7">
        <v>3</v>
      </c>
      <c r="J30" s="7">
        <v>5</v>
      </c>
      <c r="K30" s="10">
        <v>9</v>
      </c>
      <c r="L30" s="10">
        <v>1</v>
      </c>
      <c r="M30" s="10">
        <v>1</v>
      </c>
      <c r="N30" s="10">
        <v>1</v>
      </c>
      <c r="O30" s="10">
        <v>3</v>
      </c>
    </row>
    <row r="31" spans="2:15" x14ac:dyDescent="0.25">
      <c r="B31" s="6" t="s">
        <v>281</v>
      </c>
      <c r="C31" s="7">
        <v>3</v>
      </c>
      <c r="D31" s="7">
        <v>4</v>
      </c>
      <c r="E31" s="7">
        <v>3</v>
      </c>
      <c r="F31" s="7">
        <v>4</v>
      </c>
      <c r="G31" s="7">
        <v>2</v>
      </c>
      <c r="H31" s="7">
        <v>3</v>
      </c>
      <c r="I31" s="7">
        <v>7</v>
      </c>
      <c r="J31" s="7">
        <v>5</v>
      </c>
      <c r="K31" s="10">
        <v>9</v>
      </c>
      <c r="L31" s="10">
        <v>1</v>
      </c>
      <c r="M31" s="10">
        <v>1</v>
      </c>
      <c r="N31" s="10">
        <v>1</v>
      </c>
      <c r="O31" s="10">
        <v>3</v>
      </c>
    </row>
    <row r="32" spans="2:15" x14ac:dyDescent="0.25">
      <c r="B32" s="6" t="s">
        <v>282</v>
      </c>
      <c r="C32" s="7">
        <v>3</v>
      </c>
      <c r="D32" s="7">
        <v>3</v>
      </c>
      <c r="E32" s="7">
        <v>3</v>
      </c>
      <c r="F32" s="7">
        <v>4</v>
      </c>
      <c r="G32" s="7">
        <v>7</v>
      </c>
      <c r="H32" s="7">
        <v>7</v>
      </c>
      <c r="I32" s="7">
        <v>7</v>
      </c>
      <c r="J32" s="7">
        <v>5</v>
      </c>
      <c r="K32" s="10">
        <v>10</v>
      </c>
      <c r="L32" s="10">
        <v>2</v>
      </c>
      <c r="M32" s="10">
        <v>1</v>
      </c>
      <c r="N32" s="10">
        <v>1</v>
      </c>
      <c r="O32" s="10">
        <v>2</v>
      </c>
    </row>
    <row r="33" spans="2:15" x14ac:dyDescent="0.25">
      <c r="B33" s="6" t="s">
        <v>283</v>
      </c>
      <c r="C33" s="7">
        <v>4</v>
      </c>
      <c r="D33" s="7">
        <v>4</v>
      </c>
      <c r="E33" s="7">
        <v>3</v>
      </c>
      <c r="F33" s="7">
        <v>3</v>
      </c>
      <c r="G33" s="7">
        <v>8</v>
      </c>
      <c r="H33" s="7">
        <v>4</v>
      </c>
      <c r="I33" s="7">
        <v>4</v>
      </c>
      <c r="J33" s="7">
        <v>5</v>
      </c>
      <c r="K33" s="10">
        <v>10</v>
      </c>
      <c r="L33" s="10">
        <v>2</v>
      </c>
      <c r="M33" s="10">
        <v>2</v>
      </c>
      <c r="N33" s="10">
        <v>2</v>
      </c>
      <c r="O33" s="10">
        <v>2</v>
      </c>
    </row>
    <row r="34" spans="2:15" x14ac:dyDescent="0.25">
      <c r="B34" s="6" t="s">
        <v>284</v>
      </c>
      <c r="C34" s="7">
        <v>8</v>
      </c>
      <c r="D34" s="7">
        <v>8</v>
      </c>
      <c r="E34" s="7">
        <v>7</v>
      </c>
      <c r="F34" s="7">
        <v>4</v>
      </c>
      <c r="G34" s="7">
        <v>10</v>
      </c>
      <c r="H34" s="7">
        <v>4</v>
      </c>
      <c r="I34" s="7">
        <v>4</v>
      </c>
      <c r="J34" s="7">
        <v>5</v>
      </c>
      <c r="K34" s="10">
        <v>13</v>
      </c>
      <c r="L34" s="10">
        <v>1</v>
      </c>
      <c r="M34" s="10">
        <v>1</v>
      </c>
      <c r="N34" s="10">
        <v>1</v>
      </c>
      <c r="O34" s="10">
        <v>3</v>
      </c>
    </row>
    <row r="35" spans="2:15" x14ac:dyDescent="0.25">
      <c r="B35" s="6" t="s">
        <v>285</v>
      </c>
      <c r="C35" s="7">
        <v>3</v>
      </c>
      <c r="D35" s="7">
        <v>7</v>
      </c>
      <c r="E35" s="7">
        <v>2</v>
      </c>
      <c r="F35" s="7">
        <v>3</v>
      </c>
      <c r="G35" s="7">
        <v>3</v>
      </c>
      <c r="H35" s="7">
        <v>4</v>
      </c>
      <c r="I35" s="7">
        <v>3</v>
      </c>
      <c r="J35" s="7">
        <v>5</v>
      </c>
      <c r="K35" s="10">
        <v>9</v>
      </c>
      <c r="L35" s="10">
        <v>3</v>
      </c>
      <c r="M35" s="10">
        <v>2</v>
      </c>
      <c r="N35" s="10">
        <v>2</v>
      </c>
      <c r="O35" s="10">
        <v>3</v>
      </c>
    </row>
    <row r="36" spans="2:15" x14ac:dyDescent="0.25">
      <c r="B36" s="6" t="s">
        <v>286</v>
      </c>
      <c r="C36" s="7">
        <v>3</v>
      </c>
      <c r="D36" s="7">
        <v>2</v>
      </c>
      <c r="E36" s="7">
        <v>10</v>
      </c>
      <c r="F36" s="7">
        <v>3</v>
      </c>
      <c r="G36" s="7">
        <v>8</v>
      </c>
      <c r="H36" s="7">
        <v>2</v>
      </c>
      <c r="I36" s="7">
        <v>2</v>
      </c>
      <c r="J36" s="7">
        <v>5</v>
      </c>
      <c r="K36" s="10">
        <v>9</v>
      </c>
      <c r="L36" s="10">
        <v>3</v>
      </c>
      <c r="M36" s="10">
        <v>2</v>
      </c>
      <c r="N36" s="10">
        <v>2</v>
      </c>
      <c r="O36" s="10">
        <v>3</v>
      </c>
    </row>
    <row r="37" spans="2:15" x14ac:dyDescent="0.25">
      <c r="B37" s="6" t="s">
        <v>287</v>
      </c>
      <c r="C37" s="7">
        <v>3</v>
      </c>
      <c r="D37" s="7">
        <v>4</v>
      </c>
      <c r="E37" s="7">
        <v>3</v>
      </c>
      <c r="F37" s="7">
        <v>7</v>
      </c>
      <c r="G37" s="7">
        <v>3</v>
      </c>
      <c r="H37" s="7">
        <v>4</v>
      </c>
      <c r="I37" s="7">
        <v>4</v>
      </c>
      <c r="J37" s="7">
        <v>5</v>
      </c>
      <c r="K37" s="10">
        <v>9</v>
      </c>
      <c r="L37" s="10">
        <v>3</v>
      </c>
      <c r="M37" s="10">
        <v>2</v>
      </c>
      <c r="N37" s="10">
        <v>2</v>
      </c>
      <c r="O37" s="10">
        <v>3</v>
      </c>
    </row>
    <row r="38" spans="2:15" x14ac:dyDescent="0.25">
      <c r="B38" s="6" t="s">
        <v>288</v>
      </c>
      <c r="C38" s="7">
        <v>4</v>
      </c>
      <c r="D38" s="7">
        <v>4</v>
      </c>
      <c r="E38" s="7">
        <v>8</v>
      </c>
      <c r="F38" s="7">
        <v>3</v>
      </c>
      <c r="G38" s="7">
        <v>4</v>
      </c>
      <c r="H38" s="7">
        <v>3</v>
      </c>
      <c r="I38" s="7">
        <v>3</v>
      </c>
      <c r="J38" s="7">
        <v>5</v>
      </c>
      <c r="K38" s="10">
        <v>10</v>
      </c>
      <c r="L38" s="10">
        <v>2</v>
      </c>
      <c r="M38" s="10">
        <v>2</v>
      </c>
      <c r="N38" s="10">
        <v>2</v>
      </c>
      <c r="O38" s="10">
        <v>3</v>
      </c>
    </row>
    <row r="39" spans="2:15" x14ac:dyDescent="0.25">
      <c r="B39" s="6" t="s">
        <v>289</v>
      </c>
      <c r="C39" s="7">
        <v>10</v>
      </c>
      <c r="D39" s="7">
        <v>2</v>
      </c>
      <c r="E39" s="7">
        <v>3</v>
      </c>
      <c r="F39" s="7">
        <v>3</v>
      </c>
      <c r="G39" s="7">
        <v>10</v>
      </c>
      <c r="H39" s="7">
        <v>7</v>
      </c>
      <c r="I39" s="7">
        <v>2</v>
      </c>
      <c r="J39" s="7">
        <v>5</v>
      </c>
      <c r="K39" s="10">
        <v>10</v>
      </c>
      <c r="L39" s="10">
        <v>3</v>
      </c>
      <c r="M39" s="10">
        <v>2</v>
      </c>
      <c r="N39" s="10">
        <v>2</v>
      </c>
      <c r="O39" s="10">
        <v>3</v>
      </c>
    </row>
    <row r="40" spans="2:15" x14ac:dyDescent="0.25">
      <c r="B40" s="6" t="s">
        <v>290</v>
      </c>
      <c r="C40" s="7">
        <v>4</v>
      </c>
      <c r="D40" s="7">
        <v>4</v>
      </c>
      <c r="E40" s="7">
        <v>3</v>
      </c>
      <c r="F40" s="7">
        <v>3</v>
      </c>
      <c r="G40" s="7">
        <v>3</v>
      </c>
      <c r="H40" s="7">
        <v>2</v>
      </c>
      <c r="I40" s="7">
        <v>2</v>
      </c>
      <c r="J40" s="7">
        <v>5</v>
      </c>
      <c r="K40" s="10">
        <v>10</v>
      </c>
      <c r="L40" s="10">
        <v>0</v>
      </c>
      <c r="M40" s="10">
        <v>3</v>
      </c>
      <c r="N40" s="10">
        <v>3</v>
      </c>
      <c r="O40" s="10">
        <v>2</v>
      </c>
    </row>
    <row r="41" spans="2:15" x14ac:dyDescent="0.25">
      <c r="B41" s="6" t="s">
        <v>291</v>
      </c>
      <c r="C41" s="7">
        <v>7</v>
      </c>
      <c r="D41" s="7">
        <v>3</v>
      </c>
      <c r="E41" s="7">
        <v>3</v>
      </c>
      <c r="F41" s="7">
        <v>3</v>
      </c>
      <c r="G41" s="7">
        <v>8</v>
      </c>
      <c r="H41" s="7">
        <v>2</v>
      </c>
      <c r="I41" s="7">
        <v>2</v>
      </c>
      <c r="J41" s="7">
        <v>5</v>
      </c>
      <c r="K41" s="10">
        <v>10</v>
      </c>
      <c r="L41" s="10">
        <v>2</v>
      </c>
      <c r="M41" s="10">
        <v>1</v>
      </c>
      <c r="N41" s="10">
        <v>1</v>
      </c>
      <c r="O41" s="10">
        <v>1</v>
      </c>
    </row>
    <row r="42" spans="2:15" x14ac:dyDescent="0.25">
      <c r="B42" s="6" t="s">
        <v>292</v>
      </c>
      <c r="C42" s="7">
        <v>2</v>
      </c>
      <c r="D42" s="7">
        <v>3</v>
      </c>
      <c r="E42" s="7">
        <v>3</v>
      </c>
      <c r="F42" s="7">
        <v>10</v>
      </c>
      <c r="G42" s="7">
        <v>4</v>
      </c>
      <c r="H42" s="7">
        <v>4</v>
      </c>
      <c r="I42" s="7">
        <v>7</v>
      </c>
      <c r="J42" s="7">
        <v>5</v>
      </c>
      <c r="K42" s="10">
        <v>9</v>
      </c>
      <c r="L42" s="10">
        <v>3</v>
      </c>
      <c r="M42" s="10">
        <v>3</v>
      </c>
      <c r="N42" s="10">
        <v>3</v>
      </c>
      <c r="O42" s="10">
        <v>3</v>
      </c>
    </row>
    <row r="43" spans="2:15" x14ac:dyDescent="0.25">
      <c r="B43" s="6" t="s">
        <v>293</v>
      </c>
      <c r="C43" s="7">
        <v>7</v>
      </c>
      <c r="D43" s="7">
        <v>7</v>
      </c>
      <c r="E43" s="7">
        <v>4</v>
      </c>
      <c r="F43" s="7">
        <v>3</v>
      </c>
      <c r="G43" s="7">
        <v>7</v>
      </c>
      <c r="H43" s="7">
        <v>3</v>
      </c>
      <c r="I43" s="7">
        <v>3</v>
      </c>
      <c r="J43" s="7">
        <v>5</v>
      </c>
      <c r="K43" s="10">
        <v>10</v>
      </c>
      <c r="L43" s="10">
        <v>0</v>
      </c>
      <c r="M43" s="10">
        <v>3</v>
      </c>
      <c r="N43" s="10">
        <v>3</v>
      </c>
      <c r="O43" s="10">
        <v>2</v>
      </c>
    </row>
    <row r="44" spans="2:15" x14ac:dyDescent="0.25">
      <c r="B44" s="6" t="s">
        <v>294</v>
      </c>
      <c r="C44" s="7">
        <v>7</v>
      </c>
      <c r="D44" s="7">
        <v>4</v>
      </c>
      <c r="E44" s="7">
        <v>3</v>
      </c>
      <c r="F44" s="7">
        <v>3</v>
      </c>
      <c r="G44" s="7">
        <v>10</v>
      </c>
      <c r="H44" s="7">
        <v>3</v>
      </c>
      <c r="I44" s="7">
        <v>3</v>
      </c>
      <c r="J44" s="7">
        <v>5</v>
      </c>
      <c r="K44" s="10">
        <v>15</v>
      </c>
      <c r="L44" s="10">
        <v>3</v>
      </c>
      <c r="M44" s="10">
        <v>2</v>
      </c>
      <c r="N44" s="10">
        <v>2</v>
      </c>
      <c r="O44" s="10">
        <v>2</v>
      </c>
    </row>
    <row r="45" spans="2:15" x14ac:dyDescent="0.25">
      <c r="B45" s="6" t="s">
        <v>295</v>
      </c>
      <c r="C45" s="7">
        <v>3</v>
      </c>
      <c r="D45" s="7">
        <v>4</v>
      </c>
      <c r="E45" s="7">
        <v>3</v>
      </c>
      <c r="F45" s="7">
        <v>4</v>
      </c>
      <c r="G45" s="7">
        <v>3</v>
      </c>
      <c r="H45" s="7">
        <v>4</v>
      </c>
      <c r="I45" s="7">
        <v>4</v>
      </c>
      <c r="J45" s="7">
        <v>5</v>
      </c>
      <c r="K45" s="10">
        <v>9</v>
      </c>
      <c r="L45" s="10">
        <v>2</v>
      </c>
      <c r="M45" s="10">
        <v>2</v>
      </c>
      <c r="N45" s="10">
        <v>2</v>
      </c>
      <c r="O45" s="10">
        <v>3</v>
      </c>
    </row>
    <row r="46" spans="2:15" x14ac:dyDescent="0.25">
      <c r="B46" s="6" t="s">
        <v>296</v>
      </c>
      <c r="C46" s="7">
        <v>3</v>
      </c>
      <c r="D46" s="7">
        <v>3</v>
      </c>
      <c r="E46" s="7">
        <v>3</v>
      </c>
      <c r="F46" s="7">
        <v>7</v>
      </c>
      <c r="G46" s="7">
        <v>4</v>
      </c>
      <c r="H46" s="7">
        <v>4</v>
      </c>
      <c r="I46" s="7">
        <v>7</v>
      </c>
      <c r="J46" s="7">
        <v>5</v>
      </c>
      <c r="K46" s="10">
        <v>10</v>
      </c>
      <c r="L46" s="10">
        <v>2</v>
      </c>
      <c r="M46" s="10">
        <v>2</v>
      </c>
      <c r="N46" s="10">
        <v>2</v>
      </c>
      <c r="O46" s="10">
        <v>3</v>
      </c>
    </row>
    <row r="47" spans="2:15" x14ac:dyDescent="0.25">
      <c r="B47" s="6" t="s">
        <v>297</v>
      </c>
      <c r="C47" s="7">
        <v>4</v>
      </c>
      <c r="D47" s="7">
        <v>4</v>
      </c>
      <c r="E47" s="7">
        <v>4</v>
      </c>
      <c r="F47" s="7">
        <v>7</v>
      </c>
      <c r="G47" s="7">
        <v>7</v>
      </c>
      <c r="H47" s="7">
        <v>8</v>
      </c>
      <c r="I47" s="7">
        <v>7</v>
      </c>
      <c r="J47" s="7">
        <v>5</v>
      </c>
      <c r="K47" s="10">
        <v>10</v>
      </c>
      <c r="L47" s="10">
        <v>2</v>
      </c>
      <c r="M47" s="10">
        <v>2</v>
      </c>
      <c r="N47" s="10">
        <v>2</v>
      </c>
      <c r="O47" s="10">
        <v>3</v>
      </c>
    </row>
    <row r="48" spans="2:15" x14ac:dyDescent="0.25">
      <c r="B48" s="6" t="s">
        <v>298</v>
      </c>
      <c r="C48" s="7">
        <v>8</v>
      </c>
      <c r="D48" s="7">
        <v>7</v>
      </c>
      <c r="E48" s="7">
        <v>7</v>
      </c>
      <c r="F48" s="7">
        <v>3</v>
      </c>
      <c r="G48" s="7">
        <v>7</v>
      </c>
      <c r="H48" s="7">
        <v>8</v>
      </c>
      <c r="I48" s="7">
        <v>4</v>
      </c>
      <c r="J48" s="7">
        <v>5</v>
      </c>
      <c r="K48" s="10">
        <v>15</v>
      </c>
      <c r="L48" s="10">
        <v>2</v>
      </c>
      <c r="M48" s="10">
        <v>2</v>
      </c>
      <c r="N48" s="10">
        <v>2</v>
      </c>
      <c r="O48" s="10">
        <v>3</v>
      </c>
    </row>
    <row r="49" spans="2:15" x14ac:dyDescent="0.25">
      <c r="B49" s="6" t="s">
        <v>299</v>
      </c>
      <c r="C49" s="7">
        <v>7</v>
      </c>
      <c r="D49" s="7">
        <v>3</v>
      </c>
      <c r="E49" s="7">
        <v>7</v>
      </c>
      <c r="F49" s="7">
        <v>7</v>
      </c>
      <c r="G49" s="7">
        <v>8</v>
      </c>
      <c r="H49" s="7">
        <v>8</v>
      </c>
      <c r="I49" s="7">
        <v>4</v>
      </c>
      <c r="J49" s="7">
        <v>5</v>
      </c>
      <c r="K49" s="10">
        <v>13</v>
      </c>
      <c r="L49" s="10">
        <v>2</v>
      </c>
      <c r="M49" s="10">
        <v>2</v>
      </c>
      <c r="N49" s="10">
        <v>2</v>
      </c>
      <c r="O49" s="10">
        <v>3</v>
      </c>
    </row>
    <row r="50" spans="2:15" x14ac:dyDescent="0.25">
      <c r="B50" s="6" t="s">
        <v>300</v>
      </c>
      <c r="C50" s="7">
        <v>4</v>
      </c>
      <c r="D50" s="7">
        <v>4</v>
      </c>
      <c r="E50" s="7">
        <v>4</v>
      </c>
      <c r="F50" s="7">
        <v>7</v>
      </c>
      <c r="G50" s="7">
        <v>8</v>
      </c>
      <c r="H50" s="7">
        <v>7</v>
      </c>
      <c r="I50" s="7">
        <v>7</v>
      </c>
      <c r="J50" s="7">
        <v>5</v>
      </c>
      <c r="K50" s="10">
        <v>13</v>
      </c>
      <c r="L50" s="10">
        <v>2</v>
      </c>
      <c r="M50" s="10">
        <v>2</v>
      </c>
      <c r="N50" s="10">
        <v>2</v>
      </c>
      <c r="O50" s="10">
        <v>2</v>
      </c>
    </row>
    <row r="51" spans="2:15" x14ac:dyDescent="0.25">
      <c r="B51" s="6" t="s">
        <v>208</v>
      </c>
      <c r="C51" s="7">
        <v>8</v>
      </c>
      <c r="D51" s="7">
        <v>10</v>
      </c>
      <c r="E51" s="7">
        <v>10</v>
      </c>
      <c r="F51" s="7">
        <v>10</v>
      </c>
      <c r="G51" s="7">
        <v>10</v>
      </c>
      <c r="H51" s="7">
        <v>10</v>
      </c>
      <c r="I51" s="7">
        <v>10</v>
      </c>
      <c r="J51" s="7">
        <v>5</v>
      </c>
      <c r="K51" s="10">
        <v>13</v>
      </c>
      <c r="L51" s="10">
        <v>3</v>
      </c>
      <c r="M51" s="10">
        <v>3</v>
      </c>
      <c r="N51" s="10">
        <v>2</v>
      </c>
      <c r="O51" s="10">
        <v>3</v>
      </c>
    </row>
    <row r="52" spans="2:15" x14ac:dyDescent="0.25">
      <c r="B52" s="6" t="s">
        <v>210</v>
      </c>
      <c r="C52" s="7">
        <v>10</v>
      </c>
      <c r="D52" s="7">
        <v>8</v>
      </c>
      <c r="E52" s="7">
        <v>10</v>
      </c>
      <c r="F52" s="7">
        <v>10</v>
      </c>
      <c r="G52" s="7">
        <v>10</v>
      </c>
      <c r="H52" s="7">
        <v>10</v>
      </c>
      <c r="I52" s="7">
        <v>10</v>
      </c>
      <c r="J52" s="7">
        <v>5</v>
      </c>
      <c r="K52" s="10">
        <v>15</v>
      </c>
      <c r="L52" s="10">
        <v>2</v>
      </c>
      <c r="M52" s="10">
        <v>3</v>
      </c>
      <c r="N52" s="10">
        <v>3</v>
      </c>
      <c r="O52" s="10">
        <v>3</v>
      </c>
    </row>
    <row r="53" spans="2:15" x14ac:dyDescent="0.25">
      <c r="B53" s="6" t="s">
        <v>301</v>
      </c>
      <c r="C53" s="7">
        <v>2</v>
      </c>
      <c r="D53" s="7">
        <v>3</v>
      </c>
      <c r="E53" s="7">
        <v>2</v>
      </c>
      <c r="F53" s="7">
        <v>7</v>
      </c>
      <c r="G53" s="7">
        <v>2</v>
      </c>
      <c r="H53" s="7">
        <v>4</v>
      </c>
      <c r="I53" s="7">
        <v>7</v>
      </c>
      <c r="J53" s="7">
        <v>5</v>
      </c>
      <c r="K53" s="10">
        <v>7</v>
      </c>
      <c r="L53" s="10">
        <v>0</v>
      </c>
      <c r="M53" s="10">
        <v>0</v>
      </c>
      <c r="N53" s="10">
        <v>0</v>
      </c>
      <c r="O53" s="10">
        <v>3</v>
      </c>
    </row>
    <row r="54" spans="2:15" x14ac:dyDescent="0.25">
      <c r="B54" s="6" t="s">
        <v>302</v>
      </c>
      <c r="C54" s="7">
        <v>3</v>
      </c>
      <c r="D54" s="7">
        <v>3</v>
      </c>
      <c r="E54" s="7">
        <v>7</v>
      </c>
      <c r="F54" s="7">
        <v>3</v>
      </c>
      <c r="G54" s="7">
        <v>3</v>
      </c>
      <c r="H54" s="7">
        <v>4</v>
      </c>
      <c r="I54" s="7">
        <v>3</v>
      </c>
      <c r="J54" s="7">
        <v>5</v>
      </c>
      <c r="K54" s="10">
        <v>9</v>
      </c>
      <c r="L54" s="10">
        <v>2</v>
      </c>
      <c r="M54" s="10">
        <v>2</v>
      </c>
      <c r="N54" s="10">
        <v>2</v>
      </c>
      <c r="O54" s="10">
        <v>2</v>
      </c>
    </row>
    <row r="55" spans="2:15" x14ac:dyDescent="0.25">
      <c r="B55" s="6" t="s">
        <v>303</v>
      </c>
      <c r="C55" s="7">
        <v>3</v>
      </c>
      <c r="D55" s="7">
        <v>4</v>
      </c>
      <c r="E55" s="7">
        <v>3</v>
      </c>
      <c r="F55" s="7">
        <v>7</v>
      </c>
      <c r="G55" s="7">
        <v>3</v>
      </c>
      <c r="H55" s="7">
        <v>7</v>
      </c>
      <c r="I55" s="7">
        <v>4</v>
      </c>
      <c r="J55" s="7">
        <v>5</v>
      </c>
      <c r="K55" s="10">
        <v>9</v>
      </c>
      <c r="L55" s="10">
        <v>2</v>
      </c>
      <c r="M55" s="10">
        <v>2</v>
      </c>
      <c r="N55" s="10">
        <v>2</v>
      </c>
      <c r="O55" s="10">
        <v>2</v>
      </c>
    </row>
    <row r="56" spans="2:15" x14ac:dyDescent="0.25">
      <c r="B56" s="6" t="s">
        <v>304</v>
      </c>
      <c r="C56" s="7">
        <v>2</v>
      </c>
      <c r="D56" s="7">
        <v>3</v>
      </c>
      <c r="E56" s="7">
        <v>4</v>
      </c>
      <c r="F56" s="7">
        <v>8</v>
      </c>
      <c r="G56" s="7">
        <v>4</v>
      </c>
      <c r="H56" s="7">
        <v>4</v>
      </c>
      <c r="I56" s="7">
        <v>10</v>
      </c>
      <c r="J56" s="7">
        <v>5</v>
      </c>
      <c r="K56" s="10">
        <v>10</v>
      </c>
      <c r="L56" s="10">
        <v>2</v>
      </c>
      <c r="M56" s="10">
        <v>2</v>
      </c>
      <c r="N56" s="10">
        <v>2</v>
      </c>
      <c r="O56" s="10">
        <v>3</v>
      </c>
    </row>
    <row r="57" spans="2:15" x14ac:dyDescent="0.25">
      <c r="B57" s="6" t="s">
        <v>305</v>
      </c>
      <c r="C57" s="7">
        <v>3</v>
      </c>
      <c r="D57" s="7">
        <v>8</v>
      </c>
      <c r="E57" s="7">
        <v>3</v>
      </c>
      <c r="F57" s="7">
        <v>3</v>
      </c>
      <c r="G57" s="7">
        <v>7</v>
      </c>
      <c r="H57" s="7">
        <v>4</v>
      </c>
      <c r="I57" s="7">
        <v>7</v>
      </c>
      <c r="J57" s="7">
        <v>5</v>
      </c>
      <c r="K57" s="10">
        <v>10</v>
      </c>
      <c r="L57" s="10">
        <v>2</v>
      </c>
      <c r="M57" s="10">
        <v>2</v>
      </c>
      <c r="N57" s="10">
        <v>2</v>
      </c>
      <c r="O57" s="10">
        <v>2</v>
      </c>
    </row>
    <row r="58" spans="2:15" x14ac:dyDescent="0.25">
      <c r="B58" s="6" t="s">
        <v>306</v>
      </c>
      <c r="C58" s="7">
        <v>3</v>
      </c>
      <c r="D58" s="7">
        <v>4</v>
      </c>
      <c r="E58" s="7">
        <v>3</v>
      </c>
      <c r="F58" s="7">
        <v>4</v>
      </c>
      <c r="G58" s="7">
        <v>4</v>
      </c>
      <c r="H58" s="7">
        <v>3</v>
      </c>
      <c r="I58" s="7">
        <v>4</v>
      </c>
      <c r="J58" s="7">
        <v>5</v>
      </c>
      <c r="K58" s="10">
        <v>10</v>
      </c>
      <c r="L58" s="10">
        <v>1</v>
      </c>
      <c r="M58" s="10">
        <v>2</v>
      </c>
      <c r="N58" s="10">
        <v>2</v>
      </c>
      <c r="O58" s="10">
        <v>1</v>
      </c>
    </row>
    <row r="59" spans="2:15" s="129" customFormat="1" x14ac:dyDescent="0.25">
      <c r="B59" s="130" t="s">
        <v>328</v>
      </c>
      <c r="C59" s="128">
        <v>10</v>
      </c>
      <c r="D59" s="128">
        <v>2</v>
      </c>
      <c r="E59" s="128">
        <v>3</v>
      </c>
      <c r="F59" s="128">
        <v>3</v>
      </c>
      <c r="G59" s="128">
        <v>10</v>
      </c>
      <c r="H59" s="128">
        <v>3</v>
      </c>
      <c r="I59" s="128">
        <v>3</v>
      </c>
      <c r="J59" s="128">
        <v>5</v>
      </c>
      <c r="K59" s="131">
        <v>10</v>
      </c>
      <c r="L59" s="131">
        <v>1</v>
      </c>
      <c r="M59" s="131">
        <v>3</v>
      </c>
      <c r="N59" s="131">
        <v>3</v>
      </c>
      <c r="O59" s="131">
        <v>3</v>
      </c>
    </row>
    <row r="60" spans="2:15" x14ac:dyDescent="0.25">
      <c r="B60" s="6" t="s">
        <v>307</v>
      </c>
      <c r="C60" s="7">
        <v>4</v>
      </c>
      <c r="D60" s="7">
        <v>4</v>
      </c>
      <c r="E60" s="7">
        <v>3</v>
      </c>
      <c r="F60" s="7">
        <v>7</v>
      </c>
      <c r="G60" s="7">
        <v>3</v>
      </c>
      <c r="H60" s="7">
        <v>7</v>
      </c>
      <c r="I60" s="7">
        <v>7</v>
      </c>
      <c r="J60" s="7">
        <v>5</v>
      </c>
      <c r="K60" s="10">
        <v>10</v>
      </c>
      <c r="L60" s="10">
        <v>1</v>
      </c>
      <c r="M60" s="10">
        <v>2</v>
      </c>
      <c r="N60" s="10">
        <v>2</v>
      </c>
      <c r="O60" s="10">
        <v>3</v>
      </c>
    </row>
    <row r="61" spans="2:15" x14ac:dyDescent="0.25">
      <c r="B61" s="6" t="s">
        <v>308</v>
      </c>
      <c r="C61" s="7">
        <v>7</v>
      </c>
      <c r="D61" s="7">
        <v>8</v>
      </c>
      <c r="E61" s="7">
        <v>3</v>
      </c>
      <c r="F61" s="7">
        <v>4</v>
      </c>
      <c r="G61" s="7">
        <v>7</v>
      </c>
      <c r="H61" s="7">
        <v>4</v>
      </c>
      <c r="I61" s="7">
        <v>3</v>
      </c>
      <c r="J61" s="7">
        <v>5</v>
      </c>
      <c r="K61" s="10">
        <v>10</v>
      </c>
      <c r="L61" s="10">
        <v>1</v>
      </c>
      <c r="M61" s="10">
        <v>2</v>
      </c>
      <c r="N61" s="10">
        <v>2</v>
      </c>
      <c r="O61" s="10">
        <v>3</v>
      </c>
    </row>
    <row r="62" spans="2:15" x14ac:dyDescent="0.25">
      <c r="B62" s="6" t="s">
        <v>309</v>
      </c>
      <c r="C62" s="7">
        <v>8</v>
      </c>
      <c r="D62" s="7">
        <v>10</v>
      </c>
      <c r="E62" s="7">
        <v>7</v>
      </c>
      <c r="F62" s="7">
        <v>4</v>
      </c>
      <c r="G62" s="7">
        <v>10</v>
      </c>
      <c r="H62" s="7">
        <v>3</v>
      </c>
      <c r="I62" s="7">
        <v>3</v>
      </c>
      <c r="J62" s="7">
        <v>5</v>
      </c>
      <c r="K62" s="10">
        <v>10</v>
      </c>
      <c r="L62" s="10">
        <v>2</v>
      </c>
      <c r="M62" s="10">
        <v>2</v>
      </c>
      <c r="N62" s="10">
        <v>2</v>
      </c>
      <c r="O62" s="10">
        <v>2</v>
      </c>
    </row>
    <row r="63" spans="2:15" x14ac:dyDescent="0.25">
      <c r="B63" s="6" t="s">
        <v>310</v>
      </c>
      <c r="C63" s="7">
        <v>10</v>
      </c>
      <c r="D63" s="7">
        <v>7</v>
      </c>
      <c r="E63" s="7">
        <v>8</v>
      </c>
      <c r="F63" s="7">
        <v>4</v>
      </c>
      <c r="G63" s="7">
        <v>10</v>
      </c>
      <c r="H63" s="7">
        <v>3</v>
      </c>
      <c r="I63" s="7">
        <v>3</v>
      </c>
      <c r="J63" s="7">
        <v>5</v>
      </c>
      <c r="K63" s="10">
        <v>10</v>
      </c>
      <c r="L63" s="10">
        <v>2</v>
      </c>
      <c r="M63" s="10">
        <v>2</v>
      </c>
      <c r="N63" s="10">
        <v>2</v>
      </c>
      <c r="O63" s="10">
        <v>2</v>
      </c>
    </row>
    <row r="64" spans="2:15" x14ac:dyDescent="0.25">
      <c r="B64" s="6" t="s">
        <v>311</v>
      </c>
      <c r="C64" s="7">
        <v>3</v>
      </c>
      <c r="D64" s="7">
        <v>4</v>
      </c>
      <c r="E64" s="7">
        <v>3</v>
      </c>
      <c r="F64" s="7">
        <v>10</v>
      </c>
      <c r="G64" s="7">
        <v>10</v>
      </c>
      <c r="H64" s="7">
        <v>8</v>
      </c>
      <c r="I64" s="7">
        <v>7</v>
      </c>
      <c r="J64" s="7">
        <v>5</v>
      </c>
      <c r="K64" s="10">
        <v>10</v>
      </c>
      <c r="L64" s="10">
        <v>2</v>
      </c>
      <c r="M64" s="10">
        <v>2</v>
      </c>
      <c r="N64" s="10">
        <v>2</v>
      </c>
      <c r="O64" s="10">
        <v>3</v>
      </c>
    </row>
    <row r="65" spans="2:15" x14ac:dyDescent="0.25">
      <c r="B65" s="6" t="s">
        <v>312</v>
      </c>
      <c r="C65" s="7">
        <v>7</v>
      </c>
      <c r="D65" s="7">
        <v>7</v>
      </c>
      <c r="E65" s="7">
        <v>7</v>
      </c>
      <c r="F65" s="7">
        <v>3</v>
      </c>
      <c r="G65" s="7">
        <v>10</v>
      </c>
      <c r="H65" s="7">
        <v>7</v>
      </c>
      <c r="I65" s="7">
        <v>7</v>
      </c>
      <c r="J65" s="7">
        <v>5</v>
      </c>
      <c r="K65" s="10">
        <v>13</v>
      </c>
      <c r="L65" s="10">
        <v>2</v>
      </c>
      <c r="M65" s="10">
        <v>2</v>
      </c>
      <c r="N65" s="10">
        <v>2</v>
      </c>
      <c r="O65" s="10">
        <v>2</v>
      </c>
    </row>
    <row r="66" spans="2:15" x14ac:dyDescent="0.25">
      <c r="B66" s="6" t="s">
        <v>211</v>
      </c>
      <c r="C66" s="7">
        <v>3</v>
      </c>
      <c r="D66" s="7">
        <v>7</v>
      </c>
      <c r="E66" s="7">
        <v>3</v>
      </c>
      <c r="F66" s="7">
        <v>10</v>
      </c>
      <c r="G66" s="7">
        <v>7</v>
      </c>
      <c r="H66" s="7">
        <v>8</v>
      </c>
      <c r="I66" s="7">
        <v>10</v>
      </c>
      <c r="J66" s="7">
        <v>5</v>
      </c>
      <c r="K66" s="10">
        <v>13</v>
      </c>
      <c r="L66" s="10">
        <v>2</v>
      </c>
      <c r="M66" s="10">
        <v>2</v>
      </c>
      <c r="N66" s="10">
        <v>2</v>
      </c>
      <c r="O66" s="10">
        <v>2</v>
      </c>
    </row>
    <row r="67" spans="2:15" x14ac:dyDescent="0.25">
      <c r="B67" s="6" t="s">
        <v>313</v>
      </c>
      <c r="C67" s="7">
        <v>10</v>
      </c>
      <c r="D67" s="7">
        <v>8</v>
      </c>
      <c r="E67" s="7">
        <v>7</v>
      </c>
      <c r="F67" s="7">
        <v>3</v>
      </c>
      <c r="G67" s="7">
        <v>10</v>
      </c>
      <c r="H67" s="7">
        <v>7</v>
      </c>
      <c r="I67" s="7">
        <v>3</v>
      </c>
      <c r="J67" s="7">
        <v>5</v>
      </c>
      <c r="K67" s="10">
        <v>13</v>
      </c>
      <c r="L67" s="10">
        <v>3</v>
      </c>
      <c r="M67" s="10">
        <v>2</v>
      </c>
      <c r="N67" s="10">
        <v>2</v>
      </c>
      <c r="O67" s="10">
        <v>2</v>
      </c>
    </row>
    <row r="68" spans="2:15" x14ac:dyDescent="0.25">
      <c r="B68" s="6" t="s">
        <v>314</v>
      </c>
      <c r="C68" s="7">
        <v>7</v>
      </c>
      <c r="D68" s="7">
        <v>8</v>
      </c>
      <c r="E68" s="7">
        <v>10</v>
      </c>
      <c r="F68" s="7">
        <v>3</v>
      </c>
      <c r="G68" s="7">
        <v>10</v>
      </c>
      <c r="H68" s="7">
        <v>7</v>
      </c>
      <c r="I68" s="7">
        <v>3</v>
      </c>
      <c r="J68" s="7">
        <v>5</v>
      </c>
      <c r="K68" s="10">
        <v>13</v>
      </c>
      <c r="L68" s="10">
        <v>3</v>
      </c>
      <c r="M68" s="10">
        <v>3</v>
      </c>
      <c r="N68" s="10">
        <v>3</v>
      </c>
      <c r="O68" s="10">
        <v>1</v>
      </c>
    </row>
  </sheetData>
  <sheetProtection sheet="1" objects="1"/>
  <phoneticPr fontId="7"/>
  <pageMargins left="0.69930555555555596" right="0.69930555555555596"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68"/>
  <sheetViews>
    <sheetView zoomScale="85" zoomScaleNormal="85" workbookViewId="0">
      <selection activeCell="B3" sqref="B3"/>
    </sheetView>
  </sheetViews>
  <sheetFormatPr defaultColWidth="9" defaultRowHeight="15.75" x14ac:dyDescent="0.25"/>
  <cols>
    <col min="1" max="1" width="2.25" style="2" customWidth="1"/>
    <col min="2" max="2" width="15.375" style="2" customWidth="1"/>
    <col min="3" max="16384" width="9" style="2"/>
  </cols>
  <sheetData>
    <row r="1" spans="1:16" s="1" customFormat="1" x14ac:dyDescent="0.15">
      <c r="A1" s="1" t="s">
        <v>315</v>
      </c>
      <c r="D1" s="3"/>
      <c r="E1" s="3"/>
      <c r="F1" s="3"/>
      <c r="G1" s="3"/>
      <c r="H1" s="3"/>
      <c r="I1" s="3"/>
      <c r="J1" s="3"/>
      <c r="K1" s="3"/>
      <c r="L1" s="3"/>
      <c r="M1" s="8"/>
      <c r="N1" s="8"/>
      <c r="O1" s="8"/>
      <c r="P1" s="8"/>
    </row>
    <row r="2" spans="1:16" s="1" customFormat="1" x14ac:dyDescent="0.15">
      <c r="D2" s="3"/>
      <c r="E2" s="3"/>
      <c r="F2" s="3"/>
      <c r="G2" s="3"/>
      <c r="H2" s="3"/>
      <c r="I2" s="3"/>
      <c r="J2" s="3"/>
      <c r="K2" s="3"/>
      <c r="L2" s="3"/>
      <c r="M2" s="8"/>
      <c r="N2" s="8"/>
      <c r="O2" s="8"/>
      <c r="P2" s="8"/>
    </row>
    <row r="3" spans="1:16" s="1" customFormat="1" x14ac:dyDescent="0.15">
      <c r="B3" s="1" t="s">
        <v>316</v>
      </c>
      <c r="D3" s="3"/>
      <c r="E3" s="3"/>
      <c r="F3" s="3"/>
      <c r="G3" s="3"/>
      <c r="H3" s="3"/>
      <c r="I3" s="3"/>
      <c r="J3" s="3"/>
      <c r="K3" s="3"/>
      <c r="L3" s="3"/>
      <c r="M3" s="8"/>
      <c r="N3" s="8"/>
      <c r="O3" s="8"/>
      <c r="P3" s="8"/>
    </row>
    <row r="4" spans="1:16" s="1" customFormat="1" x14ac:dyDescent="0.15">
      <c r="B4" s="4"/>
      <c r="C4" s="5" t="s">
        <v>75</v>
      </c>
      <c r="D4" s="5" t="s">
        <v>76</v>
      </c>
      <c r="E4" s="5" t="s">
        <v>77</v>
      </c>
      <c r="F4" s="5" t="s">
        <v>78</v>
      </c>
      <c r="G4" s="5" t="s">
        <v>79</v>
      </c>
      <c r="H4" s="5" t="s">
        <v>80</v>
      </c>
      <c r="I4" s="5" t="s">
        <v>81</v>
      </c>
      <c r="J4" s="5" t="s">
        <v>82</v>
      </c>
      <c r="K4" s="5" t="s">
        <v>83</v>
      </c>
      <c r="L4" s="9" t="s">
        <v>84</v>
      </c>
      <c r="M4" s="9" t="s">
        <v>85</v>
      </c>
      <c r="N4" s="9" t="s">
        <v>86</v>
      </c>
      <c r="O4" s="9" t="s">
        <v>87</v>
      </c>
    </row>
    <row r="5" spans="1:16" x14ac:dyDescent="0.25">
      <c r="B5" s="6" t="s">
        <v>255</v>
      </c>
      <c r="C5" s="7">
        <v>0.25</v>
      </c>
      <c r="D5" s="7">
        <v>0.75</v>
      </c>
      <c r="E5" s="7">
        <v>0.5</v>
      </c>
      <c r="F5" s="7">
        <v>0.75</v>
      </c>
      <c r="G5" s="7">
        <v>0.5</v>
      </c>
      <c r="H5" s="7">
        <v>0.75</v>
      </c>
      <c r="I5" s="7">
        <v>0.75</v>
      </c>
      <c r="J5" s="7">
        <v>0.5</v>
      </c>
      <c r="K5" s="10">
        <v>0.5</v>
      </c>
      <c r="L5" s="10">
        <v>0.25</v>
      </c>
      <c r="M5" s="10">
        <v>0.125</v>
      </c>
      <c r="N5" s="10">
        <v>0.125</v>
      </c>
      <c r="O5" s="10">
        <v>0.25</v>
      </c>
    </row>
    <row r="6" spans="1:16" x14ac:dyDescent="0.25">
      <c r="B6" s="6" t="s">
        <v>256</v>
      </c>
      <c r="C6" s="7">
        <v>0.5</v>
      </c>
      <c r="D6" s="7">
        <v>0.75</v>
      </c>
      <c r="E6" s="7">
        <v>0.25</v>
      </c>
      <c r="F6" s="7">
        <v>0.75</v>
      </c>
      <c r="G6" s="7">
        <v>0.25</v>
      </c>
      <c r="H6" s="7">
        <v>1</v>
      </c>
      <c r="I6" s="7">
        <v>0.75</v>
      </c>
      <c r="J6" s="7">
        <v>0</v>
      </c>
      <c r="K6" s="10">
        <v>0.5</v>
      </c>
      <c r="L6" s="10">
        <v>0.125</v>
      </c>
      <c r="M6" s="10">
        <v>0.25</v>
      </c>
      <c r="N6" s="10">
        <v>0.25</v>
      </c>
      <c r="O6" s="10">
        <v>0.5</v>
      </c>
    </row>
    <row r="7" spans="1:16" x14ac:dyDescent="0.25">
      <c r="B7" s="6" t="s">
        <v>257</v>
      </c>
      <c r="C7" s="7">
        <v>0.25</v>
      </c>
      <c r="D7" s="7">
        <v>0.5</v>
      </c>
      <c r="E7" s="7">
        <v>0.75</v>
      </c>
      <c r="F7" s="7">
        <v>1</v>
      </c>
      <c r="G7" s="7">
        <v>0.75</v>
      </c>
      <c r="H7" s="7">
        <v>0.75</v>
      </c>
      <c r="I7" s="7">
        <v>0.75</v>
      </c>
      <c r="J7" s="7">
        <v>0</v>
      </c>
      <c r="K7" s="10">
        <v>0.375</v>
      </c>
      <c r="L7" s="10">
        <v>0.25</v>
      </c>
      <c r="M7" s="10">
        <v>0.25</v>
      </c>
      <c r="N7" s="10">
        <v>0.125</v>
      </c>
      <c r="O7" s="10">
        <v>0.375</v>
      </c>
    </row>
    <row r="8" spans="1:16" x14ac:dyDescent="0.25">
      <c r="B8" s="6" t="s">
        <v>258</v>
      </c>
      <c r="C8" s="7">
        <v>1.25</v>
      </c>
      <c r="D8" s="7">
        <v>1.25</v>
      </c>
      <c r="E8" s="7">
        <v>0.5</v>
      </c>
      <c r="F8" s="7">
        <v>0.5</v>
      </c>
      <c r="G8" s="7">
        <v>1</v>
      </c>
      <c r="H8" s="7">
        <v>0.75</v>
      </c>
      <c r="I8" s="7">
        <v>0.75</v>
      </c>
      <c r="J8" s="7">
        <v>0</v>
      </c>
      <c r="K8" s="10">
        <v>0.75</v>
      </c>
      <c r="L8" s="10">
        <v>0.25</v>
      </c>
      <c r="M8" s="10">
        <v>0.25</v>
      </c>
      <c r="N8" s="10">
        <v>0.125</v>
      </c>
      <c r="O8" s="10">
        <v>0.25</v>
      </c>
    </row>
    <row r="9" spans="1:16" x14ac:dyDescent="0.25">
      <c r="B9" s="6" t="s">
        <v>259</v>
      </c>
      <c r="C9" s="7">
        <v>1</v>
      </c>
      <c r="D9" s="7">
        <v>0.5</v>
      </c>
      <c r="E9" s="7">
        <v>1</v>
      </c>
      <c r="F9" s="7">
        <v>0.5</v>
      </c>
      <c r="G9" s="7">
        <v>1.5</v>
      </c>
      <c r="H9" s="7">
        <v>0.5</v>
      </c>
      <c r="I9" s="7">
        <v>0.75</v>
      </c>
      <c r="J9" s="7">
        <v>0</v>
      </c>
      <c r="K9" s="10">
        <v>0.625</v>
      </c>
      <c r="L9" s="10">
        <v>0.375</v>
      </c>
      <c r="M9" s="10">
        <v>0.375</v>
      </c>
      <c r="N9" s="10">
        <v>0.375</v>
      </c>
      <c r="O9" s="10">
        <v>0.125</v>
      </c>
    </row>
    <row r="10" spans="1:16" x14ac:dyDescent="0.25">
      <c r="B10" s="6" t="s">
        <v>260</v>
      </c>
      <c r="C10" s="7">
        <v>0.25</v>
      </c>
      <c r="D10" s="7">
        <v>0.75</v>
      </c>
      <c r="E10" s="7">
        <v>0.5</v>
      </c>
      <c r="F10" s="7">
        <v>0.75</v>
      </c>
      <c r="G10" s="7">
        <v>0.75</v>
      </c>
      <c r="H10" s="7">
        <v>0.75</v>
      </c>
      <c r="I10" s="7">
        <v>1.25</v>
      </c>
      <c r="J10" s="7">
        <v>0</v>
      </c>
      <c r="K10" s="10">
        <v>0.375</v>
      </c>
      <c r="L10" s="10">
        <v>0.25</v>
      </c>
      <c r="M10" s="10">
        <v>0.125</v>
      </c>
      <c r="N10" s="10">
        <v>0.25</v>
      </c>
      <c r="O10" s="10">
        <v>0.25</v>
      </c>
    </row>
    <row r="11" spans="1:16" x14ac:dyDescent="0.25">
      <c r="B11" s="6" t="s">
        <v>261</v>
      </c>
      <c r="C11" s="7">
        <v>0.75</v>
      </c>
      <c r="D11" s="7">
        <v>1</v>
      </c>
      <c r="E11" s="7">
        <v>0.75</v>
      </c>
      <c r="F11" s="7">
        <v>0.75</v>
      </c>
      <c r="G11" s="7">
        <v>1</v>
      </c>
      <c r="H11" s="7">
        <v>1</v>
      </c>
      <c r="I11" s="7">
        <v>0.75</v>
      </c>
      <c r="J11" s="7">
        <v>0</v>
      </c>
      <c r="K11" s="10">
        <v>0.5</v>
      </c>
      <c r="L11" s="10">
        <v>0.5</v>
      </c>
      <c r="M11" s="10">
        <v>0.125</v>
      </c>
      <c r="N11" s="10">
        <v>0.25</v>
      </c>
      <c r="O11" s="10">
        <v>0.375</v>
      </c>
    </row>
    <row r="12" spans="1:16" x14ac:dyDescent="0.25">
      <c r="B12" s="6" t="s">
        <v>262</v>
      </c>
      <c r="C12" s="7">
        <v>0</v>
      </c>
      <c r="D12" s="7">
        <v>0.25</v>
      </c>
      <c r="E12" s="7">
        <v>0.75</v>
      </c>
      <c r="F12" s="7">
        <v>1.25</v>
      </c>
      <c r="G12" s="7">
        <v>0.75</v>
      </c>
      <c r="H12" s="7">
        <v>0.75</v>
      </c>
      <c r="I12" s="7">
        <v>1.25</v>
      </c>
      <c r="J12" s="7">
        <v>0</v>
      </c>
      <c r="K12" s="10">
        <v>0.375</v>
      </c>
      <c r="L12" s="10">
        <v>0.25</v>
      </c>
      <c r="M12" s="10">
        <v>0.125</v>
      </c>
      <c r="N12" s="10">
        <v>0.25</v>
      </c>
      <c r="O12" s="10">
        <v>0.5</v>
      </c>
    </row>
    <row r="13" spans="1:16" x14ac:dyDescent="0.25">
      <c r="B13" s="6" t="s">
        <v>263</v>
      </c>
      <c r="C13" s="7">
        <v>0.75</v>
      </c>
      <c r="D13" s="7">
        <v>0.5</v>
      </c>
      <c r="E13" s="7">
        <v>1</v>
      </c>
      <c r="F13" s="7">
        <v>0.5</v>
      </c>
      <c r="G13" s="7">
        <v>1.25</v>
      </c>
      <c r="H13" s="7">
        <v>0.75</v>
      </c>
      <c r="I13" s="7">
        <v>1.25</v>
      </c>
      <c r="J13" s="7">
        <v>0</v>
      </c>
      <c r="K13" s="10">
        <v>0.625</v>
      </c>
      <c r="L13" s="10">
        <v>0.25</v>
      </c>
      <c r="M13" s="10">
        <v>0.125</v>
      </c>
      <c r="N13" s="10">
        <v>0.25</v>
      </c>
      <c r="O13" s="10">
        <v>0.5</v>
      </c>
    </row>
    <row r="14" spans="1:16" x14ac:dyDescent="0.25">
      <c r="B14" s="6" t="s">
        <v>264</v>
      </c>
      <c r="C14" s="7">
        <v>1</v>
      </c>
      <c r="D14" s="7">
        <v>1</v>
      </c>
      <c r="E14" s="7">
        <v>1</v>
      </c>
      <c r="F14" s="7">
        <v>0.25</v>
      </c>
      <c r="G14" s="7">
        <v>1.25</v>
      </c>
      <c r="H14" s="7">
        <v>0.25</v>
      </c>
      <c r="I14" s="7">
        <v>0.25</v>
      </c>
      <c r="J14" s="7">
        <v>0</v>
      </c>
      <c r="K14" s="10">
        <v>0.625</v>
      </c>
      <c r="L14" s="10">
        <v>0.375</v>
      </c>
      <c r="M14" s="10">
        <v>0.25</v>
      </c>
      <c r="N14" s="10">
        <v>0.375</v>
      </c>
      <c r="O14" s="10">
        <v>0.125</v>
      </c>
    </row>
    <row r="15" spans="1:16" x14ac:dyDescent="0.25">
      <c r="B15" s="6" t="s">
        <v>265</v>
      </c>
      <c r="C15" s="7">
        <v>0.25</v>
      </c>
      <c r="D15" s="7">
        <v>1</v>
      </c>
      <c r="E15" s="7">
        <v>0.25</v>
      </c>
      <c r="F15" s="7">
        <v>0.75</v>
      </c>
      <c r="G15" s="7">
        <v>0.25</v>
      </c>
      <c r="H15" s="7">
        <v>1</v>
      </c>
      <c r="I15" s="7">
        <v>0.75</v>
      </c>
      <c r="J15" s="7">
        <v>0</v>
      </c>
      <c r="K15" s="10">
        <v>0.375</v>
      </c>
      <c r="L15" s="10">
        <v>0.125</v>
      </c>
      <c r="M15" s="10">
        <v>0.125</v>
      </c>
      <c r="N15" s="10">
        <v>0.125</v>
      </c>
      <c r="O15" s="10">
        <v>0.375</v>
      </c>
    </row>
    <row r="16" spans="1:16" x14ac:dyDescent="0.25">
      <c r="B16" s="6" t="s">
        <v>266</v>
      </c>
      <c r="C16" s="7">
        <v>0</v>
      </c>
      <c r="D16" s="7">
        <v>1.25</v>
      </c>
      <c r="E16" s="7">
        <v>0.25</v>
      </c>
      <c r="F16" s="7">
        <v>0.75</v>
      </c>
      <c r="G16" s="7">
        <v>0.25</v>
      </c>
      <c r="H16" s="7">
        <v>1</v>
      </c>
      <c r="I16" s="7">
        <v>1</v>
      </c>
      <c r="J16" s="7">
        <v>0</v>
      </c>
      <c r="K16" s="10">
        <v>0.375</v>
      </c>
      <c r="L16" s="10">
        <v>0.125</v>
      </c>
      <c r="M16" s="10">
        <v>0.125</v>
      </c>
      <c r="N16" s="10">
        <v>0.125</v>
      </c>
      <c r="O16" s="10">
        <v>0.375</v>
      </c>
    </row>
    <row r="17" spans="2:15" x14ac:dyDescent="0.25">
      <c r="B17" s="6" t="s">
        <v>267</v>
      </c>
      <c r="C17" s="7">
        <v>0.5</v>
      </c>
      <c r="D17" s="7">
        <v>1</v>
      </c>
      <c r="E17" s="7">
        <v>0.75</v>
      </c>
      <c r="F17" s="7">
        <v>0.75</v>
      </c>
      <c r="G17" s="7">
        <v>0.75</v>
      </c>
      <c r="H17" s="7">
        <v>0.75</v>
      </c>
      <c r="I17" s="7">
        <v>1.25</v>
      </c>
      <c r="J17" s="7">
        <v>0</v>
      </c>
      <c r="K17" s="10">
        <v>0.5</v>
      </c>
      <c r="L17" s="10">
        <v>0.125</v>
      </c>
      <c r="M17" s="10">
        <v>0.125</v>
      </c>
      <c r="N17" s="10">
        <v>0.25</v>
      </c>
      <c r="O17" s="10">
        <v>0.375</v>
      </c>
    </row>
    <row r="18" spans="2:15" x14ac:dyDescent="0.25">
      <c r="B18" s="6" t="s">
        <v>268</v>
      </c>
      <c r="C18" s="7">
        <v>1.25</v>
      </c>
      <c r="D18" s="7">
        <v>1.25</v>
      </c>
      <c r="E18" s="7">
        <v>1.25</v>
      </c>
      <c r="F18" s="7">
        <v>0.75</v>
      </c>
      <c r="G18" s="7">
        <v>1.25</v>
      </c>
      <c r="H18" s="7">
        <v>1</v>
      </c>
      <c r="I18" s="7">
        <v>1</v>
      </c>
      <c r="J18" s="7">
        <v>0</v>
      </c>
      <c r="K18" s="10">
        <v>0.625</v>
      </c>
      <c r="L18" s="10">
        <v>0.125</v>
      </c>
      <c r="M18" s="10">
        <v>0.5</v>
      </c>
      <c r="N18" s="10">
        <v>0.5</v>
      </c>
      <c r="O18" s="10">
        <v>0.375</v>
      </c>
    </row>
    <row r="19" spans="2:15" x14ac:dyDescent="0.25">
      <c r="B19" s="6" t="s">
        <v>269</v>
      </c>
      <c r="C19" s="7">
        <v>0.5</v>
      </c>
      <c r="D19" s="7">
        <v>1</v>
      </c>
      <c r="E19" s="7">
        <v>1</v>
      </c>
      <c r="F19" s="7">
        <v>1.25</v>
      </c>
      <c r="G19" s="7">
        <v>1.25</v>
      </c>
      <c r="H19" s="7">
        <v>1</v>
      </c>
      <c r="I19" s="7">
        <v>1.25</v>
      </c>
      <c r="J19" s="7">
        <v>0</v>
      </c>
      <c r="K19" s="10">
        <v>0.625</v>
      </c>
      <c r="L19" s="10">
        <v>0.125</v>
      </c>
      <c r="M19" s="10">
        <v>0.125</v>
      </c>
      <c r="N19" s="10">
        <v>0.125</v>
      </c>
      <c r="O19" s="10">
        <v>0.375</v>
      </c>
    </row>
    <row r="20" spans="2:15" x14ac:dyDescent="0.25">
      <c r="B20" s="6" t="s">
        <v>270</v>
      </c>
      <c r="C20" s="7">
        <v>0.25</v>
      </c>
      <c r="D20" s="7">
        <v>0.75</v>
      </c>
      <c r="E20" s="7">
        <v>0.5</v>
      </c>
      <c r="F20" s="7">
        <v>0.5</v>
      </c>
      <c r="G20" s="7">
        <v>0.5</v>
      </c>
      <c r="H20" s="7">
        <v>0.75</v>
      </c>
      <c r="I20" s="7">
        <v>1</v>
      </c>
      <c r="J20" s="7">
        <v>0</v>
      </c>
      <c r="K20" s="10">
        <v>0.375</v>
      </c>
      <c r="L20" s="10">
        <v>0.125</v>
      </c>
      <c r="M20" s="10">
        <v>0.125</v>
      </c>
      <c r="N20" s="10">
        <v>0.125</v>
      </c>
      <c r="O20" s="10">
        <v>0.125</v>
      </c>
    </row>
    <row r="21" spans="2:15" x14ac:dyDescent="0.25">
      <c r="B21" s="6" t="s">
        <v>271</v>
      </c>
      <c r="C21" s="7">
        <v>0.75</v>
      </c>
      <c r="D21" s="7">
        <v>1</v>
      </c>
      <c r="E21" s="7">
        <v>0.5</v>
      </c>
      <c r="F21" s="7">
        <v>0.75</v>
      </c>
      <c r="G21" s="7">
        <v>0.75</v>
      </c>
      <c r="H21" s="7">
        <v>0.5</v>
      </c>
      <c r="I21" s="7">
        <v>0.5</v>
      </c>
      <c r="J21" s="7">
        <v>0</v>
      </c>
      <c r="K21" s="10">
        <v>0.5</v>
      </c>
      <c r="L21" s="10">
        <v>0.25</v>
      </c>
      <c r="M21" s="10">
        <v>0.375</v>
      </c>
      <c r="N21" s="10">
        <v>0.375</v>
      </c>
      <c r="O21" s="10">
        <v>0.25</v>
      </c>
    </row>
    <row r="22" spans="2:15" x14ac:dyDescent="0.25">
      <c r="B22" s="6" t="s">
        <v>272</v>
      </c>
      <c r="C22" s="7">
        <v>0.75</v>
      </c>
      <c r="D22" s="7">
        <v>1.25</v>
      </c>
      <c r="E22" s="7">
        <v>1</v>
      </c>
      <c r="F22" s="7">
        <v>0.75</v>
      </c>
      <c r="G22" s="7">
        <v>1.25</v>
      </c>
      <c r="H22" s="7">
        <v>0.5</v>
      </c>
      <c r="I22" s="7">
        <v>0.5</v>
      </c>
      <c r="J22" s="7">
        <v>0</v>
      </c>
      <c r="K22" s="10">
        <v>0.5</v>
      </c>
      <c r="L22" s="10">
        <v>0.25</v>
      </c>
      <c r="M22" s="10">
        <v>0.375</v>
      </c>
      <c r="N22" s="10">
        <v>0.375</v>
      </c>
      <c r="O22" s="10">
        <v>0.375</v>
      </c>
    </row>
    <row r="23" spans="2:15" x14ac:dyDescent="0.25">
      <c r="B23" s="6" t="s">
        <v>273</v>
      </c>
      <c r="C23" s="7">
        <v>0.25</v>
      </c>
      <c r="D23" s="7">
        <v>1</v>
      </c>
      <c r="E23" s="7">
        <v>1</v>
      </c>
      <c r="F23" s="7">
        <v>1.25</v>
      </c>
      <c r="G23" s="7">
        <v>1.25</v>
      </c>
      <c r="H23" s="7">
        <v>0.5</v>
      </c>
      <c r="I23" s="7">
        <v>1.25</v>
      </c>
      <c r="J23" s="7">
        <v>0</v>
      </c>
      <c r="K23" s="10">
        <v>0.5</v>
      </c>
      <c r="L23" s="10">
        <v>0.25</v>
      </c>
      <c r="M23" s="10">
        <v>0.375</v>
      </c>
      <c r="N23" s="10">
        <v>0.375</v>
      </c>
      <c r="O23" s="10">
        <v>0.375</v>
      </c>
    </row>
    <row r="24" spans="2:15" x14ac:dyDescent="0.25">
      <c r="B24" s="6" t="s">
        <v>274</v>
      </c>
      <c r="C24" s="7">
        <v>1.25</v>
      </c>
      <c r="D24" s="7">
        <v>0.75</v>
      </c>
      <c r="E24" s="7">
        <v>1.25</v>
      </c>
      <c r="F24" s="7">
        <v>0.75</v>
      </c>
      <c r="G24" s="7">
        <v>1.5</v>
      </c>
      <c r="H24" s="7">
        <v>0.75</v>
      </c>
      <c r="I24" s="7">
        <v>0.75</v>
      </c>
      <c r="J24" s="7">
        <v>0</v>
      </c>
      <c r="K24" s="10">
        <v>0.75</v>
      </c>
      <c r="L24" s="10">
        <v>0.375</v>
      </c>
      <c r="M24" s="10">
        <v>0.5</v>
      </c>
      <c r="N24" s="10">
        <v>0.5</v>
      </c>
      <c r="O24" s="10">
        <v>0.375</v>
      </c>
    </row>
    <row r="25" spans="2:15" x14ac:dyDescent="0.25">
      <c r="B25" s="6" t="s">
        <v>275</v>
      </c>
      <c r="C25" s="7">
        <v>0.25</v>
      </c>
      <c r="D25" s="7">
        <v>0.75</v>
      </c>
      <c r="E25" s="7">
        <v>0.5</v>
      </c>
      <c r="F25" s="7">
        <v>1</v>
      </c>
      <c r="G25" s="7">
        <v>0.75</v>
      </c>
      <c r="H25" s="7">
        <v>0.75</v>
      </c>
      <c r="I25" s="7">
        <v>0.5</v>
      </c>
      <c r="J25" s="7">
        <v>0</v>
      </c>
      <c r="K25" s="10">
        <v>0.375</v>
      </c>
      <c r="L25" s="10">
        <v>0.125</v>
      </c>
      <c r="M25" s="10">
        <v>0.25</v>
      </c>
      <c r="N25" s="10">
        <v>0.25</v>
      </c>
      <c r="O25" s="10">
        <v>0.25</v>
      </c>
    </row>
    <row r="26" spans="2:15" x14ac:dyDescent="0.25">
      <c r="B26" s="6" t="s">
        <v>276</v>
      </c>
      <c r="C26" s="7">
        <v>0.75</v>
      </c>
      <c r="D26" s="7">
        <v>1</v>
      </c>
      <c r="E26" s="7">
        <v>1</v>
      </c>
      <c r="F26" s="7">
        <v>0.5</v>
      </c>
      <c r="G26" s="7">
        <v>0.75</v>
      </c>
      <c r="H26" s="7">
        <v>0.25</v>
      </c>
      <c r="I26" s="7">
        <v>0.25</v>
      </c>
      <c r="J26" s="7">
        <v>0</v>
      </c>
      <c r="K26" s="10">
        <v>0.375</v>
      </c>
      <c r="L26" s="10">
        <v>0.25</v>
      </c>
      <c r="M26" s="10">
        <v>0.25</v>
      </c>
      <c r="N26" s="10">
        <v>0.25</v>
      </c>
      <c r="O26" s="10">
        <v>0.25</v>
      </c>
    </row>
    <row r="27" spans="2:15" x14ac:dyDescent="0.25">
      <c r="B27" s="6" t="s">
        <v>277</v>
      </c>
      <c r="C27" s="7">
        <v>1</v>
      </c>
      <c r="D27" s="7">
        <v>1.25</v>
      </c>
      <c r="E27" s="7">
        <v>0.5</v>
      </c>
      <c r="F27" s="7">
        <v>0.5</v>
      </c>
      <c r="G27" s="7">
        <v>1.25</v>
      </c>
      <c r="H27" s="7">
        <v>1</v>
      </c>
      <c r="I27" s="7">
        <v>0.75</v>
      </c>
      <c r="J27" s="7">
        <v>0</v>
      </c>
      <c r="K27" s="10">
        <v>0.75</v>
      </c>
      <c r="L27" s="10">
        <v>0.375</v>
      </c>
      <c r="M27" s="10">
        <v>0.25</v>
      </c>
      <c r="N27" s="10">
        <v>0.25</v>
      </c>
      <c r="O27" s="10">
        <v>0.375</v>
      </c>
    </row>
    <row r="28" spans="2:15" x14ac:dyDescent="0.25">
      <c r="B28" s="6" t="s">
        <v>278</v>
      </c>
      <c r="C28" s="7">
        <v>0.75</v>
      </c>
      <c r="D28" s="7">
        <v>1.25</v>
      </c>
      <c r="E28" s="7">
        <v>1</v>
      </c>
      <c r="F28" s="7">
        <v>1</v>
      </c>
      <c r="G28" s="7">
        <v>1</v>
      </c>
      <c r="H28" s="7">
        <v>0.5</v>
      </c>
      <c r="I28" s="7">
        <v>0.5</v>
      </c>
      <c r="J28" s="7">
        <v>0</v>
      </c>
      <c r="K28" s="10">
        <v>0.5</v>
      </c>
      <c r="L28" s="10">
        <v>0.375</v>
      </c>
      <c r="M28" s="10">
        <v>0.375</v>
      </c>
      <c r="N28" s="10">
        <v>0.25</v>
      </c>
      <c r="O28" s="10">
        <v>0.375</v>
      </c>
    </row>
    <row r="29" spans="2:15" x14ac:dyDescent="0.25">
      <c r="B29" s="6" t="s">
        <v>279</v>
      </c>
      <c r="C29" s="7">
        <v>0.75</v>
      </c>
      <c r="D29" s="7">
        <v>1</v>
      </c>
      <c r="E29" s="7">
        <v>1.25</v>
      </c>
      <c r="F29" s="7">
        <v>1.25</v>
      </c>
      <c r="G29" s="7">
        <v>1.25</v>
      </c>
      <c r="H29" s="7">
        <v>1.25</v>
      </c>
      <c r="I29" s="7">
        <v>1.25</v>
      </c>
      <c r="J29" s="7">
        <v>0</v>
      </c>
      <c r="K29" s="10">
        <v>0.625</v>
      </c>
      <c r="L29" s="10">
        <v>0.5</v>
      </c>
      <c r="M29" s="10">
        <v>0.375</v>
      </c>
      <c r="N29" s="10">
        <v>0.25</v>
      </c>
      <c r="O29" s="10">
        <v>0.5</v>
      </c>
    </row>
    <row r="30" spans="2:15" x14ac:dyDescent="0.25">
      <c r="B30" s="6" t="s">
        <v>280</v>
      </c>
      <c r="C30" s="7">
        <v>0.25</v>
      </c>
      <c r="D30" s="7">
        <v>1</v>
      </c>
      <c r="E30" s="7">
        <v>0.25</v>
      </c>
      <c r="F30" s="7">
        <v>0.75</v>
      </c>
      <c r="G30" s="7">
        <v>0.25</v>
      </c>
      <c r="H30" s="7">
        <v>1</v>
      </c>
      <c r="I30" s="7">
        <v>0.75</v>
      </c>
      <c r="J30" s="7">
        <v>0</v>
      </c>
      <c r="K30" s="10">
        <v>0.375</v>
      </c>
      <c r="L30" s="10">
        <v>0.125</v>
      </c>
      <c r="M30" s="10">
        <v>0.125</v>
      </c>
      <c r="N30" s="10">
        <v>0.125</v>
      </c>
      <c r="O30" s="10">
        <v>0.5</v>
      </c>
    </row>
    <row r="31" spans="2:15" x14ac:dyDescent="0.25">
      <c r="B31" s="6" t="s">
        <v>281</v>
      </c>
      <c r="C31" s="7">
        <v>0.25</v>
      </c>
      <c r="D31" s="7">
        <v>1</v>
      </c>
      <c r="E31" s="7">
        <v>0.5</v>
      </c>
      <c r="F31" s="7">
        <v>1</v>
      </c>
      <c r="G31" s="7">
        <v>0.25</v>
      </c>
      <c r="H31" s="7">
        <v>0.5</v>
      </c>
      <c r="I31" s="7">
        <v>1.25</v>
      </c>
      <c r="J31" s="7">
        <v>0</v>
      </c>
      <c r="K31" s="10">
        <v>0.375</v>
      </c>
      <c r="L31" s="10">
        <v>0.125</v>
      </c>
      <c r="M31" s="10">
        <v>0.125</v>
      </c>
      <c r="N31" s="10">
        <v>0.125</v>
      </c>
      <c r="O31" s="10">
        <v>0.5</v>
      </c>
    </row>
    <row r="32" spans="2:15" x14ac:dyDescent="0.25">
      <c r="B32" s="6" t="s">
        <v>282</v>
      </c>
      <c r="C32" s="7">
        <v>0.25</v>
      </c>
      <c r="D32" s="7">
        <v>0.5</v>
      </c>
      <c r="E32" s="7">
        <v>0.5</v>
      </c>
      <c r="F32" s="7">
        <v>1</v>
      </c>
      <c r="G32" s="7">
        <v>1</v>
      </c>
      <c r="H32" s="7">
        <v>1.25</v>
      </c>
      <c r="I32" s="7">
        <v>1.25</v>
      </c>
      <c r="J32" s="7">
        <v>0</v>
      </c>
      <c r="K32" s="10">
        <v>0.5</v>
      </c>
      <c r="L32" s="10">
        <v>0.25</v>
      </c>
      <c r="M32" s="10">
        <v>0.125</v>
      </c>
      <c r="N32" s="10">
        <v>0.125</v>
      </c>
      <c r="O32" s="10">
        <v>0.375</v>
      </c>
    </row>
    <row r="33" spans="2:15" x14ac:dyDescent="0.25">
      <c r="B33" s="6" t="s">
        <v>283</v>
      </c>
      <c r="C33" s="7">
        <v>0.75</v>
      </c>
      <c r="D33" s="7">
        <v>1</v>
      </c>
      <c r="E33" s="7">
        <v>0.75</v>
      </c>
      <c r="F33" s="7">
        <v>0.75</v>
      </c>
      <c r="G33" s="7">
        <v>1.25</v>
      </c>
      <c r="H33" s="7">
        <v>1</v>
      </c>
      <c r="I33" s="7">
        <v>1</v>
      </c>
      <c r="J33" s="7">
        <v>0</v>
      </c>
      <c r="K33" s="10">
        <v>0.5</v>
      </c>
      <c r="L33" s="10">
        <v>0.25</v>
      </c>
      <c r="M33" s="10">
        <v>0.25</v>
      </c>
      <c r="N33" s="10">
        <v>0.25</v>
      </c>
      <c r="O33" s="10">
        <v>0.25</v>
      </c>
    </row>
    <row r="34" spans="2:15" x14ac:dyDescent="0.25">
      <c r="B34" s="6" t="s">
        <v>284</v>
      </c>
      <c r="C34" s="7">
        <v>1.25</v>
      </c>
      <c r="D34" s="7">
        <v>1.5</v>
      </c>
      <c r="E34" s="7">
        <v>1.25</v>
      </c>
      <c r="F34" s="7">
        <v>1</v>
      </c>
      <c r="G34" s="7">
        <v>1.5</v>
      </c>
      <c r="H34" s="7">
        <v>1</v>
      </c>
      <c r="I34" s="7">
        <v>1</v>
      </c>
      <c r="J34" s="7">
        <v>0</v>
      </c>
      <c r="K34" s="10">
        <v>0.625</v>
      </c>
      <c r="L34" s="10">
        <v>0.125</v>
      </c>
      <c r="M34" s="10">
        <v>0.125</v>
      </c>
      <c r="N34" s="10">
        <v>0.125</v>
      </c>
      <c r="O34" s="10">
        <v>0.5</v>
      </c>
    </row>
    <row r="35" spans="2:15" x14ac:dyDescent="0.25">
      <c r="B35" s="6" t="s">
        <v>285</v>
      </c>
      <c r="C35" s="7">
        <v>0.25</v>
      </c>
      <c r="D35" s="7">
        <v>1.25</v>
      </c>
      <c r="E35" s="7">
        <v>0.25</v>
      </c>
      <c r="F35" s="7">
        <v>0.75</v>
      </c>
      <c r="G35" s="7">
        <v>0.25</v>
      </c>
      <c r="H35" s="7">
        <v>1</v>
      </c>
      <c r="I35" s="7">
        <v>0.5</v>
      </c>
      <c r="J35" s="7">
        <v>0</v>
      </c>
      <c r="K35" s="10">
        <v>0.375</v>
      </c>
      <c r="L35" s="10">
        <v>0.5</v>
      </c>
      <c r="M35" s="10">
        <v>0.25</v>
      </c>
      <c r="N35" s="10">
        <v>0.25</v>
      </c>
      <c r="O35" s="10">
        <v>0.5</v>
      </c>
    </row>
    <row r="36" spans="2:15" x14ac:dyDescent="0.25">
      <c r="B36" s="6" t="s">
        <v>286</v>
      </c>
      <c r="C36" s="7">
        <v>0.25</v>
      </c>
      <c r="D36" s="7">
        <v>0.25</v>
      </c>
      <c r="E36" s="7">
        <v>1.5</v>
      </c>
      <c r="F36" s="7">
        <v>0.5</v>
      </c>
      <c r="G36" s="7">
        <v>1.25</v>
      </c>
      <c r="H36" s="7">
        <v>0.25</v>
      </c>
      <c r="I36" s="7">
        <v>0.25</v>
      </c>
      <c r="J36" s="7">
        <v>0</v>
      </c>
      <c r="K36" s="10">
        <v>0.375</v>
      </c>
      <c r="L36" s="10">
        <v>0.5</v>
      </c>
      <c r="M36" s="10">
        <v>0.25</v>
      </c>
      <c r="N36" s="10">
        <v>0.25</v>
      </c>
      <c r="O36" s="10">
        <v>0.5</v>
      </c>
    </row>
    <row r="37" spans="2:15" x14ac:dyDescent="0.25">
      <c r="B37" s="6" t="s">
        <v>287</v>
      </c>
      <c r="C37" s="7">
        <v>0.25</v>
      </c>
      <c r="D37" s="7">
        <v>1</v>
      </c>
      <c r="E37" s="7">
        <v>0.5</v>
      </c>
      <c r="F37" s="7">
        <v>1.25</v>
      </c>
      <c r="G37" s="7">
        <v>0.5</v>
      </c>
      <c r="H37" s="7">
        <v>1</v>
      </c>
      <c r="I37" s="7">
        <v>1</v>
      </c>
      <c r="J37" s="7">
        <v>0</v>
      </c>
      <c r="K37" s="10">
        <v>0.375</v>
      </c>
      <c r="L37" s="10">
        <v>0.5</v>
      </c>
      <c r="M37" s="10">
        <v>0.25</v>
      </c>
      <c r="N37" s="10">
        <v>0.25</v>
      </c>
      <c r="O37" s="10">
        <v>0.5</v>
      </c>
    </row>
    <row r="38" spans="2:15" x14ac:dyDescent="0.25">
      <c r="B38" s="6" t="s">
        <v>288</v>
      </c>
      <c r="C38" s="7">
        <v>0.75</v>
      </c>
      <c r="D38" s="7">
        <v>1</v>
      </c>
      <c r="E38" s="7">
        <v>1.25</v>
      </c>
      <c r="F38" s="7">
        <v>0.75</v>
      </c>
      <c r="G38" s="7">
        <v>0.75</v>
      </c>
      <c r="H38" s="7">
        <v>0.75</v>
      </c>
      <c r="I38" s="7">
        <v>0.75</v>
      </c>
      <c r="J38" s="7">
        <v>0</v>
      </c>
      <c r="K38" s="10">
        <v>0.5</v>
      </c>
      <c r="L38" s="10">
        <v>0.375</v>
      </c>
      <c r="M38" s="10">
        <v>0.375</v>
      </c>
      <c r="N38" s="10">
        <v>0.375</v>
      </c>
      <c r="O38" s="10">
        <v>0.5</v>
      </c>
    </row>
    <row r="39" spans="2:15" x14ac:dyDescent="0.25">
      <c r="B39" s="6" t="s">
        <v>289</v>
      </c>
      <c r="C39" s="7">
        <v>1.5</v>
      </c>
      <c r="D39" s="7">
        <v>0.25</v>
      </c>
      <c r="E39" s="7">
        <v>0.75</v>
      </c>
      <c r="F39" s="7">
        <v>0.75</v>
      </c>
      <c r="G39" s="7">
        <v>1.5</v>
      </c>
      <c r="H39" s="7">
        <v>1.25</v>
      </c>
      <c r="I39" s="7">
        <v>0.25</v>
      </c>
      <c r="J39" s="7">
        <v>0</v>
      </c>
      <c r="K39" s="10">
        <v>0.5</v>
      </c>
      <c r="L39" s="10">
        <v>0.5</v>
      </c>
      <c r="M39" s="10">
        <v>0.375</v>
      </c>
      <c r="N39" s="10">
        <v>0.375</v>
      </c>
      <c r="O39" s="10">
        <v>0.5</v>
      </c>
    </row>
    <row r="40" spans="2:15" x14ac:dyDescent="0.25">
      <c r="B40" s="6" t="s">
        <v>290</v>
      </c>
      <c r="C40" s="7">
        <v>0.75</v>
      </c>
      <c r="D40" s="7">
        <v>1</v>
      </c>
      <c r="E40" s="7">
        <v>0.75</v>
      </c>
      <c r="F40" s="7">
        <v>0.5</v>
      </c>
      <c r="G40" s="7">
        <v>0.5</v>
      </c>
      <c r="H40" s="7">
        <v>0.25</v>
      </c>
      <c r="I40" s="7">
        <v>0.25</v>
      </c>
      <c r="J40" s="7">
        <v>0</v>
      </c>
      <c r="K40" s="10">
        <v>0.5</v>
      </c>
      <c r="L40" s="10">
        <v>0</v>
      </c>
      <c r="M40" s="10">
        <v>0.5</v>
      </c>
      <c r="N40" s="10">
        <v>0.5</v>
      </c>
      <c r="O40" s="10">
        <v>0.25</v>
      </c>
    </row>
    <row r="41" spans="2:15" x14ac:dyDescent="0.25">
      <c r="B41" s="6" t="s">
        <v>291</v>
      </c>
      <c r="C41" s="7">
        <v>1</v>
      </c>
      <c r="D41" s="7">
        <v>0.5</v>
      </c>
      <c r="E41" s="7">
        <v>0.5</v>
      </c>
      <c r="F41" s="7">
        <v>0.5</v>
      </c>
      <c r="G41" s="7">
        <v>1.25</v>
      </c>
      <c r="H41" s="7">
        <v>0.25</v>
      </c>
      <c r="I41" s="7">
        <v>0.25</v>
      </c>
      <c r="J41" s="7">
        <v>0</v>
      </c>
      <c r="K41" s="10">
        <v>0.5</v>
      </c>
      <c r="L41" s="10">
        <v>0.375</v>
      </c>
      <c r="M41" s="10">
        <v>0.125</v>
      </c>
      <c r="N41" s="10">
        <v>0.125</v>
      </c>
      <c r="O41" s="10">
        <v>0.125</v>
      </c>
    </row>
    <row r="42" spans="2:15" x14ac:dyDescent="0.25">
      <c r="B42" s="6" t="s">
        <v>292</v>
      </c>
      <c r="C42" s="7">
        <v>0</v>
      </c>
      <c r="D42" s="7">
        <v>0.5</v>
      </c>
      <c r="E42" s="7">
        <v>0.75</v>
      </c>
      <c r="F42" s="7">
        <v>1.5</v>
      </c>
      <c r="G42" s="7">
        <v>0.75</v>
      </c>
      <c r="H42" s="7">
        <v>1</v>
      </c>
      <c r="I42" s="7">
        <v>1.25</v>
      </c>
      <c r="J42" s="7">
        <v>0</v>
      </c>
      <c r="K42" s="10">
        <v>0.375</v>
      </c>
      <c r="L42" s="10">
        <v>0.5</v>
      </c>
      <c r="M42" s="10">
        <v>0.5</v>
      </c>
      <c r="N42" s="10">
        <v>0.5</v>
      </c>
      <c r="O42" s="10">
        <v>0.5</v>
      </c>
    </row>
    <row r="43" spans="2:15" x14ac:dyDescent="0.25">
      <c r="B43" s="6" t="s">
        <v>293</v>
      </c>
      <c r="C43" s="7">
        <v>1</v>
      </c>
      <c r="D43" s="7">
        <v>1.25</v>
      </c>
      <c r="E43" s="7">
        <v>1</v>
      </c>
      <c r="F43" s="7">
        <v>0.5</v>
      </c>
      <c r="G43" s="7">
        <v>1.25</v>
      </c>
      <c r="H43" s="7">
        <v>0.5</v>
      </c>
      <c r="I43" s="7">
        <v>0.5</v>
      </c>
      <c r="J43" s="7">
        <v>0</v>
      </c>
      <c r="K43" s="10">
        <v>0.5</v>
      </c>
      <c r="L43" s="10">
        <v>0</v>
      </c>
      <c r="M43" s="10">
        <v>0.5</v>
      </c>
      <c r="N43" s="10">
        <v>0.5</v>
      </c>
      <c r="O43" s="10">
        <v>0.25</v>
      </c>
    </row>
    <row r="44" spans="2:15" x14ac:dyDescent="0.25">
      <c r="B44" s="6" t="s">
        <v>294</v>
      </c>
      <c r="C44" s="7">
        <v>1</v>
      </c>
      <c r="D44" s="7">
        <v>1</v>
      </c>
      <c r="E44" s="7">
        <v>0.5</v>
      </c>
      <c r="F44" s="7">
        <v>0.5</v>
      </c>
      <c r="G44" s="7">
        <v>1.5</v>
      </c>
      <c r="H44" s="7">
        <v>0.5</v>
      </c>
      <c r="I44" s="7">
        <v>0.5</v>
      </c>
      <c r="J44" s="7">
        <v>0</v>
      </c>
      <c r="K44" s="10">
        <v>0.75</v>
      </c>
      <c r="L44" s="10">
        <v>0.5</v>
      </c>
      <c r="M44" s="10">
        <v>0.375</v>
      </c>
      <c r="N44" s="10">
        <v>0.375</v>
      </c>
      <c r="O44" s="10">
        <v>0.375</v>
      </c>
    </row>
    <row r="45" spans="2:15" x14ac:dyDescent="0.25">
      <c r="B45" s="6" t="s">
        <v>295</v>
      </c>
      <c r="C45" s="7">
        <v>0.25</v>
      </c>
      <c r="D45" s="7">
        <v>1</v>
      </c>
      <c r="E45" s="7">
        <v>0.5</v>
      </c>
      <c r="F45" s="7">
        <v>1</v>
      </c>
      <c r="G45" s="7">
        <v>0.5</v>
      </c>
      <c r="H45" s="7">
        <v>1</v>
      </c>
      <c r="I45" s="7">
        <v>1</v>
      </c>
      <c r="J45" s="7">
        <v>0</v>
      </c>
      <c r="K45" s="10">
        <v>0.375</v>
      </c>
      <c r="L45" s="10">
        <v>0.25</v>
      </c>
      <c r="M45" s="10">
        <v>0.25</v>
      </c>
      <c r="N45" s="10">
        <v>0.375</v>
      </c>
      <c r="O45" s="10">
        <v>0.5</v>
      </c>
    </row>
    <row r="46" spans="2:15" x14ac:dyDescent="0.25">
      <c r="B46" s="6" t="s">
        <v>296</v>
      </c>
      <c r="C46" s="7">
        <v>0.5</v>
      </c>
      <c r="D46" s="7">
        <v>0.75</v>
      </c>
      <c r="E46" s="7">
        <v>0.75</v>
      </c>
      <c r="F46" s="7">
        <v>1.25</v>
      </c>
      <c r="G46" s="7">
        <v>0.75</v>
      </c>
      <c r="H46" s="7">
        <v>1</v>
      </c>
      <c r="I46" s="7">
        <v>1.25</v>
      </c>
      <c r="J46" s="7">
        <v>0</v>
      </c>
      <c r="K46" s="10">
        <v>0.5</v>
      </c>
      <c r="L46" s="10">
        <v>0.25</v>
      </c>
      <c r="M46" s="10">
        <v>0.25</v>
      </c>
      <c r="N46" s="10">
        <v>0.375</v>
      </c>
      <c r="O46" s="10">
        <v>0.5</v>
      </c>
    </row>
    <row r="47" spans="2:15" x14ac:dyDescent="0.25">
      <c r="B47" s="6" t="s">
        <v>297</v>
      </c>
      <c r="C47" s="7">
        <v>0.75</v>
      </c>
      <c r="D47" s="7">
        <v>1</v>
      </c>
      <c r="E47" s="7">
        <v>1</v>
      </c>
      <c r="F47" s="7">
        <v>1.25</v>
      </c>
      <c r="G47" s="7">
        <v>1.25</v>
      </c>
      <c r="H47" s="7">
        <v>1.25</v>
      </c>
      <c r="I47" s="7">
        <v>1.25</v>
      </c>
      <c r="J47" s="7">
        <v>0</v>
      </c>
      <c r="K47" s="10">
        <v>0.5</v>
      </c>
      <c r="L47" s="10">
        <v>0.25</v>
      </c>
      <c r="M47" s="10">
        <v>0.25</v>
      </c>
      <c r="N47" s="10">
        <v>0.375</v>
      </c>
      <c r="O47" s="10">
        <v>0.5</v>
      </c>
    </row>
    <row r="48" spans="2:15" x14ac:dyDescent="0.25">
      <c r="B48" s="6" t="s">
        <v>298</v>
      </c>
      <c r="C48" s="7">
        <v>1.25</v>
      </c>
      <c r="D48" s="7">
        <v>1.25</v>
      </c>
      <c r="E48" s="7">
        <v>1.25</v>
      </c>
      <c r="F48" s="7">
        <v>0.5</v>
      </c>
      <c r="G48" s="7">
        <v>1.25</v>
      </c>
      <c r="H48" s="7">
        <v>1.25</v>
      </c>
      <c r="I48" s="7">
        <v>1</v>
      </c>
      <c r="J48" s="7">
        <v>0</v>
      </c>
      <c r="K48" s="10">
        <v>0.75</v>
      </c>
      <c r="L48" s="10">
        <v>0.25</v>
      </c>
      <c r="M48" s="10">
        <v>0.375</v>
      </c>
      <c r="N48" s="10">
        <v>0.375</v>
      </c>
      <c r="O48" s="10">
        <v>0.5</v>
      </c>
    </row>
    <row r="49" spans="2:15" x14ac:dyDescent="0.25">
      <c r="B49" s="6" t="s">
        <v>299</v>
      </c>
      <c r="C49" s="7">
        <v>1</v>
      </c>
      <c r="D49" s="7">
        <v>0.75</v>
      </c>
      <c r="E49" s="7">
        <v>1.25</v>
      </c>
      <c r="F49" s="7">
        <v>1.25</v>
      </c>
      <c r="G49" s="7">
        <v>1.25</v>
      </c>
      <c r="H49" s="7">
        <v>1.25</v>
      </c>
      <c r="I49" s="7">
        <v>1</v>
      </c>
      <c r="J49" s="7">
        <v>0</v>
      </c>
      <c r="K49" s="10">
        <v>0.625</v>
      </c>
      <c r="L49" s="10">
        <v>0.25</v>
      </c>
      <c r="M49" s="10">
        <v>0.375</v>
      </c>
      <c r="N49" s="10">
        <v>0.375</v>
      </c>
      <c r="O49" s="10">
        <v>0.5</v>
      </c>
    </row>
    <row r="50" spans="2:15" x14ac:dyDescent="0.25">
      <c r="B50" s="6" t="s">
        <v>300</v>
      </c>
      <c r="C50" s="7">
        <v>0.75</v>
      </c>
      <c r="D50" s="7">
        <v>1</v>
      </c>
      <c r="E50" s="7">
        <v>1</v>
      </c>
      <c r="F50" s="7">
        <v>1.25</v>
      </c>
      <c r="G50" s="7">
        <v>1.25</v>
      </c>
      <c r="H50" s="7">
        <v>1.25</v>
      </c>
      <c r="I50" s="7">
        <v>1.25</v>
      </c>
      <c r="J50" s="7">
        <v>0</v>
      </c>
      <c r="K50" s="10">
        <v>0.625</v>
      </c>
      <c r="L50" s="10">
        <v>0.375</v>
      </c>
      <c r="M50" s="10">
        <v>0.375</v>
      </c>
      <c r="N50" s="10">
        <v>0.375</v>
      </c>
      <c r="O50" s="10">
        <v>0.375</v>
      </c>
    </row>
    <row r="51" spans="2:15" x14ac:dyDescent="0.25">
      <c r="B51" s="6" t="s">
        <v>208</v>
      </c>
      <c r="C51" s="7">
        <v>1.25</v>
      </c>
      <c r="D51" s="7">
        <v>1.5</v>
      </c>
      <c r="E51" s="7">
        <v>1.5</v>
      </c>
      <c r="F51" s="7">
        <v>1.5</v>
      </c>
      <c r="G51" s="7">
        <v>1.5</v>
      </c>
      <c r="H51" s="7">
        <v>1.5</v>
      </c>
      <c r="I51" s="7">
        <v>1.5</v>
      </c>
      <c r="J51" s="7">
        <v>0</v>
      </c>
      <c r="K51" s="10">
        <v>0.625</v>
      </c>
      <c r="L51" s="10">
        <v>0.5</v>
      </c>
      <c r="M51" s="10">
        <v>0.5</v>
      </c>
      <c r="N51" s="10">
        <v>0.375</v>
      </c>
      <c r="O51" s="10">
        <v>0.5</v>
      </c>
    </row>
    <row r="52" spans="2:15" x14ac:dyDescent="0.25">
      <c r="B52" s="6" t="s">
        <v>210</v>
      </c>
      <c r="C52" s="7">
        <v>1.5</v>
      </c>
      <c r="D52" s="7">
        <v>1.25</v>
      </c>
      <c r="E52" s="7">
        <v>1.5</v>
      </c>
      <c r="F52" s="7">
        <v>1.5</v>
      </c>
      <c r="G52" s="7">
        <v>1.5</v>
      </c>
      <c r="H52" s="7">
        <v>1.5</v>
      </c>
      <c r="I52" s="7">
        <v>1.5</v>
      </c>
      <c r="J52" s="7">
        <v>0</v>
      </c>
      <c r="K52" s="10">
        <v>0.75</v>
      </c>
      <c r="L52" s="10">
        <v>0.375</v>
      </c>
      <c r="M52" s="10">
        <v>0.5</v>
      </c>
      <c r="N52" s="10">
        <v>0.5</v>
      </c>
      <c r="O52" s="10">
        <v>0.5</v>
      </c>
    </row>
    <row r="53" spans="2:15" x14ac:dyDescent="0.25">
      <c r="B53" s="6" t="s">
        <v>301</v>
      </c>
      <c r="C53" s="7">
        <v>0</v>
      </c>
      <c r="D53" s="7">
        <v>0.5</v>
      </c>
      <c r="E53" s="7">
        <v>0.25</v>
      </c>
      <c r="F53" s="7">
        <v>1.25</v>
      </c>
      <c r="G53" s="7">
        <v>0.25</v>
      </c>
      <c r="H53" s="7">
        <v>1</v>
      </c>
      <c r="I53" s="7">
        <v>1.25</v>
      </c>
      <c r="J53" s="7">
        <v>0</v>
      </c>
      <c r="K53" s="10">
        <v>0.25</v>
      </c>
      <c r="L53" s="10">
        <v>0</v>
      </c>
      <c r="M53" s="10">
        <v>0</v>
      </c>
      <c r="N53" s="10">
        <v>0</v>
      </c>
      <c r="O53" s="10">
        <v>0.5</v>
      </c>
    </row>
    <row r="54" spans="2:15" x14ac:dyDescent="0.25">
      <c r="B54" s="6" t="s">
        <v>302</v>
      </c>
      <c r="C54" s="7">
        <v>0.5</v>
      </c>
      <c r="D54" s="7">
        <v>0.75</v>
      </c>
      <c r="E54" s="7">
        <v>1.25</v>
      </c>
      <c r="F54" s="7">
        <v>0.75</v>
      </c>
      <c r="G54" s="7">
        <v>0.25</v>
      </c>
      <c r="H54" s="7">
        <v>1</v>
      </c>
      <c r="I54" s="7">
        <v>0.75</v>
      </c>
      <c r="J54" s="7">
        <v>0</v>
      </c>
      <c r="K54" s="10">
        <v>0.375</v>
      </c>
      <c r="L54" s="10">
        <v>0.375</v>
      </c>
      <c r="M54" s="10">
        <v>0.25</v>
      </c>
      <c r="N54" s="10">
        <v>0.25</v>
      </c>
      <c r="O54" s="10">
        <v>0.375</v>
      </c>
    </row>
    <row r="55" spans="2:15" x14ac:dyDescent="0.25">
      <c r="B55" s="6" t="s">
        <v>303</v>
      </c>
      <c r="C55" s="7">
        <v>0.5</v>
      </c>
      <c r="D55" s="7">
        <v>1</v>
      </c>
      <c r="E55" s="7">
        <v>0.75</v>
      </c>
      <c r="F55" s="7">
        <v>1.25</v>
      </c>
      <c r="G55" s="7">
        <v>0.5</v>
      </c>
      <c r="H55" s="7">
        <v>1.25</v>
      </c>
      <c r="I55" s="7">
        <v>1</v>
      </c>
      <c r="J55" s="7">
        <v>0</v>
      </c>
      <c r="K55" s="10">
        <v>0.375</v>
      </c>
      <c r="L55" s="10">
        <v>0.375</v>
      </c>
      <c r="M55" s="10">
        <v>0.25</v>
      </c>
      <c r="N55" s="10">
        <v>0.25</v>
      </c>
      <c r="O55" s="10">
        <v>0.375</v>
      </c>
    </row>
    <row r="56" spans="2:15" x14ac:dyDescent="0.25">
      <c r="B56" s="6" t="s">
        <v>304</v>
      </c>
      <c r="C56" s="7">
        <v>0</v>
      </c>
      <c r="D56" s="7">
        <v>0.75</v>
      </c>
      <c r="E56" s="7">
        <v>1</v>
      </c>
      <c r="F56" s="7">
        <v>1.25</v>
      </c>
      <c r="G56" s="7">
        <v>0.75</v>
      </c>
      <c r="H56" s="7">
        <v>1</v>
      </c>
      <c r="I56" s="7">
        <v>1.25</v>
      </c>
      <c r="J56" s="7">
        <v>0</v>
      </c>
      <c r="K56" s="10">
        <v>0.5</v>
      </c>
      <c r="L56" s="10">
        <v>0.375</v>
      </c>
      <c r="M56" s="10">
        <v>0.25</v>
      </c>
      <c r="N56" s="10">
        <v>0.25</v>
      </c>
      <c r="O56" s="10">
        <v>0.5</v>
      </c>
    </row>
    <row r="57" spans="2:15" x14ac:dyDescent="0.25">
      <c r="B57" s="6" t="s">
        <v>305</v>
      </c>
      <c r="C57" s="7">
        <v>0.25</v>
      </c>
      <c r="D57" s="7">
        <v>1.25</v>
      </c>
      <c r="E57" s="7">
        <v>0.75</v>
      </c>
      <c r="F57" s="7">
        <v>0.75</v>
      </c>
      <c r="G57" s="7">
        <v>1.25</v>
      </c>
      <c r="H57" s="7">
        <v>1</v>
      </c>
      <c r="I57" s="7">
        <v>1.25</v>
      </c>
      <c r="J57" s="7">
        <v>0</v>
      </c>
      <c r="K57" s="10">
        <v>0.5</v>
      </c>
      <c r="L57" s="10">
        <v>0.375</v>
      </c>
      <c r="M57" s="10">
        <v>0.25</v>
      </c>
      <c r="N57" s="10">
        <v>0.375</v>
      </c>
      <c r="O57" s="10">
        <v>0.375</v>
      </c>
    </row>
    <row r="58" spans="2:15" x14ac:dyDescent="0.25">
      <c r="B58" s="6" t="s">
        <v>306</v>
      </c>
      <c r="C58" s="7">
        <v>0.5</v>
      </c>
      <c r="D58" s="7">
        <v>1</v>
      </c>
      <c r="E58" s="7">
        <v>0.75</v>
      </c>
      <c r="F58" s="7">
        <v>1</v>
      </c>
      <c r="G58" s="7">
        <v>0.75</v>
      </c>
      <c r="H58" s="7">
        <v>0.75</v>
      </c>
      <c r="I58" s="7">
        <v>1</v>
      </c>
      <c r="J58" s="7">
        <v>0</v>
      </c>
      <c r="K58" s="10">
        <v>0.5</v>
      </c>
      <c r="L58" s="10">
        <v>0.125</v>
      </c>
      <c r="M58" s="10">
        <v>0.25</v>
      </c>
      <c r="N58" s="10">
        <v>0.25</v>
      </c>
      <c r="O58" s="10">
        <v>0.125</v>
      </c>
    </row>
    <row r="59" spans="2:15" x14ac:dyDescent="0.25">
      <c r="B59" s="130" t="s">
        <v>328</v>
      </c>
      <c r="C59" s="128">
        <v>1.5</v>
      </c>
      <c r="D59" s="128">
        <v>0.25</v>
      </c>
      <c r="E59" s="128">
        <v>0.75</v>
      </c>
      <c r="F59" s="128">
        <v>0.75</v>
      </c>
      <c r="G59" s="128">
        <v>1.5</v>
      </c>
      <c r="H59" s="128">
        <v>0.75</v>
      </c>
      <c r="I59" s="128">
        <v>0.75</v>
      </c>
      <c r="J59" s="128">
        <v>0</v>
      </c>
      <c r="K59" s="131">
        <v>0.5</v>
      </c>
      <c r="L59" s="131">
        <v>0</v>
      </c>
      <c r="M59" s="131">
        <v>0.25</v>
      </c>
      <c r="N59" s="131">
        <v>0.25</v>
      </c>
      <c r="O59" s="131">
        <v>0.5</v>
      </c>
    </row>
    <row r="60" spans="2:15" x14ac:dyDescent="0.25">
      <c r="B60" s="6" t="s">
        <v>307</v>
      </c>
      <c r="C60" s="7">
        <v>0.75</v>
      </c>
      <c r="D60" s="7">
        <v>1</v>
      </c>
      <c r="E60" s="7">
        <v>0.5</v>
      </c>
      <c r="F60" s="7">
        <v>1.25</v>
      </c>
      <c r="G60" s="7">
        <v>0.5</v>
      </c>
      <c r="H60" s="7">
        <v>1.25</v>
      </c>
      <c r="I60" s="7">
        <v>1.25</v>
      </c>
      <c r="J60" s="7">
        <v>0</v>
      </c>
      <c r="K60" s="10">
        <v>0.5</v>
      </c>
      <c r="L60" s="10">
        <v>0</v>
      </c>
      <c r="M60" s="10">
        <v>0.25</v>
      </c>
      <c r="N60" s="10">
        <v>0.25</v>
      </c>
      <c r="O60" s="10">
        <v>0.5</v>
      </c>
    </row>
    <row r="61" spans="2:15" x14ac:dyDescent="0.25">
      <c r="B61" s="6" t="s">
        <v>308</v>
      </c>
      <c r="C61" s="7">
        <v>1</v>
      </c>
      <c r="D61" s="7">
        <v>1.25</v>
      </c>
      <c r="E61" s="7">
        <v>0.75</v>
      </c>
      <c r="F61" s="7">
        <v>1</v>
      </c>
      <c r="G61" s="7">
        <v>1.25</v>
      </c>
      <c r="H61" s="7">
        <v>1</v>
      </c>
      <c r="I61" s="7">
        <v>0.5</v>
      </c>
      <c r="J61" s="7">
        <v>0</v>
      </c>
      <c r="K61" s="10">
        <v>0.625</v>
      </c>
      <c r="L61" s="10">
        <v>0.125</v>
      </c>
      <c r="M61" s="10">
        <v>0.375</v>
      </c>
      <c r="N61" s="10">
        <v>0.375</v>
      </c>
      <c r="O61" s="10">
        <v>0.5</v>
      </c>
    </row>
    <row r="62" spans="2:15" x14ac:dyDescent="0.25">
      <c r="B62" s="6" t="s">
        <v>309</v>
      </c>
      <c r="C62" s="7">
        <v>1.25</v>
      </c>
      <c r="D62" s="7">
        <v>1.5</v>
      </c>
      <c r="E62" s="7">
        <v>1.25</v>
      </c>
      <c r="F62" s="7">
        <v>1</v>
      </c>
      <c r="G62" s="7">
        <v>1.25</v>
      </c>
      <c r="H62" s="7">
        <v>0.5</v>
      </c>
      <c r="I62" s="7">
        <v>0.75</v>
      </c>
      <c r="J62" s="7">
        <v>0</v>
      </c>
      <c r="K62" s="10">
        <v>0.5</v>
      </c>
      <c r="L62" s="10">
        <v>0.25</v>
      </c>
      <c r="M62" s="10">
        <v>0.25</v>
      </c>
      <c r="N62" s="10">
        <v>0.375</v>
      </c>
      <c r="O62" s="10">
        <v>0.25</v>
      </c>
    </row>
    <row r="63" spans="2:15" x14ac:dyDescent="0.25">
      <c r="B63" s="6" t="s">
        <v>310</v>
      </c>
      <c r="C63" s="7">
        <v>1.5</v>
      </c>
      <c r="D63" s="7">
        <v>1.25</v>
      </c>
      <c r="E63" s="7">
        <v>1.25</v>
      </c>
      <c r="F63" s="7">
        <v>1</v>
      </c>
      <c r="G63" s="7">
        <v>1.25</v>
      </c>
      <c r="H63" s="7">
        <v>0.75</v>
      </c>
      <c r="I63" s="7">
        <v>0.5</v>
      </c>
      <c r="J63" s="7">
        <v>0</v>
      </c>
      <c r="K63" s="10">
        <v>0.5</v>
      </c>
      <c r="L63" s="10">
        <v>0.25</v>
      </c>
      <c r="M63" s="10">
        <v>0.375</v>
      </c>
      <c r="N63" s="10">
        <v>0.25</v>
      </c>
      <c r="O63" s="10">
        <v>0.25</v>
      </c>
    </row>
    <row r="64" spans="2:15" x14ac:dyDescent="0.25">
      <c r="B64" s="6" t="s">
        <v>311</v>
      </c>
      <c r="C64" s="7">
        <v>0.25</v>
      </c>
      <c r="D64" s="7">
        <v>1</v>
      </c>
      <c r="E64" s="7">
        <v>0.75</v>
      </c>
      <c r="F64" s="7">
        <v>1.5</v>
      </c>
      <c r="G64" s="7">
        <v>1.25</v>
      </c>
      <c r="H64" s="7">
        <v>1.25</v>
      </c>
      <c r="I64" s="7">
        <v>1.25</v>
      </c>
      <c r="J64" s="7">
        <v>0</v>
      </c>
      <c r="K64" s="10">
        <v>0.5</v>
      </c>
      <c r="L64" s="10">
        <v>0.25</v>
      </c>
      <c r="M64" s="10">
        <v>0.25</v>
      </c>
      <c r="N64" s="10">
        <v>0.25</v>
      </c>
      <c r="O64" s="10">
        <v>0.5</v>
      </c>
    </row>
    <row r="65" spans="2:15" x14ac:dyDescent="0.25">
      <c r="B65" s="6" t="s">
        <v>312</v>
      </c>
      <c r="C65" s="7">
        <v>1</v>
      </c>
      <c r="D65" s="7">
        <v>1.25</v>
      </c>
      <c r="E65" s="7">
        <v>1.25</v>
      </c>
      <c r="F65" s="7">
        <v>0.5</v>
      </c>
      <c r="G65" s="7">
        <v>1.25</v>
      </c>
      <c r="H65" s="7">
        <v>1.25</v>
      </c>
      <c r="I65" s="7">
        <v>1.25</v>
      </c>
      <c r="J65" s="7">
        <v>0</v>
      </c>
      <c r="K65" s="10">
        <v>0.625</v>
      </c>
      <c r="L65" s="10">
        <v>0.25</v>
      </c>
      <c r="M65" s="10">
        <v>0.25</v>
      </c>
      <c r="N65" s="10">
        <v>0.375</v>
      </c>
      <c r="O65" s="10">
        <v>0.25</v>
      </c>
    </row>
    <row r="66" spans="2:15" x14ac:dyDescent="0.25">
      <c r="B66" s="6" t="s">
        <v>211</v>
      </c>
      <c r="C66" s="7">
        <v>0.5</v>
      </c>
      <c r="D66" s="7">
        <v>1.25</v>
      </c>
      <c r="E66" s="7">
        <v>0.5</v>
      </c>
      <c r="F66" s="7">
        <v>1.5</v>
      </c>
      <c r="G66" s="7">
        <v>1</v>
      </c>
      <c r="H66" s="7">
        <v>1.25</v>
      </c>
      <c r="I66" s="7">
        <v>1.5</v>
      </c>
      <c r="J66" s="7">
        <v>0</v>
      </c>
      <c r="K66" s="10">
        <v>0.625</v>
      </c>
      <c r="L66" s="10">
        <v>0.25</v>
      </c>
      <c r="M66" s="10">
        <v>0.25</v>
      </c>
      <c r="N66" s="10">
        <v>0.25</v>
      </c>
      <c r="O66" s="10">
        <v>0.375</v>
      </c>
    </row>
    <row r="67" spans="2:15" x14ac:dyDescent="0.25">
      <c r="B67" s="6" t="s">
        <v>313</v>
      </c>
      <c r="C67" s="7">
        <v>1.5</v>
      </c>
      <c r="D67" s="7">
        <v>1.25</v>
      </c>
      <c r="E67" s="7">
        <v>1.25</v>
      </c>
      <c r="F67" s="7">
        <v>0.5</v>
      </c>
      <c r="G67" s="7">
        <v>1.25</v>
      </c>
      <c r="H67" s="7">
        <v>1.25</v>
      </c>
      <c r="I67" s="7">
        <v>0.75</v>
      </c>
      <c r="J67" s="7">
        <v>0</v>
      </c>
      <c r="K67" s="10">
        <v>0.625</v>
      </c>
      <c r="L67" s="10">
        <v>0.5</v>
      </c>
      <c r="M67" s="10">
        <v>0.25</v>
      </c>
      <c r="N67" s="10">
        <v>0.25</v>
      </c>
      <c r="O67" s="10">
        <v>0.25</v>
      </c>
    </row>
    <row r="68" spans="2:15" x14ac:dyDescent="0.25">
      <c r="B68" s="6" t="s">
        <v>314</v>
      </c>
      <c r="C68" s="7">
        <v>1</v>
      </c>
      <c r="D68" s="7">
        <v>1.25</v>
      </c>
      <c r="E68" s="7">
        <v>1.5</v>
      </c>
      <c r="F68" s="7">
        <v>0.75</v>
      </c>
      <c r="G68" s="7">
        <v>1.25</v>
      </c>
      <c r="H68" s="7">
        <v>1.25</v>
      </c>
      <c r="I68" s="7">
        <v>0.5</v>
      </c>
      <c r="J68" s="7">
        <v>0</v>
      </c>
      <c r="K68" s="10">
        <v>0.625</v>
      </c>
      <c r="L68" s="10">
        <v>0.5</v>
      </c>
      <c r="M68" s="10">
        <v>0.5</v>
      </c>
      <c r="N68" s="10">
        <v>0.5</v>
      </c>
      <c r="O68" s="10">
        <v>0.125</v>
      </c>
    </row>
  </sheetData>
  <sheetProtection sheet="1" objects="1"/>
  <phoneticPr fontId="7"/>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説明</vt:lpstr>
      <vt:lpstr>育成ペット1</vt:lpstr>
      <vt:lpstr>育成ペット2</vt:lpstr>
      <vt:lpstr>育成ペット3</vt:lpstr>
      <vt:lpstr>育成ペット4</vt:lpstr>
      <vt:lpstr>エサマスタ</vt:lpstr>
      <vt:lpstr>初期値マスタ</vt:lpstr>
      <vt:lpstr>成長値マスタ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ririadmin</cp:lastModifiedBy>
  <dcterms:created xsi:type="dcterms:W3CDTF">2006-09-16T00:00:00Z</dcterms:created>
  <dcterms:modified xsi:type="dcterms:W3CDTF">2024-09-20T09:59:36Z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