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F:\Apache\Apache24\htdocs\rapla\neta\repository\item\"/>
    </mc:Choice>
  </mc:AlternateContent>
  <xr:revisionPtr revIDLastSave="0" documentId="13_ncr:1_{88B42AA5-5D5C-4F74-95DA-6AEB5E3168EE}" xr6:coauthVersionLast="45" xr6:coauthVersionMax="45" xr10:uidLastSave="{00000000-0000-0000-0000-000000000000}"/>
  <bookViews>
    <workbookView xWindow="-120" yWindow="-120" windowWidth="20730" windowHeight="10380" xr2:uid="{00000000-000D-0000-FFFF-FFFF00000000}"/>
  </bookViews>
  <sheets>
    <sheet name="説明" sheetId="1" r:id="rId1"/>
    <sheet name="MF2図鑑" sheetId="2" r:id="rId2"/>
    <sheet name="隠し種解禁法" sheetId="3" r:id="rId3"/>
    <sheet name="相性スクリプト1" sheetId="4" r:id="rId4"/>
    <sheet name="相性スクリプト2" sheetId="5" r:id="rId5"/>
    <sheet name="相性スクリプト3" sheetId="6" r:id="rId6"/>
  </sheets>
  <definedNames>
    <definedName name="_xlnm._FilterDatabase" localSheetId="1" hidden="1">MF2図鑑!$A$3:$BO$640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A667" i="6" l="1"/>
  <c r="AA666" i="6"/>
  <c r="AA665" i="6"/>
  <c r="AA664" i="6"/>
  <c r="AA663" i="6"/>
  <c r="AA662" i="6"/>
  <c r="AA661" i="6"/>
  <c r="AA660" i="6"/>
  <c r="AA659" i="6"/>
  <c r="AA658" i="6"/>
  <c r="AA657" i="6"/>
  <c r="AA656" i="6"/>
  <c r="AA655" i="6"/>
  <c r="AA654" i="6"/>
  <c r="AA653" i="6"/>
  <c r="AA652" i="6"/>
  <c r="AA651" i="6"/>
  <c r="AA650" i="6"/>
  <c r="AA649" i="6"/>
  <c r="AA648" i="6"/>
  <c r="AA647" i="6"/>
  <c r="AA646" i="6"/>
  <c r="AA645" i="6"/>
  <c r="AA644" i="6"/>
  <c r="AA643" i="6"/>
  <c r="AA642" i="6"/>
  <c r="AA641" i="6"/>
  <c r="AA640" i="6"/>
  <c r="AA639" i="6"/>
  <c r="AA638" i="6"/>
  <c r="AA637" i="6"/>
  <c r="AA636" i="6"/>
  <c r="AA635" i="6"/>
  <c r="AA634" i="6"/>
  <c r="AA633" i="6"/>
  <c r="AA632" i="6"/>
  <c r="AA631" i="6"/>
  <c r="AA630" i="6"/>
  <c r="AA629" i="6"/>
  <c r="AA628" i="6"/>
  <c r="AA627" i="6"/>
  <c r="AA626" i="6"/>
  <c r="AA625" i="6"/>
  <c r="AA624" i="6"/>
  <c r="AA623" i="6"/>
  <c r="AA622" i="6"/>
  <c r="AA621" i="6"/>
  <c r="AA620" i="6"/>
  <c r="AA619" i="6"/>
  <c r="AA618" i="6"/>
  <c r="AA617" i="6"/>
  <c r="AA616" i="6"/>
  <c r="AA615" i="6"/>
  <c r="AA614" i="6"/>
  <c r="AA613" i="6"/>
  <c r="AA612" i="6"/>
  <c r="AA611" i="6"/>
  <c r="AA610" i="6"/>
  <c r="AA609" i="6"/>
  <c r="AA608" i="6"/>
  <c r="AA607" i="6"/>
  <c r="AA606" i="6"/>
  <c r="AA605" i="6"/>
  <c r="AA604" i="6"/>
  <c r="AA603" i="6"/>
  <c r="AA602" i="6"/>
  <c r="AA601" i="6"/>
  <c r="AA600" i="6"/>
  <c r="AA599" i="6"/>
  <c r="AA598" i="6"/>
  <c r="AA597" i="6"/>
  <c r="AA596" i="6"/>
  <c r="AA595" i="6"/>
  <c r="AA594" i="6"/>
  <c r="AA593" i="6"/>
  <c r="AA592" i="6"/>
  <c r="AA591" i="6"/>
  <c r="AA590" i="6"/>
  <c r="AA589" i="6"/>
  <c r="AA588" i="6"/>
  <c r="AA587" i="6"/>
  <c r="AA586" i="6"/>
  <c r="AA585" i="6"/>
  <c r="AA584" i="6"/>
  <c r="AA583" i="6"/>
  <c r="AA582" i="6"/>
  <c r="AA581" i="6"/>
  <c r="AA580" i="6"/>
  <c r="AA579" i="6"/>
  <c r="AA578" i="6"/>
  <c r="AA577" i="6"/>
  <c r="AA576" i="6"/>
  <c r="AA575" i="6"/>
  <c r="AA574" i="6"/>
  <c r="AA573" i="6"/>
  <c r="AA572" i="6"/>
  <c r="AA571" i="6"/>
  <c r="AA570" i="6"/>
  <c r="AA569" i="6"/>
  <c r="AA568" i="6"/>
  <c r="AA567" i="6"/>
  <c r="AA566" i="6"/>
  <c r="AA565" i="6"/>
  <c r="AA564" i="6"/>
  <c r="AA563" i="6"/>
  <c r="AA562" i="6"/>
  <c r="AA561" i="6"/>
  <c r="AA560" i="6"/>
  <c r="AA559" i="6"/>
  <c r="AA558" i="6"/>
  <c r="AA557" i="6"/>
  <c r="AA556" i="6"/>
  <c r="AA555" i="6"/>
  <c r="AA554" i="6"/>
  <c r="AA553" i="6"/>
  <c r="AA552" i="6"/>
  <c r="AA551" i="6"/>
  <c r="AA550" i="6"/>
  <c r="AA549" i="6"/>
  <c r="AA548" i="6"/>
  <c r="AA547" i="6"/>
  <c r="AA546" i="6"/>
  <c r="AA545" i="6"/>
  <c r="AA544" i="6"/>
  <c r="AA543" i="6"/>
  <c r="AA542" i="6"/>
  <c r="AA541" i="6"/>
  <c r="AA540" i="6"/>
  <c r="AA539" i="6"/>
  <c r="AA538" i="6"/>
  <c r="AA537" i="6"/>
  <c r="AA536" i="6"/>
  <c r="AA535" i="6"/>
  <c r="AA534" i="6"/>
  <c r="AA533" i="6"/>
  <c r="AA532" i="6"/>
  <c r="AA531" i="6"/>
  <c r="AA530" i="6"/>
  <c r="AA529" i="6"/>
  <c r="AA528" i="6"/>
  <c r="AA527" i="6"/>
  <c r="AA526" i="6"/>
  <c r="AA525" i="6"/>
  <c r="AA524" i="6"/>
  <c r="AA523" i="6"/>
  <c r="AA522" i="6"/>
  <c r="AA521" i="6"/>
  <c r="AA520" i="6"/>
  <c r="AA519" i="6"/>
  <c r="AA518" i="6"/>
  <c r="AA517" i="6"/>
  <c r="AA516" i="6"/>
  <c r="AA515" i="6"/>
  <c r="AA514" i="6"/>
  <c r="AA513" i="6"/>
  <c r="AA512" i="6"/>
  <c r="AA511" i="6"/>
  <c r="AA510" i="6"/>
  <c r="AA509" i="6"/>
  <c r="AA508" i="6"/>
  <c r="AA507" i="6"/>
  <c r="AA506" i="6"/>
  <c r="AA505" i="6"/>
  <c r="AA504" i="6"/>
  <c r="AA503" i="6"/>
  <c r="AA502" i="6"/>
  <c r="AA501" i="6"/>
  <c r="AA500" i="6"/>
  <c r="AA499" i="6"/>
  <c r="AA498" i="6"/>
  <c r="AA497" i="6"/>
  <c r="AA496" i="6"/>
  <c r="AA495" i="6"/>
  <c r="AA494" i="6"/>
  <c r="AA493" i="6"/>
  <c r="AA492" i="6"/>
  <c r="AA491" i="6"/>
  <c r="AA490" i="6"/>
  <c r="AA489" i="6"/>
  <c r="AA488" i="6"/>
  <c r="AA487" i="6"/>
  <c r="AA486" i="6"/>
  <c r="AA485" i="6"/>
  <c r="AA484" i="6"/>
  <c r="AA483" i="6"/>
  <c r="AA482" i="6"/>
  <c r="AA481" i="6"/>
  <c r="AA480" i="6"/>
  <c r="AA479" i="6"/>
  <c r="AA478" i="6"/>
  <c r="AA477" i="6"/>
  <c r="AA476" i="6"/>
  <c r="AA475" i="6"/>
  <c r="AA474" i="6"/>
  <c r="AA473" i="6"/>
  <c r="AA472" i="6"/>
  <c r="AA471" i="6"/>
  <c r="AA470" i="6"/>
  <c r="AA469" i="6"/>
  <c r="AA468" i="6"/>
  <c r="AA467" i="6"/>
  <c r="AA466" i="6"/>
  <c r="AA465" i="6"/>
  <c r="AA464" i="6"/>
  <c r="AA463" i="6"/>
  <c r="AA462" i="6"/>
  <c r="AA461" i="6"/>
  <c r="AA460" i="6"/>
  <c r="AA459" i="6"/>
  <c r="AA458" i="6"/>
  <c r="AA457" i="6"/>
  <c r="AA456" i="6"/>
  <c r="AA455" i="6"/>
  <c r="AA454" i="6"/>
  <c r="AA453" i="6"/>
  <c r="AA452" i="6"/>
  <c r="AA451" i="6"/>
  <c r="AA450" i="6"/>
  <c r="AA449" i="6"/>
  <c r="AA448" i="6"/>
  <c r="AA447" i="6"/>
  <c r="AA446" i="6"/>
  <c r="AA445" i="6"/>
  <c r="AA444" i="6"/>
  <c r="AA443" i="6"/>
  <c r="AA442" i="6"/>
  <c r="AA441" i="6"/>
  <c r="AA440" i="6"/>
  <c r="AA439" i="6"/>
  <c r="AA438" i="6"/>
  <c r="AA437" i="6"/>
  <c r="AA436" i="6"/>
  <c r="AA435" i="6"/>
  <c r="AA434" i="6"/>
  <c r="AA433" i="6"/>
  <c r="AA432" i="6"/>
  <c r="AA431" i="6"/>
  <c r="AA430" i="6"/>
  <c r="AA429" i="6"/>
  <c r="AA428" i="6"/>
  <c r="AA427" i="6"/>
  <c r="AA426" i="6"/>
  <c r="AA425" i="6"/>
  <c r="AA424" i="6"/>
  <c r="AA423" i="6"/>
  <c r="AA422" i="6"/>
  <c r="AA421" i="6"/>
  <c r="AA420" i="6"/>
  <c r="AA419" i="6"/>
  <c r="AA418" i="6"/>
  <c r="AA417" i="6"/>
  <c r="AA416" i="6"/>
  <c r="AA415" i="6"/>
  <c r="AA414" i="6"/>
  <c r="AA413" i="6"/>
  <c r="AA412" i="6"/>
  <c r="AA411" i="6"/>
  <c r="AA410" i="6"/>
  <c r="AA409" i="6"/>
  <c r="AA408" i="6"/>
  <c r="AA407" i="6"/>
  <c r="AA406" i="6"/>
  <c r="AA405" i="6"/>
  <c r="AA404" i="6"/>
  <c r="AA403" i="6"/>
  <c r="AA402" i="6"/>
  <c r="AA401" i="6"/>
  <c r="AA400" i="6"/>
  <c r="AA399" i="6"/>
  <c r="AA398" i="6"/>
  <c r="AA397" i="6"/>
  <c r="AA396" i="6"/>
  <c r="AA395" i="6"/>
  <c r="AA394" i="6"/>
  <c r="AA393" i="6"/>
  <c r="AA392" i="6"/>
  <c r="AA391" i="6"/>
  <c r="AA390" i="6"/>
  <c r="AA389" i="6"/>
  <c r="AA388" i="6"/>
  <c r="AA387" i="6"/>
  <c r="AA386" i="6"/>
  <c r="AA385" i="6"/>
  <c r="AA384" i="6"/>
  <c r="AA383" i="6"/>
  <c r="AA382" i="6"/>
  <c r="AA381" i="6"/>
  <c r="AA380" i="6"/>
  <c r="AA379" i="6"/>
  <c r="AA378" i="6"/>
  <c r="AA377" i="6"/>
  <c r="AA376" i="6"/>
  <c r="AA375" i="6"/>
  <c r="AA374" i="6"/>
  <c r="AA373" i="6"/>
  <c r="AA372" i="6"/>
  <c r="AA371" i="6"/>
  <c r="AA370" i="6"/>
  <c r="AA369" i="6"/>
  <c r="AA368" i="6"/>
  <c r="AA367" i="6"/>
  <c r="AA366" i="6"/>
  <c r="AA365" i="6"/>
  <c r="AA364" i="6"/>
  <c r="AA363" i="6"/>
  <c r="AA362" i="6"/>
  <c r="AA361" i="6"/>
  <c r="AA360" i="6"/>
  <c r="AA359" i="6"/>
  <c r="AA358" i="6"/>
  <c r="AA357" i="6"/>
  <c r="AA356" i="6"/>
  <c r="AA355" i="6"/>
  <c r="AA354" i="6"/>
  <c r="AA353" i="6"/>
  <c r="AA352" i="6"/>
  <c r="AA351" i="6"/>
  <c r="AA350" i="6"/>
  <c r="AA349" i="6"/>
  <c r="AA348" i="6"/>
  <c r="AA347" i="6"/>
  <c r="AA346" i="6"/>
  <c r="AA345" i="6"/>
  <c r="AA344" i="6"/>
  <c r="AA343" i="6"/>
  <c r="AA342" i="6"/>
  <c r="AA341" i="6"/>
  <c r="AA340" i="6"/>
  <c r="AA339" i="6"/>
  <c r="AA338" i="6"/>
  <c r="AA337" i="6"/>
  <c r="AA336" i="6"/>
  <c r="AA335" i="6"/>
  <c r="AA334" i="6"/>
  <c r="AA333" i="6"/>
  <c r="AA332" i="6"/>
  <c r="AA331" i="6"/>
  <c r="AA330" i="6"/>
  <c r="AA329" i="6"/>
  <c r="AA328" i="6"/>
  <c r="AA327" i="6"/>
  <c r="AA326" i="6"/>
  <c r="AA325" i="6"/>
  <c r="AA324" i="6"/>
  <c r="AA323" i="6"/>
  <c r="AA322" i="6"/>
  <c r="AA321" i="6"/>
  <c r="AA320" i="6"/>
  <c r="AA319" i="6"/>
  <c r="AA318" i="6"/>
  <c r="AA317" i="6"/>
  <c r="AA316" i="6"/>
  <c r="AA315" i="6"/>
  <c r="AA314" i="6"/>
  <c r="AA313" i="6"/>
  <c r="AA312" i="6"/>
  <c r="AA311" i="6"/>
  <c r="AA310" i="6"/>
  <c r="AA309" i="6"/>
  <c r="AA308" i="6"/>
  <c r="AA307" i="6"/>
  <c r="AA306" i="6"/>
  <c r="AA305" i="6"/>
  <c r="AA304" i="6"/>
  <c r="AA303" i="6"/>
  <c r="AA302" i="6"/>
  <c r="AA301" i="6"/>
  <c r="AA300" i="6"/>
  <c r="AA299" i="6"/>
  <c r="AA298" i="6"/>
  <c r="AA297" i="6"/>
  <c r="AA296" i="6"/>
  <c r="AA295" i="6"/>
  <c r="AA294" i="6"/>
  <c r="AA293" i="6"/>
  <c r="AA292" i="6"/>
  <c r="AA291" i="6"/>
  <c r="AA290" i="6"/>
  <c r="AA289" i="6"/>
  <c r="AA288" i="6"/>
  <c r="AA287" i="6"/>
  <c r="AA286" i="6"/>
  <c r="AA285" i="6"/>
  <c r="AA284" i="6"/>
  <c r="AA283" i="6"/>
  <c r="AA282" i="6"/>
  <c r="AA281" i="6"/>
  <c r="AA280" i="6"/>
  <c r="AA279" i="6"/>
  <c r="AA278" i="6"/>
  <c r="AA277" i="6"/>
  <c r="AA276" i="6"/>
  <c r="AA275" i="6"/>
  <c r="AA274" i="6"/>
  <c r="AA273" i="6"/>
  <c r="AA272" i="6"/>
  <c r="AA271" i="6"/>
  <c r="AA270" i="6"/>
  <c r="AA269" i="6"/>
  <c r="AA268" i="6"/>
  <c r="AA267" i="6"/>
  <c r="AA266" i="6"/>
  <c r="AA265" i="6"/>
  <c r="AA264" i="6"/>
  <c r="AA263" i="6"/>
  <c r="AA262" i="6"/>
  <c r="AA261" i="6"/>
  <c r="AA260" i="6"/>
  <c r="AA259" i="6"/>
  <c r="AA258" i="6"/>
  <c r="AA257" i="6"/>
  <c r="AA256" i="6"/>
  <c r="AA255" i="6"/>
  <c r="AA254" i="6"/>
  <c r="AA253" i="6"/>
  <c r="AA252" i="6"/>
  <c r="AA251" i="6"/>
  <c r="AA250" i="6"/>
  <c r="AA249" i="6"/>
  <c r="AA248" i="6"/>
  <c r="AA247" i="6"/>
  <c r="AA246" i="6"/>
  <c r="AA245" i="6"/>
  <c r="AA244" i="6"/>
  <c r="AA243" i="6"/>
  <c r="AA242" i="6"/>
  <c r="AA241" i="6"/>
  <c r="AA240" i="6"/>
  <c r="AA239" i="6"/>
  <c r="AA238" i="6"/>
  <c r="AA237" i="6"/>
  <c r="AA236" i="6"/>
  <c r="AA235" i="6"/>
  <c r="AA234" i="6"/>
  <c r="AA233" i="6"/>
  <c r="AA232" i="6"/>
  <c r="AA231" i="6"/>
  <c r="AA230" i="6"/>
  <c r="AA229" i="6"/>
  <c r="AA228" i="6"/>
  <c r="AA227" i="6"/>
  <c r="AA226" i="6"/>
  <c r="AA225" i="6"/>
  <c r="AA224" i="6"/>
  <c r="AA223" i="6"/>
  <c r="AA222" i="6"/>
  <c r="AA221" i="6"/>
  <c r="AA220" i="6"/>
  <c r="AA219" i="6"/>
  <c r="AA218" i="6"/>
  <c r="AA217" i="6"/>
  <c r="AA216" i="6"/>
  <c r="AA215" i="6"/>
  <c r="AA214" i="6"/>
  <c r="AA213" i="6"/>
  <c r="AA212" i="6"/>
  <c r="AA211" i="6"/>
  <c r="AA210" i="6"/>
  <c r="AA209" i="6"/>
  <c r="AA208" i="6"/>
  <c r="AA207" i="6"/>
  <c r="AA206" i="6"/>
  <c r="AA205" i="6"/>
  <c r="AA204" i="6"/>
  <c r="AA203" i="6"/>
  <c r="AA202" i="6"/>
  <c r="AA201" i="6"/>
  <c r="AA200" i="6"/>
  <c r="AA199" i="6"/>
  <c r="AA198" i="6"/>
  <c r="AA197" i="6"/>
  <c r="AA196" i="6"/>
  <c r="AA195" i="6"/>
  <c r="AA194" i="6"/>
  <c r="AA193" i="6"/>
  <c r="AA192" i="6"/>
  <c r="AA191" i="6"/>
  <c r="AA190" i="6"/>
  <c r="AA189" i="6"/>
  <c r="AA188" i="6"/>
  <c r="AA187" i="6"/>
  <c r="AA186" i="6"/>
  <c r="AA185" i="6"/>
  <c r="AA184" i="6"/>
  <c r="AA183" i="6"/>
  <c r="AA182" i="6"/>
  <c r="AA181" i="6"/>
  <c r="AA180" i="6"/>
  <c r="AA179" i="6"/>
  <c r="AA178" i="6"/>
  <c r="AA177" i="6"/>
  <c r="AA176" i="6"/>
  <c r="AA175" i="6"/>
  <c r="AA174" i="6"/>
  <c r="AA173" i="6"/>
  <c r="AA172" i="6"/>
  <c r="AA171" i="6"/>
  <c r="AA170" i="6"/>
  <c r="AA169" i="6"/>
  <c r="AA168" i="6"/>
  <c r="AA167" i="6"/>
  <c r="AA166" i="6"/>
  <c r="AA165" i="6"/>
  <c r="AA164" i="6"/>
  <c r="AA163" i="6"/>
  <c r="AA162" i="6"/>
  <c r="AA161" i="6"/>
  <c r="AA160" i="6"/>
  <c r="AA159" i="6"/>
  <c r="AA158" i="6"/>
  <c r="AA157" i="6"/>
  <c r="AA156" i="6"/>
  <c r="AA155" i="6"/>
  <c r="AA154" i="6"/>
  <c r="AA153" i="6"/>
  <c r="AA152" i="6"/>
  <c r="AA151" i="6"/>
  <c r="AA150" i="6"/>
  <c r="AA149" i="6"/>
  <c r="AA148" i="6"/>
  <c r="AA147" i="6"/>
  <c r="AA146" i="6"/>
  <c r="AA145" i="6"/>
  <c r="AA144" i="6"/>
  <c r="AA143" i="6"/>
  <c r="AA142" i="6"/>
  <c r="AA141" i="6"/>
  <c r="AA140" i="6"/>
  <c r="AA139" i="6"/>
  <c r="AA138" i="6"/>
  <c r="AA137" i="6"/>
  <c r="AA136" i="6"/>
  <c r="AA135" i="6"/>
  <c r="AA134" i="6"/>
  <c r="AA133" i="6"/>
  <c r="AA132" i="6"/>
  <c r="AA131" i="6"/>
  <c r="AA130" i="6"/>
  <c r="AA129" i="6"/>
  <c r="AA128" i="6"/>
  <c r="AA127" i="6"/>
  <c r="AA126" i="6"/>
  <c r="AA125" i="6"/>
  <c r="AA124" i="6"/>
  <c r="AA123" i="6"/>
  <c r="AA122" i="6"/>
  <c r="AA121" i="6"/>
  <c r="AA120" i="6"/>
  <c r="AA119" i="6"/>
  <c r="AA118" i="6"/>
  <c r="AA117" i="6"/>
  <c r="AA116" i="6"/>
  <c r="AA115" i="6"/>
  <c r="AA114" i="6"/>
  <c r="AA113" i="6"/>
  <c r="AA112" i="6"/>
  <c r="AA111" i="6"/>
  <c r="AA110" i="6"/>
  <c r="AA109" i="6"/>
  <c r="AA108" i="6"/>
  <c r="AA107" i="6"/>
  <c r="AA106" i="6"/>
  <c r="AA105" i="6"/>
  <c r="AA104" i="6"/>
  <c r="AA103" i="6"/>
  <c r="AA102" i="6"/>
  <c r="AA101" i="6"/>
  <c r="AA100" i="6"/>
  <c r="AA99" i="6"/>
  <c r="AA98" i="6"/>
  <c r="AA97" i="6"/>
  <c r="AA96" i="6"/>
  <c r="AA95" i="6"/>
  <c r="AA94" i="6"/>
  <c r="AA93" i="6"/>
  <c r="AA92" i="6"/>
  <c r="AA91" i="6"/>
  <c r="AA90" i="6"/>
  <c r="AA89" i="6"/>
  <c r="AA88" i="6"/>
  <c r="AA87" i="6"/>
  <c r="AA86" i="6"/>
  <c r="AA85" i="6"/>
  <c r="AA84" i="6"/>
  <c r="AA83" i="6"/>
  <c r="AA82" i="6"/>
  <c r="AA81" i="6"/>
  <c r="AA80" i="6"/>
  <c r="AA79" i="6"/>
  <c r="AA78" i="6"/>
  <c r="AA77" i="6"/>
  <c r="AA76" i="6"/>
  <c r="AA75" i="6"/>
  <c r="AA74" i="6"/>
  <c r="AA73" i="6"/>
  <c r="AA72" i="6"/>
  <c r="AA71" i="6"/>
  <c r="AA70" i="6"/>
  <c r="AA69" i="6"/>
  <c r="AA68" i="6"/>
  <c r="AA67" i="6"/>
  <c r="AA66" i="6"/>
  <c r="AA65" i="6"/>
  <c r="AA64" i="6"/>
  <c r="AA63" i="6"/>
  <c r="AA62" i="6"/>
  <c r="AA61" i="6"/>
  <c r="AA60" i="6"/>
  <c r="AA59" i="6"/>
  <c r="AA58" i="6"/>
  <c r="AA57" i="6"/>
  <c r="AA56" i="6"/>
  <c r="AA55" i="6"/>
  <c r="AA54" i="6"/>
  <c r="AA53" i="6"/>
  <c r="AA52" i="6"/>
  <c r="AA51" i="6"/>
  <c r="AA50" i="6"/>
  <c r="AA49" i="6"/>
  <c r="AA48" i="6"/>
  <c r="AA47" i="6"/>
  <c r="AA46" i="6"/>
  <c r="AA45" i="6"/>
  <c r="AA44" i="6"/>
  <c r="AA43" i="6"/>
  <c r="AA42" i="6"/>
  <c r="AA41" i="6"/>
  <c r="AA40" i="6"/>
  <c r="AA39" i="6"/>
  <c r="AA38" i="6"/>
  <c r="AA37" i="6"/>
  <c r="AA36" i="6"/>
  <c r="AA35" i="6"/>
  <c r="AA34" i="6"/>
  <c r="AA33" i="6"/>
  <c r="AA32" i="6"/>
  <c r="AA31" i="6"/>
  <c r="AA30" i="6"/>
  <c r="AA29" i="6"/>
  <c r="AA28" i="6"/>
  <c r="AA27" i="6"/>
  <c r="AA26" i="6"/>
  <c r="AA25" i="6"/>
  <c r="AA24" i="6"/>
  <c r="AA23" i="6"/>
  <c r="AA22" i="6"/>
  <c r="AA21" i="6"/>
  <c r="AA20" i="6"/>
  <c r="AA19" i="6"/>
  <c r="AA18" i="6"/>
  <c r="AA17" i="6"/>
  <c r="AA16" i="6"/>
  <c r="AA15" i="6"/>
  <c r="AA14" i="6"/>
  <c r="AA13" i="6"/>
  <c r="AA12" i="6"/>
  <c r="AA11" i="6"/>
  <c r="H11" i="6"/>
  <c r="AA10" i="6"/>
  <c r="AA9" i="6"/>
  <c r="H9" i="6"/>
  <c r="D9" i="6"/>
  <c r="AA8" i="6"/>
  <c r="I8" i="6"/>
  <c r="H8" i="6"/>
  <c r="H12" i="6" s="1"/>
  <c r="G8" i="6"/>
  <c r="F8" i="6"/>
  <c r="E8" i="6"/>
  <c r="D8" i="6"/>
  <c r="B8" i="6"/>
  <c r="AA7" i="6"/>
  <c r="AA6" i="6"/>
  <c r="I6" i="6"/>
  <c r="H6" i="6"/>
  <c r="G6" i="6"/>
  <c r="F6" i="6"/>
  <c r="F15" i="6" s="1"/>
  <c r="E6" i="6"/>
  <c r="D6" i="6"/>
  <c r="AA5" i="6"/>
  <c r="I5" i="6"/>
  <c r="I11" i="6" s="1"/>
  <c r="H5" i="6"/>
  <c r="G5" i="6"/>
  <c r="G11" i="6" s="1"/>
  <c r="F5" i="6"/>
  <c r="F11" i="6" s="1"/>
  <c r="E5" i="6"/>
  <c r="E11" i="6" s="1"/>
  <c r="D5" i="6"/>
  <c r="D11" i="6" s="1"/>
  <c r="AA4" i="6"/>
  <c r="AC667" i="5"/>
  <c r="AC666" i="5"/>
  <c r="AC665" i="5"/>
  <c r="AC664" i="5"/>
  <c r="AC663" i="5"/>
  <c r="AC662" i="5"/>
  <c r="AC661" i="5"/>
  <c r="AC660" i="5"/>
  <c r="AC659" i="5"/>
  <c r="AC658" i="5"/>
  <c r="AC657" i="5"/>
  <c r="AC656" i="5"/>
  <c r="AC655" i="5"/>
  <c r="AC654" i="5"/>
  <c r="AC653" i="5"/>
  <c r="AC652" i="5"/>
  <c r="AC651" i="5"/>
  <c r="AC650" i="5"/>
  <c r="AC649" i="5"/>
  <c r="AC648" i="5"/>
  <c r="AC647" i="5"/>
  <c r="AC646" i="5"/>
  <c r="AC645" i="5"/>
  <c r="AC644" i="5"/>
  <c r="AC643" i="5"/>
  <c r="AC642" i="5"/>
  <c r="AC641" i="5"/>
  <c r="AC640" i="5"/>
  <c r="AC639" i="5"/>
  <c r="AC638" i="5"/>
  <c r="AC637" i="5"/>
  <c r="AC636" i="5"/>
  <c r="AC635" i="5"/>
  <c r="AC634" i="5"/>
  <c r="AC633" i="5"/>
  <c r="AC632" i="5"/>
  <c r="AC631" i="5"/>
  <c r="AC630" i="5"/>
  <c r="AC629" i="5"/>
  <c r="AC628" i="5"/>
  <c r="AC627" i="5"/>
  <c r="AC626" i="5"/>
  <c r="AC625" i="5"/>
  <c r="AC624" i="5"/>
  <c r="AC623" i="5"/>
  <c r="AC622" i="5"/>
  <c r="AC621" i="5"/>
  <c r="AC620" i="5"/>
  <c r="AC619" i="5"/>
  <c r="AC618" i="5"/>
  <c r="AC617" i="5"/>
  <c r="AC616" i="5"/>
  <c r="AC615" i="5"/>
  <c r="AC614" i="5"/>
  <c r="AC613" i="5"/>
  <c r="AC612" i="5"/>
  <c r="AC611" i="5"/>
  <c r="AC610" i="5"/>
  <c r="AC609" i="5"/>
  <c r="AC608" i="5"/>
  <c r="AC607" i="5"/>
  <c r="AC606" i="5"/>
  <c r="AC605" i="5"/>
  <c r="AC604" i="5"/>
  <c r="AC603" i="5"/>
  <c r="AC602" i="5"/>
  <c r="AC601" i="5"/>
  <c r="AC600" i="5"/>
  <c r="AC599" i="5"/>
  <c r="AC598" i="5"/>
  <c r="AC597" i="5"/>
  <c r="AC596" i="5"/>
  <c r="AC595" i="5"/>
  <c r="AC594" i="5"/>
  <c r="AC593" i="5"/>
  <c r="AC592" i="5"/>
  <c r="AC591" i="5"/>
  <c r="AC590" i="5"/>
  <c r="AC589" i="5"/>
  <c r="AC588" i="5"/>
  <c r="AC587" i="5"/>
  <c r="AC586" i="5"/>
  <c r="AC585" i="5"/>
  <c r="AC584" i="5"/>
  <c r="AC583" i="5"/>
  <c r="AC582" i="5"/>
  <c r="AC581" i="5"/>
  <c r="AC580" i="5"/>
  <c r="AC579" i="5"/>
  <c r="AC578" i="5"/>
  <c r="AC577" i="5"/>
  <c r="AC576" i="5"/>
  <c r="AC575" i="5"/>
  <c r="AC574" i="5"/>
  <c r="AC573" i="5"/>
  <c r="AC572" i="5"/>
  <c r="AC571" i="5"/>
  <c r="AC570" i="5"/>
  <c r="AC569" i="5"/>
  <c r="AC568" i="5"/>
  <c r="AC567" i="5"/>
  <c r="AC566" i="5"/>
  <c r="AC565" i="5"/>
  <c r="AC564" i="5"/>
  <c r="AC563" i="5"/>
  <c r="AC562" i="5"/>
  <c r="AC561" i="5"/>
  <c r="AC560" i="5"/>
  <c r="AC559" i="5"/>
  <c r="AC558" i="5"/>
  <c r="AC557" i="5"/>
  <c r="AC556" i="5"/>
  <c r="AC555" i="5"/>
  <c r="AC554" i="5"/>
  <c r="AC553" i="5"/>
  <c r="AC552" i="5"/>
  <c r="AC551" i="5"/>
  <c r="AC550" i="5"/>
  <c r="AC549" i="5"/>
  <c r="AC548" i="5"/>
  <c r="AC547" i="5"/>
  <c r="AC546" i="5"/>
  <c r="AC545" i="5"/>
  <c r="AC544" i="5"/>
  <c r="AC543" i="5"/>
  <c r="AC542" i="5"/>
  <c r="AC541" i="5"/>
  <c r="AC540" i="5"/>
  <c r="AC539" i="5"/>
  <c r="AC538" i="5"/>
  <c r="AC537" i="5"/>
  <c r="AC536" i="5"/>
  <c r="AC535" i="5"/>
  <c r="AC534" i="5"/>
  <c r="AC533" i="5"/>
  <c r="AC532" i="5"/>
  <c r="AC531" i="5"/>
  <c r="AC530" i="5"/>
  <c r="AC529" i="5"/>
  <c r="AC528" i="5"/>
  <c r="AC527" i="5"/>
  <c r="AC526" i="5"/>
  <c r="AC525" i="5"/>
  <c r="AC524" i="5"/>
  <c r="AC523" i="5"/>
  <c r="AC522" i="5"/>
  <c r="AC521" i="5"/>
  <c r="AC520" i="5"/>
  <c r="AC519" i="5"/>
  <c r="AC518" i="5"/>
  <c r="AC517" i="5"/>
  <c r="AC516" i="5"/>
  <c r="AC515" i="5"/>
  <c r="AC514" i="5"/>
  <c r="AC513" i="5"/>
  <c r="AC512" i="5"/>
  <c r="AC511" i="5"/>
  <c r="AC510" i="5"/>
  <c r="AC509" i="5"/>
  <c r="AC508" i="5"/>
  <c r="AC507" i="5"/>
  <c r="AC506" i="5"/>
  <c r="AC505" i="5"/>
  <c r="AC504" i="5"/>
  <c r="AC503" i="5"/>
  <c r="AC502" i="5"/>
  <c r="AC501" i="5"/>
  <c r="AC500" i="5"/>
  <c r="AC499" i="5"/>
  <c r="AC498" i="5"/>
  <c r="AC497" i="5"/>
  <c r="AC496" i="5"/>
  <c r="AC495" i="5"/>
  <c r="AC494" i="5"/>
  <c r="AC493" i="5"/>
  <c r="AC492" i="5"/>
  <c r="AC491" i="5"/>
  <c r="AC490" i="5"/>
  <c r="AC489" i="5"/>
  <c r="AC488" i="5"/>
  <c r="AC487" i="5"/>
  <c r="AC486" i="5"/>
  <c r="AC485" i="5"/>
  <c r="AC484" i="5"/>
  <c r="AC483" i="5"/>
  <c r="AC482" i="5"/>
  <c r="AC481" i="5"/>
  <c r="AC480" i="5"/>
  <c r="AC479" i="5"/>
  <c r="AC478" i="5"/>
  <c r="AC477" i="5"/>
  <c r="AC476" i="5"/>
  <c r="AC475" i="5"/>
  <c r="AC474" i="5"/>
  <c r="AC473" i="5"/>
  <c r="AC472" i="5"/>
  <c r="AC471" i="5"/>
  <c r="AC470" i="5"/>
  <c r="AC469" i="5"/>
  <c r="AC468" i="5"/>
  <c r="AC467" i="5"/>
  <c r="AC466" i="5"/>
  <c r="AC465" i="5"/>
  <c r="AC464" i="5"/>
  <c r="AC463" i="5"/>
  <c r="AC462" i="5"/>
  <c r="AC461" i="5"/>
  <c r="AC460" i="5"/>
  <c r="AC459" i="5"/>
  <c r="AC458" i="5"/>
  <c r="AC457" i="5"/>
  <c r="AC456" i="5"/>
  <c r="AC455" i="5"/>
  <c r="AC454" i="5"/>
  <c r="AC453" i="5"/>
  <c r="AC452" i="5"/>
  <c r="AC451" i="5"/>
  <c r="AC450" i="5"/>
  <c r="AC449" i="5"/>
  <c r="AC448" i="5"/>
  <c r="AC447" i="5"/>
  <c r="AC446" i="5"/>
  <c r="AC445" i="5"/>
  <c r="AC444" i="5"/>
  <c r="AC443" i="5"/>
  <c r="AC442" i="5"/>
  <c r="AC441" i="5"/>
  <c r="AC440" i="5"/>
  <c r="AC439" i="5"/>
  <c r="AC438" i="5"/>
  <c r="AC437" i="5"/>
  <c r="AC436" i="5"/>
  <c r="AC435" i="5"/>
  <c r="AC434" i="5"/>
  <c r="AC433" i="5"/>
  <c r="AC432" i="5"/>
  <c r="AC431" i="5"/>
  <c r="AC430" i="5"/>
  <c r="AC429" i="5"/>
  <c r="AC428" i="5"/>
  <c r="AC427" i="5"/>
  <c r="AC426" i="5"/>
  <c r="AC425" i="5"/>
  <c r="AC424" i="5"/>
  <c r="AC423" i="5"/>
  <c r="AC422" i="5"/>
  <c r="AC421" i="5"/>
  <c r="AC420" i="5"/>
  <c r="AC419" i="5"/>
  <c r="AC418" i="5"/>
  <c r="AC417" i="5"/>
  <c r="AC416" i="5"/>
  <c r="AC415" i="5"/>
  <c r="AC414" i="5"/>
  <c r="AC413" i="5"/>
  <c r="AC412" i="5"/>
  <c r="AC411" i="5"/>
  <c r="AC410" i="5"/>
  <c r="AC409" i="5"/>
  <c r="AC408" i="5"/>
  <c r="AC407" i="5"/>
  <c r="AC406" i="5"/>
  <c r="AC405" i="5"/>
  <c r="AC404" i="5"/>
  <c r="AC403" i="5"/>
  <c r="AC402" i="5"/>
  <c r="AC401" i="5"/>
  <c r="AC400" i="5"/>
  <c r="AC399" i="5"/>
  <c r="AC398" i="5"/>
  <c r="AC397" i="5"/>
  <c r="AC396" i="5"/>
  <c r="AC395" i="5"/>
  <c r="AC394" i="5"/>
  <c r="AC393" i="5"/>
  <c r="AC392" i="5"/>
  <c r="AC391" i="5"/>
  <c r="AC390" i="5"/>
  <c r="AC389" i="5"/>
  <c r="AC388" i="5"/>
  <c r="AC387" i="5"/>
  <c r="AC386" i="5"/>
  <c r="AC385" i="5"/>
  <c r="AC384" i="5"/>
  <c r="AC383" i="5"/>
  <c r="AC382" i="5"/>
  <c r="AC381" i="5"/>
  <c r="AC380" i="5"/>
  <c r="AC379" i="5"/>
  <c r="AC378" i="5"/>
  <c r="AC377" i="5"/>
  <c r="AC376" i="5"/>
  <c r="AC375" i="5"/>
  <c r="AC374" i="5"/>
  <c r="AC373" i="5"/>
  <c r="AC372" i="5"/>
  <c r="AC371" i="5"/>
  <c r="AC370" i="5"/>
  <c r="AC369" i="5"/>
  <c r="AC368" i="5"/>
  <c r="AC367" i="5"/>
  <c r="AC366" i="5"/>
  <c r="AC365" i="5"/>
  <c r="AC364" i="5"/>
  <c r="AC363" i="5"/>
  <c r="AC362" i="5"/>
  <c r="AC361" i="5"/>
  <c r="AC360" i="5"/>
  <c r="AC359" i="5"/>
  <c r="AC358" i="5"/>
  <c r="AC357" i="5"/>
  <c r="AC356" i="5"/>
  <c r="AC355" i="5"/>
  <c r="AC354" i="5"/>
  <c r="AC353" i="5"/>
  <c r="AC352" i="5"/>
  <c r="AC351" i="5"/>
  <c r="AC350" i="5"/>
  <c r="AC349" i="5"/>
  <c r="AC348" i="5"/>
  <c r="AC347" i="5"/>
  <c r="AC346" i="5"/>
  <c r="AC345" i="5"/>
  <c r="AC344" i="5"/>
  <c r="AC343" i="5"/>
  <c r="AC342" i="5"/>
  <c r="AC341" i="5"/>
  <c r="AC340" i="5"/>
  <c r="AC339" i="5"/>
  <c r="AC338" i="5"/>
  <c r="AC337" i="5"/>
  <c r="AC336" i="5"/>
  <c r="AC335" i="5"/>
  <c r="AC334" i="5"/>
  <c r="AC333" i="5"/>
  <c r="AC332" i="5"/>
  <c r="AC331" i="5"/>
  <c r="AC330" i="5"/>
  <c r="AC329" i="5"/>
  <c r="AC328" i="5"/>
  <c r="AC327" i="5"/>
  <c r="AC326" i="5"/>
  <c r="AC325" i="5"/>
  <c r="AC324" i="5"/>
  <c r="AC323" i="5"/>
  <c r="AC322" i="5"/>
  <c r="AC321" i="5"/>
  <c r="AC320" i="5"/>
  <c r="AC319" i="5"/>
  <c r="AC318" i="5"/>
  <c r="AC317" i="5"/>
  <c r="AC316" i="5"/>
  <c r="AC315" i="5"/>
  <c r="AC314" i="5"/>
  <c r="AC313" i="5"/>
  <c r="AC312" i="5"/>
  <c r="AC311" i="5"/>
  <c r="AC310" i="5"/>
  <c r="AC309" i="5"/>
  <c r="AC308" i="5"/>
  <c r="AC307" i="5"/>
  <c r="AC306" i="5"/>
  <c r="AC305" i="5"/>
  <c r="AC304" i="5"/>
  <c r="AC303" i="5"/>
  <c r="AC302" i="5"/>
  <c r="AC301" i="5"/>
  <c r="AC300" i="5"/>
  <c r="AC299" i="5"/>
  <c r="AC298" i="5"/>
  <c r="AC297" i="5"/>
  <c r="AC296" i="5"/>
  <c r="AC295" i="5"/>
  <c r="AC294" i="5"/>
  <c r="AC293" i="5"/>
  <c r="AC292" i="5"/>
  <c r="AC291" i="5"/>
  <c r="AC290" i="5"/>
  <c r="AC289" i="5"/>
  <c r="AC288" i="5"/>
  <c r="AC287" i="5"/>
  <c r="AC286" i="5"/>
  <c r="AC285" i="5"/>
  <c r="AC284" i="5"/>
  <c r="AC283" i="5"/>
  <c r="AC282" i="5"/>
  <c r="AC281" i="5"/>
  <c r="AC280" i="5"/>
  <c r="AC279" i="5"/>
  <c r="AC278" i="5"/>
  <c r="AC277" i="5"/>
  <c r="AC276" i="5"/>
  <c r="AC275" i="5"/>
  <c r="AC274" i="5"/>
  <c r="AC273" i="5"/>
  <c r="AC272" i="5"/>
  <c r="AC271" i="5"/>
  <c r="AC270" i="5"/>
  <c r="AC269" i="5"/>
  <c r="AC268" i="5"/>
  <c r="AC267" i="5"/>
  <c r="AC266" i="5"/>
  <c r="AC265" i="5"/>
  <c r="AC264" i="5"/>
  <c r="AC263" i="5"/>
  <c r="AC262" i="5"/>
  <c r="AC261" i="5"/>
  <c r="AC260" i="5"/>
  <c r="AC259" i="5"/>
  <c r="AC258" i="5"/>
  <c r="AC257" i="5"/>
  <c r="AC256" i="5"/>
  <c r="AC255" i="5"/>
  <c r="AC254" i="5"/>
  <c r="AC253" i="5"/>
  <c r="AC252" i="5"/>
  <c r="AC251" i="5"/>
  <c r="AC250" i="5"/>
  <c r="AC249" i="5"/>
  <c r="AC248" i="5"/>
  <c r="AC247" i="5"/>
  <c r="AC246" i="5"/>
  <c r="AC245" i="5"/>
  <c r="AC244" i="5"/>
  <c r="AC243" i="5"/>
  <c r="AC242" i="5"/>
  <c r="AC241" i="5"/>
  <c r="AC240" i="5"/>
  <c r="AC239" i="5"/>
  <c r="AC238" i="5"/>
  <c r="AC237" i="5"/>
  <c r="AC236" i="5"/>
  <c r="AC235" i="5"/>
  <c r="AC234" i="5"/>
  <c r="AC233" i="5"/>
  <c r="AC232" i="5"/>
  <c r="AC231" i="5"/>
  <c r="AC230" i="5"/>
  <c r="AC229" i="5"/>
  <c r="AC228" i="5"/>
  <c r="AC227" i="5"/>
  <c r="AC226" i="5"/>
  <c r="AC225" i="5"/>
  <c r="AC224" i="5"/>
  <c r="AC223" i="5"/>
  <c r="AC222" i="5"/>
  <c r="AC221" i="5"/>
  <c r="AC220" i="5"/>
  <c r="AC219" i="5"/>
  <c r="AC218" i="5"/>
  <c r="AC217" i="5"/>
  <c r="AC216" i="5"/>
  <c r="AC215" i="5"/>
  <c r="AC214" i="5"/>
  <c r="AC213" i="5"/>
  <c r="AC212" i="5"/>
  <c r="AC211" i="5"/>
  <c r="AC210" i="5"/>
  <c r="AC209" i="5"/>
  <c r="AC208" i="5"/>
  <c r="AC207" i="5"/>
  <c r="AC206" i="5"/>
  <c r="AC205" i="5"/>
  <c r="AC204" i="5"/>
  <c r="AC203" i="5"/>
  <c r="AC202" i="5"/>
  <c r="AC201" i="5"/>
  <c r="AC200" i="5"/>
  <c r="AC199" i="5"/>
  <c r="AC198" i="5"/>
  <c r="AC197" i="5"/>
  <c r="AC196" i="5"/>
  <c r="AC195" i="5"/>
  <c r="AC194" i="5"/>
  <c r="AC193" i="5"/>
  <c r="AC192" i="5"/>
  <c r="AC191" i="5"/>
  <c r="AC190" i="5"/>
  <c r="AC189" i="5"/>
  <c r="AC188" i="5"/>
  <c r="N188" i="5"/>
  <c r="X178" i="5" s="1"/>
  <c r="AC187" i="5"/>
  <c r="N187" i="5"/>
  <c r="AC186" i="5"/>
  <c r="N186" i="5"/>
  <c r="AC185" i="5"/>
  <c r="N185" i="5"/>
  <c r="AC184" i="5"/>
  <c r="N184" i="5"/>
  <c r="T178" i="5" s="1"/>
  <c r="AC183" i="5"/>
  <c r="N183" i="5"/>
  <c r="AC182" i="5"/>
  <c r="N182" i="5"/>
  <c r="AC181" i="5"/>
  <c r="N181" i="5"/>
  <c r="AC180" i="5"/>
  <c r="N180" i="5"/>
  <c r="P178" i="5" s="1"/>
  <c r="AC179" i="5"/>
  <c r="N179" i="5"/>
  <c r="AC178" i="5"/>
  <c r="W178" i="5"/>
  <c r="V178" i="5"/>
  <c r="U178" i="5"/>
  <c r="S178" i="5"/>
  <c r="R178" i="5"/>
  <c r="Q178" i="5"/>
  <c r="O178" i="5"/>
  <c r="AC177" i="5"/>
  <c r="Z177" i="5"/>
  <c r="AC176" i="5"/>
  <c r="Z176" i="5"/>
  <c r="AC175" i="5"/>
  <c r="Z175" i="5"/>
  <c r="AC174" i="5"/>
  <c r="Z174" i="5"/>
  <c r="AC173" i="5"/>
  <c r="AC172" i="5"/>
  <c r="AC171" i="5"/>
  <c r="H171" i="5"/>
  <c r="AC170" i="5"/>
  <c r="F170" i="5"/>
  <c r="D170" i="5"/>
  <c r="AC169" i="5"/>
  <c r="AC168" i="5"/>
  <c r="H168" i="5"/>
  <c r="AC167" i="5"/>
  <c r="I167" i="5"/>
  <c r="H167" i="5"/>
  <c r="F167" i="5"/>
  <c r="B167" i="5"/>
  <c r="AC166" i="5"/>
  <c r="AC165" i="5"/>
  <c r="I165" i="5"/>
  <c r="H165" i="5"/>
  <c r="G165" i="5"/>
  <c r="F165" i="5"/>
  <c r="E165" i="5"/>
  <c r="D165" i="5"/>
  <c r="AC164" i="5"/>
  <c r="I164" i="5"/>
  <c r="I170" i="5" s="1"/>
  <c r="H164" i="5"/>
  <c r="H170" i="5" s="1"/>
  <c r="G164" i="5"/>
  <c r="G170" i="5" s="1"/>
  <c r="F164" i="5"/>
  <c r="E164" i="5"/>
  <c r="E170" i="5" s="1"/>
  <c r="D164" i="5"/>
  <c r="AC163" i="5"/>
  <c r="Z163" i="5"/>
  <c r="AC162" i="5"/>
  <c r="Z162" i="5"/>
  <c r="AC161" i="5"/>
  <c r="Z161" i="5"/>
  <c r="AC160" i="5"/>
  <c r="Z160" i="5"/>
  <c r="AC159" i="5"/>
  <c r="Z159" i="5"/>
  <c r="AC158" i="5"/>
  <c r="Z158" i="5"/>
  <c r="AC157" i="5"/>
  <c r="AC156" i="5"/>
  <c r="AC155" i="5"/>
  <c r="AC154" i="5"/>
  <c r="G154" i="5"/>
  <c r="F154" i="5"/>
  <c r="AC153" i="5"/>
  <c r="AC152" i="5"/>
  <c r="G152" i="5"/>
  <c r="AC151" i="5"/>
  <c r="G151" i="5"/>
  <c r="F151" i="5"/>
  <c r="B151" i="5"/>
  <c r="AC150" i="5"/>
  <c r="AC149" i="5"/>
  <c r="I149" i="5"/>
  <c r="H149" i="5"/>
  <c r="G149" i="5"/>
  <c r="F149" i="5"/>
  <c r="E149" i="5"/>
  <c r="D149" i="5"/>
  <c r="AC148" i="5"/>
  <c r="I148" i="5"/>
  <c r="I154" i="5" s="1"/>
  <c r="H148" i="5"/>
  <c r="H154" i="5" s="1"/>
  <c r="G148" i="5"/>
  <c r="F148" i="5"/>
  <c r="E148" i="5"/>
  <c r="E154" i="5" s="1"/>
  <c r="D148" i="5"/>
  <c r="D154" i="5" s="1"/>
  <c r="AC147" i="5"/>
  <c r="Z147" i="5"/>
  <c r="AC146" i="5"/>
  <c r="Z146" i="5"/>
  <c r="AC145" i="5"/>
  <c r="Z145" i="5"/>
  <c r="AC144" i="5"/>
  <c r="Z144" i="5"/>
  <c r="AC143" i="5"/>
  <c r="Z143" i="5"/>
  <c r="AC142" i="5"/>
  <c r="Z142" i="5"/>
  <c r="AC141" i="5"/>
  <c r="AC140" i="5"/>
  <c r="AC139" i="5"/>
  <c r="AC138" i="5"/>
  <c r="I138" i="5"/>
  <c r="F138" i="5"/>
  <c r="AC137" i="5"/>
  <c r="AC136" i="5"/>
  <c r="I136" i="5"/>
  <c r="AC135" i="5"/>
  <c r="I135" i="5"/>
  <c r="F135" i="5"/>
  <c r="E135" i="5"/>
  <c r="B135" i="5"/>
  <c r="AC134" i="5"/>
  <c r="AC133" i="5"/>
  <c r="I133" i="5"/>
  <c r="H133" i="5"/>
  <c r="H135" i="5" s="1"/>
  <c r="G133" i="5"/>
  <c r="F133" i="5"/>
  <c r="E133" i="5"/>
  <c r="D133" i="5"/>
  <c r="AC132" i="5"/>
  <c r="I132" i="5"/>
  <c r="H132" i="5"/>
  <c r="H138" i="5" s="1"/>
  <c r="G132" i="5"/>
  <c r="G138" i="5" s="1"/>
  <c r="F132" i="5"/>
  <c r="E132" i="5"/>
  <c r="E138" i="5" s="1"/>
  <c r="D132" i="5"/>
  <c r="D138" i="5" s="1"/>
  <c r="AC131" i="5"/>
  <c r="Z131" i="5"/>
  <c r="AC130" i="5"/>
  <c r="Z130" i="5"/>
  <c r="AC129" i="5"/>
  <c r="Z129" i="5"/>
  <c r="AC128" i="5"/>
  <c r="Z128" i="5"/>
  <c r="AC127" i="5"/>
  <c r="Z127" i="5"/>
  <c r="AC126" i="5"/>
  <c r="Z126" i="5"/>
  <c r="AC125" i="5"/>
  <c r="AC124" i="5"/>
  <c r="AC123" i="5"/>
  <c r="AC122" i="5"/>
  <c r="I122" i="5"/>
  <c r="H122" i="5"/>
  <c r="G122" i="5"/>
  <c r="E122" i="5"/>
  <c r="AC121" i="5"/>
  <c r="AC120" i="5"/>
  <c r="I120" i="5"/>
  <c r="E120" i="5"/>
  <c r="AC119" i="5"/>
  <c r="I119" i="5"/>
  <c r="E119" i="5"/>
  <c r="E123" i="5" s="1"/>
  <c r="B119" i="5"/>
  <c r="AC118" i="5"/>
  <c r="AC117" i="5"/>
  <c r="I117" i="5"/>
  <c r="H117" i="5"/>
  <c r="G117" i="5"/>
  <c r="G119" i="5" s="1"/>
  <c r="F117" i="5"/>
  <c r="E117" i="5"/>
  <c r="D117" i="5"/>
  <c r="AC116" i="5"/>
  <c r="I116" i="5"/>
  <c r="H116" i="5"/>
  <c r="G116" i="5"/>
  <c r="F116" i="5"/>
  <c r="F122" i="5" s="1"/>
  <c r="E116" i="5"/>
  <c r="D116" i="5"/>
  <c r="D122" i="5" s="1"/>
  <c r="AC115" i="5"/>
  <c r="Z115" i="5"/>
  <c r="AC114" i="5"/>
  <c r="Z114" i="5"/>
  <c r="AC113" i="5"/>
  <c r="Z113" i="5"/>
  <c r="AC112" i="5"/>
  <c r="Z112" i="5"/>
  <c r="AC111" i="5"/>
  <c r="Z111" i="5"/>
  <c r="AC110" i="5"/>
  <c r="Z110" i="5"/>
  <c r="I110" i="5"/>
  <c r="F110" i="5"/>
  <c r="AC109" i="5"/>
  <c r="AC108" i="5"/>
  <c r="AC107" i="5"/>
  <c r="AC106" i="5"/>
  <c r="I106" i="5"/>
  <c r="G106" i="5"/>
  <c r="F106" i="5"/>
  <c r="AC105" i="5"/>
  <c r="AC104" i="5"/>
  <c r="AC103" i="5"/>
  <c r="G103" i="5"/>
  <c r="F103" i="5"/>
  <c r="F107" i="5" s="1"/>
  <c r="E103" i="5"/>
  <c r="B103" i="5"/>
  <c r="AC102" i="5"/>
  <c r="AC101" i="5"/>
  <c r="I101" i="5"/>
  <c r="I103" i="5" s="1"/>
  <c r="H101" i="5"/>
  <c r="G101" i="5"/>
  <c r="F101" i="5"/>
  <c r="E101" i="5"/>
  <c r="E110" i="5" s="1"/>
  <c r="D101" i="5"/>
  <c r="AC100" i="5"/>
  <c r="I100" i="5"/>
  <c r="H100" i="5"/>
  <c r="H106" i="5" s="1"/>
  <c r="G100" i="5"/>
  <c r="F100" i="5"/>
  <c r="E100" i="5"/>
  <c r="E106" i="5" s="1"/>
  <c r="D100" i="5"/>
  <c r="D106" i="5" s="1"/>
  <c r="AC99" i="5"/>
  <c r="Z99" i="5"/>
  <c r="P99" i="5"/>
  <c r="P115" i="5" s="1"/>
  <c r="P131" i="5" s="1"/>
  <c r="P147" i="5" s="1"/>
  <c r="P163" i="5" s="1"/>
  <c r="AC98" i="5"/>
  <c r="Z98" i="5"/>
  <c r="AC97" i="5"/>
  <c r="Z97" i="5"/>
  <c r="AC96" i="5"/>
  <c r="Z96" i="5"/>
  <c r="AC95" i="5"/>
  <c r="Z95" i="5"/>
  <c r="AC94" i="5"/>
  <c r="Z94" i="5"/>
  <c r="I94" i="5"/>
  <c r="AC93" i="5"/>
  <c r="AC92" i="5"/>
  <c r="AC91" i="5"/>
  <c r="AC90" i="5"/>
  <c r="F90" i="5"/>
  <c r="AC89" i="5"/>
  <c r="AC88" i="5"/>
  <c r="AC87" i="5"/>
  <c r="I87" i="5"/>
  <c r="F87" i="5"/>
  <c r="E87" i="5"/>
  <c r="B87" i="5"/>
  <c r="AC86" i="5"/>
  <c r="AC85" i="5"/>
  <c r="I85" i="5"/>
  <c r="H85" i="5"/>
  <c r="G85" i="5"/>
  <c r="F85" i="5"/>
  <c r="E85" i="5"/>
  <c r="E94" i="5" s="1"/>
  <c r="D85" i="5"/>
  <c r="F94" i="5" s="1"/>
  <c r="AC84" i="5"/>
  <c r="I84" i="5"/>
  <c r="I90" i="5" s="1"/>
  <c r="H84" i="5"/>
  <c r="H90" i="5" s="1"/>
  <c r="G84" i="5"/>
  <c r="G90" i="5" s="1"/>
  <c r="F84" i="5"/>
  <c r="E84" i="5"/>
  <c r="D84" i="5"/>
  <c r="D90" i="5" s="1"/>
  <c r="AC83" i="5"/>
  <c r="Z83" i="5"/>
  <c r="Q83" i="5"/>
  <c r="Q99" i="5" s="1"/>
  <c r="Q115" i="5" s="1"/>
  <c r="Q131" i="5" s="1"/>
  <c r="Q147" i="5" s="1"/>
  <c r="Q163" i="5" s="1"/>
  <c r="AC82" i="5"/>
  <c r="Z82" i="5"/>
  <c r="AC81" i="5"/>
  <c r="Z81" i="5"/>
  <c r="AC80" i="5"/>
  <c r="Z80" i="5"/>
  <c r="AC79" i="5"/>
  <c r="Z79" i="5"/>
  <c r="AC78" i="5"/>
  <c r="Z78" i="5"/>
  <c r="AC77" i="5"/>
  <c r="AC76" i="5"/>
  <c r="AC75" i="5"/>
  <c r="AC74" i="5"/>
  <c r="G74" i="5"/>
  <c r="AC73" i="5"/>
  <c r="AC72" i="5"/>
  <c r="G72" i="5"/>
  <c r="AC71" i="5"/>
  <c r="G71" i="5"/>
  <c r="F71" i="5"/>
  <c r="F72" i="5" s="1"/>
  <c r="B71" i="5"/>
  <c r="AC70" i="5"/>
  <c r="AC69" i="5"/>
  <c r="I69" i="5"/>
  <c r="H69" i="5"/>
  <c r="H71" i="5" s="1"/>
  <c r="G69" i="5"/>
  <c r="F69" i="5"/>
  <c r="F78" i="5" s="1"/>
  <c r="E69" i="5"/>
  <c r="D69" i="5"/>
  <c r="AC68" i="5"/>
  <c r="I68" i="5"/>
  <c r="I74" i="5" s="1"/>
  <c r="H68" i="5"/>
  <c r="H74" i="5" s="1"/>
  <c r="G68" i="5"/>
  <c r="F68" i="5"/>
  <c r="F74" i="5" s="1"/>
  <c r="E68" i="5"/>
  <c r="E74" i="5" s="1"/>
  <c r="D68" i="5"/>
  <c r="D74" i="5" s="1"/>
  <c r="AC67" i="5"/>
  <c r="Z67" i="5"/>
  <c r="AC66" i="5"/>
  <c r="Z66" i="5"/>
  <c r="AC65" i="5"/>
  <c r="Z65" i="5"/>
  <c r="AC64" i="5"/>
  <c r="Z64" i="5"/>
  <c r="AC63" i="5"/>
  <c r="Z63" i="5"/>
  <c r="AC62" i="5"/>
  <c r="Z62" i="5"/>
  <c r="AC61" i="5"/>
  <c r="AC60" i="5"/>
  <c r="AC59" i="5"/>
  <c r="AC58" i="5"/>
  <c r="AC57" i="5"/>
  <c r="AC56" i="5"/>
  <c r="AC55" i="5"/>
  <c r="I55" i="5"/>
  <c r="F55" i="5"/>
  <c r="B55" i="5"/>
  <c r="AC54" i="5"/>
  <c r="AC53" i="5"/>
  <c r="I53" i="5"/>
  <c r="H53" i="5"/>
  <c r="G53" i="5"/>
  <c r="G62" i="5" s="1"/>
  <c r="F53" i="5"/>
  <c r="E53" i="5"/>
  <c r="E55" i="5" s="1"/>
  <c r="D53" i="5"/>
  <c r="AC52" i="5"/>
  <c r="I52" i="5"/>
  <c r="I58" i="5" s="1"/>
  <c r="H52" i="5"/>
  <c r="H58" i="5" s="1"/>
  <c r="G52" i="5"/>
  <c r="G58" i="5" s="1"/>
  <c r="F52" i="5"/>
  <c r="F58" i="5" s="1"/>
  <c r="F59" i="5" s="1"/>
  <c r="E52" i="5"/>
  <c r="E58" i="5" s="1"/>
  <c r="D52" i="5"/>
  <c r="D58" i="5" s="1"/>
  <c r="AC51" i="5"/>
  <c r="Z51" i="5"/>
  <c r="M51" i="5"/>
  <c r="M67" i="5" s="1"/>
  <c r="M83" i="5" s="1"/>
  <c r="M99" i="5" s="1"/>
  <c r="M115" i="5" s="1"/>
  <c r="M131" i="5" s="1"/>
  <c r="M147" i="5" s="1"/>
  <c r="M163" i="5" s="1"/>
  <c r="AC50" i="5"/>
  <c r="Z50" i="5"/>
  <c r="AC49" i="5"/>
  <c r="Z49" i="5"/>
  <c r="AC48" i="5"/>
  <c r="Z48" i="5"/>
  <c r="AC47" i="5"/>
  <c r="Z47" i="5"/>
  <c r="AC46" i="5"/>
  <c r="Z46" i="5"/>
  <c r="I46" i="5"/>
  <c r="AC45" i="5"/>
  <c r="AC44" i="5"/>
  <c r="AC43" i="5"/>
  <c r="E43" i="5"/>
  <c r="AC42" i="5"/>
  <c r="I42" i="5"/>
  <c r="F42" i="5"/>
  <c r="AC41" i="5"/>
  <c r="AC40" i="5"/>
  <c r="AC39" i="5"/>
  <c r="G39" i="5"/>
  <c r="F39" i="5"/>
  <c r="F43" i="5" s="1"/>
  <c r="E39" i="5"/>
  <c r="B39" i="5"/>
  <c r="AC38" i="5"/>
  <c r="AC37" i="5"/>
  <c r="I37" i="5"/>
  <c r="I39" i="5" s="1"/>
  <c r="H37" i="5"/>
  <c r="G37" i="5"/>
  <c r="G46" i="5" s="1"/>
  <c r="F37" i="5"/>
  <c r="E37" i="5"/>
  <c r="E46" i="5" s="1"/>
  <c r="D37" i="5"/>
  <c r="AC36" i="5"/>
  <c r="I36" i="5"/>
  <c r="H36" i="5"/>
  <c r="H42" i="5" s="1"/>
  <c r="G36" i="5"/>
  <c r="G42" i="5" s="1"/>
  <c r="F36" i="5"/>
  <c r="E36" i="5"/>
  <c r="E42" i="5" s="1"/>
  <c r="D36" i="5"/>
  <c r="D42" i="5" s="1"/>
  <c r="AC35" i="5"/>
  <c r="Z35" i="5"/>
  <c r="Q35" i="5"/>
  <c r="Q51" i="5" s="1"/>
  <c r="Q67" i="5" s="1"/>
  <c r="P35" i="5"/>
  <c r="P51" i="5" s="1"/>
  <c r="P67" i="5" s="1"/>
  <c r="P83" i="5" s="1"/>
  <c r="M35" i="5"/>
  <c r="AC34" i="5"/>
  <c r="Z34" i="5"/>
  <c r="AC33" i="5"/>
  <c r="Z33" i="5"/>
  <c r="AC32" i="5"/>
  <c r="Z32" i="5"/>
  <c r="AC31" i="5"/>
  <c r="Z31" i="5"/>
  <c r="AC30" i="5"/>
  <c r="Z30" i="5"/>
  <c r="AC29" i="5"/>
  <c r="AC28" i="5"/>
  <c r="AC27" i="5"/>
  <c r="AC26" i="5"/>
  <c r="I26" i="5"/>
  <c r="F26" i="5"/>
  <c r="E26" i="5"/>
  <c r="E27" i="5" s="1"/>
  <c r="D26" i="5"/>
  <c r="AC25" i="5"/>
  <c r="AC24" i="5"/>
  <c r="I24" i="5"/>
  <c r="AC23" i="5"/>
  <c r="I23" i="5"/>
  <c r="F23" i="5"/>
  <c r="E23" i="5"/>
  <c r="B23" i="5"/>
  <c r="AC22" i="5"/>
  <c r="AC21" i="5"/>
  <c r="I21" i="5"/>
  <c r="H21" i="5"/>
  <c r="G21" i="5"/>
  <c r="F21" i="5"/>
  <c r="E21" i="5"/>
  <c r="D21" i="5"/>
  <c r="AC20" i="5"/>
  <c r="I20" i="5"/>
  <c r="H20" i="5"/>
  <c r="H26" i="5" s="1"/>
  <c r="G20" i="5"/>
  <c r="G26" i="5" s="1"/>
  <c r="F20" i="5"/>
  <c r="E20" i="5"/>
  <c r="D20" i="5"/>
  <c r="AC19" i="5"/>
  <c r="Z19" i="5"/>
  <c r="Q19" i="5"/>
  <c r="P19" i="5"/>
  <c r="O19" i="5"/>
  <c r="O35" i="5" s="1"/>
  <c r="O51" i="5" s="1"/>
  <c r="O67" i="5" s="1"/>
  <c r="O83" i="5" s="1"/>
  <c r="O99" i="5" s="1"/>
  <c r="O115" i="5" s="1"/>
  <c r="O131" i="5" s="1"/>
  <c r="O147" i="5" s="1"/>
  <c r="O163" i="5" s="1"/>
  <c r="N19" i="5"/>
  <c r="N35" i="5" s="1"/>
  <c r="N51" i="5" s="1"/>
  <c r="N67" i="5" s="1"/>
  <c r="N83" i="5" s="1"/>
  <c r="N99" i="5" s="1"/>
  <c r="N115" i="5" s="1"/>
  <c r="N131" i="5" s="1"/>
  <c r="N147" i="5" s="1"/>
  <c r="N163" i="5" s="1"/>
  <c r="M19" i="5"/>
  <c r="L19" i="5"/>
  <c r="L35" i="5" s="1"/>
  <c r="L51" i="5" s="1"/>
  <c r="L67" i="5" s="1"/>
  <c r="L83" i="5" s="1"/>
  <c r="L99" i="5" s="1"/>
  <c r="L115" i="5" s="1"/>
  <c r="L131" i="5" s="1"/>
  <c r="L147" i="5" s="1"/>
  <c r="L163" i="5" s="1"/>
  <c r="AC18" i="5"/>
  <c r="AC17" i="5"/>
  <c r="AC16" i="5"/>
  <c r="AC15" i="5"/>
  <c r="S15" i="5"/>
  <c r="B15" i="5"/>
  <c r="AC14" i="5"/>
  <c r="R14" i="5"/>
  <c r="B14" i="5"/>
  <c r="AC13" i="5"/>
  <c r="Q13" i="5"/>
  <c r="B13" i="5"/>
  <c r="AC12" i="5"/>
  <c r="P12" i="5"/>
  <c r="B12" i="5"/>
  <c r="AC11" i="5"/>
  <c r="O11" i="5"/>
  <c r="B11" i="5"/>
  <c r="AC10" i="5"/>
  <c r="N10" i="5"/>
  <c r="B10" i="5"/>
  <c r="AC9" i="5"/>
  <c r="M9" i="5"/>
  <c r="B9" i="5"/>
  <c r="AC8" i="5"/>
  <c r="L8" i="5"/>
  <c r="B8" i="5"/>
  <c r="AC7" i="5"/>
  <c r="K7" i="5"/>
  <c r="B7" i="5"/>
  <c r="AC6" i="5"/>
  <c r="J6" i="5"/>
  <c r="B6" i="5"/>
  <c r="AC5" i="5"/>
  <c r="AC4" i="5"/>
  <c r="AA667" i="4"/>
  <c r="AA666" i="4"/>
  <c r="AA665" i="4"/>
  <c r="AA664" i="4"/>
  <c r="AA663" i="4"/>
  <c r="AA662" i="4"/>
  <c r="AA661" i="4"/>
  <c r="AA660" i="4"/>
  <c r="AA659" i="4"/>
  <c r="AA658" i="4"/>
  <c r="AA657" i="4"/>
  <c r="AA656" i="4"/>
  <c r="AA655" i="4"/>
  <c r="AA654" i="4"/>
  <c r="AA653" i="4"/>
  <c r="AA652" i="4"/>
  <c r="AA651" i="4"/>
  <c r="AA650" i="4"/>
  <c r="AA649" i="4"/>
  <c r="AA648" i="4"/>
  <c r="AA647" i="4"/>
  <c r="AA646" i="4"/>
  <c r="AA645" i="4"/>
  <c r="AA644" i="4"/>
  <c r="AA643" i="4"/>
  <c r="AA642" i="4"/>
  <c r="AA641" i="4"/>
  <c r="AA640" i="4"/>
  <c r="AA639" i="4"/>
  <c r="AA638" i="4"/>
  <c r="AA637" i="4"/>
  <c r="AA636" i="4"/>
  <c r="AA635" i="4"/>
  <c r="AA634" i="4"/>
  <c r="AA633" i="4"/>
  <c r="AA632" i="4"/>
  <c r="AA631" i="4"/>
  <c r="AA630" i="4"/>
  <c r="AA629" i="4"/>
  <c r="AA628" i="4"/>
  <c r="AA627" i="4"/>
  <c r="AA626" i="4"/>
  <c r="AA625" i="4"/>
  <c r="AA624" i="4"/>
  <c r="AA623" i="4"/>
  <c r="AA622" i="4"/>
  <c r="AA621" i="4"/>
  <c r="AA620" i="4"/>
  <c r="AA619" i="4"/>
  <c r="AA618" i="4"/>
  <c r="AA617" i="4"/>
  <c r="AA616" i="4"/>
  <c r="AA615" i="4"/>
  <c r="AA614" i="4"/>
  <c r="AA613" i="4"/>
  <c r="AA612" i="4"/>
  <c r="AA611" i="4"/>
  <c r="AA610" i="4"/>
  <c r="AA609" i="4"/>
  <c r="AA608" i="4"/>
  <c r="AA607" i="4"/>
  <c r="AA606" i="4"/>
  <c r="AA605" i="4"/>
  <c r="AA604" i="4"/>
  <c r="AA603" i="4"/>
  <c r="AA602" i="4"/>
  <c r="AA601" i="4"/>
  <c r="AA600" i="4"/>
  <c r="AA599" i="4"/>
  <c r="AA598" i="4"/>
  <c r="AA597" i="4"/>
  <c r="AA596" i="4"/>
  <c r="AA595" i="4"/>
  <c r="AA594" i="4"/>
  <c r="AA593" i="4"/>
  <c r="AA592" i="4"/>
  <c r="AA591" i="4"/>
  <c r="AA590" i="4"/>
  <c r="AA589" i="4"/>
  <c r="AA588" i="4"/>
  <c r="AA587" i="4"/>
  <c r="AA586" i="4"/>
  <c r="AA585" i="4"/>
  <c r="AA584" i="4"/>
  <c r="AA583" i="4"/>
  <c r="AA582" i="4"/>
  <c r="AA581" i="4"/>
  <c r="AA580" i="4"/>
  <c r="AA579" i="4"/>
  <c r="AA578" i="4"/>
  <c r="AA577" i="4"/>
  <c r="AA576" i="4"/>
  <c r="AA575" i="4"/>
  <c r="AA574" i="4"/>
  <c r="AA573" i="4"/>
  <c r="AA572" i="4"/>
  <c r="AA571" i="4"/>
  <c r="AA570" i="4"/>
  <c r="AA569" i="4"/>
  <c r="AA568" i="4"/>
  <c r="AA567" i="4"/>
  <c r="AA566" i="4"/>
  <c r="AA565" i="4"/>
  <c r="AA564" i="4"/>
  <c r="AA563" i="4"/>
  <c r="AA562" i="4"/>
  <c r="AA561" i="4"/>
  <c r="AA560" i="4"/>
  <c r="AA559" i="4"/>
  <c r="AA558" i="4"/>
  <c r="AA557" i="4"/>
  <c r="AA556" i="4"/>
  <c r="AA555" i="4"/>
  <c r="AA554" i="4"/>
  <c r="AA553" i="4"/>
  <c r="AA552" i="4"/>
  <c r="AA551" i="4"/>
  <c r="AA550" i="4"/>
  <c r="AA549" i="4"/>
  <c r="AA548" i="4"/>
  <c r="AA547" i="4"/>
  <c r="AA546" i="4"/>
  <c r="AA545" i="4"/>
  <c r="AA544" i="4"/>
  <c r="AA543" i="4"/>
  <c r="AA542" i="4"/>
  <c r="AA541" i="4"/>
  <c r="AA540" i="4"/>
  <c r="AA539" i="4"/>
  <c r="AA538" i="4"/>
  <c r="AA537" i="4"/>
  <c r="AA536" i="4"/>
  <c r="AA535" i="4"/>
  <c r="AA534" i="4"/>
  <c r="AA533" i="4"/>
  <c r="AA532" i="4"/>
  <c r="AA531" i="4"/>
  <c r="AA530" i="4"/>
  <c r="AA529" i="4"/>
  <c r="AA528" i="4"/>
  <c r="AA527" i="4"/>
  <c r="AA526" i="4"/>
  <c r="AA525" i="4"/>
  <c r="AA524" i="4"/>
  <c r="AA523" i="4"/>
  <c r="AA522" i="4"/>
  <c r="AA521" i="4"/>
  <c r="AA520" i="4"/>
  <c r="AA519" i="4"/>
  <c r="AA518" i="4"/>
  <c r="AA517" i="4"/>
  <c r="AA516" i="4"/>
  <c r="AA515" i="4"/>
  <c r="AA514" i="4"/>
  <c r="AA513" i="4"/>
  <c r="AA512" i="4"/>
  <c r="AA511" i="4"/>
  <c r="AA510" i="4"/>
  <c r="AA509" i="4"/>
  <c r="AA508" i="4"/>
  <c r="AA507" i="4"/>
  <c r="AA506" i="4"/>
  <c r="AA505" i="4"/>
  <c r="AA504" i="4"/>
  <c r="AA503" i="4"/>
  <c r="AA502" i="4"/>
  <c r="AA501" i="4"/>
  <c r="AA500" i="4"/>
  <c r="AA499" i="4"/>
  <c r="AA498" i="4"/>
  <c r="AA497" i="4"/>
  <c r="AA496" i="4"/>
  <c r="AA495" i="4"/>
  <c r="AA494" i="4"/>
  <c r="AA493" i="4"/>
  <c r="AA492" i="4"/>
  <c r="AA491" i="4"/>
  <c r="AA490" i="4"/>
  <c r="AA489" i="4"/>
  <c r="AA488" i="4"/>
  <c r="AA487" i="4"/>
  <c r="AA486" i="4"/>
  <c r="AA485" i="4"/>
  <c r="AA484" i="4"/>
  <c r="AA483" i="4"/>
  <c r="AA482" i="4"/>
  <c r="AA481" i="4"/>
  <c r="AA480" i="4"/>
  <c r="AA479" i="4"/>
  <c r="AA478" i="4"/>
  <c r="AA477" i="4"/>
  <c r="AA476" i="4"/>
  <c r="AA475" i="4"/>
  <c r="AA474" i="4"/>
  <c r="AA473" i="4"/>
  <c r="AA472" i="4"/>
  <c r="AA471" i="4"/>
  <c r="AA470" i="4"/>
  <c r="AA469" i="4"/>
  <c r="AA468" i="4"/>
  <c r="AA467" i="4"/>
  <c r="AA466" i="4"/>
  <c r="AA465" i="4"/>
  <c r="AA464" i="4"/>
  <c r="AA463" i="4"/>
  <c r="AA462" i="4"/>
  <c r="AA461" i="4"/>
  <c r="AA460" i="4"/>
  <c r="AA459" i="4"/>
  <c r="AA458" i="4"/>
  <c r="AA457" i="4"/>
  <c r="AA456" i="4"/>
  <c r="AA455" i="4"/>
  <c r="AA454" i="4"/>
  <c r="AA453" i="4"/>
  <c r="AA452" i="4"/>
  <c r="AA451" i="4"/>
  <c r="AA450" i="4"/>
  <c r="AA449" i="4"/>
  <c r="AA448" i="4"/>
  <c r="AA447" i="4"/>
  <c r="AA446" i="4"/>
  <c r="AA445" i="4"/>
  <c r="AA444" i="4"/>
  <c r="AA443" i="4"/>
  <c r="AA442" i="4"/>
  <c r="AA441" i="4"/>
  <c r="AA440" i="4"/>
  <c r="AA439" i="4"/>
  <c r="AA438" i="4"/>
  <c r="AA437" i="4"/>
  <c r="AA436" i="4"/>
  <c r="AA435" i="4"/>
  <c r="AA434" i="4"/>
  <c r="AA433" i="4"/>
  <c r="AA432" i="4"/>
  <c r="AA431" i="4"/>
  <c r="AA430" i="4"/>
  <c r="AA429" i="4"/>
  <c r="AA428" i="4"/>
  <c r="AA427" i="4"/>
  <c r="AA426" i="4"/>
  <c r="AA425" i="4"/>
  <c r="AA424" i="4"/>
  <c r="AA423" i="4"/>
  <c r="AA422" i="4"/>
  <c r="AA421" i="4"/>
  <c r="AA420" i="4"/>
  <c r="AA419" i="4"/>
  <c r="AA418" i="4"/>
  <c r="AA417" i="4"/>
  <c r="AA416" i="4"/>
  <c r="AA415" i="4"/>
  <c r="AA414" i="4"/>
  <c r="AA413" i="4"/>
  <c r="AA412" i="4"/>
  <c r="AA411" i="4"/>
  <c r="AA410" i="4"/>
  <c r="AA409" i="4"/>
  <c r="AA408" i="4"/>
  <c r="AA407" i="4"/>
  <c r="AA406" i="4"/>
  <c r="AA405" i="4"/>
  <c r="AA404" i="4"/>
  <c r="AA403" i="4"/>
  <c r="AA402" i="4"/>
  <c r="AA401" i="4"/>
  <c r="AA400" i="4"/>
  <c r="AA399" i="4"/>
  <c r="AA398" i="4"/>
  <c r="AA397" i="4"/>
  <c r="AA396" i="4"/>
  <c r="AA395" i="4"/>
  <c r="AA394" i="4"/>
  <c r="AA393" i="4"/>
  <c r="AA392" i="4"/>
  <c r="AA391" i="4"/>
  <c r="AA390" i="4"/>
  <c r="AA389" i="4"/>
  <c r="AA388" i="4"/>
  <c r="AA387" i="4"/>
  <c r="AA386" i="4"/>
  <c r="AA385" i="4"/>
  <c r="AA384" i="4"/>
  <c r="AA383" i="4"/>
  <c r="AA382" i="4"/>
  <c r="AA381" i="4"/>
  <c r="AA380" i="4"/>
  <c r="AA379" i="4"/>
  <c r="AA378" i="4"/>
  <c r="AA377" i="4"/>
  <c r="AA376" i="4"/>
  <c r="AA375" i="4"/>
  <c r="AA374" i="4"/>
  <c r="AA373" i="4"/>
  <c r="AA372" i="4"/>
  <c r="AA371" i="4"/>
  <c r="AA370" i="4"/>
  <c r="AA369" i="4"/>
  <c r="AA368" i="4"/>
  <c r="AA367" i="4"/>
  <c r="AA366" i="4"/>
  <c r="AA365" i="4"/>
  <c r="AA364" i="4"/>
  <c r="AA363" i="4"/>
  <c r="AA362" i="4"/>
  <c r="AA361" i="4"/>
  <c r="AA360" i="4"/>
  <c r="AA359" i="4"/>
  <c r="AA358" i="4"/>
  <c r="AA357" i="4"/>
  <c r="AA356" i="4"/>
  <c r="AA355" i="4"/>
  <c r="AA354" i="4"/>
  <c r="AA353" i="4"/>
  <c r="AA352" i="4"/>
  <c r="AA351" i="4"/>
  <c r="AA350" i="4"/>
  <c r="AA349" i="4"/>
  <c r="AA348" i="4"/>
  <c r="AA347" i="4"/>
  <c r="AA346" i="4"/>
  <c r="AA345" i="4"/>
  <c r="AA344" i="4"/>
  <c r="AA343" i="4"/>
  <c r="AA342" i="4"/>
  <c r="AA341" i="4"/>
  <c r="AA340" i="4"/>
  <c r="AA339" i="4"/>
  <c r="AA338" i="4"/>
  <c r="AA337" i="4"/>
  <c r="AA336" i="4"/>
  <c r="AA335" i="4"/>
  <c r="AA334" i="4"/>
  <c r="AA333" i="4"/>
  <c r="AA332" i="4"/>
  <c r="AA331" i="4"/>
  <c r="AA330" i="4"/>
  <c r="AA329" i="4"/>
  <c r="AA328" i="4"/>
  <c r="AA327" i="4"/>
  <c r="AA326" i="4"/>
  <c r="AA325" i="4"/>
  <c r="AA324" i="4"/>
  <c r="AA323" i="4"/>
  <c r="AA322" i="4"/>
  <c r="AA321" i="4"/>
  <c r="AA320" i="4"/>
  <c r="AA319" i="4"/>
  <c r="AA318" i="4"/>
  <c r="AA317" i="4"/>
  <c r="AA316" i="4"/>
  <c r="AA315" i="4"/>
  <c r="AA314" i="4"/>
  <c r="AA313" i="4"/>
  <c r="AA312" i="4"/>
  <c r="AA311" i="4"/>
  <c r="AA310" i="4"/>
  <c r="AA309" i="4"/>
  <c r="AA308" i="4"/>
  <c r="AA307" i="4"/>
  <c r="AA306" i="4"/>
  <c r="AA305" i="4"/>
  <c r="AA304" i="4"/>
  <c r="AA303" i="4"/>
  <c r="AA302" i="4"/>
  <c r="AA301" i="4"/>
  <c r="AA300" i="4"/>
  <c r="AA299" i="4"/>
  <c r="AA298" i="4"/>
  <c r="AA297" i="4"/>
  <c r="AA296" i="4"/>
  <c r="AA295" i="4"/>
  <c r="AA294" i="4"/>
  <c r="AA293" i="4"/>
  <c r="AA292" i="4"/>
  <c r="AA291" i="4"/>
  <c r="AA290" i="4"/>
  <c r="AA289" i="4"/>
  <c r="AA288" i="4"/>
  <c r="AA287" i="4"/>
  <c r="AA286" i="4"/>
  <c r="AA285" i="4"/>
  <c r="AA284" i="4"/>
  <c r="AA283" i="4"/>
  <c r="AA282" i="4"/>
  <c r="AA281" i="4"/>
  <c r="AA280" i="4"/>
  <c r="AA279" i="4"/>
  <c r="AA278" i="4"/>
  <c r="AA277" i="4"/>
  <c r="AA276" i="4"/>
  <c r="AA275" i="4"/>
  <c r="AA274" i="4"/>
  <c r="AA273" i="4"/>
  <c r="AA272" i="4"/>
  <c r="AA271" i="4"/>
  <c r="AA270" i="4"/>
  <c r="AA269" i="4"/>
  <c r="AA268" i="4"/>
  <c r="AA267" i="4"/>
  <c r="AA266" i="4"/>
  <c r="AA265" i="4"/>
  <c r="AA264" i="4"/>
  <c r="AA263" i="4"/>
  <c r="AA262" i="4"/>
  <c r="AA261" i="4"/>
  <c r="AA260" i="4"/>
  <c r="AA259" i="4"/>
  <c r="AA258" i="4"/>
  <c r="AA257" i="4"/>
  <c r="AA256" i="4"/>
  <c r="AA255" i="4"/>
  <c r="AA254" i="4"/>
  <c r="AA253" i="4"/>
  <c r="AA252" i="4"/>
  <c r="AA251" i="4"/>
  <c r="AA250" i="4"/>
  <c r="AA249" i="4"/>
  <c r="AA248" i="4"/>
  <c r="AA247" i="4"/>
  <c r="AA246" i="4"/>
  <c r="AA245" i="4"/>
  <c r="AA244" i="4"/>
  <c r="AA243" i="4"/>
  <c r="AA242" i="4"/>
  <c r="AA241" i="4"/>
  <c r="AA240" i="4"/>
  <c r="AA239" i="4"/>
  <c r="AA238" i="4"/>
  <c r="AA237" i="4"/>
  <c r="AA236" i="4"/>
  <c r="AA235" i="4"/>
  <c r="AA234" i="4"/>
  <c r="AA233" i="4"/>
  <c r="AA232" i="4"/>
  <c r="AA231" i="4"/>
  <c r="AA230" i="4"/>
  <c r="AA229" i="4"/>
  <c r="AA228" i="4"/>
  <c r="AA227" i="4"/>
  <c r="AA226" i="4"/>
  <c r="AA225" i="4"/>
  <c r="AA224" i="4"/>
  <c r="AA223" i="4"/>
  <c r="AA222" i="4"/>
  <c r="AA221" i="4"/>
  <c r="AA220" i="4"/>
  <c r="AA219" i="4"/>
  <c r="AA218" i="4"/>
  <c r="AA217" i="4"/>
  <c r="AA216" i="4"/>
  <c r="AA215" i="4"/>
  <c r="AA214" i="4"/>
  <c r="AA213" i="4"/>
  <c r="AA212" i="4"/>
  <c r="AA211" i="4"/>
  <c r="AA210" i="4"/>
  <c r="AA209" i="4"/>
  <c r="AA208" i="4"/>
  <c r="AA207" i="4"/>
  <c r="AA206" i="4"/>
  <c r="AA205" i="4"/>
  <c r="AA204" i="4"/>
  <c r="AA203" i="4"/>
  <c r="AA202" i="4"/>
  <c r="AA201" i="4"/>
  <c r="AA200" i="4"/>
  <c r="AA199" i="4"/>
  <c r="AA198" i="4"/>
  <c r="AA197" i="4"/>
  <c r="AA196" i="4"/>
  <c r="AA195" i="4"/>
  <c r="AA194" i="4"/>
  <c r="AA193" i="4"/>
  <c r="AA192" i="4"/>
  <c r="AA191" i="4"/>
  <c r="AA190" i="4"/>
  <c r="AA189" i="4"/>
  <c r="AA188" i="4"/>
  <c r="AA187" i="4"/>
  <c r="AA186" i="4"/>
  <c r="AA185" i="4"/>
  <c r="AA184" i="4"/>
  <c r="AA183" i="4"/>
  <c r="AA182" i="4"/>
  <c r="AA181" i="4"/>
  <c r="AA180" i="4"/>
  <c r="AA179" i="4"/>
  <c r="AA178" i="4"/>
  <c r="AA177" i="4"/>
  <c r="AA176" i="4"/>
  <c r="AA175" i="4"/>
  <c r="AA174" i="4"/>
  <c r="AA173" i="4"/>
  <c r="AA172" i="4"/>
  <c r="AA171" i="4"/>
  <c r="AA170" i="4"/>
  <c r="AA169" i="4"/>
  <c r="AA168" i="4"/>
  <c r="AA167" i="4"/>
  <c r="AA166" i="4"/>
  <c r="AA165" i="4"/>
  <c r="AA164" i="4"/>
  <c r="AA163" i="4"/>
  <c r="AA162" i="4"/>
  <c r="AA161" i="4"/>
  <c r="AA160" i="4"/>
  <c r="AA159" i="4"/>
  <c r="AA158" i="4"/>
  <c r="AA157" i="4"/>
  <c r="AA156" i="4"/>
  <c r="AA155" i="4"/>
  <c r="AA154" i="4"/>
  <c r="AA153" i="4"/>
  <c r="AA152" i="4"/>
  <c r="AA151" i="4"/>
  <c r="AA150" i="4"/>
  <c r="AA149" i="4"/>
  <c r="AA148" i="4"/>
  <c r="AA147" i="4"/>
  <c r="AA146" i="4"/>
  <c r="AA145" i="4"/>
  <c r="AA144" i="4"/>
  <c r="AA143" i="4"/>
  <c r="AA142" i="4"/>
  <c r="AA141" i="4"/>
  <c r="AA140" i="4"/>
  <c r="AA139" i="4"/>
  <c r="AA138" i="4"/>
  <c r="AA137" i="4"/>
  <c r="AA136" i="4"/>
  <c r="AA135" i="4"/>
  <c r="AA134" i="4"/>
  <c r="AA133" i="4"/>
  <c r="AA132" i="4"/>
  <c r="AA131" i="4"/>
  <c r="AA130" i="4"/>
  <c r="AA129" i="4"/>
  <c r="AA128" i="4"/>
  <c r="AA127" i="4"/>
  <c r="AA126" i="4"/>
  <c r="AA125" i="4"/>
  <c r="AA124" i="4"/>
  <c r="AA123" i="4"/>
  <c r="AA122" i="4"/>
  <c r="AA121" i="4"/>
  <c r="AA120" i="4"/>
  <c r="AA119" i="4"/>
  <c r="AA118" i="4"/>
  <c r="AA117" i="4"/>
  <c r="AA116" i="4"/>
  <c r="AA115" i="4"/>
  <c r="AA114" i="4"/>
  <c r="AA113" i="4"/>
  <c r="AA112" i="4"/>
  <c r="AA111" i="4"/>
  <c r="AA110" i="4"/>
  <c r="AA109" i="4"/>
  <c r="AA108" i="4"/>
  <c r="AA107" i="4"/>
  <c r="AA106" i="4"/>
  <c r="AA105" i="4"/>
  <c r="AA104" i="4"/>
  <c r="AA103" i="4"/>
  <c r="AA102" i="4"/>
  <c r="AA101" i="4"/>
  <c r="AA100" i="4"/>
  <c r="AA99" i="4"/>
  <c r="AA98" i="4"/>
  <c r="AA97" i="4"/>
  <c r="AA96" i="4"/>
  <c r="AA95" i="4"/>
  <c r="AA94" i="4"/>
  <c r="AA93" i="4"/>
  <c r="AA92" i="4"/>
  <c r="AA91" i="4"/>
  <c r="AA90" i="4"/>
  <c r="AA89" i="4"/>
  <c r="AA88" i="4"/>
  <c r="AA87" i="4"/>
  <c r="AA86" i="4"/>
  <c r="AA85" i="4"/>
  <c r="AA84" i="4"/>
  <c r="AA83" i="4"/>
  <c r="AA82" i="4"/>
  <c r="AA81" i="4"/>
  <c r="AA80" i="4"/>
  <c r="AA79" i="4"/>
  <c r="AA78" i="4"/>
  <c r="AA77" i="4"/>
  <c r="AA76" i="4"/>
  <c r="AA75" i="4"/>
  <c r="AA74" i="4"/>
  <c r="AA73" i="4"/>
  <c r="AA72" i="4"/>
  <c r="AA71" i="4"/>
  <c r="AA70" i="4"/>
  <c r="AA69" i="4"/>
  <c r="AA68" i="4"/>
  <c r="AA67" i="4"/>
  <c r="AA66" i="4"/>
  <c r="AA65" i="4"/>
  <c r="AA64" i="4"/>
  <c r="AA63" i="4"/>
  <c r="AA62" i="4"/>
  <c r="AA61" i="4"/>
  <c r="AA60" i="4"/>
  <c r="AA59" i="4"/>
  <c r="AA58" i="4"/>
  <c r="AA57" i="4"/>
  <c r="AA56" i="4"/>
  <c r="AA55" i="4"/>
  <c r="AA54" i="4"/>
  <c r="AA53" i="4"/>
  <c r="AA52" i="4"/>
  <c r="AA51" i="4"/>
  <c r="AA50" i="4"/>
  <c r="AA49" i="4"/>
  <c r="AA48" i="4"/>
  <c r="AA47" i="4"/>
  <c r="AA46" i="4"/>
  <c r="AA45" i="4"/>
  <c r="AA44" i="4"/>
  <c r="AA43" i="4"/>
  <c r="AA42" i="4"/>
  <c r="AA41" i="4"/>
  <c r="AA40" i="4"/>
  <c r="AA39" i="4"/>
  <c r="AA38" i="4"/>
  <c r="AA37" i="4"/>
  <c r="AA36" i="4"/>
  <c r="AA35" i="4"/>
  <c r="AA34" i="4"/>
  <c r="AA33" i="4"/>
  <c r="AA32" i="4"/>
  <c r="AA31" i="4"/>
  <c r="H31" i="4"/>
  <c r="AA30" i="4"/>
  <c r="G30" i="4"/>
  <c r="F30" i="4"/>
  <c r="AA29" i="4"/>
  <c r="AA28" i="4"/>
  <c r="E28" i="4"/>
  <c r="AA27" i="4"/>
  <c r="H27" i="4"/>
  <c r="G27" i="4"/>
  <c r="AA26" i="4"/>
  <c r="AA25" i="4"/>
  <c r="F25" i="4"/>
  <c r="E25" i="4"/>
  <c r="AA24" i="4"/>
  <c r="I24" i="4"/>
  <c r="H24" i="4"/>
  <c r="G24" i="4"/>
  <c r="G28" i="4" s="1"/>
  <c r="F24" i="4"/>
  <c r="E24" i="4"/>
  <c r="D24" i="4"/>
  <c r="B24" i="4"/>
  <c r="AA23" i="4"/>
  <c r="AA22" i="4"/>
  <c r="I22" i="4"/>
  <c r="H22" i="4"/>
  <c r="G22" i="4"/>
  <c r="F22" i="4"/>
  <c r="E22" i="4"/>
  <c r="D22" i="4"/>
  <c r="AA21" i="4"/>
  <c r="I21" i="4"/>
  <c r="I27" i="4" s="1"/>
  <c r="H21" i="4"/>
  <c r="G21" i="4"/>
  <c r="G25" i="4" s="1"/>
  <c r="F21" i="4"/>
  <c r="F27" i="4" s="1"/>
  <c r="E21" i="4"/>
  <c r="E27" i="4" s="1"/>
  <c r="D21" i="4"/>
  <c r="D27" i="4" s="1"/>
  <c r="AA20" i="4"/>
  <c r="AA19" i="4"/>
  <c r="AA18" i="4"/>
  <c r="AA17" i="4"/>
  <c r="AA16" i="4"/>
  <c r="AA15" i="4"/>
  <c r="AA14" i="4"/>
  <c r="AA13" i="4"/>
  <c r="AA12" i="4"/>
  <c r="AA11" i="4"/>
  <c r="H11" i="4"/>
  <c r="E11" i="4"/>
  <c r="E12" i="4" s="1"/>
  <c r="D11" i="4"/>
  <c r="AA10" i="4"/>
  <c r="AA9" i="4"/>
  <c r="G9" i="4"/>
  <c r="AA8" i="4"/>
  <c r="I8" i="4"/>
  <c r="H8" i="4"/>
  <c r="H12" i="4" s="1"/>
  <c r="G8" i="4"/>
  <c r="F8" i="4"/>
  <c r="E8" i="4"/>
  <c r="D8" i="4"/>
  <c r="B8" i="4"/>
  <c r="AA7" i="4"/>
  <c r="AA6" i="4"/>
  <c r="I6" i="4"/>
  <c r="H6" i="4"/>
  <c r="G6" i="4"/>
  <c r="F6" i="4"/>
  <c r="E6" i="4"/>
  <c r="D6" i="4"/>
  <c r="AA5" i="4"/>
  <c r="I5" i="4"/>
  <c r="I11" i="4" s="1"/>
  <c r="H5" i="4"/>
  <c r="H9" i="4" s="1"/>
  <c r="G5" i="4"/>
  <c r="G11" i="4" s="1"/>
  <c r="F5" i="4"/>
  <c r="F11" i="4" s="1"/>
  <c r="E5" i="4"/>
  <c r="D5" i="4"/>
  <c r="D9" i="4" s="1"/>
  <c r="AA4" i="4"/>
  <c r="AY640" i="2"/>
  <c r="AX640" i="2"/>
  <c r="AW640" i="2"/>
  <c r="AV640" i="2"/>
  <c r="AU640" i="2"/>
  <c r="AT640" i="2"/>
  <c r="AQ640" i="2"/>
  <c r="AP640" i="2"/>
  <c r="AO640" i="2"/>
  <c r="AN640" i="2"/>
  <c r="AM640" i="2"/>
  <c r="AR640" i="2" s="1"/>
  <c r="BE639" i="2"/>
  <c r="BD639" i="2"/>
  <c r="AY639" i="2"/>
  <c r="AX639" i="2"/>
  <c r="AW639" i="2"/>
  <c r="AV639" i="2"/>
  <c r="BB639" i="2" s="1"/>
  <c r="AU639" i="2"/>
  <c r="AT639" i="2"/>
  <c r="AQ639" i="2"/>
  <c r="AP639" i="2"/>
  <c r="AO639" i="2"/>
  <c r="AN639" i="2"/>
  <c r="AM639" i="2"/>
  <c r="AR639" i="2" s="1"/>
  <c r="BC638" i="2"/>
  <c r="BB638" i="2"/>
  <c r="AY638" i="2"/>
  <c r="AX638" i="2"/>
  <c r="AW638" i="2"/>
  <c r="AV638" i="2"/>
  <c r="AU638" i="2"/>
  <c r="AT638" i="2"/>
  <c r="AZ638" i="2" s="1"/>
  <c r="AQ638" i="2"/>
  <c r="AP638" i="2"/>
  <c r="AO638" i="2"/>
  <c r="AN638" i="2"/>
  <c r="AM638" i="2"/>
  <c r="AR638" i="2" s="1"/>
  <c r="BE637" i="2"/>
  <c r="AH637" i="2" s="1"/>
  <c r="BD637" i="2"/>
  <c r="AG637" i="2" s="1"/>
  <c r="BA637" i="2"/>
  <c r="AD637" i="2" s="1"/>
  <c r="AZ637" i="2"/>
  <c r="AC637" i="2" s="1"/>
  <c r="AY637" i="2"/>
  <c r="AX637" i="2"/>
  <c r="AW637" i="2"/>
  <c r="BC637" i="2" s="1"/>
  <c r="AV637" i="2"/>
  <c r="BB637" i="2" s="1"/>
  <c r="AE637" i="2" s="1"/>
  <c r="AU637" i="2"/>
  <c r="AT637" i="2"/>
  <c r="AQ637" i="2"/>
  <c r="AP637" i="2"/>
  <c r="AO637" i="2"/>
  <c r="AN637" i="2"/>
  <c r="AM637" i="2"/>
  <c r="AR637" i="2" s="1"/>
  <c r="AF637" i="2"/>
  <c r="AY636" i="2"/>
  <c r="AX636" i="2"/>
  <c r="AW636" i="2"/>
  <c r="AV636" i="2"/>
  <c r="AU636" i="2"/>
  <c r="AT636" i="2"/>
  <c r="AQ636" i="2"/>
  <c r="AP636" i="2"/>
  <c r="AO636" i="2"/>
  <c r="AN636" i="2"/>
  <c r="AM636" i="2"/>
  <c r="AR636" i="2" s="1"/>
  <c r="BA635" i="2"/>
  <c r="AY635" i="2"/>
  <c r="AX635" i="2"/>
  <c r="AW635" i="2"/>
  <c r="BC635" i="2" s="1"/>
  <c r="AV635" i="2"/>
  <c r="AU635" i="2"/>
  <c r="AT635" i="2"/>
  <c r="AR635" i="2"/>
  <c r="AQ635" i="2"/>
  <c r="AP635" i="2"/>
  <c r="AO635" i="2"/>
  <c r="AN635" i="2"/>
  <c r="AM635" i="2"/>
  <c r="AY634" i="2"/>
  <c r="AX634" i="2"/>
  <c r="AW634" i="2"/>
  <c r="AV634" i="2"/>
  <c r="AU634" i="2"/>
  <c r="BA634" i="2" s="1"/>
  <c r="AT634" i="2"/>
  <c r="AQ634" i="2"/>
  <c r="AP634" i="2"/>
  <c r="AO634" i="2"/>
  <c r="AN634" i="2"/>
  <c r="AM634" i="2"/>
  <c r="AR634" i="2" s="1"/>
  <c r="AY633" i="2"/>
  <c r="AX633" i="2"/>
  <c r="AW633" i="2"/>
  <c r="BA633" i="2" s="1"/>
  <c r="AV633" i="2"/>
  <c r="AU633" i="2"/>
  <c r="AT633" i="2"/>
  <c r="AR633" i="2"/>
  <c r="AQ633" i="2"/>
  <c r="AP633" i="2"/>
  <c r="AO633" i="2"/>
  <c r="AN633" i="2"/>
  <c r="AM633" i="2"/>
  <c r="BB632" i="2"/>
  <c r="AY632" i="2"/>
  <c r="AX632" i="2"/>
  <c r="AW632" i="2"/>
  <c r="AV632" i="2"/>
  <c r="AU632" i="2"/>
  <c r="AT632" i="2"/>
  <c r="AQ632" i="2"/>
  <c r="AP632" i="2"/>
  <c r="AO632" i="2"/>
  <c r="AN632" i="2"/>
  <c r="AM632" i="2"/>
  <c r="AR632" i="2" s="1"/>
  <c r="BE631" i="2"/>
  <c r="BD631" i="2"/>
  <c r="AY631" i="2"/>
  <c r="AX631" i="2"/>
  <c r="AW631" i="2"/>
  <c r="AV631" i="2"/>
  <c r="BB631" i="2" s="1"/>
  <c r="AU631" i="2"/>
  <c r="AT631" i="2"/>
  <c r="AQ631" i="2"/>
  <c r="AP631" i="2"/>
  <c r="AO631" i="2"/>
  <c r="AN631" i="2"/>
  <c r="AM631" i="2"/>
  <c r="AR631" i="2" s="1"/>
  <c r="BC630" i="2"/>
  <c r="BB630" i="2"/>
  <c r="AY630" i="2"/>
  <c r="AX630" i="2"/>
  <c r="AW630" i="2"/>
  <c r="AV630" i="2"/>
  <c r="AU630" i="2"/>
  <c r="AT630" i="2"/>
  <c r="AZ630" i="2" s="1"/>
  <c r="AQ630" i="2"/>
  <c r="AP630" i="2"/>
  <c r="AO630" i="2"/>
  <c r="AN630" i="2"/>
  <c r="AM630" i="2"/>
  <c r="AR630" i="2" s="1"/>
  <c r="AY629" i="2"/>
  <c r="AX629" i="2"/>
  <c r="AW629" i="2"/>
  <c r="AV629" i="2"/>
  <c r="AU629" i="2"/>
  <c r="AT629" i="2"/>
  <c r="AQ629" i="2"/>
  <c r="AP629" i="2"/>
  <c r="AO629" i="2"/>
  <c r="AN629" i="2"/>
  <c r="AM629" i="2"/>
  <c r="AR629" i="2" s="1"/>
  <c r="BC628" i="2"/>
  <c r="AY628" i="2"/>
  <c r="AX628" i="2"/>
  <c r="AW628" i="2"/>
  <c r="AV628" i="2"/>
  <c r="AU628" i="2"/>
  <c r="AT628" i="2"/>
  <c r="AQ628" i="2"/>
  <c r="AP628" i="2"/>
  <c r="AO628" i="2"/>
  <c r="AN628" i="2"/>
  <c r="AM628" i="2"/>
  <c r="AR628" i="2" s="1"/>
  <c r="AY627" i="2"/>
  <c r="AX627" i="2"/>
  <c r="AW627" i="2"/>
  <c r="AV627" i="2"/>
  <c r="AU627" i="2"/>
  <c r="AT627" i="2"/>
  <c r="AQ627" i="2"/>
  <c r="AP627" i="2"/>
  <c r="AO627" i="2"/>
  <c r="AN627" i="2"/>
  <c r="AM627" i="2"/>
  <c r="AR627" i="2" s="1"/>
  <c r="AY626" i="2"/>
  <c r="AX626" i="2"/>
  <c r="AW626" i="2"/>
  <c r="AV626" i="2"/>
  <c r="AU626" i="2"/>
  <c r="AT626" i="2"/>
  <c r="AQ626" i="2"/>
  <c r="AP626" i="2"/>
  <c r="AO626" i="2"/>
  <c r="AN626" i="2"/>
  <c r="AM626" i="2"/>
  <c r="AR626" i="2" s="1"/>
  <c r="BD625" i="2"/>
  <c r="AY625" i="2"/>
  <c r="AX625" i="2"/>
  <c r="AW625" i="2"/>
  <c r="AV625" i="2"/>
  <c r="AU625" i="2"/>
  <c r="AT625" i="2"/>
  <c r="AR625" i="2"/>
  <c r="AQ625" i="2"/>
  <c r="AP625" i="2"/>
  <c r="AO625" i="2"/>
  <c r="AN625" i="2"/>
  <c r="AM625" i="2"/>
  <c r="AY624" i="2"/>
  <c r="AX624" i="2"/>
  <c r="AW624" i="2"/>
  <c r="AV624" i="2"/>
  <c r="AU624" i="2"/>
  <c r="AT624" i="2"/>
  <c r="AQ624" i="2"/>
  <c r="AP624" i="2"/>
  <c r="AO624" i="2"/>
  <c r="AN624" i="2"/>
  <c r="AM624" i="2"/>
  <c r="AR624" i="2" s="1"/>
  <c r="BE623" i="2"/>
  <c r="BD623" i="2"/>
  <c r="AY623" i="2"/>
  <c r="AX623" i="2"/>
  <c r="AW623" i="2"/>
  <c r="AV623" i="2"/>
  <c r="BB623" i="2" s="1"/>
  <c r="AU623" i="2"/>
  <c r="AT623" i="2"/>
  <c r="AQ623" i="2"/>
  <c r="AP623" i="2"/>
  <c r="AO623" i="2"/>
  <c r="AN623" i="2"/>
  <c r="AM623" i="2"/>
  <c r="AR623" i="2" s="1"/>
  <c r="BC622" i="2"/>
  <c r="BB622" i="2"/>
  <c r="AY622" i="2"/>
  <c r="AX622" i="2"/>
  <c r="AW622" i="2"/>
  <c r="AV622" i="2"/>
  <c r="AU622" i="2"/>
  <c r="AT622" i="2"/>
  <c r="AZ622" i="2" s="1"/>
  <c r="AQ622" i="2"/>
  <c r="AP622" i="2"/>
  <c r="AO622" i="2"/>
  <c r="AN622" i="2"/>
  <c r="AM622" i="2"/>
  <c r="AR622" i="2" s="1"/>
  <c r="AY621" i="2"/>
  <c r="AX621" i="2"/>
  <c r="AW621" i="2"/>
  <c r="AV621" i="2"/>
  <c r="AU621" i="2"/>
  <c r="AT621" i="2"/>
  <c r="AQ621" i="2"/>
  <c r="AP621" i="2"/>
  <c r="AO621" i="2"/>
  <c r="AN621" i="2"/>
  <c r="AM621" i="2"/>
  <c r="AR621" i="2" s="1"/>
  <c r="AY620" i="2"/>
  <c r="AX620" i="2"/>
  <c r="AW620" i="2"/>
  <c r="AV620" i="2"/>
  <c r="AU620" i="2"/>
  <c r="AT620" i="2"/>
  <c r="AQ620" i="2"/>
  <c r="AP620" i="2"/>
  <c r="AO620" i="2"/>
  <c r="AN620" i="2"/>
  <c r="AM620" i="2"/>
  <c r="AR620" i="2" s="1"/>
  <c r="AY619" i="2"/>
  <c r="AX619" i="2"/>
  <c r="AW619" i="2"/>
  <c r="AV619" i="2"/>
  <c r="AU619" i="2"/>
  <c r="AT619" i="2"/>
  <c r="AR619" i="2"/>
  <c r="AQ619" i="2"/>
  <c r="AP619" i="2"/>
  <c r="AO619" i="2"/>
  <c r="AN619" i="2"/>
  <c r="AM619" i="2"/>
  <c r="BC618" i="2"/>
  <c r="AF618" i="2" s="1"/>
  <c r="BB618" i="2"/>
  <c r="AE618" i="2" s="1"/>
  <c r="AY618" i="2"/>
  <c r="BE618" i="2" s="1"/>
  <c r="AH618" i="2" s="1"/>
  <c r="AX618" i="2"/>
  <c r="BD618" i="2" s="1"/>
  <c r="AG618" i="2" s="1"/>
  <c r="AW618" i="2"/>
  <c r="AV618" i="2"/>
  <c r="AU618" i="2"/>
  <c r="BA618" i="2" s="1"/>
  <c r="AT618" i="2"/>
  <c r="AZ618" i="2" s="1"/>
  <c r="AC618" i="2" s="1"/>
  <c r="BF618" i="2" s="1"/>
  <c r="AQ618" i="2"/>
  <c r="AP618" i="2"/>
  <c r="AO618" i="2"/>
  <c r="AN618" i="2"/>
  <c r="AM618" i="2"/>
  <c r="AR618" i="2" s="1"/>
  <c r="AD618" i="2"/>
  <c r="BA617" i="2"/>
  <c r="AY617" i="2"/>
  <c r="AX617" i="2"/>
  <c r="AW617" i="2"/>
  <c r="AV617" i="2"/>
  <c r="AU617" i="2"/>
  <c r="AT617" i="2"/>
  <c r="AR617" i="2"/>
  <c r="AQ617" i="2"/>
  <c r="AP617" i="2"/>
  <c r="AO617" i="2"/>
  <c r="AN617" i="2"/>
  <c r="AM617" i="2"/>
  <c r="AY616" i="2"/>
  <c r="AX616" i="2"/>
  <c r="AW616" i="2"/>
  <c r="AV616" i="2"/>
  <c r="AU616" i="2"/>
  <c r="AT616" i="2"/>
  <c r="AQ616" i="2"/>
  <c r="AP616" i="2"/>
  <c r="AO616" i="2"/>
  <c r="AN616" i="2"/>
  <c r="AM616" i="2"/>
  <c r="AR616" i="2" s="1"/>
  <c r="BA615" i="2"/>
  <c r="AY615" i="2"/>
  <c r="AX615" i="2"/>
  <c r="AW615" i="2"/>
  <c r="AV615" i="2"/>
  <c r="AU615" i="2"/>
  <c r="AT615" i="2"/>
  <c r="AR615" i="2"/>
  <c r="AQ615" i="2"/>
  <c r="AP615" i="2"/>
  <c r="AO615" i="2"/>
  <c r="AN615" i="2"/>
  <c r="AM615" i="2"/>
  <c r="AY614" i="2"/>
  <c r="AX614" i="2"/>
  <c r="AW614" i="2"/>
  <c r="AV614" i="2"/>
  <c r="AU614" i="2"/>
  <c r="AT614" i="2"/>
  <c r="AQ614" i="2"/>
  <c r="AP614" i="2"/>
  <c r="AO614" i="2"/>
  <c r="AN614" i="2"/>
  <c r="AM614" i="2"/>
  <c r="AR614" i="2" s="1"/>
  <c r="BE613" i="2"/>
  <c r="BD613" i="2"/>
  <c r="AY613" i="2"/>
  <c r="AX613" i="2"/>
  <c r="AW613" i="2"/>
  <c r="AV613" i="2"/>
  <c r="BB613" i="2" s="1"/>
  <c r="AU613" i="2"/>
  <c r="AT613" i="2"/>
  <c r="AQ613" i="2"/>
  <c r="AP613" i="2"/>
  <c r="AO613" i="2"/>
  <c r="AN613" i="2"/>
  <c r="AM613" i="2"/>
  <c r="AR613" i="2" s="1"/>
  <c r="BC612" i="2"/>
  <c r="BB612" i="2"/>
  <c r="AY612" i="2"/>
  <c r="AX612" i="2"/>
  <c r="AW612" i="2"/>
  <c r="AV612" i="2"/>
  <c r="AU612" i="2"/>
  <c r="AT612" i="2"/>
  <c r="AZ612" i="2" s="1"/>
  <c r="AQ612" i="2"/>
  <c r="AP612" i="2"/>
  <c r="AO612" i="2"/>
  <c r="AN612" i="2"/>
  <c r="AM612" i="2"/>
  <c r="AR612" i="2" s="1"/>
  <c r="AY611" i="2"/>
  <c r="AX611" i="2"/>
  <c r="AW611" i="2"/>
  <c r="AV611" i="2"/>
  <c r="AU611" i="2"/>
  <c r="AT611" i="2"/>
  <c r="AQ611" i="2"/>
  <c r="AP611" i="2"/>
  <c r="AO611" i="2"/>
  <c r="AN611" i="2"/>
  <c r="AM611" i="2"/>
  <c r="AR611" i="2" s="1"/>
  <c r="AY610" i="2"/>
  <c r="AX610" i="2"/>
  <c r="AW610" i="2"/>
  <c r="AV610" i="2"/>
  <c r="AU610" i="2"/>
  <c r="AT610" i="2"/>
  <c r="AQ610" i="2"/>
  <c r="AP610" i="2"/>
  <c r="AO610" i="2"/>
  <c r="AN610" i="2"/>
  <c r="AM610" i="2"/>
  <c r="AR610" i="2" s="1"/>
  <c r="AY609" i="2"/>
  <c r="AX609" i="2"/>
  <c r="AW609" i="2"/>
  <c r="AV609" i="2"/>
  <c r="AU609" i="2"/>
  <c r="AT609" i="2"/>
  <c r="AQ609" i="2"/>
  <c r="AP609" i="2"/>
  <c r="AO609" i="2"/>
  <c r="AN609" i="2"/>
  <c r="AM609" i="2"/>
  <c r="AR609" i="2" s="1"/>
  <c r="AY608" i="2"/>
  <c r="AX608" i="2"/>
  <c r="AW608" i="2"/>
  <c r="AV608" i="2"/>
  <c r="AU608" i="2"/>
  <c r="AT608" i="2"/>
  <c r="AQ608" i="2"/>
  <c r="AP608" i="2"/>
  <c r="AO608" i="2"/>
  <c r="AN608" i="2"/>
  <c r="AM608" i="2"/>
  <c r="AR608" i="2" s="1"/>
  <c r="AY607" i="2"/>
  <c r="AX607" i="2"/>
  <c r="AW607" i="2"/>
  <c r="AV607" i="2"/>
  <c r="AU607" i="2"/>
  <c r="AT607" i="2"/>
  <c r="AR607" i="2"/>
  <c r="AQ607" i="2"/>
  <c r="AP607" i="2"/>
  <c r="AO607" i="2"/>
  <c r="AN607" i="2"/>
  <c r="AM607" i="2"/>
  <c r="BB606" i="2"/>
  <c r="AY606" i="2"/>
  <c r="AX606" i="2"/>
  <c r="AW606" i="2"/>
  <c r="AV606" i="2"/>
  <c r="AU606" i="2"/>
  <c r="AT606" i="2"/>
  <c r="AQ606" i="2"/>
  <c r="AP606" i="2"/>
  <c r="AO606" i="2"/>
  <c r="AN606" i="2"/>
  <c r="AM606" i="2"/>
  <c r="AR606" i="2" s="1"/>
  <c r="BE605" i="2"/>
  <c r="BD605" i="2"/>
  <c r="AY605" i="2"/>
  <c r="AX605" i="2"/>
  <c r="AW605" i="2"/>
  <c r="AV605" i="2"/>
  <c r="BB605" i="2" s="1"/>
  <c r="AU605" i="2"/>
  <c r="AT605" i="2"/>
  <c r="AQ605" i="2"/>
  <c r="AP605" i="2"/>
  <c r="AO605" i="2"/>
  <c r="AN605" i="2"/>
  <c r="AM605" i="2"/>
  <c r="AR605" i="2" s="1"/>
  <c r="BC604" i="2"/>
  <c r="BB604" i="2"/>
  <c r="AY604" i="2"/>
  <c r="AX604" i="2"/>
  <c r="AW604" i="2"/>
  <c r="AV604" i="2"/>
  <c r="AU604" i="2"/>
  <c r="AT604" i="2"/>
  <c r="AZ604" i="2" s="1"/>
  <c r="AQ604" i="2"/>
  <c r="AP604" i="2"/>
  <c r="AO604" i="2"/>
  <c r="AN604" i="2"/>
  <c r="AM604" i="2"/>
  <c r="AR604" i="2" s="1"/>
  <c r="BE603" i="2"/>
  <c r="AY603" i="2"/>
  <c r="AX603" i="2"/>
  <c r="AW603" i="2"/>
  <c r="AV603" i="2"/>
  <c r="AU603" i="2"/>
  <c r="AT603" i="2"/>
  <c r="AQ603" i="2"/>
  <c r="AP603" i="2"/>
  <c r="AO603" i="2"/>
  <c r="AN603" i="2"/>
  <c r="AM603" i="2"/>
  <c r="AR603" i="2" s="1"/>
  <c r="BC602" i="2"/>
  <c r="AY602" i="2"/>
  <c r="AX602" i="2"/>
  <c r="AW602" i="2"/>
  <c r="AV602" i="2"/>
  <c r="AU602" i="2"/>
  <c r="AT602" i="2"/>
  <c r="AQ602" i="2"/>
  <c r="AP602" i="2"/>
  <c r="AO602" i="2"/>
  <c r="AN602" i="2"/>
  <c r="AM602" i="2"/>
  <c r="AR602" i="2" s="1"/>
  <c r="BE601" i="2"/>
  <c r="AH601" i="2" s="1"/>
  <c r="BD601" i="2"/>
  <c r="AG601" i="2" s="1"/>
  <c r="BA601" i="2"/>
  <c r="AD601" i="2" s="1"/>
  <c r="AZ601" i="2"/>
  <c r="AC601" i="2" s="1"/>
  <c r="AY601" i="2"/>
  <c r="AX601" i="2"/>
  <c r="AW601" i="2"/>
  <c r="BC601" i="2" s="1"/>
  <c r="AF601" i="2" s="1"/>
  <c r="AV601" i="2"/>
  <c r="BB601" i="2" s="1"/>
  <c r="AE601" i="2" s="1"/>
  <c r="AU601" i="2"/>
  <c r="AT601" i="2"/>
  <c r="AQ601" i="2"/>
  <c r="AP601" i="2"/>
  <c r="AO601" i="2"/>
  <c r="AN601" i="2"/>
  <c r="AM601" i="2"/>
  <c r="AR601" i="2" s="1"/>
  <c r="AY600" i="2"/>
  <c r="AX600" i="2"/>
  <c r="AW600" i="2"/>
  <c r="AV600" i="2"/>
  <c r="AU600" i="2"/>
  <c r="AT600" i="2"/>
  <c r="AQ600" i="2"/>
  <c r="AP600" i="2"/>
  <c r="AO600" i="2"/>
  <c r="AN600" i="2"/>
  <c r="AM600" i="2"/>
  <c r="AR600" i="2" s="1"/>
  <c r="AY599" i="2"/>
  <c r="AX599" i="2"/>
  <c r="AW599" i="2"/>
  <c r="AV599" i="2"/>
  <c r="AU599" i="2"/>
  <c r="AT599" i="2"/>
  <c r="AR599" i="2"/>
  <c r="AQ599" i="2"/>
  <c r="AP599" i="2"/>
  <c r="AO599" i="2"/>
  <c r="AN599" i="2"/>
  <c r="AM599" i="2"/>
  <c r="BB598" i="2"/>
  <c r="AY598" i="2"/>
  <c r="AX598" i="2"/>
  <c r="AW598" i="2"/>
  <c r="AV598" i="2"/>
  <c r="AU598" i="2"/>
  <c r="AT598" i="2"/>
  <c r="AQ598" i="2"/>
  <c r="AP598" i="2"/>
  <c r="AO598" i="2"/>
  <c r="AN598" i="2"/>
  <c r="AM598" i="2"/>
  <c r="AR598" i="2" s="1"/>
  <c r="BE597" i="2"/>
  <c r="BD597" i="2"/>
  <c r="AY597" i="2"/>
  <c r="AX597" i="2"/>
  <c r="AW597" i="2"/>
  <c r="AV597" i="2"/>
  <c r="BB597" i="2" s="1"/>
  <c r="AU597" i="2"/>
  <c r="AT597" i="2"/>
  <c r="AQ597" i="2"/>
  <c r="AP597" i="2"/>
  <c r="AO597" i="2"/>
  <c r="AN597" i="2"/>
  <c r="AM597" i="2"/>
  <c r="AR597" i="2" s="1"/>
  <c r="BC596" i="2"/>
  <c r="BB596" i="2"/>
  <c r="AY596" i="2"/>
  <c r="AX596" i="2"/>
  <c r="AW596" i="2"/>
  <c r="AV596" i="2"/>
  <c r="AU596" i="2"/>
  <c r="AT596" i="2"/>
  <c r="AZ596" i="2" s="1"/>
  <c r="AQ596" i="2"/>
  <c r="AP596" i="2"/>
  <c r="AO596" i="2"/>
  <c r="AN596" i="2"/>
  <c r="AM596" i="2"/>
  <c r="AR596" i="2" s="1"/>
  <c r="BE595" i="2"/>
  <c r="AY595" i="2"/>
  <c r="AX595" i="2"/>
  <c r="AW595" i="2"/>
  <c r="AV595" i="2"/>
  <c r="AU595" i="2"/>
  <c r="AT595" i="2"/>
  <c r="AQ595" i="2"/>
  <c r="AP595" i="2"/>
  <c r="AO595" i="2"/>
  <c r="AN595" i="2"/>
  <c r="AM595" i="2"/>
  <c r="AR595" i="2" s="1"/>
  <c r="BC594" i="2"/>
  <c r="AY594" i="2"/>
  <c r="AX594" i="2"/>
  <c r="AW594" i="2"/>
  <c r="AV594" i="2"/>
  <c r="AU594" i="2"/>
  <c r="AT594" i="2"/>
  <c r="AQ594" i="2"/>
  <c r="AP594" i="2"/>
  <c r="AO594" i="2"/>
  <c r="AN594" i="2"/>
  <c r="AM594" i="2"/>
  <c r="AR594" i="2" s="1"/>
  <c r="AY593" i="2"/>
  <c r="AX593" i="2"/>
  <c r="AW593" i="2"/>
  <c r="BC593" i="2" s="1"/>
  <c r="AV593" i="2"/>
  <c r="AU593" i="2"/>
  <c r="AT593" i="2"/>
  <c r="AR593" i="2"/>
  <c r="AQ593" i="2"/>
  <c r="AP593" i="2"/>
  <c r="AO593" i="2"/>
  <c r="AN593" i="2"/>
  <c r="AM593" i="2"/>
  <c r="AY592" i="2"/>
  <c r="AX592" i="2"/>
  <c r="AW592" i="2"/>
  <c r="AV592" i="2"/>
  <c r="AU592" i="2"/>
  <c r="BA592" i="2" s="1"/>
  <c r="AT592" i="2"/>
  <c r="AQ592" i="2"/>
  <c r="AP592" i="2"/>
  <c r="AO592" i="2"/>
  <c r="AN592" i="2"/>
  <c r="AM592" i="2"/>
  <c r="AR592" i="2" s="1"/>
  <c r="BE591" i="2"/>
  <c r="AH591" i="2" s="1"/>
  <c r="BD591" i="2"/>
  <c r="AG591" i="2" s="1"/>
  <c r="BA591" i="2"/>
  <c r="AD591" i="2" s="1"/>
  <c r="AZ591" i="2"/>
  <c r="AC591" i="2" s="1"/>
  <c r="AY591" i="2"/>
  <c r="AX591" i="2"/>
  <c r="AW591" i="2"/>
  <c r="BC591" i="2" s="1"/>
  <c r="AF591" i="2" s="1"/>
  <c r="AV591" i="2"/>
  <c r="BB591" i="2" s="1"/>
  <c r="AU591" i="2"/>
  <c r="AT591" i="2"/>
  <c r="AR591" i="2"/>
  <c r="AQ591" i="2"/>
  <c r="AP591" i="2"/>
  <c r="AO591" i="2"/>
  <c r="AN591" i="2"/>
  <c r="AM591" i="2"/>
  <c r="AE591" i="2"/>
  <c r="BB590" i="2"/>
  <c r="AY590" i="2"/>
  <c r="AX590" i="2"/>
  <c r="AW590" i="2"/>
  <c r="AV590" i="2"/>
  <c r="AU590" i="2"/>
  <c r="BA590" i="2" s="1"/>
  <c r="AT590" i="2"/>
  <c r="AQ590" i="2"/>
  <c r="AP590" i="2"/>
  <c r="AO590" i="2"/>
  <c r="AN590" i="2"/>
  <c r="AM590" i="2"/>
  <c r="AR590" i="2" s="1"/>
  <c r="BE589" i="2"/>
  <c r="BD589" i="2"/>
  <c r="AY589" i="2"/>
  <c r="AX589" i="2"/>
  <c r="AW589" i="2"/>
  <c r="BC589" i="2" s="1"/>
  <c r="AV589" i="2"/>
  <c r="AU589" i="2"/>
  <c r="AT589" i="2"/>
  <c r="AR589" i="2"/>
  <c r="AQ589" i="2"/>
  <c r="AP589" i="2"/>
  <c r="AO589" i="2"/>
  <c r="AN589" i="2"/>
  <c r="AM589" i="2"/>
  <c r="BC588" i="2"/>
  <c r="BB588" i="2"/>
  <c r="AY588" i="2"/>
  <c r="AX588" i="2"/>
  <c r="AW588" i="2"/>
  <c r="AV588" i="2"/>
  <c r="AU588" i="2"/>
  <c r="BA588" i="2" s="1"/>
  <c r="AT588" i="2"/>
  <c r="AQ588" i="2"/>
  <c r="AP588" i="2"/>
  <c r="AO588" i="2"/>
  <c r="AN588" i="2"/>
  <c r="AM588" i="2"/>
  <c r="AR588" i="2" s="1"/>
  <c r="BE587" i="2"/>
  <c r="AH587" i="2" s="1"/>
  <c r="BD587" i="2"/>
  <c r="AG587" i="2" s="1"/>
  <c r="BA587" i="2"/>
  <c r="AD587" i="2" s="1"/>
  <c r="AZ587" i="2"/>
  <c r="AC587" i="2" s="1"/>
  <c r="AY587" i="2"/>
  <c r="AX587" i="2"/>
  <c r="AW587" i="2"/>
  <c r="BC587" i="2" s="1"/>
  <c r="AV587" i="2"/>
  <c r="BB587" i="2" s="1"/>
  <c r="AE587" i="2" s="1"/>
  <c r="AU587" i="2"/>
  <c r="AT587" i="2"/>
  <c r="AQ587" i="2"/>
  <c r="AP587" i="2"/>
  <c r="AO587" i="2"/>
  <c r="AN587" i="2"/>
  <c r="AM587" i="2"/>
  <c r="AR587" i="2" s="1"/>
  <c r="AF587" i="2"/>
  <c r="AY586" i="2"/>
  <c r="AX586" i="2"/>
  <c r="AW586" i="2"/>
  <c r="AV586" i="2"/>
  <c r="AU586" i="2"/>
  <c r="AT586" i="2"/>
  <c r="AQ586" i="2"/>
  <c r="AP586" i="2"/>
  <c r="AO586" i="2"/>
  <c r="AN586" i="2"/>
  <c r="AM586" i="2"/>
  <c r="AR586" i="2" s="1"/>
  <c r="BA585" i="2"/>
  <c r="AY585" i="2"/>
  <c r="AX585" i="2"/>
  <c r="AW585" i="2"/>
  <c r="BC585" i="2" s="1"/>
  <c r="AV585" i="2"/>
  <c r="AU585" i="2"/>
  <c r="AT585" i="2"/>
  <c r="AR585" i="2"/>
  <c r="AQ585" i="2"/>
  <c r="AP585" i="2"/>
  <c r="AO585" i="2"/>
  <c r="AN585" i="2"/>
  <c r="AM585" i="2"/>
  <c r="AY584" i="2"/>
  <c r="AX584" i="2"/>
  <c r="AW584" i="2"/>
  <c r="AV584" i="2"/>
  <c r="AU584" i="2"/>
  <c r="BA584" i="2" s="1"/>
  <c r="AT584" i="2"/>
  <c r="AQ584" i="2"/>
  <c r="AP584" i="2"/>
  <c r="AO584" i="2"/>
  <c r="AN584" i="2"/>
  <c r="AM584" i="2"/>
  <c r="AR584" i="2" s="1"/>
  <c r="BE583" i="2"/>
  <c r="AH583" i="2" s="1"/>
  <c r="BD583" i="2"/>
  <c r="AG583" i="2" s="1"/>
  <c r="BA583" i="2"/>
  <c r="AD583" i="2" s="1"/>
  <c r="AZ583" i="2"/>
  <c r="AC583" i="2" s="1"/>
  <c r="AY583" i="2"/>
  <c r="AX583" i="2"/>
  <c r="AW583" i="2"/>
  <c r="BC583" i="2" s="1"/>
  <c r="AF583" i="2" s="1"/>
  <c r="AV583" i="2"/>
  <c r="BB583" i="2" s="1"/>
  <c r="AU583" i="2"/>
  <c r="AT583" i="2"/>
  <c r="AR583" i="2"/>
  <c r="AQ583" i="2"/>
  <c r="AP583" i="2"/>
  <c r="AO583" i="2"/>
  <c r="AN583" i="2"/>
  <c r="AM583" i="2"/>
  <c r="AE583" i="2"/>
  <c r="AY582" i="2"/>
  <c r="AX582" i="2"/>
  <c r="AW582" i="2"/>
  <c r="AV582" i="2"/>
  <c r="AU582" i="2"/>
  <c r="AT582" i="2"/>
  <c r="AQ582" i="2"/>
  <c r="AP582" i="2"/>
  <c r="AO582" i="2"/>
  <c r="AN582" i="2"/>
  <c r="AM582" i="2"/>
  <c r="AR582" i="2" s="1"/>
  <c r="BE581" i="2"/>
  <c r="BD581" i="2"/>
  <c r="AY581" i="2"/>
  <c r="AX581" i="2"/>
  <c r="AW581" i="2"/>
  <c r="BC581" i="2" s="1"/>
  <c r="AV581" i="2"/>
  <c r="AU581" i="2"/>
  <c r="AT581" i="2"/>
  <c r="AR581" i="2"/>
  <c r="AQ581" i="2"/>
  <c r="AP581" i="2"/>
  <c r="AO581" i="2"/>
  <c r="AN581" i="2"/>
  <c r="AM581" i="2"/>
  <c r="BC580" i="2"/>
  <c r="BB580" i="2"/>
  <c r="AY580" i="2"/>
  <c r="AX580" i="2"/>
  <c r="AW580" i="2"/>
  <c r="AV580" i="2"/>
  <c r="AU580" i="2"/>
  <c r="BA580" i="2" s="1"/>
  <c r="AT580" i="2"/>
  <c r="AQ580" i="2"/>
  <c r="AP580" i="2"/>
  <c r="AO580" i="2"/>
  <c r="AN580" i="2"/>
  <c r="AM580" i="2"/>
  <c r="AR580" i="2" s="1"/>
  <c r="BE579" i="2"/>
  <c r="AY579" i="2"/>
  <c r="AX579" i="2"/>
  <c r="AW579" i="2"/>
  <c r="AV579" i="2"/>
  <c r="AU579" i="2"/>
  <c r="AT579" i="2"/>
  <c r="AQ579" i="2"/>
  <c r="AP579" i="2"/>
  <c r="AO579" i="2"/>
  <c r="AN579" i="2"/>
  <c r="AM579" i="2"/>
  <c r="AR579" i="2" s="1"/>
  <c r="BC578" i="2"/>
  <c r="AY578" i="2"/>
  <c r="AX578" i="2"/>
  <c r="AW578" i="2"/>
  <c r="AV578" i="2"/>
  <c r="AU578" i="2"/>
  <c r="AT578" i="2"/>
  <c r="AQ578" i="2"/>
  <c r="AP578" i="2"/>
  <c r="AO578" i="2"/>
  <c r="AN578" i="2"/>
  <c r="AM578" i="2"/>
  <c r="AR578" i="2" s="1"/>
  <c r="AY577" i="2"/>
  <c r="AX577" i="2"/>
  <c r="AW577" i="2"/>
  <c r="BC577" i="2" s="1"/>
  <c r="AV577" i="2"/>
  <c r="AU577" i="2"/>
  <c r="AT577" i="2"/>
  <c r="AR577" i="2"/>
  <c r="AQ577" i="2"/>
  <c r="AP577" i="2"/>
  <c r="AO577" i="2"/>
  <c r="AN577" i="2"/>
  <c r="AM577" i="2"/>
  <c r="AY576" i="2"/>
  <c r="AX576" i="2"/>
  <c r="AW576" i="2"/>
  <c r="AV576" i="2"/>
  <c r="AU576" i="2"/>
  <c r="BA576" i="2" s="1"/>
  <c r="AT576" i="2"/>
  <c r="AQ576" i="2"/>
  <c r="AP576" i="2"/>
  <c r="AO576" i="2"/>
  <c r="AN576" i="2"/>
  <c r="AM576" i="2"/>
  <c r="AR576" i="2" s="1"/>
  <c r="BA575" i="2"/>
  <c r="AY575" i="2"/>
  <c r="AX575" i="2"/>
  <c r="AW575" i="2"/>
  <c r="BC575" i="2" s="1"/>
  <c r="AV575" i="2"/>
  <c r="BE575" i="2" s="1"/>
  <c r="AU575" i="2"/>
  <c r="AT575" i="2"/>
  <c r="AR575" i="2"/>
  <c r="AQ575" i="2"/>
  <c r="AP575" i="2"/>
  <c r="AO575" i="2"/>
  <c r="AN575" i="2"/>
  <c r="AM575" i="2"/>
  <c r="AY574" i="2"/>
  <c r="AX574" i="2"/>
  <c r="AW574" i="2"/>
  <c r="AV574" i="2"/>
  <c r="AU574" i="2"/>
  <c r="BA574" i="2" s="1"/>
  <c r="AT574" i="2"/>
  <c r="BC574" i="2" s="1"/>
  <c r="AQ574" i="2"/>
  <c r="AP574" i="2"/>
  <c r="AO574" i="2"/>
  <c r="AN574" i="2"/>
  <c r="AM574" i="2"/>
  <c r="AR574" i="2" s="1"/>
  <c r="BE573" i="2"/>
  <c r="BD573" i="2"/>
  <c r="AY573" i="2"/>
  <c r="AX573" i="2"/>
  <c r="AW573" i="2"/>
  <c r="BC573" i="2" s="1"/>
  <c r="AV573" i="2"/>
  <c r="AU573" i="2"/>
  <c r="AT573" i="2"/>
  <c r="AR573" i="2"/>
  <c r="AQ573" i="2"/>
  <c r="AP573" i="2"/>
  <c r="AO573" i="2"/>
  <c r="AN573" i="2"/>
  <c r="AM573" i="2"/>
  <c r="BC572" i="2"/>
  <c r="BB572" i="2"/>
  <c r="AY572" i="2"/>
  <c r="AX572" i="2"/>
  <c r="AW572" i="2"/>
  <c r="AV572" i="2"/>
  <c r="AU572" i="2"/>
  <c r="BA572" i="2" s="1"/>
  <c r="AT572" i="2"/>
  <c r="AQ572" i="2"/>
  <c r="AP572" i="2"/>
  <c r="AO572" i="2"/>
  <c r="AN572" i="2"/>
  <c r="AM572" i="2"/>
  <c r="AR572" i="2" s="1"/>
  <c r="AY571" i="2"/>
  <c r="AX571" i="2"/>
  <c r="AW571" i="2"/>
  <c r="AV571" i="2"/>
  <c r="AU571" i="2"/>
  <c r="AT571" i="2"/>
  <c r="AQ571" i="2"/>
  <c r="AP571" i="2"/>
  <c r="AO571" i="2"/>
  <c r="AN571" i="2"/>
  <c r="AM571" i="2"/>
  <c r="AR571" i="2" s="1"/>
  <c r="AY570" i="2"/>
  <c r="AX570" i="2"/>
  <c r="AW570" i="2"/>
  <c r="AV570" i="2"/>
  <c r="AU570" i="2"/>
  <c r="AT570" i="2"/>
  <c r="AQ570" i="2"/>
  <c r="AP570" i="2"/>
  <c r="AO570" i="2"/>
  <c r="AN570" i="2"/>
  <c r="AM570" i="2"/>
  <c r="AR570" i="2" s="1"/>
  <c r="BA569" i="2"/>
  <c r="AY569" i="2"/>
  <c r="AX569" i="2"/>
  <c r="AW569" i="2"/>
  <c r="BC569" i="2" s="1"/>
  <c r="AV569" i="2"/>
  <c r="AU569" i="2"/>
  <c r="AT569" i="2"/>
  <c r="AR569" i="2"/>
  <c r="AQ569" i="2"/>
  <c r="AP569" i="2"/>
  <c r="AO569" i="2"/>
  <c r="AN569" i="2"/>
  <c r="AM569" i="2"/>
  <c r="AY568" i="2"/>
  <c r="AX568" i="2"/>
  <c r="AW568" i="2"/>
  <c r="AV568" i="2"/>
  <c r="BB568" i="2" s="1"/>
  <c r="AU568" i="2"/>
  <c r="AT568" i="2"/>
  <c r="AQ568" i="2"/>
  <c r="AP568" i="2"/>
  <c r="AO568" i="2"/>
  <c r="AN568" i="2"/>
  <c r="AM568" i="2"/>
  <c r="AR568" i="2" s="1"/>
  <c r="BB567" i="2"/>
  <c r="AY567" i="2"/>
  <c r="AX567" i="2"/>
  <c r="AW567" i="2"/>
  <c r="BC567" i="2" s="1"/>
  <c r="AV567" i="2"/>
  <c r="AU567" i="2"/>
  <c r="AT567" i="2"/>
  <c r="AR567" i="2"/>
  <c r="AQ567" i="2"/>
  <c r="AP567" i="2"/>
  <c r="AO567" i="2"/>
  <c r="AN567" i="2"/>
  <c r="AM567" i="2"/>
  <c r="AY566" i="2"/>
  <c r="AX566" i="2"/>
  <c r="AW566" i="2"/>
  <c r="AV566" i="2"/>
  <c r="AU566" i="2"/>
  <c r="BA566" i="2" s="1"/>
  <c r="AT566" i="2"/>
  <c r="BC566" i="2" s="1"/>
  <c r="AQ566" i="2"/>
  <c r="AP566" i="2"/>
  <c r="AO566" i="2"/>
  <c r="AN566" i="2"/>
  <c r="AM566" i="2"/>
  <c r="AR566" i="2" s="1"/>
  <c r="BA565" i="2"/>
  <c r="AY565" i="2"/>
  <c r="AX565" i="2"/>
  <c r="AW565" i="2"/>
  <c r="AV565" i="2"/>
  <c r="AU565" i="2"/>
  <c r="AT565" i="2"/>
  <c r="BB565" i="2" s="1"/>
  <c r="AR565" i="2"/>
  <c r="AQ565" i="2"/>
  <c r="AP565" i="2"/>
  <c r="AO565" i="2"/>
  <c r="AN565" i="2"/>
  <c r="AM565" i="2"/>
  <c r="AY564" i="2"/>
  <c r="AX564" i="2"/>
  <c r="AW564" i="2"/>
  <c r="AV564" i="2"/>
  <c r="AU564" i="2"/>
  <c r="AT564" i="2"/>
  <c r="AQ564" i="2"/>
  <c r="AP564" i="2"/>
  <c r="AO564" i="2"/>
  <c r="AN564" i="2"/>
  <c r="AM564" i="2"/>
  <c r="AR564" i="2" s="1"/>
  <c r="BE563" i="2"/>
  <c r="AH563" i="2" s="1"/>
  <c r="BB563" i="2"/>
  <c r="BA563" i="2"/>
  <c r="AD563" i="2" s="1"/>
  <c r="AY563" i="2"/>
  <c r="AX563" i="2"/>
  <c r="BD563" i="2" s="1"/>
  <c r="AG563" i="2" s="1"/>
  <c r="AW563" i="2"/>
  <c r="BC563" i="2" s="1"/>
  <c r="AV563" i="2"/>
  <c r="AU563" i="2"/>
  <c r="AT563" i="2"/>
  <c r="AZ563" i="2" s="1"/>
  <c r="AC563" i="2" s="1"/>
  <c r="AR563" i="2"/>
  <c r="AQ563" i="2"/>
  <c r="AP563" i="2"/>
  <c r="AO563" i="2"/>
  <c r="AN563" i="2"/>
  <c r="AM563" i="2"/>
  <c r="AF563" i="2"/>
  <c r="AE563" i="2"/>
  <c r="AY562" i="2"/>
  <c r="AX562" i="2"/>
  <c r="AW562" i="2"/>
  <c r="AV562" i="2"/>
  <c r="AU562" i="2"/>
  <c r="AT562" i="2"/>
  <c r="AQ562" i="2"/>
  <c r="AP562" i="2"/>
  <c r="AO562" i="2"/>
  <c r="AN562" i="2"/>
  <c r="AM562" i="2"/>
  <c r="AR562" i="2" s="1"/>
  <c r="BA561" i="2"/>
  <c r="AY561" i="2"/>
  <c r="AX561" i="2"/>
  <c r="AW561" i="2"/>
  <c r="BC561" i="2" s="1"/>
  <c r="AV561" i="2"/>
  <c r="AU561" i="2"/>
  <c r="AT561" i="2"/>
  <c r="AR561" i="2"/>
  <c r="AQ561" i="2"/>
  <c r="AP561" i="2"/>
  <c r="AO561" i="2"/>
  <c r="AN561" i="2"/>
  <c r="AM561" i="2"/>
  <c r="BD560" i="2"/>
  <c r="AY560" i="2"/>
  <c r="AX560" i="2"/>
  <c r="AW560" i="2"/>
  <c r="AV560" i="2"/>
  <c r="BB560" i="2" s="1"/>
  <c r="AU560" i="2"/>
  <c r="AT560" i="2"/>
  <c r="BC560" i="2" s="1"/>
  <c r="AQ560" i="2"/>
  <c r="AP560" i="2"/>
  <c r="AO560" i="2"/>
  <c r="AN560" i="2"/>
  <c r="AM560" i="2"/>
  <c r="AR560" i="2" s="1"/>
  <c r="AY559" i="2"/>
  <c r="AX559" i="2"/>
  <c r="AW559" i="2"/>
  <c r="AV559" i="2"/>
  <c r="AU559" i="2"/>
  <c r="AT559" i="2"/>
  <c r="AR559" i="2"/>
  <c r="AQ559" i="2"/>
  <c r="AP559" i="2"/>
  <c r="AO559" i="2"/>
  <c r="AN559" i="2"/>
  <c r="AM559" i="2"/>
  <c r="AY558" i="2"/>
  <c r="AX558" i="2"/>
  <c r="AW558" i="2"/>
  <c r="AV558" i="2"/>
  <c r="AU558" i="2"/>
  <c r="AT558" i="2"/>
  <c r="AQ558" i="2"/>
  <c r="AP558" i="2"/>
  <c r="AO558" i="2"/>
  <c r="AN558" i="2"/>
  <c r="AM558" i="2"/>
  <c r="AR558" i="2" s="1"/>
  <c r="BA557" i="2"/>
  <c r="AY557" i="2"/>
  <c r="AX557" i="2"/>
  <c r="AW557" i="2"/>
  <c r="BC557" i="2" s="1"/>
  <c r="AV557" i="2"/>
  <c r="AU557" i="2"/>
  <c r="AT557" i="2"/>
  <c r="AR557" i="2"/>
  <c r="AQ557" i="2"/>
  <c r="AP557" i="2"/>
  <c r="AO557" i="2"/>
  <c r="AN557" i="2"/>
  <c r="AM557" i="2"/>
  <c r="BD556" i="2"/>
  <c r="AY556" i="2"/>
  <c r="AX556" i="2"/>
  <c r="AW556" i="2"/>
  <c r="AV556" i="2"/>
  <c r="BB556" i="2" s="1"/>
  <c r="AU556" i="2"/>
  <c r="AT556" i="2"/>
  <c r="BC556" i="2" s="1"/>
  <c r="AQ556" i="2"/>
  <c r="AP556" i="2"/>
  <c r="AO556" i="2"/>
  <c r="AN556" i="2"/>
  <c r="AM556" i="2"/>
  <c r="AR556" i="2" s="1"/>
  <c r="AY555" i="2"/>
  <c r="AX555" i="2"/>
  <c r="AW555" i="2"/>
  <c r="AV555" i="2"/>
  <c r="AU555" i="2"/>
  <c r="AT555" i="2"/>
  <c r="AR555" i="2"/>
  <c r="AQ555" i="2"/>
  <c r="AP555" i="2"/>
  <c r="AO555" i="2"/>
  <c r="AN555" i="2"/>
  <c r="AM555" i="2"/>
  <c r="AY554" i="2"/>
  <c r="AX554" i="2"/>
  <c r="AW554" i="2"/>
  <c r="AV554" i="2"/>
  <c r="AU554" i="2"/>
  <c r="AT554" i="2"/>
  <c r="AQ554" i="2"/>
  <c r="AP554" i="2"/>
  <c r="AO554" i="2"/>
  <c r="AN554" i="2"/>
  <c r="AM554" i="2"/>
  <c r="AR554" i="2" s="1"/>
  <c r="BA553" i="2"/>
  <c r="AY553" i="2"/>
  <c r="AX553" i="2"/>
  <c r="AW553" i="2"/>
  <c r="BC553" i="2" s="1"/>
  <c r="AV553" i="2"/>
  <c r="AU553" i="2"/>
  <c r="AT553" i="2"/>
  <c r="AR553" i="2"/>
  <c r="AQ553" i="2"/>
  <c r="AP553" i="2"/>
  <c r="AO553" i="2"/>
  <c r="AN553" i="2"/>
  <c r="AM553" i="2"/>
  <c r="BD552" i="2"/>
  <c r="AY552" i="2"/>
  <c r="AX552" i="2"/>
  <c r="AW552" i="2"/>
  <c r="AV552" i="2"/>
  <c r="BB552" i="2" s="1"/>
  <c r="AU552" i="2"/>
  <c r="AT552" i="2"/>
  <c r="BC552" i="2" s="1"/>
  <c r="AQ552" i="2"/>
  <c r="AP552" i="2"/>
  <c r="AO552" i="2"/>
  <c r="AN552" i="2"/>
  <c r="AM552" i="2"/>
  <c r="AR552" i="2" s="1"/>
  <c r="AY551" i="2"/>
  <c r="AX551" i="2"/>
  <c r="AW551" i="2"/>
  <c r="AV551" i="2"/>
  <c r="AU551" i="2"/>
  <c r="AT551" i="2"/>
  <c r="AR551" i="2"/>
  <c r="AQ551" i="2"/>
  <c r="AP551" i="2"/>
  <c r="AO551" i="2"/>
  <c r="AN551" i="2"/>
  <c r="AM551" i="2"/>
  <c r="AY550" i="2"/>
  <c r="AX550" i="2"/>
  <c r="AW550" i="2"/>
  <c r="AV550" i="2"/>
  <c r="AU550" i="2"/>
  <c r="AT550" i="2"/>
  <c r="AQ550" i="2"/>
  <c r="AP550" i="2"/>
  <c r="AO550" i="2"/>
  <c r="AN550" i="2"/>
  <c r="AM550" i="2"/>
  <c r="AR550" i="2" s="1"/>
  <c r="BA549" i="2"/>
  <c r="AY549" i="2"/>
  <c r="AX549" i="2"/>
  <c r="AW549" i="2"/>
  <c r="BC549" i="2" s="1"/>
  <c r="AV549" i="2"/>
  <c r="AU549" i="2"/>
  <c r="AT549" i="2"/>
  <c r="AR549" i="2"/>
  <c r="AQ549" i="2"/>
  <c r="AP549" i="2"/>
  <c r="AO549" i="2"/>
  <c r="AN549" i="2"/>
  <c r="AM549" i="2"/>
  <c r="BD548" i="2"/>
  <c r="AY548" i="2"/>
  <c r="AX548" i="2"/>
  <c r="AW548" i="2"/>
  <c r="AV548" i="2"/>
  <c r="BB548" i="2" s="1"/>
  <c r="AU548" i="2"/>
  <c r="AT548" i="2"/>
  <c r="BC548" i="2" s="1"/>
  <c r="AQ548" i="2"/>
  <c r="AP548" i="2"/>
  <c r="AO548" i="2"/>
  <c r="AN548" i="2"/>
  <c r="AM548" i="2"/>
  <c r="AR548" i="2" s="1"/>
  <c r="AY547" i="2"/>
  <c r="AX547" i="2"/>
  <c r="AW547" i="2"/>
  <c r="AV547" i="2"/>
  <c r="AU547" i="2"/>
  <c r="AT547" i="2"/>
  <c r="AR547" i="2"/>
  <c r="AQ547" i="2"/>
  <c r="AP547" i="2"/>
  <c r="AO547" i="2"/>
  <c r="AN547" i="2"/>
  <c r="AM547" i="2"/>
  <c r="AY546" i="2"/>
  <c r="AX546" i="2"/>
  <c r="AW546" i="2"/>
  <c r="AV546" i="2"/>
  <c r="AU546" i="2"/>
  <c r="AT546" i="2"/>
  <c r="AQ546" i="2"/>
  <c r="AP546" i="2"/>
  <c r="AO546" i="2"/>
  <c r="AN546" i="2"/>
  <c r="AM546" i="2"/>
  <c r="AR546" i="2" s="1"/>
  <c r="BA545" i="2"/>
  <c r="AY545" i="2"/>
  <c r="AX545" i="2"/>
  <c r="AW545" i="2"/>
  <c r="BC545" i="2" s="1"/>
  <c r="AV545" i="2"/>
  <c r="AU545" i="2"/>
  <c r="AT545" i="2"/>
  <c r="AR545" i="2"/>
  <c r="AQ545" i="2"/>
  <c r="AP545" i="2"/>
  <c r="AO545" i="2"/>
  <c r="AN545" i="2"/>
  <c r="AM545" i="2"/>
  <c r="BD544" i="2"/>
  <c r="AY544" i="2"/>
  <c r="AX544" i="2"/>
  <c r="AW544" i="2"/>
  <c r="AV544" i="2"/>
  <c r="BB544" i="2" s="1"/>
  <c r="AU544" i="2"/>
  <c r="AT544" i="2"/>
  <c r="BC544" i="2" s="1"/>
  <c r="AQ544" i="2"/>
  <c r="AP544" i="2"/>
  <c r="AO544" i="2"/>
  <c r="AN544" i="2"/>
  <c r="AM544" i="2"/>
  <c r="AR544" i="2" s="1"/>
  <c r="AY543" i="2"/>
  <c r="AX543" i="2"/>
  <c r="AW543" i="2"/>
  <c r="AV543" i="2"/>
  <c r="AU543" i="2"/>
  <c r="AT543" i="2"/>
  <c r="AR543" i="2"/>
  <c r="AQ543" i="2"/>
  <c r="AP543" i="2"/>
  <c r="AO543" i="2"/>
  <c r="AN543" i="2"/>
  <c r="AM543" i="2"/>
  <c r="BD542" i="2"/>
  <c r="BC542" i="2"/>
  <c r="AF542" i="2" s="1"/>
  <c r="AZ542" i="2"/>
  <c r="AC542" i="2" s="1"/>
  <c r="AY542" i="2"/>
  <c r="BE542" i="2" s="1"/>
  <c r="AX542" i="2"/>
  <c r="AW542" i="2"/>
  <c r="AV542" i="2"/>
  <c r="BB542" i="2" s="1"/>
  <c r="AE542" i="2" s="1"/>
  <c r="AU542" i="2"/>
  <c r="BA542" i="2" s="1"/>
  <c r="AD542" i="2" s="1"/>
  <c r="AT542" i="2"/>
  <c r="AQ542" i="2"/>
  <c r="AP542" i="2"/>
  <c r="AO542" i="2"/>
  <c r="AN542" i="2"/>
  <c r="AM542" i="2"/>
  <c r="AR542" i="2" s="1"/>
  <c r="AH542" i="2"/>
  <c r="AG542" i="2"/>
  <c r="AY541" i="2"/>
  <c r="AX541" i="2"/>
  <c r="AW541" i="2"/>
  <c r="AV541" i="2"/>
  <c r="AU541" i="2"/>
  <c r="AT541" i="2"/>
  <c r="AR541" i="2"/>
  <c r="AQ541" i="2"/>
  <c r="AP541" i="2"/>
  <c r="AO541" i="2"/>
  <c r="AN541" i="2"/>
  <c r="AM541" i="2"/>
  <c r="BD540" i="2"/>
  <c r="AY540" i="2"/>
  <c r="AX540" i="2"/>
  <c r="AW540" i="2"/>
  <c r="AV540" i="2"/>
  <c r="AU540" i="2"/>
  <c r="BA540" i="2" s="1"/>
  <c r="AT540" i="2"/>
  <c r="BC540" i="2" s="1"/>
  <c r="AQ540" i="2"/>
  <c r="AP540" i="2"/>
  <c r="AO540" i="2"/>
  <c r="AN540" i="2"/>
  <c r="AM540" i="2"/>
  <c r="AR540" i="2" s="1"/>
  <c r="AY539" i="2"/>
  <c r="AX539" i="2"/>
  <c r="AW539" i="2"/>
  <c r="AV539" i="2"/>
  <c r="AU539" i="2"/>
  <c r="AT539" i="2"/>
  <c r="BB539" i="2" s="1"/>
  <c r="AR539" i="2"/>
  <c r="AQ539" i="2"/>
  <c r="AP539" i="2"/>
  <c r="AO539" i="2"/>
  <c r="AN539" i="2"/>
  <c r="AM539" i="2"/>
  <c r="BD538" i="2"/>
  <c r="AG538" i="2" s="1"/>
  <c r="BC538" i="2"/>
  <c r="AF538" i="2" s="1"/>
  <c r="AZ538" i="2"/>
  <c r="AC538" i="2" s="1"/>
  <c r="AY538" i="2"/>
  <c r="BE538" i="2" s="1"/>
  <c r="AX538" i="2"/>
  <c r="AW538" i="2"/>
  <c r="AV538" i="2"/>
  <c r="BB538" i="2" s="1"/>
  <c r="AE538" i="2" s="1"/>
  <c r="AU538" i="2"/>
  <c r="BA538" i="2" s="1"/>
  <c r="AD538" i="2" s="1"/>
  <c r="AT538" i="2"/>
  <c r="AQ538" i="2"/>
  <c r="AP538" i="2"/>
  <c r="AO538" i="2"/>
  <c r="AN538" i="2"/>
  <c r="AM538" i="2"/>
  <c r="AR538" i="2" s="1"/>
  <c r="AH538" i="2"/>
  <c r="AY537" i="2"/>
  <c r="AX537" i="2"/>
  <c r="AW537" i="2"/>
  <c r="AV537" i="2"/>
  <c r="AU537" i="2"/>
  <c r="AT537" i="2"/>
  <c r="AR537" i="2"/>
  <c r="AQ537" i="2"/>
  <c r="AP537" i="2"/>
  <c r="AO537" i="2"/>
  <c r="AN537" i="2"/>
  <c r="AM537" i="2"/>
  <c r="AY536" i="2"/>
  <c r="AX536" i="2"/>
  <c r="AW536" i="2"/>
  <c r="AV536" i="2"/>
  <c r="AU536" i="2"/>
  <c r="AT536" i="2"/>
  <c r="AQ536" i="2"/>
  <c r="AP536" i="2"/>
  <c r="AO536" i="2"/>
  <c r="AN536" i="2"/>
  <c r="AM536" i="2"/>
  <c r="AR536" i="2" s="1"/>
  <c r="BA535" i="2"/>
  <c r="AY535" i="2"/>
  <c r="AX535" i="2"/>
  <c r="AW535" i="2"/>
  <c r="BC535" i="2" s="1"/>
  <c r="AV535" i="2"/>
  <c r="AU535" i="2"/>
  <c r="AT535" i="2"/>
  <c r="AR535" i="2"/>
  <c r="AQ535" i="2"/>
  <c r="AP535" i="2"/>
  <c r="AO535" i="2"/>
  <c r="AN535" i="2"/>
  <c r="AM535" i="2"/>
  <c r="BD534" i="2"/>
  <c r="AY534" i="2"/>
  <c r="AX534" i="2"/>
  <c r="AW534" i="2"/>
  <c r="AV534" i="2"/>
  <c r="BB534" i="2" s="1"/>
  <c r="AU534" i="2"/>
  <c r="AT534" i="2"/>
  <c r="AQ534" i="2"/>
  <c r="AP534" i="2"/>
  <c r="AO534" i="2"/>
  <c r="AN534" i="2"/>
  <c r="AM534" i="2"/>
  <c r="AR534" i="2" s="1"/>
  <c r="AY533" i="2"/>
  <c r="AX533" i="2"/>
  <c r="AW533" i="2"/>
  <c r="AV533" i="2"/>
  <c r="AU533" i="2"/>
  <c r="AT533" i="2"/>
  <c r="AR533" i="2"/>
  <c r="AQ533" i="2"/>
  <c r="AP533" i="2"/>
  <c r="AO533" i="2"/>
  <c r="AN533" i="2"/>
  <c r="AM533" i="2"/>
  <c r="AY532" i="2"/>
  <c r="AX532" i="2"/>
  <c r="AW532" i="2"/>
  <c r="AV532" i="2"/>
  <c r="AU532" i="2"/>
  <c r="AT532" i="2"/>
  <c r="AQ532" i="2"/>
  <c r="AP532" i="2"/>
  <c r="AO532" i="2"/>
  <c r="AN532" i="2"/>
  <c r="AM532" i="2"/>
  <c r="AR532" i="2" s="1"/>
  <c r="BA531" i="2"/>
  <c r="AY531" i="2"/>
  <c r="AX531" i="2"/>
  <c r="AW531" i="2"/>
  <c r="BC531" i="2" s="1"/>
  <c r="AV531" i="2"/>
  <c r="AU531" i="2"/>
  <c r="AT531" i="2"/>
  <c r="AR531" i="2"/>
  <c r="AQ531" i="2"/>
  <c r="AP531" i="2"/>
  <c r="AO531" i="2"/>
  <c r="AN531" i="2"/>
  <c r="AM531" i="2"/>
  <c r="BD530" i="2"/>
  <c r="AY530" i="2"/>
  <c r="AX530" i="2"/>
  <c r="AW530" i="2"/>
  <c r="AV530" i="2"/>
  <c r="BB530" i="2" s="1"/>
  <c r="AU530" i="2"/>
  <c r="AT530" i="2"/>
  <c r="AQ530" i="2"/>
  <c r="AP530" i="2"/>
  <c r="AO530" i="2"/>
  <c r="AN530" i="2"/>
  <c r="AM530" i="2"/>
  <c r="AR530" i="2" s="1"/>
  <c r="BE529" i="2"/>
  <c r="AH529" i="2" s="1"/>
  <c r="BB529" i="2"/>
  <c r="BA529" i="2"/>
  <c r="AD529" i="2" s="1"/>
  <c r="AY529" i="2"/>
  <c r="AX529" i="2"/>
  <c r="BD529" i="2" s="1"/>
  <c r="AG529" i="2" s="1"/>
  <c r="AW529" i="2"/>
  <c r="BC529" i="2" s="1"/>
  <c r="AV529" i="2"/>
  <c r="AU529" i="2"/>
  <c r="AT529" i="2"/>
  <c r="AZ529" i="2" s="1"/>
  <c r="AC529" i="2" s="1"/>
  <c r="AR529" i="2"/>
  <c r="AQ529" i="2"/>
  <c r="AP529" i="2"/>
  <c r="AO529" i="2"/>
  <c r="AN529" i="2"/>
  <c r="AM529" i="2"/>
  <c r="AF529" i="2"/>
  <c r="BF529" i="2" s="1"/>
  <c r="AE529" i="2"/>
  <c r="AY528" i="2"/>
  <c r="AX528" i="2"/>
  <c r="AW528" i="2"/>
  <c r="AV528" i="2"/>
  <c r="BB528" i="2" s="1"/>
  <c r="AU528" i="2"/>
  <c r="AT528" i="2"/>
  <c r="AQ528" i="2"/>
  <c r="AP528" i="2"/>
  <c r="AO528" i="2"/>
  <c r="AN528" i="2"/>
  <c r="AM528" i="2"/>
  <c r="AR528" i="2" s="1"/>
  <c r="AY527" i="2"/>
  <c r="AX527" i="2"/>
  <c r="AW527" i="2"/>
  <c r="BC527" i="2" s="1"/>
  <c r="AV527" i="2"/>
  <c r="AU527" i="2"/>
  <c r="AT527" i="2"/>
  <c r="AR527" i="2"/>
  <c r="AQ527" i="2"/>
  <c r="AP527" i="2"/>
  <c r="AO527" i="2"/>
  <c r="AN527" i="2"/>
  <c r="AM527" i="2"/>
  <c r="BD526" i="2"/>
  <c r="AY526" i="2"/>
  <c r="AX526" i="2"/>
  <c r="AW526" i="2"/>
  <c r="AV526" i="2"/>
  <c r="AU526" i="2"/>
  <c r="BA526" i="2" s="1"/>
  <c r="AT526" i="2"/>
  <c r="BC526" i="2" s="1"/>
  <c r="AQ526" i="2"/>
  <c r="AP526" i="2"/>
  <c r="AO526" i="2"/>
  <c r="AN526" i="2"/>
  <c r="AM526" i="2"/>
  <c r="AR526" i="2" s="1"/>
  <c r="BE525" i="2"/>
  <c r="AH525" i="2" s="1"/>
  <c r="BB525" i="2"/>
  <c r="AE525" i="2" s="1"/>
  <c r="BF525" i="2" s="1"/>
  <c r="BA525" i="2"/>
  <c r="AD525" i="2" s="1"/>
  <c r="AY525" i="2"/>
  <c r="AX525" i="2"/>
  <c r="BD525" i="2" s="1"/>
  <c r="AG525" i="2" s="1"/>
  <c r="AW525" i="2"/>
  <c r="BC525" i="2" s="1"/>
  <c r="AV525" i="2"/>
  <c r="AU525" i="2"/>
  <c r="AT525" i="2"/>
  <c r="AZ525" i="2" s="1"/>
  <c r="AC525" i="2" s="1"/>
  <c r="AR525" i="2"/>
  <c r="AQ525" i="2"/>
  <c r="AP525" i="2"/>
  <c r="AO525" i="2"/>
  <c r="AN525" i="2"/>
  <c r="AM525" i="2"/>
  <c r="AF525" i="2"/>
  <c r="AY524" i="2"/>
  <c r="AX524" i="2"/>
  <c r="AW524" i="2"/>
  <c r="AV524" i="2"/>
  <c r="AU524" i="2"/>
  <c r="AT524" i="2"/>
  <c r="AQ524" i="2"/>
  <c r="AP524" i="2"/>
  <c r="AO524" i="2"/>
  <c r="AN524" i="2"/>
  <c r="AM524" i="2"/>
  <c r="AR524" i="2" s="1"/>
  <c r="AY523" i="2"/>
  <c r="AX523" i="2"/>
  <c r="AW523" i="2"/>
  <c r="AV523" i="2"/>
  <c r="AU523" i="2"/>
  <c r="AT523" i="2"/>
  <c r="AR523" i="2"/>
  <c r="AQ523" i="2"/>
  <c r="AP523" i="2"/>
  <c r="AO523" i="2"/>
  <c r="AN523" i="2"/>
  <c r="AM523" i="2"/>
  <c r="AY522" i="2"/>
  <c r="AX522" i="2"/>
  <c r="AW522" i="2"/>
  <c r="AV522" i="2"/>
  <c r="AU522" i="2"/>
  <c r="AT522" i="2"/>
  <c r="BC522" i="2" s="1"/>
  <c r="AQ522" i="2"/>
  <c r="AP522" i="2"/>
  <c r="AO522" i="2"/>
  <c r="AN522" i="2"/>
  <c r="AM522" i="2"/>
  <c r="AR522" i="2" s="1"/>
  <c r="BA521" i="2"/>
  <c r="AY521" i="2"/>
  <c r="AX521" i="2"/>
  <c r="AW521" i="2"/>
  <c r="BC521" i="2" s="1"/>
  <c r="AV521" i="2"/>
  <c r="AU521" i="2"/>
  <c r="AT521" i="2"/>
  <c r="AR521" i="2"/>
  <c r="AQ521" i="2"/>
  <c r="AP521" i="2"/>
  <c r="AO521" i="2"/>
  <c r="AN521" i="2"/>
  <c r="AM521" i="2"/>
  <c r="BD520" i="2"/>
  <c r="AY520" i="2"/>
  <c r="AX520" i="2"/>
  <c r="AW520" i="2"/>
  <c r="AV520" i="2"/>
  <c r="BB520" i="2" s="1"/>
  <c r="AU520" i="2"/>
  <c r="AT520" i="2"/>
  <c r="AQ520" i="2"/>
  <c r="AP520" i="2"/>
  <c r="AO520" i="2"/>
  <c r="AN520" i="2"/>
  <c r="AM520" i="2"/>
  <c r="AR520" i="2" s="1"/>
  <c r="BE519" i="2"/>
  <c r="AH519" i="2" s="1"/>
  <c r="BB519" i="2"/>
  <c r="BA519" i="2"/>
  <c r="AD519" i="2" s="1"/>
  <c r="AY519" i="2"/>
  <c r="AX519" i="2"/>
  <c r="BD519" i="2" s="1"/>
  <c r="AG519" i="2" s="1"/>
  <c r="AW519" i="2"/>
  <c r="BC519" i="2" s="1"/>
  <c r="AV519" i="2"/>
  <c r="AU519" i="2"/>
  <c r="AT519" i="2"/>
  <c r="AZ519" i="2" s="1"/>
  <c r="AC519" i="2" s="1"/>
  <c r="AR519" i="2"/>
  <c r="AQ519" i="2"/>
  <c r="AP519" i="2"/>
  <c r="AO519" i="2"/>
  <c r="AN519" i="2"/>
  <c r="AM519" i="2"/>
  <c r="AF519" i="2"/>
  <c r="BF519" i="2" s="1"/>
  <c r="AE519" i="2"/>
  <c r="AY518" i="2"/>
  <c r="AX518" i="2"/>
  <c r="AW518" i="2"/>
  <c r="AV518" i="2"/>
  <c r="BB518" i="2" s="1"/>
  <c r="AU518" i="2"/>
  <c r="AT518" i="2"/>
  <c r="AQ518" i="2"/>
  <c r="AP518" i="2"/>
  <c r="AO518" i="2"/>
  <c r="AN518" i="2"/>
  <c r="AM518" i="2"/>
  <c r="AR518" i="2" s="1"/>
  <c r="AY517" i="2"/>
  <c r="AX517" i="2"/>
  <c r="AW517" i="2"/>
  <c r="BC517" i="2" s="1"/>
  <c r="AV517" i="2"/>
  <c r="AU517" i="2"/>
  <c r="AT517" i="2"/>
  <c r="BA517" i="2" s="1"/>
  <c r="AR517" i="2"/>
  <c r="AQ517" i="2"/>
  <c r="AP517" i="2"/>
  <c r="AO517" i="2"/>
  <c r="AN517" i="2"/>
  <c r="AM517" i="2"/>
  <c r="BD516" i="2"/>
  <c r="AY516" i="2"/>
  <c r="AX516" i="2"/>
  <c r="AW516" i="2"/>
  <c r="AV516" i="2"/>
  <c r="AU516" i="2"/>
  <c r="AT516" i="2"/>
  <c r="BC516" i="2" s="1"/>
  <c r="AQ516" i="2"/>
  <c r="AP516" i="2"/>
  <c r="AO516" i="2"/>
  <c r="AN516" i="2"/>
  <c r="AM516" i="2"/>
  <c r="AR516" i="2" s="1"/>
  <c r="BE515" i="2"/>
  <c r="AH515" i="2" s="1"/>
  <c r="BB515" i="2"/>
  <c r="AE515" i="2" s="1"/>
  <c r="BA515" i="2"/>
  <c r="AD515" i="2" s="1"/>
  <c r="AY515" i="2"/>
  <c r="AX515" i="2"/>
  <c r="BD515" i="2" s="1"/>
  <c r="AG515" i="2" s="1"/>
  <c r="AW515" i="2"/>
  <c r="BC515" i="2" s="1"/>
  <c r="AV515" i="2"/>
  <c r="AU515" i="2"/>
  <c r="AT515" i="2"/>
  <c r="AZ515" i="2" s="1"/>
  <c r="AC515" i="2" s="1"/>
  <c r="AR515" i="2"/>
  <c r="AQ515" i="2"/>
  <c r="AP515" i="2"/>
  <c r="AO515" i="2"/>
  <c r="AN515" i="2"/>
  <c r="AM515" i="2"/>
  <c r="AF515" i="2"/>
  <c r="BF515" i="2" s="1"/>
  <c r="BD514" i="2"/>
  <c r="AY514" i="2"/>
  <c r="AX514" i="2"/>
  <c r="AW514" i="2"/>
  <c r="AV514" i="2"/>
  <c r="BB514" i="2" s="1"/>
  <c r="AU514" i="2"/>
  <c r="AT514" i="2"/>
  <c r="BC514" i="2" s="1"/>
  <c r="AQ514" i="2"/>
  <c r="AP514" i="2"/>
  <c r="AO514" i="2"/>
  <c r="AN514" i="2"/>
  <c r="AM514" i="2"/>
  <c r="AR514" i="2" s="1"/>
  <c r="AY513" i="2"/>
  <c r="AX513" i="2"/>
  <c r="AW513" i="2"/>
  <c r="AV513" i="2"/>
  <c r="AU513" i="2"/>
  <c r="AT513" i="2"/>
  <c r="AR513" i="2"/>
  <c r="AQ513" i="2"/>
  <c r="AP513" i="2"/>
  <c r="AO513" i="2"/>
  <c r="AN513" i="2"/>
  <c r="AM513" i="2"/>
  <c r="AY512" i="2"/>
  <c r="AX512" i="2"/>
  <c r="AW512" i="2"/>
  <c r="AV512" i="2"/>
  <c r="BB512" i="2" s="1"/>
  <c r="AU512" i="2"/>
  <c r="AT512" i="2"/>
  <c r="BC512" i="2" s="1"/>
  <c r="AQ512" i="2"/>
  <c r="AP512" i="2"/>
  <c r="AO512" i="2"/>
  <c r="AN512" i="2"/>
  <c r="AM512" i="2"/>
  <c r="AR512" i="2" s="1"/>
  <c r="BE511" i="2"/>
  <c r="AH511" i="2" s="1"/>
  <c r="BB511" i="2"/>
  <c r="BA511" i="2"/>
  <c r="AD511" i="2" s="1"/>
  <c r="AY511" i="2"/>
  <c r="AX511" i="2"/>
  <c r="BD511" i="2" s="1"/>
  <c r="AG511" i="2" s="1"/>
  <c r="AW511" i="2"/>
  <c r="BC511" i="2" s="1"/>
  <c r="AF511" i="2" s="1"/>
  <c r="AV511" i="2"/>
  <c r="AU511" i="2"/>
  <c r="AT511" i="2"/>
  <c r="AZ511" i="2" s="1"/>
  <c r="AC511" i="2" s="1"/>
  <c r="AR511" i="2"/>
  <c r="AQ511" i="2"/>
  <c r="AP511" i="2"/>
  <c r="AO511" i="2"/>
  <c r="AN511" i="2"/>
  <c r="AM511" i="2"/>
  <c r="AE511" i="2"/>
  <c r="BD510" i="2"/>
  <c r="AY510" i="2"/>
  <c r="AX510" i="2"/>
  <c r="AW510" i="2"/>
  <c r="AV510" i="2"/>
  <c r="AU510" i="2"/>
  <c r="AT510" i="2"/>
  <c r="BC510" i="2" s="1"/>
  <c r="AQ510" i="2"/>
  <c r="AP510" i="2"/>
  <c r="AO510" i="2"/>
  <c r="AN510" i="2"/>
  <c r="AM510" i="2"/>
  <c r="AR510" i="2" s="1"/>
  <c r="BA509" i="2"/>
  <c r="AY509" i="2"/>
  <c r="AX509" i="2"/>
  <c r="AW509" i="2"/>
  <c r="AV509" i="2"/>
  <c r="AU509" i="2"/>
  <c r="AT509" i="2"/>
  <c r="AR509" i="2"/>
  <c r="AQ509" i="2"/>
  <c r="AP509" i="2"/>
  <c r="AO509" i="2"/>
  <c r="AN509" i="2"/>
  <c r="AM509" i="2"/>
  <c r="BD508" i="2"/>
  <c r="AY508" i="2"/>
  <c r="AX508" i="2"/>
  <c r="AW508" i="2"/>
  <c r="AV508" i="2"/>
  <c r="AU508" i="2"/>
  <c r="BA508" i="2" s="1"/>
  <c r="AT508" i="2"/>
  <c r="AQ508" i="2"/>
  <c r="AP508" i="2"/>
  <c r="AO508" i="2"/>
  <c r="AN508" i="2"/>
  <c r="AM508" i="2"/>
  <c r="AR508" i="2" s="1"/>
  <c r="BC507" i="2"/>
  <c r="BB507" i="2"/>
  <c r="AY507" i="2"/>
  <c r="AX507" i="2"/>
  <c r="AW507" i="2"/>
  <c r="AV507" i="2"/>
  <c r="AU507" i="2"/>
  <c r="AT507" i="2"/>
  <c r="AZ507" i="2" s="1"/>
  <c r="AR507" i="2"/>
  <c r="AQ507" i="2"/>
  <c r="AP507" i="2"/>
  <c r="AO507" i="2"/>
  <c r="AN507" i="2"/>
  <c r="AM507" i="2"/>
  <c r="AY506" i="2"/>
  <c r="AX506" i="2"/>
  <c r="AW506" i="2"/>
  <c r="BC506" i="2" s="1"/>
  <c r="AV506" i="2"/>
  <c r="AU506" i="2"/>
  <c r="AT506" i="2"/>
  <c r="AR506" i="2"/>
  <c r="AQ506" i="2"/>
  <c r="AP506" i="2"/>
  <c r="AO506" i="2"/>
  <c r="AN506" i="2"/>
  <c r="AM506" i="2"/>
  <c r="AY505" i="2"/>
  <c r="AX505" i="2"/>
  <c r="AW505" i="2"/>
  <c r="AV505" i="2"/>
  <c r="AU505" i="2"/>
  <c r="BA505" i="2" s="1"/>
  <c r="AT505" i="2"/>
  <c r="BB505" i="2" s="1"/>
  <c r="AR505" i="2"/>
  <c r="AQ505" i="2"/>
  <c r="AP505" i="2"/>
  <c r="AO505" i="2"/>
  <c r="AN505" i="2"/>
  <c r="AM505" i="2"/>
  <c r="BD504" i="2"/>
  <c r="AY504" i="2"/>
  <c r="AX504" i="2"/>
  <c r="AW504" i="2"/>
  <c r="AV504" i="2"/>
  <c r="BE504" i="2" s="1"/>
  <c r="AU504" i="2"/>
  <c r="AT504" i="2"/>
  <c r="AQ504" i="2"/>
  <c r="AP504" i="2"/>
  <c r="AO504" i="2"/>
  <c r="AN504" i="2"/>
  <c r="AM504" i="2"/>
  <c r="AR504" i="2" s="1"/>
  <c r="BC503" i="2"/>
  <c r="BB503" i="2"/>
  <c r="AY503" i="2"/>
  <c r="AX503" i="2"/>
  <c r="AW503" i="2"/>
  <c r="AV503" i="2"/>
  <c r="AU503" i="2"/>
  <c r="AT503" i="2"/>
  <c r="AZ503" i="2" s="1"/>
  <c r="AR503" i="2"/>
  <c r="AQ503" i="2"/>
  <c r="AP503" i="2"/>
  <c r="AO503" i="2"/>
  <c r="AN503" i="2"/>
  <c r="AM503" i="2"/>
  <c r="AY502" i="2"/>
  <c r="AX502" i="2"/>
  <c r="AW502" i="2"/>
  <c r="BC502" i="2" s="1"/>
  <c r="AV502" i="2"/>
  <c r="AU502" i="2"/>
  <c r="AT502" i="2"/>
  <c r="AR502" i="2"/>
  <c r="AQ502" i="2"/>
  <c r="AP502" i="2"/>
  <c r="AO502" i="2"/>
  <c r="AN502" i="2"/>
  <c r="AM502" i="2"/>
  <c r="AY501" i="2"/>
  <c r="AX501" i="2"/>
  <c r="AW501" i="2"/>
  <c r="AV501" i="2"/>
  <c r="AU501" i="2"/>
  <c r="BA501" i="2" s="1"/>
  <c r="AT501" i="2"/>
  <c r="AR501" i="2"/>
  <c r="AQ501" i="2"/>
  <c r="AP501" i="2"/>
  <c r="AO501" i="2"/>
  <c r="AN501" i="2"/>
  <c r="AM501" i="2"/>
  <c r="BD500" i="2"/>
  <c r="AY500" i="2"/>
  <c r="AX500" i="2"/>
  <c r="AW500" i="2"/>
  <c r="AV500" i="2"/>
  <c r="BE500" i="2" s="1"/>
  <c r="AU500" i="2"/>
  <c r="AT500" i="2"/>
  <c r="AQ500" i="2"/>
  <c r="AP500" i="2"/>
  <c r="AO500" i="2"/>
  <c r="AN500" i="2"/>
  <c r="AM500" i="2"/>
  <c r="AR500" i="2" s="1"/>
  <c r="BC499" i="2"/>
  <c r="BB499" i="2"/>
  <c r="AY499" i="2"/>
  <c r="AX499" i="2"/>
  <c r="AW499" i="2"/>
  <c r="AV499" i="2"/>
  <c r="AU499" i="2"/>
  <c r="AT499" i="2"/>
  <c r="AZ499" i="2" s="1"/>
  <c r="AR499" i="2"/>
  <c r="AQ499" i="2"/>
  <c r="AP499" i="2"/>
  <c r="AO499" i="2"/>
  <c r="AN499" i="2"/>
  <c r="AM499" i="2"/>
  <c r="AY498" i="2"/>
  <c r="AX498" i="2"/>
  <c r="AW498" i="2"/>
  <c r="BC498" i="2" s="1"/>
  <c r="AV498" i="2"/>
  <c r="AU498" i="2"/>
  <c r="AT498" i="2"/>
  <c r="AR498" i="2"/>
  <c r="AQ498" i="2"/>
  <c r="AP498" i="2"/>
  <c r="AO498" i="2"/>
  <c r="AN498" i="2"/>
  <c r="AM498" i="2"/>
  <c r="BC497" i="2"/>
  <c r="AF497" i="2" s="1"/>
  <c r="BB497" i="2"/>
  <c r="AE497" i="2" s="1"/>
  <c r="AY497" i="2"/>
  <c r="BE497" i="2" s="1"/>
  <c r="AX497" i="2"/>
  <c r="BD497" i="2" s="1"/>
  <c r="AW497" i="2"/>
  <c r="AV497" i="2"/>
  <c r="AU497" i="2"/>
  <c r="BA497" i="2" s="1"/>
  <c r="AD497" i="2" s="1"/>
  <c r="AT497" i="2"/>
  <c r="AZ497" i="2" s="1"/>
  <c r="AC497" i="2" s="1"/>
  <c r="BF497" i="2" s="1"/>
  <c r="AR497" i="2"/>
  <c r="AQ497" i="2"/>
  <c r="AP497" i="2"/>
  <c r="AO497" i="2"/>
  <c r="AN497" i="2"/>
  <c r="AM497" i="2"/>
  <c r="AH497" i="2"/>
  <c r="AG497" i="2"/>
  <c r="BE496" i="2"/>
  <c r="AY496" i="2"/>
  <c r="AX496" i="2"/>
  <c r="AW496" i="2"/>
  <c r="AV496" i="2"/>
  <c r="AU496" i="2"/>
  <c r="AT496" i="2"/>
  <c r="AQ496" i="2"/>
  <c r="AP496" i="2"/>
  <c r="AO496" i="2"/>
  <c r="AN496" i="2"/>
  <c r="AM496" i="2"/>
  <c r="AR496" i="2" s="1"/>
  <c r="AY495" i="2"/>
  <c r="AX495" i="2"/>
  <c r="AW495" i="2"/>
  <c r="AV495" i="2"/>
  <c r="AU495" i="2"/>
  <c r="AT495" i="2"/>
  <c r="AR495" i="2"/>
  <c r="AQ495" i="2"/>
  <c r="AP495" i="2"/>
  <c r="AO495" i="2"/>
  <c r="AN495" i="2"/>
  <c r="AM495" i="2"/>
  <c r="AY494" i="2"/>
  <c r="AX494" i="2"/>
  <c r="AW494" i="2"/>
  <c r="AV494" i="2"/>
  <c r="AU494" i="2"/>
  <c r="AT494" i="2"/>
  <c r="AQ494" i="2"/>
  <c r="AP494" i="2"/>
  <c r="AO494" i="2"/>
  <c r="AN494" i="2"/>
  <c r="AM494" i="2"/>
  <c r="AR494" i="2" s="1"/>
  <c r="BB493" i="2"/>
  <c r="AY493" i="2"/>
  <c r="AX493" i="2"/>
  <c r="AW493" i="2"/>
  <c r="AV493" i="2"/>
  <c r="AU493" i="2"/>
  <c r="AT493" i="2"/>
  <c r="AR493" i="2"/>
  <c r="AQ493" i="2"/>
  <c r="AP493" i="2"/>
  <c r="AO493" i="2"/>
  <c r="AN493" i="2"/>
  <c r="AM493" i="2"/>
  <c r="BE492" i="2"/>
  <c r="AY492" i="2"/>
  <c r="AX492" i="2"/>
  <c r="AW492" i="2"/>
  <c r="AV492" i="2"/>
  <c r="AU492" i="2"/>
  <c r="AT492" i="2"/>
  <c r="AQ492" i="2"/>
  <c r="AP492" i="2"/>
  <c r="AO492" i="2"/>
  <c r="AN492" i="2"/>
  <c r="AM492" i="2"/>
  <c r="AR492" i="2" s="1"/>
  <c r="AY491" i="2"/>
  <c r="AX491" i="2"/>
  <c r="AW491" i="2"/>
  <c r="AV491" i="2"/>
  <c r="AU491" i="2"/>
  <c r="AT491" i="2"/>
  <c r="AR491" i="2"/>
  <c r="AQ491" i="2"/>
  <c r="AP491" i="2"/>
  <c r="AO491" i="2"/>
  <c r="AN491" i="2"/>
  <c r="AM491" i="2"/>
  <c r="BE490" i="2"/>
  <c r="AH490" i="2" s="1"/>
  <c r="BD490" i="2"/>
  <c r="AG490" i="2" s="1"/>
  <c r="BA490" i="2"/>
  <c r="AD490" i="2" s="1"/>
  <c r="AZ490" i="2"/>
  <c r="AC490" i="2" s="1"/>
  <c r="AY490" i="2"/>
  <c r="AX490" i="2"/>
  <c r="AW490" i="2"/>
  <c r="BC490" i="2" s="1"/>
  <c r="AF490" i="2" s="1"/>
  <c r="AV490" i="2"/>
  <c r="BB490" i="2" s="1"/>
  <c r="AU490" i="2"/>
  <c r="AT490" i="2"/>
  <c r="AR490" i="2"/>
  <c r="AQ490" i="2"/>
  <c r="AP490" i="2"/>
  <c r="AO490" i="2"/>
  <c r="AN490" i="2"/>
  <c r="AM490" i="2"/>
  <c r="AE490" i="2"/>
  <c r="AY489" i="2"/>
  <c r="AX489" i="2"/>
  <c r="AW489" i="2"/>
  <c r="AV489" i="2"/>
  <c r="AU489" i="2"/>
  <c r="BA489" i="2" s="1"/>
  <c r="AT489" i="2"/>
  <c r="AR489" i="2"/>
  <c r="AQ489" i="2"/>
  <c r="AP489" i="2"/>
  <c r="AO489" i="2"/>
  <c r="AN489" i="2"/>
  <c r="AM489" i="2"/>
  <c r="BE488" i="2"/>
  <c r="BD488" i="2"/>
  <c r="AY488" i="2"/>
  <c r="AX488" i="2"/>
  <c r="AW488" i="2"/>
  <c r="AV488" i="2"/>
  <c r="AU488" i="2"/>
  <c r="AT488" i="2"/>
  <c r="AQ488" i="2"/>
  <c r="AP488" i="2"/>
  <c r="AO488" i="2"/>
  <c r="AN488" i="2"/>
  <c r="AM488" i="2"/>
  <c r="AR488" i="2" s="1"/>
  <c r="BC487" i="2"/>
  <c r="AY487" i="2"/>
  <c r="AX487" i="2"/>
  <c r="AW487" i="2"/>
  <c r="AV487" i="2"/>
  <c r="AU487" i="2"/>
  <c r="AT487" i="2"/>
  <c r="AZ487" i="2" s="1"/>
  <c r="AR487" i="2"/>
  <c r="AQ487" i="2"/>
  <c r="AP487" i="2"/>
  <c r="AO487" i="2"/>
  <c r="AN487" i="2"/>
  <c r="AM487" i="2"/>
  <c r="AY486" i="2"/>
  <c r="AX486" i="2"/>
  <c r="AW486" i="2"/>
  <c r="AV486" i="2"/>
  <c r="AU486" i="2"/>
  <c r="AT486" i="2"/>
  <c r="AR486" i="2"/>
  <c r="AQ486" i="2"/>
  <c r="AP486" i="2"/>
  <c r="AO486" i="2"/>
  <c r="AN486" i="2"/>
  <c r="AM486" i="2"/>
  <c r="AY485" i="2"/>
  <c r="AX485" i="2"/>
  <c r="AW485" i="2"/>
  <c r="AV485" i="2"/>
  <c r="AU485" i="2"/>
  <c r="BA485" i="2" s="1"/>
  <c r="AT485" i="2"/>
  <c r="AR485" i="2"/>
  <c r="AQ485" i="2"/>
  <c r="AP485" i="2"/>
  <c r="AO485" i="2"/>
  <c r="AN485" i="2"/>
  <c r="AM485" i="2"/>
  <c r="BE484" i="2"/>
  <c r="BD484" i="2"/>
  <c r="AY484" i="2"/>
  <c r="AX484" i="2"/>
  <c r="AW484" i="2"/>
  <c r="AV484" i="2"/>
  <c r="AU484" i="2"/>
  <c r="AT484" i="2"/>
  <c r="AQ484" i="2"/>
  <c r="AP484" i="2"/>
  <c r="AO484" i="2"/>
  <c r="AN484" i="2"/>
  <c r="AM484" i="2"/>
  <c r="AR484" i="2" s="1"/>
  <c r="BC483" i="2"/>
  <c r="AY483" i="2"/>
  <c r="AX483" i="2"/>
  <c r="AW483" i="2"/>
  <c r="AV483" i="2"/>
  <c r="AU483" i="2"/>
  <c r="AT483" i="2"/>
  <c r="AZ483" i="2" s="1"/>
  <c r="AR483" i="2"/>
  <c r="AQ483" i="2"/>
  <c r="AP483" i="2"/>
  <c r="AO483" i="2"/>
  <c r="AN483" i="2"/>
  <c r="AM483" i="2"/>
  <c r="BA482" i="2"/>
  <c r="AY482" i="2"/>
  <c r="AX482" i="2"/>
  <c r="AW482" i="2"/>
  <c r="BC482" i="2" s="1"/>
  <c r="AV482" i="2"/>
  <c r="BD482" i="2" s="1"/>
  <c r="AU482" i="2"/>
  <c r="AT482" i="2"/>
  <c r="AR482" i="2"/>
  <c r="AQ482" i="2"/>
  <c r="AP482" i="2"/>
  <c r="AO482" i="2"/>
  <c r="AN482" i="2"/>
  <c r="AM482" i="2"/>
  <c r="AY481" i="2"/>
  <c r="AX481" i="2"/>
  <c r="AW481" i="2"/>
  <c r="AV481" i="2"/>
  <c r="AU481" i="2"/>
  <c r="BA481" i="2" s="1"/>
  <c r="AT481" i="2"/>
  <c r="AR481" i="2"/>
  <c r="AQ481" i="2"/>
  <c r="AP481" i="2"/>
  <c r="AO481" i="2"/>
  <c r="AN481" i="2"/>
  <c r="AM481" i="2"/>
  <c r="BE480" i="2"/>
  <c r="BD480" i="2"/>
  <c r="AY480" i="2"/>
  <c r="AX480" i="2"/>
  <c r="AW480" i="2"/>
  <c r="AV480" i="2"/>
  <c r="AU480" i="2"/>
  <c r="AT480" i="2"/>
  <c r="AQ480" i="2"/>
  <c r="AP480" i="2"/>
  <c r="AO480" i="2"/>
  <c r="AN480" i="2"/>
  <c r="AM480" i="2"/>
  <c r="AR480" i="2" s="1"/>
  <c r="BC479" i="2"/>
  <c r="AY479" i="2"/>
  <c r="AX479" i="2"/>
  <c r="AW479" i="2"/>
  <c r="AV479" i="2"/>
  <c r="AU479" i="2"/>
  <c r="AT479" i="2"/>
  <c r="AZ479" i="2" s="1"/>
  <c r="AR479" i="2"/>
  <c r="AQ479" i="2"/>
  <c r="AP479" i="2"/>
  <c r="AO479" i="2"/>
  <c r="AN479" i="2"/>
  <c r="AM479" i="2"/>
  <c r="BA478" i="2"/>
  <c r="AY478" i="2"/>
  <c r="AX478" i="2"/>
  <c r="AW478" i="2"/>
  <c r="BC478" i="2" s="1"/>
  <c r="AV478" i="2"/>
  <c r="BD478" i="2" s="1"/>
  <c r="AU478" i="2"/>
  <c r="AT478" i="2"/>
  <c r="AR478" i="2"/>
  <c r="AQ478" i="2"/>
  <c r="AP478" i="2"/>
  <c r="AO478" i="2"/>
  <c r="AN478" i="2"/>
  <c r="AM478" i="2"/>
  <c r="AY477" i="2"/>
  <c r="AX477" i="2"/>
  <c r="AW477" i="2"/>
  <c r="AV477" i="2"/>
  <c r="AU477" i="2"/>
  <c r="BA477" i="2" s="1"/>
  <c r="AT477" i="2"/>
  <c r="AR477" i="2"/>
  <c r="AQ477" i="2"/>
  <c r="AP477" i="2"/>
  <c r="AO477" i="2"/>
  <c r="AN477" i="2"/>
  <c r="AM477" i="2"/>
  <c r="BE476" i="2"/>
  <c r="BD476" i="2"/>
  <c r="AY476" i="2"/>
  <c r="AX476" i="2"/>
  <c r="AW476" i="2"/>
  <c r="AV476" i="2"/>
  <c r="AU476" i="2"/>
  <c r="AT476" i="2"/>
  <c r="AQ476" i="2"/>
  <c r="AP476" i="2"/>
  <c r="AO476" i="2"/>
  <c r="AN476" i="2"/>
  <c r="AM476" i="2"/>
  <c r="AR476" i="2" s="1"/>
  <c r="BC475" i="2"/>
  <c r="AY475" i="2"/>
  <c r="AX475" i="2"/>
  <c r="AW475" i="2"/>
  <c r="AV475" i="2"/>
  <c r="AU475" i="2"/>
  <c r="AT475" i="2"/>
  <c r="AZ475" i="2" s="1"/>
  <c r="AR475" i="2"/>
  <c r="AQ475" i="2"/>
  <c r="AP475" i="2"/>
  <c r="AO475" i="2"/>
  <c r="AN475" i="2"/>
  <c r="AM475" i="2"/>
  <c r="BA474" i="2"/>
  <c r="AY474" i="2"/>
  <c r="AX474" i="2"/>
  <c r="AW474" i="2"/>
  <c r="BC474" i="2" s="1"/>
  <c r="AV474" i="2"/>
  <c r="BD474" i="2" s="1"/>
  <c r="AU474" i="2"/>
  <c r="AT474" i="2"/>
  <c r="AR474" i="2"/>
  <c r="AQ474" i="2"/>
  <c r="AP474" i="2"/>
  <c r="AO474" i="2"/>
  <c r="AN474" i="2"/>
  <c r="AM474" i="2"/>
  <c r="AY473" i="2"/>
  <c r="AX473" i="2"/>
  <c r="AW473" i="2"/>
  <c r="AV473" i="2"/>
  <c r="AU473" i="2"/>
  <c r="BA473" i="2" s="1"/>
  <c r="AT473" i="2"/>
  <c r="AR473" i="2"/>
  <c r="AQ473" i="2"/>
  <c r="AP473" i="2"/>
  <c r="AO473" i="2"/>
  <c r="AN473" i="2"/>
  <c r="AM473" i="2"/>
  <c r="BE472" i="2"/>
  <c r="AH472" i="2" s="1"/>
  <c r="BD472" i="2"/>
  <c r="AG472" i="2" s="1"/>
  <c r="BA472" i="2"/>
  <c r="AD472" i="2" s="1"/>
  <c r="AZ472" i="2"/>
  <c r="AC472" i="2" s="1"/>
  <c r="AY472" i="2"/>
  <c r="AX472" i="2"/>
  <c r="AW472" i="2"/>
  <c r="BC472" i="2" s="1"/>
  <c r="AV472" i="2"/>
  <c r="BB472" i="2" s="1"/>
  <c r="AE472" i="2" s="1"/>
  <c r="AU472" i="2"/>
  <c r="AT472" i="2"/>
  <c r="AQ472" i="2"/>
  <c r="AP472" i="2"/>
  <c r="AO472" i="2"/>
  <c r="AN472" i="2"/>
  <c r="AM472" i="2"/>
  <c r="AR472" i="2" s="1"/>
  <c r="AF472" i="2"/>
  <c r="BB471" i="2"/>
  <c r="AY471" i="2"/>
  <c r="AX471" i="2"/>
  <c r="AW471" i="2"/>
  <c r="AV471" i="2"/>
  <c r="AU471" i="2"/>
  <c r="AT471" i="2"/>
  <c r="AZ471" i="2" s="1"/>
  <c r="AR471" i="2"/>
  <c r="AQ471" i="2"/>
  <c r="AP471" i="2"/>
  <c r="AO471" i="2"/>
  <c r="AN471" i="2"/>
  <c r="AM471" i="2"/>
  <c r="BD470" i="2"/>
  <c r="AY470" i="2"/>
  <c r="AX470" i="2"/>
  <c r="AW470" i="2"/>
  <c r="AV470" i="2"/>
  <c r="AU470" i="2"/>
  <c r="AT470" i="2"/>
  <c r="AQ470" i="2"/>
  <c r="AP470" i="2"/>
  <c r="AO470" i="2"/>
  <c r="AN470" i="2"/>
  <c r="AM470" i="2"/>
  <c r="AR470" i="2" s="1"/>
  <c r="BC469" i="2"/>
  <c r="AY469" i="2"/>
  <c r="BE469" i="2" s="1"/>
  <c r="AX469" i="2"/>
  <c r="AW469" i="2"/>
  <c r="AV469" i="2"/>
  <c r="AU469" i="2"/>
  <c r="BA469" i="2" s="1"/>
  <c r="AT469" i="2"/>
  <c r="AR469" i="2"/>
  <c r="AQ469" i="2"/>
  <c r="AP469" i="2"/>
  <c r="AO469" i="2"/>
  <c r="AN469" i="2"/>
  <c r="AM469" i="2"/>
  <c r="AY468" i="2"/>
  <c r="AX468" i="2"/>
  <c r="AW468" i="2"/>
  <c r="BC468" i="2" s="1"/>
  <c r="AV468" i="2"/>
  <c r="AU468" i="2"/>
  <c r="AT468" i="2"/>
  <c r="AR468" i="2"/>
  <c r="AQ468" i="2"/>
  <c r="AP468" i="2"/>
  <c r="AO468" i="2"/>
  <c r="AN468" i="2"/>
  <c r="AM468" i="2"/>
  <c r="BB467" i="2"/>
  <c r="AY467" i="2"/>
  <c r="AX467" i="2"/>
  <c r="AW467" i="2"/>
  <c r="BC467" i="2" s="1"/>
  <c r="AV467" i="2"/>
  <c r="AU467" i="2"/>
  <c r="AT467" i="2"/>
  <c r="AR467" i="2"/>
  <c r="AQ467" i="2"/>
  <c r="AP467" i="2"/>
  <c r="AO467" i="2"/>
  <c r="AN467" i="2"/>
  <c r="AM467" i="2"/>
  <c r="BE466" i="2"/>
  <c r="BC466" i="2"/>
  <c r="AY466" i="2"/>
  <c r="AX466" i="2"/>
  <c r="AW466" i="2"/>
  <c r="AV466" i="2"/>
  <c r="AU466" i="2"/>
  <c r="AT466" i="2"/>
  <c r="AQ466" i="2"/>
  <c r="AP466" i="2"/>
  <c r="AO466" i="2"/>
  <c r="AN466" i="2"/>
  <c r="AM466" i="2"/>
  <c r="AR466" i="2" s="1"/>
  <c r="BC465" i="2"/>
  <c r="BA465" i="2"/>
  <c r="AY465" i="2"/>
  <c r="AX465" i="2"/>
  <c r="AW465" i="2"/>
  <c r="AV465" i="2"/>
  <c r="AU465" i="2"/>
  <c r="AT465" i="2"/>
  <c r="AR465" i="2"/>
  <c r="AQ465" i="2"/>
  <c r="AP465" i="2"/>
  <c r="AO465" i="2"/>
  <c r="AN465" i="2"/>
  <c r="AM465" i="2"/>
  <c r="AY464" i="2"/>
  <c r="BE464" i="2" s="1"/>
  <c r="AX464" i="2"/>
  <c r="AW464" i="2"/>
  <c r="AV464" i="2"/>
  <c r="BB464" i="2" s="1"/>
  <c r="AU464" i="2"/>
  <c r="BA464" i="2" s="1"/>
  <c r="AT464" i="2"/>
  <c r="AQ464" i="2"/>
  <c r="AP464" i="2"/>
  <c r="AO464" i="2"/>
  <c r="AN464" i="2"/>
  <c r="AM464" i="2"/>
  <c r="AR464" i="2" s="1"/>
  <c r="AY463" i="2"/>
  <c r="AX463" i="2"/>
  <c r="AW463" i="2"/>
  <c r="BC463" i="2" s="1"/>
  <c r="AV463" i="2"/>
  <c r="AU463" i="2"/>
  <c r="AT463" i="2"/>
  <c r="AR463" i="2"/>
  <c r="AQ463" i="2"/>
  <c r="AP463" i="2"/>
  <c r="AO463" i="2"/>
  <c r="AN463" i="2"/>
  <c r="AM463" i="2"/>
  <c r="AY462" i="2"/>
  <c r="AX462" i="2"/>
  <c r="AW462" i="2"/>
  <c r="AV462" i="2"/>
  <c r="AU462" i="2"/>
  <c r="AT462" i="2"/>
  <c r="AQ462" i="2"/>
  <c r="AP462" i="2"/>
  <c r="AO462" i="2"/>
  <c r="AN462" i="2"/>
  <c r="AM462" i="2"/>
  <c r="AR462" i="2" s="1"/>
  <c r="BC461" i="2"/>
  <c r="AF461" i="2" s="1"/>
  <c r="BB461" i="2"/>
  <c r="AE461" i="2" s="1"/>
  <c r="BA461" i="2"/>
  <c r="AD461" i="2" s="1"/>
  <c r="AY461" i="2"/>
  <c r="BE461" i="2" s="1"/>
  <c r="AH461" i="2" s="1"/>
  <c r="AX461" i="2"/>
  <c r="BD461" i="2" s="1"/>
  <c r="AG461" i="2" s="1"/>
  <c r="AW461" i="2"/>
  <c r="AV461" i="2"/>
  <c r="AU461" i="2"/>
  <c r="AT461" i="2"/>
  <c r="AZ461" i="2" s="1"/>
  <c r="AC461" i="2" s="1"/>
  <c r="BF461" i="2" s="1"/>
  <c r="AR461" i="2"/>
  <c r="AQ461" i="2"/>
  <c r="AP461" i="2"/>
  <c r="AO461" i="2"/>
  <c r="AN461" i="2"/>
  <c r="AM461" i="2"/>
  <c r="BD460" i="2"/>
  <c r="BA460" i="2"/>
  <c r="AY460" i="2"/>
  <c r="AX460" i="2"/>
  <c r="AW460" i="2"/>
  <c r="BC460" i="2" s="1"/>
  <c r="AV460" i="2"/>
  <c r="AU460" i="2"/>
  <c r="AZ460" i="2" s="1"/>
  <c r="AT460" i="2"/>
  <c r="AR460" i="2"/>
  <c r="AQ460" i="2"/>
  <c r="AP460" i="2"/>
  <c r="AO460" i="2"/>
  <c r="AN460" i="2"/>
  <c r="AM460" i="2"/>
  <c r="BE459" i="2"/>
  <c r="BA459" i="2"/>
  <c r="AY459" i="2"/>
  <c r="AX459" i="2"/>
  <c r="AW459" i="2"/>
  <c r="AV459" i="2"/>
  <c r="AU459" i="2"/>
  <c r="BB459" i="2" s="1"/>
  <c r="AT459" i="2"/>
  <c r="AR459" i="2"/>
  <c r="AQ459" i="2"/>
  <c r="AP459" i="2"/>
  <c r="AO459" i="2"/>
  <c r="AN459" i="2"/>
  <c r="AM459" i="2"/>
  <c r="AY458" i="2"/>
  <c r="BE458" i="2" s="1"/>
  <c r="AX458" i="2"/>
  <c r="AW458" i="2"/>
  <c r="AV458" i="2"/>
  <c r="BB458" i="2" s="1"/>
  <c r="AU458" i="2"/>
  <c r="BC458" i="2" s="1"/>
  <c r="AT458" i="2"/>
  <c r="AQ458" i="2"/>
  <c r="AP458" i="2"/>
  <c r="AO458" i="2"/>
  <c r="AN458" i="2"/>
  <c r="AM458" i="2"/>
  <c r="AR458" i="2" s="1"/>
  <c r="AY457" i="2"/>
  <c r="AX457" i="2"/>
  <c r="AW457" i="2"/>
  <c r="AV457" i="2"/>
  <c r="AU457" i="2"/>
  <c r="AT457" i="2"/>
  <c r="AR457" i="2"/>
  <c r="AQ457" i="2"/>
  <c r="AP457" i="2"/>
  <c r="AO457" i="2"/>
  <c r="AN457" i="2"/>
  <c r="AM457" i="2"/>
  <c r="BE456" i="2"/>
  <c r="AY456" i="2"/>
  <c r="AX456" i="2"/>
  <c r="AW456" i="2"/>
  <c r="BC456" i="2" s="1"/>
  <c r="AV456" i="2"/>
  <c r="AU456" i="2"/>
  <c r="AT456" i="2"/>
  <c r="AR456" i="2"/>
  <c r="AQ456" i="2"/>
  <c r="AP456" i="2"/>
  <c r="AO456" i="2"/>
  <c r="AN456" i="2"/>
  <c r="AM456" i="2"/>
  <c r="AY455" i="2"/>
  <c r="AX455" i="2"/>
  <c r="AW455" i="2"/>
  <c r="BC455" i="2" s="1"/>
  <c r="AV455" i="2"/>
  <c r="AU455" i="2"/>
  <c r="AT455" i="2"/>
  <c r="AR455" i="2"/>
  <c r="AQ455" i="2"/>
  <c r="AP455" i="2"/>
  <c r="AO455" i="2"/>
  <c r="AN455" i="2"/>
  <c r="AM455" i="2"/>
  <c r="BE454" i="2"/>
  <c r="AY454" i="2"/>
  <c r="AX454" i="2"/>
  <c r="AW454" i="2"/>
  <c r="AV454" i="2"/>
  <c r="AU454" i="2"/>
  <c r="AT454" i="2"/>
  <c r="AR454" i="2"/>
  <c r="AQ454" i="2"/>
  <c r="AP454" i="2"/>
  <c r="AO454" i="2"/>
  <c r="AN454" i="2"/>
  <c r="AM454" i="2"/>
  <c r="AY453" i="2"/>
  <c r="AX453" i="2"/>
  <c r="AW453" i="2"/>
  <c r="AV453" i="2"/>
  <c r="AU453" i="2"/>
  <c r="AT453" i="2"/>
  <c r="AR453" i="2"/>
  <c r="AQ453" i="2"/>
  <c r="AP453" i="2"/>
  <c r="AO453" i="2"/>
  <c r="AN453" i="2"/>
  <c r="AM453" i="2"/>
  <c r="BD452" i="2"/>
  <c r="BA452" i="2"/>
  <c r="AY452" i="2"/>
  <c r="AX452" i="2"/>
  <c r="AW452" i="2"/>
  <c r="BC452" i="2" s="1"/>
  <c r="AV452" i="2"/>
  <c r="AU452" i="2"/>
  <c r="AT452" i="2"/>
  <c r="AR452" i="2"/>
  <c r="AQ452" i="2"/>
  <c r="AP452" i="2"/>
  <c r="AO452" i="2"/>
  <c r="AN452" i="2"/>
  <c r="AM452" i="2"/>
  <c r="BE451" i="2"/>
  <c r="BA451" i="2"/>
  <c r="AY451" i="2"/>
  <c r="AX451" i="2"/>
  <c r="AW451" i="2"/>
  <c r="BC451" i="2" s="1"/>
  <c r="AV451" i="2"/>
  <c r="AU451" i="2"/>
  <c r="AT451" i="2"/>
  <c r="AR451" i="2"/>
  <c r="AQ451" i="2"/>
  <c r="AP451" i="2"/>
  <c r="AO451" i="2"/>
  <c r="AN451" i="2"/>
  <c r="AM451" i="2"/>
  <c r="BD450" i="2"/>
  <c r="AY450" i="2"/>
  <c r="BE450" i="2" s="1"/>
  <c r="AX450" i="2"/>
  <c r="AW450" i="2"/>
  <c r="AV450" i="2"/>
  <c r="AU450" i="2"/>
  <c r="AT450" i="2"/>
  <c r="AQ450" i="2"/>
  <c r="AP450" i="2"/>
  <c r="AO450" i="2"/>
  <c r="AN450" i="2"/>
  <c r="AM450" i="2"/>
  <c r="AR450" i="2" s="1"/>
  <c r="BB449" i="2"/>
  <c r="AY449" i="2"/>
  <c r="AX449" i="2"/>
  <c r="AW449" i="2"/>
  <c r="AV449" i="2"/>
  <c r="AU449" i="2"/>
  <c r="AT449" i="2"/>
  <c r="AR449" i="2"/>
  <c r="AQ449" i="2"/>
  <c r="AP449" i="2"/>
  <c r="AO449" i="2"/>
  <c r="AN449" i="2"/>
  <c r="AM449" i="2"/>
  <c r="BE448" i="2"/>
  <c r="AH448" i="2" s="1"/>
  <c r="BD448" i="2"/>
  <c r="AG448" i="2" s="1"/>
  <c r="AZ448" i="2"/>
  <c r="AC448" i="2" s="1"/>
  <c r="AY448" i="2"/>
  <c r="AX448" i="2"/>
  <c r="AW448" i="2"/>
  <c r="BC448" i="2" s="1"/>
  <c r="AF448" i="2" s="1"/>
  <c r="AV448" i="2"/>
  <c r="BB448" i="2" s="1"/>
  <c r="AE448" i="2" s="1"/>
  <c r="AU448" i="2"/>
  <c r="BA448" i="2" s="1"/>
  <c r="AT448" i="2"/>
  <c r="AR448" i="2"/>
  <c r="AQ448" i="2"/>
  <c r="AP448" i="2"/>
  <c r="AO448" i="2"/>
  <c r="AN448" i="2"/>
  <c r="AM448" i="2"/>
  <c r="AD448" i="2"/>
  <c r="AY447" i="2"/>
  <c r="AX447" i="2"/>
  <c r="AW447" i="2"/>
  <c r="AV447" i="2"/>
  <c r="AU447" i="2"/>
  <c r="AT447" i="2"/>
  <c r="AR447" i="2"/>
  <c r="AQ447" i="2"/>
  <c r="AP447" i="2"/>
  <c r="AO447" i="2"/>
  <c r="AN447" i="2"/>
  <c r="AM447" i="2"/>
  <c r="BE446" i="2"/>
  <c r="AH446" i="2" s="1"/>
  <c r="BD446" i="2"/>
  <c r="AG446" i="2" s="1"/>
  <c r="BA446" i="2"/>
  <c r="AD446" i="2" s="1"/>
  <c r="AZ446" i="2"/>
  <c r="AC446" i="2" s="1"/>
  <c r="AY446" i="2"/>
  <c r="AX446" i="2"/>
  <c r="AW446" i="2"/>
  <c r="BC446" i="2" s="1"/>
  <c r="AF446" i="2" s="1"/>
  <c r="AV446" i="2"/>
  <c r="BB446" i="2" s="1"/>
  <c r="AU446" i="2"/>
  <c r="AT446" i="2"/>
  <c r="AQ446" i="2"/>
  <c r="AP446" i="2"/>
  <c r="AO446" i="2"/>
  <c r="AN446" i="2"/>
  <c r="AM446" i="2"/>
  <c r="AR446" i="2" s="1"/>
  <c r="AE446" i="2"/>
  <c r="BC445" i="2"/>
  <c r="BA445" i="2"/>
  <c r="AY445" i="2"/>
  <c r="AX445" i="2"/>
  <c r="AW445" i="2"/>
  <c r="AV445" i="2"/>
  <c r="AU445" i="2"/>
  <c r="AT445" i="2"/>
  <c r="AR445" i="2"/>
  <c r="AQ445" i="2"/>
  <c r="AP445" i="2"/>
  <c r="AO445" i="2"/>
  <c r="AN445" i="2"/>
  <c r="AM445" i="2"/>
  <c r="BD444" i="2"/>
  <c r="AG444" i="2" s="1"/>
  <c r="BA444" i="2"/>
  <c r="AZ444" i="2"/>
  <c r="AC444" i="2" s="1"/>
  <c r="AY444" i="2"/>
  <c r="BE444" i="2" s="1"/>
  <c r="AX444" i="2"/>
  <c r="AW444" i="2"/>
  <c r="BC444" i="2" s="1"/>
  <c r="AF444" i="2" s="1"/>
  <c r="AV444" i="2"/>
  <c r="BB444" i="2" s="1"/>
  <c r="AE444" i="2" s="1"/>
  <c r="AU444" i="2"/>
  <c r="AT444" i="2"/>
  <c r="AQ444" i="2"/>
  <c r="AP444" i="2"/>
  <c r="AO444" i="2"/>
  <c r="AN444" i="2"/>
  <c r="AM444" i="2"/>
  <c r="AR444" i="2" s="1"/>
  <c r="AH444" i="2"/>
  <c r="AD444" i="2"/>
  <c r="BC443" i="2"/>
  <c r="BA443" i="2"/>
  <c r="AY443" i="2"/>
  <c r="AX443" i="2"/>
  <c r="AW443" i="2"/>
  <c r="AV443" i="2"/>
  <c r="AU443" i="2"/>
  <c r="AT443" i="2"/>
  <c r="AR443" i="2"/>
  <c r="AQ443" i="2"/>
  <c r="AP443" i="2"/>
  <c r="AO443" i="2"/>
  <c r="AN443" i="2"/>
  <c r="AM443" i="2"/>
  <c r="BC442" i="2"/>
  <c r="AY442" i="2"/>
  <c r="AX442" i="2"/>
  <c r="AW442" i="2"/>
  <c r="AV442" i="2"/>
  <c r="AU442" i="2"/>
  <c r="AT442" i="2"/>
  <c r="AR442" i="2"/>
  <c r="AQ442" i="2"/>
  <c r="AP442" i="2"/>
  <c r="AO442" i="2"/>
  <c r="AN442" i="2"/>
  <c r="AM442" i="2"/>
  <c r="AY441" i="2"/>
  <c r="AX441" i="2"/>
  <c r="AW441" i="2"/>
  <c r="BB441" i="2" s="1"/>
  <c r="AV441" i="2"/>
  <c r="AU441" i="2"/>
  <c r="AT441" i="2"/>
  <c r="AR441" i="2"/>
  <c r="AQ441" i="2"/>
  <c r="AP441" i="2"/>
  <c r="AO441" i="2"/>
  <c r="AN441" i="2"/>
  <c r="AM441" i="2"/>
  <c r="BC440" i="2"/>
  <c r="AY440" i="2"/>
  <c r="BE440" i="2" s="1"/>
  <c r="AX440" i="2"/>
  <c r="AW440" i="2"/>
  <c r="AV440" i="2"/>
  <c r="AU440" i="2"/>
  <c r="AT440" i="2"/>
  <c r="AQ440" i="2"/>
  <c r="AP440" i="2"/>
  <c r="AO440" i="2"/>
  <c r="AN440" i="2"/>
  <c r="AM440" i="2"/>
  <c r="AR440" i="2" s="1"/>
  <c r="BA439" i="2"/>
  <c r="AY439" i="2"/>
  <c r="BE439" i="2" s="1"/>
  <c r="AX439" i="2"/>
  <c r="AW439" i="2"/>
  <c r="BC439" i="2" s="1"/>
  <c r="AV439" i="2"/>
  <c r="AU439" i="2"/>
  <c r="AT439" i="2"/>
  <c r="AR439" i="2"/>
  <c r="AQ439" i="2"/>
  <c r="AP439" i="2"/>
  <c r="AO439" i="2"/>
  <c r="AN439" i="2"/>
  <c r="AM439" i="2"/>
  <c r="AY438" i="2"/>
  <c r="AX438" i="2"/>
  <c r="AW438" i="2"/>
  <c r="AV438" i="2"/>
  <c r="AU438" i="2"/>
  <c r="AT438" i="2"/>
  <c r="AQ438" i="2"/>
  <c r="AP438" i="2"/>
  <c r="AO438" i="2"/>
  <c r="AN438" i="2"/>
  <c r="AM438" i="2"/>
  <c r="AR438" i="2" s="1"/>
  <c r="AY437" i="2"/>
  <c r="BE437" i="2" s="1"/>
  <c r="AX437" i="2"/>
  <c r="AW437" i="2"/>
  <c r="AV437" i="2"/>
  <c r="AU437" i="2"/>
  <c r="AT437" i="2"/>
  <c r="AR437" i="2"/>
  <c r="AQ437" i="2"/>
  <c r="AP437" i="2"/>
  <c r="AO437" i="2"/>
  <c r="AN437" i="2"/>
  <c r="AM437" i="2"/>
  <c r="AY436" i="2"/>
  <c r="AX436" i="2"/>
  <c r="AW436" i="2"/>
  <c r="AV436" i="2"/>
  <c r="AU436" i="2"/>
  <c r="BD436" i="2" s="1"/>
  <c r="AT436" i="2"/>
  <c r="AQ436" i="2"/>
  <c r="AP436" i="2"/>
  <c r="AO436" i="2"/>
  <c r="AN436" i="2"/>
  <c r="AM436" i="2"/>
  <c r="AR436" i="2" s="1"/>
  <c r="AY435" i="2"/>
  <c r="BE435" i="2" s="1"/>
  <c r="AX435" i="2"/>
  <c r="AW435" i="2"/>
  <c r="AV435" i="2"/>
  <c r="AU435" i="2"/>
  <c r="AT435" i="2"/>
  <c r="AR435" i="2"/>
  <c r="AQ435" i="2"/>
  <c r="AP435" i="2"/>
  <c r="AO435" i="2"/>
  <c r="AN435" i="2"/>
  <c r="AM435" i="2"/>
  <c r="AY434" i="2"/>
  <c r="AX434" i="2"/>
  <c r="AW434" i="2"/>
  <c r="BC434" i="2" s="1"/>
  <c r="AV434" i="2"/>
  <c r="AU434" i="2"/>
  <c r="AT434" i="2"/>
  <c r="AR434" i="2"/>
  <c r="AQ434" i="2"/>
  <c r="AP434" i="2"/>
  <c r="AO434" i="2"/>
  <c r="AN434" i="2"/>
  <c r="AM434" i="2"/>
  <c r="AY433" i="2"/>
  <c r="BE433" i="2" s="1"/>
  <c r="AX433" i="2"/>
  <c r="AW433" i="2"/>
  <c r="AV433" i="2"/>
  <c r="AU433" i="2"/>
  <c r="AT433" i="2"/>
  <c r="AR433" i="2"/>
  <c r="AQ433" i="2"/>
  <c r="AP433" i="2"/>
  <c r="AO433" i="2"/>
  <c r="AN433" i="2"/>
  <c r="AM433" i="2"/>
  <c r="BE432" i="2"/>
  <c r="AY432" i="2"/>
  <c r="AX432" i="2"/>
  <c r="AW432" i="2"/>
  <c r="AV432" i="2"/>
  <c r="AU432" i="2"/>
  <c r="AT432" i="2"/>
  <c r="AQ432" i="2"/>
  <c r="AP432" i="2"/>
  <c r="AO432" i="2"/>
  <c r="AN432" i="2"/>
  <c r="AM432" i="2"/>
  <c r="AR432" i="2" s="1"/>
  <c r="BB431" i="2"/>
  <c r="AY431" i="2"/>
  <c r="AX431" i="2"/>
  <c r="AW431" i="2"/>
  <c r="BC431" i="2" s="1"/>
  <c r="AV431" i="2"/>
  <c r="AU431" i="2"/>
  <c r="AT431" i="2"/>
  <c r="AR431" i="2"/>
  <c r="AQ431" i="2"/>
  <c r="AP431" i="2"/>
  <c r="AO431" i="2"/>
  <c r="AN431" i="2"/>
  <c r="AM431" i="2"/>
  <c r="BA430" i="2"/>
  <c r="AY430" i="2"/>
  <c r="AX430" i="2"/>
  <c r="AW430" i="2"/>
  <c r="BC430" i="2" s="1"/>
  <c r="AV430" i="2"/>
  <c r="AU430" i="2"/>
  <c r="AT430" i="2"/>
  <c r="AR430" i="2"/>
  <c r="AQ430" i="2"/>
  <c r="AP430" i="2"/>
  <c r="AO430" i="2"/>
  <c r="AN430" i="2"/>
  <c r="AM430" i="2"/>
  <c r="BE429" i="2"/>
  <c r="AH429" i="2" s="1"/>
  <c r="BB429" i="2"/>
  <c r="AE429" i="2" s="1"/>
  <c r="AY429" i="2"/>
  <c r="AX429" i="2"/>
  <c r="BD429" i="2" s="1"/>
  <c r="AW429" i="2"/>
  <c r="BC429" i="2" s="1"/>
  <c r="AF429" i="2" s="1"/>
  <c r="AV429" i="2"/>
  <c r="AU429" i="2"/>
  <c r="BA429" i="2" s="1"/>
  <c r="AD429" i="2" s="1"/>
  <c r="AT429" i="2"/>
  <c r="AZ429" i="2" s="1"/>
  <c r="AR429" i="2"/>
  <c r="AQ429" i="2"/>
  <c r="AP429" i="2"/>
  <c r="AO429" i="2"/>
  <c r="AN429" i="2"/>
  <c r="AM429" i="2"/>
  <c r="AG429" i="2"/>
  <c r="AC429" i="2"/>
  <c r="BA428" i="2"/>
  <c r="AY428" i="2"/>
  <c r="AX428" i="2"/>
  <c r="AW428" i="2"/>
  <c r="BE428" i="2" s="1"/>
  <c r="AV428" i="2"/>
  <c r="AU428" i="2"/>
  <c r="AT428" i="2"/>
  <c r="AR428" i="2"/>
  <c r="AQ428" i="2"/>
  <c r="AP428" i="2"/>
  <c r="AO428" i="2"/>
  <c r="AN428" i="2"/>
  <c r="AM428" i="2"/>
  <c r="BC427" i="2"/>
  <c r="BA427" i="2"/>
  <c r="AY427" i="2"/>
  <c r="AX427" i="2"/>
  <c r="AW427" i="2"/>
  <c r="AV427" i="2"/>
  <c r="AU427" i="2"/>
  <c r="AT427" i="2"/>
  <c r="AR427" i="2"/>
  <c r="AQ427" i="2"/>
  <c r="AP427" i="2"/>
  <c r="AO427" i="2"/>
  <c r="AN427" i="2"/>
  <c r="AM427" i="2"/>
  <c r="BA426" i="2"/>
  <c r="AY426" i="2"/>
  <c r="AX426" i="2"/>
  <c r="AW426" i="2"/>
  <c r="BD426" i="2" s="1"/>
  <c r="AV426" i="2"/>
  <c r="AU426" i="2"/>
  <c r="AT426" i="2"/>
  <c r="AR426" i="2"/>
  <c r="AQ426" i="2"/>
  <c r="AP426" i="2"/>
  <c r="AO426" i="2"/>
  <c r="AN426" i="2"/>
  <c r="AM426" i="2"/>
  <c r="BA425" i="2"/>
  <c r="AY425" i="2"/>
  <c r="AX425" i="2"/>
  <c r="AW425" i="2"/>
  <c r="AV425" i="2"/>
  <c r="AU425" i="2"/>
  <c r="AT425" i="2"/>
  <c r="AR425" i="2"/>
  <c r="AQ425" i="2"/>
  <c r="AP425" i="2"/>
  <c r="AO425" i="2"/>
  <c r="AN425" i="2"/>
  <c r="AM425" i="2"/>
  <c r="AY424" i="2"/>
  <c r="BE424" i="2" s="1"/>
  <c r="AX424" i="2"/>
  <c r="AW424" i="2"/>
  <c r="AV424" i="2"/>
  <c r="AU424" i="2"/>
  <c r="AT424" i="2"/>
  <c r="AQ424" i="2"/>
  <c r="AP424" i="2"/>
  <c r="AO424" i="2"/>
  <c r="AN424" i="2"/>
  <c r="AM424" i="2"/>
  <c r="AR424" i="2" s="1"/>
  <c r="BA423" i="2"/>
  <c r="AY423" i="2"/>
  <c r="BE423" i="2" s="1"/>
  <c r="AX423" i="2"/>
  <c r="AW423" i="2"/>
  <c r="BC423" i="2" s="1"/>
  <c r="AV423" i="2"/>
  <c r="AU423" i="2"/>
  <c r="AT423" i="2"/>
  <c r="AR423" i="2"/>
  <c r="AQ423" i="2"/>
  <c r="AP423" i="2"/>
  <c r="AO423" i="2"/>
  <c r="AN423" i="2"/>
  <c r="AM423" i="2"/>
  <c r="BE422" i="2"/>
  <c r="AY422" i="2"/>
  <c r="AX422" i="2"/>
  <c r="AW422" i="2"/>
  <c r="AV422" i="2"/>
  <c r="AU422" i="2"/>
  <c r="AT422" i="2"/>
  <c r="AQ422" i="2"/>
  <c r="AP422" i="2"/>
  <c r="AO422" i="2"/>
  <c r="AN422" i="2"/>
  <c r="AM422" i="2"/>
  <c r="AR422" i="2" s="1"/>
  <c r="AY421" i="2"/>
  <c r="AX421" i="2"/>
  <c r="AW421" i="2"/>
  <c r="AV421" i="2"/>
  <c r="AU421" i="2"/>
  <c r="BA421" i="2" s="1"/>
  <c r="AT421" i="2"/>
  <c r="AR421" i="2"/>
  <c r="AQ421" i="2"/>
  <c r="AP421" i="2"/>
  <c r="AO421" i="2"/>
  <c r="AN421" i="2"/>
  <c r="AM421" i="2"/>
  <c r="AY420" i="2"/>
  <c r="AX420" i="2"/>
  <c r="AW420" i="2"/>
  <c r="AV420" i="2"/>
  <c r="AU420" i="2"/>
  <c r="AT420" i="2"/>
  <c r="AQ420" i="2"/>
  <c r="AP420" i="2"/>
  <c r="AO420" i="2"/>
  <c r="AN420" i="2"/>
  <c r="AM420" i="2"/>
  <c r="AR420" i="2" s="1"/>
  <c r="AY419" i="2"/>
  <c r="BE419" i="2" s="1"/>
  <c r="AX419" i="2"/>
  <c r="AW419" i="2"/>
  <c r="AV419" i="2"/>
  <c r="AU419" i="2"/>
  <c r="AT419" i="2"/>
  <c r="AR419" i="2"/>
  <c r="AQ419" i="2"/>
  <c r="AP419" i="2"/>
  <c r="AO419" i="2"/>
  <c r="AN419" i="2"/>
  <c r="AM419" i="2"/>
  <c r="BD418" i="2"/>
  <c r="AG418" i="2" s="1"/>
  <c r="AZ418" i="2"/>
  <c r="AC418" i="2" s="1"/>
  <c r="AY418" i="2"/>
  <c r="BE418" i="2" s="1"/>
  <c r="AX418" i="2"/>
  <c r="AW418" i="2"/>
  <c r="BC418" i="2" s="1"/>
  <c r="AF418" i="2" s="1"/>
  <c r="AV418" i="2"/>
  <c r="BB418" i="2" s="1"/>
  <c r="AU418" i="2"/>
  <c r="BA418" i="2" s="1"/>
  <c r="AD418" i="2" s="1"/>
  <c r="AT418" i="2"/>
  <c r="AR418" i="2"/>
  <c r="AQ418" i="2"/>
  <c r="AP418" i="2"/>
  <c r="AO418" i="2"/>
  <c r="AN418" i="2"/>
  <c r="AM418" i="2"/>
  <c r="AH418" i="2"/>
  <c r="AE418" i="2"/>
  <c r="BA417" i="2"/>
  <c r="AY417" i="2"/>
  <c r="AX417" i="2"/>
  <c r="AW417" i="2"/>
  <c r="AV417" i="2"/>
  <c r="AU417" i="2"/>
  <c r="BB417" i="2" s="1"/>
  <c r="AT417" i="2"/>
  <c r="AR417" i="2"/>
  <c r="AQ417" i="2"/>
  <c r="AP417" i="2"/>
  <c r="AO417" i="2"/>
  <c r="AN417" i="2"/>
  <c r="AM417" i="2"/>
  <c r="AY416" i="2"/>
  <c r="AX416" i="2"/>
  <c r="AW416" i="2"/>
  <c r="AV416" i="2"/>
  <c r="AU416" i="2"/>
  <c r="AT416" i="2"/>
  <c r="AQ416" i="2"/>
  <c r="AP416" i="2"/>
  <c r="AO416" i="2"/>
  <c r="AN416" i="2"/>
  <c r="AM416" i="2"/>
  <c r="AR416" i="2" s="1"/>
  <c r="BC415" i="2"/>
  <c r="AY415" i="2"/>
  <c r="BE415" i="2" s="1"/>
  <c r="AX415" i="2"/>
  <c r="AW415" i="2"/>
  <c r="AV415" i="2"/>
  <c r="AU415" i="2"/>
  <c r="AT415" i="2"/>
  <c r="AR415" i="2"/>
  <c r="AQ415" i="2"/>
  <c r="AP415" i="2"/>
  <c r="AO415" i="2"/>
  <c r="AN415" i="2"/>
  <c r="AM415" i="2"/>
  <c r="BE414" i="2"/>
  <c r="BD414" i="2"/>
  <c r="AG414" i="2" s="1"/>
  <c r="AZ414" i="2"/>
  <c r="AC414" i="2" s="1"/>
  <c r="AY414" i="2"/>
  <c r="AX414" i="2"/>
  <c r="AW414" i="2"/>
  <c r="BC414" i="2" s="1"/>
  <c r="AF414" i="2" s="1"/>
  <c r="AV414" i="2"/>
  <c r="BB414" i="2" s="1"/>
  <c r="AU414" i="2"/>
  <c r="BA414" i="2" s="1"/>
  <c r="AD414" i="2" s="1"/>
  <c r="AT414" i="2"/>
  <c r="AQ414" i="2"/>
  <c r="AP414" i="2"/>
  <c r="AO414" i="2"/>
  <c r="AN414" i="2"/>
  <c r="AM414" i="2"/>
  <c r="AR414" i="2" s="1"/>
  <c r="AH414" i="2"/>
  <c r="AE414" i="2"/>
  <c r="BC413" i="2"/>
  <c r="AY413" i="2"/>
  <c r="AX413" i="2"/>
  <c r="AW413" i="2"/>
  <c r="AV413" i="2"/>
  <c r="AU413" i="2"/>
  <c r="AT413" i="2"/>
  <c r="BE413" i="2" s="1"/>
  <c r="AR413" i="2"/>
  <c r="AQ413" i="2"/>
  <c r="AP413" i="2"/>
  <c r="AO413" i="2"/>
  <c r="AN413" i="2"/>
  <c r="AM413" i="2"/>
  <c r="BD412" i="2"/>
  <c r="AG412" i="2" s="1"/>
  <c r="BC412" i="2"/>
  <c r="AF412" i="2" s="1"/>
  <c r="AZ412" i="2"/>
  <c r="AY412" i="2"/>
  <c r="BE412" i="2" s="1"/>
  <c r="AX412" i="2"/>
  <c r="AW412" i="2"/>
  <c r="AV412" i="2"/>
  <c r="BB412" i="2" s="1"/>
  <c r="AE412" i="2" s="1"/>
  <c r="AU412" i="2"/>
  <c r="BA412" i="2" s="1"/>
  <c r="AD412" i="2" s="1"/>
  <c r="AT412" i="2"/>
  <c r="AQ412" i="2"/>
  <c r="AP412" i="2"/>
  <c r="AO412" i="2"/>
  <c r="AN412" i="2"/>
  <c r="AM412" i="2"/>
  <c r="AR412" i="2" s="1"/>
  <c r="AH412" i="2"/>
  <c r="AC412" i="2"/>
  <c r="BF412" i="2" s="1"/>
  <c r="AY411" i="2"/>
  <c r="AX411" i="2"/>
  <c r="AW411" i="2"/>
  <c r="AV411" i="2"/>
  <c r="AU411" i="2"/>
  <c r="AT411" i="2"/>
  <c r="AR411" i="2"/>
  <c r="AQ411" i="2"/>
  <c r="AP411" i="2"/>
  <c r="AO411" i="2"/>
  <c r="AN411" i="2"/>
  <c r="AM411" i="2"/>
  <c r="BD410" i="2"/>
  <c r="BC410" i="2"/>
  <c r="AF410" i="2" s="1"/>
  <c r="AZ410" i="2"/>
  <c r="AC410" i="2" s="1"/>
  <c r="AY410" i="2"/>
  <c r="BE410" i="2" s="1"/>
  <c r="AX410" i="2"/>
  <c r="AW410" i="2"/>
  <c r="AV410" i="2"/>
  <c r="BB410" i="2" s="1"/>
  <c r="AE410" i="2" s="1"/>
  <c r="AU410" i="2"/>
  <c r="BA410" i="2" s="1"/>
  <c r="AD410" i="2" s="1"/>
  <c r="AT410" i="2"/>
  <c r="AQ410" i="2"/>
  <c r="AP410" i="2"/>
  <c r="AO410" i="2"/>
  <c r="AN410" i="2"/>
  <c r="AM410" i="2"/>
  <c r="AR410" i="2" s="1"/>
  <c r="AH410" i="2"/>
  <c r="AG410" i="2"/>
  <c r="AY409" i="2"/>
  <c r="AX409" i="2"/>
  <c r="AW409" i="2"/>
  <c r="BC409" i="2" s="1"/>
  <c r="AV409" i="2"/>
  <c r="AU409" i="2"/>
  <c r="AT409" i="2"/>
  <c r="AR409" i="2"/>
  <c r="AQ409" i="2"/>
  <c r="AP409" i="2"/>
  <c r="AO409" i="2"/>
  <c r="AN409" i="2"/>
  <c r="AM409" i="2"/>
  <c r="BD408" i="2"/>
  <c r="BC408" i="2"/>
  <c r="AF408" i="2" s="1"/>
  <c r="AZ408" i="2"/>
  <c r="AC408" i="2" s="1"/>
  <c r="AY408" i="2"/>
  <c r="BE408" i="2" s="1"/>
  <c r="AH408" i="2" s="1"/>
  <c r="AX408" i="2"/>
  <c r="AW408" i="2"/>
  <c r="AV408" i="2"/>
  <c r="BB408" i="2" s="1"/>
  <c r="AE408" i="2" s="1"/>
  <c r="AU408" i="2"/>
  <c r="BA408" i="2" s="1"/>
  <c r="AD408" i="2" s="1"/>
  <c r="BF408" i="2" s="1"/>
  <c r="AT408" i="2"/>
  <c r="AQ408" i="2"/>
  <c r="AP408" i="2"/>
  <c r="AO408" i="2"/>
  <c r="AN408" i="2"/>
  <c r="AM408" i="2"/>
  <c r="AR408" i="2" s="1"/>
  <c r="AG408" i="2"/>
  <c r="BA407" i="2"/>
  <c r="AY407" i="2"/>
  <c r="AX407" i="2"/>
  <c r="AW407" i="2"/>
  <c r="BC407" i="2" s="1"/>
  <c r="AV407" i="2"/>
  <c r="AU407" i="2"/>
  <c r="AT407" i="2"/>
  <c r="AR407" i="2"/>
  <c r="AQ407" i="2"/>
  <c r="AP407" i="2"/>
  <c r="AO407" i="2"/>
  <c r="AN407" i="2"/>
  <c r="AM407" i="2"/>
  <c r="BD406" i="2"/>
  <c r="AY406" i="2"/>
  <c r="AX406" i="2"/>
  <c r="AW406" i="2"/>
  <c r="AV406" i="2"/>
  <c r="BB406" i="2" s="1"/>
  <c r="AU406" i="2"/>
  <c r="AT406" i="2"/>
  <c r="BC406" i="2" s="1"/>
  <c r="AQ406" i="2"/>
  <c r="AP406" i="2"/>
  <c r="AO406" i="2"/>
  <c r="AN406" i="2"/>
  <c r="AM406" i="2"/>
  <c r="AR406" i="2" s="1"/>
  <c r="AY405" i="2"/>
  <c r="AX405" i="2"/>
  <c r="AW405" i="2"/>
  <c r="AV405" i="2"/>
  <c r="AU405" i="2"/>
  <c r="AT405" i="2"/>
  <c r="AR405" i="2"/>
  <c r="AQ405" i="2"/>
  <c r="AP405" i="2"/>
  <c r="AO405" i="2"/>
  <c r="AN405" i="2"/>
  <c r="AM405" i="2"/>
  <c r="AY404" i="2"/>
  <c r="AX404" i="2"/>
  <c r="AW404" i="2"/>
  <c r="AV404" i="2"/>
  <c r="AU404" i="2"/>
  <c r="AT404" i="2"/>
  <c r="AQ404" i="2"/>
  <c r="AP404" i="2"/>
  <c r="AO404" i="2"/>
  <c r="AN404" i="2"/>
  <c r="AM404" i="2"/>
  <c r="AR404" i="2" s="1"/>
  <c r="BA403" i="2"/>
  <c r="AY403" i="2"/>
  <c r="AX403" i="2"/>
  <c r="AW403" i="2"/>
  <c r="BC403" i="2" s="1"/>
  <c r="AV403" i="2"/>
  <c r="AU403" i="2"/>
  <c r="AT403" i="2"/>
  <c r="AR403" i="2"/>
  <c r="AQ403" i="2"/>
  <c r="AP403" i="2"/>
  <c r="AO403" i="2"/>
  <c r="AN403" i="2"/>
  <c r="AM403" i="2"/>
  <c r="BD402" i="2"/>
  <c r="AY402" i="2"/>
  <c r="AX402" i="2"/>
  <c r="AW402" i="2"/>
  <c r="AV402" i="2"/>
  <c r="BB402" i="2" s="1"/>
  <c r="AU402" i="2"/>
  <c r="AT402" i="2"/>
  <c r="BC402" i="2" s="1"/>
  <c r="AQ402" i="2"/>
  <c r="AP402" i="2"/>
  <c r="AO402" i="2"/>
  <c r="AN402" i="2"/>
  <c r="AM402" i="2"/>
  <c r="AR402" i="2" s="1"/>
  <c r="AY401" i="2"/>
  <c r="AX401" i="2"/>
  <c r="AW401" i="2"/>
  <c r="AV401" i="2"/>
  <c r="AU401" i="2"/>
  <c r="AT401" i="2"/>
  <c r="AR401" i="2"/>
  <c r="AQ401" i="2"/>
  <c r="AP401" i="2"/>
  <c r="AO401" i="2"/>
  <c r="AN401" i="2"/>
  <c r="AM401" i="2"/>
  <c r="AY400" i="2"/>
  <c r="AX400" i="2"/>
  <c r="AW400" i="2"/>
  <c r="AV400" i="2"/>
  <c r="AU400" i="2"/>
  <c r="AT400" i="2"/>
  <c r="AQ400" i="2"/>
  <c r="AP400" i="2"/>
  <c r="AO400" i="2"/>
  <c r="AN400" i="2"/>
  <c r="AM400" i="2"/>
  <c r="AR400" i="2" s="1"/>
  <c r="BA399" i="2"/>
  <c r="AY399" i="2"/>
  <c r="AX399" i="2"/>
  <c r="AW399" i="2"/>
  <c r="BC399" i="2" s="1"/>
  <c r="AV399" i="2"/>
  <c r="AU399" i="2"/>
  <c r="AT399" i="2"/>
  <c r="AR399" i="2"/>
  <c r="AQ399" i="2"/>
  <c r="AP399" i="2"/>
  <c r="AO399" i="2"/>
  <c r="AN399" i="2"/>
  <c r="AM399" i="2"/>
  <c r="BD398" i="2"/>
  <c r="AY398" i="2"/>
  <c r="AX398" i="2"/>
  <c r="AW398" i="2"/>
  <c r="AV398" i="2"/>
  <c r="BB398" i="2" s="1"/>
  <c r="AU398" i="2"/>
  <c r="AT398" i="2"/>
  <c r="BC398" i="2" s="1"/>
  <c r="AQ398" i="2"/>
  <c r="AP398" i="2"/>
  <c r="AO398" i="2"/>
  <c r="AN398" i="2"/>
  <c r="AM398" i="2"/>
  <c r="AR398" i="2" s="1"/>
  <c r="AY397" i="2"/>
  <c r="AX397" i="2"/>
  <c r="AW397" i="2"/>
  <c r="AV397" i="2"/>
  <c r="AU397" i="2"/>
  <c r="AT397" i="2"/>
  <c r="AR397" i="2"/>
  <c r="AQ397" i="2"/>
  <c r="AP397" i="2"/>
  <c r="AO397" i="2"/>
  <c r="AN397" i="2"/>
  <c r="AM397" i="2"/>
  <c r="AY396" i="2"/>
  <c r="AX396" i="2"/>
  <c r="AW396" i="2"/>
  <c r="AV396" i="2"/>
  <c r="AU396" i="2"/>
  <c r="AT396" i="2"/>
  <c r="AQ396" i="2"/>
  <c r="AP396" i="2"/>
  <c r="AO396" i="2"/>
  <c r="AN396" i="2"/>
  <c r="AM396" i="2"/>
  <c r="AR396" i="2" s="1"/>
  <c r="AY395" i="2"/>
  <c r="AX395" i="2"/>
  <c r="AW395" i="2"/>
  <c r="BC395" i="2" s="1"/>
  <c r="AV395" i="2"/>
  <c r="AU395" i="2"/>
  <c r="AT395" i="2"/>
  <c r="AR395" i="2"/>
  <c r="AQ395" i="2"/>
  <c r="AP395" i="2"/>
  <c r="AO395" i="2"/>
  <c r="AN395" i="2"/>
  <c r="AM395" i="2"/>
  <c r="AY394" i="2"/>
  <c r="AX394" i="2"/>
  <c r="AW394" i="2"/>
  <c r="AV394" i="2"/>
  <c r="AU394" i="2"/>
  <c r="BD394" i="2" s="1"/>
  <c r="AT394" i="2"/>
  <c r="AQ394" i="2"/>
  <c r="AP394" i="2"/>
  <c r="AO394" i="2"/>
  <c r="AN394" i="2"/>
  <c r="AM394" i="2"/>
  <c r="AR394" i="2" s="1"/>
  <c r="AY393" i="2"/>
  <c r="AX393" i="2"/>
  <c r="AW393" i="2"/>
  <c r="AV393" i="2"/>
  <c r="AU393" i="2"/>
  <c r="AT393" i="2"/>
  <c r="AR393" i="2"/>
  <c r="AQ393" i="2"/>
  <c r="AP393" i="2"/>
  <c r="AO393" i="2"/>
  <c r="AN393" i="2"/>
  <c r="AM393" i="2"/>
  <c r="BD392" i="2"/>
  <c r="BC392" i="2"/>
  <c r="AY392" i="2"/>
  <c r="AX392" i="2"/>
  <c r="AW392" i="2"/>
  <c r="AV392" i="2"/>
  <c r="BB392" i="2" s="1"/>
  <c r="AU392" i="2"/>
  <c r="AT392" i="2"/>
  <c r="AQ392" i="2"/>
  <c r="AP392" i="2"/>
  <c r="AO392" i="2"/>
  <c r="AN392" i="2"/>
  <c r="AM392" i="2"/>
  <c r="AR392" i="2" s="1"/>
  <c r="BA391" i="2"/>
  <c r="AY391" i="2"/>
  <c r="AX391" i="2"/>
  <c r="AW391" i="2"/>
  <c r="AV391" i="2"/>
  <c r="AU391" i="2"/>
  <c r="AT391" i="2"/>
  <c r="AZ391" i="2" s="1"/>
  <c r="AR391" i="2"/>
  <c r="AQ391" i="2"/>
  <c r="AP391" i="2"/>
  <c r="AO391" i="2"/>
  <c r="AN391" i="2"/>
  <c r="AM391" i="2"/>
  <c r="BD390" i="2"/>
  <c r="AG390" i="2" s="1"/>
  <c r="BC390" i="2"/>
  <c r="AF390" i="2" s="1"/>
  <c r="AZ390" i="2"/>
  <c r="AC390" i="2" s="1"/>
  <c r="AY390" i="2"/>
  <c r="BE390" i="2" s="1"/>
  <c r="AH390" i="2" s="1"/>
  <c r="AX390" i="2"/>
  <c r="AW390" i="2"/>
  <c r="AV390" i="2"/>
  <c r="BB390" i="2" s="1"/>
  <c r="AU390" i="2"/>
  <c r="BA390" i="2" s="1"/>
  <c r="AT390" i="2"/>
  <c r="AQ390" i="2"/>
  <c r="AP390" i="2"/>
  <c r="AO390" i="2"/>
  <c r="AN390" i="2"/>
  <c r="AM390" i="2"/>
  <c r="AR390" i="2" s="1"/>
  <c r="AE390" i="2"/>
  <c r="AD390" i="2"/>
  <c r="BA389" i="2"/>
  <c r="AY389" i="2"/>
  <c r="AX389" i="2"/>
  <c r="AW389" i="2"/>
  <c r="BC389" i="2" s="1"/>
  <c r="AV389" i="2"/>
  <c r="AU389" i="2"/>
  <c r="AT389" i="2"/>
  <c r="AR389" i="2"/>
  <c r="AQ389" i="2"/>
  <c r="AP389" i="2"/>
  <c r="AO389" i="2"/>
  <c r="AN389" i="2"/>
  <c r="AM389" i="2"/>
  <c r="AY388" i="2"/>
  <c r="AX388" i="2"/>
  <c r="AW388" i="2"/>
  <c r="AV388" i="2"/>
  <c r="AU388" i="2"/>
  <c r="AT388" i="2"/>
  <c r="AQ388" i="2"/>
  <c r="AP388" i="2"/>
  <c r="AO388" i="2"/>
  <c r="AN388" i="2"/>
  <c r="AM388" i="2"/>
  <c r="AR388" i="2" s="1"/>
  <c r="BB387" i="2"/>
  <c r="AY387" i="2"/>
  <c r="AX387" i="2"/>
  <c r="AW387" i="2"/>
  <c r="BC387" i="2" s="1"/>
  <c r="AV387" i="2"/>
  <c r="AU387" i="2"/>
  <c r="AT387" i="2"/>
  <c r="AR387" i="2"/>
  <c r="AQ387" i="2"/>
  <c r="AP387" i="2"/>
  <c r="AO387" i="2"/>
  <c r="AN387" i="2"/>
  <c r="AM387" i="2"/>
  <c r="AY386" i="2"/>
  <c r="AX386" i="2"/>
  <c r="AW386" i="2"/>
  <c r="AV386" i="2"/>
  <c r="AU386" i="2"/>
  <c r="AT386" i="2"/>
  <c r="AQ386" i="2"/>
  <c r="AP386" i="2"/>
  <c r="AO386" i="2"/>
  <c r="AN386" i="2"/>
  <c r="AM386" i="2"/>
  <c r="AR386" i="2" s="1"/>
  <c r="AY385" i="2"/>
  <c r="AX385" i="2"/>
  <c r="AW385" i="2"/>
  <c r="AV385" i="2"/>
  <c r="AU385" i="2"/>
  <c r="AT385" i="2"/>
  <c r="AR385" i="2"/>
  <c r="AQ385" i="2"/>
  <c r="AP385" i="2"/>
  <c r="AO385" i="2"/>
  <c r="AN385" i="2"/>
  <c r="AM385" i="2"/>
  <c r="BD384" i="2"/>
  <c r="BC384" i="2"/>
  <c r="AY384" i="2"/>
  <c r="AX384" i="2"/>
  <c r="AW384" i="2"/>
  <c r="AV384" i="2"/>
  <c r="BB384" i="2" s="1"/>
  <c r="AU384" i="2"/>
  <c r="AT384" i="2"/>
  <c r="AQ384" i="2"/>
  <c r="AP384" i="2"/>
  <c r="AO384" i="2"/>
  <c r="AN384" i="2"/>
  <c r="AM384" i="2"/>
  <c r="AR384" i="2" s="1"/>
  <c r="BA383" i="2"/>
  <c r="AY383" i="2"/>
  <c r="AX383" i="2"/>
  <c r="AW383" i="2"/>
  <c r="AV383" i="2"/>
  <c r="AU383" i="2"/>
  <c r="AT383" i="2"/>
  <c r="AZ383" i="2" s="1"/>
  <c r="AR383" i="2"/>
  <c r="AQ383" i="2"/>
  <c r="AP383" i="2"/>
  <c r="AO383" i="2"/>
  <c r="AN383" i="2"/>
  <c r="AM383" i="2"/>
  <c r="BD382" i="2"/>
  <c r="AY382" i="2"/>
  <c r="AX382" i="2"/>
  <c r="AW382" i="2"/>
  <c r="AV382" i="2"/>
  <c r="AU382" i="2"/>
  <c r="BA382" i="2" s="1"/>
  <c r="AT382" i="2"/>
  <c r="AQ382" i="2"/>
  <c r="AP382" i="2"/>
  <c r="AO382" i="2"/>
  <c r="AN382" i="2"/>
  <c r="AM382" i="2"/>
  <c r="AR382" i="2" s="1"/>
  <c r="BE381" i="2"/>
  <c r="AH381" i="2" s="1"/>
  <c r="BB381" i="2"/>
  <c r="AE381" i="2" s="1"/>
  <c r="BA381" i="2"/>
  <c r="AD381" i="2" s="1"/>
  <c r="AY381" i="2"/>
  <c r="AX381" i="2"/>
  <c r="BD381" i="2" s="1"/>
  <c r="AW381" i="2"/>
  <c r="BC381" i="2" s="1"/>
  <c r="AF381" i="2" s="1"/>
  <c r="AV381" i="2"/>
  <c r="AU381" i="2"/>
  <c r="AT381" i="2"/>
  <c r="AZ381" i="2" s="1"/>
  <c r="AR381" i="2"/>
  <c r="AQ381" i="2"/>
  <c r="AP381" i="2"/>
  <c r="AO381" i="2"/>
  <c r="AN381" i="2"/>
  <c r="AM381" i="2"/>
  <c r="AG381" i="2"/>
  <c r="AC381" i="2"/>
  <c r="BF381" i="2" s="1"/>
  <c r="AY380" i="2"/>
  <c r="AX380" i="2"/>
  <c r="AW380" i="2"/>
  <c r="AV380" i="2"/>
  <c r="AU380" i="2"/>
  <c r="AT380" i="2"/>
  <c r="AQ380" i="2"/>
  <c r="AP380" i="2"/>
  <c r="AO380" i="2"/>
  <c r="AN380" i="2"/>
  <c r="AM380" i="2"/>
  <c r="AR380" i="2" s="1"/>
  <c r="BB379" i="2"/>
  <c r="AY379" i="2"/>
  <c r="AX379" i="2"/>
  <c r="AW379" i="2"/>
  <c r="BC379" i="2" s="1"/>
  <c r="AV379" i="2"/>
  <c r="AU379" i="2"/>
  <c r="AT379" i="2"/>
  <c r="AR379" i="2"/>
  <c r="AQ379" i="2"/>
  <c r="AP379" i="2"/>
  <c r="AO379" i="2"/>
  <c r="AN379" i="2"/>
  <c r="AM379" i="2"/>
  <c r="AY378" i="2"/>
  <c r="AX378" i="2"/>
  <c r="AW378" i="2"/>
  <c r="AV378" i="2"/>
  <c r="AU378" i="2"/>
  <c r="AT378" i="2"/>
  <c r="AQ378" i="2"/>
  <c r="AP378" i="2"/>
  <c r="AO378" i="2"/>
  <c r="AN378" i="2"/>
  <c r="AM378" i="2"/>
  <c r="AR378" i="2" s="1"/>
  <c r="AY377" i="2"/>
  <c r="AX377" i="2"/>
  <c r="AW377" i="2"/>
  <c r="AV377" i="2"/>
  <c r="AU377" i="2"/>
  <c r="AT377" i="2"/>
  <c r="AR377" i="2"/>
  <c r="AQ377" i="2"/>
  <c r="AP377" i="2"/>
  <c r="AO377" i="2"/>
  <c r="AN377" i="2"/>
  <c r="AM377" i="2"/>
  <c r="BD376" i="2"/>
  <c r="BC376" i="2"/>
  <c r="AY376" i="2"/>
  <c r="AX376" i="2"/>
  <c r="AW376" i="2"/>
  <c r="AV376" i="2"/>
  <c r="BB376" i="2" s="1"/>
  <c r="AU376" i="2"/>
  <c r="AT376" i="2"/>
  <c r="AQ376" i="2"/>
  <c r="AP376" i="2"/>
  <c r="AO376" i="2"/>
  <c r="AN376" i="2"/>
  <c r="AM376" i="2"/>
  <c r="AR376" i="2" s="1"/>
  <c r="BE375" i="2"/>
  <c r="AH375" i="2" s="1"/>
  <c r="BB375" i="2"/>
  <c r="AE375" i="2" s="1"/>
  <c r="BA375" i="2"/>
  <c r="AD375" i="2" s="1"/>
  <c r="AY375" i="2"/>
  <c r="AX375" i="2"/>
  <c r="BD375" i="2" s="1"/>
  <c r="AW375" i="2"/>
  <c r="BC375" i="2" s="1"/>
  <c r="AV375" i="2"/>
  <c r="AU375" i="2"/>
  <c r="AT375" i="2"/>
  <c r="AZ375" i="2" s="1"/>
  <c r="AC375" i="2" s="1"/>
  <c r="AR375" i="2"/>
  <c r="AQ375" i="2"/>
  <c r="AP375" i="2"/>
  <c r="AO375" i="2"/>
  <c r="AN375" i="2"/>
  <c r="AM375" i="2"/>
  <c r="AG375" i="2"/>
  <c r="BF375" i="2" s="1"/>
  <c r="AF375" i="2"/>
  <c r="BD374" i="2"/>
  <c r="AY374" i="2"/>
  <c r="AX374" i="2"/>
  <c r="AW374" i="2"/>
  <c r="AV374" i="2"/>
  <c r="AU374" i="2"/>
  <c r="BA374" i="2" s="1"/>
  <c r="AT374" i="2"/>
  <c r="AQ374" i="2"/>
  <c r="AP374" i="2"/>
  <c r="AO374" i="2"/>
  <c r="AN374" i="2"/>
  <c r="AM374" i="2"/>
  <c r="AR374" i="2" s="1"/>
  <c r="BA373" i="2"/>
  <c r="AY373" i="2"/>
  <c r="AX373" i="2"/>
  <c r="AW373" i="2"/>
  <c r="BC373" i="2" s="1"/>
  <c r="AV373" i="2"/>
  <c r="AU373" i="2"/>
  <c r="AT373" i="2"/>
  <c r="AR373" i="2"/>
  <c r="AQ373" i="2"/>
  <c r="AP373" i="2"/>
  <c r="AO373" i="2"/>
  <c r="AN373" i="2"/>
  <c r="AM373" i="2"/>
  <c r="AY372" i="2"/>
  <c r="AX372" i="2"/>
  <c r="AW372" i="2"/>
  <c r="AV372" i="2"/>
  <c r="AU372" i="2"/>
  <c r="AT372" i="2"/>
  <c r="AQ372" i="2"/>
  <c r="AP372" i="2"/>
  <c r="AO372" i="2"/>
  <c r="AN372" i="2"/>
  <c r="AM372" i="2"/>
  <c r="AR372" i="2" s="1"/>
  <c r="AY371" i="2"/>
  <c r="AX371" i="2"/>
  <c r="AW371" i="2"/>
  <c r="BC371" i="2" s="1"/>
  <c r="AV371" i="2"/>
  <c r="AU371" i="2"/>
  <c r="AT371" i="2"/>
  <c r="AR371" i="2"/>
  <c r="AQ371" i="2"/>
  <c r="AP371" i="2"/>
  <c r="AO371" i="2"/>
  <c r="AN371" i="2"/>
  <c r="AM371" i="2"/>
  <c r="AY370" i="2"/>
  <c r="AX370" i="2"/>
  <c r="AW370" i="2"/>
  <c r="AV370" i="2"/>
  <c r="AU370" i="2"/>
  <c r="BD370" i="2" s="1"/>
  <c r="AT370" i="2"/>
  <c r="AQ370" i="2"/>
  <c r="AP370" i="2"/>
  <c r="AO370" i="2"/>
  <c r="AN370" i="2"/>
  <c r="AM370" i="2"/>
  <c r="AR370" i="2" s="1"/>
  <c r="BE369" i="2"/>
  <c r="AH369" i="2" s="1"/>
  <c r="BB369" i="2"/>
  <c r="AE369" i="2" s="1"/>
  <c r="BA369" i="2"/>
  <c r="AD369" i="2" s="1"/>
  <c r="AY369" i="2"/>
  <c r="AX369" i="2"/>
  <c r="BD369" i="2" s="1"/>
  <c r="AG369" i="2" s="1"/>
  <c r="AW369" i="2"/>
  <c r="BC369" i="2" s="1"/>
  <c r="AV369" i="2"/>
  <c r="AU369" i="2"/>
  <c r="AT369" i="2"/>
  <c r="AZ369" i="2" s="1"/>
  <c r="AC369" i="2" s="1"/>
  <c r="BF369" i="2" s="1"/>
  <c r="AR369" i="2"/>
  <c r="AQ369" i="2"/>
  <c r="AP369" i="2"/>
  <c r="AO369" i="2"/>
  <c r="AN369" i="2"/>
  <c r="AM369" i="2"/>
  <c r="AF369" i="2"/>
  <c r="BD368" i="2"/>
  <c r="BC368" i="2"/>
  <c r="AY368" i="2"/>
  <c r="AX368" i="2"/>
  <c r="AW368" i="2"/>
  <c r="AV368" i="2"/>
  <c r="BB368" i="2" s="1"/>
  <c r="AU368" i="2"/>
  <c r="AT368" i="2"/>
  <c r="AQ368" i="2"/>
  <c r="AP368" i="2"/>
  <c r="AO368" i="2"/>
  <c r="AN368" i="2"/>
  <c r="AM368" i="2"/>
  <c r="AR368" i="2" s="1"/>
  <c r="BA367" i="2"/>
  <c r="AY367" i="2"/>
  <c r="AX367" i="2"/>
  <c r="AW367" i="2"/>
  <c r="AV367" i="2"/>
  <c r="AU367" i="2"/>
  <c r="AT367" i="2"/>
  <c r="AZ367" i="2" s="1"/>
  <c r="AR367" i="2"/>
  <c r="AQ367" i="2"/>
  <c r="AP367" i="2"/>
  <c r="AO367" i="2"/>
  <c r="AN367" i="2"/>
  <c r="AM367" i="2"/>
  <c r="BD366" i="2"/>
  <c r="AY366" i="2"/>
  <c r="AX366" i="2"/>
  <c r="AW366" i="2"/>
  <c r="AV366" i="2"/>
  <c r="AU366" i="2"/>
  <c r="BA366" i="2" s="1"/>
  <c r="AT366" i="2"/>
  <c r="AQ366" i="2"/>
  <c r="AP366" i="2"/>
  <c r="AO366" i="2"/>
  <c r="AN366" i="2"/>
  <c r="AM366" i="2"/>
  <c r="AR366" i="2" s="1"/>
  <c r="BA365" i="2"/>
  <c r="AY365" i="2"/>
  <c r="AX365" i="2"/>
  <c r="AW365" i="2"/>
  <c r="BC365" i="2" s="1"/>
  <c r="AV365" i="2"/>
  <c r="AU365" i="2"/>
  <c r="AT365" i="2"/>
  <c r="AR365" i="2"/>
  <c r="AQ365" i="2"/>
  <c r="AP365" i="2"/>
  <c r="AO365" i="2"/>
  <c r="AN365" i="2"/>
  <c r="AM365" i="2"/>
  <c r="AY364" i="2"/>
  <c r="AX364" i="2"/>
  <c r="AW364" i="2"/>
  <c r="AV364" i="2"/>
  <c r="AU364" i="2"/>
  <c r="AT364" i="2"/>
  <c r="AQ364" i="2"/>
  <c r="AP364" i="2"/>
  <c r="AO364" i="2"/>
  <c r="AN364" i="2"/>
  <c r="AM364" i="2"/>
  <c r="AR364" i="2" s="1"/>
  <c r="AY363" i="2"/>
  <c r="AX363" i="2"/>
  <c r="AW363" i="2"/>
  <c r="BC363" i="2" s="1"/>
  <c r="AV363" i="2"/>
  <c r="AU363" i="2"/>
  <c r="AT363" i="2"/>
  <c r="AR363" i="2"/>
  <c r="AQ363" i="2"/>
  <c r="AP363" i="2"/>
  <c r="AO363" i="2"/>
  <c r="AN363" i="2"/>
  <c r="AM363" i="2"/>
  <c r="AY362" i="2"/>
  <c r="AX362" i="2"/>
  <c r="AW362" i="2"/>
  <c r="AV362" i="2"/>
  <c r="AU362" i="2"/>
  <c r="BD362" i="2" s="1"/>
  <c r="AT362" i="2"/>
  <c r="AQ362" i="2"/>
  <c r="AP362" i="2"/>
  <c r="AO362" i="2"/>
  <c r="AN362" i="2"/>
  <c r="AM362" i="2"/>
  <c r="AR362" i="2" s="1"/>
  <c r="AY361" i="2"/>
  <c r="AX361" i="2"/>
  <c r="AW361" i="2"/>
  <c r="AV361" i="2"/>
  <c r="AU361" i="2"/>
  <c r="AT361" i="2"/>
  <c r="AR361" i="2"/>
  <c r="AQ361" i="2"/>
  <c r="AP361" i="2"/>
  <c r="AO361" i="2"/>
  <c r="AN361" i="2"/>
  <c r="AM361" i="2"/>
  <c r="BD360" i="2"/>
  <c r="BC360" i="2"/>
  <c r="AY360" i="2"/>
  <c r="AX360" i="2"/>
  <c r="AW360" i="2"/>
  <c r="AV360" i="2"/>
  <c r="BB360" i="2" s="1"/>
  <c r="AU360" i="2"/>
  <c r="AT360" i="2"/>
  <c r="AQ360" i="2"/>
  <c r="AP360" i="2"/>
  <c r="AO360" i="2"/>
  <c r="AN360" i="2"/>
  <c r="AM360" i="2"/>
  <c r="AR360" i="2" s="1"/>
  <c r="BA359" i="2"/>
  <c r="AY359" i="2"/>
  <c r="AX359" i="2"/>
  <c r="AW359" i="2"/>
  <c r="AV359" i="2"/>
  <c r="AU359" i="2"/>
  <c r="AT359" i="2"/>
  <c r="AZ359" i="2" s="1"/>
  <c r="AR359" i="2"/>
  <c r="AQ359" i="2"/>
  <c r="AP359" i="2"/>
  <c r="AO359" i="2"/>
  <c r="AN359" i="2"/>
  <c r="AM359" i="2"/>
  <c r="BD358" i="2"/>
  <c r="AG358" i="2" s="1"/>
  <c r="BC358" i="2"/>
  <c r="AF358" i="2" s="1"/>
  <c r="AZ358" i="2"/>
  <c r="AC358" i="2" s="1"/>
  <c r="AY358" i="2"/>
  <c r="BE358" i="2" s="1"/>
  <c r="AH358" i="2" s="1"/>
  <c r="AX358" i="2"/>
  <c r="AW358" i="2"/>
  <c r="AV358" i="2"/>
  <c r="BB358" i="2" s="1"/>
  <c r="AU358" i="2"/>
  <c r="BA358" i="2" s="1"/>
  <c r="AT358" i="2"/>
  <c r="AQ358" i="2"/>
  <c r="AP358" i="2"/>
  <c r="AO358" i="2"/>
  <c r="AN358" i="2"/>
  <c r="AM358" i="2"/>
  <c r="AR358" i="2" s="1"/>
  <c r="AE358" i="2"/>
  <c r="AD358" i="2"/>
  <c r="BA357" i="2"/>
  <c r="AY357" i="2"/>
  <c r="AX357" i="2"/>
  <c r="AW357" i="2"/>
  <c r="BC357" i="2" s="1"/>
  <c r="AV357" i="2"/>
  <c r="AU357" i="2"/>
  <c r="AT357" i="2"/>
  <c r="AR357" i="2"/>
  <c r="AQ357" i="2"/>
  <c r="AP357" i="2"/>
  <c r="AO357" i="2"/>
  <c r="AN357" i="2"/>
  <c r="AM357" i="2"/>
  <c r="BD356" i="2"/>
  <c r="AG356" i="2" s="1"/>
  <c r="BC356" i="2"/>
  <c r="AF356" i="2" s="1"/>
  <c r="AZ356" i="2"/>
  <c r="AC356" i="2" s="1"/>
  <c r="AY356" i="2"/>
  <c r="BE356" i="2" s="1"/>
  <c r="AH356" i="2" s="1"/>
  <c r="AX356" i="2"/>
  <c r="AW356" i="2"/>
  <c r="AV356" i="2"/>
  <c r="BB356" i="2" s="1"/>
  <c r="AU356" i="2"/>
  <c r="BA356" i="2" s="1"/>
  <c r="AD356" i="2" s="1"/>
  <c r="AT356" i="2"/>
  <c r="AQ356" i="2"/>
  <c r="AP356" i="2"/>
  <c r="AO356" i="2"/>
  <c r="AN356" i="2"/>
  <c r="AM356" i="2"/>
  <c r="AR356" i="2" s="1"/>
  <c r="AE356" i="2"/>
  <c r="AY355" i="2"/>
  <c r="AX355" i="2"/>
  <c r="AW355" i="2"/>
  <c r="BC355" i="2" s="1"/>
  <c r="AV355" i="2"/>
  <c r="AU355" i="2"/>
  <c r="AT355" i="2"/>
  <c r="AR355" i="2"/>
  <c r="AQ355" i="2"/>
  <c r="AP355" i="2"/>
  <c r="AO355" i="2"/>
  <c r="AN355" i="2"/>
  <c r="AM355" i="2"/>
  <c r="AY354" i="2"/>
  <c r="AX354" i="2"/>
  <c r="AW354" i="2"/>
  <c r="AV354" i="2"/>
  <c r="AU354" i="2"/>
  <c r="BD354" i="2" s="1"/>
  <c r="AT354" i="2"/>
  <c r="AQ354" i="2"/>
  <c r="AP354" i="2"/>
  <c r="AO354" i="2"/>
  <c r="AN354" i="2"/>
  <c r="AM354" i="2"/>
  <c r="AR354" i="2" s="1"/>
  <c r="BE353" i="2"/>
  <c r="AY353" i="2"/>
  <c r="AX353" i="2"/>
  <c r="AW353" i="2"/>
  <c r="AV353" i="2"/>
  <c r="AU353" i="2"/>
  <c r="AT353" i="2"/>
  <c r="AR353" i="2"/>
  <c r="AQ353" i="2"/>
  <c r="AP353" i="2"/>
  <c r="AO353" i="2"/>
  <c r="AN353" i="2"/>
  <c r="AM353" i="2"/>
  <c r="BD352" i="2"/>
  <c r="AG352" i="2" s="1"/>
  <c r="BC352" i="2"/>
  <c r="AF352" i="2" s="1"/>
  <c r="AZ352" i="2"/>
  <c r="AC352" i="2" s="1"/>
  <c r="AY352" i="2"/>
  <c r="BE352" i="2" s="1"/>
  <c r="AX352" i="2"/>
  <c r="AW352" i="2"/>
  <c r="AV352" i="2"/>
  <c r="BB352" i="2" s="1"/>
  <c r="AE352" i="2" s="1"/>
  <c r="AU352" i="2"/>
  <c r="BA352" i="2" s="1"/>
  <c r="AT352" i="2"/>
  <c r="AQ352" i="2"/>
  <c r="AP352" i="2"/>
  <c r="AO352" i="2"/>
  <c r="AN352" i="2"/>
  <c r="AM352" i="2"/>
  <c r="AR352" i="2" s="1"/>
  <c r="AH352" i="2"/>
  <c r="AD352" i="2"/>
  <c r="BA351" i="2"/>
  <c r="AY351" i="2"/>
  <c r="AX351" i="2"/>
  <c r="AW351" i="2"/>
  <c r="AV351" i="2"/>
  <c r="AU351" i="2"/>
  <c r="AT351" i="2"/>
  <c r="AZ351" i="2" s="1"/>
  <c r="AR351" i="2"/>
  <c r="AQ351" i="2"/>
  <c r="AP351" i="2"/>
  <c r="AO351" i="2"/>
  <c r="AN351" i="2"/>
  <c r="AM351" i="2"/>
  <c r="BD350" i="2"/>
  <c r="AY350" i="2"/>
  <c r="AX350" i="2"/>
  <c r="AW350" i="2"/>
  <c r="AV350" i="2"/>
  <c r="AU350" i="2"/>
  <c r="BA350" i="2" s="1"/>
  <c r="AT350" i="2"/>
  <c r="AQ350" i="2"/>
  <c r="AP350" i="2"/>
  <c r="AO350" i="2"/>
  <c r="AN350" i="2"/>
  <c r="AM350" i="2"/>
  <c r="AR350" i="2" s="1"/>
  <c r="BA349" i="2"/>
  <c r="AY349" i="2"/>
  <c r="AX349" i="2"/>
  <c r="AW349" i="2"/>
  <c r="BC349" i="2" s="1"/>
  <c r="AV349" i="2"/>
  <c r="AU349" i="2"/>
  <c r="AT349" i="2"/>
  <c r="AR349" i="2"/>
  <c r="AQ349" i="2"/>
  <c r="AP349" i="2"/>
  <c r="AO349" i="2"/>
  <c r="AN349" i="2"/>
  <c r="AM349" i="2"/>
  <c r="AY348" i="2"/>
  <c r="AX348" i="2"/>
  <c r="AW348" i="2"/>
  <c r="AV348" i="2"/>
  <c r="AU348" i="2"/>
  <c r="AT348" i="2"/>
  <c r="AQ348" i="2"/>
  <c r="AP348" i="2"/>
  <c r="AO348" i="2"/>
  <c r="AN348" i="2"/>
  <c r="AM348" i="2"/>
  <c r="AR348" i="2" s="1"/>
  <c r="BB347" i="2"/>
  <c r="AY347" i="2"/>
  <c r="AX347" i="2"/>
  <c r="AW347" i="2"/>
  <c r="BC347" i="2" s="1"/>
  <c r="AV347" i="2"/>
  <c r="AU347" i="2"/>
  <c r="AT347" i="2"/>
  <c r="AR347" i="2"/>
  <c r="AQ347" i="2"/>
  <c r="AP347" i="2"/>
  <c r="AO347" i="2"/>
  <c r="AN347" i="2"/>
  <c r="AM347" i="2"/>
  <c r="AY346" i="2"/>
  <c r="AX346" i="2"/>
  <c r="AW346" i="2"/>
  <c r="AV346" i="2"/>
  <c r="AU346" i="2"/>
  <c r="AT346" i="2"/>
  <c r="AQ346" i="2"/>
  <c r="AP346" i="2"/>
  <c r="AO346" i="2"/>
  <c r="AN346" i="2"/>
  <c r="AM346" i="2"/>
  <c r="AR346" i="2" s="1"/>
  <c r="BE345" i="2"/>
  <c r="AH345" i="2" s="1"/>
  <c r="BB345" i="2"/>
  <c r="AE345" i="2" s="1"/>
  <c r="BA345" i="2"/>
  <c r="AD345" i="2" s="1"/>
  <c r="AY345" i="2"/>
  <c r="AX345" i="2"/>
  <c r="BD345" i="2" s="1"/>
  <c r="AG345" i="2" s="1"/>
  <c r="AW345" i="2"/>
  <c r="BC345" i="2" s="1"/>
  <c r="AV345" i="2"/>
  <c r="AU345" i="2"/>
  <c r="AT345" i="2"/>
  <c r="AZ345" i="2" s="1"/>
  <c r="AC345" i="2" s="1"/>
  <c r="AR345" i="2"/>
  <c r="AQ345" i="2"/>
  <c r="AP345" i="2"/>
  <c r="AO345" i="2"/>
  <c r="AN345" i="2"/>
  <c r="AM345" i="2"/>
  <c r="AF345" i="2"/>
  <c r="BD344" i="2"/>
  <c r="BC344" i="2"/>
  <c r="AY344" i="2"/>
  <c r="AX344" i="2"/>
  <c r="AW344" i="2"/>
  <c r="AV344" i="2"/>
  <c r="BB344" i="2" s="1"/>
  <c r="AU344" i="2"/>
  <c r="AT344" i="2"/>
  <c r="AQ344" i="2"/>
  <c r="AP344" i="2"/>
  <c r="AO344" i="2"/>
  <c r="AN344" i="2"/>
  <c r="AM344" i="2"/>
  <c r="AR344" i="2" s="1"/>
  <c r="BA343" i="2"/>
  <c r="AY343" i="2"/>
  <c r="AX343" i="2"/>
  <c r="AW343" i="2"/>
  <c r="AV343" i="2"/>
  <c r="AU343" i="2"/>
  <c r="AT343" i="2"/>
  <c r="AZ343" i="2" s="1"/>
  <c r="AR343" i="2"/>
  <c r="AQ343" i="2"/>
  <c r="AP343" i="2"/>
  <c r="AO343" i="2"/>
  <c r="AN343" i="2"/>
  <c r="AM343" i="2"/>
  <c r="BD342" i="2"/>
  <c r="AY342" i="2"/>
  <c r="AX342" i="2"/>
  <c r="AW342" i="2"/>
  <c r="AV342" i="2"/>
  <c r="AU342" i="2"/>
  <c r="BA342" i="2" s="1"/>
  <c r="AT342" i="2"/>
  <c r="AQ342" i="2"/>
  <c r="AP342" i="2"/>
  <c r="AO342" i="2"/>
  <c r="AN342" i="2"/>
  <c r="AM342" i="2"/>
  <c r="AR342" i="2" s="1"/>
  <c r="BA341" i="2"/>
  <c r="AY341" i="2"/>
  <c r="AX341" i="2"/>
  <c r="AW341" i="2"/>
  <c r="BC341" i="2" s="1"/>
  <c r="AV341" i="2"/>
  <c r="AU341" i="2"/>
  <c r="AT341" i="2"/>
  <c r="AR341" i="2"/>
  <c r="AQ341" i="2"/>
  <c r="AP341" i="2"/>
  <c r="AO341" i="2"/>
  <c r="AN341" i="2"/>
  <c r="AM341" i="2"/>
  <c r="AY340" i="2"/>
  <c r="AX340" i="2"/>
  <c r="AW340" i="2"/>
  <c r="AV340" i="2"/>
  <c r="AU340" i="2"/>
  <c r="AT340" i="2"/>
  <c r="AQ340" i="2"/>
  <c r="AP340" i="2"/>
  <c r="AO340" i="2"/>
  <c r="AN340" i="2"/>
  <c r="AM340" i="2"/>
  <c r="AR340" i="2" s="1"/>
  <c r="BB339" i="2"/>
  <c r="AY339" i="2"/>
  <c r="AX339" i="2"/>
  <c r="AW339" i="2"/>
  <c r="BC339" i="2" s="1"/>
  <c r="AV339" i="2"/>
  <c r="AU339" i="2"/>
  <c r="AT339" i="2"/>
  <c r="AR339" i="2"/>
  <c r="AQ339" i="2"/>
  <c r="AP339" i="2"/>
  <c r="AO339" i="2"/>
  <c r="AN339" i="2"/>
  <c r="AM339" i="2"/>
  <c r="AY338" i="2"/>
  <c r="AX338" i="2"/>
  <c r="AW338" i="2"/>
  <c r="AV338" i="2"/>
  <c r="AU338" i="2"/>
  <c r="AT338" i="2"/>
  <c r="AQ338" i="2"/>
  <c r="AP338" i="2"/>
  <c r="AO338" i="2"/>
  <c r="AN338" i="2"/>
  <c r="AM338" i="2"/>
  <c r="AR338" i="2" s="1"/>
  <c r="AY337" i="2"/>
  <c r="AX337" i="2"/>
  <c r="AW337" i="2"/>
  <c r="AV337" i="2"/>
  <c r="AU337" i="2"/>
  <c r="AT337" i="2"/>
  <c r="AR337" i="2"/>
  <c r="AQ337" i="2"/>
  <c r="AP337" i="2"/>
  <c r="AO337" i="2"/>
  <c r="AN337" i="2"/>
  <c r="AM337" i="2"/>
  <c r="BD336" i="2"/>
  <c r="BC336" i="2"/>
  <c r="AY336" i="2"/>
  <c r="AX336" i="2"/>
  <c r="AW336" i="2"/>
  <c r="AV336" i="2"/>
  <c r="BB336" i="2" s="1"/>
  <c r="AU336" i="2"/>
  <c r="AT336" i="2"/>
  <c r="AQ336" i="2"/>
  <c r="AP336" i="2"/>
  <c r="AO336" i="2"/>
  <c r="AN336" i="2"/>
  <c r="AM336" i="2"/>
  <c r="AR336" i="2" s="1"/>
  <c r="BA335" i="2"/>
  <c r="AY335" i="2"/>
  <c r="AX335" i="2"/>
  <c r="AW335" i="2"/>
  <c r="AV335" i="2"/>
  <c r="AU335" i="2"/>
  <c r="AT335" i="2"/>
  <c r="AZ335" i="2" s="1"/>
  <c r="AR335" i="2"/>
  <c r="AQ335" i="2"/>
  <c r="AP335" i="2"/>
  <c r="AO335" i="2"/>
  <c r="AN335" i="2"/>
  <c r="AM335" i="2"/>
  <c r="BD334" i="2"/>
  <c r="AY334" i="2"/>
  <c r="AX334" i="2"/>
  <c r="AW334" i="2"/>
  <c r="AV334" i="2"/>
  <c r="AU334" i="2"/>
  <c r="BA334" i="2" s="1"/>
  <c r="AT334" i="2"/>
  <c r="AQ334" i="2"/>
  <c r="AP334" i="2"/>
  <c r="AO334" i="2"/>
  <c r="AN334" i="2"/>
  <c r="AM334" i="2"/>
  <c r="AR334" i="2" s="1"/>
  <c r="BE333" i="2"/>
  <c r="AH333" i="2" s="1"/>
  <c r="BB333" i="2"/>
  <c r="AE333" i="2" s="1"/>
  <c r="BA333" i="2"/>
  <c r="AD333" i="2" s="1"/>
  <c r="AY333" i="2"/>
  <c r="AX333" i="2"/>
  <c r="BD333" i="2" s="1"/>
  <c r="AW333" i="2"/>
  <c r="BC333" i="2" s="1"/>
  <c r="AF333" i="2" s="1"/>
  <c r="AV333" i="2"/>
  <c r="AU333" i="2"/>
  <c r="AT333" i="2"/>
  <c r="AZ333" i="2" s="1"/>
  <c r="AR333" i="2"/>
  <c r="AQ333" i="2"/>
  <c r="AP333" i="2"/>
  <c r="AO333" i="2"/>
  <c r="AN333" i="2"/>
  <c r="AM333" i="2"/>
  <c r="AG333" i="2"/>
  <c r="AC333" i="2"/>
  <c r="BF333" i="2" s="1"/>
  <c r="AY332" i="2"/>
  <c r="AX332" i="2"/>
  <c r="AW332" i="2"/>
  <c r="AV332" i="2"/>
  <c r="AU332" i="2"/>
  <c r="AT332" i="2"/>
  <c r="AQ332" i="2"/>
  <c r="AP332" i="2"/>
  <c r="AO332" i="2"/>
  <c r="AN332" i="2"/>
  <c r="AM332" i="2"/>
  <c r="AR332" i="2" s="1"/>
  <c r="BB331" i="2"/>
  <c r="AY331" i="2"/>
  <c r="AX331" i="2"/>
  <c r="AW331" i="2"/>
  <c r="BC331" i="2" s="1"/>
  <c r="AV331" i="2"/>
  <c r="AU331" i="2"/>
  <c r="AT331" i="2"/>
  <c r="AR331" i="2"/>
  <c r="AQ331" i="2"/>
  <c r="AP331" i="2"/>
  <c r="AO331" i="2"/>
  <c r="AN331" i="2"/>
  <c r="AM331" i="2"/>
  <c r="AY330" i="2"/>
  <c r="AX330" i="2"/>
  <c r="AW330" i="2"/>
  <c r="AV330" i="2"/>
  <c r="AU330" i="2"/>
  <c r="AT330" i="2"/>
  <c r="AQ330" i="2"/>
  <c r="AP330" i="2"/>
  <c r="AO330" i="2"/>
  <c r="AN330" i="2"/>
  <c r="AM330" i="2"/>
  <c r="AR330" i="2" s="1"/>
  <c r="AY329" i="2"/>
  <c r="AX329" i="2"/>
  <c r="AW329" i="2"/>
  <c r="AV329" i="2"/>
  <c r="AU329" i="2"/>
  <c r="AT329" i="2"/>
  <c r="AR329" i="2"/>
  <c r="AQ329" i="2"/>
  <c r="AP329" i="2"/>
  <c r="AO329" i="2"/>
  <c r="AN329" i="2"/>
  <c r="AM329" i="2"/>
  <c r="BD328" i="2"/>
  <c r="BC328" i="2"/>
  <c r="AY328" i="2"/>
  <c r="AX328" i="2"/>
  <c r="AW328" i="2"/>
  <c r="AV328" i="2"/>
  <c r="BB328" i="2" s="1"/>
  <c r="AU328" i="2"/>
  <c r="AT328" i="2"/>
  <c r="AQ328" i="2"/>
  <c r="AP328" i="2"/>
  <c r="AO328" i="2"/>
  <c r="AN328" i="2"/>
  <c r="AM328" i="2"/>
  <c r="AR328" i="2" s="1"/>
  <c r="BA327" i="2"/>
  <c r="AY327" i="2"/>
  <c r="AX327" i="2"/>
  <c r="AW327" i="2"/>
  <c r="AV327" i="2"/>
  <c r="AU327" i="2"/>
  <c r="AT327" i="2"/>
  <c r="AZ327" i="2" s="1"/>
  <c r="AR327" i="2"/>
  <c r="AQ327" i="2"/>
  <c r="AP327" i="2"/>
  <c r="AO327" i="2"/>
  <c r="AN327" i="2"/>
  <c r="AM327" i="2"/>
  <c r="BD326" i="2"/>
  <c r="AY326" i="2"/>
  <c r="AX326" i="2"/>
  <c r="AW326" i="2"/>
  <c r="AV326" i="2"/>
  <c r="AU326" i="2"/>
  <c r="BA326" i="2" s="1"/>
  <c r="AT326" i="2"/>
  <c r="AQ326" i="2"/>
  <c r="AP326" i="2"/>
  <c r="AO326" i="2"/>
  <c r="AN326" i="2"/>
  <c r="AM326" i="2"/>
  <c r="AR326" i="2" s="1"/>
  <c r="BA325" i="2"/>
  <c r="AY325" i="2"/>
  <c r="AX325" i="2"/>
  <c r="AW325" i="2"/>
  <c r="BC325" i="2" s="1"/>
  <c r="AV325" i="2"/>
  <c r="AU325" i="2"/>
  <c r="AT325" i="2"/>
  <c r="AR325" i="2"/>
  <c r="AQ325" i="2"/>
  <c r="AP325" i="2"/>
  <c r="AO325" i="2"/>
  <c r="AN325" i="2"/>
  <c r="AM325" i="2"/>
  <c r="AY324" i="2"/>
  <c r="AX324" i="2"/>
  <c r="AW324" i="2"/>
  <c r="AV324" i="2"/>
  <c r="AU324" i="2"/>
  <c r="AT324" i="2"/>
  <c r="AQ324" i="2"/>
  <c r="AP324" i="2"/>
  <c r="AO324" i="2"/>
  <c r="AN324" i="2"/>
  <c r="AM324" i="2"/>
  <c r="AR324" i="2" s="1"/>
  <c r="BB323" i="2"/>
  <c r="AY323" i="2"/>
  <c r="AX323" i="2"/>
  <c r="AW323" i="2"/>
  <c r="BC323" i="2" s="1"/>
  <c r="AV323" i="2"/>
  <c r="AU323" i="2"/>
  <c r="AT323" i="2"/>
  <c r="AR323" i="2"/>
  <c r="AQ323" i="2"/>
  <c r="AP323" i="2"/>
  <c r="AO323" i="2"/>
  <c r="AN323" i="2"/>
  <c r="AM323" i="2"/>
  <c r="AY322" i="2"/>
  <c r="AX322" i="2"/>
  <c r="AW322" i="2"/>
  <c r="AV322" i="2"/>
  <c r="AU322" i="2"/>
  <c r="AT322" i="2"/>
  <c r="AQ322" i="2"/>
  <c r="AP322" i="2"/>
  <c r="AO322" i="2"/>
  <c r="AN322" i="2"/>
  <c r="AM322" i="2"/>
  <c r="AR322" i="2" s="1"/>
  <c r="AY321" i="2"/>
  <c r="AX321" i="2"/>
  <c r="AW321" i="2"/>
  <c r="AV321" i="2"/>
  <c r="AU321" i="2"/>
  <c r="AT321" i="2"/>
  <c r="AR321" i="2"/>
  <c r="AQ321" i="2"/>
  <c r="AP321" i="2"/>
  <c r="AO321" i="2"/>
  <c r="AN321" i="2"/>
  <c r="AM321" i="2"/>
  <c r="BD320" i="2"/>
  <c r="AG320" i="2" s="1"/>
  <c r="BC320" i="2"/>
  <c r="AF320" i="2" s="1"/>
  <c r="AZ320" i="2"/>
  <c r="AC320" i="2" s="1"/>
  <c r="AY320" i="2"/>
  <c r="BE320" i="2" s="1"/>
  <c r="AX320" i="2"/>
  <c r="AW320" i="2"/>
  <c r="AV320" i="2"/>
  <c r="BB320" i="2" s="1"/>
  <c r="AE320" i="2" s="1"/>
  <c r="AU320" i="2"/>
  <c r="BA320" i="2" s="1"/>
  <c r="AT320" i="2"/>
  <c r="AQ320" i="2"/>
  <c r="AP320" i="2"/>
  <c r="AO320" i="2"/>
  <c r="AN320" i="2"/>
  <c r="AM320" i="2"/>
  <c r="AR320" i="2" s="1"/>
  <c r="AH320" i="2"/>
  <c r="AD320" i="2"/>
  <c r="BA319" i="2"/>
  <c r="AY319" i="2"/>
  <c r="AX319" i="2"/>
  <c r="AW319" i="2"/>
  <c r="AV319" i="2"/>
  <c r="AU319" i="2"/>
  <c r="AT319" i="2"/>
  <c r="AZ319" i="2" s="1"/>
  <c r="AR319" i="2"/>
  <c r="AQ319" i="2"/>
  <c r="AP319" i="2"/>
  <c r="AO319" i="2"/>
  <c r="AN319" i="2"/>
  <c r="AM319" i="2"/>
  <c r="BD318" i="2"/>
  <c r="AY318" i="2"/>
  <c r="AX318" i="2"/>
  <c r="AW318" i="2"/>
  <c r="AV318" i="2"/>
  <c r="AU318" i="2"/>
  <c r="BA318" i="2" s="1"/>
  <c r="AT318" i="2"/>
  <c r="AQ318" i="2"/>
  <c r="AP318" i="2"/>
  <c r="AO318" i="2"/>
  <c r="AN318" i="2"/>
  <c r="AM318" i="2"/>
  <c r="AR318" i="2" s="1"/>
  <c r="BA317" i="2"/>
  <c r="AY317" i="2"/>
  <c r="AX317" i="2"/>
  <c r="AW317" i="2"/>
  <c r="BC317" i="2" s="1"/>
  <c r="AV317" i="2"/>
  <c r="AU317" i="2"/>
  <c r="AT317" i="2"/>
  <c r="AR317" i="2"/>
  <c r="AQ317" i="2"/>
  <c r="AP317" i="2"/>
  <c r="AO317" i="2"/>
  <c r="AN317" i="2"/>
  <c r="AM317" i="2"/>
  <c r="AY316" i="2"/>
  <c r="AX316" i="2"/>
  <c r="AW316" i="2"/>
  <c r="AV316" i="2"/>
  <c r="AU316" i="2"/>
  <c r="AT316" i="2"/>
  <c r="AQ316" i="2"/>
  <c r="AP316" i="2"/>
  <c r="AO316" i="2"/>
  <c r="AN316" i="2"/>
  <c r="AM316" i="2"/>
  <c r="AR316" i="2" s="1"/>
  <c r="AY315" i="2"/>
  <c r="AX315" i="2"/>
  <c r="AW315" i="2"/>
  <c r="BC315" i="2" s="1"/>
  <c r="AV315" i="2"/>
  <c r="AU315" i="2"/>
  <c r="AT315" i="2"/>
  <c r="AR315" i="2"/>
  <c r="AQ315" i="2"/>
  <c r="AP315" i="2"/>
  <c r="AO315" i="2"/>
  <c r="AN315" i="2"/>
  <c r="AM315" i="2"/>
  <c r="AY314" i="2"/>
  <c r="AX314" i="2"/>
  <c r="AW314" i="2"/>
  <c r="AV314" i="2"/>
  <c r="AU314" i="2"/>
  <c r="BD314" i="2" s="1"/>
  <c r="AT314" i="2"/>
  <c r="AQ314" i="2"/>
  <c r="AP314" i="2"/>
  <c r="AO314" i="2"/>
  <c r="AN314" i="2"/>
  <c r="AM314" i="2"/>
  <c r="AR314" i="2" s="1"/>
  <c r="BE313" i="2"/>
  <c r="AY313" i="2"/>
  <c r="AX313" i="2"/>
  <c r="AW313" i="2"/>
  <c r="AV313" i="2"/>
  <c r="AU313" i="2"/>
  <c r="AT313" i="2"/>
  <c r="AR313" i="2"/>
  <c r="AQ313" i="2"/>
  <c r="AP313" i="2"/>
  <c r="AO313" i="2"/>
  <c r="AN313" i="2"/>
  <c r="AM313" i="2"/>
  <c r="BD312" i="2"/>
  <c r="BC312" i="2"/>
  <c r="AY312" i="2"/>
  <c r="AX312" i="2"/>
  <c r="AW312" i="2"/>
  <c r="AV312" i="2"/>
  <c r="BB312" i="2" s="1"/>
  <c r="AU312" i="2"/>
  <c r="AT312" i="2"/>
  <c r="AQ312" i="2"/>
  <c r="AP312" i="2"/>
  <c r="AO312" i="2"/>
  <c r="AN312" i="2"/>
  <c r="AM312" i="2"/>
  <c r="AR312" i="2" s="1"/>
  <c r="BA311" i="2"/>
  <c r="AY311" i="2"/>
  <c r="AX311" i="2"/>
  <c r="AW311" i="2"/>
  <c r="AV311" i="2"/>
  <c r="AU311" i="2"/>
  <c r="AT311" i="2"/>
  <c r="AZ311" i="2" s="1"/>
  <c r="AR311" i="2"/>
  <c r="AQ311" i="2"/>
  <c r="AP311" i="2"/>
  <c r="AO311" i="2"/>
  <c r="AN311" i="2"/>
  <c r="AM311" i="2"/>
  <c r="BD310" i="2"/>
  <c r="AY310" i="2"/>
  <c r="AX310" i="2"/>
  <c r="AW310" i="2"/>
  <c r="AV310" i="2"/>
  <c r="AU310" i="2"/>
  <c r="BA310" i="2" s="1"/>
  <c r="AT310" i="2"/>
  <c r="AQ310" i="2"/>
  <c r="AP310" i="2"/>
  <c r="AO310" i="2"/>
  <c r="AN310" i="2"/>
  <c r="AM310" i="2"/>
  <c r="AR310" i="2" s="1"/>
  <c r="BA309" i="2"/>
  <c r="AY309" i="2"/>
  <c r="AX309" i="2"/>
  <c r="AW309" i="2"/>
  <c r="BC309" i="2" s="1"/>
  <c r="AV309" i="2"/>
  <c r="AU309" i="2"/>
  <c r="AT309" i="2"/>
  <c r="AR309" i="2"/>
  <c r="AQ309" i="2"/>
  <c r="AP309" i="2"/>
  <c r="AO309" i="2"/>
  <c r="AN309" i="2"/>
  <c r="AM309" i="2"/>
  <c r="AY308" i="2"/>
  <c r="AX308" i="2"/>
  <c r="AW308" i="2"/>
  <c r="AV308" i="2"/>
  <c r="AU308" i="2"/>
  <c r="AT308" i="2"/>
  <c r="AQ308" i="2"/>
  <c r="AP308" i="2"/>
  <c r="AO308" i="2"/>
  <c r="AN308" i="2"/>
  <c r="AM308" i="2"/>
  <c r="AR308" i="2" s="1"/>
  <c r="AY307" i="2"/>
  <c r="BE307" i="2" s="1"/>
  <c r="AX307" i="2"/>
  <c r="AW307" i="2"/>
  <c r="AV307" i="2"/>
  <c r="AU307" i="2"/>
  <c r="BA307" i="2" s="1"/>
  <c r="AT307" i="2"/>
  <c r="AR307" i="2"/>
  <c r="AQ307" i="2"/>
  <c r="AP307" i="2"/>
  <c r="AO307" i="2"/>
  <c r="AN307" i="2"/>
  <c r="AM307" i="2"/>
  <c r="BC306" i="2"/>
  <c r="AY306" i="2"/>
  <c r="BE306" i="2" s="1"/>
  <c r="AX306" i="2"/>
  <c r="AW306" i="2"/>
  <c r="AV306" i="2"/>
  <c r="AU306" i="2"/>
  <c r="BA306" i="2" s="1"/>
  <c r="AT306" i="2"/>
  <c r="AR306" i="2"/>
  <c r="AQ306" i="2"/>
  <c r="AP306" i="2"/>
  <c r="AO306" i="2"/>
  <c r="AN306" i="2"/>
  <c r="AM306" i="2"/>
  <c r="BA305" i="2"/>
  <c r="AY305" i="2"/>
  <c r="BE305" i="2" s="1"/>
  <c r="AX305" i="2"/>
  <c r="AW305" i="2"/>
  <c r="BC305" i="2" s="1"/>
  <c r="AV305" i="2"/>
  <c r="AU305" i="2"/>
  <c r="AT305" i="2"/>
  <c r="AR305" i="2"/>
  <c r="AQ305" i="2"/>
  <c r="AP305" i="2"/>
  <c r="AO305" i="2"/>
  <c r="AN305" i="2"/>
  <c r="AM305" i="2"/>
  <c r="AY304" i="2"/>
  <c r="AX304" i="2"/>
  <c r="AW304" i="2"/>
  <c r="AV304" i="2"/>
  <c r="AU304" i="2"/>
  <c r="AT304" i="2"/>
  <c r="AQ304" i="2"/>
  <c r="AP304" i="2"/>
  <c r="AO304" i="2"/>
  <c r="AN304" i="2"/>
  <c r="AM304" i="2"/>
  <c r="AR304" i="2" s="1"/>
  <c r="AY303" i="2"/>
  <c r="BE303" i="2" s="1"/>
  <c r="AX303" i="2"/>
  <c r="AW303" i="2"/>
  <c r="BC303" i="2" s="1"/>
  <c r="AV303" i="2"/>
  <c r="AU303" i="2"/>
  <c r="AT303" i="2"/>
  <c r="AR303" i="2"/>
  <c r="AQ303" i="2"/>
  <c r="AP303" i="2"/>
  <c r="AO303" i="2"/>
  <c r="AN303" i="2"/>
  <c r="AM303" i="2"/>
  <c r="BE302" i="2"/>
  <c r="AH302" i="2" s="1"/>
  <c r="BD302" i="2"/>
  <c r="AG302" i="2" s="1"/>
  <c r="BA302" i="2"/>
  <c r="AZ302" i="2"/>
  <c r="AC302" i="2" s="1"/>
  <c r="AY302" i="2"/>
  <c r="AX302" i="2"/>
  <c r="AW302" i="2"/>
  <c r="BC302" i="2" s="1"/>
  <c r="AF302" i="2" s="1"/>
  <c r="AV302" i="2"/>
  <c r="BB302" i="2" s="1"/>
  <c r="AE302" i="2" s="1"/>
  <c r="AU302" i="2"/>
  <c r="AT302" i="2"/>
  <c r="AQ302" i="2"/>
  <c r="AP302" i="2"/>
  <c r="AO302" i="2"/>
  <c r="AN302" i="2"/>
  <c r="AM302" i="2"/>
  <c r="AR302" i="2" s="1"/>
  <c r="AD302" i="2"/>
  <c r="AY301" i="2"/>
  <c r="BE301" i="2" s="1"/>
  <c r="AX301" i="2"/>
  <c r="AW301" i="2"/>
  <c r="AV301" i="2"/>
  <c r="AU301" i="2"/>
  <c r="BA301" i="2" s="1"/>
  <c r="AT301" i="2"/>
  <c r="AR301" i="2"/>
  <c r="AQ301" i="2"/>
  <c r="AP301" i="2"/>
  <c r="AO301" i="2"/>
  <c r="AN301" i="2"/>
  <c r="AM301" i="2"/>
  <c r="BA300" i="2"/>
  <c r="AY300" i="2"/>
  <c r="AX300" i="2"/>
  <c r="AW300" i="2"/>
  <c r="BC300" i="2" s="1"/>
  <c r="AV300" i="2"/>
  <c r="AU300" i="2"/>
  <c r="AT300" i="2"/>
  <c r="AR300" i="2"/>
  <c r="AQ300" i="2"/>
  <c r="AP300" i="2"/>
  <c r="AO300" i="2"/>
  <c r="AN300" i="2"/>
  <c r="AM300" i="2"/>
  <c r="BE299" i="2"/>
  <c r="AY299" i="2"/>
  <c r="AX299" i="2"/>
  <c r="AW299" i="2"/>
  <c r="AV299" i="2"/>
  <c r="AU299" i="2"/>
  <c r="BA299" i="2" s="1"/>
  <c r="AT299" i="2"/>
  <c r="BB299" i="2" s="1"/>
  <c r="AR299" i="2"/>
  <c r="AQ299" i="2"/>
  <c r="AP299" i="2"/>
  <c r="AO299" i="2"/>
  <c r="AN299" i="2"/>
  <c r="AM299" i="2"/>
  <c r="BC298" i="2"/>
  <c r="AY298" i="2"/>
  <c r="BE298" i="2" s="1"/>
  <c r="AX298" i="2"/>
  <c r="AW298" i="2"/>
  <c r="AV298" i="2"/>
  <c r="AU298" i="2"/>
  <c r="BA298" i="2" s="1"/>
  <c r="AT298" i="2"/>
  <c r="AR298" i="2"/>
  <c r="AQ298" i="2"/>
  <c r="AP298" i="2"/>
  <c r="AO298" i="2"/>
  <c r="AN298" i="2"/>
  <c r="AM298" i="2"/>
  <c r="BA297" i="2"/>
  <c r="AY297" i="2"/>
  <c r="BE297" i="2" s="1"/>
  <c r="AX297" i="2"/>
  <c r="AW297" i="2"/>
  <c r="BC297" i="2" s="1"/>
  <c r="AV297" i="2"/>
  <c r="AU297" i="2"/>
  <c r="AT297" i="2"/>
  <c r="AR297" i="2"/>
  <c r="AQ297" i="2"/>
  <c r="AP297" i="2"/>
  <c r="AO297" i="2"/>
  <c r="AN297" i="2"/>
  <c r="AM297" i="2"/>
  <c r="BD296" i="2"/>
  <c r="AY296" i="2"/>
  <c r="AX296" i="2"/>
  <c r="AW296" i="2"/>
  <c r="AV296" i="2"/>
  <c r="AU296" i="2"/>
  <c r="AT296" i="2"/>
  <c r="AQ296" i="2"/>
  <c r="AP296" i="2"/>
  <c r="AO296" i="2"/>
  <c r="AN296" i="2"/>
  <c r="AM296" i="2"/>
  <c r="AR296" i="2" s="1"/>
  <c r="BB295" i="2"/>
  <c r="AY295" i="2"/>
  <c r="AX295" i="2"/>
  <c r="AW295" i="2"/>
  <c r="BC295" i="2" s="1"/>
  <c r="AV295" i="2"/>
  <c r="AU295" i="2"/>
  <c r="AT295" i="2"/>
  <c r="AR295" i="2"/>
  <c r="AQ295" i="2"/>
  <c r="AP295" i="2"/>
  <c r="AO295" i="2"/>
  <c r="AN295" i="2"/>
  <c r="AM295" i="2"/>
  <c r="BE294" i="2"/>
  <c r="AY294" i="2"/>
  <c r="AX294" i="2"/>
  <c r="AW294" i="2"/>
  <c r="BC294" i="2" s="1"/>
  <c r="AV294" i="2"/>
  <c r="AU294" i="2"/>
  <c r="BD294" i="2" s="1"/>
  <c r="AT294" i="2"/>
  <c r="AQ294" i="2"/>
  <c r="AP294" i="2"/>
  <c r="AO294" i="2"/>
  <c r="AN294" i="2"/>
  <c r="AM294" i="2"/>
  <c r="AR294" i="2" s="1"/>
  <c r="BC293" i="2"/>
  <c r="AY293" i="2"/>
  <c r="AX293" i="2"/>
  <c r="AW293" i="2"/>
  <c r="AV293" i="2"/>
  <c r="AU293" i="2"/>
  <c r="AT293" i="2"/>
  <c r="AR293" i="2"/>
  <c r="AQ293" i="2"/>
  <c r="AP293" i="2"/>
  <c r="AO293" i="2"/>
  <c r="AN293" i="2"/>
  <c r="AM293" i="2"/>
  <c r="AY292" i="2"/>
  <c r="AX292" i="2"/>
  <c r="AW292" i="2"/>
  <c r="BC292" i="2" s="1"/>
  <c r="AV292" i="2"/>
  <c r="AU292" i="2"/>
  <c r="BD292" i="2" s="1"/>
  <c r="AT292" i="2"/>
  <c r="AR292" i="2"/>
  <c r="AQ292" i="2"/>
  <c r="AP292" i="2"/>
  <c r="AO292" i="2"/>
  <c r="AN292" i="2"/>
  <c r="AM292" i="2"/>
  <c r="AY291" i="2"/>
  <c r="BE291" i="2" s="1"/>
  <c r="AX291" i="2"/>
  <c r="AW291" i="2"/>
  <c r="AV291" i="2"/>
  <c r="AU291" i="2"/>
  <c r="BA291" i="2" s="1"/>
  <c r="AT291" i="2"/>
  <c r="AR291" i="2"/>
  <c r="AQ291" i="2"/>
  <c r="AP291" i="2"/>
  <c r="AO291" i="2"/>
  <c r="AN291" i="2"/>
  <c r="AM291" i="2"/>
  <c r="BC290" i="2"/>
  <c r="AY290" i="2"/>
  <c r="BE290" i="2" s="1"/>
  <c r="AX290" i="2"/>
  <c r="AW290" i="2"/>
  <c r="AV290" i="2"/>
  <c r="AU290" i="2"/>
  <c r="BA290" i="2" s="1"/>
  <c r="AT290" i="2"/>
  <c r="AR290" i="2"/>
  <c r="AQ290" i="2"/>
  <c r="AP290" i="2"/>
  <c r="AO290" i="2"/>
  <c r="AN290" i="2"/>
  <c r="AM290" i="2"/>
  <c r="BA289" i="2"/>
  <c r="AY289" i="2"/>
  <c r="BE289" i="2" s="1"/>
  <c r="AX289" i="2"/>
  <c r="AW289" i="2"/>
  <c r="BC289" i="2" s="1"/>
  <c r="AV289" i="2"/>
  <c r="AU289" i="2"/>
  <c r="AT289" i="2"/>
  <c r="AR289" i="2"/>
  <c r="AQ289" i="2"/>
  <c r="AP289" i="2"/>
  <c r="AO289" i="2"/>
  <c r="AN289" i="2"/>
  <c r="AM289" i="2"/>
  <c r="AY288" i="2"/>
  <c r="AX288" i="2"/>
  <c r="AW288" i="2"/>
  <c r="AV288" i="2"/>
  <c r="AU288" i="2"/>
  <c r="AT288" i="2"/>
  <c r="AQ288" i="2"/>
  <c r="AP288" i="2"/>
  <c r="AO288" i="2"/>
  <c r="AN288" i="2"/>
  <c r="AM288" i="2"/>
  <c r="AR288" i="2" s="1"/>
  <c r="BB287" i="2"/>
  <c r="AE287" i="2" s="1"/>
  <c r="BA287" i="2"/>
  <c r="AY287" i="2"/>
  <c r="BE287" i="2" s="1"/>
  <c r="AH287" i="2" s="1"/>
  <c r="AX287" i="2"/>
  <c r="BD287" i="2" s="1"/>
  <c r="AW287" i="2"/>
  <c r="BC287" i="2" s="1"/>
  <c r="AV287" i="2"/>
  <c r="AU287" i="2"/>
  <c r="AT287" i="2"/>
  <c r="AZ287" i="2" s="1"/>
  <c r="AC287" i="2" s="1"/>
  <c r="AR287" i="2"/>
  <c r="AQ287" i="2"/>
  <c r="AP287" i="2"/>
  <c r="AO287" i="2"/>
  <c r="AN287" i="2"/>
  <c r="AM287" i="2"/>
  <c r="AG287" i="2"/>
  <c r="AF287" i="2"/>
  <c r="AD287" i="2"/>
  <c r="BE286" i="2"/>
  <c r="AY286" i="2"/>
  <c r="AX286" i="2"/>
  <c r="AW286" i="2"/>
  <c r="BC286" i="2" s="1"/>
  <c r="AV286" i="2"/>
  <c r="AU286" i="2"/>
  <c r="BD286" i="2" s="1"/>
  <c r="AT286" i="2"/>
  <c r="AQ286" i="2"/>
  <c r="AP286" i="2"/>
  <c r="AO286" i="2"/>
  <c r="AN286" i="2"/>
  <c r="AM286" i="2"/>
  <c r="AR286" i="2" s="1"/>
  <c r="AY285" i="2"/>
  <c r="AX285" i="2"/>
  <c r="AW285" i="2"/>
  <c r="AV285" i="2"/>
  <c r="AU285" i="2"/>
  <c r="AT285" i="2"/>
  <c r="AR285" i="2"/>
  <c r="AQ285" i="2"/>
  <c r="AP285" i="2"/>
  <c r="AO285" i="2"/>
  <c r="AN285" i="2"/>
  <c r="AM285" i="2"/>
  <c r="AY284" i="2"/>
  <c r="AX284" i="2"/>
  <c r="AW284" i="2"/>
  <c r="BC284" i="2" s="1"/>
  <c r="AV284" i="2"/>
  <c r="AU284" i="2"/>
  <c r="AT284" i="2"/>
  <c r="AR284" i="2"/>
  <c r="AQ284" i="2"/>
  <c r="AP284" i="2"/>
  <c r="AO284" i="2"/>
  <c r="AN284" i="2"/>
  <c r="AM284" i="2"/>
  <c r="AY283" i="2"/>
  <c r="BE283" i="2" s="1"/>
  <c r="AX283" i="2"/>
  <c r="AW283" i="2"/>
  <c r="AV283" i="2"/>
  <c r="AU283" i="2"/>
  <c r="BA283" i="2" s="1"/>
  <c r="AT283" i="2"/>
  <c r="AR283" i="2"/>
  <c r="AQ283" i="2"/>
  <c r="AP283" i="2"/>
  <c r="AO283" i="2"/>
  <c r="AN283" i="2"/>
  <c r="AM283" i="2"/>
  <c r="BC282" i="2"/>
  <c r="AY282" i="2"/>
  <c r="BE282" i="2" s="1"/>
  <c r="AX282" i="2"/>
  <c r="AW282" i="2"/>
  <c r="AV282" i="2"/>
  <c r="AU282" i="2"/>
  <c r="BA282" i="2" s="1"/>
  <c r="AT282" i="2"/>
  <c r="AR282" i="2"/>
  <c r="AQ282" i="2"/>
  <c r="AP282" i="2"/>
  <c r="AO282" i="2"/>
  <c r="AN282" i="2"/>
  <c r="AM282" i="2"/>
  <c r="BA281" i="2"/>
  <c r="AY281" i="2"/>
  <c r="BE281" i="2" s="1"/>
  <c r="AX281" i="2"/>
  <c r="AW281" i="2"/>
  <c r="BC281" i="2" s="1"/>
  <c r="AV281" i="2"/>
  <c r="AU281" i="2"/>
  <c r="AT281" i="2"/>
  <c r="AR281" i="2"/>
  <c r="AQ281" i="2"/>
  <c r="AP281" i="2"/>
  <c r="AO281" i="2"/>
  <c r="AN281" i="2"/>
  <c r="AM281" i="2"/>
  <c r="AY280" i="2"/>
  <c r="AX280" i="2"/>
  <c r="AW280" i="2"/>
  <c r="AV280" i="2"/>
  <c r="AU280" i="2"/>
  <c r="AT280" i="2"/>
  <c r="AQ280" i="2"/>
  <c r="AP280" i="2"/>
  <c r="AO280" i="2"/>
  <c r="AN280" i="2"/>
  <c r="AM280" i="2"/>
  <c r="AR280" i="2" s="1"/>
  <c r="AY279" i="2"/>
  <c r="AX279" i="2"/>
  <c r="AW279" i="2"/>
  <c r="BC279" i="2" s="1"/>
  <c r="AV279" i="2"/>
  <c r="AU279" i="2"/>
  <c r="AT279" i="2"/>
  <c r="AR279" i="2"/>
  <c r="AQ279" i="2"/>
  <c r="AP279" i="2"/>
  <c r="AO279" i="2"/>
  <c r="AN279" i="2"/>
  <c r="AM279" i="2"/>
  <c r="AY278" i="2"/>
  <c r="AX278" i="2"/>
  <c r="AW278" i="2"/>
  <c r="AV278" i="2"/>
  <c r="AU278" i="2"/>
  <c r="AT278" i="2"/>
  <c r="AQ278" i="2"/>
  <c r="AP278" i="2"/>
  <c r="AO278" i="2"/>
  <c r="AN278" i="2"/>
  <c r="AM278" i="2"/>
  <c r="AR278" i="2" s="1"/>
  <c r="AY277" i="2"/>
  <c r="BE277" i="2" s="1"/>
  <c r="AX277" i="2"/>
  <c r="AW277" i="2"/>
  <c r="AV277" i="2"/>
  <c r="AU277" i="2"/>
  <c r="BA277" i="2" s="1"/>
  <c r="AT277" i="2"/>
  <c r="AR277" i="2"/>
  <c r="AQ277" i="2"/>
  <c r="AP277" i="2"/>
  <c r="AO277" i="2"/>
  <c r="AN277" i="2"/>
  <c r="AM277" i="2"/>
  <c r="BA276" i="2"/>
  <c r="AY276" i="2"/>
  <c r="AX276" i="2"/>
  <c r="AW276" i="2"/>
  <c r="BC276" i="2" s="1"/>
  <c r="AV276" i="2"/>
  <c r="AU276" i="2"/>
  <c r="AT276" i="2"/>
  <c r="AR276" i="2"/>
  <c r="AQ276" i="2"/>
  <c r="AP276" i="2"/>
  <c r="AO276" i="2"/>
  <c r="AN276" i="2"/>
  <c r="AM276" i="2"/>
  <c r="BE275" i="2"/>
  <c r="AY275" i="2"/>
  <c r="AX275" i="2"/>
  <c r="AW275" i="2"/>
  <c r="AV275" i="2"/>
  <c r="AU275" i="2"/>
  <c r="BA275" i="2" s="1"/>
  <c r="AT275" i="2"/>
  <c r="BB275" i="2" s="1"/>
  <c r="AR275" i="2"/>
  <c r="AQ275" i="2"/>
  <c r="AP275" i="2"/>
  <c r="AO275" i="2"/>
  <c r="AN275" i="2"/>
  <c r="AM275" i="2"/>
  <c r="BC274" i="2"/>
  <c r="AY274" i="2"/>
  <c r="BE274" i="2" s="1"/>
  <c r="AX274" i="2"/>
  <c r="AW274" i="2"/>
  <c r="AV274" i="2"/>
  <c r="AU274" i="2"/>
  <c r="BA274" i="2" s="1"/>
  <c r="AT274" i="2"/>
  <c r="AR274" i="2"/>
  <c r="AQ274" i="2"/>
  <c r="AP274" i="2"/>
  <c r="AO274" i="2"/>
  <c r="AN274" i="2"/>
  <c r="AM274" i="2"/>
  <c r="BA273" i="2"/>
  <c r="AY273" i="2"/>
  <c r="BE273" i="2" s="1"/>
  <c r="AX273" i="2"/>
  <c r="AW273" i="2"/>
  <c r="BC273" i="2" s="1"/>
  <c r="AV273" i="2"/>
  <c r="AU273" i="2"/>
  <c r="AT273" i="2"/>
  <c r="AR273" i="2"/>
  <c r="AQ273" i="2"/>
  <c r="AP273" i="2"/>
  <c r="AO273" i="2"/>
  <c r="AN273" i="2"/>
  <c r="AM273" i="2"/>
  <c r="BD272" i="2"/>
  <c r="AY272" i="2"/>
  <c r="AX272" i="2"/>
  <c r="AW272" i="2"/>
  <c r="AV272" i="2"/>
  <c r="AU272" i="2"/>
  <c r="AT272" i="2"/>
  <c r="AQ272" i="2"/>
  <c r="AP272" i="2"/>
  <c r="AO272" i="2"/>
  <c r="AN272" i="2"/>
  <c r="AM272" i="2"/>
  <c r="AR272" i="2" s="1"/>
  <c r="BB271" i="2"/>
  <c r="AY271" i="2"/>
  <c r="AX271" i="2"/>
  <c r="AW271" i="2"/>
  <c r="BC271" i="2" s="1"/>
  <c r="AV271" i="2"/>
  <c r="AU271" i="2"/>
  <c r="AT271" i="2"/>
  <c r="AR271" i="2"/>
  <c r="AQ271" i="2"/>
  <c r="AP271" i="2"/>
  <c r="AO271" i="2"/>
  <c r="AN271" i="2"/>
  <c r="AM271" i="2"/>
  <c r="BE270" i="2"/>
  <c r="AY270" i="2"/>
  <c r="AX270" i="2"/>
  <c r="AW270" i="2"/>
  <c r="BC270" i="2" s="1"/>
  <c r="AV270" i="2"/>
  <c r="AU270" i="2"/>
  <c r="BD270" i="2" s="1"/>
  <c r="AT270" i="2"/>
  <c r="AQ270" i="2"/>
  <c r="AP270" i="2"/>
  <c r="AO270" i="2"/>
  <c r="AN270" i="2"/>
  <c r="AM270" i="2"/>
  <c r="AR270" i="2" s="1"/>
  <c r="BC269" i="2"/>
  <c r="AF269" i="2" s="1"/>
  <c r="BB269" i="2"/>
  <c r="AE269" i="2" s="1"/>
  <c r="AY269" i="2"/>
  <c r="BE269" i="2" s="1"/>
  <c r="AH269" i="2" s="1"/>
  <c r="AX269" i="2"/>
  <c r="BD269" i="2" s="1"/>
  <c r="AW269" i="2"/>
  <c r="AV269" i="2"/>
  <c r="AU269" i="2"/>
  <c r="BA269" i="2" s="1"/>
  <c r="AD269" i="2" s="1"/>
  <c r="AT269" i="2"/>
  <c r="AZ269" i="2" s="1"/>
  <c r="AC269" i="2" s="1"/>
  <c r="AR269" i="2"/>
  <c r="AQ269" i="2"/>
  <c r="AP269" i="2"/>
  <c r="AO269" i="2"/>
  <c r="AN269" i="2"/>
  <c r="AM269" i="2"/>
  <c r="AG269" i="2"/>
  <c r="BA268" i="2"/>
  <c r="AY268" i="2"/>
  <c r="AX268" i="2"/>
  <c r="AW268" i="2"/>
  <c r="BC268" i="2" s="1"/>
  <c r="AV268" i="2"/>
  <c r="AU268" i="2"/>
  <c r="AT268" i="2"/>
  <c r="AR268" i="2"/>
  <c r="AQ268" i="2"/>
  <c r="AP268" i="2"/>
  <c r="AO268" i="2"/>
  <c r="AN268" i="2"/>
  <c r="AM268" i="2"/>
  <c r="BE267" i="2"/>
  <c r="AY267" i="2"/>
  <c r="AX267" i="2"/>
  <c r="AW267" i="2"/>
  <c r="AV267" i="2"/>
  <c r="AU267" i="2"/>
  <c r="BA267" i="2" s="1"/>
  <c r="AT267" i="2"/>
  <c r="BB267" i="2" s="1"/>
  <c r="AR267" i="2"/>
  <c r="AQ267" i="2"/>
  <c r="AP267" i="2"/>
  <c r="AO267" i="2"/>
  <c r="AN267" i="2"/>
  <c r="AM267" i="2"/>
  <c r="BC266" i="2"/>
  <c r="AY266" i="2"/>
  <c r="BE266" i="2" s="1"/>
  <c r="AX266" i="2"/>
  <c r="AW266" i="2"/>
  <c r="AV266" i="2"/>
  <c r="AU266" i="2"/>
  <c r="BA266" i="2" s="1"/>
  <c r="AT266" i="2"/>
  <c r="AR266" i="2"/>
  <c r="AQ266" i="2"/>
  <c r="AP266" i="2"/>
  <c r="AO266" i="2"/>
  <c r="AN266" i="2"/>
  <c r="AM266" i="2"/>
  <c r="BA265" i="2"/>
  <c r="AY265" i="2"/>
  <c r="BE265" i="2" s="1"/>
  <c r="AX265" i="2"/>
  <c r="AW265" i="2"/>
  <c r="BC265" i="2" s="1"/>
  <c r="AV265" i="2"/>
  <c r="AU265" i="2"/>
  <c r="AT265" i="2"/>
  <c r="AR265" i="2"/>
  <c r="AQ265" i="2"/>
  <c r="AP265" i="2"/>
  <c r="AO265" i="2"/>
  <c r="AN265" i="2"/>
  <c r="AM265" i="2"/>
  <c r="BD264" i="2"/>
  <c r="AY264" i="2"/>
  <c r="AX264" i="2"/>
  <c r="AW264" i="2"/>
  <c r="AV264" i="2"/>
  <c r="AU264" i="2"/>
  <c r="AT264" i="2"/>
  <c r="AQ264" i="2"/>
  <c r="AP264" i="2"/>
  <c r="AO264" i="2"/>
  <c r="AN264" i="2"/>
  <c r="AM264" i="2"/>
  <c r="AR264" i="2" s="1"/>
  <c r="BB263" i="2"/>
  <c r="AY263" i="2"/>
  <c r="AX263" i="2"/>
  <c r="AW263" i="2"/>
  <c r="BC263" i="2" s="1"/>
  <c r="AV263" i="2"/>
  <c r="AU263" i="2"/>
  <c r="AT263" i="2"/>
  <c r="AR263" i="2"/>
  <c r="AQ263" i="2"/>
  <c r="AP263" i="2"/>
  <c r="AO263" i="2"/>
  <c r="AN263" i="2"/>
  <c r="AM263" i="2"/>
  <c r="BE262" i="2"/>
  <c r="AY262" i="2"/>
  <c r="AX262" i="2"/>
  <c r="AW262" i="2"/>
  <c r="BC262" i="2" s="1"/>
  <c r="AV262" i="2"/>
  <c r="AU262" i="2"/>
  <c r="BD262" i="2" s="1"/>
  <c r="AT262" i="2"/>
  <c r="AQ262" i="2"/>
  <c r="AP262" i="2"/>
  <c r="AO262" i="2"/>
  <c r="AN262" i="2"/>
  <c r="AM262" i="2"/>
  <c r="AR262" i="2" s="1"/>
  <c r="BC261" i="2"/>
  <c r="AY261" i="2"/>
  <c r="AX261" i="2"/>
  <c r="AW261" i="2"/>
  <c r="AV261" i="2"/>
  <c r="AU261" i="2"/>
  <c r="AT261" i="2"/>
  <c r="AR261" i="2"/>
  <c r="AQ261" i="2"/>
  <c r="AP261" i="2"/>
  <c r="AO261" i="2"/>
  <c r="AN261" i="2"/>
  <c r="AM261" i="2"/>
  <c r="AY260" i="2"/>
  <c r="AX260" i="2"/>
  <c r="AW260" i="2"/>
  <c r="BC260" i="2" s="1"/>
  <c r="AV260" i="2"/>
  <c r="AU260" i="2"/>
  <c r="BD260" i="2" s="1"/>
  <c r="AT260" i="2"/>
  <c r="AR260" i="2"/>
  <c r="AQ260" i="2"/>
  <c r="AP260" i="2"/>
  <c r="AO260" i="2"/>
  <c r="AN260" i="2"/>
  <c r="AM260" i="2"/>
  <c r="AY259" i="2"/>
  <c r="BE259" i="2" s="1"/>
  <c r="AX259" i="2"/>
  <c r="AW259" i="2"/>
  <c r="AV259" i="2"/>
  <c r="AU259" i="2"/>
  <c r="BA259" i="2" s="1"/>
  <c r="AT259" i="2"/>
  <c r="AR259" i="2"/>
  <c r="AQ259" i="2"/>
  <c r="AP259" i="2"/>
  <c r="AO259" i="2"/>
  <c r="AN259" i="2"/>
  <c r="AM259" i="2"/>
  <c r="BC258" i="2"/>
  <c r="AY258" i="2"/>
  <c r="BE258" i="2" s="1"/>
  <c r="AX258" i="2"/>
  <c r="AW258" i="2"/>
  <c r="AV258" i="2"/>
  <c r="AU258" i="2"/>
  <c r="BA258" i="2" s="1"/>
  <c r="AT258" i="2"/>
  <c r="AR258" i="2"/>
  <c r="AQ258" i="2"/>
  <c r="AP258" i="2"/>
  <c r="AO258" i="2"/>
  <c r="AN258" i="2"/>
  <c r="AM258" i="2"/>
  <c r="BA257" i="2"/>
  <c r="AY257" i="2"/>
  <c r="BE257" i="2" s="1"/>
  <c r="AX257" i="2"/>
  <c r="AW257" i="2"/>
  <c r="BC257" i="2" s="1"/>
  <c r="AV257" i="2"/>
  <c r="AU257" i="2"/>
  <c r="AT257" i="2"/>
  <c r="AR257" i="2"/>
  <c r="AQ257" i="2"/>
  <c r="AP257" i="2"/>
  <c r="AO257" i="2"/>
  <c r="AN257" i="2"/>
  <c r="AM257" i="2"/>
  <c r="AY256" i="2"/>
  <c r="AX256" i="2"/>
  <c r="AW256" i="2"/>
  <c r="AV256" i="2"/>
  <c r="AU256" i="2"/>
  <c r="AT256" i="2"/>
  <c r="AQ256" i="2"/>
  <c r="AP256" i="2"/>
  <c r="AO256" i="2"/>
  <c r="AN256" i="2"/>
  <c r="AM256" i="2"/>
  <c r="AR256" i="2" s="1"/>
  <c r="AY255" i="2"/>
  <c r="BE255" i="2" s="1"/>
  <c r="AX255" i="2"/>
  <c r="AW255" i="2"/>
  <c r="BC255" i="2" s="1"/>
  <c r="AV255" i="2"/>
  <c r="AU255" i="2"/>
  <c r="AT255" i="2"/>
  <c r="AR255" i="2"/>
  <c r="AQ255" i="2"/>
  <c r="AP255" i="2"/>
  <c r="AO255" i="2"/>
  <c r="AN255" i="2"/>
  <c r="AM255" i="2"/>
  <c r="AY254" i="2"/>
  <c r="AX254" i="2"/>
  <c r="AW254" i="2"/>
  <c r="AV254" i="2"/>
  <c r="AU254" i="2"/>
  <c r="AT254" i="2"/>
  <c r="AQ254" i="2"/>
  <c r="AP254" i="2"/>
  <c r="AO254" i="2"/>
  <c r="AN254" i="2"/>
  <c r="AM254" i="2"/>
  <c r="AR254" i="2" s="1"/>
  <c r="BC253" i="2"/>
  <c r="AY253" i="2"/>
  <c r="BE253" i="2" s="1"/>
  <c r="AX253" i="2"/>
  <c r="AW253" i="2"/>
  <c r="AV253" i="2"/>
  <c r="AU253" i="2"/>
  <c r="BA253" i="2" s="1"/>
  <c r="AT253" i="2"/>
  <c r="AR253" i="2"/>
  <c r="AQ253" i="2"/>
  <c r="AP253" i="2"/>
  <c r="AO253" i="2"/>
  <c r="AN253" i="2"/>
  <c r="AM253" i="2"/>
  <c r="BA252" i="2"/>
  <c r="AY252" i="2"/>
  <c r="AX252" i="2"/>
  <c r="AW252" i="2"/>
  <c r="BC252" i="2" s="1"/>
  <c r="AV252" i="2"/>
  <c r="AU252" i="2"/>
  <c r="BD252" i="2" s="1"/>
  <c r="AT252" i="2"/>
  <c r="AR252" i="2"/>
  <c r="AQ252" i="2"/>
  <c r="AP252" i="2"/>
  <c r="AO252" i="2"/>
  <c r="AN252" i="2"/>
  <c r="AM252" i="2"/>
  <c r="AY251" i="2"/>
  <c r="AX251" i="2"/>
  <c r="AW251" i="2"/>
  <c r="BC251" i="2" s="1"/>
  <c r="AV251" i="2"/>
  <c r="AU251" i="2"/>
  <c r="AT251" i="2"/>
  <c r="AR251" i="2"/>
  <c r="AQ251" i="2"/>
  <c r="AP251" i="2"/>
  <c r="AO251" i="2"/>
  <c r="AN251" i="2"/>
  <c r="AM251" i="2"/>
  <c r="BD250" i="2"/>
  <c r="AG250" i="2" s="1"/>
  <c r="BC250" i="2"/>
  <c r="AF250" i="2" s="1"/>
  <c r="AZ250" i="2"/>
  <c r="AC250" i="2" s="1"/>
  <c r="AY250" i="2"/>
  <c r="BE250" i="2" s="1"/>
  <c r="AX250" i="2"/>
  <c r="AW250" i="2"/>
  <c r="AV250" i="2"/>
  <c r="BB250" i="2" s="1"/>
  <c r="AE250" i="2" s="1"/>
  <c r="AU250" i="2"/>
  <c r="BA250" i="2" s="1"/>
  <c r="AT250" i="2"/>
  <c r="AQ250" i="2"/>
  <c r="AP250" i="2"/>
  <c r="AO250" i="2"/>
  <c r="AN250" i="2"/>
  <c r="AM250" i="2"/>
  <c r="AR250" i="2" s="1"/>
  <c r="AH250" i="2"/>
  <c r="AD250" i="2"/>
  <c r="AY249" i="2"/>
  <c r="AX249" i="2"/>
  <c r="AW249" i="2"/>
  <c r="BC249" i="2" s="1"/>
  <c r="AV249" i="2"/>
  <c r="AU249" i="2"/>
  <c r="AT249" i="2"/>
  <c r="AR249" i="2"/>
  <c r="AQ249" i="2"/>
  <c r="AP249" i="2"/>
  <c r="AO249" i="2"/>
  <c r="AN249" i="2"/>
  <c r="AM249" i="2"/>
  <c r="BC248" i="2"/>
  <c r="AY248" i="2"/>
  <c r="AX248" i="2"/>
  <c r="AW248" i="2"/>
  <c r="AV248" i="2"/>
  <c r="BB248" i="2" s="1"/>
  <c r="AU248" i="2"/>
  <c r="AT248" i="2"/>
  <c r="AQ248" i="2"/>
  <c r="AP248" i="2"/>
  <c r="AO248" i="2"/>
  <c r="AN248" i="2"/>
  <c r="AM248" i="2"/>
  <c r="AR248" i="2" s="1"/>
  <c r="AY247" i="2"/>
  <c r="AX247" i="2"/>
  <c r="AW247" i="2"/>
  <c r="BC247" i="2" s="1"/>
  <c r="AV247" i="2"/>
  <c r="AU247" i="2"/>
  <c r="AT247" i="2"/>
  <c r="AR247" i="2"/>
  <c r="AQ247" i="2"/>
  <c r="AP247" i="2"/>
  <c r="AO247" i="2"/>
  <c r="AN247" i="2"/>
  <c r="AM247" i="2"/>
  <c r="BC246" i="2"/>
  <c r="AY246" i="2"/>
  <c r="AX246" i="2"/>
  <c r="AW246" i="2"/>
  <c r="AV246" i="2"/>
  <c r="BB246" i="2" s="1"/>
  <c r="AU246" i="2"/>
  <c r="AT246" i="2"/>
  <c r="AQ246" i="2"/>
  <c r="AP246" i="2"/>
  <c r="AO246" i="2"/>
  <c r="AN246" i="2"/>
  <c r="AM246" i="2"/>
  <c r="AR246" i="2" s="1"/>
  <c r="AY245" i="2"/>
  <c r="AX245" i="2"/>
  <c r="AW245" i="2"/>
  <c r="BC245" i="2" s="1"/>
  <c r="AV245" i="2"/>
  <c r="AU245" i="2"/>
  <c r="AT245" i="2"/>
  <c r="AR245" i="2"/>
  <c r="AQ245" i="2"/>
  <c r="AP245" i="2"/>
  <c r="AO245" i="2"/>
  <c r="AN245" i="2"/>
  <c r="AM245" i="2"/>
  <c r="BC244" i="2"/>
  <c r="AY244" i="2"/>
  <c r="AX244" i="2"/>
  <c r="AW244" i="2"/>
  <c r="AV244" i="2"/>
  <c r="BB244" i="2" s="1"/>
  <c r="AU244" i="2"/>
  <c r="AT244" i="2"/>
  <c r="AQ244" i="2"/>
  <c r="AP244" i="2"/>
  <c r="AO244" i="2"/>
  <c r="AN244" i="2"/>
  <c r="AM244" i="2"/>
  <c r="AR244" i="2" s="1"/>
  <c r="AY243" i="2"/>
  <c r="AX243" i="2"/>
  <c r="AW243" i="2"/>
  <c r="BC243" i="2" s="1"/>
  <c r="AV243" i="2"/>
  <c r="AU243" i="2"/>
  <c r="AT243" i="2"/>
  <c r="AR243" i="2"/>
  <c r="AQ243" i="2"/>
  <c r="AP243" i="2"/>
  <c r="AO243" i="2"/>
  <c r="AN243" i="2"/>
  <c r="AM243" i="2"/>
  <c r="BC242" i="2"/>
  <c r="AY242" i="2"/>
  <c r="AX242" i="2"/>
  <c r="AW242" i="2"/>
  <c r="AV242" i="2"/>
  <c r="BB242" i="2" s="1"/>
  <c r="AU242" i="2"/>
  <c r="AT242" i="2"/>
  <c r="AQ242" i="2"/>
  <c r="AP242" i="2"/>
  <c r="AO242" i="2"/>
  <c r="AN242" i="2"/>
  <c r="AM242" i="2"/>
  <c r="AR242" i="2" s="1"/>
  <c r="AY241" i="2"/>
  <c r="AX241" i="2"/>
  <c r="AW241" i="2"/>
  <c r="BC241" i="2" s="1"/>
  <c r="AV241" i="2"/>
  <c r="AU241" i="2"/>
  <c r="AT241" i="2"/>
  <c r="AR241" i="2"/>
  <c r="AQ241" i="2"/>
  <c r="AP241" i="2"/>
  <c r="AO241" i="2"/>
  <c r="AN241" i="2"/>
  <c r="AM241" i="2"/>
  <c r="BC240" i="2"/>
  <c r="AY240" i="2"/>
  <c r="AX240" i="2"/>
  <c r="AW240" i="2"/>
  <c r="AV240" i="2"/>
  <c r="BB240" i="2" s="1"/>
  <c r="AU240" i="2"/>
  <c r="AT240" i="2"/>
  <c r="AQ240" i="2"/>
  <c r="AP240" i="2"/>
  <c r="AO240" i="2"/>
  <c r="AN240" i="2"/>
  <c r="AM240" i="2"/>
  <c r="AR240" i="2" s="1"/>
  <c r="AY239" i="2"/>
  <c r="AX239" i="2"/>
  <c r="AW239" i="2"/>
  <c r="BC239" i="2" s="1"/>
  <c r="AV239" i="2"/>
  <c r="AU239" i="2"/>
  <c r="AT239" i="2"/>
  <c r="AR239" i="2"/>
  <c r="AQ239" i="2"/>
  <c r="AP239" i="2"/>
  <c r="AO239" i="2"/>
  <c r="AN239" i="2"/>
  <c r="AM239" i="2"/>
  <c r="BC238" i="2"/>
  <c r="AY238" i="2"/>
  <c r="AX238" i="2"/>
  <c r="AW238" i="2"/>
  <c r="AV238" i="2"/>
  <c r="BB238" i="2" s="1"/>
  <c r="AU238" i="2"/>
  <c r="AT238" i="2"/>
  <c r="AQ238" i="2"/>
  <c r="AP238" i="2"/>
  <c r="AO238" i="2"/>
  <c r="AN238" i="2"/>
  <c r="AM238" i="2"/>
  <c r="AR238" i="2" s="1"/>
  <c r="AY237" i="2"/>
  <c r="AX237" i="2"/>
  <c r="AW237" i="2"/>
  <c r="BC237" i="2" s="1"/>
  <c r="AV237" i="2"/>
  <c r="AU237" i="2"/>
  <c r="AT237" i="2"/>
  <c r="AR237" i="2"/>
  <c r="AQ237" i="2"/>
  <c r="AP237" i="2"/>
  <c r="AO237" i="2"/>
  <c r="AN237" i="2"/>
  <c r="AM237" i="2"/>
  <c r="BC236" i="2"/>
  <c r="AY236" i="2"/>
  <c r="AX236" i="2"/>
  <c r="AW236" i="2"/>
  <c r="AV236" i="2"/>
  <c r="BB236" i="2" s="1"/>
  <c r="AU236" i="2"/>
  <c r="AT236" i="2"/>
  <c r="AQ236" i="2"/>
  <c r="AP236" i="2"/>
  <c r="AO236" i="2"/>
  <c r="AN236" i="2"/>
  <c r="AM236" i="2"/>
  <c r="AR236" i="2" s="1"/>
  <c r="AY235" i="2"/>
  <c r="AX235" i="2"/>
  <c r="AW235" i="2"/>
  <c r="BC235" i="2" s="1"/>
  <c r="AV235" i="2"/>
  <c r="AU235" i="2"/>
  <c r="AT235" i="2"/>
  <c r="AR235" i="2"/>
  <c r="AQ235" i="2"/>
  <c r="AP235" i="2"/>
  <c r="AO235" i="2"/>
  <c r="AN235" i="2"/>
  <c r="AM235" i="2"/>
  <c r="BC234" i="2"/>
  <c r="AY234" i="2"/>
  <c r="AX234" i="2"/>
  <c r="AW234" i="2"/>
  <c r="AV234" i="2"/>
  <c r="BB234" i="2" s="1"/>
  <c r="AU234" i="2"/>
  <c r="AT234" i="2"/>
  <c r="AQ234" i="2"/>
  <c r="AP234" i="2"/>
  <c r="AO234" i="2"/>
  <c r="AN234" i="2"/>
  <c r="AM234" i="2"/>
  <c r="AR234" i="2" s="1"/>
  <c r="AY233" i="2"/>
  <c r="AX233" i="2"/>
  <c r="AW233" i="2"/>
  <c r="BC233" i="2" s="1"/>
  <c r="AV233" i="2"/>
  <c r="AU233" i="2"/>
  <c r="AT233" i="2"/>
  <c r="AR233" i="2"/>
  <c r="AQ233" i="2"/>
  <c r="AP233" i="2"/>
  <c r="AO233" i="2"/>
  <c r="AN233" i="2"/>
  <c r="AM233" i="2"/>
  <c r="BC232" i="2"/>
  <c r="AY232" i="2"/>
  <c r="AX232" i="2"/>
  <c r="AW232" i="2"/>
  <c r="AV232" i="2"/>
  <c r="BB232" i="2" s="1"/>
  <c r="AU232" i="2"/>
  <c r="AT232" i="2"/>
  <c r="AQ232" i="2"/>
  <c r="AP232" i="2"/>
  <c r="AO232" i="2"/>
  <c r="AN232" i="2"/>
  <c r="AM232" i="2"/>
  <c r="AR232" i="2" s="1"/>
  <c r="AY231" i="2"/>
  <c r="AX231" i="2"/>
  <c r="AW231" i="2"/>
  <c r="BC231" i="2" s="1"/>
  <c r="AV231" i="2"/>
  <c r="AU231" i="2"/>
  <c r="AT231" i="2"/>
  <c r="AR231" i="2"/>
  <c r="AQ231" i="2"/>
  <c r="AP231" i="2"/>
  <c r="AO231" i="2"/>
  <c r="AN231" i="2"/>
  <c r="AM231" i="2"/>
  <c r="BC230" i="2"/>
  <c r="AY230" i="2"/>
  <c r="AX230" i="2"/>
  <c r="AW230" i="2"/>
  <c r="AV230" i="2"/>
  <c r="BB230" i="2" s="1"/>
  <c r="AU230" i="2"/>
  <c r="AT230" i="2"/>
  <c r="AQ230" i="2"/>
  <c r="AP230" i="2"/>
  <c r="AO230" i="2"/>
  <c r="AN230" i="2"/>
  <c r="AM230" i="2"/>
  <c r="AR230" i="2" s="1"/>
  <c r="BE229" i="2"/>
  <c r="AH229" i="2" s="1"/>
  <c r="BB229" i="2"/>
  <c r="AE229" i="2" s="1"/>
  <c r="BA229" i="2"/>
  <c r="AD229" i="2" s="1"/>
  <c r="AY229" i="2"/>
  <c r="AX229" i="2"/>
  <c r="BD229" i="2" s="1"/>
  <c r="AG229" i="2" s="1"/>
  <c r="AW229" i="2"/>
  <c r="BC229" i="2" s="1"/>
  <c r="AV229" i="2"/>
  <c r="AU229" i="2"/>
  <c r="AT229" i="2"/>
  <c r="AZ229" i="2" s="1"/>
  <c r="AC229" i="2" s="1"/>
  <c r="AR229" i="2"/>
  <c r="AQ229" i="2"/>
  <c r="AP229" i="2"/>
  <c r="AO229" i="2"/>
  <c r="AN229" i="2"/>
  <c r="AM229" i="2"/>
  <c r="AF229" i="2"/>
  <c r="AY228" i="2"/>
  <c r="AX228" i="2"/>
  <c r="AW228" i="2"/>
  <c r="AV228" i="2"/>
  <c r="AU228" i="2"/>
  <c r="AT228" i="2"/>
  <c r="AQ228" i="2"/>
  <c r="AP228" i="2"/>
  <c r="AO228" i="2"/>
  <c r="AN228" i="2"/>
  <c r="AM228" i="2"/>
  <c r="AR228" i="2" s="1"/>
  <c r="BA227" i="2"/>
  <c r="AY227" i="2"/>
  <c r="AX227" i="2"/>
  <c r="BD227" i="2" s="1"/>
  <c r="AW227" i="2"/>
  <c r="BC227" i="2" s="1"/>
  <c r="AV227" i="2"/>
  <c r="AU227" i="2"/>
  <c r="AT227" i="2"/>
  <c r="AZ227" i="2" s="1"/>
  <c r="AR227" i="2"/>
  <c r="AQ227" i="2"/>
  <c r="AP227" i="2"/>
  <c r="AO227" i="2"/>
  <c r="AN227" i="2"/>
  <c r="AM227" i="2"/>
  <c r="AY226" i="2"/>
  <c r="AX226" i="2"/>
  <c r="AW226" i="2"/>
  <c r="AV226" i="2"/>
  <c r="AU226" i="2"/>
  <c r="AT226" i="2"/>
  <c r="AQ226" i="2"/>
  <c r="AP226" i="2"/>
  <c r="AO226" i="2"/>
  <c r="AN226" i="2"/>
  <c r="AM226" i="2"/>
  <c r="AR226" i="2" s="1"/>
  <c r="BA225" i="2"/>
  <c r="AY225" i="2"/>
  <c r="AX225" i="2"/>
  <c r="BD225" i="2" s="1"/>
  <c r="AW225" i="2"/>
  <c r="BC225" i="2" s="1"/>
  <c r="AV225" i="2"/>
  <c r="AU225" i="2"/>
  <c r="AT225" i="2"/>
  <c r="AZ225" i="2" s="1"/>
  <c r="AR225" i="2"/>
  <c r="AQ225" i="2"/>
  <c r="AP225" i="2"/>
  <c r="AO225" i="2"/>
  <c r="AN225" i="2"/>
  <c r="AM225" i="2"/>
  <c r="AY224" i="2"/>
  <c r="AX224" i="2"/>
  <c r="AW224" i="2"/>
  <c r="AV224" i="2"/>
  <c r="AU224" i="2"/>
  <c r="AT224" i="2"/>
  <c r="AQ224" i="2"/>
  <c r="AP224" i="2"/>
  <c r="AO224" i="2"/>
  <c r="AN224" i="2"/>
  <c r="AM224" i="2"/>
  <c r="AR224" i="2" s="1"/>
  <c r="BA223" i="2"/>
  <c r="AY223" i="2"/>
  <c r="AX223" i="2"/>
  <c r="BD223" i="2" s="1"/>
  <c r="AW223" i="2"/>
  <c r="BC223" i="2" s="1"/>
  <c r="AV223" i="2"/>
  <c r="AU223" i="2"/>
  <c r="AT223" i="2"/>
  <c r="AZ223" i="2" s="1"/>
  <c r="AR223" i="2"/>
  <c r="AQ223" i="2"/>
  <c r="AP223" i="2"/>
  <c r="AO223" i="2"/>
  <c r="AN223" i="2"/>
  <c r="AM223" i="2"/>
  <c r="AY222" i="2"/>
  <c r="AX222" i="2"/>
  <c r="AW222" i="2"/>
  <c r="AV222" i="2"/>
  <c r="AU222" i="2"/>
  <c r="AT222" i="2"/>
  <c r="AQ222" i="2"/>
  <c r="AP222" i="2"/>
  <c r="AO222" i="2"/>
  <c r="AN222" i="2"/>
  <c r="AM222" i="2"/>
  <c r="AR222" i="2" s="1"/>
  <c r="BA221" i="2"/>
  <c r="AY221" i="2"/>
  <c r="AX221" i="2"/>
  <c r="BD221" i="2" s="1"/>
  <c r="AW221" i="2"/>
  <c r="BC221" i="2" s="1"/>
  <c r="AV221" i="2"/>
  <c r="AU221" i="2"/>
  <c r="AT221" i="2"/>
  <c r="AZ221" i="2" s="1"/>
  <c r="AR221" i="2"/>
  <c r="AQ221" i="2"/>
  <c r="AP221" i="2"/>
  <c r="AO221" i="2"/>
  <c r="AN221" i="2"/>
  <c r="AM221" i="2"/>
  <c r="AY220" i="2"/>
  <c r="AX220" i="2"/>
  <c r="AW220" i="2"/>
  <c r="AV220" i="2"/>
  <c r="AU220" i="2"/>
  <c r="AT220" i="2"/>
  <c r="AQ220" i="2"/>
  <c r="AP220" i="2"/>
  <c r="AO220" i="2"/>
  <c r="AN220" i="2"/>
  <c r="AM220" i="2"/>
  <c r="AR220" i="2" s="1"/>
  <c r="BA219" i="2"/>
  <c r="AY219" i="2"/>
  <c r="AX219" i="2"/>
  <c r="BD219" i="2" s="1"/>
  <c r="AW219" i="2"/>
  <c r="BC219" i="2" s="1"/>
  <c r="AV219" i="2"/>
  <c r="AU219" i="2"/>
  <c r="AT219" i="2"/>
  <c r="AZ219" i="2" s="1"/>
  <c r="AR219" i="2"/>
  <c r="AQ219" i="2"/>
  <c r="AP219" i="2"/>
  <c r="AO219" i="2"/>
  <c r="AN219" i="2"/>
  <c r="AM219" i="2"/>
  <c r="AY218" i="2"/>
  <c r="AX218" i="2"/>
  <c r="AW218" i="2"/>
  <c r="AV218" i="2"/>
  <c r="AU218" i="2"/>
  <c r="AT218" i="2"/>
  <c r="AQ218" i="2"/>
  <c r="AP218" i="2"/>
  <c r="AO218" i="2"/>
  <c r="AN218" i="2"/>
  <c r="AM218" i="2"/>
  <c r="AR218" i="2" s="1"/>
  <c r="BA217" i="2"/>
  <c r="AY217" i="2"/>
  <c r="AX217" i="2"/>
  <c r="BD217" i="2" s="1"/>
  <c r="AW217" i="2"/>
  <c r="BC217" i="2" s="1"/>
  <c r="AV217" i="2"/>
  <c r="AU217" i="2"/>
  <c r="AT217" i="2"/>
  <c r="AZ217" i="2" s="1"/>
  <c r="AR217" i="2"/>
  <c r="AQ217" i="2"/>
  <c r="AP217" i="2"/>
  <c r="AO217" i="2"/>
  <c r="AN217" i="2"/>
  <c r="AM217" i="2"/>
  <c r="AY216" i="2"/>
  <c r="AX216" i="2"/>
  <c r="AW216" i="2"/>
  <c r="AV216" i="2"/>
  <c r="AU216" i="2"/>
  <c r="AT216" i="2"/>
  <c r="AQ216" i="2"/>
  <c r="AP216" i="2"/>
  <c r="AO216" i="2"/>
  <c r="AN216" i="2"/>
  <c r="AM216" i="2"/>
  <c r="AR216" i="2" s="1"/>
  <c r="BE215" i="2"/>
  <c r="AH215" i="2" s="1"/>
  <c r="BB215" i="2"/>
  <c r="AE215" i="2" s="1"/>
  <c r="BA215" i="2"/>
  <c r="AD215" i="2" s="1"/>
  <c r="AY215" i="2"/>
  <c r="AX215" i="2"/>
  <c r="BD215" i="2" s="1"/>
  <c r="AG215" i="2" s="1"/>
  <c r="AW215" i="2"/>
  <c r="BC215" i="2" s="1"/>
  <c r="AV215" i="2"/>
  <c r="AU215" i="2"/>
  <c r="AT215" i="2"/>
  <c r="AZ215" i="2" s="1"/>
  <c r="AC215" i="2" s="1"/>
  <c r="AR215" i="2"/>
  <c r="AQ215" i="2"/>
  <c r="AP215" i="2"/>
  <c r="AO215" i="2"/>
  <c r="AN215" i="2"/>
  <c r="AM215" i="2"/>
  <c r="AF215" i="2"/>
  <c r="BC214" i="2"/>
  <c r="AY214" i="2"/>
  <c r="AX214" i="2"/>
  <c r="AW214" i="2"/>
  <c r="AV214" i="2"/>
  <c r="BB214" i="2" s="1"/>
  <c r="AU214" i="2"/>
  <c r="AT214" i="2"/>
  <c r="AQ214" i="2"/>
  <c r="AP214" i="2"/>
  <c r="AO214" i="2"/>
  <c r="AN214" i="2"/>
  <c r="AM214" i="2"/>
  <c r="AR214" i="2" s="1"/>
  <c r="BE213" i="2"/>
  <c r="AH213" i="2" s="1"/>
  <c r="BB213" i="2"/>
  <c r="AE213" i="2" s="1"/>
  <c r="BA213" i="2"/>
  <c r="AD213" i="2" s="1"/>
  <c r="AY213" i="2"/>
  <c r="AX213" i="2"/>
  <c r="BD213" i="2" s="1"/>
  <c r="AG213" i="2" s="1"/>
  <c r="AW213" i="2"/>
  <c r="BC213" i="2" s="1"/>
  <c r="AF213" i="2" s="1"/>
  <c r="AV213" i="2"/>
  <c r="AU213" i="2"/>
  <c r="AT213" i="2"/>
  <c r="AZ213" i="2" s="1"/>
  <c r="AC213" i="2" s="1"/>
  <c r="AR213" i="2"/>
  <c r="AQ213" i="2"/>
  <c r="AP213" i="2"/>
  <c r="AO213" i="2"/>
  <c r="AN213" i="2"/>
  <c r="AM213" i="2"/>
  <c r="AY212" i="2"/>
  <c r="AX212" i="2"/>
  <c r="AW212" i="2"/>
  <c r="AV212" i="2"/>
  <c r="AU212" i="2"/>
  <c r="AT212" i="2"/>
  <c r="AQ212" i="2"/>
  <c r="AP212" i="2"/>
  <c r="AO212" i="2"/>
  <c r="AN212" i="2"/>
  <c r="AM212" i="2"/>
  <c r="AR212" i="2" s="1"/>
  <c r="BA211" i="2"/>
  <c r="AY211" i="2"/>
  <c r="AX211" i="2"/>
  <c r="BD211" i="2" s="1"/>
  <c r="AW211" i="2"/>
  <c r="BC211" i="2" s="1"/>
  <c r="AV211" i="2"/>
  <c r="AU211" i="2"/>
  <c r="AT211" i="2"/>
  <c r="AZ211" i="2" s="1"/>
  <c r="AR211" i="2"/>
  <c r="AQ211" i="2"/>
  <c r="AP211" i="2"/>
  <c r="AO211" i="2"/>
  <c r="AN211" i="2"/>
  <c r="AM211" i="2"/>
  <c r="AY210" i="2"/>
  <c r="AX210" i="2"/>
  <c r="AW210" i="2"/>
  <c r="AV210" i="2"/>
  <c r="AU210" i="2"/>
  <c r="AT210" i="2"/>
  <c r="AQ210" i="2"/>
  <c r="AP210" i="2"/>
  <c r="AO210" i="2"/>
  <c r="AN210" i="2"/>
  <c r="AM210" i="2"/>
  <c r="AR210" i="2" s="1"/>
  <c r="BE209" i="2"/>
  <c r="AH209" i="2" s="1"/>
  <c r="BB209" i="2"/>
  <c r="AE209" i="2" s="1"/>
  <c r="BA209" i="2"/>
  <c r="AD209" i="2" s="1"/>
  <c r="AY209" i="2"/>
  <c r="AX209" i="2"/>
  <c r="BD209" i="2" s="1"/>
  <c r="AG209" i="2" s="1"/>
  <c r="AW209" i="2"/>
  <c r="BC209" i="2" s="1"/>
  <c r="AV209" i="2"/>
  <c r="AU209" i="2"/>
  <c r="AT209" i="2"/>
  <c r="AZ209" i="2" s="1"/>
  <c r="AC209" i="2" s="1"/>
  <c r="AR209" i="2"/>
  <c r="AQ209" i="2"/>
  <c r="AP209" i="2"/>
  <c r="AO209" i="2"/>
  <c r="AN209" i="2"/>
  <c r="AM209" i="2"/>
  <c r="AF209" i="2"/>
  <c r="BC208" i="2"/>
  <c r="AY208" i="2"/>
  <c r="AX208" i="2"/>
  <c r="AW208" i="2"/>
  <c r="AV208" i="2"/>
  <c r="BB208" i="2" s="1"/>
  <c r="AU208" i="2"/>
  <c r="AT208" i="2"/>
  <c r="AQ208" i="2"/>
  <c r="AP208" i="2"/>
  <c r="AO208" i="2"/>
  <c r="AN208" i="2"/>
  <c r="AM208" i="2"/>
  <c r="AR208" i="2" s="1"/>
  <c r="AY207" i="2"/>
  <c r="AX207" i="2"/>
  <c r="AW207" i="2"/>
  <c r="BC207" i="2" s="1"/>
  <c r="AV207" i="2"/>
  <c r="AU207" i="2"/>
  <c r="AT207" i="2"/>
  <c r="AR207" i="2"/>
  <c r="AQ207" i="2"/>
  <c r="AP207" i="2"/>
  <c r="AO207" i="2"/>
  <c r="AN207" i="2"/>
  <c r="AM207" i="2"/>
  <c r="BC206" i="2"/>
  <c r="AY206" i="2"/>
  <c r="AX206" i="2"/>
  <c r="AW206" i="2"/>
  <c r="AV206" i="2"/>
  <c r="BB206" i="2" s="1"/>
  <c r="AU206" i="2"/>
  <c r="AT206" i="2"/>
  <c r="AQ206" i="2"/>
  <c r="AP206" i="2"/>
  <c r="AO206" i="2"/>
  <c r="AN206" i="2"/>
  <c r="AM206" i="2"/>
  <c r="AR206" i="2" s="1"/>
  <c r="AY205" i="2"/>
  <c r="AX205" i="2"/>
  <c r="AW205" i="2"/>
  <c r="BC205" i="2" s="1"/>
  <c r="AV205" i="2"/>
  <c r="AU205" i="2"/>
  <c r="AT205" i="2"/>
  <c r="AR205" i="2"/>
  <c r="AQ205" i="2"/>
  <c r="AP205" i="2"/>
  <c r="AO205" i="2"/>
  <c r="AN205" i="2"/>
  <c r="AM205" i="2"/>
  <c r="BC204" i="2"/>
  <c r="AY204" i="2"/>
  <c r="AX204" i="2"/>
  <c r="AW204" i="2"/>
  <c r="AV204" i="2"/>
  <c r="BB204" i="2" s="1"/>
  <c r="AU204" i="2"/>
  <c r="AT204" i="2"/>
  <c r="AQ204" i="2"/>
  <c r="AP204" i="2"/>
  <c r="AO204" i="2"/>
  <c r="AN204" i="2"/>
  <c r="AM204" i="2"/>
  <c r="AR204" i="2" s="1"/>
  <c r="BE203" i="2"/>
  <c r="AY203" i="2"/>
  <c r="AX203" i="2"/>
  <c r="AW203" i="2"/>
  <c r="AV203" i="2"/>
  <c r="AU203" i="2"/>
  <c r="AT203" i="2"/>
  <c r="AR203" i="2"/>
  <c r="AQ203" i="2"/>
  <c r="AP203" i="2"/>
  <c r="AO203" i="2"/>
  <c r="AN203" i="2"/>
  <c r="AM203" i="2"/>
  <c r="BC202" i="2"/>
  <c r="AY202" i="2"/>
  <c r="AX202" i="2"/>
  <c r="AW202" i="2"/>
  <c r="AV202" i="2"/>
  <c r="BB202" i="2" s="1"/>
  <c r="AU202" i="2"/>
  <c r="AT202" i="2"/>
  <c r="AQ202" i="2"/>
  <c r="AP202" i="2"/>
  <c r="AO202" i="2"/>
  <c r="AN202" i="2"/>
  <c r="AM202" i="2"/>
  <c r="AR202" i="2" s="1"/>
  <c r="AY201" i="2"/>
  <c r="AX201" i="2"/>
  <c r="AW201" i="2"/>
  <c r="BC201" i="2" s="1"/>
  <c r="AV201" i="2"/>
  <c r="AU201" i="2"/>
  <c r="AT201" i="2"/>
  <c r="AR201" i="2"/>
  <c r="AQ201" i="2"/>
  <c r="AP201" i="2"/>
  <c r="AO201" i="2"/>
  <c r="AN201" i="2"/>
  <c r="AM201" i="2"/>
  <c r="BC200" i="2"/>
  <c r="AY200" i="2"/>
  <c r="AX200" i="2"/>
  <c r="AW200" i="2"/>
  <c r="AV200" i="2"/>
  <c r="BB200" i="2" s="1"/>
  <c r="AU200" i="2"/>
  <c r="AT200" i="2"/>
  <c r="AQ200" i="2"/>
  <c r="AP200" i="2"/>
  <c r="AO200" i="2"/>
  <c r="AN200" i="2"/>
  <c r="AM200" i="2"/>
  <c r="AR200" i="2" s="1"/>
  <c r="BE199" i="2"/>
  <c r="AY199" i="2"/>
  <c r="AX199" i="2"/>
  <c r="AW199" i="2"/>
  <c r="AV199" i="2"/>
  <c r="AU199" i="2"/>
  <c r="AT199" i="2"/>
  <c r="AR199" i="2"/>
  <c r="AQ199" i="2"/>
  <c r="AP199" i="2"/>
  <c r="AO199" i="2"/>
  <c r="AN199" i="2"/>
  <c r="AM199" i="2"/>
  <c r="BC198" i="2"/>
  <c r="AY198" i="2"/>
  <c r="AX198" i="2"/>
  <c r="AW198" i="2"/>
  <c r="AV198" i="2"/>
  <c r="BB198" i="2" s="1"/>
  <c r="AU198" i="2"/>
  <c r="AT198" i="2"/>
  <c r="AQ198" i="2"/>
  <c r="AP198" i="2"/>
  <c r="AO198" i="2"/>
  <c r="AN198" i="2"/>
  <c r="AM198" i="2"/>
  <c r="AR198" i="2" s="1"/>
  <c r="AY197" i="2"/>
  <c r="AX197" i="2"/>
  <c r="AW197" i="2"/>
  <c r="BC197" i="2" s="1"/>
  <c r="AV197" i="2"/>
  <c r="AU197" i="2"/>
  <c r="AT197" i="2"/>
  <c r="AR197" i="2"/>
  <c r="AQ197" i="2"/>
  <c r="AP197" i="2"/>
  <c r="AO197" i="2"/>
  <c r="AN197" i="2"/>
  <c r="AM197" i="2"/>
  <c r="BC196" i="2"/>
  <c r="AY196" i="2"/>
  <c r="AX196" i="2"/>
  <c r="AW196" i="2"/>
  <c r="AV196" i="2"/>
  <c r="BB196" i="2" s="1"/>
  <c r="AU196" i="2"/>
  <c r="AT196" i="2"/>
  <c r="AQ196" i="2"/>
  <c r="AP196" i="2"/>
  <c r="AO196" i="2"/>
  <c r="AN196" i="2"/>
  <c r="AM196" i="2"/>
  <c r="AR196" i="2" s="1"/>
  <c r="AY195" i="2"/>
  <c r="AX195" i="2"/>
  <c r="AW195" i="2"/>
  <c r="AV195" i="2"/>
  <c r="AU195" i="2"/>
  <c r="AT195" i="2"/>
  <c r="AR195" i="2"/>
  <c r="AQ195" i="2"/>
  <c r="AP195" i="2"/>
  <c r="AO195" i="2"/>
  <c r="AN195" i="2"/>
  <c r="AM195" i="2"/>
  <c r="BC194" i="2"/>
  <c r="AY194" i="2"/>
  <c r="AX194" i="2"/>
  <c r="AW194" i="2"/>
  <c r="AV194" i="2"/>
  <c r="BB194" i="2" s="1"/>
  <c r="AU194" i="2"/>
  <c r="AT194" i="2"/>
  <c r="AQ194" i="2"/>
  <c r="AP194" i="2"/>
  <c r="AO194" i="2"/>
  <c r="AN194" i="2"/>
  <c r="AM194" i="2"/>
  <c r="AR194" i="2" s="1"/>
  <c r="AY193" i="2"/>
  <c r="AX193" i="2"/>
  <c r="AW193" i="2"/>
  <c r="BC193" i="2" s="1"/>
  <c r="AV193" i="2"/>
  <c r="AU193" i="2"/>
  <c r="AT193" i="2"/>
  <c r="AR193" i="2"/>
  <c r="AQ193" i="2"/>
  <c r="AP193" i="2"/>
  <c r="AO193" i="2"/>
  <c r="AN193" i="2"/>
  <c r="AM193" i="2"/>
  <c r="BD192" i="2"/>
  <c r="AG192" i="2" s="1"/>
  <c r="BC192" i="2"/>
  <c r="AF192" i="2" s="1"/>
  <c r="AZ192" i="2"/>
  <c r="AC192" i="2" s="1"/>
  <c r="AY192" i="2"/>
  <c r="BE192" i="2" s="1"/>
  <c r="AX192" i="2"/>
  <c r="AW192" i="2"/>
  <c r="AV192" i="2"/>
  <c r="BB192" i="2" s="1"/>
  <c r="AE192" i="2" s="1"/>
  <c r="AU192" i="2"/>
  <c r="BA192" i="2" s="1"/>
  <c r="AT192" i="2"/>
  <c r="AQ192" i="2"/>
  <c r="AP192" i="2"/>
  <c r="AO192" i="2"/>
  <c r="AN192" i="2"/>
  <c r="AM192" i="2"/>
  <c r="AR192" i="2" s="1"/>
  <c r="AH192" i="2"/>
  <c r="AD192" i="2"/>
  <c r="AY191" i="2"/>
  <c r="AX191" i="2"/>
  <c r="AW191" i="2"/>
  <c r="BC191" i="2" s="1"/>
  <c r="AV191" i="2"/>
  <c r="AU191" i="2"/>
  <c r="AT191" i="2"/>
  <c r="AR191" i="2"/>
  <c r="AQ191" i="2"/>
  <c r="AP191" i="2"/>
  <c r="AO191" i="2"/>
  <c r="AN191" i="2"/>
  <c r="AM191" i="2"/>
  <c r="BC190" i="2"/>
  <c r="AY190" i="2"/>
  <c r="AX190" i="2"/>
  <c r="AW190" i="2"/>
  <c r="AV190" i="2"/>
  <c r="BB190" i="2" s="1"/>
  <c r="AU190" i="2"/>
  <c r="AT190" i="2"/>
  <c r="AQ190" i="2"/>
  <c r="AP190" i="2"/>
  <c r="AO190" i="2"/>
  <c r="AN190" i="2"/>
  <c r="AM190" i="2"/>
  <c r="AR190" i="2" s="1"/>
  <c r="AY189" i="2"/>
  <c r="AX189" i="2"/>
  <c r="AW189" i="2"/>
  <c r="AV189" i="2"/>
  <c r="AU189" i="2"/>
  <c r="AT189" i="2"/>
  <c r="AR189" i="2"/>
  <c r="AQ189" i="2"/>
  <c r="AP189" i="2"/>
  <c r="AO189" i="2"/>
  <c r="AN189" i="2"/>
  <c r="AM189" i="2"/>
  <c r="BC188" i="2"/>
  <c r="AY188" i="2"/>
  <c r="AX188" i="2"/>
  <c r="AW188" i="2"/>
  <c r="AV188" i="2"/>
  <c r="BB188" i="2" s="1"/>
  <c r="AU188" i="2"/>
  <c r="AT188" i="2"/>
  <c r="AQ188" i="2"/>
  <c r="AP188" i="2"/>
  <c r="AO188" i="2"/>
  <c r="AN188" i="2"/>
  <c r="AM188" i="2"/>
  <c r="AR188" i="2" s="1"/>
  <c r="AY187" i="2"/>
  <c r="AX187" i="2"/>
  <c r="AW187" i="2"/>
  <c r="BC187" i="2" s="1"/>
  <c r="AV187" i="2"/>
  <c r="AU187" i="2"/>
  <c r="AT187" i="2"/>
  <c r="AR187" i="2"/>
  <c r="AQ187" i="2"/>
  <c r="AP187" i="2"/>
  <c r="AO187" i="2"/>
  <c r="AN187" i="2"/>
  <c r="AM187" i="2"/>
  <c r="BC186" i="2"/>
  <c r="AY186" i="2"/>
  <c r="AX186" i="2"/>
  <c r="AW186" i="2"/>
  <c r="AV186" i="2"/>
  <c r="BB186" i="2" s="1"/>
  <c r="AU186" i="2"/>
  <c r="AT186" i="2"/>
  <c r="AQ186" i="2"/>
  <c r="AP186" i="2"/>
  <c r="AO186" i="2"/>
  <c r="AN186" i="2"/>
  <c r="AM186" i="2"/>
  <c r="AR186" i="2" s="1"/>
  <c r="BE185" i="2"/>
  <c r="AY185" i="2"/>
  <c r="AX185" i="2"/>
  <c r="AW185" i="2"/>
  <c r="AV185" i="2"/>
  <c r="AU185" i="2"/>
  <c r="AT185" i="2"/>
  <c r="AR185" i="2"/>
  <c r="AQ185" i="2"/>
  <c r="AP185" i="2"/>
  <c r="AO185" i="2"/>
  <c r="AN185" i="2"/>
  <c r="AM185" i="2"/>
  <c r="BC184" i="2"/>
  <c r="AY184" i="2"/>
  <c r="AX184" i="2"/>
  <c r="AW184" i="2"/>
  <c r="AV184" i="2"/>
  <c r="BB184" i="2" s="1"/>
  <c r="AU184" i="2"/>
  <c r="AT184" i="2"/>
  <c r="AQ184" i="2"/>
  <c r="AP184" i="2"/>
  <c r="AO184" i="2"/>
  <c r="AN184" i="2"/>
  <c r="AM184" i="2"/>
  <c r="AR184" i="2" s="1"/>
  <c r="AY183" i="2"/>
  <c r="AX183" i="2"/>
  <c r="AW183" i="2"/>
  <c r="BC183" i="2" s="1"/>
  <c r="AV183" i="2"/>
  <c r="AU183" i="2"/>
  <c r="AT183" i="2"/>
  <c r="AR183" i="2"/>
  <c r="AQ183" i="2"/>
  <c r="AP183" i="2"/>
  <c r="AO183" i="2"/>
  <c r="AN183" i="2"/>
  <c r="AM183" i="2"/>
  <c r="BC182" i="2"/>
  <c r="AY182" i="2"/>
  <c r="AX182" i="2"/>
  <c r="AW182" i="2"/>
  <c r="AV182" i="2"/>
  <c r="BB182" i="2" s="1"/>
  <c r="AU182" i="2"/>
  <c r="AT182" i="2"/>
  <c r="AQ182" i="2"/>
  <c r="AP182" i="2"/>
  <c r="AO182" i="2"/>
  <c r="AN182" i="2"/>
  <c r="AM182" i="2"/>
  <c r="AR182" i="2" s="1"/>
  <c r="BE181" i="2"/>
  <c r="AY181" i="2"/>
  <c r="AX181" i="2"/>
  <c r="AW181" i="2"/>
  <c r="AV181" i="2"/>
  <c r="AU181" i="2"/>
  <c r="AT181" i="2"/>
  <c r="AR181" i="2"/>
  <c r="AQ181" i="2"/>
  <c r="AP181" i="2"/>
  <c r="AO181" i="2"/>
  <c r="AN181" i="2"/>
  <c r="AM181" i="2"/>
  <c r="BC180" i="2"/>
  <c r="AY180" i="2"/>
  <c r="AX180" i="2"/>
  <c r="AW180" i="2"/>
  <c r="AV180" i="2"/>
  <c r="AU180" i="2"/>
  <c r="AT180" i="2"/>
  <c r="AQ180" i="2"/>
  <c r="AP180" i="2"/>
  <c r="AO180" i="2"/>
  <c r="AN180" i="2"/>
  <c r="AM180" i="2"/>
  <c r="AR180" i="2" s="1"/>
  <c r="AY179" i="2"/>
  <c r="AX179" i="2"/>
  <c r="AW179" i="2"/>
  <c r="BC179" i="2" s="1"/>
  <c r="AV179" i="2"/>
  <c r="AU179" i="2"/>
  <c r="AT179" i="2"/>
  <c r="AR179" i="2"/>
  <c r="AQ179" i="2"/>
  <c r="AP179" i="2"/>
  <c r="AO179" i="2"/>
  <c r="AN179" i="2"/>
  <c r="AM179" i="2"/>
  <c r="BD178" i="2"/>
  <c r="AY178" i="2"/>
  <c r="AX178" i="2"/>
  <c r="AW178" i="2"/>
  <c r="AV178" i="2"/>
  <c r="BB178" i="2" s="1"/>
  <c r="AU178" i="2"/>
  <c r="AT178" i="2"/>
  <c r="AQ178" i="2"/>
  <c r="AP178" i="2"/>
  <c r="AO178" i="2"/>
  <c r="AN178" i="2"/>
  <c r="AM178" i="2"/>
  <c r="AR178" i="2" s="1"/>
  <c r="BA177" i="2"/>
  <c r="AY177" i="2"/>
  <c r="AX177" i="2"/>
  <c r="AW177" i="2"/>
  <c r="AV177" i="2"/>
  <c r="AU177" i="2"/>
  <c r="AT177" i="2"/>
  <c r="AZ177" i="2" s="1"/>
  <c r="AR177" i="2"/>
  <c r="AQ177" i="2"/>
  <c r="AP177" i="2"/>
  <c r="AO177" i="2"/>
  <c r="AN177" i="2"/>
  <c r="AM177" i="2"/>
  <c r="AY176" i="2"/>
  <c r="AX176" i="2"/>
  <c r="AW176" i="2"/>
  <c r="AV176" i="2"/>
  <c r="AU176" i="2"/>
  <c r="AT176" i="2"/>
  <c r="AQ176" i="2"/>
  <c r="AP176" i="2"/>
  <c r="AO176" i="2"/>
  <c r="AN176" i="2"/>
  <c r="AM176" i="2"/>
  <c r="AR176" i="2" s="1"/>
  <c r="AY175" i="2"/>
  <c r="AX175" i="2"/>
  <c r="AW175" i="2"/>
  <c r="AV175" i="2"/>
  <c r="AU175" i="2"/>
  <c r="AT175" i="2"/>
  <c r="AR175" i="2"/>
  <c r="AQ175" i="2"/>
  <c r="AP175" i="2"/>
  <c r="AO175" i="2"/>
  <c r="AN175" i="2"/>
  <c r="AM175" i="2"/>
  <c r="AY174" i="2"/>
  <c r="AX174" i="2"/>
  <c r="AW174" i="2"/>
  <c r="AV174" i="2"/>
  <c r="AU174" i="2"/>
  <c r="AT174" i="2"/>
  <c r="AQ174" i="2"/>
  <c r="AP174" i="2"/>
  <c r="AO174" i="2"/>
  <c r="AN174" i="2"/>
  <c r="AM174" i="2"/>
  <c r="AR174" i="2" s="1"/>
  <c r="BE173" i="2"/>
  <c r="AY173" i="2"/>
  <c r="AX173" i="2"/>
  <c r="AW173" i="2"/>
  <c r="AV173" i="2"/>
  <c r="AU173" i="2"/>
  <c r="AT173" i="2"/>
  <c r="AR173" i="2"/>
  <c r="AQ173" i="2"/>
  <c r="AP173" i="2"/>
  <c r="AO173" i="2"/>
  <c r="AN173" i="2"/>
  <c r="AM173" i="2"/>
  <c r="BC172" i="2"/>
  <c r="AY172" i="2"/>
  <c r="AX172" i="2"/>
  <c r="AW172" i="2"/>
  <c r="AV172" i="2"/>
  <c r="AU172" i="2"/>
  <c r="BA172" i="2" s="1"/>
  <c r="AT172" i="2"/>
  <c r="AQ172" i="2"/>
  <c r="AP172" i="2"/>
  <c r="AO172" i="2"/>
  <c r="AN172" i="2"/>
  <c r="AM172" i="2"/>
  <c r="AR172" i="2" s="1"/>
  <c r="AY171" i="2"/>
  <c r="AX171" i="2"/>
  <c r="AW171" i="2"/>
  <c r="BC171" i="2" s="1"/>
  <c r="AV171" i="2"/>
  <c r="AU171" i="2"/>
  <c r="AT171" i="2"/>
  <c r="AR171" i="2"/>
  <c r="AQ171" i="2"/>
  <c r="AP171" i="2"/>
  <c r="AO171" i="2"/>
  <c r="AN171" i="2"/>
  <c r="AM171" i="2"/>
  <c r="BD170" i="2"/>
  <c r="AY170" i="2"/>
  <c r="AX170" i="2"/>
  <c r="AW170" i="2"/>
  <c r="AV170" i="2"/>
  <c r="BB170" i="2" s="1"/>
  <c r="AU170" i="2"/>
  <c r="AT170" i="2"/>
  <c r="AQ170" i="2"/>
  <c r="AP170" i="2"/>
  <c r="AO170" i="2"/>
  <c r="AN170" i="2"/>
  <c r="AM170" i="2"/>
  <c r="AR170" i="2" s="1"/>
  <c r="BA169" i="2"/>
  <c r="AY169" i="2"/>
  <c r="AX169" i="2"/>
  <c r="AW169" i="2"/>
  <c r="AV169" i="2"/>
  <c r="AU169" i="2"/>
  <c r="AT169" i="2"/>
  <c r="AZ169" i="2" s="1"/>
  <c r="AR169" i="2"/>
  <c r="AQ169" i="2"/>
  <c r="AP169" i="2"/>
  <c r="AO169" i="2"/>
  <c r="AN169" i="2"/>
  <c r="AM169" i="2"/>
  <c r="AY168" i="2"/>
  <c r="AX168" i="2"/>
  <c r="AW168" i="2"/>
  <c r="AV168" i="2"/>
  <c r="AU168" i="2"/>
  <c r="AT168" i="2"/>
  <c r="AQ168" i="2"/>
  <c r="AP168" i="2"/>
  <c r="AO168" i="2"/>
  <c r="AN168" i="2"/>
  <c r="AM168" i="2"/>
  <c r="AR168" i="2" s="1"/>
  <c r="BE167" i="2"/>
  <c r="AH167" i="2" s="1"/>
  <c r="BB167" i="2"/>
  <c r="AE167" i="2" s="1"/>
  <c r="BA167" i="2"/>
  <c r="AD167" i="2" s="1"/>
  <c r="AY167" i="2"/>
  <c r="AX167" i="2"/>
  <c r="BD167" i="2" s="1"/>
  <c r="AW167" i="2"/>
  <c r="BC167" i="2" s="1"/>
  <c r="AF167" i="2" s="1"/>
  <c r="AV167" i="2"/>
  <c r="AU167" i="2"/>
  <c r="AT167" i="2"/>
  <c r="AZ167" i="2" s="1"/>
  <c r="AR167" i="2"/>
  <c r="AQ167" i="2"/>
  <c r="AP167" i="2"/>
  <c r="AO167" i="2"/>
  <c r="AN167" i="2"/>
  <c r="AM167" i="2"/>
  <c r="AG167" i="2"/>
  <c r="AC167" i="2"/>
  <c r="AY166" i="2"/>
  <c r="AX166" i="2"/>
  <c r="AW166" i="2"/>
  <c r="AV166" i="2"/>
  <c r="AU166" i="2"/>
  <c r="AT166" i="2"/>
  <c r="AQ166" i="2"/>
  <c r="AP166" i="2"/>
  <c r="AO166" i="2"/>
  <c r="AN166" i="2"/>
  <c r="AM166" i="2"/>
  <c r="AR166" i="2" s="1"/>
  <c r="AY165" i="2"/>
  <c r="AX165" i="2"/>
  <c r="AW165" i="2"/>
  <c r="AV165" i="2"/>
  <c r="AU165" i="2"/>
  <c r="AT165" i="2"/>
  <c r="AR165" i="2"/>
  <c r="AQ165" i="2"/>
  <c r="AP165" i="2"/>
  <c r="AO165" i="2"/>
  <c r="AN165" i="2"/>
  <c r="AM165" i="2"/>
  <c r="BC164" i="2"/>
  <c r="AY164" i="2"/>
  <c r="AX164" i="2"/>
  <c r="AW164" i="2"/>
  <c r="AV164" i="2"/>
  <c r="AU164" i="2"/>
  <c r="BA164" i="2" s="1"/>
  <c r="AT164" i="2"/>
  <c r="AQ164" i="2"/>
  <c r="AP164" i="2"/>
  <c r="AO164" i="2"/>
  <c r="AN164" i="2"/>
  <c r="AM164" i="2"/>
  <c r="AR164" i="2" s="1"/>
  <c r="AY163" i="2"/>
  <c r="AX163" i="2"/>
  <c r="AW163" i="2"/>
  <c r="BC163" i="2" s="1"/>
  <c r="AV163" i="2"/>
  <c r="AU163" i="2"/>
  <c r="AT163" i="2"/>
  <c r="AR163" i="2"/>
  <c r="AQ163" i="2"/>
  <c r="AP163" i="2"/>
  <c r="AO163" i="2"/>
  <c r="AN163" i="2"/>
  <c r="AM163" i="2"/>
  <c r="BD162" i="2"/>
  <c r="AY162" i="2"/>
  <c r="AX162" i="2"/>
  <c r="AW162" i="2"/>
  <c r="AV162" i="2"/>
  <c r="BB162" i="2" s="1"/>
  <c r="AU162" i="2"/>
  <c r="AT162" i="2"/>
  <c r="AQ162" i="2"/>
  <c r="AP162" i="2"/>
  <c r="AO162" i="2"/>
  <c r="AN162" i="2"/>
  <c r="AM162" i="2"/>
  <c r="AR162" i="2" s="1"/>
  <c r="BA161" i="2"/>
  <c r="AY161" i="2"/>
  <c r="AX161" i="2"/>
  <c r="AW161" i="2"/>
  <c r="AV161" i="2"/>
  <c r="AU161" i="2"/>
  <c r="AT161" i="2"/>
  <c r="AZ161" i="2" s="1"/>
  <c r="AR161" i="2"/>
  <c r="AQ161" i="2"/>
  <c r="AP161" i="2"/>
  <c r="AO161" i="2"/>
  <c r="AN161" i="2"/>
  <c r="AM161" i="2"/>
  <c r="AY160" i="2"/>
  <c r="AX160" i="2"/>
  <c r="AW160" i="2"/>
  <c r="AV160" i="2"/>
  <c r="AU160" i="2"/>
  <c r="AT160" i="2"/>
  <c r="AQ160" i="2"/>
  <c r="AP160" i="2"/>
  <c r="AO160" i="2"/>
  <c r="AN160" i="2"/>
  <c r="AM160" i="2"/>
  <c r="AR160" i="2" s="1"/>
  <c r="BB159" i="2"/>
  <c r="AY159" i="2"/>
  <c r="AX159" i="2"/>
  <c r="AW159" i="2"/>
  <c r="AV159" i="2"/>
  <c r="AU159" i="2"/>
  <c r="AT159" i="2"/>
  <c r="AR159" i="2"/>
  <c r="AQ159" i="2"/>
  <c r="AP159" i="2"/>
  <c r="AO159" i="2"/>
  <c r="AN159" i="2"/>
  <c r="AM159" i="2"/>
  <c r="AY158" i="2"/>
  <c r="AX158" i="2"/>
  <c r="AW158" i="2"/>
  <c r="AV158" i="2"/>
  <c r="AU158" i="2"/>
  <c r="AT158" i="2"/>
  <c r="AQ158" i="2"/>
  <c r="AP158" i="2"/>
  <c r="AO158" i="2"/>
  <c r="AN158" i="2"/>
  <c r="AM158" i="2"/>
  <c r="AR158" i="2" s="1"/>
  <c r="BE157" i="2"/>
  <c r="AY157" i="2"/>
  <c r="AX157" i="2"/>
  <c r="AW157" i="2"/>
  <c r="AV157" i="2"/>
  <c r="AU157" i="2"/>
  <c r="AT157" i="2"/>
  <c r="AR157" i="2"/>
  <c r="AQ157" i="2"/>
  <c r="AP157" i="2"/>
  <c r="AO157" i="2"/>
  <c r="AN157" i="2"/>
  <c r="AM157" i="2"/>
  <c r="BC156" i="2"/>
  <c r="AY156" i="2"/>
  <c r="AX156" i="2"/>
  <c r="AW156" i="2"/>
  <c r="AV156" i="2"/>
  <c r="AU156" i="2"/>
  <c r="BA156" i="2" s="1"/>
  <c r="AT156" i="2"/>
  <c r="AQ156" i="2"/>
  <c r="AP156" i="2"/>
  <c r="AO156" i="2"/>
  <c r="AN156" i="2"/>
  <c r="AM156" i="2"/>
  <c r="AR156" i="2" s="1"/>
  <c r="AY155" i="2"/>
  <c r="AX155" i="2"/>
  <c r="AW155" i="2"/>
  <c r="BC155" i="2" s="1"/>
  <c r="AV155" i="2"/>
  <c r="AU155" i="2"/>
  <c r="AT155" i="2"/>
  <c r="AR155" i="2"/>
  <c r="AQ155" i="2"/>
  <c r="AP155" i="2"/>
  <c r="AO155" i="2"/>
  <c r="AN155" i="2"/>
  <c r="AM155" i="2"/>
  <c r="BD154" i="2"/>
  <c r="AY154" i="2"/>
  <c r="AX154" i="2"/>
  <c r="AW154" i="2"/>
  <c r="AV154" i="2"/>
  <c r="BB154" i="2" s="1"/>
  <c r="AU154" i="2"/>
  <c r="AT154" i="2"/>
  <c r="AQ154" i="2"/>
  <c r="AP154" i="2"/>
  <c r="AO154" i="2"/>
  <c r="AN154" i="2"/>
  <c r="AM154" i="2"/>
  <c r="AR154" i="2" s="1"/>
  <c r="BA153" i="2"/>
  <c r="AY153" i="2"/>
  <c r="AX153" i="2"/>
  <c r="AW153" i="2"/>
  <c r="AV153" i="2"/>
  <c r="AU153" i="2"/>
  <c r="AT153" i="2"/>
  <c r="AZ153" i="2" s="1"/>
  <c r="AR153" i="2"/>
  <c r="AQ153" i="2"/>
  <c r="AP153" i="2"/>
  <c r="AO153" i="2"/>
  <c r="AN153" i="2"/>
  <c r="AM153" i="2"/>
  <c r="AY152" i="2"/>
  <c r="AX152" i="2"/>
  <c r="AW152" i="2"/>
  <c r="AV152" i="2"/>
  <c r="AU152" i="2"/>
  <c r="AT152" i="2"/>
  <c r="AQ152" i="2"/>
  <c r="AP152" i="2"/>
  <c r="AO152" i="2"/>
  <c r="AN152" i="2"/>
  <c r="AM152" i="2"/>
  <c r="AR152" i="2" s="1"/>
  <c r="BB151" i="2"/>
  <c r="AY151" i="2"/>
  <c r="AX151" i="2"/>
  <c r="AW151" i="2"/>
  <c r="AV151" i="2"/>
  <c r="AU151" i="2"/>
  <c r="AT151" i="2"/>
  <c r="AR151" i="2"/>
  <c r="AQ151" i="2"/>
  <c r="AP151" i="2"/>
  <c r="AO151" i="2"/>
  <c r="AN151" i="2"/>
  <c r="AM151" i="2"/>
  <c r="AY150" i="2"/>
  <c r="AX150" i="2"/>
  <c r="AW150" i="2"/>
  <c r="AV150" i="2"/>
  <c r="AU150" i="2"/>
  <c r="AT150" i="2"/>
  <c r="AQ150" i="2"/>
  <c r="AP150" i="2"/>
  <c r="AO150" i="2"/>
  <c r="AN150" i="2"/>
  <c r="AM150" i="2"/>
  <c r="AR150" i="2" s="1"/>
  <c r="AY149" i="2"/>
  <c r="AX149" i="2"/>
  <c r="AW149" i="2"/>
  <c r="AV149" i="2"/>
  <c r="AU149" i="2"/>
  <c r="AT149" i="2"/>
  <c r="AR149" i="2"/>
  <c r="AQ149" i="2"/>
  <c r="AP149" i="2"/>
  <c r="AO149" i="2"/>
  <c r="AN149" i="2"/>
  <c r="AM149" i="2"/>
  <c r="BC148" i="2"/>
  <c r="AY148" i="2"/>
  <c r="AX148" i="2"/>
  <c r="AW148" i="2"/>
  <c r="AV148" i="2"/>
  <c r="AU148" i="2"/>
  <c r="BA148" i="2" s="1"/>
  <c r="AT148" i="2"/>
  <c r="AQ148" i="2"/>
  <c r="AP148" i="2"/>
  <c r="AO148" i="2"/>
  <c r="AN148" i="2"/>
  <c r="AM148" i="2"/>
  <c r="AR148" i="2" s="1"/>
  <c r="AY147" i="2"/>
  <c r="AX147" i="2"/>
  <c r="AW147" i="2"/>
  <c r="BC147" i="2" s="1"/>
  <c r="AV147" i="2"/>
  <c r="AU147" i="2"/>
  <c r="AT147" i="2"/>
  <c r="AR147" i="2"/>
  <c r="AQ147" i="2"/>
  <c r="AP147" i="2"/>
  <c r="AO147" i="2"/>
  <c r="AN147" i="2"/>
  <c r="AM147" i="2"/>
  <c r="BD146" i="2"/>
  <c r="AY146" i="2"/>
  <c r="AX146" i="2"/>
  <c r="AW146" i="2"/>
  <c r="AV146" i="2"/>
  <c r="BB146" i="2" s="1"/>
  <c r="AU146" i="2"/>
  <c r="AT146" i="2"/>
  <c r="AQ146" i="2"/>
  <c r="AP146" i="2"/>
  <c r="AO146" i="2"/>
  <c r="AN146" i="2"/>
  <c r="AM146" i="2"/>
  <c r="AR146" i="2" s="1"/>
  <c r="BA145" i="2"/>
  <c r="AY145" i="2"/>
  <c r="AX145" i="2"/>
  <c r="AW145" i="2"/>
  <c r="AV145" i="2"/>
  <c r="AU145" i="2"/>
  <c r="AT145" i="2"/>
  <c r="AZ145" i="2" s="1"/>
  <c r="AR145" i="2"/>
  <c r="AQ145" i="2"/>
  <c r="AP145" i="2"/>
  <c r="AO145" i="2"/>
  <c r="AN145" i="2"/>
  <c r="AM145" i="2"/>
  <c r="AY144" i="2"/>
  <c r="AX144" i="2"/>
  <c r="AW144" i="2"/>
  <c r="AV144" i="2"/>
  <c r="AU144" i="2"/>
  <c r="AT144" i="2"/>
  <c r="AQ144" i="2"/>
  <c r="AP144" i="2"/>
  <c r="AO144" i="2"/>
  <c r="AN144" i="2"/>
  <c r="AM144" i="2"/>
  <c r="AR144" i="2" s="1"/>
  <c r="BB143" i="2"/>
  <c r="AY143" i="2"/>
  <c r="AX143" i="2"/>
  <c r="AW143" i="2"/>
  <c r="AV143" i="2"/>
  <c r="AU143" i="2"/>
  <c r="AT143" i="2"/>
  <c r="AR143" i="2"/>
  <c r="AQ143" i="2"/>
  <c r="AP143" i="2"/>
  <c r="AO143" i="2"/>
  <c r="AN143" i="2"/>
  <c r="AM143" i="2"/>
  <c r="AY142" i="2"/>
  <c r="AX142" i="2"/>
  <c r="AW142" i="2"/>
  <c r="AV142" i="2"/>
  <c r="AU142" i="2"/>
  <c r="AT142" i="2"/>
  <c r="AQ142" i="2"/>
  <c r="AP142" i="2"/>
  <c r="AO142" i="2"/>
  <c r="AN142" i="2"/>
  <c r="AM142" i="2"/>
  <c r="AR142" i="2" s="1"/>
  <c r="BE141" i="2"/>
  <c r="AY141" i="2"/>
  <c r="AX141" i="2"/>
  <c r="AW141" i="2"/>
  <c r="AV141" i="2"/>
  <c r="AU141" i="2"/>
  <c r="AT141" i="2"/>
  <c r="AR141" i="2"/>
  <c r="AQ141" i="2"/>
  <c r="AP141" i="2"/>
  <c r="AO141" i="2"/>
  <c r="AN141" i="2"/>
  <c r="AM141" i="2"/>
  <c r="BC140" i="2"/>
  <c r="AY140" i="2"/>
  <c r="AX140" i="2"/>
  <c r="AW140" i="2"/>
  <c r="AV140" i="2"/>
  <c r="AU140" i="2"/>
  <c r="BA140" i="2" s="1"/>
  <c r="AT140" i="2"/>
  <c r="AQ140" i="2"/>
  <c r="AP140" i="2"/>
  <c r="AO140" i="2"/>
  <c r="AN140" i="2"/>
  <c r="AM140" i="2"/>
  <c r="AR140" i="2" s="1"/>
  <c r="AY139" i="2"/>
  <c r="AX139" i="2"/>
  <c r="AW139" i="2"/>
  <c r="BC139" i="2" s="1"/>
  <c r="AV139" i="2"/>
  <c r="AU139" i="2"/>
  <c r="AT139" i="2"/>
  <c r="AR139" i="2"/>
  <c r="AQ139" i="2"/>
  <c r="AP139" i="2"/>
  <c r="AO139" i="2"/>
  <c r="AN139" i="2"/>
  <c r="AM139" i="2"/>
  <c r="BD138" i="2"/>
  <c r="AY138" i="2"/>
  <c r="AX138" i="2"/>
  <c r="AW138" i="2"/>
  <c r="AV138" i="2"/>
  <c r="BB138" i="2" s="1"/>
  <c r="AU138" i="2"/>
  <c r="AT138" i="2"/>
  <c r="AQ138" i="2"/>
  <c r="AP138" i="2"/>
  <c r="AO138" i="2"/>
  <c r="AN138" i="2"/>
  <c r="AM138" i="2"/>
  <c r="AR138" i="2" s="1"/>
  <c r="BA137" i="2"/>
  <c r="AY137" i="2"/>
  <c r="AX137" i="2"/>
  <c r="AW137" i="2"/>
  <c r="AV137" i="2"/>
  <c r="AU137" i="2"/>
  <c r="AT137" i="2"/>
  <c r="AZ137" i="2" s="1"/>
  <c r="AR137" i="2"/>
  <c r="AQ137" i="2"/>
  <c r="AP137" i="2"/>
  <c r="AO137" i="2"/>
  <c r="AN137" i="2"/>
  <c r="AM137" i="2"/>
  <c r="AY136" i="2"/>
  <c r="AX136" i="2"/>
  <c r="AW136" i="2"/>
  <c r="AV136" i="2"/>
  <c r="AU136" i="2"/>
  <c r="AT136" i="2"/>
  <c r="AQ136" i="2"/>
  <c r="AP136" i="2"/>
  <c r="AO136" i="2"/>
  <c r="AN136" i="2"/>
  <c r="AM136" i="2"/>
  <c r="AR136" i="2" s="1"/>
  <c r="BB135" i="2"/>
  <c r="AY135" i="2"/>
  <c r="AX135" i="2"/>
  <c r="AW135" i="2"/>
  <c r="AV135" i="2"/>
  <c r="AU135" i="2"/>
  <c r="AT135" i="2"/>
  <c r="AR135" i="2"/>
  <c r="AQ135" i="2"/>
  <c r="AP135" i="2"/>
  <c r="AO135" i="2"/>
  <c r="AN135" i="2"/>
  <c r="AM135" i="2"/>
  <c r="AY134" i="2"/>
  <c r="AX134" i="2"/>
  <c r="AW134" i="2"/>
  <c r="AV134" i="2"/>
  <c r="AZ134" i="2" s="1"/>
  <c r="AU134" i="2"/>
  <c r="AT134" i="2"/>
  <c r="AQ134" i="2"/>
  <c r="AP134" i="2"/>
  <c r="AO134" i="2"/>
  <c r="AN134" i="2"/>
  <c r="AM134" i="2"/>
  <c r="AR134" i="2" s="1"/>
  <c r="AY133" i="2"/>
  <c r="AX133" i="2"/>
  <c r="AW133" i="2"/>
  <c r="AV133" i="2"/>
  <c r="AU133" i="2"/>
  <c r="AT133" i="2"/>
  <c r="AR133" i="2"/>
  <c r="AQ133" i="2"/>
  <c r="AP133" i="2"/>
  <c r="AO133" i="2"/>
  <c r="AN133" i="2"/>
  <c r="AM133" i="2"/>
  <c r="BC132" i="2"/>
  <c r="AY132" i="2"/>
  <c r="AX132" i="2"/>
  <c r="AW132" i="2"/>
  <c r="AV132" i="2"/>
  <c r="AU132" i="2"/>
  <c r="BA132" i="2" s="1"/>
  <c r="AT132" i="2"/>
  <c r="AQ132" i="2"/>
  <c r="AP132" i="2"/>
  <c r="AO132" i="2"/>
  <c r="AN132" i="2"/>
  <c r="AM132" i="2"/>
  <c r="AR132" i="2" s="1"/>
  <c r="AY131" i="2"/>
  <c r="AX131" i="2"/>
  <c r="AW131" i="2"/>
  <c r="BC131" i="2" s="1"/>
  <c r="AV131" i="2"/>
  <c r="AU131" i="2"/>
  <c r="AT131" i="2"/>
  <c r="AR131" i="2"/>
  <c r="AQ131" i="2"/>
  <c r="AP131" i="2"/>
  <c r="AO131" i="2"/>
  <c r="AN131" i="2"/>
  <c r="AM131" i="2"/>
  <c r="BD130" i="2"/>
  <c r="AG130" i="2" s="1"/>
  <c r="BC130" i="2"/>
  <c r="AF130" i="2" s="1"/>
  <c r="AZ130" i="2"/>
  <c r="AC130" i="2" s="1"/>
  <c r="AY130" i="2"/>
  <c r="BE130" i="2" s="1"/>
  <c r="AX130" i="2"/>
  <c r="AW130" i="2"/>
  <c r="AV130" i="2"/>
  <c r="BB130" i="2" s="1"/>
  <c r="AE130" i="2" s="1"/>
  <c r="AU130" i="2"/>
  <c r="BA130" i="2" s="1"/>
  <c r="AT130" i="2"/>
  <c r="AQ130" i="2"/>
  <c r="AP130" i="2"/>
  <c r="AO130" i="2"/>
  <c r="AN130" i="2"/>
  <c r="AM130" i="2"/>
  <c r="AR130" i="2" s="1"/>
  <c r="AH130" i="2"/>
  <c r="AD130" i="2"/>
  <c r="BA129" i="2"/>
  <c r="AY129" i="2"/>
  <c r="AX129" i="2"/>
  <c r="AW129" i="2"/>
  <c r="AV129" i="2"/>
  <c r="AU129" i="2"/>
  <c r="AT129" i="2"/>
  <c r="AZ129" i="2" s="1"/>
  <c r="AR129" i="2"/>
  <c r="AQ129" i="2"/>
  <c r="AP129" i="2"/>
  <c r="AO129" i="2"/>
  <c r="AN129" i="2"/>
  <c r="AM129" i="2"/>
  <c r="AY128" i="2"/>
  <c r="AX128" i="2"/>
  <c r="AW128" i="2"/>
  <c r="AV128" i="2"/>
  <c r="AU128" i="2"/>
  <c r="AT128" i="2"/>
  <c r="AQ128" i="2"/>
  <c r="AP128" i="2"/>
  <c r="AO128" i="2"/>
  <c r="AN128" i="2"/>
  <c r="AM128" i="2"/>
  <c r="AR128" i="2" s="1"/>
  <c r="BB127" i="2"/>
  <c r="AY127" i="2"/>
  <c r="AX127" i="2"/>
  <c r="AW127" i="2"/>
  <c r="AV127" i="2"/>
  <c r="AU127" i="2"/>
  <c r="AT127" i="2"/>
  <c r="AR127" i="2"/>
  <c r="AQ127" i="2"/>
  <c r="AP127" i="2"/>
  <c r="AO127" i="2"/>
  <c r="AN127" i="2"/>
  <c r="AM127" i="2"/>
  <c r="AY126" i="2"/>
  <c r="AX126" i="2"/>
  <c r="AW126" i="2"/>
  <c r="AV126" i="2"/>
  <c r="AU126" i="2"/>
  <c r="AT126" i="2"/>
  <c r="AQ126" i="2"/>
  <c r="AP126" i="2"/>
  <c r="AO126" i="2"/>
  <c r="AN126" i="2"/>
  <c r="AM126" i="2"/>
  <c r="AR126" i="2" s="1"/>
  <c r="AY125" i="2"/>
  <c r="AX125" i="2"/>
  <c r="AW125" i="2"/>
  <c r="AV125" i="2"/>
  <c r="AU125" i="2"/>
  <c r="AT125" i="2"/>
  <c r="AR125" i="2"/>
  <c r="AQ125" i="2"/>
  <c r="AP125" i="2"/>
  <c r="AO125" i="2"/>
  <c r="AN125" i="2"/>
  <c r="AM125" i="2"/>
  <c r="BC124" i="2"/>
  <c r="AY124" i="2"/>
  <c r="AX124" i="2"/>
  <c r="AW124" i="2"/>
  <c r="AV124" i="2"/>
  <c r="AU124" i="2"/>
  <c r="BA124" i="2" s="1"/>
  <c r="AT124" i="2"/>
  <c r="AQ124" i="2"/>
  <c r="AP124" i="2"/>
  <c r="AO124" i="2"/>
  <c r="AN124" i="2"/>
  <c r="AM124" i="2"/>
  <c r="AR124" i="2" s="1"/>
  <c r="AY123" i="2"/>
  <c r="AX123" i="2"/>
  <c r="AW123" i="2"/>
  <c r="BC123" i="2" s="1"/>
  <c r="AV123" i="2"/>
  <c r="AU123" i="2"/>
  <c r="AT123" i="2"/>
  <c r="AR123" i="2"/>
  <c r="AQ123" i="2"/>
  <c r="AP123" i="2"/>
  <c r="AO123" i="2"/>
  <c r="AN123" i="2"/>
  <c r="AM123" i="2"/>
  <c r="BD122" i="2"/>
  <c r="AY122" i="2"/>
  <c r="AX122" i="2"/>
  <c r="AW122" i="2"/>
  <c r="AV122" i="2"/>
  <c r="BB122" i="2" s="1"/>
  <c r="AU122" i="2"/>
  <c r="AT122" i="2"/>
  <c r="AQ122" i="2"/>
  <c r="AP122" i="2"/>
  <c r="AO122" i="2"/>
  <c r="AN122" i="2"/>
  <c r="AM122" i="2"/>
  <c r="AR122" i="2" s="1"/>
  <c r="BA121" i="2"/>
  <c r="AY121" i="2"/>
  <c r="AX121" i="2"/>
  <c r="AW121" i="2"/>
  <c r="AV121" i="2"/>
  <c r="AU121" i="2"/>
  <c r="AT121" i="2"/>
  <c r="AZ121" i="2" s="1"/>
  <c r="AR121" i="2"/>
  <c r="AQ121" i="2"/>
  <c r="AP121" i="2"/>
  <c r="AO121" i="2"/>
  <c r="AN121" i="2"/>
  <c r="AM121" i="2"/>
  <c r="AY120" i="2"/>
  <c r="AX120" i="2"/>
  <c r="AW120" i="2"/>
  <c r="AV120" i="2"/>
  <c r="AU120" i="2"/>
  <c r="AT120" i="2"/>
  <c r="AQ120" i="2"/>
  <c r="AP120" i="2"/>
  <c r="AO120" i="2"/>
  <c r="AN120" i="2"/>
  <c r="AM120" i="2"/>
  <c r="AR120" i="2" s="1"/>
  <c r="AY119" i="2"/>
  <c r="AX119" i="2"/>
  <c r="AW119" i="2"/>
  <c r="AV119" i="2"/>
  <c r="AU119" i="2"/>
  <c r="AT119" i="2"/>
  <c r="AR119" i="2"/>
  <c r="AQ119" i="2"/>
  <c r="AP119" i="2"/>
  <c r="AO119" i="2"/>
  <c r="AN119" i="2"/>
  <c r="AM119" i="2"/>
  <c r="AY118" i="2"/>
  <c r="AX118" i="2"/>
  <c r="AW118" i="2"/>
  <c r="AV118" i="2"/>
  <c r="AU118" i="2"/>
  <c r="AT118" i="2"/>
  <c r="AQ118" i="2"/>
  <c r="AP118" i="2"/>
  <c r="AO118" i="2"/>
  <c r="AN118" i="2"/>
  <c r="AM118" i="2"/>
  <c r="AR118" i="2" s="1"/>
  <c r="BE117" i="2"/>
  <c r="AY117" i="2"/>
  <c r="AX117" i="2"/>
  <c r="AW117" i="2"/>
  <c r="AV117" i="2"/>
  <c r="AU117" i="2"/>
  <c r="AT117" i="2"/>
  <c r="AR117" i="2"/>
  <c r="AQ117" i="2"/>
  <c r="AP117" i="2"/>
  <c r="AO117" i="2"/>
  <c r="AN117" i="2"/>
  <c r="AM117" i="2"/>
  <c r="BC116" i="2"/>
  <c r="AY116" i="2"/>
  <c r="AX116" i="2"/>
  <c r="AW116" i="2"/>
  <c r="AV116" i="2"/>
  <c r="AU116" i="2"/>
  <c r="BA116" i="2" s="1"/>
  <c r="AT116" i="2"/>
  <c r="AQ116" i="2"/>
  <c r="AP116" i="2"/>
  <c r="AO116" i="2"/>
  <c r="AN116" i="2"/>
  <c r="AM116" i="2"/>
  <c r="AR116" i="2" s="1"/>
  <c r="AY115" i="2"/>
  <c r="AX115" i="2"/>
  <c r="AW115" i="2"/>
  <c r="BC115" i="2" s="1"/>
  <c r="AV115" i="2"/>
  <c r="AU115" i="2"/>
  <c r="AT115" i="2"/>
  <c r="AR115" i="2"/>
  <c r="AQ115" i="2"/>
  <c r="AP115" i="2"/>
  <c r="AO115" i="2"/>
  <c r="AN115" i="2"/>
  <c r="AM115" i="2"/>
  <c r="BD114" i="2"/>
  <c r="AY114" i="2"/>
  <c r="AX114" i="2"/>
  <c r="AW114" i="2"/>
  <c r="AV114" i="2"/>
  <c r="BB114" i="2" s="1"/>
  <c r="AU114" i="2"/>
  <c r="AT114" i="2"/>
  <c r="AQ114" i="2"/>
  <c r="AP114" i="2"/>
  <c r="AO114" i="2"/>
  <c r="AN114" i="2"/>
  <c r="AM114" i="2"/>
  <c r="AR114" i="2" s="1"/>
  <c r="BE113" i="2"/>
  <c r="AH113" i="2" s="1"/>
  <c r="BB113" i="2"/>
  <c r="AE113" i="2" s="1"/>
  <c r="BA113" i="2"/>
  <c r="AD113" i="2" s="1"/>
  <c r="AY113" i="2"/>
  <c r="AX113" i="2"/>
  <c r="BD113" i="2" s="1"/>
  <c r="AG113" i="2" s="1"/>
  <c r="AW113" i="2"/>
  <c r="BC113" i="2" s="1"/>
  <c r="AV113" i="2"/>
  <c r="AU113" i="2"/>
  <c r="AT113" i="2"/>
  <c r="AZ113" i="2" s="1"/>
  <c r="AC113" i="2" s="1"/>
  <c r="AR113" i="2"/>
  <c r="AQ113" i="2"/>
  <c r="AP113" i="2"/>
  <c r="AO113" i="2"/>
  <c r="AN113" i="2"/>
  <c r="AM113" i="2"/>
  <c r="AF113" i="2"/>
  <c r="AY112" i="2"/>
  <c r="AX112" i="2"/>
  <c r="AW112" i="2"/>
  <c r="AV112" i="2"/>
  <c r="AU112" i="2"/>
  <c r="AT112" i="2"/>
  <c r="AQ112" i="2"/>
  <c r="AP112" i="2"/>
  <c r="AO112" i="2"/>
  <c r="AN112" i="2"/>
  <c r="AM112" i="2"/>
  <c r="AR112" i="2" s="1"/>
  <c r="BB111" i="2"/>
  <c r="AY111" i="2"/>
  <c r="AX111" i="2"/>
  <c r="AW111" i="2"/>
  <c r="AV111" i="2"/>
  <c r="AU111" i="2"/>
  <c r="AT111" i="2"/>
  <c r="AR111" i="2"/>
  <c r="AQ111" i="2"/>
  <c r="AP111" i="2"/>
  <c r="AO111" i="2"/>
  <c r="AN111" i="2"/>
  <c r="AM111" i="2"/>
  <c r="AY110" i="2"/>
  <c r="AX110" i="2"/>
  <c r="AW110" i="2"/>
  <c r="AV110" i="2"/>
  <c r="AU110" i="2"/>
  <c r="AT110" i="2"/>
  <c r="AQ110" i="2"/>
  <c r="AP110" i="2"/>
  <c r="AO110" i="2"/>
  <c r="AN110" i="2"/>
  <c r="AM110" i="2"/>
  <c r="AR110" i="2" s="1"/>
  <c r="AY109" i="2"/>
  <c r="AX109" i="2"/>
  <c r="AW109" i="2"/>
  <c r="AV109" i="2"/>
  <c r="AU109" i="2"/>
  <c r="AT109" i="2"/>
  <c r="AR109" i="2"/>
  <c r="AQ109" i="2"/>
  <c r="AP109" i="2"/>
  <c r="AO109" i="2"/>
  <c r="AN109" i="2"/>
  <c r="AM109" i="2"/>
  <c r="BC108" i="2"/>
  <c r="AY108" i="2"/>
  <c r="AX108" i="2"/>
  <c r="AW108" i="2"/>
  <c r="AV108" i="2"/>
  <c r="AU108" i="2"/>
  <c r="BA108" i="2" s="1"/>
  <c r="AT108" i="2"/>
  <c r="AQ108" i="2"/>
  <c r="AP108" i="2"/>
  <c r="AO108" i="2"/>
  <c r="AN108" i="2"/>
  <c r="AM108" i="2"/>
  <c r="AR108" i="2" s="1"/>
  <c r="AY107" i="2"/>
  <c r="AX107" i="2"/>
  <c r="AW107" i="2"/>
  <c r="BC107" i="2" s="1"/>
  <c r="AV107" i="2"/>
  <c r="AU107" i="2"/>
  <c r="AT107" i="2"/>
  <c r="AR107" i="2"/>
  <c r="AQ107" i="2"/>
  <c r="AP107" i="2"/>
  <c r="AO107" i="2"/>
  <c r="AN107" i="2"/>
  <c r="BB106" i="2"/>
  <c r="AY106" i="2"/>
  <c r="AX106" i="2"/>
  <c r="AW106" i="2"/>
  <c r="AV106" i="2"/>
  <c r="AU106" i="2"/>
  <c r="AT106" i="2"/>
  <c r="AZ106" i="2" s="1"/>
  <c r="AQ106" i="2"/>
  <c r="AP106" i="2"/>
  <c r="AO106" i="2"/>
  <c r="AN106" i="2"/>
  <c r="AM106" i="2"/>
  <c r="AR106" i="2" s="1"/>
  <c r="BE105" i="2"/>
  <c r="AY105" i="2"/>
  <c r="AX105" i="2"/>
  <c r="AW105" i="2"/>
  <c r="BC105" i="2" s="1"/>
  <c r="AV105" i="2"/>
  <c r="AU105" i="2"/>
  <c r="AT105" i="2"/>
  <c r="AR105" i="2"/>
  <c r="AQ105" i="2"/>
  <c r="AP105" i="2"/>
  <c r="AO105" i="2"/>
  <c r="AN105" i="2"/>
  <c r="AM105" i="2"/>
  <c r="BC104" i="2"/>
  <c r="AY104" i="2"/>
  <c r="AX104" i="2"/>
  <c r="AW104" i="2"/>
  <c r="AV104" i="2"/>
  <c r="AU104" i="2"/>
  <c r="BA104" i="2" s="1"/>
  <c r="AT104" i="2"/>
  <c r="AQ104" i="2"/>
  <c r="AP104" i="2"/>
  <c r="AO104" i="2"/>
  <c r="AN104" i="2"/>
  <c r="AM104" i="2"/>
  <c r="AR104" i="2" s="1"/>
  <c r="AY103" i="2"/>
  <c r="AX103" i="2"/>
  <c r="AW103" i="2"/>
  <c r="AV103" i="2"/>
  <c r="AZ103" i="2" s="1"/>
  <c r="AU103" i="2"/>
  <c r="AT103" i="2"/>
  <c r="AQ103" i="2"/>
  <c r="AP103" i="2"/>
  <c r="AO103" i="2"/>
  <c r="AN103" i="2"/>
  <c r="AM103" i="2"/>
  <c r="AR103" i="2" s="1"/>
  <c r="AY102" i="2"/>
  <c r="AX102" i="2"/>
  <c r="AW102" i="2"/>
  <c r="AV102" i="2"/>
  <c r="AU102" i="2"/>
  <c r="AT102" i="2"/>
  <c r="AQ102" i="2"/>
  <c r="AP102" i="2"/>
  <c r="AO102" i="2"/>
  <c r="AN102" i="2"/>
  <c r="AM102" i="2"/>
  <c r="AR102" i="2" s="1"/>
  <c r="AY101" i="2"/>
  <c r="AX101" i="2"/>
  <c r="AW101" i="2"/>
  <c r="AV101" i="2"/>
  <c r="AU101" i="2"/>
  <c r="AT101" i="2"/>
  <c r="AR101" i="2"/>
  <c r="AQ101" i="2"/>
  <c r="AP101" i="2"/>
  <c r="AO101" i="2"/>
  <c r="AN101" i="2"/>
  <c r="AM101" i="2"/>
  <c r="AY100" i="2"/>
  <c r="AX100" i="2"/>
  <c r="AW100" i="2"/>
  <c r="AV100" i="2"/>
  <c r="AU100" i="2"/>
  <c r="AT100" i="2"/>
  <c r="AQ100" i="2"/>
  <c r="AP100" i="2"/>
  <c r="AO100" i="2"/>
  <c r="AN100" i="2"/>
  <c r="AM100" i="2"/>
  <c r="AR100" i="2" s="1"/>
  <c r="BD99" i="2"/>
  <c r="AY99" i="2"/>
  <c r="AX99" i="2"/>
  <c r="AW99" i="2"/>
  <c r="AV99" i="2"/>
  <c r="BB99" i="2" s="1"/>
  <c r="AU99" i="2"/>
  <c r="AT99" i="2"/>
  <c r="AQ99" i="2"/>
  <c r="AP99" i="2"/>
  <c r="AO99" i="2"/>
  <c r="AN99" i="2"/>
  <c r="AM99" i="2"/>
  <c r="AR99" i="2" s="1"/>
  <c r="BC98" i="2"/>
  <c r="AF98" i="2" s="1"/>
  <c r="BB98" i="2"/>
  <c r="AE98" i="2" s="1"/>
  <c r="AY98" i="2"/>
  <c r="BE98" i="2" s="1"/>
  <c r="AX98" i="2"/>
  <c r="BD98" i="2" s="1"/>
  <c r="AG98" i="2" s="1"/>
  <c r="AW98" i="2"/>
  <c r="AV98" i="2"/>
  <c r="AU98" i="2"/>
  <c r="BA98" i="2" s="1"/>
  <c r="AT98" i="2"/>
  <c r="AZ98" i="2" s="1"/>
  <c r="AC98" i="2" s="1"/>
  <c r="AQ98" i="2"/>
  <c r="AP98" i="2"/>
  <c r="AO98" i="2"/>
  <c r="AN98" i="2"/>
  <c r="AM98" i="2"/>
  <c r="AR98" i="2" s="1"/>
  <c r="AH98" i="2"/>
  <c r="AD98" i="2"/>
  <c r="BE97" i="2"/>
  <c r="AY97" i="2"/>
  <c r="AX97" i="2"/>
  <c r="AW97" i="2"/>
  <c r="BC97" i="2" s="1"/>
  <c r="AV97" i="2"/>
  <c r="AU97" i="2"/>
  <c r="AT97" i="2"/>
  <c r="AR97" i="2"/>
  <c r="AQ97" i="2"/>
  <c r="AP97" i="2"/>
  <c r="AO97" i="2"/>
  <c r="AN97" i="2"/>
  <c r="AM97" i="2"/>
  <c r="BB96" i="2"/>
  <c r="AY96" i="2"/>
  <c r="AX96" i="2"/>
  <c r="AW96" i="2"/>
  <c r="AV96" i="2"/>
  <c r="AU96" i="2"/>
  <c r="BA96" i="2" s="1"/>
  <c r="AT96" i="2"/>
  <c r="BC96" i="2" s="1"/>
  <c r="AQ96" i="2"/>
  <c r="AP96" i="2"/>
  <c r="AO96" i="2"/>
  <c r="AN96" i="2"/>
  <c r="AM96" i="2"/>
  <c r="AR96" i="2" s="1"/>
  <c r="BD95" i="2"/>
  <c r="AY95" i="2"/>
  <c r="AX95" i="2"/>
  <c r="AW95" i="2"/>
  <c r="BC95" i="2" s="1"/>
  <c r="AV95" i="2"/>
  <c r="AU95" i="2"/>
  <c r="AT95" i="2"/>
  <c r="BE95" i="2" s="1"/>
  <c r="AR95" i="2"/>
  <c r="AQ95" i="2"/>
  <c r="AP95" i="2"/>
  <c r="AO95" i="2"/>
  <c r="AN95" i="2"/>
  <c r="AM95" i="2"/>
  <c r="BB94" i="2"/>
  <c r="AY94" i="2"/>
  <c r="AX94" i="2"/>
  <c r="AW94" i="2"/>
  <c r="AV94" i="2"/>
  <c r="AU94" i="2"/>
  <c r="BA94" i="2" s="1"/>
  <c r="AT94" i="2"/>
  <c r="BC94" i="2" s="1"/>
  <c r="AQ94" i="2"/>
  <c r="AP94" i="2"/>
  <c r="AO94" i="2"/>
  <c r="AN94" i="2"/>
  <c r="AM94" i="2"/>
  <c r="AR94" i="2" s="1"/>
  <c r="BD93" i="2"/>
  <c r="AY93" i="2"/>
  <c r="AX93" i="2"/>
  <c r="AW93" i="2"/>
  <c r="BC93" i="2" s="1"/>
  <c r="AV93" i="2"/>
  <c r="AU93" i="2"/>
  <c r="AT93" i="2"/>
  <c r="BE93" i="2" s="1"/>
  <c r="AR93" i="2"/>
  <c r="AQ93" i="2"/>
  <c r="AP93" i="2"/>
  <c r="AO93" i="2"/>
  <c r="AN93" i="2"/>
  <c r="AM93" i="2"/>
  <c r="BB92" i="2"/>
  <c r="AY92" i="2"/>
  <c r="AX92" i="2"/>
  <c r="AW92" i="2"/>
  <c r="AV92" i="2"/>
  <c r="AU92" i="2"/>
  <c r="BA92" i="2" s="1"/>
  <c r="AT92" i="2"/>
  <c r="BC92" i="2" s="1"/>
  <c r="AQ92" i="2"/>
  <c r="AP92" i="2"/>
  <c r="AO92" i="2"/>
  <c r="AN92" i="2"/>
  <c r="AM92" i="2"/>
  <c r="AR92" i="2" s="1"/>
  <c r="BD91" i="2"/>
  <c r="AY91" i="2"/>
  <c r="AX91" i="2"/>
  <c r="AW91" i="2"/>
  <c r="BC91" i="2" s="1"/>
  <c r="AV91" i="2"/>
  <c r="AU91" i="2"/>
  <c r="AT91" i="2"/>
  <c r="BE91" i="2" s="1"/>
  <c r="AR91" i="2"/>
  <c r="AQ91" i="2"/>
  <c r="AP91" i="2"/>
  <c r="AO91" i="2"/>
  <c r="AN91" i="2"/>
  <c r="AM91" i="2"/>
  <c r="BB90" i="2"/>
  <c r="AY90" i="2"/>
  <c r="AX90" i="2"/>
  <c r="AW90" i="2"/>
  <c r="AV90" i="2"/>
  <c r="AU90" i="2"/>
  <c r="BA90" i="2" s="1"/>
  <c r="AT90" i="2"/>
  <c r="BC90" i="2" s="1"/>
  <c r="AQ90" i="2"/>
  <c r="AP90" i="2"/>
  <c r="AO90" i="2"/>
  <c r="AN90" i="2"/>
  <c r="AM90" i="2"/>
  <c r="AR90" i="2" s="1"/>
  <c r="BD89" i="2"/>
  <c r="AY89" i="2"/>
  <c r="AX89" i="2"/>
  <c r="AW89" i="2"/>
  <c r="BC89" i="2" s="1"/>
  <c r="AV89" i="2"/>
  <c r="AU89" i="2"/>
  <c r="AT89" i="2"/>
  <c r="BE89" i="2" s="1"/>
  <c r="AR89" i="2"/>
  <c r="AQ89" i="2"/>
  <c r="AP89" i="2"/>
  <c r="AO89" i="2"/>
  <c r="AN89" i="2"/>
  <c r="AM89" i="2"/>
  <c r="BB88" i="2"/>
  <c r="AY88" i="2"/>
  <c r="AX88" i="2"/>
  <c r="AW88" i="2"/>
  <c r="AV88" i="2"/>
  <c r="AU88" i="2"/>
  <c r="BA88" i="2" s="1"/>
  <c r="AT88" i="2"/>
  <c r="BC88" i="2" s="1"/>
  <c r="AQ88" i="2"/>
  <c r="AP88" i="2"/>
  <c r="AO88" i="2"/>
  <c r="AN88" i="2"/>
  <c r="AM88" i="2"/>
  <c r="AR88" i="2" s="1"/>
  <c r="BD87" i="2"/>
  <c r="AY87" i="2"/>
  <c r="AX87" i="2"/>
  <c r="AW87" i="2"/>
  <c r="BC87" i="2" s="1"/>
  <c r="AV87" i="2"/>
  <c r="AU87" i="2"/>
  <c r="AT87" i="2"/>
  <c r="BE87" i="2" s="1"/>
  <c r="AR87" i="2"/>
  <c r="AQ87" i="2"/>
  <c r="AP87" i="2"/>
  <c r="AO87" i="2"/>
  <c r="AN87" i="2"/>
  <c r="AM87" i="2"/>
  <c r="BB86" i="2"/>
  <c r="AY86" i="2"/>
  <c r="AX86" i="2"/>
  <c r="AW86" i="2"/>
  <c r="AV86" i="2"/>
  <c r="AU86" i="2"/>
  <c r="BA86" i="2" s="1"/>
  <c r="AT86" i="2"/>
  <c r="BC86" i="2" s="1"/>
  <c r="AQ86" i="2"/>
  <c r="AP86" i="2"/>
  <c r="AO86" i="2"/>
  <c r="AN86" i="2"/>
  <c r="AM86" i="2"/>
  <c r="AR86" i="2" s="1"/>
  <c r="BD85" i="2"/>
  <c r="AY85" i="2"/>
  <c r="AX85" i="2"/>
  <c r="AW85" i="2"/>
  <c r="BC85" i="2" s="1"/>
  <c r="AV85" i="2"/>
  <c r="AU85" i="2"/>
  <c r="AT85" i="2"/>
  <c r="BE85" i="2" s="1"/>
  <c r="AR85" i="2"/>
  <c r="AQ85" i="2"/>
  <c r="AP85" i="2"/>
  <c r="AO85" i="2"/>
  <c r="AN85" i="2"/>
  <c r="AM85" i="2"/>
  <c r="BB84" i="2"/>
  <c r="AY84" i="2"/>
  <c r="AX84" i="2"/>
  <c r="AW84" i="2"/>
  <c r="AV84" i="2"/>
  <c r="AU84" i="2"/>
  <c r="BA84" i="2" s="1"/>
  <c r="AT84" i="2"/>
  <c r="BC84" i="2" s="1"/>
  <c r="AQ84" i="2"/>
  <c r="AP84" i="2"/>
  <c r="AO84" i="2"/>
  <c r="AN84" i="2"/>
  <c r="AM84" i="2"/>
  <c r="AR84" i="2" s="1"/>
  <c r="BE83" i="2"/>
  <c r="AH83" i="2" s="1"/>
  <c r="BD83" i="2"/>
  <c r="AG83" i="2" s="1"/>
  <c r="BA83" i="2"/>
  <c r="AD83" i="2" s="1"/>
  <c r="AZ83" i="2"/>
  <c r="AY83" i="2"/>
  <c r="AX83" i="2"/>
  <c r="AW83" i="2"/>
  <c r="BC83" i="2" s="1"/>
  <c r="AF83" i="2" s="1"/>
  <c r="AV83" i="2"/>
  <c r="BB83" i="2" s="1"/>
  <c r="AE83" i="2" s="1"/>
  <c r="AU83" i="2"/>
  <c r="AT83" i="2"/>
  <c r="AQ83" i="2"/>
  <c r="AP83" i="2"/>
  <c r="AO83" i="2"/>
  <c r="AN83" i="2"/>
  <c r="AM83" i="2"/>
  <c r="AR83" i="2" s="1"/>
  <c r="AC83" i="2"/>
  <c r="AY82" i="2"/>
  <c r="AX82" i="2"/>
  <c r="BD82" i="2" s="1"/>
  <c r="AW82" i="2"/>
  <c r="AV82" i="2"/>
  <c r="AU82" i="2"/>
  <c r="AT82" i="2"/>
  <c r="AZ82" i="2" s="1"/>
  <c r="AQ82" i="2"/>
  <c r="AP82" i="2"/>
  <c r="AO82" i="2"/>
  <c r="AN82" i="2"/>
  <c r="AM82" i="2"/>
  <c r="AR82" i="2" s="1"/>
  <c r="BE81" i="2"/>
  <c r="AY81" i="2"/>
  <c r="AX81" i="2"/>
  <c r="AW81" i="2"/>
  <c r="AV81" i="2"/>
  <c r="AU81" i="2"/>
  <c r="AT81" i="2"/>
  <c r="AQ81" i="2"/>
  <c r="AP81" i="2"/>
  <c r="AO81" i="2"/>
  <c r="AN81" i="2"/>
  <c r="AM81" i="2"/>
  <c r="AR81" i="2" s="1"/>
  <c r="AY80" i="2"/>
  <c r="AX80" i="2"/>
  <c r="AW80" i="2"/>
  <c r="AV80" i="2"/>
  <c r="AU80" i="2"/>
  <c r="AT80" i="2"/>
  <c r="AZ80" i="2" s="1"/>
  <c r="AQ80" i="2"/>
  <c r="AP80" i="2"/>
  <c r="AO80" i="2"/>
  <c r="AN80" i="2"/>
  <c r="AM80" i="2"/>
  <c r="AR80" i="2" s="1"/>
  <c r="BE79" i="2"/>
  <c r="AH79" i="2" s="1"/>
  <c r="BD79" i="2"/>
  <c r="BA79" i="2"/>
  <c r="AD79" i="2" s="1"/>
  <c r="AZ79" i="2"/>
  <c r="AY79" i="2"/>
  <c r="AX79" i="2"/>
  <c r="AW79" i="2"/>
  <c r="BC79" i="2" s="1"/>
  <c r="AF79" i="2" s="1"/>
  <c r="AV79" i="2"/>
  <c r="BB79" i="2" s="1"/>
  <c r="AE79" i="2" s="1"/>
  <c r="AU79" i="2"/>
  <c r="AT79" i="2"/>
  <c r="AQ79" i="2"/>
  <c r="AP79" i="2"/>
  <c r="AO79" i="2"/>
  <c r="AN79" i="2"/>
  <c r="AM79" i="2"/>
  <c r="AR79" i="2" s="1"/>
  <c r="AG79" i="2"/>
  <c r="AC79" i="2"/>
  <c r="BC78" i="2"/>
  <c r="BB78" i="2"/>
  <c r="AY78" i="2"/>
  <c r="AX78" i="2"/>
  <c r="AW78" i="2"/>
  <c r="AV78" i="2"/>
  <c r="AU78" i="2"/>
  <c r="AT78" i="2"/>
  <c r="AZ78" i="2" s="1"/>
  <c r="AQ78" i="2"/>
  <c r="AP78" i="2"/>
  <c r="AO78" i="2"/>
  <c r="AN78" i="2"/>
  <c r="AM78" i="2"/>
  <c r="AR78" i="2" s="1"/>
  <c r="AY77" i="2"/>
  <c r="AX77" i="2"/>
  <c r="AW77" i="2"/>
  <c r="AV77" i="2"/>
  <c r="BD77" i="2" s="1"/>
  <c r="AU77" i="2"/>
  <c r="AT77" i="2"/>
  <c r="AQ77" i="2"/>
  <c r="AP77" i="2"/>
  <c r="AO77" i="2"/>
  <c r="AN77" i="2"/>
  <c r="AM77" i="2"/>
  <c r="AR77" i="2" s="1"/>
  <c r="AY76" i="2"/>
  <c r="AX76" i="2"/>
  <c r="AW76" i="2"/>
  <c r="BC76" i="2" s="1"/>
  <c r="AV76" i="2"/>
  <c r="AU76" i="2"/>
  <c r="AT76" i="2"/>
  <c r="AR76" i="2"/>
  <c r="AQ76" i="2"/>
  <c r="AP76" i="2"/>
  <c r="AO76" i="2"/>
  <c r="AN76" i="2"/>
  <c r="AM76" i="2"/>
  <c r="AY75" i="2"/>
  <c r="AX75" i="2"/>
  <c r="AW75" i="2"/>
  <c r="AV75" i="2"/>
  <c r="AU75" i="2"/>
  <c r="BA75" i="2" s="1"/>
  <c r="AT75" i="2"/>
  <c r="AQ75" i="2"/>
  <c r="AP75" i="2"/>
  <c r="AO75" i="2"/>
  <c r="AN75" i="2"/>
  <c r="AM75" i="2"/>
  <c r="AR75" i="2" s="1"/>
  <c r="BE74" i="2"/>
  <c r="BD74" i="2"/>
  <c r="AY74" i="2"/>
  <c r="AX74" i="2"/>
  <c r="AW74" i="2"/>
  <c r="AV74" i="2"/>
  <c r="BB74" i="2" s="1"/>
  <c r="AU74" i="2"/>
  <c r="AT74" i="2"/>
  <c r="AQ74" i="2"/>
  <c r="AP74" i="2"/>
  <c r="AO74" i="2"/>
  <c r="AN74" i="2"/>
  <c r="AM74" i="2"/>
  <c r="AR74" i="2" s="1"/>
  <c r="BC73" i="2"/>
  <c r="BB73" i="2"/>
  <c r="AY73" i="2"/>
  <c r="AX73" i="2"/>
  <c r="AW73" i="2"/>
  <c r="AV73" i="2"/>
  <c r="AU73" i="2"/>
  <c r="AT73" i="2"/>
  <c r="AZ73" i="2" s="1"/>
  <c r="AQ73" i="2"/>
  <c r="AP73" i="2"/>
  <c r="AO73" i="2"/>
  <c r="AN73" i="2"/>
  <c r="AM73" i="2"/>
  <c r="AR73" i="2" s="1"/>
  <c r="BE72" i="2"/>
  <c r="AH72" i="2" s="1"/>
  <c r="BD72" i="2"/>
  <c r="AG72" i="2" s="1"/>
  <c r="BA72" i="2"/>
  <c r="AD72" i="2" s="1"/>
  <c r="AZ72" i="2"/>
  <c r="AC72" i="2" s="1"/>
  <c r="AY72" i="2"/>
  <c r="AX72" i="2"/>
  <c r="AW72" i="2"/>
  <c r="BC72" i="2" s="1"/>
  <c r="AV72" i="2"/>
  <c r="BB72" i="2" s="1"/>
  <c r="AE72" i="2" s="1"/>
  <c r="AU72" i="2"/>
  <c r="AT72" i="2"/>
  <c r="AQ72" i="2"/>
  <c r="AP72" i="2"/>
  <c r="AO72" i="2"/>
  <c r="AN72" i="2"/>
  <c r="AM72" i="2"/>
  <c r="AR72" i="2" s="1"/>
  <c r="AF72" i="2"/>
  <c r="BC71" i="2"/>
  <c r="AY71" i="2"/>
  <c r="AX71" i="2"/>
  <c r="AW71" i="2"/>
  <c r="AV71" i="2"/>
  <c r="AU71" i="2"/>
  <c r="AT71" i="2"/>
  <c r="AZ71" i="2" s="1"/>
  <c r="AQ71" i="2"/>
  <c r="AP71" i="2"/>
  <c r="AO71" i="2"/>
  <c r="AN71" i="2"/>
  <c r="AM71" i="2"/>
  <c r="AR71" i="2" s="1"/>
  <c r="AY70" i="2"/>
  <c r="AX70" i="2"/>
  <c r="AW70" i="2"/>
  <c r="AV70" i="2"/>
  <c r="BB70" i="2" s="1"/>
  <c r="AU70" i="2"/>
  <c r="AT70" i="2"/>
  <c r="AQ70" i="2"/>
  <c r="AP70" i="2"/>
  <c r="AO70" i="2"/>
  <c r="AN70" i="2"/>
  <c r="AM70" i="2"/>
  <c r="AR70" i="2" s="1"/>
  <c r="AY69" i="2"/>
  <c r="AX69" i="2"/>
  <c r="AW69" i="2"/>
  <c r="AV69" i="2"/>
  <c r="AU69" i="2"/>
  <c r="AT69" i="2"/>
  <c r="AZ69" i="2" s="1"/>
  <c r="AQ69" i="2"/>
  <c r="AP69" i="2"/>
  <c r="AO69" i="2"/>
  <c r="AN69" i="2"/>
  <c r="AM69" i="2"/>
  <c r="AR69" i="2" s="1"/>
  <c r="BE68" i="2"/>
  <c r="AH68" i="2" s="1"/>
  <c r="BD68" i="2"/>
  <c r="AG68" i="2" s="1"/>
  <c r="BA68" i="2"/>
  <c r="AD68" i="2" s="1"/>
  <c r="AZ68" i="2"/>
  <c r="AC68" i="2" s="1"/>
  <c r="AY68" i="2"/>
  <c r="AX68" i="2"/>
  <c r="AW68" i="2"/>
  <c r="BC68" i="2" s="1"/>
  <c r="AF68" i="2" s="1"/>
  <c r="AV68" i="2"/>
  <c r="BB68" i="2" s="1"/>
  <c r="AU68" i="2"/>
  <c r="AT68" i="2"/>
  <c r="AR68" i="2"/>
  <c r="AQ68" i="2"/>
  <c r="AP68" i="2"/>
  <c r="AO68" i="2"/>
  <c r="AN68" i="2"/>
  <c r="AM68" i="2"/>
  <c r="AE68" i="2"/>
  <c r="AY67" i="2"/>
  <c r="AX67" i="2"/>
  <c r="AW67" i="2"/>
  <c r="AV67" i="2"/>
  <c r="AU67" i="2"/>
  <c r="BA67" i="2" s="1"/>
  <c r="AT67" i="2"/>
  <c r="AQ67" i="2"/>
  <c r="AP67" i="2"/>
  <c r="AO67" i="2"/>
  <c r="AN67" i="2"/>
  <c r="AM67" i="2"/>
  <c r="AR67" i="2" s="1"/>
  <c r="BE66" i="2"/>
  <c r="BD66" i="2"/>
  <c r="AY66" i="2"/>
  <c r="AX66" i="2"/>
  <c r="AW66" i="2"/>
  <c r="AV66" i="2"/>
  <c r="BB66" i="2" s="1"/>
  <c r="AU66" i="2"/>
  <c r="AT66" i="2"/>
  <c r="AQ66" i="2"/>
  <c r="AP66" i="2"/>
  <c r="AO66" i="2"/>
  <c r="AN66" i="2"/>
  <c r="AM66" i="2"/>
  <c r="AR66" i="2" s="1"/>
  <c r="BC65" i="2"/>
  <c r="BB65" i="2"/>
  <c r="AY65" i="2"/>
  <c r="AX65" i="2"/>
  <c r="AW65" i="2"/>
  <c r="AV65" i="2"/>
  <c r="AU65" i="2"/>
  <c r="AT65" i="2"/>
  <c r="AZ65" i="2" s="1"/>
  <c r="AQ65" i="2"/>
  <c r="AP65" i="2"/>
  <c r="AO65" i="2"/>
  <c r="AN65" i="2"/>
  <c r="AM65" i="2"/>
  <c r="AR65" i="2" s="1"/>
  <c r="BE64" i="2"/>
  <c r="AY64" i="2"/>
  <c r="AX64" i="2"/>
  <c r="AW64" i="2"/>
  <c r="AV64" i="2"/>
  <c r="BB64" i="2" s="1"/>
  <c r="AU64" i="2"/>
  <c r="AT64" i="2"/>
  <c r="AQ64" i="2"/>
  <c r="AP64" i="2"/>
  <c r="AO64" i="2"/>
  <c r="AN64" i="2"/>
  <c r="AM64" i="2"/>
  <c r="AR64" i="2" s="1"/>
  <c r="BC63" i="2"/>
  <c r="AY63" i="2"/>
  <c r="AX63" i="2"/>
  <c r="BD63" i="2" s="1"/>
  <c r="AW63" i="2"/>
  <c r="AV63" i="2"/>
  <c r="AU63" i="2"/>
  <c r="AT63" i="2"/>
  <c r="AZ63" i="2" s="1"/>
  <c r="AQ63" i="2"/>
  <c r="AP63" i="2"/>
  <c r="AO63" i="2"/>
  <c r="AN63" i="2"/>
  <c r="AM63" i="2"/>
  <c r="AR63" i="2" s="1"/>
  <c r="AY62" i="2"/>
  <c r="AX62" i="2"/>
  <c r="AW62" i="2"/>
  <c r="AV62" i="2"/>
  <c r="BB62" i="2" s="1"/>
  <c r="AU62" i="2"/>
  <c r="AT62" i="2"/>
  <c r="AQ62" i="2"/>
  <c r="AP62" i="2"/>
  <c r="AO62" i="2"/>
  <c r="AN62" i="2"/>
  <c r="AM62" i="2"/>
  <c r="AR62" i="2" s="1"/>
  <c r="AY61" i="2"/>
  <c r="AX61" i="2"/>
  <c r="BD61" i="2" s="1"/>
  <c r="AW61" i="2"/>
  <c r="AV61" i="2"/>
  <c r="AU61" i="2"/>
  <c r="AT61" i="2"/>
  <c r="AZ61" i="2" s="1"/>
  <c r="AQ61" i="2"/>
  <c r="AP61" i="2"/>
  <c r="AO61" i="2"/>
  <c r="AN61" i="2"/>
  <c r="AM61" i="2"/>
  <c r="AR61" i="2" s="1"/>
  <c r="AY60" i="2"/>
  <c r="AX60" i="2"/>
  <c r="AW60" i="2"/>
  <c r="BC60" i="2" s="1"/>
  <c r="AV60" i="2"/>
  <c r="AU60" i="2"/>
  <c r="AT60" i="2"/>
  <c r="AR60" i="2"/>
  <c r="AQ60" i="2"/>
  <c r="AP60" i="2"/>
  <c r="AO60" i="2"/>
  <c r="AN60" i="2"/>
  <c r="AM60" i="2"/>
  <c r="AY59" i="2"/>
  <c r="AX59" i="2"/>
  <c r="AW59" i="2"/>
  <c r="AV59" i="2"/>
  <c r="AU59" i="2"/>
  <c r="BA59" i="2" s="1"/>
  <c r="AT59" i="2"/>
  <c r="AQ59" i="2"/>
  <c r="AP59" i="2"/>
  <c r="AO59" i="2"/>
  <c r="AN59" i="2"/>
  <c r="AM59" i="2"/>
  <c r="AR59" i="2" s="1"/>
  <c r="BE58" i="2"/>
  <c r="BD58" i="2"/>
  <c r="AY58" i="2"/>
  <c r="AX58" i="2"/>
  <c r="AW58" i="2"/>
  <c r="AV58" i="2"/>
  <c r="BB58" i="2" s="1"/>
  <c r="AU58" i="2"/>
  <c r="AT58" i="2"/>
  <c r="AQ58" i="2"/>
  <c r="AP58" i="2"/>
  <c r="AO58" i="2"/>
  <c r="AN58" i="2"/>
  <c r="AM58" i="2"/>
  <c r="AR58" i="2" s="1"/>
  <c r="BC57" i="2"/>
  <c r="BB57" i="2"/>
  <c r="AY57" i="2"/>
  <c r="AX57" i="2"/>
  <c r="AW57" i="2"/>
  <c r="AV57" i="2"/>
  <c r="AU57" i="2"/>
  <c r="AT57" i="2"/>
  <c r="AZ57" i="2" s="1"/>
  <c r="AQ57" i="2"/>
  <c r="AP57" i="2"/>
  <c r="AO57" i="2"/>
  <c r="AN57" i="2"/>
  <c r="AM57" i="2"/>
  <c r="AR57" i="2" s="1"/>
  <c r="BE56" i="2"/>
  <c r="AY56" i="2"/>
  <c r="AX56" i="2"/>
  <c r="AW56" i="2"/>
  <c r="AV56" i="2"/>
  <c r="BB56" i="2" s="1"/>
  <c r="AU56" i="2"/>
  <c r="AT56" i="2"/>
  <c r="AQ56" i="2"/>
  <c r="AP56" i="2"/>
  <c r="AO56" i="2"/>
  <c r="AN56" i="2"/>
  <c r="AM56" i="2"/>
  <c r="AR56" i="2" s="1"/>
  <c r="BC55" i="2"/>
  <c r="AF55" i="2" s="1"/>
  <c r="BB55" i="2"/>
  <c r="AE55" i="2" s="1"/>
  <c r="AY55" i="2"/>
  <c r="BE55" i="2" s="1"/>
  <c r="AH55" i="2" s="1"/>
  <c r="AX55" i="2"/>
  <c r="BD55" i="2" s="1"/>
  <c r="AG55" i="2" s="1"/>
  <c r="AW55" i="2"/>
  <c r="AV55" i="2"/>
  <c r="AU55" i="2"/>
  <c r="BA55" i="2" s="1"/>
  <c r="AT55" i="2"/>
  <c r="AZ55" i="2" s="1"/>
  <c r="AQ55" i="2"/>
  <c r="AP55" i="2"/>
  <c r="AO55" i="2"/>
  <c r="AN55" i="2"/>
  <c r="AM55" i="2"/>
  <c r="AR55" i="2" s="1"/>
  <c r="AD55" i="2"/>
  <c r="AC55" i="2"/>
  <c r="AY54" i="2"/>
  <c r="AX54" i="2"/>
  <c r="AW54" i="2"/>
  <c r="AV54" i="2"/>
  <c r="BB54" i="2" s="1"/>
  <c r="AU54" i="2"/>
  <c r="AT54" i="2"/>
  <c r="AQ54" i="2"/>
  <c r="AP54" i="2"/>
  <c r="AO54" i="2"/>
  <c r="AN54" i="2"/>
  <c r="AM54" i="2"/>
  <c r="AR54" i="2" s="1"/>
  <c r="AY53" i="2"/>
  <c r="AX53" i="2"/>
  <c r="AW53" i="2"/>
  <c r="AV53" i="2"/>
  <c r="AU53" i="2"/>
  <c r="AT53" i="2"/>
  <c r="AZ53" i="2" s="1"/>
  <c r="AQ53" i="2"/>
  <c r="AP53" i="2"/>
  <c r="AO53" i="2"/>
  <c r="AN53" i="2"/>
  <c r="AM53" i="2"/>
  <c r="AR53" i="2" s="1"/>
  <c r="AY52" i="2"/>
  <c r="AX52" i="2"/>
  <c r="AW52" i="2"/>
  <c r="BC52" i="2" s="1"/>
  <c r="AV52" i="2"/>
  <c r="AU52" i="2"/>
  <c r="AT52" i="2"/>
  <c r="AR52" i="2"/>
  <c r="AQ52" i="2"/>
  <c r="AP52" i="2"/>
  <c r="AO52" i="2"/>
  <c r="AN52" i="2"/>
  <c r="AM52" i="2"/>
  <c r="AY51" i="2"/>
  <c r="AX51" i="2"/>
  <c r="AW51" i="2"/>
  <c r="AV51" i="2"/>
  <c r="AU51" i="2"/>
  <c r="BA51" i="2" s="1"/>
  <c r="AT51" i="2"/>
  <c r="AQ51" i="2"/>
  <c r="AP51" i="2"/>
  <c r="AO51" i="2"/>
  <c r="AN51" i="2"/>
  <c r="AM51" i="2"/>
  <c r="AR51" i="2" s="1"/>
  <c r="BE50" i="2"/>
  <c r="BD50" i="2"/>
  <c r="AY50" i="2"/>
  <c r="AX50" i="2"/>
  <c r="AW50" i="2"/>
  <c r="AV50" i="2"/>
  <c r="BB50" i="2" s="1"/>
  <c r="AU50" i="2"/>
  <c r="AT50" i="2"/>
  <c r="AQ50" i="2"/>
  <c r="AP50" i="2"/>
  <c r="AO50" i="2"/>
  <c r="AN50" i="2"/>
  <c r="AM50" i="2"/>
  <c r="AR50" i="2" s="1"/>
  <c r="BC49" i="2"/>
  <c r="BB49" i="2"/>
  <c r="AY49" i="2"/>
  <c r="AX49" i="2"/>
  <c r="AW49" i="2"/>
  <c r="AV49" i="2"/>
  <c r="AU49" i="2"/>
  <c r="AT49" i="2"/>
  <c r="AZ49" i="2" s="1"/>
  <c r="AQ49" i="2"/>
  <c r="AP49" i="2"/>
  <c r="AO49" i="2"/>
  <c r="AN49" i="2"/>
  <c r="AM49" i="2"/>
  <c r="AR49" i="2" s="1"/>
  <c r="BE48" i="2"/>
  <c r="AY48" i="2"/>
  <c r="AX48" i="2"/>
  <c r="AW48" i="2"/>
  <c r="AV48" i="2"/>
  <c r="BB48" i="2" s="1"/>
  <c r="AU48" i="2"/>
  <c r="AT48" i="2"/>
  <c r="AQ48" i="2"/>
  <c r="AP48" i="2"/>
  <c r="AO48" i="2"/>
  <c r="AN48" i="2"/>
  <c r="AM48" i="2"/>
  <c r="AR48" i="2" s="1"/>
  <c r="BC47" i="2"/>
  <c r="AY47" i="2"/>
  <c r="AX47" i="2"/>
  <c r="AW47" i="2"/>
  <c r="AV47" i="2"/>
  <c r="AU47" i="2"/>
  <c r="AT47" i="2"/>
  <c r="AZ47" i="2" s="1"/>
  <c r="AQ47" i="2"/>
  <c r="AP47" i="2"/>
  <c r="AO47" i="2"/>
  <c r="AN47" i="2"/>
  <c r="AM47" i="2"/>
  <c r="AR47" i="2" s="1"/>
  <c r="AY46" i="2"/>
  <c r="AX46" i="2"/>
  <c r="AW46" i="2"/>
  <c r="AV46" i="2"/>
  <c r="BB46" i="2" s="1"/>
  <c r="AU46" i="2"/>
  <c r="AT46" i="2"/>
  <c r="AQ46" i="2"/>
  <c r="AP46" i="2"/>
  <c r="AO46" i="2"/>
  <c r="AN46" i="2"/>
  <c r="AM46" i="2"/>
  <c r="AR46" i="2" s="1"/>
  <c r="AY45" i="2"/>
  <c r="AX45" i="2"/>
  <c r="AW45" i="2"/>
  <c r="AV45" i="2"/>
  <c r="AU45" i="2"/>
  <c r="AT45" i="2"/>
  <c r="AZ45" i="2" s="1"/>
  <c r="AQ45" i="2"/>
  <c r="AP45" i="2"/>
  <c r="AO45" i="2"/>
  <c r="AN45" i="2"/>
  <c r="AM45" i="2"/>
  <c r="AR45" i="2" s="1"/>
  <c r="AY44" i="2"/>
  <c r="AX44" i="2"/>
  <c r="AW44" i="2"/>
  <c r="BC44" i="2" s="1"/>
  <c r="AV44" i="2"/>
  <c r="AU44" i="2"/>
  <c r="AT44" i="2"/>
  <c r="AR44" i="2"/>
  <c r="AQ44" i="2"/>
  <c r="AP44" i="2"/>
  <c r="AO44" i="2"/>
  <c r="AN44" i="2"/>
  <c r="AM44" i="2"/>
  <c r="AY43" i="2"/>
  <c r="AX43" i="2"/>
  <c r="AW43" i="2"/>
  <c r="AV43" i="2"/>
  <c r="BB43" i="2" s="1"/>
  <c r="AU43" i="2"/>
  <c r="BA43" i="2" s="1"/>
  <c r="AT43" i="2"/>
  <c r="AQ43" i="2"/>
  <c r="AP43" i="2"/>
  <c r="AO43" i="2"/>
  <c r="AN43" i="2"/>
  <c r="AM43" i="2"/>
  <c r="AR43" i="2" s="1"/>
  <c r="AY42" i="2"/>
  <c r="AX42" i="2"/>
  <c r="BD42" i="2" s="1"/>
  <c r="AW42" i="2"/>
  <c r="BC42" i="2" s="1"/>
  <c r="AV42" i="2"/>
  <c r="AU42" i="2"/>
  <c r="AT42" i="2"/>
  <c r="BE42" i="2" s="1"/>
  <c r="AR42" i="2"/>
  <c r="AQ42" i="2"/>
  <c r="AP42" i="2"/>
  <c r="AO42" i="2"/>
  <c r="AN42" i="2"/>
  <c r="AM42" i="2"/>
  <c r="AY41" i="2"/>
  <c r="AX41" i="2"/>
  <c r="AW41" i="2"/>
  <c r="AV41" i="2"/>
  <c r="BB41" i="2" s="1"/>
  <c r="AU41" i="2"/>
  <c r="BA41" i="2" s="1"/>
  <c r="AT41" i="2"/>
  <c r="BC41" i="2" s="1"/>
  <c r="AQ41" i="2"/>
  <c r="AP41" i="2"/>
  <c r="AO41" i="2"/>
  <c r="AN41" i="2"/>
  <c r="AM41" i="2"/>
  <c r="AR41" i="2" s="1"/>
  <c r="AY40" i="2"/>
  <c r="AX40" i="2"/>
  <c r="BD40" i="2" s="1"/>
  <c r="AW40" i="2"/>
  <c r="BC40" i="2" s="1"/>
  <c r="AV40" i="2"/>
  <c r="AU40" i="2"/>
  <c r="AT40" i="2"/>
  <c r="BE40" i="2" s="1"/>
  <c r="AR40" i="2"/>
  <c r="AQ40" i="2"/>
  <c r="AP40" i="2"/>
  <c r="AO40" i="2"/>
  <c r="AN40" i="2"/>
  <c r="AM40" i="2"/>
  <c r="AY39" i="2"/>
  <c r="BE39" i="2" s="1"/>
  <c r="AX39" i="2"/>
  <c r="AW39" i="2"/>
  <c r="AV39" i="2"/>
  <c r="BB39" i="2" s="1"/>
  <c r="AU39" i="2"/>
  <c r="BA39" i="2" s="1"/>
  <c r="AT39" i="2"/>
  <c r="BC39" i="2" s="1"/>
  <c r="AQ39" i="2"/>
  <c r="AP39" i="2"/>
  <c r="AO39" i="2"/>
  <c r="AN39" i="2"/>
  <c r="AM39" i="2"/>
  <c r="AR39" i="2" s="1"/>
  <c r="AY38" i="2"/>
  <c r="AX38" i="2"/>
  <c r="BD38" i="2" s="1"/>
  <c r="AW38" i="2"/>
  <c r="BC38" i="2" s="1"/>
  <c r="AV38" i="2"/>
  <c r="AU38" i="2"/>
  <c r="AT38" i="2"/>
  <c r="BE38" i="2" s="1"/>
  <c r="AR38" i="2"/>
  <c r="AQ38" i="2"/>
  <c r="AP38" i="2"/>
  <c r="AO38" i="2"/>
  <c r="AN38" i="2"/>
  <c r="AM38" i="2"/>
  <c r="BD37" i="2"/>
  <c r="BC37" i="2"/>
  <c r="AF37" i="2" s="1"/>
  <c r="AZ37" i="2"/>
  <c r="AC37" i="2" s="1"/>
  <c r="AY37" i="2"/>
  <c r="BE37" i="2" s="1"/>
  <c r="AH37" i="2" s="1"/>
  <c r="AX37" i="2"/>
  <c r="AW37" i="2"/>
  <c r="AV37" i="2"/>
  <c r="BB37" i="2" s="1"/>
  <c r="AE37" i="2" s="1"/>
  <c r="AU37" i="2"/>
  <c r="BA37" i="2" s="1"/>
  <c r="AD37" i="2" s="1"/>
  <c r="AT37" i="2"/>
  <c r="AQ37" i="2"/>
  <c r="AP37" i="2"/>
  <c r="AO37" i="2"/>
  <c r="AN37" i="2"/>
  <c r="AM37" i="2"/>
  <c r="AR37" i="2" s="1"/>
  <c r="AG37" i="2"/>
  <c r="AY36" i="2"/>
  <c r="AX36" i="2"/>
  <c r="BD36" i="2" s="1"/>
  <c r="AW36" i="2"/>
  <c r="BC36" i="2" s="1"/>
  <c r="AV36" i="2"/>
  <c r="AU36" i="2"/>
  <c r="AT36" i="2"/>
  <c r="BE36" i="2" s="1"/>
  <c r="AR36" i="2"/>
  <c r="AQ36" i="2"/>
  <c r="AP36" i="2"/>
  <c r="AO36" i="2"/>
  <c r="AN36" i="2"/>
  <c r="AM36" i="2"/>
  <c r="AY35" i="2"/>
  <c r="AX35" i="2"/>
  <c r="AW35" i="2"/>
  <c r="AV35" i="2"/>
  <c r="BB35" i="2" s="1"/>
  <c r="AU35" i="2"/>
  <c r="BA35" i="2" s="1"/>
  <c r="AT35" i="2"/>
  <c r="BC35" i="2" s="1"/>
  <c r="AQ35" i="2"/>
  <c r="AP35" i="2"/>
  <c r="AO35" i="2"/>
  <c r="AN35" i="2"/>
  <c r="AM35" i="2"/>
  <c r="AR35" i="2" s="1"/>
  <c r="AY34" i="2"/>
  <c r="AX34" i="2"/>
  <c r="BD34" i="2" s="1"/>
  <c r="AW34" i="2"/>
  <c r="BC34" i="2" s="1"/>
  <c r="AV34" i="2"/>
  <c r="AU34" i="2"/>
  <c r="AT34" i="2"/>
  <c r="BE34" i="2" s="1"/>
  <c r="AR34" i="2"/>
  <c r="AQ34" i="2"/>
  <c r="AP34" i="2"/>
  <c r="AO34" i="2"/>
  <c r="AN34" i="2"/>
  <c r="AM34" i="2"/>
  <c r="AY33" i="2"/>
  <c r="AX33" i="2"/>
  <c r="AW33" i="2"/>
  <c r="AV33" i="2"/>
  <c r="BB33" i="2" s="1"/>
  <c r="AU33" i="2"/>
  <c r="BA33" i="2" s="1"/>
  <c r="AT33" i="2"/>
  <c r="BC33" i="2" s="1"/>
  <c r="AQ33" i="2"/>
  <c r="AP33" i="2"/>
  <c r="AO33" i="2"/>
  <c r="AN33" i="2"/>
  <c r="AM33" i="2"/>
  <c r="AR33" i="2" s="1"/>
  <c r="BE32" i="2"/>
  <c r="AH32" i="2" s="1"/>
  <c r="BB32" i="2"/>
  <c r="BA32" i="2"/>
  <c r="AD32" i="2" s="1"/>
  <c r="AY32" i="2"/>
  <c r="AX32" i="2"/>
  <c r="BD32" i="2" s="1"/>
  <c r="AG32" i="2" s="1"/>
  <c r="AW32" i="2"/>
  <c r="BC32" i="2" s="1"/>
  <c r="AF32" i="2" s="1"/>
  <c r="AV32" i="2"/>
  <c r="AU32" i="2"/>
  <c r="AT32" i="2"/>
  <c r="AZ32" i="2" s="1"/>
  <c r="AC32" i="2" s="1"/>
  <c r="AR32" i="2"/>
  <c r="AQ32" i="2"/>
  <c r="AP32" i="2"/>
  <c r="AO32" i="2"/>
  <c r="AN32" i="2"/>
  <c r="AM32" i="2"/>
  <c r="AE32" i="2"/>
  <c r="AY31" i="2"/>
  <c r="AX31" i="2"/>
  <c r="AW31" i="2"/>
  <c r="AV31" i="2"/>
  <c r="BB31" i="2" s="1"/>
  <c r="AU31" i="2"/>
  <c r="BA31" i="2" s="1"/>
  <c r="AT31" i="2"/>
  <c r="BC31" i="2" s="1"/>
  <c r="AQ31" i="2"/>
  <c r="AP31" i="2"/>
  <c r="AO31" i="2"/>
  <c r="AN31" i="2"/>
  <c r="AM31" i="2"/>
  <c r="AR31" i="2" s="1"/>
  <c r="AY30" i="2"/>
  <c r="AX30" i="2"/>
  <c r="BD30" i="2" s="1"/>
  <c r="AW30" i="2"/>
  <c r="BC30" i="2" s="1"/>
  <c r="AV30" i="2"/>
  <c r="AU30" i="2"/>
  <c r="AT30" i="2"/>
  <c r="BE30" i="2" s="1"/>
  <c r="AR30" i="2"/>
  <c r="AQ30" i="2"/>
  <c r="AP30" i="2"/>
  <c r="AO30" i="2"/>
  <c r="AN30" i="2"/>
  <c r="AM30" i="2"/>
  <c r="BD29" i="2"/>
  <c r="BC29" i="2"/>
  <c r="AF29" i="2" s="1"/>
  <c r="AZ29" i="2"/>
  <c r="AC29" i="2" s="1"/>
  <c r="AY29" i="2"/>
  <c r="BE29" i="2" s="1"/>
  <c r="AH29" i="2" s="1"/>
  <c r="AX29" i="2"/>
  <c r="AW29" i="2"/>
  <c r="AV29" i="2"/>
  <c r="BB29" i="2" s="1"/>
  <c r="AE29" i="2" s="1"/>
  <c r="AU29" i="2"/>
  <c r="BA29" i="2" s="1"/>
  <c r="AD29" i="2" s="1"/>
  <c r="AT29" i="2"/>
  <c r="AQ29" i="2"/>
  <c r="AP29" i="2"/>
  <c r="AO29" i="2"/>
  <c r="AN29" i="2"/>
  <c r="AM29" i="2"/>
  <c r="AR29" i="2" s="1"/>
  <c r="AG29" i="2"/>
  <c r="AY28" i="2"/>
  <c r="AX28" i="2"/>
  <c r="BD28" i="2" s="1"/>
  <c r="AW28" i="2"/>
  <c r="BC28" i="2" s="1"/>
  <c r="AV28" i="2"/>
  <c r="AU28" i="2"/>
  <c r="AT28" i="2"/>
  <c r="BE28" i="2" s="1"/>
  <c r="AR28" i="2"/>
  <c r="AQ28" i="2"/>
  <c r="AP28" i="2"/>
  <c r="AO28" i="2"/>
  <c r="AN28" i="2"/>
  <c r="AM28" i="2"/>
  <c r="AY27" i="2"/>
  <c r="BE27" i="2" s="1"/>
  <c r="AX27" i="2"/>
  <c r="AW27" i="2"/>
  <c r="AV27" i="2"/>
  <c r="BB27" i="2" s="1"/>
  <c r="AU27" i="2"/>
  <c r="BA27" i="2" s="1"/>
  <c r="AT27" i="2"/>
  <c r="BC27" i="2" s="1"/>
  <c r="AQ27" i="2"/>
  <c r="AP27" i="2"/>
  <c r="AO27" i="2"/>
  <c r="AN27" i="2"/>
  <c r="AM27" i="2"/>
  <c r="AR27" i="2" s="1"/>
  <c r="AY26" i="2"/>
  <c r="AX26" i="2"/>
  <c r="BD26" i="2" s="1"/>
  <c r="AW26" i="2"/>
  <c r="BC26" i="2" s="1"/>
  <c r="AV26" i="2"/>
  <c r="AU26" i="2"/>
  <c r="AT26" i="2"/>
  <c r="BE26" i="2" s="1"/>
  <c r="AR26" i="2"/>
  <c r="AQ26" i="2"/>
  <c r="AP26" i="2"/>
  <c r="AO26" i="2"/>
  <c r="AN26" i="2"/>
  <c r="AM26" i="2"/>
  <c r="AY25" i="2"/>
  <c r="BE25" i="2" s="1"/>
  <c r="AX25" i="2"/>
  <c r="AW25" i="2"/>
  <c r="AV25" i="2"/>
  <c r="BB25" i="2" s="1"/>
  <c r="AU25" i="2"/>
  <c r="BA25" i="2" s="1"/>
  <c r="AT25" i="2"/>
  <c r="BC25" i="2" s="1"/>
  <c r="AQ25" i="2"/>
  <c r="AP25" i="2"/>
  <c r="AO25" i="2"/>
  <c r="AN25" i="2"/>
  <c r="AM25" i="2"/>
  <c r="AR25" i="2" s="1"/>
  <c r="AY24" i="2"/>
  <c r="AX24" i="2"/>
  <c r="BD24" i="2" s="1"/>
  <c r="AW24" i="2"/>
  <c r="BC24" i="2" s="1"/>
  <c r="AV24" i="2"/>
  <c r="AU24" i="2"/>
  <c r="AT24" i="2"/>
  <c r="BE24" i="2" s="1"/>
  <c r="AR24" i="2"/>
  <c r="AQ24" i="2"/>
  <c r="AP24" i="2"/>
  <c r="AO24" i="2"/>
  <c r="AN24" i="2"/>
  <c r="AM24" i="2"/>
  <c r="AY23" i="2"/>
  <c r="AX23" i="2"/>
  <c r="AW23" i="2"/>
  <c r="AV23" i="2"/>
  <c r="BB23" i="2" s="1"/>
  <c r="AU23" i="2"/>
  <c r="BA23" i="2" s="1"/>
  <c r="AT23" i="2"/>
  <c r="BC23" i="2" s="1"/>
  <c r="AQ23" i="2"/>
  <c r="AP23" i="2"/>
  <c r="AO23" i="2"/>
  <c r="AN23" i="2"/>
  <c r="AM23" i="2"/>
  <c r="AR23" i="2" s="1"/>
  <c r="AY22" i="2"/>
  <c r="AX22" i="2"/>
  <c r="BD22" i="2" s="1"/>
  <c r="AW22" i="2"/>
  <c r="BC22" i="2" s="1"/>
  <c r="AV22" i="2"/>
  <c r="AU22" i="2"/>
  <c r="AT22" i="2"/>
  <c r="BE22" i="2" s="1"/>
  <c r="AR22" i="2"/>
  <c r="AQ22" i="2"/>
  <c r="AP22" i="2"/>
  <c r="AO22" i="2"/>
  <c r="AN22" i="2"/>
  <c r="AM22" i="2"/>
  <c r="AY21" i="2"/>
  <c r="AX21" i="2"/>
  <c r="AW21" i="2"/>
  <c r="AV21" i="2"/>
  <c r="BB21" i="2" s="1"/>
  <c r="AU21" i="2"/>
  <c r="BA21" i="2" s="1"/>
  <c r="AT21" i="2"/>
  <c r="BC21" i="2" s="1"/>
  <c r="AQ21" i="2"/>
  <c r="AP21" i="2"/>
  <c r="AO21" i="2"/>
  <c r="AN21" i="2"/>
  <c r="AM21" i="2"/>
  <c r="AR21" i="2" s="1"/>
  <c r="AY20" i="2"/>
  <c r="AX20" i="2"/>
  <c r="BD20" i="2" s="1"/>
  <c r="AW20" i="2"/>
  <c r="BC20" i="2" s="1"/>
  <c r="AV20" i="2"/>
  <c r="AU20" i="2"/>
  <c r="AT20" i="2"/>
  <c r="BE20" i="2" s="1"/>
  <c r="AR20" i="2"/>
  <c r="AQ20" i="2"/>
  <c r="AP20" i="2"/>
  <c r="AO20" i="2"/>
  <c r="AN20" i="2"/>
  <c r="AM20" i="2"/>
  <c r="AY19" i="2"/>
  <c r="AX19" i="2"/>
  <c r="AW19" i="2"/>
  <c r="AV19" i="2"/>
  <c r="BB19" i="2" s="1"/>
  <c r="AU19" i="2"/>
  <c r="BA19" i="2" s="1"/>
  <c r="AT19" i="2"/>
  <c r="BC19" i="2" s="1"/>
  <c r="AQ19" i="2"/>
  <c r="AP19" i="2"/>
  <c r="AO19" i="2"/>
  <c r="AN19" i="2"/>
  <c r="AM19" i="2"/>
  <c r="AR19" i="2" s="1"/>
  <c r="AY18" i="2"/>
  <c r="AX18" i="2"/>
  <c r="BD18" i="2" s="1"/>
  <c r="AW18" i="2"/>
  <c r="BC18" i="2" s="1"/>
  <c r="AV18" i="2"/>
  <c r="AU18" i="2"/>
  <c r="AT18" i="2"/>
  <c r="BE18" i="2" s="1"/>
  <c r="AR18" i="2"/>
  <c r="AQ18" i="2"/>
  <c r="AP18" i="2"/>
  <c r="AO18" i="2"/>
  <c r="AN18" i="2"/>
  <c r="AM18" i="2"/>
  <c r="AY17" i="2"/>
  <c r="AX17" i="2"/>
  <c r="AW17" i="2"/>
  <c r="AV17" i="2"/>
  <c r="BB17" i="2" s="1"/>
  <c r="AU17" i="2"/>
  <c r="BA17" i="2" s="1"/>
  <c r="AT17" i="2"/>
  <c r="BC17" i="2" s="1"/>
  <c r="AQ17" i="2"/>
  <c r="AP17" i="2"/>
  <c r="AO17" i="2"/>
  <c r="AN17" i="2"/>
  <c r="AM17" i="2"/>
  <c r="AR17" i="2" s="1"/>
  <c r="AY16" i="2"/>
  <c r="AX16" i="2"/>
  <c r="BD16" i="2" s="1"/>
  <c r="AW16" i="2"/>
  <c r="BC16" i="2" s="1"/>
  <c r="AV16" i="2"/>
  <c r="AU16" i="2"/>
  <c r="AT16" i="2"/>
  <c r="BE16" i="2" s="1"/>
  <c r="AR16" i="2"/>
  <c r="AQ16" i="2"/>
  <c r="AP16" i="2"/>
  <c r="AO16" i="2"/>
  <c r="AN16" i="2"/>
  <c r="AM16" i="2"/>
  <c r="AY15" i="2"/>
  <c r="AX15" i="2"/>
  <c r="AW15" i="2"/>
  <c r="AV15" i="2"/>
  <c r="BB15" i="2" s="1"/>
  <c r="AU15" i="2"/>
  <c r="BA15" i="2" s="1"/>
  <c r="AT15" i="2"/>
  <c r="BC15" i="2" s="1"/>
  <c r="AQ15" i="2"/>
  <c r="AP15" i="2"/>
  <c r="AO15" i="2"/>
  <c r="AN15" i="2"/>
  <c r="AM15" i="2"/>
  <c r="AR15" i="2" s="1"/>
  <c r="AY14" i="2"/>
  <c r="AX14" i="2"/>
  <c r="BD14" i="2" s="1"/>
  <c r="AW14" i="2"/>
  <c r="BC14" i="2" s="1"/>
  <c r="AV14" i="2"/>
  <c r="AU14" i="2"/>
  <c r="AT14" i="2"/>
  <c r="BE14" i="2" s="1"/>
  <c r="AR14" i="2"/>
  <c r="AQ14" i="2"/>
  <c r="AP14" i="2"/>
  <c r="AO14" i="2"/>
  <c r="AN14" i="2"/>
  <c r="AM14" i="2"/>
  <c r="AY13" i="2"/>
  <c r="AX13" i="2"/>
  <c r="AW13" i="2"/>
  <c r="AV13" i="2"/>
  <c r="BB13" i="2" s="1"/>
  <c r="AU13" i="2"/>
  <c r="BA13" i="2" s="1"/>
  <c r="AT13" i="2"/>
  <c r="BC13" i="2" s="1"/>
  <c r="AQ13" i="2"/>
  <c r="AP13" i="2"/>
  <c r="AO13" i="2"/>
  <c r="AN13" i="2"/>
  <c r="AM13" i="2"/>
  <c r="AR13" i="2" s="1"/>
  <c r="AY12" i="2"/>
  <c r="AX12" i="2"/>
  <c r="BD12" i="2" s="1"/>
  <c r="AW12" i="2"/>
  <c r="BC12" i="2" s="1"/>
  <c r="AV12" i="2"/>
  <c r="AU12" i="2"/>
  <c r="AT12" i="2"/>
  <c r="BE12" i="2" s="1"/>
  <c r="AR12" i="2"/>
  <c r="AQ12" i="2"/>
  <c r="AP12" i="2"/>
  <c r="AO12" i="2"/>
  <c r="AN12" i="2"/>
  <c r="AM12" i="2"/>
  <c r="AY11" i="2"/>
  <c r="AX11" i="2"/>
  <c r="AW11" i="2"/>
  <c r="AV11" i="2"/>
  <c r="BB11" i="2" s="1"/>
  <c r="AU11" i="2"/>
  <c r="BA11" i="2" s="1"/>
  <c r="AT11" i="2"/>
  <c r="BC11" i="2" s="1"/>
  <c r="AQ11" i="2"/>
  <c r="AP11" i="2"/>
  <c r="AO11" i="2"/>
  <c r="AN11" i="2"/>
  <c r="AM11" i="2"/>
  <c r="AR11" i="2" s="1"/>
  <c r="AY10" i="2"/>
  <c r="AX10" i="2"/>
  <c r="BD10" i="2" s="1"/>
  <c r="AW10" i="2"/>
  <c r="BC10" i="2" s="1"/>
  <c r="AV10" i="2"/>
  <c r="AU10" i="2"/>
  <c r="AT10" i="2"/>
  <c r="BE10" i="2" s="1"/>
  <c r="AR10" i="2"/>
  <c r="AQ10" i="2"/>
  <c r="AP10" i="2"/>
  <c r="AO10" i="2"/>
  <c r="AN10" i="2"/>
  <c r="AM10" i="2"/>
  <c r="AY9" i="2"/>
  <c r="AX9" i="2"/>
  <c r="AW9" i="2"/>
  <c r="AV9" i="2"/>
  <c r="BB9" i="2" s="1"/>
  <c r="AU9" i="2"/>
  <c r="BA9" i="2" s="1"/>
  <c r="AT9" i="2"/>
  <c r="BC9" i="2" s="1"/>
  <c r="AQ9" i="2"/>
  <c r="AP9" i="2"/>
  <c r="AO9" i="2"/>
  <c r="AN9" i="2"/>
  <c r="AM9" i="2"/>
  <c r="AR9" i="2" s="1"/>
  <c r="AY8" i="2"/>
  <c r="AX8" i="2"/>
  <c r="BD8" i="2" s="1"/>
  <c r="AW8" i="2"/>
  <c r="BC8" i="2" s="1"/>
  <c r="AV8" i="2"/>
  <c r="AU8" i="2"/>
  <c r="AT8" i="2"/>
  <c r="BE8" i="2" s="1"/>
  <c r="AR8" i="2"/>
  <c r="AQ8" i="2"/>
  <c r="AP8" i="2"/>
  <c r="AO8" i="2"/>
  <c r="AN8" i="2"/>
  <c r="AM8" i="2"/>
  <c r="AY7" i="2"/>
  <c r="BE7" i="2" s="1"/>
  <c r="AX7" i="2"/>
  <c r="AW7" i="2"/>
  <c r="AV7" i="2"/>
  <c r="BB7" i="2" s="1"/>
  <c r="AU7" i="2"/>
  <c r="BA7" i="2" s="1"/>
  <c r="AT7" i="2"/>
  <c r="BC7" i="2" s="1"/>
  <c r="AQ7" i="2"/>
  <c r="AP7" i="2"/>
  <c r="AO7" i="2"/>
  <c r="AN7" i="2"/>
  <c r="AM7" i="2"/>
  <c r="AR7" i="2" s="1"/>
  <c r="AY6" i="2"/>
  <c r="AX6" i="2"/>
  <c r="BD6" i="2" s="1"/>
  <c r="AW6" i="2"/>
  <c r="BC6" i="2" s="1"/>
  <c r="AV6" i="2"/>
  <c r="AU6" i="2"/>
  <c r="AT6" i="2"/>
  <c r="BE6" i="2" s="1"/>
  <c r="AR6" i="2"/>
  <c r="AQ6" i="2"/>
  <c r="AP6" i="2"/>
  <c r="AO6" i="2"/>
  <c r="AN6" i="2"/>
  <c r="AM6" i="2"/>
  <c r="AY5" i="2"/>
  <c r="AX5" i="2"/>
  <c r="AW5" i="2"/>
  <c r="AV5" i="2"/>
  <c r="BB5" i="2" s="1"/>
  <c r="AU5" i="2"/>
  <c r="BA5" i="2" s="1"/>
  <c r="AT5" i="2"/>
  <c r="BC5" i="2" s="1"/>
  <c r="AQ5" i="2"/>
  <c r="AP5" i="2"/>
  <c r="AO5" i="2"/>
  <c r="AN5" i="2"/>
  <c r="AM5" i="2"/>
  <c r="AR5" i="2" s="1"/>
  <c r="AY4" i="2"/>
  <c r="AX4" i="2"/>
  <c r="BD4" i="2" s="1"/>
  <c r="AW4" i="2"/>
  <c r="BC4" i="2" s="1"/>
  <c r="AV4" i="2"/>
  <c r="AU4" i="2"/>
  <c r="AT4" i="2"/>
  <c r="BE4" i="2" s="1"/>
  <c r="AR4" i="2"/>
  <c r="AQ4" i="2"/>
  <c r="AP4" i="2"/>
  <c r="AO4" i="2"/>
  <c r="AN4" i="2"/>
  <c r="AM4" i="2"/>
  <c r="A4" i="2"/>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5"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s="1"/>
  <c r="A600" i="2" s="1"/>
  <c r="A601" i="2" s="1"/>
  <c r="A602" i="2" s="1"/>
  <c r="A603" i="2" s="1"/>
  <c r="A604" i="2" s="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 r="A628" i="2" s="1"/>
  <c r="A629" i="2" s="1"/>
  <c r="A630" i="2" s="1"/>
  <c r="A631" i="2" s="1"/>
  <c r="A632" i="2" s="1"/>
  <c r="A633" i="2" s="1"/>
  <c r="A634" i="2" s="1"/>
  <c r="A635" i="2" s="1"/>
  <c r="A636" i="2" s="1"/>
  <c r="A637" i="2" s="1"/>
  <c r="A638" i="2" s="1"/>
  <c r="A639" i="2" s="1"/>
  <c r="A640" i="2" s="1"/>
  <c r="A641" i="2" s="1"/>
  <c r="A642" i="2" s="1"/>
  <c r="A643" i="2" s="1"/>
  <c r="A644" i="2" s="1"/>
  <c r="A645" i="2" s="1"/>
  <c r="A646" i="2" s="1"/>
  <c r="A647" i="2" s="1"/>
  <c r="A648" i="2" s="1"/>
  <c r="A649" i="2" s="1"/>
  <c r="A650" i="2" s="1"/>
  <c r="A651" i="2" s="1"/>
  <c r="A652" i="2" s="1"/>
  <c r="A653" i="2" s="1"/>
  <c r="A654" i="2" s="1"/>
  <c r="A655" i="2" s="1"/>
  <c r="A656" i="2" s="1"/>
  <c r="A657" i="2" s="1"/>
  <c r="F1" i="1"/>
  <c r="AF7" i="2" l="1"/>
  <c r="BF29" i="2"/>
  <c r="BF37" i="2"/>
  <c r="AF52" i="2"/>
  <c r="AC134" i="2"/>
  <c r="AH18" i="2"/>
  <c r="AH8" i="2"/>
  <c r="AH25" i="2"/>
  <c r="AH22" i="2"/>
  <c r="BF32" i="2"/>
  <c r="BF55" i="2"/>
  <c r="AH42" i="2"/>
  <c r="AE70" i="2"/>
  <c r="AD9" i="2"/>
  <c r="AF10" i="2"/>
  <c r="AG36" i="2"/>
  <c r="BD5" i="2"/>
  <c r="BD7" i="2"/>
  <c r="BA8" i="2"/>
  <c r="BD11" i="2"/>
  <c r="BE15" i="2"/>
  <c r="AH15" i="2" s="1"/>
  <c r="BD15" i="2"/>
  <c r="BA18" i="2"/>
  <c r="BD39" i="2"/>
  <c r="BA40" i="2"/>
  <c r="AD40" i="2" s="1"/>
  <c r="AZ46" i="2"/>
  <c r="BA60" i="2"/>
  <c r="AZ62" i="2"/>
  <c r="BC119" i="2"/>
  <c r="BA119" i="2"/>
  <c r="BD125" i="2"/>
  <c r="AG125" i="2" s="1"/>
  <c r="BA144" i="2"/>
  <c r="AZ144" i="2"/>
  <c r="BD144" i="2"/>
  <c r="BC144" i="2"/>
  <c r="BB150" i="2"/>
  <c r="BD150" i="2"/>
  <c r="AZ150" i="2"/>
  <c r="BC189" i="2"/>
  <c r="BA189" i="2"/>
  <c r="AZ33" i="2"/>
  <c r="AD33" i="2" s="1"/>
  <c r="BB59" i="2"/>
  <c r="AE59" i="2" s="1"/>
  <c r="AZ64" i="2"/>
  <c r="BB67" i="2"/>
  <c r="BE69" i="2"/>
  <c r="BC70" i="2"/>
  <c r="BA70" i="2"/>
  <c r="BF72" i="2"/>
  <c r="BE100" i="2"/>
  <c r="BD109" i="2"/>
  <c r="BB118" i="2"/>
  <c r="BD118" i="2"/>
  <c r="AZ118" i="2"/>
  <c r="BA128" i="2"/>
  <c r="AZ128" i="2"/>
  <c r="AC128" i="2" s="1"/>
  <c r="BD128" i="2"/>
  <c r="BC128" i="2"/>
  <c r="BE128" i="2"/>
  <c r="AC129" i="2"/>
  <c r="AZ133" i="2"/>
  <c r="BB133" i="2"/>
  <c r="BA133" i="2"/>
  <c r="AD133" i="2" s="1"/>
  <c r="BD133" i="2"/>
  <c r="BC143" i="2"/>
  <c r="BA143" i="2"/>
  <c r="AZ149" i="2"/>
  <c r="AC149" i="2" s="1"/>
  <c r="BB149" i="2"/>
  <c r="BA149" i="2"/>
  <c r="BD149" i="2"/>
  <c r="BC159" i="2"/>
  <c r="BA159" i="2"/>
  <c r="AZ165" i="2"/>
  <c r="BB165" i="2"/>
  <c r="BA165" i="2"/>
  <c r="AD165" i="2" s="1"/>
  <c r="BD165" i="2"/>
  <c r="BF167" i="2"/>
  <c r="BA168" i="2"/>
  <c r="AZ168" i="2"/>
  <c r="AC168" i="2" s="1"/>
  <c r="BD168" i="2"/>
  <c r="BC168" i="2"/>
  <c r="BE168" i="2"/>
  <c r="BB174" i="2"/>
  <c r="BD174" i="2"/>
  <c r="AZ174" i="2"/>
  <c r="BC185" i="2"/>
  <c r="BA185" i="2"/>
  <c r="BA4" i="2"/>
  <c r="BE5" i="2"/>
  <c r="AH5" i="2" s="1"/>
  <c r="BE9" i="2"/>
  <c r="BD9" i="2"/>
  <c r="BA12" i="2"/>
  <c r="BE17" i="2"/>
  <c r="AH17" i="2" s="1"/>
  <c r="BD17" i="2"/>
  <c r="BA20" i="2"/>
  <c r="BE21" i="2"/>
  <c r="BD21" i="2"/>
  <c r="AG21" i="2" s="1"/>
  <c r="BD27" i="2"/>
  <c r="BA28" i="2"/>
  <c r="BE31" i="2"/>
  <c r="BD31" i="2"/>
  <c r="AG31" i="2" s="1"/>
  <c r="BE33" i="2"/>
  <c r="AH33" i="2" s="1"/>
  <c r="BD33" i="2"/>
  <c r="BA36" i="2"/>
  <c r="BE41" i="2"/>
  <c r="AH41" i="2" s="1"/>
  <c r="BD41" i="2"/>
  <c r="BA42" i="2"/>
  <c r="BA44" i="2"/>
  <c r="BA52" i="2"/>
  <c r="BD53" i="2"/>
  <c r="BE59" i="2"/>
  <c r="BE67" i="2"/>
  <c r="AH67" i="2" s="1"/>
  <c r="BD69" i="2"/>
  <c r="AZ70" i="2"/>
  <c r="BA76" i="2"/>
  <c r="AD76" i="2" s="1"/>
  <c r="BF79" i="2"/>
  <c r="BD80" i="2"/>
  <c r="AC82" i="2"/>
  <c r="BC101" i="2"/>
  <c r="BE101" i="2"/>
  <c r="BB103" i="2"/>
  <c r="BA103" i="2"/>
  <c r="BE103" i="2"/>
  <c r="AH103" i="2" s="1"/>
  <c r="BD103" i="2"/>
  <c r="AZ125" i="2"/>
  <c r="BB125" i="2"/>
  <c r="BA125" i="2"/>
  <c r="BB134" i="2"/>
  <c r="BD134" i="2"/>
  <c r="BE144" i="2"/>
  <c r="AH144" i="2" s="1"/>
  <c r="BA160" i="2"/>
  <c r="AZ160" i="2"/>
  <c r="BD160" i="2"/>
  <c r="AG160" i="2" s="1"/>
  <c r="BC160" i="2"/>
  <c r="BE160" i="2"/>
  <c r="BB166" i="2"/>
  <c r="BD166" i="2"/>
  <c r="AZ166" i="2"/>
  <c r="BC195" i="2"/>
  <c r="BA195" i="2"/>
  <c r="AZ9" i="2"/>
  <c r="AC9" i="2" s="1"/>
  <c r="BB10" i="2"/>
  <c r="AZ11" i="2"/>
  <c r="AC11" i="2" s="1"/>
  <c r="BB12" i="2"/>
  <c r="AZ15" i="2"/>
  <c r="BB16" i="2"/>
  <c r="BB26" i="2"/>
  <c r="AE26" i="2" s="1"/>
  <c r="AZ27" i="2"/>
  <c r="AC27" i="2" s="1"/>
  <c r="BB28" i="2"/>
  <c r="BB30" i="2"/>
  <c r="BB38" i="2"/>
  <c r="AZ39" i="2"/>
  <c r="AC39" i="2" s="1"/>
  <c r="AZ41" i="2"/>
  <c r="AE41" i="2" s="1"/>
  <c r="BB42" i="2"/>
  <c r="BD44" i="2"/>
  <c r="BE45" i="2"/>
  <c r="BC46" i="2"/>
  <c r="BD47" i="2"/>
  <c r="BB51" i="2"/>
  <c r="BA53" i="2"/>
  <c r="BE61" i="2"/>
  <c r="BA62" i="2"/>
  <c r="AE62" i="2" s="1"/>
  <c r="BF98" i="2"/>
  <c r="BA100" i="2"/>
  <c r="BC100" i="2"/>
  <c r="AZ109" i="2"/>
  <c r="AC109" i="2" s="1"/>
  <c r="BB109" i="2"/>
  <c r="BA109" i="2"/>
  <c r="BC43" i="2"/>
  <c r="BE44" i="2"/>
  <c r="AH44" i="2" s="1"/>
  <c r="BB45" i="2"/>
  <c r="BD46" i="2"/>
  <c r="BA47" i="2"/>
  <c r="BE47" i="2"/>
  <c r="AH47" i="2" s="1"/>
  <c r="BC48" i="2"/>
  <c r="BA48" i="2"/>
  <c r="BD49" i="2"/>
  <c r="AZ50" i="2"/>
  <c r="BC51" i="2"/>
  <c r="BE52" i="2"/>
  <c r="BB53" i="2"/>
  <c r="BD54" i="2"/>
  <c r="BC56" i="2"/>
  <c r="BA56" i="2"/>
  <c r="BD57" i="2"/>
  <c r="AZ58" i="2"/>
  <c r="AH58" i="2" s="1"/>
  <c r="BC59" i="2"/>
  <c r="BE60" i="2"/>
  <c r="BB61" i="2"/>
  <c r="BD62" i="2"/>
  <c r="AG62" i="2" s="1"/>
  <c r="BA63" i="2"/>
  <c r="AF63" i="2" s="1"/>
  <c r="BE63" i="2"/>
  <c r="BC64" i="2"/>
  <c r="BA64" i="2"/>
  <c r="AD64" i="2" s="1"/>
  <c r="BD65" i="2"/>
  <c r="AZ66" i="2"/>
  <c r="BC67" i="2"/>
  <c r="BB69" i="2"/>
  <c r="AE69" i="2" s="1"/>
  <c r="BD70" i="2"/>
  <c r="BA71" i="2"/>
  <c r="BE71" i="2"/>
  <c r="BD73" i="2"/>
  <c r="AZ74" i="2"/>
  <c r="AG74" i="2" s="1"/>
  <c r="BC75" i="2"/>
  <c r="BE76" i="2"/>
  <c r="BB80" i="2"/>
  <c r="BB81" i="2"/>
  <c r="BA81" i="2"/>
  <c r="AZ81" i="2"/>
  <c r="AH81" i="2" s="1"/>
  <c r="BB82" i="2"/>
  <c r="AZ102" i="2"/>
  <c r="BC102" i="2"/>
  <c r="BB102" i="2"/>
  <c r="BD102" i="2"/>
  <c r="BA112" i="2"/>
  <c r="AZ112" i="2"/>
  <c r="AC112" i="2" s="1"/>
  <c r="BD112" i="2"/>
  <c r="BC112" i="2"/>
  <c r="BE112" i="2"/>
  <c r="AZ117" i="2"/>
  <c r="BB117" i="2"/>
  <c r="BA117" i="2"/>
  <c r="BD117" i="2"/>
  <c r="BE125" i="2"/>
  <c r="BC127" i="2"/>
  <c r="BA127" i="2"/>
  <c r="BA136" i="2"/>
  <c r="AZ136" i="2"/>
  <c r="BD136" i="2"/>
  <c r="BC136" i="2"/>
  <c r="BE136" i="2"/>
  <c r="AH136" i="2" s="1"/>
  <c r="BB142" i="2"/>
  <c r="BD142" i="2"/>
  <c r="AZ142" i="2"/>
  <c r="AE151" i="2"/>
  <c r="BA152" i="2"/>
  <c r="AZ152" i="2"/>
  <c r="BD152" i="2"/>
  <c r="BC152" i="2"/>
  <c r="BE152" i="2"/>
  <c r="BB158" i="2"/>
  <c r="AE158" i="2" s="1"/>
  <c r="BD158" i="2"/>
  <c r="AZ158" i="2"/>
  <c r="AZ173" i="2"/>
  <c r="BB173" i="2"/>
  <c r="BA173" i="2"/>
  <c r="AD173" i="2" s="1"/>
  <c r="BD173" i="2"/>
  <c r="BC181" i="2"/>
  <c r="BA181" i="2"/>
  <c r="BF192" i="2"/>
  <c r="BC203" i="2"/>
  <c r="BA203" i="2"/>
  <c r="AF227" i="2"/>
  <c r="AF245" i="2"/>
  <c r="BA6" i="2"/>
  <c r="BA10" i="2"/>
  <c r="BE11" i="2"/>
  <c r="BE13" i="2"/>
  <c r="BD13" i="2"/>
  <c r="AG13" i="2" s="1"/>
  <c r="BA14" i="2"/>
  <c r="BA16" i="2"/>
  <c r="BE19" i="2"/>
  <c r="BD19" i="2"/>
  <c r="AG19" i="2" s="1"/>
  <c r="BA22" i="2"/>
  <c r="BE23" i="2"/>
  <c r="BD23" i="2"/>
  <c r="BA24" i="2"/>
  <c r="BD25" i="2"/>
  <c r="BA26" i="2"/>
  <c r="BA30" i="2"/>
  <c r="AD30" i="2" s="1"/>
  <c r="BA34" i="2"/>
  <c r="AD34" i="2" s="1"/>
  <c r="BE35" i="2"/>
  <c r="BD35" i="2"/>
  <c r="BA38" i="2"/>
  <c r="BE43" i="2"/>
  <c r="BD45" i="2"/>
  <c r="BE51" i="2"/>
  <c r="AZ54" i="2"/>
  <c r="AE54" i="2" s="1"/>
  <c r="BE75" i="2"/>
  <c r="AF88" i="2"/>
  <c r="BB110" i="2"/>
  <c r="BD110" i="2"/>
  <c r="AZ110" i="2"/>
  <c r="BC175" i="2"/>
  <c r="BA175" i="2"/>
  <c r="BB4" i="2"/>
  <c r="AZ5" i="2"/>
  <c r="BB6" i="2"/>
  <c r="AE6" i="2" s="1"/>
  <c r="AZ7" i="2"/>
  <c r="AC7" i="2" s="1"/>
  <c r="BB8" i="2"/>
  <c r="AZ13" i="2"/>
  <c r="BB14" i="2"/>
  <c r="AE14" i="2" s="1"/>
  <c r="AZ17" i="2"/>
  <c r="BB18" i="2"/>
  <c r="AZ19" i="2"/>
  <c r="BB20" i="2"/>
  <c r="AZ21" i="2"/>
  <c r="AE21" i="2" s="1"/>
  <c r="BB22" i="2"/>
  <c r="AZ23" i="2"/>
  <c r="AC23" i="2" s="1"/>
  <c r="BB24" i="2"/>
  <c r="AE24" i="2" s="1"/>
  <c r="AZ25" i="2"/>
  <c r="AC25" i="2" s="1"/>
  <c r="AZ31" i="2"/>
  <c r="AD31" i="2" s="1"/>
  <c r="BB34" i="2"/>
  <c r="AZ35" i="2"/>
  <c r="AC35" i="2" s="1"/>
  <c r="BB36" i="2"/>
  <c r="BB40" i="2"/>
  <c r="BA45" i="2"/>
  <c r="BA46" i="2"/>
  <c r="AE46" i="2" s="1"/>
  <c r="AZ48" i="2"/>
  <c r="AE48" i="2" s="1"/>
  <c r="BD52" i="2"/>
  <c r="BE53" i="2"/>
  <c r="BC54" i="2"/>
  <c r="BA54" i="2"/>
  <c r="AZ56" i="2"/>
  <c r="BD60" i="2"/>
  <c r="BA61" i="2"/>
  <c r="AD61" i="2" s="1"/>
  <c r="BC62" i="2"/>
  <c r="BA69" i="2"/>
  <c r="BD71" i="2"/>
  <c r="AG71" i="2" s="1"/>
  <c r="BB75" i="2"/>
  <c r="BD76" i="2"/>
  <c r="BB77" i="2"/>
  <c r="BA77" i="2"/>
  <c r="AZ77" i="2"/>
  <c r="AG77" i="2" s="1"/>
  <c r="BF83" i="2"/>
  <c r="AZ4" i="2"/>
  <c r="AC4" i="2" s="1"/>
  <c r="AZ6" i="2"/>
  <c r="AH6" i="2" s="1"/>
  <c r="AZ8" i="2"/>
  <c r="AC8" i="2" s="1"/>
  <c r="AZ10" i="2"/>
  <c r="AC10" i="2" s="1"/>
  <c r="AZ12" i="2"/>
  <c r="AC12" i="2" s="1"/>
  <c r="AZ14" i="2"/>
  <c r="AF14" i="2" s="1"/>
  <c r="AZ16" i="2"/>
  <c r="AC16" i="2" s="1"/>
  <c r="AZ18" i="2"/>
  <c r="AC18" i="2" s="1"/>
  <c r="AZ20" i="2"/>
  <c r="AC20" i="2" s="1"/>
  <c r="AZ22" i="2"/>
  <c r="AC22" i="2" s="1"/>
  <c r="AZ24" i="2"/>
  <c r="AF24" i="2" s="1"/>
  <c r="AZ26" i="2"/>
  <c r="AZ28" i="2"/>
  <c r="AC28" i="2" s="1"/>
  <c r="AZ30" i="2"/>
  <c r="AG30" i="2" s="1"/>
  <c r="AZ34" i="2"/>
  <c r="AZ36" i="2"/>
  <c r="AC36" i="2" s="1"/>
  <c r="AZ38" i="2"/>
  <c r="AC38" i="2" s="1"/>
  <c r="AZ40" i="2"/>
  <c r="AZ42" i="2"/>
  <c r="AC42" i="2" s="1"/>
  <c r="AZ43" i="2"/>
  <c r="BD43" i="2"/>
  <c r="AG43" i="2" s="1"/>
  <c r="BB44" i="2"/>
  <c r="AZ44" i="2"/>
  <c r="BC45" i="2"/>
  <c r="AF45" i="2" s="1"/>
  <c r="BE46" i="2"/>
  <c r="AH46" i="2" s="1"/>
  <c r="BB47" i="2"/>
  <c r="BD48" i="2"/>
  <c r="AG48" i="2" s="1"/>
  <c r="BA49" i="2"/>
  <c r="BE49" i="2"/>
  <c r="AH49" i="2" s="1"/>
  <c r="BC50" i="2"/>
  <c r="BA50" i="2"/>
  <c r="AZ51" i="2"/>
  <c r="BD51" i="2"/>
  <c r="AG51" i="2" s="1"/>
  <c r="BB52" i="2"/>
  <c r="AE52" i="2" s="1"/>
  <c r="AZ52" i="2"/>
  <c r="BC53" i="2"/>
  <c r="AF53" i="2" s="1"/>
  <c r="BE54" i="2"/>
  <c r="AH54" i="2" s="1"/>
  <c r="BD56" i="2"/>
  <c r="AG56" i="2" s="1"/>
  <c r="BA57" i="2"/>
  <c r="AE57" i="2" s="1"/>
  <c r="BE57" i="2"/>
  <c r="AH57" i="2" s="1"/>
  <c r="BC58" i="2"/>
  <c r="AF58" i="2" s="1"/>
  <c r="BA58" i="2"/>
  <c r="AZ59" i="2"/>
  <c r="BD59" i="2"/>
  <c r="BB60" i="2"/>
  <c r="AE60" i="2" s="1"/>
  <c r="AZ60" i="2"/>
  <c r="BC61" i="2"/>
  <c r="BE62" i="2"/>
  <c r="BB63" i="2"/>
  <c r="AE63" i="2" s="1"/>
  <c r="BD64" i="2"/>
  <c r="BA65" i="2"/>
  <c r="AE65" i="2" s="1"/>
  <c r="BE65" i="2"/>
  <c r="AH65" i="2" s="1"/>
  <c r="BC66" i="2"/>
  <c r="AF66" i="2" s="1"/>
  <c r="BA66" i="2"/>
  <c r="AH66" i="2" s="1"/>
  <c r="AZ67" i="2"/>
  <c r="AD67" i="2" s="1"/>
  <c r="BD67" i="2"/>
  <c r="BF68" i="2"/>
  <c r="BC69" i="2"/>
  <c r="BE70" i="2"/>
  <c r="AH70" i="2" s="1"/>
  <c r="BB71" i="2"/>
  <c r="BA73" i="2"/>
  <c r="BE73" i="2"/>
  <c r="BC74" i="2"/>
  <c r="BA74" i="2"/>
  <c r="AD74" i="2" s="1"/>
  <c r="AZ75" i="2"/>
  <c r="AC75" i="2" s="1"/>
  <c r="BD75" i="2"/>
  <c r="BB76" i="2"/>
  <c r="AZ76" i="2"/>
  <c r="BE77" i="2"/>
  <c r="AH77" i="2" s="1"/>
  <c r="BD78" i="2"/>
  <c r="BC80" i="2"/>
  <c r="BD81" i="2"/>
  <c r="BC82" i="2"/>
  <c r="AH89" i="2"/>
  <c r="BA101" i="2"/>
  <c r="BE109" i="2"/>
  <c r="BC111" i="2"/>
  <c r="BA111" i="2"/>
  <c r="BF113" i="2"/>
  <c r="BB119" i="2"/>
  <c r="BA120" i="2"/>
  <c r="AZ120" i="2"/>
  <c r="BD120" i="2"/>
  <c r="BC120" i="2"/>
  <c r="BE120" i="2"/>
  <c r="AH120" i="2" s="1"/>
  <c r="BB126" i="2"/>
  <c r="BD126" i="2"/>
  <c r="AG126" i="2" s="1"/>
  <c r="AZ126" i="2"/>
  <c r="BE133" i="2"/>
  <c r="BC135" i="2"/>
  <c r="BA135" i="2"/>
  <c r="AZ141" i="2"/>
  <c r="BB141" i="2"/>
  <c r="AE141" i="2" s="1"/>
  <c r="BA141" i="2"/>
  <c r="BD141" i="2"/>
  <c r="BE149" i="2"/>
  <c r="BC151" i="2"/>
  <c r="BA151" i="2"/>
  <c r="AF156" i="2"/>
  <c r="AZ157" i="2"/>
  <c r="AH157" i="2" s="1"/>
  <c r="BB157" i="2"/>
  <c r="BA157" i="2"/>
  <c r="BD157" i="2"/>
  <c r="BE165" i="2"/>
  <c r="BB175" i="2"/>
  <c r="BA176" i="2"/>
  <c r="AZ176" i="2"/>
  <c r="AC176" i="2" s="1"/>
  <c r="BD176" i="2"/>
  <c r="BC176" i="2"/>
  <c r="BE176" i="2"/>
  <c r="BE189" i="2"/>
  <c r="BE195" i="2"/>
  <c r="BC199" i="2"/>
  <c r="BA199" i="2"/>
  <c r="BC457" i="2"/>
  <c r="BB457" i="2"/>
  <c r="BC77" i="2"/>
  <c r="BA78" i="2"/>
  <c r="AD78" i="2" s="1"/>
  <c r="BE78" i="2"/>
  <c r="BA80" i="2"/>
  <c r="BE80" i="2"/>
  <c r="AH80" i="2" s="1"/>
  <c r="BC81" i="2"/>
  <c r="AF81" i="2" s="1"/>
  <c r="BA82" i="2"/>
  <c r="AG82" i="2" s="1"/>
  <c r="BE82" i="2"/>
  <c r="AH82" i="2" s="1"/>
  <c r="BE84" i="2"/>
  <c r="BD84" i="2"/>
  <c r="AG84" i="2" s="1"/>
  <c r="BA85" i="2"/>
  <c r="BE86" i="2"/>
  <c r="BD86" i="2"/>
  <c r="BA87" i="2"/>
  <c r="AD87" i="2" s="1"/>
  <c r="BE88" i="2"/>
  <c r="BD88" i="2"/>
  <c r="BA89" i="2"/>
  <c r="BE90" i="2"/>
  <c r="BD90" i="2"/>
  <c r="BA91" i="2"/>
  <c r="BE92" i="2"/>
  <c r="BD92" i="2"/>
  <c r="AG92" i="2" s="1"/>
  <c r="BA93" i="2"/>
  <c r="BE94" i="2"/>
  <c r="BD94" i="2"/>
  <c r="BA95" i="2"/>
  <c r="AD95" i="2" s="1"/>
  <c r="BE96" i="2"/>
  <c r="BD96" i="2"/>
  <c r="BA97" i="2"/>
  <c r="AZ99" i="2"/>
  <c r="BE104" i="2"/>
  <c r="BA105" i="2"/>
  <c r="BD106" i="2"/>
  <c r="BB107" i="2"/>
  <c r="BE108" i="2"/>
  <c r="AZ114" i="2"/>
  <c r="BB115" i="2"/>
  <c r="BE116" i="2"/>
  <c r="AH116" i="2" s="1"/>
  <c r="BD121" i="2"/>
  <c r="BE121" i="2"/>
  <c r="AZ122" i="2"/>
  <c r="BB123" i="2"/>
  <c r="BE124" i="2"/>
  <c r="BD129" i="2"/>
  <c r="BE129" i="2"/>
  <c r="BF130" i="2"/>
  <c r="BB131" i="2"/>
  <c r="BE132" i="2"/>
  <c r="BD137" i="2"/>
  <c r="BE137" i="2"/>
  <c r="AZ138" i="2"/>
  <c r="AE138" i="2" s="1"/>
  <c r="BB139" i="2"/>
  <c r="BE140" i="2"/>
  <c r="BD145" i="2"/>
  <c r="AG145" i="2" s="1"/>
  <c r="BE145" i="2"/>
  <c r="AZ146" i="2"/>
  <c r="BB147" i="2"/>
  <c r="BE148" i="2"/>
  <c r="AH148" i="2" s="1"/>
  <c r="BD153" i="2"/>
  <c r="BE153" i="2"/>
  <c r="AZ154" i="2"/>
  <c r="BB155" i="2"/>
  <c r="BE156" i="2"/>
  <c r="BD161" i="2"/>
  <c r="BE161" i="2"/>
  <c r="AZ162" i="2"/>
  <c r="AC162" i="2" s="1"/>
  <c r="BB163" i="2"/>
  <c r="BE164" i="2"/>
  <c r="BD169" i="2"/>
  <c r="BE169" i="2"/>
  <c r="AZ170" i="2"/>
  <c r="BB171" i="2"/>
  <c r="BE172" i="2"/>
  <c r="BD177" i="2"/>
  <c r="BE177" i="2"/>
  <c r="AZ178" i="2"/>
  <c r="BB179" i="2"/>
  <c r="BA180" i="2"/>
  <c r="AD180" i="2" s="1"/>
  <c r="BD180" i="2"/>
  <c r="BE180" i="2"/>
  <c r="BE183" i="2"/>
  <c r="BE187" i="2"/>
  <c r="BE191" i="2"/>
  <c r="BE193" i="2"/>
  <c r="AH193" i="2" s="1"/>
  <c r="BE197" i="2"/>
  <c r="BE201" i="2"/>
  <c r="BE205" i="2"/>
  <c r="AC211" i="2"/>
  <c r="BA212" i="2"/>
  <c r="BD212" i="2"/>
  <c r="AZ212" i="2"/>
  <c r="BE212" i="2"/>
  <c r="BA218" i="2"/>
  <c r="BD218" i="2"/>
  <c r="AZ218" i="2"/>
  <c r="BE218" i="2"/>
  <c r="AG221" i="2"/>
  <c r="BA222" i="2"/>
  <c r="BD222" i="2"/>
  <c r="AZ222" i="2"/>
  <c r="BE222" i="2"/>
  <c r="BA226" i="2"/>
  <c r="BD226" i="2"/>
  <c r="AZ226" i="2"/>
  <c r="BE226" i="2"/>
  <c r="AD227" i="2"/>
  <c r="BF229" i="2"/>
  <c r="BE233" i="2"/>
  <c r="BE237" i="2"/>
  <c r="BE241" i="2"/>
  <c r="BE245" i="2"/>
  <c r="BE249" i="2"/>
  <c r="BE251" i="2"/>
  <c r="AG270" i="2"/>
  <c r="BB278" i="2"/>
  <c r="AE278" i="2" s="1"/>
  <c r="BA278" i="2"/>
  <c r="AZ278" i="2"/>
  <c r="BC280" i="2"/>
  <c r="BA280" i="2"/>
  <c r="AZ280" i="2"/>
  <c r="BE280" i="2"/>
  <c r="AZ285" i="2"/>
  <c r="BB285" i="2"/>
  <c r="BD285" i="2"/>
  <c r="BF302" i="2"/>
  <c r="BB322" i="2"/>
  <c r="BC322" i="2"/>
  <c r="AZ322" i="2"/>
  <c r="BB330" i="2"/>
  <c r="BC330" i="2"/>
  <c r="AZ330" i="2"/>
  <c r="AC330" i="2" s="1"/>
  <c r="BB338" i="2"/>
  <c r="BC338" i="2"/>
  <c r="AF338" i="2" s="1"/>
  <c r="AZ338" i="2"/>
  <c r="BA348" i="2"/>
  <c r="BD348" i="2"/>
  <c r="BC348" i="2"/>
  <c r="AZ348" i="2"/>
  <c r="BE348" i="2"/>
  <c r="AZ361" i="2"/>
  <c r="AC361" i="2" s="1"/>
  <c r="BB361" i="2"/>
  <c r="BA361" i="2"/>
  <c r="BD361" i="2"/>
  <c r="BB378" i="2"/>
  <c r="BC378" i="2"/>
  <c r="AF378" i="2" s="1"/>
  <c r="AZ378" i="2"/>
  <c r="BB386" i="2"/>
  <c r="AE386" i="2" s="1"/>
  <c r="BC386" i="2"/>
  <c r="AZ386" i="2"/>
  <c r="AZ393" i="2"/>
  <c r="BB393" i="2"/>
  <c r="BA393" i="2"/>
  <c r="BD393" i="2"/>
  <c r="AG393" i="2" s="1"/>
  <c r="BA400" i="2"/>
  <c r="BD400" i="2"/>
  <c r="AZ400" i="2"/>
  <c r="AC400" i="2" s="1"/>
  <c r="BE400" i="2"/>
  <c r="BE401" i="2"/>
  <c r="AZ401" i="2"/>
  <c r="BB401" i="2"/>
  <c r="BA401" i="2"/>
  <c r="BD401" i="2"/>
  <c r="AZ84" i="2"/>
  <c r="BB85" i="2"/>
  <c r="AZ86" i="2"/>
  <c r="AF86" i="2" s="1"/>
  <c r="BB87" i="2"/>
  <c r="AZ88" i="2"/>
  <c r="BB89" i="2"/>
  <c r="AZ90" i="2"/>
  <c r="BB91" i="2"/>
  <c r="AZ92" i="2"/>
  <c r="BB93" i="2"/>
  <c r="AZ94" i="2"/>
  <c r="AF94" i="2" s="1"/>
  <c r="BB95" i="2"/>
  <c r="AZ96" i="2"/>
  <c r="AF96" i="2" s="1"/>
  <c r="BD97" i="2"/>
  <c r="BC99" i="2"/>
  <c r="BA99" i="2"/>
  <c r="AZ100" i="2"/>
  <c r="BD100" i="2"/>
  <c r="BB101" i="2"/>
  <c r="AE101" i="2" s="1"/>
  <c r="AZ101" i="2"/>
  <c r="BB104" i="2"/>
  <c r="BD105" i="2"/>
  <c r="BA106" i="2"/>
  <c r="AD106" i="2" s="1"/>
  <c r="BE106" i="2"/>
  <c r="AZ107" i="2"/>
  <c r="BD107" i="2"/>
  <c r="BE107" i="2"/>
  <c r="AH107" i="2" s="1"/>
  <c r="BB108" i="2"/>
  <c r="AZ108" i="2"/>
  <c r="AD108" i="2" s="1"/>
  <c r="BC109" i="2"/>
  <c r="BA110" i="2"/>
  <c r="AD110" i="2" s="1"/>
  <c r="BE110" i="2"/>
  <c r="BC114" i="2"/>
  <c r="AZ115" i="2"/>
  <c r="BD115" i="2"/>
  <c r="BE115" i="2"/>
  <c r="BB116" i="2"/>
  <c r="AZ116" i="2"/>
  <c r="BC117" i="2"/>
  <c r="AF117" i="2" s="1"/>
  <c r="BA118" i="2"/>
  <c r="BE118" i="2"/>
  <c r="BC122" i="2"/>
  <c r="AZ123" i="2"/>
  <c r="AC123" i="2" s="1"/>
  <c r="BD123" i="2"/>
  <c r="BE123" i="2"/>
  <c r="BB124" i="2"/>
  <c r="AZ124" i="2"/>
  <c r="BC125" i="2"/>
  <c r="BA126" i="2"/>
  <c r="BE126" i="2"/>
  <c r="AZ131" i="2"/>
  <c r="BD131" i="2"/>
  <c r="BE131" i="2"/>
  <c r="BB132" i="2"/>
  <c r="AZ132" i="2"/>
  <c r="AC132" i="2" s="1"/>
  <c r="BC133" i="2"/>
  <c r="BA134" i="2"/>
  <c r="BE134" i="2"/>
  <c r="BC138" i="2"/>
  <c r="AF138" i="2" s="1"/>
  <c r="AZ139" i="2"/>
  <c r="BD139" i="2"/>
  <c r="BE139" i="2"/>
  <c r="BB140" i="2"/>
  <c r="AZ140" i="2"/>
  <c r="AD140" i="2" s="1"/>
  <c r="BC141" i="2"/>
  <c r="BA142" i="2"/>
  <c r="BE142" i="2"/>
  <c r="AH142" i="2" s="1"/>
  <c r="BC146" i="2"/>
  <c r="AZ147" i="2"/>
  <c r="AF147" i="2" s="1"/>
  <c r="BD147" i="2"/>
  <c r="BE147" i="2"/>
  <c r="AH147" i="2" s="1"/>
  <c r="BB148" i="2"/>
  <c r="AZ148" i="2"/>
  <c r="AD148" i="2" s="1"/>
  <c r="BC149" i="2"/>
  <c r="BA150" i="2"/>
  <c r="BE150" i="2"/>
  <c r="BC154" i="2"/>
  <c r="AZ155" i="2"/>
  <c r="BD155" i="2"/>
  <c r="AG155" i="2" s="1"/>
  <c r="BE155" i="2"/>
  <c r="BB156" i="2"/>
  <c r="AZ156" i="2"/>
  <c r="BC157" i="2"/>
  <c r="AF157" i="2" s="1"/>
  <c r="BA158" i="2"/>
  <c r="BE158" i="2"/>
  <c r="BC162" i="2"/>
  <c r="AZ163" i="2"/>
  <c r="AF163" i="2" s="1"/>
  <c r="BD163" i="2"/>
  <c r="BE163" i="2"/>
  <c r="BB164" i="2"/>
  <c r="AZ164" i="2"/>
  <c r="AC164" i="2" s="1"/>
  <c r="BC165" i="2"/>
  <c r="BA166" i="2"/>
  <c r="BE166" i="2"/>
  <c r="BC170" i="2"/>
  <c r="AF170" i="2" s="1"/>
  <c r="AZ171" i="2"/>
  <c r="BD171" i="2"/>
  <c r="BE171" i="2"/>
  <c r="BB172" i="2"/>
  <c r="AE172" i="2" s="1"/>
  <c r="AZ172" i="2"/>
  <c r="BC173" i="2"/>
  <c r="BA174" i="2"/>
  <c r="BE174" i="2"/>
  <c r="AH174" i="2" s="1"/>
  <c r="BC178" i="2"/>
  <c r="AZ179" i="2"/>
  <c r="BD179" i="2"/>
  <c r="BE179" i="2"/>
  <c r="AH179" i="2" s="1"/>
  <c r="BB180" i="2"/>
  <c r="AZ180" i="2"/>
  <c r="AZ183" i="2"/>
  <c r="BD183" i="2"/>
  <c r="AG183" i="2" s="1"/>
  <c r="BA184" i="2"/>
  <c r="BD184" i="2"/>
  <c r="AZ184" i="2"/>
  <c r="BE184" i="2"/>
  <c r="AH184" i="2" s="1"/>
  <c r="AZ187" i="2"/>
  <c r="BD187" i="2"/>
  <c r="BA188" i="2"/>
  <c r="BD188" i="2"/>
  <c r="AG188" i="2" s="1"/>
  <c r="AZ188" i="2"/>
  <c r="AE188" i="2" s="1"/>
  <c r="BE188" i="2"/>
  <c r="AZ191" i="2"/>
  <c r="BD191" i="2"/>
  <c r="AZ193" i="2"/>
  <c r="BD193" i="2"/>
  <c r="BA194" i="2"/>
  <c r="BD194" i="2"/>
  <c r="AG194" i="2" s="1"/>
  <c r="AZ194" i="2"/>
  <c r="AF194" i="2" s="1"/>
  <c r="BE194" i="2"/>
  <c r="AZ197" i="2"/>
  <c r="BD197" i="2"/>
  <c r="BA198" i="2"/>
  <c r="BD198" i="2"/>
  <c r="AZ198" i="2"/>
  <c r="BE198" i="2"/>
  <c r="AH198" i="2" s="1"/>
  <c r="AZ201" i="2"/>
  <c r="BD201" i="2"/>
  <c r="BA202" i="2"/>
  <c r="BD202" i="2"/>
  <c r="AG202" i="2" s="1"/>
  <c r="AZ202" i="2"/>
  <c r="BE202" i="2"/>
  <c r="AZ205" i="2"/>
  <c r="BD205" i="2"/>
  <c r="AG205" i="2" s="1"/>
  <c r="BA206" i="2"/>
  <c r="BD206" i="2"/>
  <c r="AZ206" i="2"/>
  <c r="BE206" i="2"/>
  <c r="AH206" i="2" s="1"/>
  <c r="BA207" i="2"/>
  <c r="BF209" i="2"/>
  <c r="BB212" i="2"/>
  <c r="AE212" i="2" s="1"/>
  <c r="BC212" i="2"/>
  <c r="BF215" i="2"/>
  <c r="BB218" i="2"/>
  <c r="AE218" i="2" s="1"/>
  <c r="BC218" i="2"/>
  <c r="BE219" i="2"/>
  <c r="BB222" i="2"/>
  <c r="AE222" i="2" s="1"/>
  <c r="BC222" i="2"/>
  <c r="BE223" i="2"/>
  <c r="BB226" i="2"/>
  <c r="AE226" i="2" s="1"/>
  <c r="BC226" i="2"/>
  <c r="BE227" i="2"/>
  <c r="BA230" i="2"/>
  <c r="BD230" i="2"/>
  <c r="AG230" i="2" s="1"/>
  <c r="AZ230" i="2"/>
  <c r="BE230" i="2"/>
  <c r="BA231" i="2"/>
  <c r="AZ233" i="2"/>
  <c r="AC233" i="2" s="1"/>
  <c r="BD233" i="2"/>
  <c r="BA234" i="2"/>
  <c r="BD234" i="2"/>
  <c r="AZ234" i="2"/>
  <c r="AC234" i="2" s="1"/>
  <c r="BE234" i="2"/>
  <c r="BA235" i="2"/>
  <c r="AZ237" i="2"/>
  <c r="BD237" i="2"/>
  <c r="BA238" i="2"/>
  <c r="BD238" i="2"/>
  <c r="AZ238" i="2"/>
  <c r="BE238" i="2"/>
  <c r="AH238" i="2" s="1"/>
  <c r="BA239" i="2"/>
  <c r="AZ241" i="2"/>
  <c r="AF241" i="2" s="1"/>
  <c r="BD241" i="2"/>
  <c r="BA242" i="2"/>
  <c r="AD242" i="2" s="1"/>
  <c r="BD242" i="2"/>
  <c r="AZ242" i="2"/>
  <c r="BE242" i="2"/>
  <c r="BA243" i="2"/>
  <c r="AZ245" i="2"/>
  <c r="BD245" i="2"/>
  <c r="BA246" i="2"/>
  <c r="BD246" i="2"/>
  <c r="AG246" i="2" s="1"/>
  <c r="AZ246" i="2"/>
  <c r="BE246" i="2"/>
  <c r="BA247" i="2"/>
  <c r="AZ249" i="2"/>
  <c r="AC249" i="2" s="1"/>
  <c r="BD249" i="2"/>
  <c r="AZ251" i="2"/>
  <c r="BD251" i="2"/>
  <c r="AG252" i="2"/>
  <c r="BD254" i="2"/>
  <c r="BB255" i="2"/>
  <c r="BB259" i="2"/>
  <c r="AE259" i="2" s="1"/>
  <c r="BA260" i="2"/>
  <c r="BB262" i="2"/>
  <c r="BA262" i="2"/>
  <c r="AZ262" i="2"/>
  <c r="AC262" i="2" s="1"/>
  <c r="BC264" i="2"/>
  <c r="BA264" i="2"/>
  <c r="AZ264" i="2"/>
  <c r="BE264" i="2"/>
  <c r="BF269" i="2"/>
  <c r="BB270" i="2"/>
  <c r="BA270" i="2"/>
  <c r="AZ270" i="2"/>
  <c r="AC270" i="2" s="1"/>
  <c r="BC272" i="2"/>
  <c r="AF272" i="2" s="1"/>
  <c r="BA272" i="2"/>
  <c r="AZ272" i="2"/>
  <c r="BE272" i="2"/>
  <c r="AZ277" i="2"/>
  <c r="BB277" i="2"/>
  <c r="AH277" i="2" s="1"/>
  <c r="BD277" i="2"/>
  <c r="BC278" i="2"/>
  <c r="BE278" i="2"/>
  <c r="BD280" i="2"/>
  <c r="AG280" i="2" s="1"/>
  <c r="BA285" i="2"/>
  <c r="BE285" i="2"/>
  <c r="AH285" i="2" s="1"/>
  <c r="BB291" i="2"/>
  <c r="BA292" i="2"/>
  <c r="BB294" i="2"/>
  <c r="BA294" i="2"/>
  <c r="AD294" i="2" s="1"/>
  <c r="AZ294" i="2"/>
  <c r="AG294" i="2" s="1"/>
  <c r="BC296" i="2"/>
  <c r="BA296" i="2"/>
  <c r="AZ296" i="2"/>
  <c r="AC296" i="2" s="1"/>
  <c r="BE296" i="2"/>
  <c r="AZ301" i="2"/>
  <c r="BB301" i="2"/>
  <c r="BD301" i="2"/>
  <c r="BB303" i="2"/>
  <c r="AE303" i="2" s="1"/>
  <c r="BB307" i="2"/>
  <c r="BB314" i="2"/>
  <c r="BC314" i="2"/>
  <c r="AZ314" i="2"/>
  <c r="AD317" i="2"/>
  <c r="AZ321" i="2"/>
  <c r="BB321" i="2"/>
  <c r="BA321" i="2"/>
  <c r="BD321" i="2"/>
  <c r="AG321" i="2" s="1"/>
  <c r="AZ329" i="2"/>
  <c r="AC329" i="2" s="1"/>
  <c r="BB329" i="2"/>
  <c r="BA329" i="2"/>
  <c r="BD329" i="2"/>
  <c r="AG334" i="2"/>
  <c r="AZ337" i="2"/>
  <c r="BB337" i="2"/>
  <c r="BA337" i="2"/>
  <c r="AD337" i="2" s="1"/>
  <c r="BD337" i="2"/>
  <c r="BF345" i="2"/>
  <c r="BD346" i="2"/>
  <c r="BB354" i="2"/>
  <c r="AE354" i="2" s="1"/>
  <c r="BC354" i="2"/>
  <c r="AZ354" i="2"/>
  <c r="BB363" i="2"/>
  <c r="BA364" i="2"/>
  <c r="BD364" i="2"/>
  <c r="BC364" i="2"/>
  <c r="AZ364" i="2"/>
  <c r="AC364" i="2" s="1"/>
  <c r="BE364" i="2"/>
  <c r="BB370" i="2"/>
  <c r="BC370" i="2"/>
  <c r="AZ370" i="2"/>
  <c r="AG370" i="2" s="1"/>
  <c r="AZ377" i="2"/>
  <c r="BB377" i="2"/>
  <c r="BA377" i="2"/>
  <c r="BD377" i="2"/>
  <c r="AZ385" i="2"/>
  <c r="BB385" i="2"/>
  <c r="BA385" i="2"/>
  <c r="BD385" i="2"/>
  <c r="AF389" i="2"/>
  <c r="BB395" i="2"/>
  <c r="BA396" i="2"/>
  <c r="BD396" i="2"/>
  <c r="AZ396" i="2"/>
  <c r="AC396" i="2" s="1"/>
  <c r="BE396" i="2"/>
  <c r="BE397" i="2"/>
  <c r="AZ397" i="2"/>
  <c r="BB397" i="2"/>
  <c r="BA397" i="2"/>
  <c r="BD397" i="2"/>
  <c r="BF410" i="2"/>
  <c r="BB420" i="2"/>
  <c r="BA420" i="2"/>
  <c r="BE420" i="2"/>
  <c r="AZ420" i="2"/>
  <c r="BF429" i="2"/>
  <c r="AZ437" i="2"/>
  <c r="BB437" i="2"/>
  <c r="AE437" i="2" s="1"/>
  <c r="BD437" i="2"/>
  <c r="BE207" i="2"/>
  <c r="BA210" i="2"/>
  <c r="BD210" i="2"/>
  <c r="AG210" i="2" s="1"/>
  <c r="AZ210" i="2"/>
  <c r="BE210" i="2"/>
  <c r="BF213" i="2"/>
  <c r="BA216" i="2"/>
  <c r="BD216" i="2"/>
  <c r="AZ216" i="2"/>
  <c r="BE216" i="2"/>
  <c r="BA220" i="2"/>
  <c r="BD220" i="2"/>
  <c r="AZ220" i="2"/>
  <c r="BE220" i="2"/>
  <c r="AD221" i="2"/>
  <c r="BA224" i="2"/>
  <c r="BD224" i="2"/>
  <c r="AG224" i="2" s="1"/>
  <c r="AZ224" i="2"/>
  <c r="BE224" i="2"/>
  <c r="AC227" i="2"/>
  <c r="BA228" i="2"/>
  <c r="BD228" i="2"/>
  <c r="AZ228" i="2"/>
  <c r="AC228" i="2" s="1"/>
  <c r="BE228" i="2"/>
  <c r="BE231" i="2"/>
  <c r="BE235" i="2"/>
  <c r="AE238" i="2"/>
  <c r="BE239" i="2"/>
  <c r="AF242" i="2"/>
  <c r="BE243" i="2"/>
  <c r="BE247" i="2"/>
  <c r="BF250" i="2"/>
  <c r="BB254" i="2"/>
  <c r="BA254" i="2"/>
  <c r="AZ254" i="2"/>
  <c r="BC256" i="2"/>
  <c r="BA256" i="2"/>
  <c r="AZ256" i="2"/>
  <c r="AC256" i="2" s="1"/>
  <c r="BE256" i="2"/>
  <c r="AZ261" i="2"/>
  <c r="AF261" i="2" s="1"/>
  <c r="BB261" i="2"/>
  <c r="BD261" i="2"/>
  <c r="AF262" i="2"/>
  <c r="AH266" i="2"/>
  <c r="AD274" i="2"/>
  <c r="BE279" i="2"/>
  <c r="BD284" i="2"/>
  <c r="BC285" i="2"/>
  <c r="AG286" i="2"/>
  <c r="BF287" i="2"/>
  <c r="BC288" i="2"/>
  <c r="BA288" i="2"/>
  <c r="AZ288" i="2"/>
  <c r="BE288" i="2"/>
  <c r="AZ293" i="2"/>
  <c r="BB293" i="2"/>
  <c r="BD293" i="2"/>
  <c r="AF294" i="2"/>
  <c r="BC304" i="2"/>
  <c r="BA304" i="2"/>
  <c r="AD304" i="2" s="1"/>
  <c r="AZ304" i="2"/>
  <c r="BE304" i="2"/>
  <c r="AZ313" i="2"/>
  <c r="AC313" i="2" s="1"/>
  <c r="BB313" i="2"/>
  <c r="BA313" i="2"/>
  <c r="BD313" i="2"/>
  <c r="AF317" i="2"/>
  <c r="BA324" i="2"/>
  <c r="BD324" i="2"/>
  <c r="BC324" i="2"/>
  <c r="AZ324" i="2"/>
  <c r="BE324" i="2"/>
  <c r="AH324" i="2" s="1"/>
  <c r="BA332" i="2"/>
  <c r="BD332" i="2"/>
  <c r="BC332" i="2"/>
  <c r="AF332" i="2" s="1"/>
  <c r="AZ332" i="2"/>
  <c r="BE332" i="2"/>
  <c r="BA340" i="2"/>
  <c r="BD340" i="2"/>
  <c r="BC340" i="2"/>
  <c r="AZ340" i="2"/>
  <c r="BE340" i="2"/>
  <c r="BB346" i="2"/>
  <c r="BC346" i="2"/>
  <c r="AZ346" i="2"/>
  <c r="AZ353" i="2"/>
  <c r="AH353" i="2" s="1"/>
  <c r="BB353" i="2"/>
  <c r="BA353" i="2"/>
  <c r="BD353" i="2"/>
  <c r="BE361" i="2"/>
  <c r="BA380" i="2"/>
  <c r="BD380" i="2"/>
  <c r="AG380" i="2" s="1"/>
  <c r="BC380" i="2"/>
  <c r="AZ380" i="2"/>
  <c r="BE380" i="2"/>
  <c r="AE387" i="2"/>
  <c r="BA388" i="2"/>
  <c r="BD388" i="2"/>
  <c r="BC388" i="2"/>
  <c r="AZ388" i="2"/>
  <c r="BE388" i="2"/>
  <c r="BE393" i="2"/>
  <c r="BB416" i="2"/>
  <c r="BE416" i="2"/>
  <c r="AZ416" i="2"/>
  <c r="BE421" i="2"/>
  <c r="AH422" i="2"/>
  <c r="BC441" i="2"/>
  <c r="AF441" i="2" s="1"/>
  <c r="BE441" i="2"/>
  <c r="BA441" i="2"/>
  <c r="BF444" i="2"/>
  <c r="BB524" i="2"/>
  <c r="BD524" i="2"/>
  <c r="AZ524" i="2"/>
  <c r="BA554" i="2"/>
  <c r="AD554" i="2" s="1"/>
  <c r="BD554" i="2"/>
  <c r="AZ554" i="2"/>
  <c r="BE554" i="2"/>
  <c r="AZ85" i="2"/>
  <c r="AF85" i="2" s="1"/>
  <c r="AZ87" i="2"/>
  <c r="AH87" i="2" s="1"/>
  <c r="AZ89" i="2"/>
  <c r="AF89" i="2" s="1"/>
  <c r="AZ91" i="2"/>
  <c r="AZ93" i="2"/>
  <c r="AF93" i="2" s="1"/>
  <c r="AZ95" i="2"/>
  <c r="AH95" i="2" s="1"/>
  <c r="BB97" i="2"/>
  <c r="AZ97" i="2"/>
  <c r="AC97" i="2" s="1"/>
  <c r="BE99" i="2"/>
  <c r="AH99" i="2" s="1"/>
  <c r="BB100" i="2"/>
  <c r="AE100" i="2" s="1"/>
  <c r="BD101" i="2"/>
  <c r="BA102" i="2"/>
  <c r="BE102" i="2"/>
  <c r="AH102" i="2" s="1"/>
  <c r="BC103" i="2"/>
  <c r="AZ104" i="2"/>
  <c r="AF104" i="2" s="1"/>
  <c r="BD104" i="2"/>
  <c r="AG104" i="2" s="1"/>
  <c r="BB105" i="2"/>
  <c r="AE105" i="2" s="1"/>
  <c r="AZ105" i="2"/>
  <c r="BC106" i="2"/>
  <c r="BA107" i="2"/>
  <c r="BD108" i="2"/>
  <c r="AG108" i="2" s="1"/>
  <c r="BC110" i="2"/>
  <c r="AZ111" i="2"/>
  <c r="BD111" i="2"/>
  <c r="BE111" i="2"/>
  <c r="AH111" i="2" s="1"/>
  <c r="BB112" i="2"/>
  <c r="BA114" i="2"/>
  <c r="BE114" i="2"/>
  <c r="AH114" i="2" s="1"/>
  <c r="BA115" i="2"/>
  <c r="AD115" i="2" s="1"/>
  <c r="BD116" i="2"/>
  <c r="BC118" i="2"/>
  <c r="AF118" i="2" s="1"/>
  <c r="AZ119" i="2"/>
  <c r="BD119" i="2"/>
  <c r="AG119" i="2" s="1"/>
  <c r="BE119" i="2"/>
  <c r="BB120" i="2"/>
  <c r="BC121" i="2"/>
  <c r="BB121" i="2"/>
  <c r="AE121" i="2" s="1"/>
  <c r="BA122" i="2"/>
  <c r="BE122" i="2"/>
  <c r="AH122" i="2" s="1"/>
  <c r="BA123" i="2"/>
  <c r="BD124" i="2"/>
  <c r="AG124" i="2" s="1"/>
  <c r="BC126" i="2"/>
  <c r="AZ127" i="2"/>
  <c r="BD127" i="2"/>
  <c r="BE127" i="2"/>
  <c r="AH127" i="2" s="1"/>
  <c r="BB128" i="2"/>
  <c r="BC129" i="2"/>
  <c r="BB129" i="2"/>
  <c r="AE129" i="2" s="1"/>
  <c r="BA131" i="2"/>
  <c r="AD131" i="2" s="1"/>
  <c r="BD132" i="2"/>
  <c r="BC134" i="2"/>
  <c r="AF134" i="2" s="1"/>
  <c r="AZ135" i="2"/>
  <c r="BD135" i="2"/>
  <c r="AG135" i="2" s="1"/>
  <c r="BE135" i="2"/>
  <c r="BB136" i="2"/>
  <c r="BC137" i="2"/>
  <c r="BB137" i="2"/>
  <c r="AE137" i="2" s="1"/>
  <c r="BA138" i="2"/>
  <c r="BE138" i="2"/>
  <c r="BA139" i="2"/>
  <c r="AD139" i="2" s="1"/>
  <c r="BD140" i="2"/>
  <c r="AG140" i="2" s="1"/>
  <c r="BC142" i="2"/>
  <c r="AZ143" i="2"/>
  <c r="AE143" i="2" s="1"/>
  <c r="BD143" i="2"/>
  <c r="BE143" i="2"/>
  <c r="AH143" i="2" s="1"/>
  <c r="BB144" i="2"/>
  <c r="BC145" i="2"/>
  <c r="BB145" i="2"/>
  <c r="BA146" i="2"/>
  <c r="AD146" i="2" s="1"/>
  <c r="BE146" i="2"/>
  <c r="BA147" i="2"/>
  <c r="BD148" i="2"/>
  <c r="BC150" i="2"/>
  <c r="AF150" i="2" s="1"/>
  <c r="AZ151" i="2"/>
  <c r="BD151" i="2"/>
  <c r="BE151" i="2"/>
  <c r="AH151" i="2" s="1"/>
  <c r="BB152" i="2"/>
  <c r="AE152" i="2" s="1"/>
  <c r="BC153" i="2"/>
  <c r="BB153" i="2"/>
  <c r="AE153" i="2" s="1"/>
  <c r="BA154" i="2"/>
  <c r="BE154" i="2"/>
  <c r="AH154" i="2" s="1"/>
  <c r="BA155" i="2"/>
  <c r="BD156" i="2"/>
  <c r="AG156" i="2" s="1"/>
  <c r="BC158" i="2"/>
  <c r="AZ159" i="2"/>
  <c r="AC159" i="2" s="1"/>
  <c r="BD159" i="2"/>
  <c r="BE159" i="2"/>
  <c r="BB160" i="2"/>
  <c r="BC161" i="2"/>
  <c r="AF161" i="2" s="1"/>
  <c r="BB161" i="2"/>
  <c r="AC161" i="2" s="1"/>
  <c r="BA162" i="2"/>
  <c r="BE162" i="2"/>
  <c r="BA163" i="2"/>
  <c r="AD163" i="2" s="1"/>
  <c r="BD164" i="2"/>
  <c r="BC166" i="2"/>
  <c r="AF166" i="2" s="1"/>
  <c r="BB168" i="2"/>
  <c r="BC169" i="2"/>
  <c r="AF169" i="2" s="1"/>
  <c r="BB169" i="2"/>
  <c r="BA170" i="2"/>
  <c r="BE170" i="2"/>
  <c r="BA171" i="2"/>
  <c r="AD171" i="2" s="1"/>
  <c r="BD172" i="2"/>
  <c r="BC174" i="2"/>
  <c r="AZ175" i="2"/>
  <c r="BD175" i="2"/>
  <c r="AG175" i="2" s="1"/>
  <c r="BE175" i="2"/>
  <c r="BB176" i="2"/>
  <c r="BC177" i="2"/>
  <c r="BB177" i="2"/>
  <c r="AE177" i="2" s="1"/>
  <c r="BA178" i="2"/>
  <c r="AG178" i="2" s="1"/>
  <c r="BE178" i="2"/>
  <c r="AH178" i="2" s="1"/>
  <c r="BA179" i="2"/>
  <c r="AZ181" i="2"/>
  <c r="AC181" i="2" s="1"/>
  <c r="BD181" i="2"/>
  <c r="BA182" i="2"/>
  <c r="BD182" i="2"/>
  <c r="AZ182" i="2"/>
  <c r="AC182" i="2" s="1"/>
  <c r="BE182" i="2"/>
  <c r="BA183" i="2"/>
  <c r="AZ185" i="2"/>
  <c r="BD185" i="2"/>
  <c r="AG185" i="2" s="1"/>
  <c r="BA186" i="2"/>
  <c r="BD186" i="2"/>
  <c r="AZ186" i="2"/>
  <c r="BE186" i="2"/>
  <c r="AH186" i="2" s="1"/>
  <c r="BA187" i="2"/>
  <c r="AZ189" i="2"/>
  <c r="BD189" i="2"/>
  <c r="AG189" i="2" s="1"/>
  <c r="BA190" i="2"/>
  <c r="AD190" i="2" s="1"/>
  <c r="BD190" i="2"/>
  <c r="AZ190" i="2"/>
  <c r="BE190" i="2"/>
  <c r="BA191" i="2"/>
  <c r="AD191" i="2" s="1"/>
  <c r="BA193" i="2"/>
  <c r="AZ195" i="2"/>
  <c r="BD195" i="2"/>
  <c r="BA196" i="2"/>
  <c r="AD196" i="2" s="1"/>
  <c r="BD196" i="2"/>
  <c r="AZ196" i="2"/>
  <c r="BE196" i="2"/>
  <c r="BA197" i="2"/>
  <c r="AD197" i="2" s="1"/>
  <c r="AZ199" i="2"/>
  <c r="AH199" i="2" s="1"/>
  <c r="BD199" i="2"/>
  <c r="BA200" i="2"/>
  <c r="BD200" i="2"/>
  <c r="AG200" i="2" s="1"/>
  <c r="AZ200" i="2"/>
  <c r="BE200" i="2"/>
  <c r="BA201" i="2"/>
  <c r="AZ203" i="2"/>
  <c r="BD203" i="2"/>
  <c r="BA204" i="2"/>
  <c r="BD204" i="2"/>
  <c r="AZ204" i="2"/>
  <c r="AC204" i="2" s="1"/>
  <c r="BE204" i="2"/>
  <c r="BA205" i="2"/>
  <c r="AZ207" i="2"/>
  <c r="BD207" i="2"/>
  <c r="AG207" i="2" s="1"/>
  <c r="BA208" i="2"/>
  <c r="BD208" i="2"/>
  <c r="AZ208" i="2"/>
  <c r="BE208" i="2"/>
  <c r="AH208" i="2" s="1"/>
  <c r="BB210" i="2"/>
  <c r="BC210" i="2"/>
  <c r="BE211" i="2"/>
  <c r="BA214" i="2"/>
  <c r="AD214" i="2" s="1"/>
  <c r="BD214" i="2"/>
  <c r="AZ214" i="2"/>
  <c r="AF214" i="2" s="1"/>
  <c r="BE214" i="2"/>
  <c r="BB216" i="2"/>
  <c r="AE216" i="2" s="1"/>
  <c r="BC216" i="2"/>
  <c r="BE217" i="2"/>
  <c r="BB220" i="2"/>
  <c r="BC220" i="2"/>
  <c r="AF220" i="2" s="1"/>
  <c r="BE221" i="2"/>
  <c r="BB224" i="2"/>
  <c r="BC224" i="2"/>
  <c r="BE225" i="2"/>
  <c r="BB228" i="2"/>
  <c r="BC228" i="2"/>
  <c r="AZ231" i="2"/>
  <c r="BD231" i="2"/>
  <c r="AG231" i="2" s="1"/>
  <c r="BA232" i="2"/>
  <c r="BD232" i="2"/>
  <c r="AZ232" i="2"/>
  <c r="BE232" i="2"/>
  <c r="AH232" i="2" s="1"/>
  <c r="BA233" i="2"/>
  <c r="AZ235" i="2"/>
  <c r="BD235" i="2"/>
  <c r="BA236" i="2"/>
  <c r="AD236" i="2" s="1"/>
  <c r="BD236" i="2"/>
  <c r="AZ236" i="2"/>
  <c r="BE236" i="2"/>
  <c r="BA237" i="2"/>
  <c r="AD237" i="2" s="1"/>
  <c r="AZ239" i="2"/>
  <c r="BD239" i="2"/>
  <c r="BA240" i="2"/>
  <c r="BD240" i="2"/>
  <c r="AG240" i="2" s="1"/>
  <c r="AZ240" i="2"/>
  <c r="BE240" i="2"/>
  <c r="BA241" i="2"/>
  <c r="AZ243" i="2"/>
  <c r="BD243" i="2"/>
  <c r="BA244" i="2"/>
  <c r="BD244" i="2"/>
  <c r="AZ244" i="2"/>
  <c r="AC244" i="2" s="1"/>
  <c r="BE244" i="2"/>
  <c r="BA245" i="2"/>
  <c r="AZ247" i="2"/>
  <c r="BD247" i="2"/>
  <c r="AG247" i="2" s="1"/>
  <c r="BA248" i="2"/>
  <c r="BD248" i="2"/>
  <c r="AZ248" i="2"/>
  <c r="BE248" i="2"/>
  <c r="AH248" i="2" s="1"/>
  <c r="BA249" i="2"/>
  <c r="BA251" i="2"/>
  <c r="AZ253" i="2"/>
  <c r="AC253" i="2" s="1"/>
  <c r="BB253" i="2"/>
  <c r="BD253" i="2"/>
  <c r="BC254" i="2"/>
  <c r="BE254" i="2"/>
  <c r="AH254" i="2" s="1"/>
  <c r="BD256" i="2"/>
  <c r="BA261" i="2"/>
  <c r="AD261" i="2" s="1"/>
  <c r="BE261" i="2"/>
  <c r="BE263" i="2"/>
  <c r="BD268" i="2"/>
  <c r="BE271" i="2"/>
  <c r="BD276" i="2"/>
  <c r="BC277" i="2"/>
  <c r="AF277" i="2" s="1"/>
  <c r="BD278" i="2"/>
  <c r="BB279" i="2"/>
  <c r="BB283" i="2"/>
  <c r="BA284" i="2"/>
  <c r="AD284" i="2" s="1"/>
  <c r="BB286" i="2"/>
  <c r="BA286" i="2"/>
  <c r="AZ286" i="2"/>
  <c r="AC286" i="2" s="1"/>
  <c r="BD288" i="2"/>
  <c r="AG288" i="2" s="1"/>
  <c r="BA293" i="2"/>
  <c r="BE293" i="2"/>
  <c r="AH293" i="2" s="1"/>
  <c r="BE295" i="2"/>
  <c r="BD300" i="2"/>
  <c r="BC301" i="2"/>
  <c r="AF301" i="2" s="1"/>
  <c r="BD304" i="2"/>
  <c r="BA308" i="2"/>
  <c r="BD308" i="2"/>
  <c r="BC308" i="2"/>
  <c r="AZ308" i="2"/>
  <c r="BE308" i="2"/>
  <c r="AH308" i="2" s="1"/>
  <c r="BB315" i="2"/>
  <c r="BA316" i="2"/>
  <c r="BD316" i="2"/>
  <c r="BC316" i="2"/>
  <c r="AF316" i="2" s="1"/>
  <c r="AZ316" i="2"/>
  <c r="BE316" i="2"/>
  <c r="BE321" i="2"/>
  <c r="BD322" i="2"/>
  <c r="AG322" i="2" s="1"/>
  <c r="BE329" i="2"/>
  <c r="BD330" i="2"/>
  <c r="BE337" i="2"/>
  <c r="BD338" i="2"/>
  <c r="BB355" i="2"/>
  <c r="AE360" i="2"/>
  <c r="BB362" i="2"/>
  <c r="BC362" i="2"/>
  <c r="AZ362" i="2"/>
  <c r="BB371" i="2"/>
  <c r="AF371" i="2" s="1"/>
  <c r="BA372" i="2"/>
  <c r="BD372" i="2"/>
  <c r="BC372" i="2"/>
  <c r="AZ372" i="2"/>
  <c r="AC372" i="2" s="1"/>
  <c r="BE372" i="2"/>
  <c r="BE377" i="2"/>
  <c r="BD378" i="2"/>
  <c r="BE385" i="2"/>
  <c r="BD386" i="2"/>
  <c r="BB394" i="2"/>
  <c r="BC394" i="2"/>
  <c r="AZ394" i="2"/>
  <c r="BA404" i="2"/>
  <c r="BD404" i="2"/>
  <c r="AG404" i="2" s="1"/>
  <c r="AZ404" i="2"/>
  <c r="BE404" i="2"/>
  <c r="BE405" i="2"/>
  <c r="AZ405" i="2"/>
  <c r="BB405" i="2"/>
  <c r="BA405" i="2"/>
  <c r="BD405" i="2"/>
  <c r="AF407" i="2"/>
  <c r="BB409" i="2"/>
  <c r="BE411" i="2"/>
  <c r="AZ411" i="2"/>
  <c r="BB411" i="2"/>
  <c r="BA411" i="2"/>
  <c r="BD411" i="2"/>
  <c r="AZ419" i="2"/>
  <c r="BB419" i="2"/>
  <c r="BC419" i="2"/>
  <c r="BD419" i="2"/>
  <c r="BB438" i="2"/>
  <c r="BE438" i="2"/>
  <c r="AZ438" i="2"/>
  <c r="AH440" i="2"/>
  <c r="BD442" i="2"/>
  <c r="BA442" i="2"/>
  <c r="AH464" i="2"/>
  <c r="BB181" i="2"/>
  <c r="BB183" i="2"/>
  <c r="BB185" i="2"/>
  <c r="BB187" i="2"/>
  <c r="AE187" i="2" s="1"/>
  <c r="BB189" i="2"/>
  <c r="BB191" i="2"/>
  <c r="BB193" i="2"/>
  <c r="BB195" i="2"/>
  <c r="AE195" i="2" s="1"/>
  <c r="BB197" i="2"/>
  <c r="BB199" i="2"/>
  <c r="AE199" i="2" s="1"/>
  <c r="BB201" i="2"/>
  <c r="AE201" i="2" s="1"/>
  <c r="BB203" i="2"/>
  <c r="AE203" i="2" s="1"/>
  <c r="BB205" i="2"/>
  <c r="BB207" i="2"/>
  <c r="BB211" i="2"/>
  <c r="AE211" i="2" s="1"/>
  <c r="BB217" i="2"/>
  <c r="AE217" i="2" s="1"/>
  <c r="BB219" i="2"/>
  <c r="AE219" i="2" s="1"/>
  <c r="BB221" i="2"/>
  <c r="AE221" i="2" s="1"/>
  <c r="BB223" i="2"/>
  <c r="AE223" i="2" s="1"/>
  <c r="BB225" i="2"/>
  <c r="AE225" i="2" s="1"/>
  <c r="BB227" i="2"/>
  <c r="AE227" i="2" s="1"/>
  <c r="BB231" i="2"/>
  <c r="BB233" i="2"/>
  <c r="BB235" i="2"/>
  <c r="AE235" i="2" s="1"/>
  <c r="BB237" i="2"/>
  <c r="BB239" i="2"/>
  <c r="AE239" i="2" s="1"/>
  <c r="BB241" i="2"/>
  <c r="AE241" i="2" s="1"/>
  <c r="BB243" i="2"/>
  <c r="AE243" i="2" s="1"/>
  <c r="BB245" i="2"/>
  <c r="AE245" i="2" s="1"/>
  <c r="BB247" i="2"/>
  <c r="BB249" i="2"/>
  <c r="BB251" i="2"/>
  <c r="AE251" i="2" s="1"/>
  <c r="AZ255" i="2"/>
  <c r="BD255" i="2"/>
  <c r="BB256" i="2"/>
  <c r="BB257" i="2"/>
  <c r="BD258" i="2"/>
  <c r="AZ263" i="2"/>
  <c r="BD263" i="2"/>
  <c r="BB264" i="2"/>
  <c r="AE264" i="2" s="1"/>
  <c r="BB265" i="2"/>
  <c r="BD266" i="2"/>
  <c r="AZ271" i="2"/>
  <c r="BD271" i="2"/>
  <c r="AG271" i="2" s="1"/>
  <c r="BB272" i="2"/>
  <c r="AG272" i="2" s="1"/>
  <c r="BB273" i="2"/>
  <c r="BD274" i="2"/>
  <c r="AZ279" i="2"/>
  <c r="AC279" i="2" s="1"/>
  <c r="BD279" i="2"/>
  <c r="BB280" i="2"/>
  <c r="BB281" i="2"/>
  <c r="BD282" i="2"/>
  <c r="AG282" i="2" s="1"/>
  <c r="BB288" i="2"/>
  <c r="BB289" i="2"/>
  <c r="BD290" i="2"/>
  <c r="AZ295" i="2"/>
  <c r="AC295" i="2" s="1"/>
  <c r="BD295" i="2"/>
  <c r="BB296" i="2"/>
  <c r="BB297" i="2"/>
  <c r="BD298" i="2"/>
  <c r="AG298" i="2" s="1"/>
  <c r="AZ303" i="2"/>
  <c r="AH303" i="2" s="1"/>
  <c r="BD303" i="2"/>
  <c r="BB304" i="2"/>
  <c r="BB305" i="2"/>
  <c r="BD306" i="2"/>
  <c r="BB308" i="2"/>
  <c r="BB309" i="2"/>
  <c r="BE310" i="2"/>
  <c r="AZ315" i="2"/>
  <c r="BD315" i="2"/>
  <c r="BE315" i="2"/>
  <c r="BB316" i="2"/>
  <c r="BB317" i="2"/>
  <c r="BE318" i="2"/>
  <c r="AZ323" i="2"/>
  <c r="AE323" i="2" s="1"/>
  <c r="BD323" i="2"/>
  <c r="BE323" i="2"/>
  <c r="BB324" i="2"/>
  <c r="BB325" i="2"/>
  <c r="BE326" i="2"/>
  <c r="AD327" i="2"/>
  <c r="AZ331" i="2"/>
  <c r="BD331" i="2"/>
  <c r="BE331" i="2"/>
  <c r="BB332" i="2"/>
  <c r="BE334" i="2"/>
  <c r="AZ339" i="2"/>
  <c r="AE339" i="2" s="1"/>
  <c r="BD339" i="2"/>
  <c r="BE339" i="2"/>
  <c r="BB340" i="2"/>
  <c r="AE340" i="2" s="1"/>
  <c r="BB341" i="2"/>
  <c r="BE342" i="2"/>
  <c r="AZ347" i="2"/>
  <c r="AF347" i="2" s="1"/>
  <c r="BD347" i="2"/>
  <c r="BE347" i="2"/>
  <c r="BB348" i="2"/>
  <c r="AE348" i="2" s="1"/>
  <c r="BB349" i="2"/>
  <c r="BE350" i="2"/>
  <c r="AZ355" i="2"/>
  <c r="AC355" i="2" s="1"/>
  <c r="BD355" i="2"/>
  <c r="BE355" i="2"/>
  <c r="BF356" i="2"/>
  <c r="BB357" i="2"/>
  <c r="AZ363" i="2"/>
  <c r="BD363" i="2"/>
  <c r="AG363" i="2" s="1"/>
  <c r="BE363" i="2"/>
  <c r="BB364" i="2"/>
  <c r="BB365" i="2"/>
  <c r="BE366" i="2"/>
  <c r="AH366" i="2" s="1"/>
  <c r="AZ371" i="2"/>
  <c r="BD371" i="2"/>
  <c r="AG371" i="2" s="1"/>
  <c r="BE371" i="2"/>
  <c r="BB372" i="2"/>
  <c r="BB373" i="2"/>
  <c r="BE374" i="2"/>
  <c r="AZ379" i="2"/>
  <c r="BD379" i="2"/>
  <c r="BE379" i="2"/>
  <c r="AH379" i="2" s="1"/>
  <c r="BB380" i="2"/>
  <c r="BE382" i="2"/>
  <c r="AZ387" i="2"/>
  <c r="BD387" i="2"/>
  <c r="BE387" i="2"/>
  <c r="BB388" i="2"/>
  <c r="AE388" i="2" s="1"/>
  <c r="BB389" i="2"/>
  <c r="AZ395" i="2"/>
  <c r="AC395" i="2" s="1"/>
  <c r="BD395" i="2"/>
  <c r="BE395" i="2"/>
  <c r="BB396" i="2"/>
  <c r="AF398" i="2"/>
  <c r="BB399" i="2"/>
  <c r="BB400" i="2"/>
  <c r="BB403" i="2"/>
  <c r="BB404" i="2"/>
  <c r="BB407" i="2"/>
  <c r="BE409" i="2"/>
  <c r="AH409" i="2" s="1"/>
  <c r="AZ409" i="2"/>
  <c r="BD409" i="2"/>
  <c r="BA419" i="2"/>
  <c r="BC420" i="2"/>
  <c r="AF420" i="2" s="1"/>
  <c r="BD430" i="2"/>
  <c r="AZ435" i="2"/>
  <c r="BB435" i="2"/>
  <c r="AE435" i="2" s="1"/>
  <c r="BC435" i="2"/>
  <c r="BD435" i="2"/>
  <c r="BB436" i="2"/>
  <c r="BA436" i="2"/>
  <c r="AZ436" i="2"/>
  <c r="AG436" i="2" s="1"/>
  <c r="BA437" i="2"/>
  <c r="AH437" i="2" s="1"/>
  <c r="AZ453" i="2"/>
  <c r="BB453" i="2"/>
  <c r="BC453" i="2"/>
  <c r="BA453" i="2"/>
  <c r="BD453" i="2"/>
  <c r="AZ455" i="2"/>
  <c r="BB455" i="2"/>
  <c r="BD455" i="2"/>
  <c r="AH456" i="2"/>
  <c r="BA457" i="2"/>
  <c r="BC541" i="2"/>
  <c r="BA541" i="2"/>
  <c r="BB541" i="2"/>
  <c r="BA582" i="2"/>
  <c r="BB582" i="2"/>
  <c r="BE582" i="2"/>
  <c r="AZ257" i="2"/>
  <c r="BD257" i="2"/>
  <c r="BB258" i="2"/>
  <c r="AZ258" i="2"/>
  <c r="AC258" i="2" s="1"/>
  <c r="AZ265" i="2"/>
  <c r="AC265" i="2" s="1"/>
  <c r="BD265" i="2"/>
  <c r="BB266" i="2"/>
  <c r="AZ266" i="2"/>
  <c r="AZ273" i="2"/>
  <c r="AC273" i="2" s="1"/>
  <c r="BD273" i="2"/>
  <c r="BB274" i="2"/>
  <c r="AZ274" i="2"/>
  <c r="AZ281" i="2"/>
  <c r="AF281" i="2" s="1"/>
  <c r="BD281" i="2"/>
  <c r="BB282" i="2"/>
  <c r="AZ282" i="2"/>
  <c r="AZ289" i="2"/>
  <c r="BD289" i="2"/>
  <c r="BB290" i="2"/>
  <c r="AZ290" i="2"/>
  <c r="AC290" i="2" s="1"/>
  <c r="AZ297" i="2"/>
  <c r="AC297" i="2" s="1"/>
  <c r="BD297" i="2"/>
  <c r="BB298" i="2"/>
  <c r="AZ298" i="2"/>
  <c r="AZ305" i="2"/>
  <c r="AH305" i="2" s="1"/>
  <c r="BD305" i="2"/>
  <c r="BB306" i="2"/>
  <c r="AZ306" i="2"/>
  <c r="AC306" i="2" s="1"/>
  <c r="AZ309" i="2"/>
  <c r="AC309" i="2" s="1"/>
  <c r="BD309" i="2"/>
  <c r="BE309" i="2"/>
  <c r="BB310" i="2"/>
  <c r="AZ310" i="2"/>
  <c r="BC311" i="2"/>
  <c r="BB311" i="2"/>
  <c r="AC311" i="2" s="1"/>
  <c r="BA312" i="2"/>
  <c r="BE312" i="2"/>
  <c r="AZ317" i="2"/>
  <c r="BD317" i="2"/>
  <c r="BE317" i="2"/>
  <c r="AH317" i="2" s="1"/>
  <c r="BB318" i="2"/>
  <c r="AE318" i="2" s="1"/>
  <c r="AZ318" i="2"/>
  <c r="BC319" i="2"/>
  <c r="BB319" i="2"/>
  <c r="AZ325" i="2"/>
  <c r="AC325" i="2" s="1"/>
  <c r="BD325" i="2"/>
  <c r="BE325" i="2"/>
  <c r="BB326" i="2"/>
  <c r="AZ326" i="2"/>
  <c r="AG326" i="2" s="1"/>
  <c r="BC327" i="2"/>
  <c r="BB327" i="2"/>
  <c r="AC327" i="2" s="1"/>
  <c r="BA328" i="2"/>
  <c r="BE328" i="2"/>
  <c r="BB334" i="2"/>
  <c r="AZ334" i="2"/>
  <c r="BC335" i="2"/>
  <c r="BB335" i="2"/>
  <c r="AE335" i="2" s="1"/>
  <c r="BA336" i="2"/>
  <c r="BE336" i="2"/>
  <c r="AZ341" i="2"/>
  <c r="BD341" i="2"/>
  <c r="AG341" i="2" s="1"/>
  <c r="BE341" i="2"/>
  <c r="BB342" i="2"/>
  <c r="AZ342" i="2"/>
  <c r="BC343" i="2"/>
  <c r="AF343" i="2" s="1"/>
  <c r="BB343" i="2"/>
  <c r="BA344" i="2"/>
  <c r="BE344" i="2"/>
  <c r="AZ349" i="2"/>
  <c r="AC349" i="2" s="1"/>
  <c r="BD349" i="2"/>
  <c r="BE349" i="2"/>
  <c r="BB350" i="2"/>
  <c r="AZ350" i="2"/>
  <c r="BC351" i="2"/>
  <c r="BB351" i="2"/>
  <c r="AZ357" i="2"/>
  <c r="BD357" i="2"/>
  <c r="AG357" i="2" s="1"/>
  <c r="BE357" i="2"/>
  <c r="BF358" i="2"/>
  <c r="BC359" i="2"/>
  <c r="BB359" i="2"/>
  <c r="AC359" i="2" s="1"/>
  <c r="BA360" i="2"/>
  <c r="BE360" i="2"/>
  <c r="AZ365" i="2"/>
  <c r="BD365" i="2"/>
  <c r="AG365" i="2" s="1"/>
  <c r="BE365" i="2"/>
  <c r="BB366" i="2"/>
  <c r="AZ366" i="2"/>
  <c r="BC367" i="2"/>
  <c r="BB367" i="2"/>
  <c r="AC367" i="2" s="1"/>
  <c r="BA368" i="2"/>
  <c r="BE368" i="2"/>
  <c r="AZ373" i="2"/>
  <c r="AC373" i="2" s="1"/>
  <c r="BD373" i="2"/>
  <c r="BE373" i="2"/>
  <c r="BB374" i="2"/>
  <c r="AZ374" i="2"/>
  <c r="BA376" i="2"/>
  <c r="BE376" i="2"/>
  <c r="BB382" i="2"/>
  <c r="AZ382" i="2"/>
  <c r="BC383" i="2"/>
  <c r="BB383" i="2"/>
  <c r="AC383" i="2" s="1"/>
  <c r="BA384" i="2"/>
  <c r="BE384" i="2"/>
  <c r="AH384" i="2" s="1"/>
  <c r="AZ389" i="2"/>
  <c r="AD389" i="2" s="1"/>
  <c r="BD389" i="2"/>
  <c r="BE389" i="2"/>
  <c r="AH389" i="2" s="1"/>
  <c r="BF390" i="2"/>
  <c r="BC391" i="2"/>
  <c r="BB391" i="2"/>
  <c r="BA392" i="2"/>
  <c r="BE392" i="2"/>
  <c r="AH392" i="2" s="1"/>
  <c r="BA398" i="2"/>
  <c r="BE398" i="2"/>
  <c r="BE399" i="2"/>
  <c r="AZ399" i="2"/>
  <c r="AC399" i="2" s="1"/>
  <c r="BD399" i="2"/>
  <c r="BA402" i="2"/>
  <c r="BE402" i="2"/>
  <c r="BE403" i="2"/>
  <c r="AH403" i="2" s="1"/>
  <c r="AZ403" i="2"/>
  <c r="AD403" i="2" s="1"/>
  <c r="BD403" i="2"/>
  <c r="BA406" i="2"/>
  <c r="BE406" i="2"/>
  <c r="AH406" i="2" s="1"/>
  <c r="BE407" i="2"/>
  <c r="AZ407" i="2"/>
  <c r="BD407" i="2"/>
  <c r="AG407" i="2" s="1"/>
  <c r="BC421" i="2"/>
  <c r="BD422" i="2"/>
  <c r="BA422" i="2"/>
  <c r="BB424" i="2"/>
  <c r="BD424" i="2"/>
  <c r="AZ424" i="2"/>
  <c r="AZ431" i="2"/>
  <c r="AC431" i="2" s="1"/>
  <c r="BA431" i="2"/>
  <c r="BD431" i="2"/>
  <c r="BA432" i="2"/>
  <c r="BC432" i="2"/>
  <c r="AF432" i="2" s="1"/>
  <c r="AZ432" i="2"/>
  <c r="BB433" i="2"/>
  <c r="BA433" i="2"/>
  <c r="AZ434" i="2"/>
  <c r="BA434" i="2"/>
  <c r="BE434" i="2"/>
  <c r="BA435" i="2"/>
  <c r="BC436" i="2"/>
  <c r="AF436" i="2" s="1"/>
  <c r="BE436" i="2"/>
  <c r="AH450" i="2"/>
  <c r="BC454" i="2"/>
  <c r="BA454" i="2"/>
  <c r="AF456" i="2"/>
  <c r="BF472" i="2"/>
  <c r="AZ518" i="2"/>
  <c r="BB564" i="2"/>
  <c r="BD564" i="2"/>
  <c r="AZ564" i="2"/>
  <c r="BB252" i="2"/>
  <c r="AZ252" i="2"/>
  <c r="AF252" i="2" s="1"/>
  <c r="BE252" i="2"/>
  <c r="AH252" i="2" s="1"/>
  <c r="BA255" i="2"/>
  <c r="AD255" i="2" s="1"/>
  <c r="AZ259" i="2"/>
  <c r="AD259" i="2" s="1"/>
  <c r="BD259" i="2"/>
  <c r="BC259" i="2"/>
  <c r="BB260" i="2"/>
  <c r="AE260" i="2" s="1"/>
  <c r="AZ260" i="2"/>
  <c r="AG260" i="2" s="1"/>
  <c r="BE260" i="2"/>
  <c r="BA263" i="2"/>
  <c r="AD263" i="2" s="1"/>
  <c r="AZ267" i="2"/>
  <c r="AC267" i="2" s="1"/>
  <c r="BD267" i="2"/>
  <c r="BC267" i="2"/>
  <c r="BB268" i="2"/>
  <c r="AZ268" i="2"/>
  <c r="AC268" i="2" s="1"/>
  <c r="BE268" i="2"/>
  <c r="BA271" i="2"/>
  <c r="AZ275" i="2"/>
  <c r="BD275" i="2"/>
  <c r="AG275" i="2" s="1"/>
  <c r="BC275" i="2"/>
  <c r="BB276" i="2"/>
  <c r="AZ276" i="2"/>
  <c r="BE276" i="2"/>
  <c r="AH276" i="2" s="1"/>
  <c r="BA279" i="2"/>
  <c r="AZ283" i="2"/>
  <c r="BD283" i="2"/>
  <c r="BC283" i="2"/>
  <c r="AF283" i="2" s="1"/>
  <c r="BB284" i="2"/>
  <c r="AZ284" i="2"/>
  <c r="BE284" i="2"/>
  <c r="AZ291" i="2"/>
  <c r="AC291" i="2" s="1"/>
  <c r="BD291" i="2"/>
  <c r="BC291" i="2"/>
  <c r="BB292" i="2"/>
  <c r="AZ292" i="2"/>
  <c r="AC292" i="2" s="1"/>
  <c r="BE292" i="2"/>
  <c r="BA295" i="2"/>
  <c r="AZ299" i="2"/>
  <c r="BD299" i="2"/>
  <c r="AG299" i="2" s="1"/>
  <c r="BC299" i="2"/>
  <c r="BB300" i="2"/>
  <c r="AZ300" i="2"/>
  <c r="BE300" i="2"/>
  <c r="AH300" i="2" s="1"/>
  <c r="BA303" i="2"/>
  <c r="AZ307" i="2"/>
  <c r="BD307" i="2"/>
  <c r="BC307" i="2"/>
  <c r="AF307" i="2" s="1"/>
  <c r="BC310" i="2"/>
  <c r="BD311" i="2"/>
  <c r="BE311" i="2"/>
  <c r="AH311" i="2" s="1"/>
  <c r="AZ312" i="2"/>
  <c r="AC312" i="2" s="1"/>
  <c r="BC313" i="2"/>
  <c r="BA314" i="2"/>
  <c r="BE314" i="2"/>
  <c r="AH314" i="2" s="1"/>
  <c r="BA315" i="2"/>
  <c r="AD315" i="2" s="1"/>
  <c r="BC318" i="2"/>
  <c r="BD319" i="2"/>
  <c r="BE319" i="2"/>
  <c r="AH319" i="2" s="1"/>
  <c r="BF320" i="2"/>
  <c r="BC321" i="2"/>
  <c r="BA322" i="2"/>
  <c r="BE322" i="2"/>
  <c r="BA323" i="2"/>
  <c r="AD323" i="2" s="1"/>
  <c r="BC326" i="2"/>
  <c r="BD327" i="2"/>
  <c r="BE327" i="2"/>
  <c r="AH327" i="2" s="1"/>
  <c r="AZ328" i="2"/>
  <c r="AC328" i="2" s="1"/>
  <c r="BC329" i="2"/>
  <c r="BA330" i="2"/>
  <c r="BE330" i="2"/>
  <c r="BA331" i="2"/>
  <c r="AD331" i="2" s="1"/>
  <c r="BC334" i="2"/>
  <c r="AF334" i="2" s="1"/>
  <c r="BD335" i="2"/>
  <c r="BE335" i="2"/>
  <c r="AZ336" i="2"/>
  <c r="AC336" i="2" s="1"/>
  <c r="BC337" i="2"/>
  <c r="BA338" i="2"/>
  <c r="BE338" i="2"/>
  <c r="BA339" i="2"/>
  <c r="AD339" i="2" s="1"/>
  <c r="BC342" i="2"/>
  <c r="BD343" i="2"/>
  <c r="BE343" i="2"/>
  <c r="AZ344" i="2"/>
  <c r="AC344" i="2" s="1"/>
  <c r="BA346" i="2"/>
  <c r="BE346" i="2"/>
  <c r="AH346" i="2" s="1"/>
  <c r="BA347" i="2"/>
  <c r="AD347" i="2" s="1"/>
  <c r="BC350" i="2"/>
  <c r="AF350" i="2" s="1"/>
  <c r="BD351" i="2"/>
  <c r="AD351" i="2" s="1"/>
  <c r="BE351" i="2"/>
  <c r="AH351" i="2" s="1"/>
  <c r="BF352" i="2"/>
  <c r="BC353" i="2"/>
  <c r="AF353" i="2" s="1"/>
  <c r="BA354" i="2"/>
  <c r="BE354" i="2"/>
  <c r="BA355" i="2"/>
  <c r="BD359" i="2"/>
  <c r="AG359" i="2" s="1"/>
  <c r="BE359" i="2"/>
  <c r="AZ360" i="2"/>
  <c r="AC360" i="2" s="1"/>
  <c r="BC361" i="2"/>
  <c r="BA362" i="2"/>
  <c r="AD362" i="2" s="1"/>
  <c r="BE362" i="2"/>
  <c r="BA363" i="2"/>
  <c r="BC366" i="2"/>
  <c r="BD367" i="2"/>
  <c r="AG367" i="2" s="1"/>
  <c r="BE367" i="2"/>
  <c r="AZ368" i="2"/>
  <c r="AC368" i="2" s="1"/>
  <c r="BA370" i="2"/>
  <c r="BE370" i="2"/>
  <c r="AH370" i="2" s="1"/>
  <c r="BA371" i="2"/>
  <c r="BC374" i="2"/>
  <c r="AZ376" i="2"/>
  <c r="AC376" i="2" s="1"/>
  <c r="BC377" i="2"/>
  <c r="AF377" i="2" s="1"/>
  <c r="BA378" i="2"/>
  <c r="BE378" i="2"/>
  <c r="BA379" i="2"/>
  <c r="BC382" i="2"/>
  <c r="AF382" i="2" s="1"/>
  <c r="BD383" i="2"/>
  <c r="AG383" i="2" s="1"/>
  <c r="BE383" i="2"/>
  <c r="AZ384" i="2"/>
  <c r="BC385" i="2"/>
  <c r="AF385" i="2" s="1"/>
  <c r="BA386" i="2"/>
  <c r="BE386" i="2"/>
  <c r="BA387" i="2"/>
  <c r="AD387" i="2" s="1"/>
  <c r="BD391" i="2"/>
  <c r="AG391" i="2" s="1"/>
  <c r="BE391" i="2"/>
  <c r="AZ392" i="2"/>
  <c r="AG392" i="2" s="1"/>
  <c r="BC393" i="2"/>
  <c r="BA394" i="2"/>
  <c r="AD394" i="2" s="1"/>
  <c r="BE394" i="2"/>
  <c r="BA395" i="2"/>
  <c r="BC396" i="2"/>
  <c r="BC397" i="2"/>
  <c r="AF397" i="2" s="1"/>
  <c r="AE398" i="2"/>
  <c r="AZ398" i="2"/>
  <c r="AC398" i="2" s="1"/>
  <c r="BC400" i="2"/>
  <c r="BC401" i="2"/>
  <c r="AF401" i="2" s="1"/>
  <c r="AF419" i="2" s="1"/>
  <c r="AE402" i="2"/>
  <c r="AZ402" i="2"/>
  <c r="AC402" i="2" s="1"/>
  <c r="BC404" i="2"/>
  <c r="BC405" i="2"/>
  <c r="AF405" i="2" s="1"/>
  <c r="AZ406" i="2"/>
  <c r="BA409" i="2"/>
  <c r="BC411" i="2"/>
  <c r="AF411" i="2" s="1"/>
  <c r="AZ413" i="2"/>
  <c r="AC413" i="2" s="1"/>
  <c r="BB413" i="2"/>
  <c r="BD413" i="2"/>
  <c r="AZ415" i="2"/>
  <c r="AC415" i="2" s="1"/>
  <c r="BB415" i="2"/>
  <c r="BA415" i="2"/>
  <c r="BD415" i="2"/>
  <c r="BA416" i="2"/>
  <c r="AD416" i="2" s="1"/>
  <c r="BD416" i="2"/>
  <c r="BC416" i="2"/>
  <c r="BE417" i="2"/>
  <c r="BD420" i="2"/>
  <c r="AZ421" i="2"/>
  <c r="BB421" i="2"/>
  <c r="BD421" i="2"/>
  <c r="AG421" i="2" s="1"/>
  <c r="BB422" i="2"/>
  <c r="AE422" i="2" s="1"/>
  <c r="AZ422" i="2"/>
  <c r="BC424" i="2"/>
  <c r="AF424" i="2" s="1"/>
  <c r="BC425" i="2"/>
  <c r="BE425" i="2"/>
  <c r="BB425" i="2"/>
  <c r="BC426" i="2"/>
  <c r="BC428" i="2"/>
  <c r="AZ430" i="2"/>
  <c r="AC430" i="2" s="1"/>
  <c r="BE430" i="2"/>
  <c r="BD432" i="2"/>
  <c r="BD434" i="2"/>
  <c r="BC437" i="2"/>
  <c r="BD438" i="2"/>
  <c r="BA438" i="2"/>
  <c r="BB440" i="2"/>
  <c r="AE440" i="2" s="1"/>
  <c r="BD440" i="2"/>
  <c r="AZ440" i="2"/>
  <c r="BF446" i="2"/>
  <c r="AZ447" i="2"/>
  <c r="BE447" i="2"/>
  <c r="BB447" i="2"/>
  <c r="BD447" i="2"/>
  <c r="AG447" i="2" s="1"/>
  <c r="BA449" i="2"/>
  <c r="BC449" i="2"/>
  <c r="BE453" i="2"/>
  <c r="AH453" i="2" s="1"/>
  <c r="BE455" i="2"/>
  <c r="AH455" i="2" s="1"/>
  <c r="BC486" i="2"/>
  <c r="BA486" i="2"/>
  <c r="BE501" i="2"/>
  <c r="BB463" i="2"/>
  <c r="AZ464" i="2"/>
  <c r="AD464" i="2" s="1"/>
  <c r="BB494" i="2"/>
  <c r="AE494" i="2" s="1"/>
  <c r="BE494" i="2"/>
  <c r="BD494" i="2"/>
  <c r="BA494" i="2"/>
  <c r="AZ494" i="2"/>
  <c r="AC494" i="2" s="1"/>
  <c r="AZ495" i="2"/>
  <c r="BC495" i="2"/>
  <c r="BB495" i="2"/>
  <c r="BD495" i="2"/>
  <c r="BE505" i="2"/>
  <c r="BC599" i="2"/>
  <c r="BE599" i="2"/>
  <c r="BA599" i="2"/>
  <c r="BD599" i="2"/>
  <c r="AG599" i="2" s="1"/>
  <c r="BB627" i="2"/>
  <c r="BE627" i="2"/>
  <c r="BD627" i="2"/>
  <c r="AG627" i="2" s="1"/>
  <c r="BA627" i="2"/>
  <c r="AZ627" i="2"/>
  <c r="BA413" i="2"/>
  <c r="BF414" i="2"/>
  <c r="BC417" i="2"/>
  <c r="BC422" i="2"/>
  <c r="BB423" i="2"/>
  <c r="AZ427" i="2"/>
  <c r="BB427" i="2"/>
  <c r="BD427" i="2"/>
  <c r="BE427" i="2"/>
  <c r="BD428" i="2"/>
  <c r="AG428" i="2" s="1"/>
  <c r="BE431" i="2"/>
  <c r="BB432" i="2"/>
  <c r="BC438" i="2"/>
  <c r="AF438" i="2" s="1"/>
  <c r="BB439" i="2"/>
  <c r="AE439" i="2" s="1"/>
  <c r="AZ443" i="2"/>
  <c r="BB443" i="2"/>
  <c r="BD443" i="2"/>
  <c r="BE443" i="2"/>
  <c r="AH443" i="2" s="1"/>
  <c r="BD454" i="2"/>
  <c r="BD456" i="2"/>
  <c r="AZ456" i="2"/>
  <c r="BE457" i="2"/>
  <c r="AH457" i="2" s="1"/>
  <c r="AZ458" i="2"/>
  <c r="AD460" i="2"/>
  <c r="BB462" i="2"/>
  <c r="BE462" i="2"/>
  <c r="BA462" i="2"/>
  <c r="AZ462" i="2"/>
  <c r="AC462" i="2" s="1"/>
  <c r="BA463" i="2"/>
  <c r="BE463" i="2"/>
  <c r="BD464" i="2"/>
  <c r="BD468" i="2"/>
  <c r="AZ491" i="2"/>
  <c r="BC491" i="2"/>
  <c r="BB491" i="2"/>
  <c r="BD491" i="2"/>
  <c r="AG491" i="2" s="1"/>
  <c r="BE523" i="2"/>
  <c r="AZ523" i="2"/>
  <c r="BA523" i="2"/>
  <c r="BB523" i="2"/>
  <c r="BD523" i="2"/>
  <c r="AZ528" i="2"/>
  <c r="BC607" i="2"/>
  <c r="AF607" i="2" s="1"/>
  <c r="BE607" i="2"/>
  <c r="BA607" i="2"/>
  <c r="BD607" i="2"/>
  <c r="AH613" i="2"/>
  <c r="F30" i="5"/>
  <c r="E30" i="5"/>
  <c r="D23" i="5"/>
  <c r="D30" i="5"/>
  <c r="I30" i="5"/>
  <c r="H30" i="5"/>
  <c r="H23" i="5"/>
  <c r="AZ423" i="2"/>
  <c r="AC423" i="2" s="1"/>
  <c r="BD423" i="2"/>
  <c r="BA424" i="2"/>
  <c r="AZ426" i="2"/>
  <c r="BE426" i="2"/>
  <c r="AH426" i="2" s="1"/>
  <c r="BB428" i="2"/>
  <c r="AZ428" i="2"/>
  <c r="AH428" i="2" s="1"/>
  <c r="BB430" i="2"/>
  <c r="BC433" i="2"/>
  <c r="AF433" i="2" s="1"/>
  <c r="AZ439" i="2"/>
  <c r="AF439" i="2" s="1"/>
  <c r="BD439" i="2"/>
  <c r="BA440" i="2"/>
  <c r="AZ442" i="2"/>
  <c r="AC442" i="2" s="1"/>
  <c r="BE442" i="2"/>
  <c r="BE445" i="2"/>
  <c r="BC447" i="2"/>
  <c r="BE449" i="2"/>
  <c r="BB450" i="2"/>
  <c r="BC450" i="2"/>
  <c r="AZ450" i="2"/>
  <c r="AD451" i="2"/>
  <c r="BA456" i="2"/>
  <c r="BD458" i="2"/>
  <c r="BC462" i="2"/>
  <c r="AZ465" i="2"/>
  <c r="BB465" i="2"/>
  <c r="AE465" i="2" s="1"/>
  <c r="BD465" i="2"/>
  <c r="BA466" i="2"/>
  <c r="AZ466" i="2"/>
  <c r="BD466" i="2"/>
  <c r="AG466" i="2" s="1"/>
  <c r="BA467" i="2"/>
  <c r="BE467" i="2"/>
  <c r="BD486" i="2"/>
  <c r="BB501" i="2"/>
  <c r="BE513" i="2"/>
  <c r="AZ513" i="2"/>
  <c r="AC513" i="2" s="1"/>
  <c r="BA513" i="2"/>
  <c r="BB513" i="2"/>
  <c r="BD513" i="2"/>
  <c r="BE555" i="2"/>
  <c r="AZ555" i="2"/>
  <c r="BB555" i="2"/>
  <c r="BA555" i="2"/>
  <c r="BD555" i="2"/>
  <c r="AZ570" i="2"/>
  <c r="BB570" i="2"/>
  <c r="BC570" i="2"/>
  <c r="BD570" i="2"/>
  <c r="AZ586" i="2"/>
  <c r="BB586" i="2"/>
  <c r="BC586" i="2"/>
  <c r="AF586" i="2" s="1"/>
  <c r="BD586" i="2"/>
  <c r="G15" i="4"/>
  <c r="H15" i="4"/>
  <c r="E15" i="4"/>
  <c r="D15" i="4"/>
  <c r="F14" i="4"/>
  <c r="H14" i="4"/>
  <c r="F12" i="4"/>
  <c r="D14" i="4"/>
  <c r="F9" i="4"/>
  <c r="G14" i="4"/>
  <c r="AZ417" i="2"/>
  <c r="AC417" i="2" s="1"/>
  <c r="BD417" i="2"/>
  <c r="BF418" i="2"/>
  <c r="AZ425" i="2"/>
  <c r="BD425" i="2"/>
  <c r="AG425" i="2" s="1"/>
  <c r="BB426" i="2"/>
  <c r="AZ433" i="2"/>
  <c r="BD433" i="2"/>
  <c r="BB434" i="2"/>
  <c r="AE434" i="2" s="1"/>
  <c r="AZ441" i="2"/>
  <c r="AE441" i="2" s="1"/>
  <c r="BD441" i="2"/>
  <c r="BB442" i="2"/>
  <c r="AZ445" i="2"/>
  <c r="AC445" i="2" s="1"/>
  <c r="BB445" i="2"/>
  <c r="BD445" i="2"/>
  <c r="AZ449" i="2"/>
  <c r="BD449" i="2"/>
  <c r="AG449" i="2" s="1"/>
  <c r="BA450" i="2"/>
  <c r="AD450" i="2" s="1"/>
  <c r="AZ452" i="2"/>
  <c r="BE452" i="2"/>
  <c r="BB454" i="2"/>
  <c r="AE454" i="2" s="1"/>
  <c r="AZ454" i="2"/>
  <c r="BA455" i="2"/>
  <c r="BB456" i="2"/>
  <c r="AE456" i="2" s="1"/>
  <c r="BC459" i="2"/>
  <c r="AF459" i="2" s="1"/>
  <c r="BC464" i="2"/>
  <c r="AF464" i="2" s="1"/>
  <c r="AZ469" i="2"/>
  <c r="BB469" i="2"/>
  <c r="BD469" i="2"/>
  <c r="AG469" i="2" s="1"/>
  <c r="BC471" i="2"/>
  <c r="AZ473" i="2"/>
  <c r="BC473" i="2"/>
  <c r="BD473" i="2"/>
  <c r="AG473" i="2" s="1"/>
  <c r="BB475" i="2"/>
  <c r="BB476" i="2"/>
  <c r="BA476" i="2"/>
  <c r="AZ476" i="2"/>
  <c r="AC476" i="2" s="1"/>
  <c r="AZ477" i="2"/>
  <c r="BC477" i="2"/>
  <c r="BD477" i="2"/>
  <c r="BB479" i="2"/>
  <c r="BB480" i="2"/>
  <c r="AE480" i="2" s="1"/>
  <c r="BA480" i="2"/>
  <c r="AZ480" i="2"/>
  <c r="AZ481" i="2"/>
  <c r="AC481" i="2" s="1"/>
  <c r="BC481" i="2"/>
  <c r="BD481" i="2"/>
  <c r="BB483" i="2"/>
  <c r="BB484" i="2"/>
  <c r="AE484" i="2" s="1"/>
  <c r="BA484" i="2"/>
  <c r="AZ484" i="2"/>
  <c r="AZ485" i="2"/>
  <c r="BC485" i="2"/>
  <c r="AF485" i="2" s="1"/>
  <c r="BD485" i="2"/>
  <c r="BB487" i="2"/>
  <c r="BB488" i="2"/>
  <c r="BA488" i="2"/>
  <c r="AZ488" i="2"/>
  <c r="AH488" i="2" s="1"/>
  <c r="AZ489" i="2"/>
  <c r="BC489" i="2"/>
  <c r="BD489" i="2"/>
  <c r="AG489" i="2" s="1"/>
  <c r="BC494" i="2"/>
  <c r="BB498" i="2"/>
  <c r="BE498" i="2"/>
  <c r="AZ498" i="2"/>
  <c r="AC498" i="2" s="1"/>
  <c r="BD499" i="2"/>
  <c r="BB502" i="2"/>
  <c r="BE502" i="2"/>
  <c r="AZ502" i="2"/>
  <c r="AC502" i="2" s="1"/>
  <c r="BD503" i="2"/>
  <c r="AG503" i="2" s="1"/>
  <c r="BB506" i="2"/>
  <c r="BE506" i="2"/>
  <c r="AZ506" i="2"/>
  <c r="AC506" i="2" s="1"/>
  <c r="BD507" i="2"/>
  <c r="BE509" i="2"/>
  <c r="AZ509" i="2"/>
  <c r="BB509" i="2"/>
  <c r="BD509" i="2"/>
  <c r="BA510" i="2"/>
  <c r="AZ510" i="2"/>
  <c r="BE510" i="2"/>
  <c r="AH510" i="2" s="1"/>
  <c r="BA512" i="2"/>
  <c r="BD512" i="2"/>
  <c r="BE512" i="2"/>
  <c r="AE514" i="2"/>
  <c r="AZ514" i="2"/>
  <c r="AC514" i="2" s="1"/>
  <c r="BA516" i="2"/>
  <c r="AZ516" i="2"/>
  <c r="BE516" i="2"/>
  <c r="BA527" i="2"/>
  <c r="BF538" i="2"/>
  <c r="BF542" i="2"/>
  <c r="BA550" i="2"/>
  <c r="BD550" i="2"/>
  <c r="AZ550" i="2"/>
  <c r="BE550" i="2"/>
  <c r="AH550" i="2" s="1"/>
  <c r="BE551" i="2"/>
  <c r="AZ551" i="2"/>
  <c r="BB551" i="2"/>
  <c r="BA551" i="2"/>
  <c r="BD551" i="2"/>
  <c r="AZ568" i="2"/>
  <c r="BE584" i="2"/>
  <c r="AZ600" i="2"/>
  <c r="BC600" i="2"/>
  <c r="BB600" i="2"/>
  <c r="BD600" i="2"/>
  <c r="AZ608" i="2"/>
  <c r="BC608" i="2"/>
  <c r="BB608" i="2"/>
  <c r="BD608" i="2"/>
  <c r="BC625" i="2"/>
  <c r="BE625" i="2"/>
  <c r="BA625" i="2"/>
  <c r="AZ468" i="2"/>
  <c r="BE468" i="2"/>
  <c r="BB470" i="2"/>
  <c r="BE470" i="2"/>
  <c r="AZ470" i="2"/>
  <c r="BD471" i="2"/>
  <c r="BE473" i="2"/>
  <c r="AG476" i="2"/>
  <c r="BE477" i="2"/>
  <c r="AG480" i="2"/>
  <c r="BE481" i="2"/>
  <c r="AG484" i="2"/>
  <c r="BE485" i="2"/>
  <c r="BE489" i="2"/>
  <c r="BB492" i="2"/>
  <c r="BA492" i="2"/>
  <c r="AD492" i="2" s="1"/>
  <c r="AZ492" i="2"/>
  <c r="AZ493" i="2"/>
  <c r="AE493" i="2" s="1"/>
  <c r="BC493" i="2"/>
  <c r="BD493" i="2"/>
  <c r="AG493" i="2" s="1"/>
  <c r="BB496" i="2"/>
  <c r="BA496" i="2"/>
  <c r="AZ496" i="2"/>
  <c r="AF498" i="2"/>
  <c r="BA498" i="2"/>
  <c r="BA502" i="2"/>
  <c r="AF506" i="2"/>
  <c r="BA506" i="2"/>
  <c r="BE508" i="2"/>
  <c r="AE512" i="2"/>
  <c r="AZ512" i="2"/>
  <c r="AC512" i="2" s="1"/>
  <c r="BB517" i="2"/>
  <c r="AE517" i="2" s="1"/>
  <c r="BB527" i="2"/>
  <c r="BA536" i="2"/>
  <c r="BD536" i="2"/>
  <c r="AG536" i="2" s="1"/>
  <c r="AZ536" i="2"/>
  <c r="BE536" i="2"/>
  <c r="BE537" i="2"/>
  <c r="AZ537" i="2"/>
  <c r="BB537" i="2"/>
  <c r="BA537" i="2"/>
  <c r="BD537" i="2"/>
  <c r="BA546" i="2"/>
  <c r="BD546" i="2"/>
  <c r="AZ546" i="2"/>
  <c r="BE546" i="2"/>
  <c r="AH546" i="2" s="1"/>
  <c r="BE547" i="2"/>
  <c r="AZ547" i="2"/>
  <c r="BB547" i="2"/>
  <c r="BA547" i="2"/>
  <c r="BD547" i="2"/>
  <c r="BA562" i="2"/>
  <c r="BD562" i="2"/>
  <c r="AZ562" i="2"/>
  <c r="BE562" i="2"/>
  <c r="AH562" i="2" s="1"/>
  <c r="BB571" i="2"/>
  <c r="BD571" i="2"/>
  <c r="BA571" i="2"/>
  <c r="AD571" i="2" s="1"/>
  <c r="BE571" i="2"/>
  <c r="AZ571" i="2"/>
  <c r="BF587" i="2"/>
  <c r="BF601" i="2"/>
  <c r="BB609" i="2"/>
  <c r="BE609" i="2"/>
  <c r="BD609" i="2"/>
  <c r="AG609" i="2" s="1"/>
  <c r="BA609" i="2"/>
  <c r="AZ609" i="2"/>
  <c r="BB621" i="2"/>
  <c r="BD621" i="2"/>
  <c r="BA621" i="2"/>
  <c r="BE621" i="2"/>
  <c r="AZ621" i="2"/>
  <c r="BF637" i="2"/>
  <c r="BA447" i="2"/>
  <c r="BF448" i="2"/>
  <c r="BB451" i="2"/>
  <c r="AE451" i="2" s="1"/>
  <c r="AZ457" i="2"/>
  <c r="BD457" i="2"/>
  <c r="BA458" i="2"/>
  <c r="AD458" i="2" s="1"/>
  <c r="AC460" i="2"/>
  <c r="BE460" i="2"/>
  <c r="BD462" i="2"/>
  <c r="AZ463" i="2"/>
  <c r="AC463" i="2" s="1"/>
  <c r="BD463" i="2"/>
  <c r="BE465" i="2"/>
  <c r="BB466" i="2"/>
  <c r="BA468" i="2"/>
  <c r="AD468" i="2" s="1"/>
  <c r="BC470" i="2"/>
  <c r="AF470" i="2" s="1"/>
  <c r="BA470" i="2"/>
  <c r="BB473" i="2"/>
  <c r="BB474" i="2"/>
  <c r="AE474" i="2" s="1"/>
  <c r="BE474" i="2"/>
  <c r="AZ474" i="2"/>
  <c r="AD474" i="2" s="1"/>
  <c r="BD475" i="2"/>
  <c r="AH476" i="2"/>
  <c r="BB477" i="2"/>
  <c r="AE477" i="2" s="1"/>
  <c r="BB478" i="2"/>
  <c r="BE478" i="2"/>
  <c r="AZ478" i="2"/>
  <c r="AC478" i="2" s="1"/>
  <c r="BD479" i="2"/>
  <c r="BB481" i="2"/>
  <c r="BB482" i="2"/>
  <c r="AE482" i="2" s="1"/>
  <c r="BE482" i="2"/>
  <c r="AZ482" i="2"/>
  <c r="BD483" i="2"/>
  <c r="AH484" i="2"/>
  <c r="BB485" i="2"/>
  <c r="BB486" i="2"/>
  <c r="BE486" i="2"/>
  <c r="AZ486" i="2"/>
  <c r="AC486" i="2" s="1"/>
  <c r="BD487" i="2"/>
  <c r="AG487" i="2" s="1"/>
  <c r="BB489" i="2"/>
  <c r="BF490" i="2"/>
  <c r="BD492" i="2"/>
  <c r="BA493" i="2"/>
  <c r="BE493" i="2"/>
  <c r="BD496" i="2"/>
  <c r="AG496" i="2" s="1"/>
  <c r="BD498" i="2"/>
  <c r="BB500" i="2"/>
  <c r="BA500" i="2"/>
  <c r="AD500" i="2" s="1"/>
  <c r="AZ500" i="2"/>
  <c r="AZ501" i="2"/>
  <c r="BC501" i="2"/>
  <c r="BD501" i="2"/>
  <c r="AG501" i="2" s="1"/>
  <c r="BD502" i="2"/>
  <c r="BB504" i="2"/>
  <c r="BA504" i="2"/>
  <c r="AZ504" i="2"/>
  <c r="AZ505" i="2"/>
  <c r="AE505" i="2" s="1"/>
  <c r="BC505" i="2"/>
  <c r="BD505" i="2"/>
  <c r="AG505" i="2" s="1"/>
  <c r="BD506" i="2"/>
  <c r="BB508" i="2"/>
  <c r="AZ508" i="2"/>
  <c r="AC508" i="2" s="1"/>
  <c r="BF511" i="2"/>
  <c r="BC513" i="2"/>
  <c r="AF514" i="2"/>
  <c r="BE517" i="2"/>
  <c r="AZ517" i="2"/>
  <c r="AF517" i="2" s="1"/>
  <c r="BA518" i="2"/>
  <c r="BD518" i="2"/>
  <c r="AG518" i="2" s="1"/>
  <c r="BE518" i="2"/>
  <c r="AZ520" i="2"/>
  <c r="BA522" i="2"/>
  <c r="AD522" i="2" s="1"/>
  <c r="BD522" i="2"/>
  <c r="AZ522" i="2"/>
  <c r="BE522" i="2"/>
  <c r="BC523" i="2"/>
  <c r="AF523" i="2" s="1"/>
  <c r="BA528" i="2"/>
  <c r="BD528" i="2"/>
  <c r="BE528" i="2"/>
  <c r="AH528" i="2" s="1"/>
  <c r="BA532" i="2"/>
  <c r="BD532" i="2"/>
  <c r="AZ532" i="2"/>
  <c r="AC532" i="2" s="1"/>
  <c r="BE532" i="2"/>
  <c r="BE533" i="2"/>
  <c r="AZ533" i="2"/>
  <c r="BB533" i="2"/>
  <c r="BA533" i="2"/>
  <c r="BD533" i="2"/>
  <c r="BE543" i="2"/>
  <c r="AZ543" i="2"/>
  <c r="BB543" i="2"/>
  <c r="BA543" i="2"/>
  <c r="BD543" i="2"/>
  <c r="BA558" i="2"/>
  <c r="BD558" i="2"/>
  <c r="AZ558" i="2"/>
  <c r="BE558" i="2"/>
  <c r="BE559" i="2"/>
  <c r="AZ559" i="2"/>
  <c r="BB559" i="2"/>
  <c r="BA559" i="2"/>
  <c r="BD559" i="2"/>
  <c r="BF563" i="2"/>
  <c r="AE590" i="2"/>
  <c r="BC619" i="2"/>
  <c r="BA619" i="2"/>
  <c r="BD517" i="2"/>
  <c r="BC520" i="2"/>
  <c r="AF520" i="2" s="1"/>
  <c r="BB521" i="2"/>
  <c r="BB522" i="2"/>
  <c r="BC524" i="2"/>
  <c r="AD526" i="2"/>
  <c r="BE526" i="2"/>
  <c r="BE527" i="2"/>
  <c r="AZ527" i="2"/>
  <c r="BD527" i="2"/>
  <c r="AG527" i="2" s="1"/>
  <c r="BC530" i="2"/>
  <c r="BB531" i="2"/>
  <c r="BB532" i="2"/>
  <c r="BC534" i="2"/>
  <c r="AF534" i="2" s="1"/>
  <c r="BB535" i="2"/>
  <c r="BB536" i="2"/>
  <c r="BA539" i="2"/>
  <c r="BE540" i="2"/>
  <c r="BE541" i="2"/>
  <c r="AZ541" i="2"/>
  <c r="BD541" i="2"/>
  <c r="AG541" i="2" s="1"/>
  <c r="BB545" i="2"/>
  <c r="BB546" i="2"/>
  <c r="AF548" i="2"/>
  <c r="BB549" i="2"/>
  <c r="BB550" i="2"/>
  <c r="BB553" i="2"/>
  <c r="AE553" i="2" s="1"/>
  <c r="BB554" i="2"/>
  <c r="BB557" i="2"/>
  <c r="BB558" i="2"/>
  <c r="AE558" i="2" s="1"/>
  <c r="BB561" i="2"/>
  <c r="BB562" i="2"/>
  <c r="BE566" i="2"/>
  <c r="BE567" i="2"/>
  <c r="AZ567" i="2"/>
  <c r="AC567" i="2" s="1"/>
  <c r="BD567" i="2"/>
  <c r="BE574" i="2"/>
  <c r="BA600" i="2"/>
  <c r="AD600" i="2" s="1"/>
  <c r="BE600" i="2"/>
  <c r="BA608" i="2"/>
  <c r="AD608" i="2" s="1"/>
  <c r="BE608" i="2"/>
  <c r="BC609" i="2"/>
  <c r="AZ610" i="2"/>
  <c r="BB610" i="2"/>
  <c r="AE610" i="2" s="1"/>
  <c r="BD610" i="2"/>
  <c r="BB611" i="2"/>
  <c r="BD611" i="2"/>
  <c r="BA611" i="2"/>
  <c r="AZ611" i="2"/>
  <c r="BA614" i="2"/>
  <c r="BC614" i="2"/>
  <c r="BE614" i="2"/>
  <c r="BA624" i="2"/>
  <c r="BC624" i="2"/>
  <c r="AF624" i="2" s="1"/>
  <c r="BE624" i="2"/>
  <c r="AZ451" i="2"/>
  <c r="BD451" i="2"/>
  <c r="BB452" i="2"/>
  <c r="AE452" i="2" s="1"/>
  <c r="AZ459" i="2"/>
  <c r="AE459" i="2" s="1"/>
  <c r="BD459" i="2"/>
  <c r="BB460" i="2"/>
  <c r="AZ467" i="2"/>
  <c r="AC467" i="2" s="1"/>
  <c r="BD467" i="2"/>
  <c r="BB468" i="2"/>
  <c r="BA471" i="2"/>
  <c r="BE471" i="2"/>
  <c r="AH471" i="2" s="1"/>
  <c r="BA475" i="2"/>
  <c r="AF475" i="2" s="1"/>
  <c r="BE475" i="2"/>
  <c r="BC476" i="2"/>
  <c r="BA479" i="2"/>
  <c r="BE479" i="2"/>
  <c r="BC480" i="2"/>
  <c r="BA483" i="2"/>
  <c r="BE483" i="2"/>
  <c r="AH483" i="2" s="1"/>
  <c r="BC484" i="2"/>
  <c r="BA487" i="2"/>
  <c r="AF487" i="2" s="1"/>
  <c r="BE487" i="2"/>
  <c r="BC488" i="2"/>
  <c r="AF488" i="2" s="1"/>
  <c r="BA491" i="2"/>
  <c r="BE491" i="2"/>
  <c r="BC492" i="2"/>
  <c r="BA495" i="2"/>
  <c r="AD495" i="2" s="1"/>
  <c r="BE495" i="2"/>
  <c r="BC496" i="2"/>
  <c r="BA499" i="2"/>
  <c r="BE499" i="2"/>
  <c r="AH499" i="2" s="1"/>
  <c r="BC500" i="2"/>
  <c r="BA503" i="2"/>
  <c r="AF503" i="2" s="1"/>
  <c r="BE503" i="2"/>
  <c r="BC504" i="2"/>
  <c r="AF504" i="2" s="1"/>
  <c r="BA507" i="2"/>
  <c r="AE507" i="2" s="1"/>
  <c r="BE507" i="2"/>
  <c r="BC508" i="2"/>
  <c r="BC509" i="2"/>
  <c r="AF509" i="2" s="1"/>
  <c r="BB510" i="2"/>
  <c r="BA514" i="2"/>
  <c r="BE514" i="2"/>
  <c r="BB516" i="2"/>
  <c r="AE516" i="2" s="1"/>
  <c r="BC518" i="2"/>
  <c r="BA520" i="2"/>
  <c r="BE520" i="2"/>
  <c r="BE521" i="2"/>
  <c r="AH521" i="2" s="1"/>
  <c r="AZ521" i="2"/>
  <c r="BD521" i="2"/>
  <c r="BA524" i="2"/>
  <c r="BE524" i="2"/>
  <c r="AH524" i="2" s="1"/>
  <c r="BB526" i="2"/>
  <c r="AE526" i="2" s="1"/>
  <c r="AZ526" i="2"/>
  <c r="BC528" i="2"/>
  <c r="BA530" i="2"/>
  <c r="AD530" i="2" s="1"/>
  <c r="BE530" i="2"/>
  <c r="BE531" i="2"/>
  <c r="AZ531" i="2"/>
  <c r="BD531" i="2"/>
  <c r="AG531" i="2" s="1"/>
  <c r="BA534" i="2"/>
  <c r="BE534" i="2"/>
  <c r="BE535" i="2"/>
  <c r="AZ535" i="2"/>
  <c r="BD535" i="2"/>
  <c r="BC539" i="2"/>
  <c r="BB540" i="2"/>
  <c r="AZ540" i="2"/>
  <c r="AC540" i="2" s="1"/>
  <c r="BA544" i="2"/>
  <c r="AD544" i="2" s="1"/>
  <c r="BE544" i="2"/>
  <c r="BE545" i="2"/>
  <c r="AZ545" i="2"/>
  <c r="AC545" i="2" s="1"/>
  <c r="BD545" i="2"/>
  <c r="BA548" i="2"/>
  <c r="BE548" i="2"/>
  <c r="AH548" i="2" s="1"/>
  <c r="BE549" i="2"/>
  <c r="AH549" i="2" s="1"/>
  <c r="AZ549" i="2"/>
  <c r="AF549" i="2" s="1"/>
  <c r="BD549" i="2"/>
  <c r="BA552" i="2"/>
  <c r="BE552" i="2"/>
  <c r="AH552" i="2" s="1"/>
  <c r="BE553" i="2"/>
  <c r="AZ553" i="2"/>
  <c r="AD553" i="2" s="1"/>
  <c r="BD553" i="2"/>
  <c r="BA556" i="2"/>
  <c r="AD556" i="2" s="1"/>
  <c r="BE556" i="2"/>
  <c r="BE557" i="2"/>
  <c r="AZ557" i="2"/>
  <c r="BD557" i="2"/>
  <c r="AG557" i="2" s="1"/>
  <c r="BA560" i="2"/>
  <c r="AD560" i="2" s="1"/>
  <c r="BE560" i="2"/>
  <c r="BE561" i="2"/>
  <c r="AZ561" i="2"/>
  <c r="AC561" i="2" s="1"/>
  <c r="BD561" i="2"/>
  <c r="BC564" i="2"/>
  <c r="BC565" i="2"/>
  <c r="BB566" i="2"/>
  <c r="AE566" i="2" s="1"/>
  <c r="AZ566" i="2"/>
  <c r="BC568" i="2"/>
  <c r="BB574" i="2"/>
  <c r="AE574" i="2" s="1"/>
  <c r="BD575" i="2"/>
  <c r="AZ576" i="2"/>
  <c r="BC576" i="2"/>
  <c r="AF576" i="2" s="1"/>
  <c r="BB576" i="2"/>
  <c r="BD576" i="2"/>
  <c r="BB577" i="2"/>
  <c r="BE577" i="2"/>
  <c r="AH577" i="2" s="1"/>
  <c r="BD577" i="2"/>
  <c r="AZ577" i="2"/>
  <c r="BC590" i="2"/>
  <c r="AZ592" i="2"/>
  <c r="BC592" i="2"/>
  <c r="BB592" i="2"/>
  <c r="BD592" i="2"/>
  <c r="BB593" i="2"/>
  <c r="BE593" i="2"/>
  <c r="BD593" i="2"/>
  <c r="AZ593" i="2"/>
  <c r="AH597" i="2"/>
  <c r="BE611" i="2"/>
  <c r="AH611" i="2" s="1"/>
  <c r="BB614" i="2"/>
  <c r="BC615" i="2"/>
  <c r="BE615" i="2"/>
  <c r="BD615" i="2"/>
  <c r="AG615" i="2" s="1"/>
  <c r="AZ616" i="2"/>
  <c r="BC616" i="2"/>
  <c r="BB616" i="2"/>
  <c r="BD616" i="2"/>
  <c r="AG616" i="2" s="1"/>
  <c r="AZ620" i="2"/>
  <c r="BB620" i="2"/>
  <c r="BC620" i="2"/>
  <c r="AF620" i="2" s="1"/>
  <c r="BD620" i="2"/>
  <c r="BB624" i="2"/>
  <c r="AZ626" i="2"/>
  <c r="BC626" i="2"/>
  <c r="BB626" i="2"/>
  <c r="BD626" i="2"/>
  <c r="AZ636" i="2"/>
  <c r="BB636" i="2"/>
  <c r="BC636" i="2"/>
  <c r="BD636" i="2"/>
  <c r="E90" i="5"/>
  <c r="E91" i="5" s="1"/>
  <c r="E88" i="5"/>
  <c r="AZ530" i="2"/>
  <c r="BC532" i="2"/>
  <c r="BC533" i="2"/>
  <c r="AF533" i="2" s="1"/>
  <c r="AZ534" i="2"/>
  <c r="AG534" i="2" s="1"/>
  <c r="BC536" i="2"/>
  <c r="BC537" i="2"/>
  <c r="AF537" i="2" s="1"/>
  <c r="BE539" i="2"/>
  <c r="AH539" i="2" s="1"/>
  <c r="AZ539" i="2"/>
  <c r="AE539" i="2" s="1"/>
  <c r="BD539" i="2"/>
  <c r="BC543" i="2"/>
  <c r="AF543" i="2" s="1"/>
  <c r="AE544" i="2"/>
  <c r="AZ544" i="2"/>
  <c r="AG544" i="2" s="1"/>
  <c r="BC546" i="2"/>
  <c r="BC547" i="2"/>
  <c r="AF547" i="2" s="1"/>
  <c r="AE548" i="2"/>
  <c r="AZ548" i="2"/>
  <c r="AG548" i="2" s="1"/>
  <c r="BC550" i="2"/>
  <c r="BC551" i="2"/>
  <c r="AF551" i="2" s="1"/>
  <c r="AZ552" i="2"/>
  <c r="AG552" i="2" s="1"/>
  <c r="BC554" i="2"/>
  <c r="BC555" i="2"/>
  <c r="AF555" i="2" s="1"/>
  <c r="AZ556" i="2"/>
  <c r="AG556" i="2" s="1"/>
  <c r="BC558" i="2"/>
  <c r="BC559" i="2"/>
  <c r="AF559" i="2" s="1"/>
  <c r="AE560" i="2"/>
  <c r="AZ560" i="2"/>
  <c r="AG560" i="2" s="1"/>
  <c r="BC562" i="2"/>
  <c r="BA564" i="2"/>
  <c r="AD564" i="2" s="1"/>
  <c r="BE564" i="2"/>
  <c r="BE565" i="2"/>
  <c r="AZ565" i="2"/>
  <c r="BD565" i="2"/>
  <c r="AG565" i="2" s="1"/>
  <c r="BD566" i="2"/>
  <c r="BA567" i="2"/>
  <c r="BA568" i="2"/>
  <c r="BE568" i="2"/>
  <c r="AH568" i="2" s="1"/>
  <c r="BB569" i="2"/>
  <c r="BE569" i="2"/>
  <c r="BD569" i="2"/>
  <c r="AZ569" i="2"/>
  <c r="AC569" i="2" s="1"/>
  <c r="BE576" i="2"/>
  <c r="AF577" i="2"/>
  <c r="BA577" i="2"/>
  <c r="AZ578" i="2"/>
  <c r="BB578" i="2"/>
  <c r="BD578" i="2"/>
  <c r="AG578" i="2" s="1"/>
  <c r="BB579" i="2"/>
  <c r="BD579" i="2"/>
  <c r="BA579" i="2"/>
  <c r="AZ579" i="2"/>
  <c r="AH579" i="2" s="1"/>
  <c r="BC582" i="2"/>
  <c r="AZ584" i="2"/>
  <c r="BC584" i="2"/>
  <c r="BB584" i="2"/>
  <c r="BD584" i="2"/>
  <c r="BB585" i="2"/>
  <c r="AE585" i="2" s="1"/>
  <c r="BE585" i="2"/>
  <c r="BD585" i="2"/>
  <c r="AZ585" i="2"/>
  <c r="AD590" i="2"/>
  <c r="BE590" i="2"/>
  <c r="BE592" i="2"/>
  <c r="BA593" i="2"/>
  <c r="AD593" i="2" s="1"/>
  <c r="AZ594" i="2"/>
  <c r="AF594" i="2" s="1"/>
  <c r="BB594" i="2"/>
  <c r="BD594" i="2"/>
  <c r="BB595" i="2"/>
  <c r="AE595" i="2" s="1"/>
  <c r="BD595" i="2"/>
  <c r="BA595" i="2"/>
  <c r="AZ595" i="2"/>
  <c r="BA598" i="2"/>
  <c r="BC598" i="2"/>
  <c r="BE598" i="2"/>
  <c r="AZ602" i="2"/>
  <c r="BB602" i="2"/>
  <c r="BD602" i="2"/>
  <c r="BB603" i="2"/>
  <c r="BD603" i="2"/>
  <c r="AG603" i="2" s="1"/>
  <c r="BA603" i="2"/>
  <c r="AZ603" i="2"/>
  <c r="BA606" i="2"/>
  <c r="BC606" i="2"/>
  <c r="BE606" i="2"/>
  <c r="BC610" i="2"/>
  <c r="AG613" i="2"/>
  <c r="BA616" i="2"/>
  <c r="BE616" i="2"/>
  <c r="BC617" i="2"/>
  <c r="BE617" i="2"/>
  <c r="BD617" i="2"/>
  <c r="BE634" i="2"/>
  <c r="E9" i="6"/>
  <c r="D10" i="6" s="1"/>
  <c r="E14" i="6"/>
  <c r="H14" i="6"/>
  <c r="D14" i="6"/>
  <c r="G14" i="6"/>
  <c r="E12" i="6"/>
  <c r="I9" i="6"/>
  <c r="I14" i="6"/>
  <c r="I12" i="6"/>
  <c r="G12" i="4"/>
  <c r="I27" i="5"/>
  <c r="I43" i="5"/>
  <c r="I40" i="5"/>
  <c r="E40" i="5"/>
  <c r="BA570" i="2"/>
  <c r="BE570" i="2"/>
  <c r="AH570" i="2" s="1"/>
  <c r="BC571" i="2"/>
  <c r="AZ572" i="2"/>
  <c r="AD572" i="2" s="1"/>
  <c r="BD572" i="2"/>
  <c r="BB573" i="2"/>
  <c r="AE573" i="2" s="1"/>
  <c r="AZ573" i="2"/>
  <c r="AG573" i="2" s="1"/>
  <c r="BA578" i="2"/>
  <c r="BE578" i="2"/>
  <c r="BC579" i="2"/>
  <c r="AF579" i="2" s="1"/>
  <c r="AZ580" i="2"/>
  <c r="AC580" i="2" s="1"/>
  <c r="BD580" i="2"/>
  <c r="BB581" i="2"/>
  <c r="AZ581" i="2"/>
  <c r="BA586" i="2"/>
  <c r="BE586" i="2"/>
  <c r="AZ588" i="2"/>
  <c r="BD588" i="2"/>
  <c r="AG588" i="2" s="1"/>
  <c r="BB589" i="2"/>
  <c r="AZ589" i="2"/>
  <c r="BA594" i="2"/>
  <c r="BE594" i="2"/>
  <c r="AH594" i="2" s="1"/>
  <c r="BC595" i="2"/>
  <c r="BD596" i="2"/>
  <c r="AZ597" i="2"/>
  <c r="BA602" i="2"/>
  <c r="AD602" i="2" s="1"/>
  <c r="BE602" i="2"/>
  <c r="BC603" i="2"/>
  <c r="BD604" i="2"/>
  <c r="AZ605" i="2"/>
  <c r="AG605" i="2" s="1"/>
  <c r="BA610" i="2"/>
  <c r="BE610" i="2"/>
  <c r="BC611" i="2"/>
  <c r="BD612" i="2"/>
  <c r="AZ613" i="2"/>
  <c r="BA626" i="2"/>
  <c r="BE626" i="2"/>
  <c r="AH626" i="2" s="1"/>
  <c r="BC627" i="2"/>
  <c r="AZ628" i="2"/>
  <c r="BB628" i="2"/>
  <c r="BD628" i="2"/>
  <c r="BB629" i="2"/>
  <c r="BD629" i="2"/>
  <c r="BA629" i="2"/>
  <c r="AZ629" i="2"/>
  <c r="AC629" i="2" s="1"/>
  <c r="AF630" i="2"/>
  <c r="BA632" i="2"/>
  <c r="BC632" i="2"/>
  <c r="BE632" i="2"/>
  <c r="AH632" i="2" s="1"/>
  <c r="AF638" i="2"/>
  <c r="BA640" i="2"/>
  <c r="BC640" i="2"/>
  <c r="BE640" i="2"/>
  <c r="AH640" i="2" s="1"/>
  <c r="E31" i="4"/>
  <c r="D31" i="4"/>
  <c r="I31" i="4"/>
  <c r="D25" i="4"/>
  <c r="G26" i="4" s="1"/>
  <c r="D30" i="4"/>
  <c r="D28" i="4"/>
  <c r="H25" i="4"/>
  <c r="H30" i="4"/>
  <c r="F40" i="5"/>
  <c r="I45" i="5"/>
  <c r="F56" i="5"/>
  <c r="G78" i="5"/>
  <c r="F75" i="5"/>
  <c r="BD568" i="2"/>
  <c r="BE572" i="2"/>
  <c r="AH572" i="2" s="1"/>
  <c r="BA573" i="2"/>
  <c r="AZ574" i="2"/>
  <c r="BD574" i="2"/>
  <c r="BB575" i="2"/>
  <c r="AE575" i="2" s="1"/>
  <c r="AZ575" i="2"/>
  <c r="BE580" i="2"/>
  <c r="BA581" i="2"/>
  <c r="AZ582" i="2"/>
  <c r="AC582" i="2" s="1"/>
  <c r="BD582" i="2"/>
  <c r="BF583" i="2"/>
  <c r="BE588" i="2"/>
  <c r="BA589" i="2"/>
  <c r="AD589" i="2" s="1"/>
  <c r="AZ590" i="2"/>
  <c r="AC590" i="2" s="1"/>
  <c r="BD590" i="2"/>
  <c r="BF591" i="2"/>
  <c r="BA596" i="2"/>
  <c r="AF596" i="2" s="1"/>
  <c r="BE596" i="2"/>
  <c r="BC597" i="2"/>
  <c r="BA597" i="2"/>
  <c r="AD597" i="2" s="1"/>
  <c r="AZ598" i="2"/>
  <c r="AC598" i="2" s="1"/>
  <c r="BD598" i="2"/>
  <c r="BB599" i="2"/>
  <c r="AZ599" i="2"/>
  <c r="BA604" i="2"/>
  <c r="BE604" i="2"/>
  <c r="BC605" i="2"/>
  <c r="BA605" i="2"/>
  <c r="AZ606" i="2"/>
  <c r="AC606" i="2" s="1"/>
  <c r="BD606" i="2"/>
  <c r="BB607" i="2"/>
  <c r="AZ607" i="2"/>
  <c r="BA612" i="2"/>
  <c r="AF612" i="2" s="1"/>
  <c r="BE612" i="2"/>
  <c r="BC613" i="2"/>
  <c r="BA613" i="2"/>
  <c r="AZ614" i="2"/>
  <c r="AC614" i="2" s="1"/>
  <c r="BD614" i="2"/>
  <c r="BB615" i="2"/>
  <c r="AZ615" i="2"/>
  <c r="BB619" i="2"/>
  <c r="AE619" i="2" s="1"/>
  <c r="BE619" i="2"/>
  <c r="BD619" i="2"/>
  <c r="AZ619" i="2"/>
  <c r="AE622" i="2"/>
  <c r="BE629" i="2"/>
  <c r="BC633" i="2"/>
  <c r="BE633" i="2"/>
  <c r="BD633" i="2"/>
  <c r="AZ634" i="2"/>
  <c r="BC634" i="2"/>
  <c r="AF634" i="2" s="1"/>
  <c r="BB634" i="2"/>
  <c r="BD634" i="2"/>
  <c r="BB635" i="2"/>
  <c r="BE635" i="2"/>
  <c r="AH635" i="2" s="1"/>
  <c r="BD635" i="2"/>
  <c r="AZ635" i="2"/>
  <c r="BB640" i="2"/>
  <c r="H28" i="4"/>
  <c r="G31" i="4"/>
  <c r="I91" i="5"/>
  <c r="I88" i="5"/>
  <c r="BA620" i="2"/>
  <c r="BE620" i="2"/>
  <c r="BC621" i="2"/>
  <c r="AF621" i="2" s="1"/>
  <c r="BD622" i="2"/>
  <c r="AG622" i="2" s="1"/>
  <c r="AZ623" i="2"/>
  <c r="BA628" i="2"/>
  <c r="BE628" i="2"/>
  <c r="AH628" i="2" s="1"/>
  <c r="BC629" i="2"/>
  <c r="BD630" i="2"/>
  <c r="AZ631" i="2"/>
  <c r="AG631" i="2" s="1"/>
  <c r="BA636" i="2"/>
  <c r="AD636" i="2" s="1"/>
  <c r="BE636" i="2"/>
  <c r="BD638" i="2"/>
  <c r="AZ639" i="2"/>
  <c r="D12" i="4"/>
  <c r="F31" i="4"/>
  <c r="E30" i="4"/>
  <c r="I30" i="4"/>
  <c r="I25" i="4"/>
  <c r="I26" i="4" s="1"/>
  <c r="I28" i="4"/>
  <c r="D46" i="5"/>
  <c r="D39" i="5"/>
  <c r="H46" i="5"/>
  <c r="H39" i="5"/>
  <c r="D62" i="5"/>
  <c r="D55" i="5"/>
  <c r="H62" i="5"/>
  <c r="H55" i="5"/>
  <c r="I59" i="5"/>
  <c r="E62" i="5"/>
  <c r="BB617" i="2"/>
  <c r="AE617" i="2" s="1"/>
  <c r="AZ617" i="2"/>
  <c r="BA622" i="2"/>
  <c r="BE622" i="2"/>
  <c r="BC623" i="2"/>
  <c r="AF623" i="2" s="1"/>
  <c r="BA623" i="2"/>
  <c r="AZ624" i="2"/>
  <c r="BD624" i="2"/>
  <c r="BB625" i="2"/>
  <c r="AE625" i="2" s="1"/>
  <c r="AZ625" i="2"/>
  <c r="BA630" i="2"/>
  <c r="BE630" i="2"/>
  <c r="AH630" i="2" s="1"/>
  <c r="BC631" i="2"/>
  <c r="AF631" i="2" s="1"/>
  <c r="BA631" i="2"/>
  <c r="AZ632" i="2"/>
  <c r="BD632" i="2"/>
  <c r="AE632" i="2" s="1"/>
  <c r="BB633" i="2"/>
  <c r="AE633" i="2" s="1"/>
  <c r="AZ633" i="2"/>
  <c r="BA638" i="2"/>
  <c r="BE638" i="2"/>
  <c r="AH638" i="2" s="1"/>
  <c r="BC639" i="2"/>
  <c r="AF639" i="2" s="1"/>
  <c r="BA639" i="2"/>
  <c r="AZ640" i="2"/>
  <c r="BD640" i="2"/>
  <c r="F15" i="4"/>
  <c r="E9" i="4"/>
  <c r="E14" i="4"/>
  <c r="I9" i="4"/>
  <c r="I14" i="4"/>
  <c r="I12" i="4"/>
  <c r="I15" i="4"/>
  <c r="F28" i="4"/>
  <c r="G30" i="5"/>
  <c r="G23" i="5"/>
  <c r="E29" i="5" s="1"/>
  <c r="E24" i="5"/>
  <c r="F46" i="5"/>
  <c r="E59" i="5"/>
  <c r="E56" i="5"/>
  <c r="I62" i="5"/>
  <c r="I56" i="5"/>
  <c r="F62" i="5"/>
  <c r="G75" i="5"/>
  <c r="D87" i="5"/>
  <c r="F24" i="5"/>
  <c r="F27" i="5"/>
  <c r="G40" i="5"/>
  <c r="G43" i="5"/>
  <c r="D78" i="5"/>
  <c r="H75" i="5"/>
  <c r="H72" i="5"/>
  <c r="H94" i="5"/>
  <c r="H87" i="5"/>
  <c r="D94" i="5"/>
  <c r="I104" i="5"/>
  <c r="E107" i="5"/>
  <c r="E104" i="5"/>
  <c r="I107" i="5"/>
  <c r="E126" i="5"/>
  <c r="I126" i="5"/>
  <c r="D126" i="5"/>
  <c r="D119" i="5"/>
  <c r="G126" i="5"/>
  <c r="H126" i="5"/>
  <c r="H119" i="5"/>
  <c r="E78" i="5"/>
  <c r="E71" i="5"/>
  <c r="I71" i="5"/>
  <c r="H77" i="5" s="1"/>
  <c r="I78" i="5"/>
  <c r="H78" i="5"/>
  <c r="F104" i="5"/>
  <c r="E139" i="5"/>
  <c r="E136" i="5"/>
  <c r="D167" i="5"/>
  <c r="H173" i="5" s="1"/>
  <c r="F174" i="5"/>
  <c r="D174" i="5"/>
  <c r="H174" i="5"/>
  <c r="G55" i="5"/>
  <c r="D71" i="5"/>
  <c r="F88" i="5"/>
  <c r="F91" i="5"/>
  <c r="D110" i="5"/>
  <c r="D103" i="5"/>
  <c r="G110" i="5"/>
  <c r="H110" i="5"/>
  <c r="H103" i="5"/>
  <c r="G109" i="5" s="1"/>
  <c r="G142" i="5"/>
  <c r="G135" i="5"/>
  <c r="D142" i="5"/>
  <c r="F152" i="5"/>
  <c r="F155" i="5"/>
  <c r="G94" i="5"/>
  <c r="G87" i="5"/>
  <c r="G123" i="5"/>
  <c r="G120" i="5"/>
  <c r="G125" i="5"/>
  <c r="H139" i="5"/>
  <c r="H136" i="5"/>
  <c r="D151" i="5"/>
  <c r="G158" i="5"/>
  <c r="F158" i="5"/>
  <c r="D158" i="5"/>
  <c r="H158" i="5"/>
  <c r="H151" i="5"/>
  <c r="I123" i="5"/>
  <c r="F142" i="5"/>
  <c r="I142" i="5"/>
  <c r="E142" i="5"/>
  <c r="H142" i="5"/>
  <c r="G104" i="5"/>
  <c r="G107" i="5"/>
  <c r="F126" i="5"/>
  <c r="F119" i="5"/>
  <c r="D135" i="5"/>
  <c r="I141" i="5" s="1"/>
  <c r="I139" i="5"/>
  <c r="E158" i="5"/>
  <c r="E151" i="5"/>
  <c r="F157" i="5" s="1"/>
  <c r="I158" i="5"/>
  <c r="I151" i="5"/>
  <c r="G155" i="5"/>
  <c r="F136" i="5"/>
  <c r="F139" i="5"/>
  <c r="G174" i="5"/>
  <c r="G167" i="5"/>
  <c r="F168" i="5"/>
  <c r="F171" i="5"/>
  <c r="I171" i="5"/>
  <c r="I168" i="5"/>
  <c r="I15" i="6"/>
  <c r="E15" i="6"/>
  <c r="D15" i="6"/>
  <c r="H15" i="6"/>
  <c r="G12" i="6"/>
  <c r="E174" i="5"/>
  <c r="I174" i="5"/>
  <c r="E167" i="5"/>
  <c r="G9" i="6"/>
  <c r="D12" i="6"/>
  <c r="F9" i="6"/>
  <c r="F10" i="6" s="1"/>
  <c r="G15" i="6"/>
  <c r="F14" i="6"/>
  <c r="F12" i="6"/>
  <c r="G29" i="4" l="1"/>
  <c r="G33" i="4" s="1"/>
  <c r="D13" i="6"/>
  <c r="D17" i="6"/>
  <c r="H93" i="5"/>
  <c r="H91" i="5"/>
  <c r="H88" i="5"/>
  <c r="D61" i="5"/>
  <c r="D59" i="5"/>
  <c r="D56" i="5"/>
  <c r="E61" i="5"/>
  <c r="AF633" i="2"/>
  <c r="AG612" i="2"/>
  <c r="AC602" i="2"/>
  <c r="AC584" i="2"/>
  <c r="AD584" i="2"/>
  <c r="AE593" i="2"/>
  <c r="AE533" i="2"/>
  <c r="AD504" i="2"/>
  <c r="AC621" i="2"/>
  <c r="AH468" i="2"/>
  <c r="AG555" i="2"/>
  <c r="AC523" i="2"/>
  <c r="AE567" i="2"/>
  <c r="AG508" i="2"/>
  <c r="AD486" i="2"/>
  <c r="AH469" i="2"/>
  <c r="AG434" i="2"/>
  <c r="AH417" i="2"/>
  <c r="AC382" i="2"/>
  <c r="AD382" i="2"/>
  <c r="AH328" i="2"/>
  <c r="AC289" i="2"/>
  <c r="AD289" i="2"/>
  <c r="AE541" i="2"/>
  <c r="AD436" i="2"/>
  <c r="AE403" i="2"/>
  <c r="AG344" i="2"/>
  <c r="AH323" i="2"/>
  <c r="AH310" i="2"/>
  <c r="AH433" i="2"/>
  <c r="AC394" i="2"/>
  <c r="AE392" i="2"/>
  <c r="AF379" i="2"/>
  <c r="AC362" i="2"/>
  <c r="AC243" i="2"/>
  <c r="AF243" i="2"/>
  <c r="AC203" i="2"/>
  <c r="AD604" i="2"/>
  <c r="AC604" i="2"/>
  <c r="AG636" i="2"/>
  <c r="AH631" i="2"/>
  <c r="AD479" i="2"/>
  <c r="AC479" i="2"/>
  <c r="AD633" i="2"/>
  <c r="AF569" i="2"/>
  <c r="AD543" i="2"/>
  <c r="AF540" i="2"/>
  <c r="AH603" i="2"/>
  <c r="AD547" i="2"/>
  <c r="AE527" i="2"/>
  <c r="AG471" i="2"/>
  <c r="AF600" i="2"/>
  <c r="AF566" i="2"/>
  <c r="AH516" i="2"/>
  <c r="AD488" i="2"/>
  <c r="AE479" i="2"/>
  <c r="AF570" i="2"/>
  <c r="AH459" i="2"/>
  <c r="AF478" i="2"/>
  <c r="AD427" i="2"/>
  <c r="AC427" i="2"/>
  <c r="AG495" i="2"/>
  <c r="AH466" i="2"/>
  <c r="AH439" i="2"/>
  <c r="AC564" i="2"/>
  <c r="AE518" i="2"/>
  <c r="AE424" i="2"/>
  <c r="AC374" i="2"/>
  <c r="AD374" i="2"/>
  <c r="AD243" i="2"/>
  <c r="AG237" i="2"/>
  <c r="AG197" i="2"/>
  <c r="AE140" i="2"/>
  <c r="AC124" i="2"/>
  <c r="AF99" i="2"/>
  <c r="AC90" i="2"/>
  <c r="AD90" i="2"/>
  <c r="AE401" i="2"/>
  <c r="AE419" i="2" s="1"/>
  <c r="AC391" i="2"/>
  <c r="AF365" i="2"/>
  <c r="AF348" i="2"/>
  <c r="AF344" i="2"/>
  <c r="AE328" i="2"/>
  <c r="AG285" i="2"/>
  <c r="AD283" i="2"/>
  <c r="AG262" i="2"/>
  <c r="AH255" i="2"/>
  <c r="AH233" i="2"/>
  <c r="AD226" i="2"/>
  <c r="AC218" i="2"/>
  <c r="AC217" i="2"/>
  <c r="AF182" i="2"/>
  <c r="AG177" i="2"/>
  <c r="AH137" i="2"/>
  <c r="AC99" i="2"/>
  <c r="AE99" i="2"/>
  <c r="AH195" i="2"/>
  <c r="AD169" i="2"/>
  <c r="AG146" i="2"/>
  <c r="AF135" i="2"/>
  <c r="AD111" i="2"/>
  <c r="AG81" i="2"/>
  <c r="AF54" i="2"/>
  <c r="AE20" i="2"/>
  <c r="AG110" i="2"/>
  <c r="AF71" i="2"/>
  <c r="AH43" i="2"/>
  <c r="AD24" i="2"/>
  <c r="AH259" i="2"/>
  <c r="AF152" i="2"/>
  <c r="AF127" i="2"/>
  <c r="AC106" i="2"/>
  <c r="AE94" i="2"/>
  <c r="AE90" i="2"/>
  <c r="AE86" i="2"/>
  <c r="AG73" i="2"/>
  <c r="AG54" i="2"/>
  <c r="AC50" i="2"/>
  <c r="AE50" i="2"/>
  <c r="AG44" i="2"/>
  <c r="AF202" i="2"/>
  <c r="AG170" i="2"/>
  <c r="AD164" i="2"/>
  <c r="AD132" i="2"/>
  <c r="AH117" i="2"/>
  <c r="AF101" i="2"/>
  <c r="AG58" i="2"/>
  <c r="AF47" i="2"/>
  <c r="AF185" i="2"/>
  <c r="AD159" i="2"/>
  <c r="AE154" i="2"/>
  <c r="AH69" i="2"/>
  <c r="AE150" i="2"/>
  <c r="AG144" i="2"/>
  <c r="AE64" i="2"/>
  <c r="AH20" i="2"/>
  <c r="AH4" i="2"/>
  <c r="AF44" i="2"/>
  <c r="AG38" i="2"/>
  <c r="AF28" i="2"/>
  <c r="G157" i="5"/>
  <c r="H155" i="5"/>
  <c r="H152" i="5"/>
  <c r="H157" i="5"/>
  <c r="H141" i="5"/>
  <c r="F93" i="5"/>
  <c r="E77" i="5"/>
  <c r="E75" i="5"/>
  <c r="E72" i="5"/>
  <c r="AG640" i="2"/>
  <c r="AH622" i="2"/>
  <c r="E109" i="5"/>
  <c r="I61" i="5"/>
  <c r="D45" i="5"/>
  <c r="D43" i="5"/>
  <c r="D40" i="5"/>
  <c r="F45" i="5"/>
  <c r="AC639" i="2"/>
  <c r="AE639" i="2"/>
  <c r="AD628" i="2"/>
  <c r="AE640" i="2"/>
  <c r="AE635" i="2"/>
  <c r="AC634" i="2"/>
  <c r="AD634" i="2"/>
  <c r="AC619" i="2"/>
  <c r="AC615" i="2"/>
  <c r="AD613" i="2"/>
  <c r="AC607" i="2"/>
  <c r="AD605" i="2"/>
  <c r="AC599" i="2"/>
  <c r="AH588" i="2"/>
  <c r="AD581" i="2"/>
  <c r="AG574" i="2"/>
  <c r="AG568" i="2"/>
  <c r="AF640" i="2"/>
  <c r="AF632" i="2"/>
  <c r="AD629" i="2"/>
  <c r="AE628" i="2"/>
  <c r="AD626" i="2"/>
  <c r="AF611" i="2"/>
  <c r="AG604" i="2"/>
  <c r="AC597" i="2"/>
  <c r="AE597" i="2"/>
  <c r="AD594" i="2"/>
  <c r="AC588" i="2"/>
  <c r="AE581" i="2"/>
  <c r="AH578" i="2"/>
  <c r="AG572" i="2"/>
  <c r="AD570" i="2"/>
  <c r="AH639" i="2"/>
  <c r="I10" i="6"/>
  <c r="AH634" i="2"/>
  <c r="AF617" i="2"/>
  <c r="AF610" i="2"/>
  <c r="AF604" i="2"/>
  <c r="AE603" i="2"/>
  <c r="AH598" i="2"/>
  <c r="AC595" i="2"/>
  <c r="AG594" i="2"/>
  <c r="AF593" i="2"/>
  <c r="AC585" i="2"/>
  <c r="AG584" i="2"/>
  <c r="AF582" i="2"/>
  <c r="AD579" i="2"/>
  <c r="AE578" i="2"/>
  <c r="AH576" i="2"/>
  <c r="AG569" i="2"/>
  <c r="AD568" i="2"/>
  <c r="AC565" i="2"/>
  <c r="AF562" i="2"/>
  <c r="AF558" i="2"/>
  <c r="AF554" i="2"/>
  <c r="AF550" i="2"/>
  <c r="AF546" i="2"/>
  <c r="AG539" i="2"/>
  <c r="AF536" i="2"/>
  <c r="AF532" i="2"/>
  <c r="AF636" i="2"/>
  <c r="AG626" i="2"/>
  <c r="AE624" i="2"/>
  <c r="AE620" i="2"/>
  <c r="AE616" i="2"/>
  <c r="AH615" i="2"/>
  <c r="AH605" i="2"/>
  <c r="AC593" i="2"/>
  <c r="AG592" i="2"/>
  <c r="AF590" i="2"/>
  <c r="AE580" i="2"/>
  <c r="AE577" i="2"/>
  <c r="AC576" i="2"/>
  <c r="AD576" i="2"/>
  <c r="AF565" i="2"/>
  <c r="AH561" i="2"/>
  <c r="AC557" i="2"/>
  <c r="AG553" i="2"/>
  <c r="AD552" i="2"/>
  <c r="AH545" i="2"/>
  <c r="AE540" i="2"/>
  <c r="AH535" i="2"/>
  <c r="AC531" i="2"/>
  <c r="AF531" i="2"/>
  <c r="AF528" i="2"/>
  <c r="AD524" i="2"/>
  <c r="AH520" i="2"/>
  <c r="AH514" i="2"/>
  <c r="AF508" i="2"/>
  <c r="AH503" i="2"/>
  <c r="AD499" i="2"/>
  <c r="AC499" i="2"/>
  <c r="AF492" i="2"/>
  <c r="AH487" i="2"/>
  <c r="AD483" i="2"/>
  <c r="AC483" i="2"/>
  <c r="BF483" i="2" s="1"/>
  <c r="AF476" i="2"/>
  <c r="AD471" i="2"/>
  <c r="AE460" i="2"/>
  <c r="AF460" i="2"/>
  <c r="AG451" i="2"/>
  <c r="AD624" i="2"/>
  <c r="AD614" i="2"/>
  <c r="AG611" i="2"/>
  <c r="AC610" i="2"/>
  <c r="AG597" i="2"/>
  <c r="AD580" i="2"/>
  <c r="AH574" i="2"/>
  <c r="AH567" i="2"/>
  <c r="AE562" i="2"/>
  <c r="AE557" i="2"/>
  <c r="AF552" i="2"/>
  <c r="AE546" i="2"/>
  <c r="AC541" i="2"/>
  <c r="AD539" i="2"/>
  <c r="AE532" i="2"/>
  <c r="AC527" i="2"/>
  <c r="AF524" i="2"/>
  <c r="AG517" i="2"/>
  <c r="AF585" i="2"/>
  <c r="AE559" i="2"/>
  <c r="AC558" i="2"/>
  <c r="AE543" i="2"/>
  <c r="AC533" i="2"/>
  <c r="AG532" i="2"/>
  <c r="AG528" i="2"/>
  <c r="AH522" i="2"/>
  <c r="AC520" i="2"/>
  <c r="AD518" i="2"/>
  <c r="AF513" i="2"/>
  <c r="AE508" i="2"/>
  <c r="AF505" i="2"/>
  <c r="AE504" i="2"/>
  <c r="AF501" i="2"/>
  <c r="AE500" i="2"/>
  <c r="AH493" i="2"/>
  <c r="AE489" i="2"/>
  <c r="AH486" i="2"/>
  <c r="AG483" i="2"/>
  <c r="AE481" i="2"/>
  <c r="AH478" i="2"/>
  <c r="AG475" i="2"/>
  <c r="AE473" i="2"/>
  <c r="AE466" i="2"/>
  <c r="AG462" i="2"/>
  <c r="AG457" i="2"/>
  <c r="AD447" i="2"/>
  <c r="AH621" i="2"/>
  <c r="AE612" i="2"/>
  <c r="AH609" i="2"/>
  <c r="AD585" i="2"/>
  <c r="AG571" i="2"/>
  <c r="AC562" i="2"/>
  <c r="AE547" i="2"/>
  <c r="AC546" i="2"/>
  <c r="AG537" i="2"/>
  <c r="AH537" i="2"/>
  <c r="AD536" i="2"/>
  <c r="AF527" i="2"/>
  <c r="AH508" i="2"/>
  <c r="AD502" i="2"/>
  <c r="AC496" i="2"/>
  <c r="AF493" i="2"/>
  <c r="AE492" i="2"/>
  <c r="AF483" i="2"/>
  <c r="AF479" i="2"/>
  <c r="AC470" i="2"/>
  <c r="AC468" i="2"/>
  <c r="AF625" i="2"/>
  <c r="AC608" i="2"/>
  <c r="AC600" i="2"/>
  <c r="AC568" i="2"/>
  <c r="AE551" i="2"/>
  <c r="AC550" i="2"/>
  <c r="AG516" i="2"/>
  <c r="AC516" i="2"/>
  <c r="AH512" i="2"/>
  <c r="AG510" i="2"/>
  <c r="AC510" i="2"/>
  <c r="AC509" i="2"/>
  <c r="AH506" i="2"/>
  <c r="AH502" i="2"/>
  <c r="AH498" i="2"/>
  <c r="AF489" i="2"/>
  <c r="AE488" i="2"/>
  <c r="AC485" i="2"/>
  <c r="AE483" i="2"/>
  <c r="AC480" i="2"/>
  <c r="AG477" i="2"/>
  <c r="AD476" i="2"/>
  <c r="BF476" i="2" s="1"/>
  <c r="AF473" i="2"/>
  <c r="AE469" i="2"/>
  <c r="AH452" i="2"/>
  <c r="AC449" i="2"/>
  <c r="AE442" i="2"/>
  <c r="AG433" i="2"/>
  <c r="AD425" i="2"/>
  <c r="AC425" i="2"/>
  <c r="AE586" i="2"/>
  <c r="AE570" i="2"/>
  <c r="AD555" i="2"/>
  <c r="AG513" i="2"/>
  <c r="AH513" i="2"/>
  <c r="AF499" i="2"/>
  <c r="AE471" i="2"/>
  <c r="AC466" i="2"/>
  <c r="AF466" i="2"/>
  <c r="AC465" i="2"/>
  <c r="AF465" i="2"/>
  <c r="AG458" i="2"/>
  <c r="AC450" i="2"/>
  <c r="AF447" i="2"/>
  <c r="AD440" i="2"/>
  <c r="AE430" i="2"/>
  <c r="AC426" i="2"/>
  <c r="H27" i="5"/>
  <c r="H29" i="5"/>
  <c r="H24" i="5"/>
  <c r="D29" i="5"/>
  <c r="D24" i="5"/>
  <c r="I29" i="5"/>
  <c r="D27" i="5"/>
  <c r="AG607" i="2"/>
  <c r="AG523" i="2"/>
  <c r="AH523" i="2"/>
  <c r="AE491" i="2"/>
  <c r="AG464" i="2"/>
  <c r="AD462" i="2"/>
  <c r="AD459" i="2"/>
  <c r="AC456" i="2"/>
  <c r="AG443" i="2"/>
  <c r="AH427" i="2"/>
  <c r="AE423" i="2"/>
  <c r="AD413" i="2"/>
  <c r="AH627" i="2"/>
  <c r="AD599" i="2"/>
  <c r="AF507" i="2"/>
  <c r="AE495" i="2"/>
  <c r="AD494" i="2"/>
  <c r="AC471" i="2"/>
  <c r="AD465" i="2"/>
  <c r="AH501" i="2"/>
  <c r="AF486" i="2"/>
  <c r="AH458" i="2"/>
  <c r="AG450" i="2"/>
  <c r="AE447" i="2"/>
  <c r="AC440" i="2"/>
  <c r="AD438" i="2"/>
  <c r="AG432" i="2"/>
  <c r="AE425" i="2"/>
  <c r="AD423" i="2"/>
  <c r="AE421" i="2"/>
  <c r="AE417" i="2"/>
  <c r="AG415" i="2"/>
  <c r="AG413" i="2"/>
  <c r="AD409" i="2"/>
  <c r="AF404" i="2"/>
  <c r="AF400" i="2"/>
  <c r="AF396" i="2"/>
  <c r="AF393" i="2"/>
  <c r="AC384" i="2"/>
  <c r="AD379" i="2"/>
  <c r="AD370" i="2"/>
  <c r="AF366" i="2"/>
  <c r="AF361" i="2"/>
  <c r="AD355" i="2"/>
  <c r="AH343" i="2"/>
  <c r="AH338" i="2"/>
  <c r="AH335" i="2"/>
  <c r="AH330" i="2"/>
  <c r="AH322" i="2"/>
  <c r="AG307" i="2"/>
  <c r="AC300" i="2"/>
  <c r="AC299" i="2"/>
  <c r="AE292" i="2"/>
  <c r="AH284" i="2"/>
  <c r="AG283" i="2"/>
  <c r="AC276" i="2"/>
  <c r="AC275" i="2"/>
  <c r="AE268" i="2"/>
  <c r="AF259" i="2"/>
  <c r="AG564" i="2"/>
  <c r="AD454" i="2"/>
  <c r="AE449" i="2"/>
  <c r="AD435" i="2"/>
  <c r="AD433" i="2"/>
  <c r="AD432" i="2"/>
  <c r="AD426" i="2"/>
  <c r="AH423" i="2"/>
  <c r="AD406" i="2"/>
  <c r="AH402" i="2"/>
  <c r="AH399" i="2"/>
  <c r="AD392" i="2"/>
  <c r="AD384" i="2"/>
  <c r="AE382" i="2"/>
  <c r="AE374" i="2"/>
  <c r="AH368" i="2"/>
  <c r="AC366" i="2"/>
  <c r="AD366" i="2"/>
  <c r="AC365" i="2"/>
  <c r="AF359" i="2"/>
  <c r="AC357" i="2"/>
  <c r="AE350" i="2"/>
  <c r="AH344" i="2"/>
  <c r="AC342" i="2"/>
  <c r="AD342" i="2"/>
  <c r="AC341" i="2"/>
  <c r="AF335" i="2"/>
  <c r="AD328" i="2"/>
  <c r="AE326" i="2"/>
  <c r="AE319" i="2"/>
  <c r="AD312" i="2"/>
  <c r="AE310" i="2"/>
  <c r="AC298" i="2"/>
  <c r="AF298" i="2"/>
  <c r="AC282" i="2"/>
  <c r="AC274" i="2"/>
  <c r="AF274" i="2"/>
  <c r="AC266" i="2"/>
  <c r="AF266" i="2"/>
  <c r="AH582" i="2"/>
  <c r="AD541" i="2"/>
  <c r="AG455" i="2"/>
  <c r="AG453" i="2"/>
  <c r="AC453" i="2"/>
  <c r="AE436" i="2"/>
  <c r="AC435" i="2"/>
  <c r="AE407" i="2"/>
  <c r="AF402" i="2"/>
  <c r="AE396" i="2"/>
  <c r="AH387" i="2"/>
  <c r="AD383" i="2"/>
  <c r="BF383" i="2" s="1"/>
  <c r="AG379" i="2"/>
  <c r="AE373" i="2"/>
  <c r="AC371" i="2"/>
  <c r="AE365" i="2"/>
  <c r="AC363" i="2"/>
  <c r="AH347" i="2"/>
  <c r="AD343" i="2"/>
  <c r="AH339" i="2"/>
  <c r="AD335" i="2"/>
  <c r="AG331" i="2"/>
  <c r="AH326" i="2"/>
  <c r="AG323" i="2"/>
  <c r="AE317" i="2"/>
  <c r="AC315" i="2"/>
  <c r="AE309" i="2"/>
  <c r="AE304" i="2"/>
  <c r="AE297" i="2"/>
  <c r="AG290" i="2"/>
  <c r="AE281" i="2"/>
  <c r="AG274" i="2"/>
  <c r="AC271" i="2"/>
  <c r="AG263" i="2"/>
  <c r="AE256" i="2"/>
  <c r="AE249" i="2"/>
  <c r="AE233" i="2"/>
  <c r="AE193" i="2"/>
  <c r="AE185" i="2"/>
  <c r="AC438" i="2"/>
  <c r="AH432" i="2"/>
  <c r="AF413" i="2"/>
  <c r="AC411" i="2"/>
  <c r="AG405" i="2"/>
  <c r="AH405" i="2"/>
  <c r="AD404" i="2"/>
  <c r="AF394" i="2"/>
  <c r="AF387" i="2"/>
  <c r="AG378" i="2"/>
  <c r="AF372" i="2"/>
  <c r="AF368" i="2"/>
  <c r="AF362" i="2"/>
  <c r="AE355" i="2"/>
  <c r="AF339" i="2"/>
  <c r="AG330" i="2"/>
  <c r="AH321" i="2"/>
  <c r="AG316" i="2"/>
  <c r="AC308" i="2"/>
  <c r="AH306" i="2"/>
  <c r="AG300" i="2"/>
  <c r="AD293" i="2"/>
  <c r="AE283" i="2"/>
  <c r="AG276" i="2"/>
  <c r="AH265" i="2"/>
  <c r="AH258" i="2"/>
  <c r="AF254" i="2"/>
  <c r="AC248" i="2"/>
  <c r="AC247" i="2"/>
  <c r="AF247" i="2"/>
  <c r="AG244" i="2"/>
  <c r="AD241" i="2"/>
  <c r="AD240" i="2"/>
  <c r="AH236" i="2"/>
  <c r="AG235" i="2"/>
  <c r="AC232" i="2"/>
  <c r="AC231" i="2"/>
  <c r="AF231" i="2"/>
  <c r="AF224" i="2"/>
  <c r="AE220" i="2"/>
  <c r="AH214" i="2"/>
  <c r="AH211" i="2"/>
  <c r="AC208" i="2"/>
  <c r="AC207" i="2"/>
  <c r="AG204" i="2"/>
  <c r="AD201" i="2"/>
  <c r="AD200" i="2"/>
  <c r="AH196" i="2"/>
  <c r="AG195" i="2"/>
  <c r="AH190" i="2"/>
  <c r="AC186" i="2"/>
  <c r="AC185" i="2"/>
  <c r="AG182" i="2"/>
  <c r="AD179" i="2"/>
  <c r="AF177" i="2"/>
  <c r="AC175" i="2"/>
  <c r="AH170" i="2"/>
  <c r="AE168" i="2"/>
  <c r="AH162" i="2"/>
  <c r="AE160" i="2"/>
  <c r="AF158" i="2"/>
  <c r="AD154" i="2"/>
  <c r="AG148" i="2"/>
  <c r="AE145" i="2"/>
  <c r="AG143" i="2"/>
  <c r="AF137" i="2"/>
  <c r="AC135" i="2"/>
  <c r="AG127" i="2"/>
  <c r="AD123" i="2"/>
  <c r="AF121" i="2"/>
  <c r="AC119" i="2"/>
  <c r="AG111" i="2"/>
  <c r="AD107" i="2"/>
  <c r="AD102" i="2"/>
  <c r="AC91" i="2"/>
  <c r="AG91" i="2"/>
  <c r="AH554" i="2"/>
  <c r="AF442" i="2"/>
  <c r="AH421" i="2"/>
  <c r="AE416" i="2"/>
  <c r="AG394" i="2"/>
  <c r="AF388" i="2"/>
  <c r="AH380" i="2"/>
  <c r="AD380" i="2"/>
  <c r="AF363" i="2"/>
  <c r="AD353" i="2"/>
  <c r="AC346" i="2"/>
  <c r="AC340" i="2"/>
  <c r="AG332" i="2"/>
  <c r="AC324" i="2"/>
  <c r="AG313" i="2"/>
  <c r="AF305" i="2"/>
  <c r="AF304" i="2"/>
  <c r="AD298" i="2"/>
  <c r="AG293" i="2"/>
  <c r="AD291" i="2"/>
  <c r="BF291" i="2" s="1"/>
  <c r="AD288" i="2"/>
  <c r="AF285" i="2"/>
  <c r="AD266" i="2"/>
  <c r="AG261" i="2"/>
  <c r="AD256" i="2"/>
  <c r="AE254" i="2"/>
  <c r="AF246" i="2"/>
  <c r="AE242" i="2"/>
  <c r="AH235" i="2"/>
  <c r="AF230" i="2"/>
  <c r="AG228" i="2"/>
  <c r="AD225" i="2"/>
  <c r="AD224" i="2"/>
  <c r="AH220" i="2"/>
  <c r="AG219" i="2"/>
  <c r="AC216" i="2"/>
  <c r="AD211" i="2"/>
  <c r="BF211" i="2" s="1"/>
  <c r="AD210" i="2"/>
  <c r="AC437" i="2"/>
  <c r="AC420" i="2"/>
  <c r="AF415" i="2"/>
  <c r="AF399" i="2"/>
  <c r="AC397" i="2"/>
  <c r="AG396" i="2"/>
  <c r="AG385" i="2"/>
  <c r="AE377" i="2"/>
  <c r="AF370" i="2"/>
  <c r="AF364" i="2"/>
  <c r="AF357" i="2"/>
  <c r="AG342" i="2"/>
  <c r="AE337" i="2"/>
  <c r="AG329" i="2"/>
  <c r="AD321" i="2"/>
  <c r="AC314" i="2"/>
  <c r="AE312" i="2"/>
  <c r="AG301" i="2"/>
  <c r="AD299" i="2"/>
  <c r="AD296" i="2"/>
  <c r="AE294" i="2"/>
  <c r="AD285" i="2"/>
  <c r="AH278" i="2"/>
  <c r="AC277" i="2"/>
  <c r="AH272" i="2"/>
  <c r="AF268" i="2"/>
  <c r="AC264" i="2"/>
  <c r="AD262" i="2"/>
  <c r="BF262" i="2" s="1"/>
  <c r="AE255" i="2"/>
  <c r="AG251" i="2"/>
  <c r="AD247" i="2"/>
  <c r="AD246" i="2"/>
  <c r="AH242" i="2"/>
  <c r="AG241" i="2"/>
  <c r="AC238" i="2"/>
  <c r="AC237" i="2"/>
  <c r="AG234" i="2"/>
  <c r="AD231" i="2"/>
  <c r="AD230" i="2"/>
  <c r="AF225" i="2"/>
  <c r="AF221" i="2"/>
  <c r="AF217" i="2"/>
  <c r="AF211" i="2"/>
  <c r="AC206" i="2"/>
  <c r="AC205" i="2"/>
  <c r="AF205" i="2"/>
  <c r="AD202" i="2"/>
  <c r="AC198" i="2"/>
  <c r="AC197" i="2"/>
  <c r="AF197" i="2"/>
  <c r="AD194" i="2"/>
  <c r="AC191" i="2"/>
  <c r="AF191" i="2"/>
  <c r="AD188" i="2"/>
  <c r="AC184" i="2"/>
  <c r="AC183" i="2"/>
  <c r="AF183" i="2"/>
  <c r="AG179" i="2"/>
  <c r="AD174" i="2"/>
  <c r="AH171" i="2"/>
  <c r="AH166" i="2"/>
  <c r="AE164" i="2"/>
  <c r="AF162" i="2"/>
  <c r="AC156" i="2"/>
  <c r="AC155" i="2"/>
  <c r="AF149" i="2"/>
  <c r="AG147" i="2"/>
  <c r="AD142" i="2"/>
  <c r="AH139" i="2"/>
  <c r="AH134" i="2"/>
  <c r="AE132" i="2"/>
  <c r="BF132" i="2" s="1"/>
  <c r="AH126" i="2"/>
  <c r="AE124" i="2"/>
  <c r="AF122" i="2"/>
  <c r="AC116" i="2"/>
  <c r="AC115" i="2"/>
  <c r="AF109" i="2"/>
  <c r="AG107" i="2"/>
  <c r="AG105" i="2"/>
  <c r="AG100" i="2"/>
  <c r="AG97" i="2"/>
  <c r="AE93" i="2"/>
  <c r="AE89" i="2"/>
  <c r="AE85" i="2"/>
  <c r="AF431" i="2"/>
  <c r="AF403" i="2"/>
  <c r="AC401" i="2"/>
  <c r="AG400" i="2"/>
  <c r="AD393" i="2"/>
  <c r="AF384" i="2"/>
  <c r="AE378" i="2"/>
  <c r="AG361" i="2"/>
  <c r="AG348" i="2"/>
  <c r="AE344" i="2"/>
  <c r="AE338" i="2"/>
  <c r="AF330" i="2"/>
  <c r="AD325" i="2"/>
  <c r="BF325" i="2" s="1"/>
  <c r="AF315" i="2"/>
  <c r="AE295" i="2"/>
  <c r="AH289" i="2"/>
  <c r="AE285" i="2"/>
  <c r="AF280" i="2"/>
  <c r="AD276" i="2"/>
  <c r="AD268" i="2"/>
  <c r="BF268" i="2" s="1"/>
  <c r="AH253" i="2"/>
  <c r="AF248" i="2"/>
  <c r="AE244" i="2"/>
  <c r="AH237" i="2"/>
  <c r="AF232" i="2"/>
  <c r="AH226" i="2"/>
  <c r="AG225" i="2"/>
  <c r="AC222" i="2"/>
  <c r="AC221" i="2"/>
  <c r="AG218" i="2"/>
  <c r="AG212" i="2"/>
  <c r="AF208" i="2"/>
  <c r="AE204" i="2"/>
  <c r="AH197" i="2"/>
  <c r="AH191" i="2"/>
  <c r="AF186" i="2"/>
  <c r="AE182" i="2"/>
  <c r="AE179" i="2"/>
  <c r="AH172" i="2"/>
  <c r="AG169" i="2"/>
  <c r="AH161" i="2"/>
  <c r="AC154" i="2"/>
  <c r="AE147" i="2"/>
  <c r="AH140" i="2"/>
  <c r="AG137" i="2"/>
  <c r="AH129" i="2"/>
  <c r="AC122" i="2"/>
  <c r="AE115" i="2"/>
  <c r="AG106" i="2"/>
  <c r="AD97" i="2"/>
  <c r="BF97" i="2" s="1"/>
  <c r="AG94" i="2"/>
  <c r="AH92" i="2"/>
  <c r="AD89" i="2"/>
  <c r="AG86" i="2"/>
  <c r="AH84" i="2"/>
  <c r="AF77" i="2"/>
  <c r="AH299" i="2"/>
  <c r="AE206" i="2"/>
  <c r="AH189" i="2"/>
  <c r="AH176" i="2"/>
  <c r="AD176" i="2"/>
  <c r="BF176" i="2" s="1"/>
  <c r="AH165" i="2"/>
  <c r="AD157" i="2"/>
  <c r="AD151" i="2"/>
  <c r="AE146" i="2"/>
  <c r="AC141" i="2"/>
  <c r="AH133" i="2"/>
  <c r="AE126" i="2"/>
  <c r="AF120" i="2"/>
  <c r="AE119" i="2"/>
  <c r="AF111" i="2"/>
  <c r="AF80" i="2"/>
  <c r="AC76" i="2"/>
  <c r="AE71" i="2"/>
  <c r="AG67" i="2"/>
  <c r="AH62" i="2"/>
  <c r="AG59" i="2"/>
  <c r="AC51" i="2"/>
  <c r="AC49" i="2"/>
  <c r="AD49" i="2"/>
  <c r="AC43" i="2"/>
  <c r="AC26" i="2"/>
  <c r="AG76" i="2"/>
  <c r="AD69" i="2"/>
  <c r="AG60" i="2"/>
  <c r="AH53" i="2"/>
  <c r="AD45" i="2"/>
  <c r="AE34" i="2"/>
  <c r="AC19" i="2"/>
  <c r="AC13" i="2"/>
  <c r="AC5" i="2"/>
  <c r="AF175" i="2"/>
  <c r="AF124" i="2"/>
  <c r="AE110" i="2"/>
  <c r="AG66" i="2"/>
  <c r="AH51" i="2"/>
  <c r="AD38" i="2"/>
  <c r="BF38" i="2" s="1"/>
  <c r="AG23" i="2"/>
  <c r="AH19" i="2"/>
  <c r="AH13" i="2"/>
  <c r="AF258" i="2"/>
  <c r="AF223" i="2"/>
  <c r="AF188" i="2"/>
  <c r="AE173" i="2"/>
  <c r="AD161" i="2"/>
  <c r="BF161" i="2" s="1"/>
  <c r="AD156" i="2"/>
  <c r="AG152" i="2"/>
  <c r="AE142" i="2"/>
  <c r="AF136" i="2"/>
  <c r="AE135" i="2"/>
  <c r="AH125" i="2"/>
  <c r="AD117" i="2"/>
  <c r="AH112" i="2"/>
  <c r="AD112" i="2"/>
  <c r="BF112" i="2" s="1"/>
  <c r="AG102" i="2"/>
  <c r="AF97" i="2"/>
  <c r="AD81" i="2"/>
  <c r="AH76" i="2"/>
  <c r="AH71" i="2"/>
  <c r="AF67" i="2"/>
  <c r="AF64" i="2"/>
  <c r="AE61" i="2"/>
  <c r="AG57" i="2"/>
  <c r="AE53" i="2"/>
  <c r="AG49" i="2"/>
  <c r="AD47" i="2"/>
  <c r="AC47" i="2"/>
  <c r="AF43" i="2"/>
  <c r="AH97" i="2"/>
  <c r="AG47" i="2"/>
  <c r="AE42" i="2"/>
  <c r="AE30" i="2"/>
  <c r="AE16" i="2"/>
  <c r="AE10" i="2"/>
  <c r="AD195" i="2"/>
  <c r="AC166" i="2"/>
  <c r="AC160" i="2"/>
  <c r="AD125" i="2"/>
  <c r="AD103" i="2"/>
  <c r="AG80" i="2"/>
  <c r="AG53" i="2"/>
  <c r="AD44" i="2"/>
  <c r="AD36" i="2"/>
  <c r="AH31" i="2"/>
  <c r="AH21" i="2"/>
  <c r="AD12" i="2"/>
  <c r="AD4" i="2"/>
  <c r="BF4" i="2" s="1"/>
  <c r="AF295" i="2"/>
  <c r="AD265" i="2"/>
  <c r="AF198" i="2"/>
  <c r="AH181" i="2"/>
  <c r="AG174" i="2"/>
  <c r="AH168" i="2"/>
  <c r="AD168" i="2"/>
  <c r="BF168" i="2" s="1"/>
  <c r="AE165" i="2"/>
  <c r="AF159" i="2"/>
  <c r="AG149" i="2"/>
  <c r="AF148" i="2"/>
  <c r="AG138" i="2"/>
  <c r="AE133" i="2"/>
  <c r="AH128" i="2"/>
  <c r="AD128" i="2"/>
  <c r="AC118" i="2"/>
  <c r="AG109" i="2"/>
  <c r="AE67" i="2"/>
  <c r="AF57" i="2"/>
  <c r="AD189" i="2"/>
  <c r="AF155" i="2"/>
  <c r="AC144" i="2"/>
  <c r="AD119" i="2"/>
  <c r="AG39" i="2"/>
  <c r="AG11" i="2"/>
  <c r="AC103" i="2"/>
  <c r="AG61" i="2"/>
  <c r="AH36" i="2"/>
  <c r="AG28" i="2"/>
  <c r="AE23" i="2"/>
  <c r="AF19" i="2"/>
  <c r="AG12" i="2"/>
  <c r="AE7" i="2"/>
  <c r="AH7" i="2"/>
  <c r="AH24" i="2"/>
  <c r="AG8" i="2"/>
  <c r="AD35" i="2"/>
  <c r="BF35" i="2" s="1"/>
  <c r="AG10" i="2"/>
  <c r="AH38" i="2"/>
  <c r="AE25" i="2"/>
  <c r="AF21" i="2"/>
  <c r="AG14" i="2"/>
  <c r="AE9" i="2"/>
  <c r="AD25" i="2"/>
  <c r="AG16" i="2"/>
  <c r="AD27" i="2"/>
  <c r="AF16" i="2"/>
  <c r="AG63" i="2"/>
  <c r="AE43" i="2"/>
  <c r="AF39" i="2"/>
  <c r="AE27" i="2"/>
  <c r="AG18" i="2"/>
  <c r="I33" i="4"/>
  <c r="I29" i="4"/>
  <c r="AD596" i="2"/>
  <c r="AC596" i="2"/>
  <c r="H26" i="4"/>
  <c r="AC605" i="2"/>
  <c r="AE605" i="2"/>
  <c r="AC581" i="2"/>
  <c r="AF581" i="2"/>
  <c r="AH617" i="2"/>
  <c r="AC579" i="2"/>
  <c r="AC592" i="2"/>
  <c r="AD592" i="2"/>
  <c r="AG581" i="2"/>
  <c r="AC535" i="2"/>
  <c r="AF535" i="2"/>
  <c r="AF614" i="2"/>
  <c r="AE588" i="2"/>
  <c r="AH575" i="2"/>
  <c r="AD540" i="2"/>
  <c r="BF540" i="2" s="1"/>
  <c r="AH558" i="2"/>
  <c r="AD557" i="2"/>
  <c r="AD545" i="2"/>
  <c r="AH625" i="2"/>
  <c r="AH573" i="2"/>
  <c r="AD551" i="2"/>
  <c r="AF474" i="2"/>
  <c r="AH449" i="2"/>
  <c r="AG468" i="2"/>
  <c r="AF428" i="2"/>
  <c r="AG426" i="2"/>
  <c r="AC434" i="2"/>
  <c r="AF421" i="2"/>
  <c r="AE359" i="2"/>
  <c r="AC310" i="2"/>
  <c r="AD310" i="2"/>
  <c r="AC257" i="2"/>
  <c r="AD257" i="2"/>
  <c r="AE453" i="2"/>
  <c r="AD445" i="2"/>
  <c r="BF445" i="2" s="1"/>
  <c r="AH374" i="2"/>
  <c r="AH331" i="2"/>
  <c r="AG315" i="2"/>
  <c r="AE257" i="2"/>
  <c r="AE411" i="2"/>
  <c r="AE371" i="2"/>
  <c r="AF349" i="2"/>
  <c r="AF331" i="2"/>
  <c r="AH225" i="2"/>
  <c r="AC93" i="2"/>
  <c r="AG93" i="2"/>
  <c r="AC85" i="2"/>
  <c r="AG85" i="2"/>
  <c r="AE524" i="2"/>
  <c r="AH416" i="2"/>
  <c r="AF395" i="2"/>
  <c r="AC388" i="2"/>
  <c r="AF373" i="2"/>
  <c r="AG353" i="2"/>
  <c r="AD349" i="2"/>
  <c r="BF349" i="2" s="1"/>
  <c r="AH340" i="2"/>
  <c r="AD340" i="2"/>
  <c r="AD324" i="2"/>
  <c r="AD307" i="2"/>
  <c r="AH298" i="2"/>
  <c r="AF292" i="2"/>
  <c r="AC288" i="2"/>
  <c r="AH279" i="2"/>
  <c r="AF260" i="2"/>
  <c r="AD254" i="2"/>
  <c r="AH247" i="2"/>
  <c r="AH231" i="2"/>
  <c r="AD220" i="2"/>
  <c r="AH216" i="2"/>
  <c r="AE420" i="2"/>
  <c r="AG406" i="2"/>
  <c r="AE397" i="2"/>
  <c r="AC385" i="2"/>
  <c r="AD377" i="2"/>
  <c r="AC370" i="2"/>
  <c r="AE363" i="2"/>
  <c r="AC343" i="2"/>
  <c r="AF312" i="2"/>
  <c r="AF300" i="2"/>
  <c r="AE277" i="2"/>
  <c r="AF273" i="2"/>
  <c r="AH264" i="2"/>
  <c r="AG191" i="2"/>
  <c r="AC163" i="2"/>
  <c r="AD150" i="2"/>
  <c r="AC131" i="2"/>
  <c r="AG115" i="2"/>
  <c r="AC94" i="2"/>
  <c r="AD94" i="2"/>
  <c r="AC86" i="2"/>
  <c r="AD86" i="2"/>
  <c r="AD439" i="2"/>
  <c r="AF409" i="2"/>
  <c r="AG354" i="2"/>
  <c r="AE322" i="2"/>
  <c r="AE299" i="2"/>
  <c r="AG292" i="2"/>
  <c r="AD280" i="2"/>
  <c r="AH249" i="2"/>
  <c r="AF244" i="2"/>
  <c r="AE240" i="2"/>
  <c r="AH222" i="2"/>
  <c r="AC212" i="2"/>
  <c r="AF204" i="2"/>
  <c r="AE200" i="2"/>
  <c r="AH187" i="2"/>
  <c r="AH169" i="2"/>
  <c r="AE155" i="2"/>
  <c r="AE123" i="2"/>
  <c r="BF123" i="2" s="1"/>
  <c r="AE107" i="2"/>
  <c r="AH90" i="2"/>
  <c r="AF443" i="2"/>
  <c r="AF206" i="2"/>
  <c r="AC177" i="2"/>
  <c r="AG157" i="2"/>
  <c r="AD120" i="2"/>
  <c r="AD101" i="2"/>
  <c r="AD73" i="2"/>
  <c r="AC73" i="2"/>
  <c r="AE77" i="2"/>
  <c r="AD46" i="2"/>
  <c r="AD175" i="2"/>
  <c r="AD137" i="2"/>
  <c r="AC54" i="2"/>
  <c r="AD6" i="2"/>
  <c r="AF203" i="2"/>
  <c r="AF181" i="2"/>
  <c r="AG142" i="2"/>
  <c r="AD136" i="2"/>
  <c r="AG117" i="2"/>
  <c r="AF116" i="2"/>
  <c r="AC102" i="2"/>
  <c r="AC81" i="2"/>
  <c r="AF78" i="2"/>
  <c r="AC58" i="2"/>
  <c r="AE58" i="2"/>
  <c r="AH61" i="2"/>
  <c r="AH50" i="2"/>
  <c r="AE38" i="2"/>
  <c r="AD297" i="2"/>
  <c r="BF297" i="2" s="1"/>
  <c r="AF271" i="2"/>
  <c r="AH203" i="2"/>
  <c r="AC174" i="2"/>
  <c r="AC169" i="2"/>
  <c r="AH141" i="2"/>
  <c r="AD121" i="2"/>
  <c r="AD116" i="2"/>
  <c r="AG99" i="2"/>
  <c r="AE202" i="2"/>
  <c r="AE170" i="2"/>
  <c r="AD60" i="2"/>
  <c r="AG5" i="2"/>
  <c r="AD51" i="2"/>
  <c r="AE31" i="2"/>
  <c r="AF26" i="2"/>
  <c r="AD13" i="2"/>
  <c r="AF5" i="2"/>
  <c r="AG26" i="2"/>
  <c r="AD11" i="2"/>
  <c r="BF11" i="2" s="1"/>
  <c r="AD15" i="2"/>
  <c r="AF12" i="2"/>
  <c r="AD17" i="2"/>
  <c r="AG34" i="2"/>
  <c r="AH40" i="2"/>
  <c r="AE35" i="2"/>
  <c r="AD19" i="2"/>
  <c r="F173" i="5"/>
  <c r="I157" i="5"/>
  <c r="I155" i="5"/>
  <c r="I152" i="5"/>
  <c r="F125" i="5"/>
  <c r="F123" i="5"/>
  <c r="F120" i="5"/>
  <c r="F89" i="5"/>
  <c r="I10" i="4"/>
  <c r="AG632" i="2"/>
  <c r="AG624" i="2"/>
  <c r="AC631" i="2"/>
  <c r="AE631" i="2"/>
  <c r="AH620" i="2"/>
  <c r="I93" i="5"/>
  <c r="G10" i="6"/>
  <c r="I173" i="5"/>
  <c r="D155" i="5"/>
  <c r="D152" i="5"/>
  <c r="D157" i="5"/>
  <c r="I125" i="5"/>
  <c r="G93" i="5"/>
  <c r="G91" i="5"/>
  <c r="G88" i="5"/>
  <c r="D109" i="5"/>
  <c r="D107" i="5"/>
  <c r="D104" i="5"/>
  <c r="F109" i="5"/>
  <c r="D77" i="5"/>
  <c r="D75" i="5"/>
  <c r="D72" i="5"/>
  <c r="D125" i="5"/>
  <c r="D123" i="5"/>
  <c r="D120" i="5"/>
  <c r="E125" i="5"/>
  <c r="I109" i="5"/>
  <c r="D91" i="5"/>
  <c r="D88" i="5"/>
  <c r="D89" i="5" s="1"/>
  <c r="D93" i="5"/>
  <c r="AC640" i="2"/>
  <c r="AD638" i="2"/>
  <c r="AC638" i="2"/>
  <c r="AC632" i="2"/>
  <c r="AD630" i="2"/>
  <c r="AC630" i="2"/>
  <c r="AC624" i="2"/>
  <c r="AD622" i="2"/>
  <c r="AC622" i="2"/>
  <c r="BF622" i="2" s="1"/>
  <c r="E93" i="5"/>
  <c r="H61" i="5"/>
  <c r="H59" i="5"/>
  <c r="H56" i="5"/>
  <c r="G45" i="5"/>
  <c r="AG638" i="2"/>
  <c r="AG630" i="2"/>
  <c r="AC623" i="2"/>
  <c r="AE623" i="2"/>
  <c r="AD620" i="2"/>
  <c r="F29" i="5"/>
  <c r="AC635" i="2"/>
  <c r="AG634" i="2"/>
  <c r="AG633" i="2"/>
  <c r="AH629" i="2"/>
  <c r="AG619" i="2"/>
  <c r="AE615" i="2"/>
  <c r="AF613" i="2"/>
  <c r="AE607" i="2"/>
  <c r="AF605" i="2"/>
  <c r="AE599" i="2"/>
  <c r="AF597" i="2"/>
  <c r="AG590" i="2"/>
  <c r="AH580" i="2"/>
  <c r="AC574" i="2"/>
  <c r="F77" i="5"/>
  <c r="F61" i="5"/>
  <c r="AD640" i="2"/>
  <c r="AD632" i="2"/>
  <c r="AG629" i="2"/>
  <c r="AC628" i="2"/>
  <c r="AG623" i="2"/>
  <c r="AH610" i="2"/>
  <c r="AF603" i="2"/>
  <c r="AG596" i="2"/>
  <c r="AC589" i="2"/>
  <c r="AF589" i="2"/>
  <c r="AH586" i="2"/>
  <c r="AG580" i="2"/>
  <c r="AD578" i="2"/>
  <c r="AC572" i="2"/>
  <c r="AE638" i="2"/>
  <c r="AE630" i="2"/>
  <c r="AH616" i="2"/>
  <c r="AH606" i="2"/>
  <c r="AC603" i="2"/>
  <c r="AG602" i="2"/>
  <c r="AF598" i="2"/>
  <c r="AD595" i="2"/>
  <c r="AE594" i="2"/>
  <c r="AH592" i="2"/>
  <c r="AG585" i="2"/>
  <c r="AE584" i="2"/>
  <c r="AH581" i="2"/>
  <c r="AG579" i="2"/>
  <c r="AC578" i="2"/>
  <c r="AH569" i="2"/>
  <c r="AD567" i="2"/>
  <c r="AH565" i="2"/>
  <c r="AC560" i="2"/>
  <c r="AC556" i="2"/>
  <c r="AC552" i="2"/>
  <c r="AC548" i="2"/>
  <c r="AC544" i="2"/>
  <c r="AC539" i="2"/>
  <c r="AC534" i="2"/>
  <c r="AC530" i="2"/>
  <c r="AE636" i="2"/>
  <c r="AE626" i="2"/>
  <c r="AF622" i="2"/>
  <c r="AC620" i="2"/>
  <c r="AF616" i="2"/>
  <c r="AF615" i="2"/>
  <c r="AE604" i="2"/>
  <c r="AG593" i="2"/>
  <c r="AE592" i="2"/>
  <c r="AH589" i="2"/>
  <c r="AC577" i="2"/>
  <c r="AG576" i="2"/>
  <c r="AG575" i="2"/>
  <c r="AF568" i="2"/>
  <c r="AF564" i="2"/>
  <c r="AH560" i="2"/>
  <c r="AH557" i="2"/>
  <c r="AC553" i="2"/>
  <c r="AG549" i="2"/>
  <c r="AD548" i="2"/>
  <c r="AH544" i="2"/>
  <c r="AF539" i="2"/>
  <c r="AH534" i="2"/>
  <c r="AH531" i="2"/>
  <c r="AC526" i="2"/>
  <c r="AG521" i="2"/>
  <c r="AD520" i="2"/>
  <c r="AD514" i="2"/>
  <c r="AH507" i="2"/>
  <c r="AD503" i="2"/>
  <c r="AC503" i="2"/>
  <c r="AF496" i="2"/>
  <c r="AH491" i="2"/>
  <c r="AD487" i="2"/>
  <c r="AC487" i="2"/>
  <c r="AF480" i="2"/>
  <c r="AH475" i="2"/>
  <c r="AE468" i="2"/>
  <c r="AG459" i="2"/>
  <c r="AF451" i="2"/>
  <c r="AC451" i="2"/>
  <c r="AF628" i="2"/>
  <c r="AD615" i="2"/>
  <c r="AE611" i="2"/>
  <c r="AF609" i="2"/>
  <c r="AF602" i="2"/>
  <c r="AF578" i="2"/>
  <c r="AD574" i="2"/>
  <c r="AH566" i="2"/>
  <c r="AE561" i="2"/>
  <c r="AF556" i="2"/>
  <c r="AE550" i="2"/>
  <c r="AE545" i="2"/>
  <c r="AH541" i="2"/>
  <c r="AE536" i="2"/>
  <c r="AE531" i="2"/>
  <c r="AH527" i="2"/>
  <c r="AE522" i="2"/>
  <c r="AD619" i="2"/>
  <c r="AF574" i="2"/>
  <c r="AF561" i="2"/>
  <c r="AC559" i="2"/>
  <c r="AG558" i="2"/>
  <c r="AF545" i="2"/>
  <c r="AC543" i="2"/>
  <c r="AG533" i="2"/>
  <c r="AH533" i="2"/>
  <c r="AD532" i="2"/>
  <c r="AD528" i="2"/>
  <c r="AC522" i="2"/>
  <c r="AE520" i="2"/>
  <c r="AC517" i="2"/>
  <c r="AC505" i="2"/>
  <c r="AE503" i="2"/>
  <c r="AC501" i="2"/>
  <c r="AE499" i="2"/>
  <c r="AD493" i="2"/>
  <c r="AE486" i="2"/>
  <c r="BF486" i="2" s="1"/>
  <c r="AC482" i="2"/>
  <c r="AH480" i="2"/>
  <c r="AE478" i="2"/>
  <c r="AC474" i="2"/>
  <c r="AD470" i="2"/>
  <c r="AH465" i="2"/>
  <c r="AH460" i="2"/>
  <c r="AC457" i="2"/>
  <c r="AD621" i="2"/>
  <c r="AC609" i="2"/>
  <c r="AE609" i="2"/>
  <c r="AE598" i="2"/>
  <c r="AC571" i="2"/>
  <c r="AE571" i="2"/>
  <c r="AG562" i="2"/>
  <c r="AC547" i="2"/>
  <c r="AG546" i="2"/>
  <c r="AD537" i="2"/>
  <c r="AH536" i="2"/>
  <c r="AD535" i="2"/>
  <c r="AF522" i="2"/>
  <c r="AG514" i="2"/>
  <c r="AD508" i="2"/>
  <c r="BF508" i="2" s="1"/>
  <c r="AF502" i="2"/>
  <c r="AD496" i="2"/>
  <c r="AC493" i="2"/>
  <c r="BF493" i="2" s="1"/>
  <c r="AH489" i="2"/>
  <c r="AH485" i="2"/>
  <c r="AH481" i="2"/>
  <c r="AH477" i="2"/>
  <c r="AH473" i="2"/>
  <c r="AH470" i="2"/>
  <c r="AG608" i="2"/>
  <c r="AG600" i="2"/>
  <c r="AD588" i="2"/>
  <c r="AE568" i="2"/>
  <c r="AF553" i="2"/>
  <c r="AC551" i="2"/>
  <c r="AG550" i="2"/>
  <c r="AD527" i="2"/>
  <c r="AD516" i="2"/>
  <c r="AG512" i="2"/>
  <c r="AD510" i="2"/>
  <c r="AH509" i="2"/>
  <c r="AE506" i="2"/>
  <c r="AE502" i="2"/>
  <c r="BF502" i="2" s="1"/>
  <c r="AE498" i="2"/>
  <c r="AC489" i="2"/>
  <c r="AE487" i="2"/>
  <c r="AC484" i="2"/>
  <c r="AG481" i="2"/>
  <c r="AD480" i="2"/>
  <c r="AF477" i="2"/>
  <c r="AE476" i="2"/>
  <c r="AC473" i="2"/>
  <c r="AC469" i="2"/>
  <c r="AD469" i="2"/>
  <c r="AD455" i="2"/>
  <c r="AC452" i="2"/>
  <c r="AG445" i="2"/>
  <c r="AG441" i="2"/>
  <c r="AC433" i="2"/>
  <c r="BF433" i="2" s="1"/>
  <c r="F10" i="4"/>
  <c r="AC586" i="2"/>
  <c r="AC570" i="2"/>
  <c r="AE555" i="2"/>
  <c r="AE513" i="2"/>
  <c r="AE501" i="2"/>
  <c r="AH496" i="2"/>
  <c r="AH467" i="2"/>
  <c r="AD466" i="2"/>
  <c r="AF462" i="2"/>
  <c r="AD456" i="2"/>
  <c r="AF450" i="2"/>
  <c r="AH445" i="2"/>
  <c r="AG439" i="2"/>
  <c r="AC428" i="2"/>
  <c r="AD428" i="2"/>
  <c r="AD424" i="2"/>
  <c r="AD607" i="2"/>
  <c r="AF557" i="2"/>
  <c r="AE523" i="2"/>
  <c r="AD517" i="2"/>
  <c r="AF491" i="2"/>
  <c r="AG474" i="2"/>
  <c r="AH463" i="2"/>
  <c r="AH462" i="2"/>
  <c r="AC458" i="2"/>
  <c r="AG456" i="2"/>
  <c r="AE443" i="2"/>
  <c r="AE432" i="2"/>
  <c r="AG427" i="2"/>
  <c r="AF422" i="2"/>
  <c r="AC627" i="2"/>
  <c r="AE627" i="2"/>
  <c r="AH599" i="2"/>
  <c r="AG520" i="2"/>
  <c r="AH505" i="2"/>
  <c r="AF495" i="2"/>
  <c r="AG494" i="2"/>
  <c r="AF482" i="2"/>
  <c r="AF469" i="2"/>
  <c r="AC464" i="2"/>
  <c r="AE464" i="2"/>
  <c r="AD501" i="2"/>
  <c r="AD482" i="2"/>
  <c r="AF458" i="2"/>
  <c r="AF449" i="2"/>
  <c r="AH447" i="2"/>
  <c r="AG440" i="2"/>
  <c r="AG438" i="2"/>
  <c r="AH430" i="2"/>
  <c r="AF427" i="2"/>
  <c r="AH425" i="2"/>
  <c r="AC422" i="2"/>
  <c r="AC421" i="2"/>
  <c r="AF416" i="2"/>
  <c r="AD415" i="2"/>
  <c r="BF415" i="2" s="1"/>
  <c r="AE413" i="2"/>
  <c r="AC406" i="2"/>
  <c r="AD395" i="2"/>
  <c r="BF395" i="2" s="1"/>
  <c r="AC392" i="2"/>
  <c r="AH386" i="2"/>
  <c r="AH383" i="2"/>
  <c r="AH378" i="2"/>
  <c r="AF374" i="2"/>
  <c r="AD363" i="2"/>
  <c r="AH354" i="2"/>
  <c r="AG343" i="2"/>
  <c r="AD338" i="2"/>
  <c r="AG335" i="2"/>
  <c r="AD330" i="2"/>
  <c r="BF330" i="2" s="1"/>
  <c r="AG327" i="2"/>
  <c r="AD322" i="2"/>
  <c r="AG319" i="2"/>
  <c r="AD314" i="2"/>
  <c r="AG311" i="2"/>
  <c r="AC307" i="2"/>
  <c r="AE300" i="2"/>
  <c r="AD295" i="2"/>
  <c r="AF291" i="2"/>
  <c r="AC284" i="2"/>
  <c r="AC283" i="2"/>
  <c r="AE276" i="2"/>
  <c r="AD271" i="2"/>
  <c r="AF267" i="2"/>
  <c r="AH260" i="2"/>
  <c r="AG259" i="2"/>
  <c r="AC252" i="2"/>
  <c r="AE564" i="2"/>
  <c r="AE467" i="2"/>
  <c r="AF454" i="2"/>
  <c r="AF445" i="2"/>
  <c r="AH434" i="2"/>
  <c r="AE433" i="2"/>
  <c r="AG431" i="2"/>
  <c r="AC424" i="2"/>
  <c r="AD422" i="2"/>
  <c r="AC407" i="2"/>
  <c r="AG403" i="2"/>
  <c r="AD402" i="2"/>
  <c r="BF402" i="2" s="1"/>
  <c r="AH398" i="2"/>
  <c r="AE391" i="2"/>
  <c r="AG389" i="2"/>
  <c r="AE383" i="2"/>
  <c r="AH376" i="2"/>
  <c r="AH373" i="2"/>
  <c r="AD368" i="2"/>
  <c r="BF368" i="2" s="1"/>
  <c r="AE366" i="2"/>
  <c r="AH360" i="2"/>
  <c r="AE351" i="2"/>
  <c r="AH349" i="2"/>
  <c r="AD344" i="2"/>
  <c r="AE342" i="2"/>
  <c r="AH336" i="2"/>
  <c r="AC334" i="2"/>
  <c r="AD334" i="2"/>
  <c r="AE327" i="2"/>
  <c r="BF327" i="2" s="1"/>
  <c r="AH325" i="2"/>
  <c r="AF319" i="2"/>
  <c r="AG317" i="2"/>
  <c r="AE311" i="2"/>
  <c r="AH309" i="2"/>
  <c r="AE306" i="2"/>
  <c r="AE298" i="2"/>
  <c r="AE290" i="2"/>
  <c r="AE282" i="2"/>
  <c r="AE274" i="2"/>
  <c r="AE266" i="2"/>
  <c r="AE258" i="2"/>
  <c r="AE582" i="2"/>
  <c r="AF541" i="2"/>
  <c r="AE455" i="2"/>
  <c r="AD453" i="2"/>
  <c r="AG452" i="2"/>
  <c r="AD437" i="2"/>
  <c r="AG435" i="2"/>
  <c r="AG430" i="2"/>
  <c r="AG409" i="2"/>
  <c r="AF406" i="2"/>
  <c r="AE400" i="2"/>
  <c r="AH395" i="2"/>
  <c r="AD391" i="2"/>
  <c r="AG387" i="2"/>
  <c r="AH382" i="2"/>
  <c r="AC379" i="2"/>
  <c r="BF379" i="2" s="1"/>
  <c r="AE372" i="2"/>
  <c r="AG368" i="2"/>
  <c r="AE364" i="2"/>
  <c r="AG360" i="2"/>
  <c r="AH355" i="2"/>
  <c r="AH350" i="2"/>
  <c r="AG347" i="2"/>
  <c r="AH342" i="2"/>
  <c r="AG339" i="2"/>
  <c r="AH334" i="2"/>
  <c r="AC331" i="2"/>
  <c r="AE325" i="2"/>
  <c r="AC323" i="2"/>
  <c r="AE316" i="2"/>
  <c r="AG312" i="2"/>
  <c r="AE308" i="2"/>
  <c r="AG303" i="2"/>
  <c r="AE296" i="2"/>
  <c r="BF296" i="2" s="1"/>
  <c r="AE289" i="2"/>
  <c r="AE280" i="2"/>
  <c r="AE273" i="2"/>
  <c r="AG266" i="2"/>
  <c r="AC263" i="2"/>
  <c r="AG255" i="2"/>
  <c r="AE247" i="2"/>
  <c r="AE231" i="2"/>
  <c r="AE207" i="2"/>
  <c r="AE191" i="2"/>
  <c r="AE183" i="2"/>
  <c r="AD442" i="2"/>
  <c r="AH438" i="2"/>
  <c r="AE431" i="2"/>
  <c r="AG411" i="2"/>
  <c r="AH411" i="2"/>
  <c r="AD405" i="2"/>
  <c r="AH404" i="2"/>
  <c r="AE394" i="2"/>
  <c r="AG386" i="2"/>
  <c r="AH377" i="2"/>
  <c r="AG372" i="2"/>
  <c r="AE368" i="2"/>
  <c r="AE362" i="2"/>
  <c r="AC351" i="2"/>
  <c r="AG338" i="2"/>
  <c r="AH329" i="2"/>
  <c r="AH316" i="2"/>
  <c r="AD316" i="2"/>
  <c r="AF308" i="2"/>
  <c r="AD306" i="2"/>
  <c r="BF306" i="2" s="1"/>
  <c r="AH297" i="2"/>
  <c r="AH290" i="2"/>
  <c r="AD286" i="2"/>
  <c r="BF286" i="2" s="1"/>
  <c r="AE279" i="2"/>
  <c r="AH273" i="2"/>
  <c r="AH263" i="2"/>
  <c r="AD258" i="2"/>
  <c r="BF258" i="2" s="1"/>
  <c r="AG253" i="2"/>
  <c r="AD251" i="2"/>
  <c r="AG248" i="2"/>
  <c r="AD245" i="2"/>
  <c r="AD244" i="2"/>
  <c r="BF244" i="2" s="1"/>
  <c r="AH240" i="2"/>
  <c r="AG239" i="2"/>
  <c r="AC236" i="2"/>
  <c r="AC235" i="2"/>
  <c r="AF235" i="2"/>
  <c r="AG232" i="2"/>
  <c r="AF228" i="2"/>
  <c r="AE224" i="2"/>
  <c r="AH217" i="2"/>
  <c r="AC214" i="2"/>
  <c r="AF210" i="2"/>
  <c r="AG208" i="2"/>
  <c r="AD205" i="2"/>
  <c r="AD204" i="2"/>
  <c r="BF204" i="2" s="1"/>
  <c r="AH200" i="2"/>
  <c r="AG199" i="2"/>
  <c r="AC196" i="2"/>
  <c r="AC195" i="2"/>
  <c r="AC190" i="2"/>
  <c r="AC189" i="2"/>
  <c r="AG186" i="2"/>
  <c r="AD183" i="2"/>
  <c r="AD182" i="2"/>
  <c r="BF182" i="2" s="1"/>
  <c r="AE176" i="2"/>
  <c r="AF174" i="2"/>
  <c r="AD170" i="2"/>
  <c r="AD162" i="2"/>
  <c r="BF162" i="2" s="1"/>
  <c r="AH159" i="2"/>
  <c r="AG151" i="2"/>
  <c r="AD147" i="2"/>
  <c r="AF145" i="2"/>
  <c r="AC143" i="2"/>
  <c r="AH138" i="2"/>
  <c r="AE136" i="2"/>
  <c r="AF129" i="2"/>
  <c r="AC127" i="2"/>
  <c r="AE120" i="2"/>
  <c r="AD114" i="2"/>
  <c r="AC111" i="2"/>
  <c r="BF111" i="2" s="1"/>
  <c r="AF106" i="2"/>
  <c r="AC104" i="2"/>
  <c r="AG101" i="2"/>
  <c r="AE97" i="2"/>
  <c r="AC89" i="2"/>
  <c r="AG89" i="2"/>
  <c r="AC554" i="2"/>
  <c r="AC524" i="2"/>
  <c r="AF468" i="2"/>
  <c r="AD441" i="2"/>
  <c r="AF434" i="2"/>
  <c r="AD421" i="2"/>
  <c r="AD407" i="2"/>
  <c r="AH393" i="2"/>
  <c r="AG388" i="2"/>
  <c r="AC380" i="2"/>
  <c r="AE379" i="2"/>
  <c r="AG362" i="2"/>
  <c r="AE353" i="2"/>
  <c r="AF346" i="2"/>
  <c r="AF340" i="2"/>
  <c r="AH332" i="2"/>
  <c r="AD332" i="2"/>
  <c r="AF324" i="2"/>
  <c r="AC319" i="2"/>
  <c r="AD313" i="2"/>
  <c r="BF313" i="2" s="1"/>
  <c r="AG310" i="2"/>
  <c r="AH304" i="2"/>
  <c r="AH301" i="2"/>
  <c r="AG296" i="2"/>
  <c r="AE293" i="2"/>
  <c r="AF289" i="2"/>
  <c r="AF288" i="2"/>
  <c r="AG284" i="2"/>
  <c r="AD277" i="2"/>
  <c r="AH270" i="2"/>
  <c r="AG264" i="2"/>
  <c r="AE261" i="2"/>
  <c r="AF257" i="2"/>
  <c r="AF256" i="2"/>
  <c r="BF256" i="2" s="1"/>
  <c r="AD252" i="2"/>
  <c r="AE246" i="2"/>
  <c r="AH239" i="2"/>
  <c r="AF234" i="2"/>
  <c r="AE230" i="2"/>
  <c r="AD228" i="2"/>
  <c r="BF228" i="2" s="1"/>
  <c r="AH224" i="2"/>
  <c r="AG223" i="2"/>
  <c r="AC220" i="2"/>
  <c r="AC219" i="2"/>
  <c r="AG216" i="2"/>
  <c r="AH210" i="2"/>
  <c r="AH207" i="2"/>
  <c r="AH420" i="2"/>
  <c r="AH413" i="2"/>
  <c r="AG397" i="2"/>
  <c r="AH397" i="2"/>
  <c r="AD396" i="2"/>
  <c r="BF396" i="2" s="1"/>
  <c r="AD385" i="2"/>
  <c r="AG382" i="2"/>
  <c r="AC377" i="2"/>
  <c r="AE370" i="2"/>
  <c r="AG364" i="2"/>
  <c r="AC354" i="2"/>
  <c r="AG346" i="2"/>
  <c r="AF341" i="2"/>
  <c r="AC337" i="2"/>
  <c r="AD329" i="2"/>
  <c r="BF329" i="2" s="1"/>
  <c r="AE321" i="2"/>
  <c r="AF314" i="2"/>
  <c r="AD309" i="2"/>
  <c r="BF309" i="2" s="1"/>
  <c r="AE301" i="2"/>
  <c r="AF297" i="2"/>
  <c r="AF296" i="2"/>
  <c r="AD292" i="2"/>
  <c r="BF292" i="2" s="1"/>
  <c r="AH282" i="2"/>
  <c r="AF278" i="2"/>
  <c r="AF276" i="2"/>
  <c r="AC272" i="2"/>
  <c r="AD270" i="2"/>
  <c r="BF270" i="2" s="1"/>
  <c r="AD267" i="2"/>
  <c r="AD264" i="2"/>
  <c r="AE262" i="2"/>
  <c r="AG254" i="2"/>
  <c r="AC251" i="2"/>
  <c r="AH246" i="2"/>
  <c r="AG245" i="2"/>
  <c r="AC242" i="2"/>
  <c r="AC241" i="2"/>
  <c r="AG238" i="2"/>
  <c r="AD235" i="2"/>
  <c r="AD234" i="2"/>
  <c r="BF234" i="2" s="1"/>
  <c r="AH230" i="2"/>
  <c r="AH227" i="2"/>
  <c r="AH223" i="2"/>
  <c r="AH219" i="2"/>
  <c r="AG206" i="2"/>
  <c r="AH202" i="2"/>
  <c r="AG201" i="2"/>
  <c r="AG198" i="2"/>
  <c r="AH194" i="2"/>
  <c r="AG193" i="2"/>
  <c r="AH188" i="2"/>
  <c r="AG187" i="2"/>
  <c r="AG184" i="2"/>
  <c r="AC180" i="2"/>
  <c r="AC179" i="2"/>
  <c r="AF173" i="2"/>
  <c r="AG171" i="2"/>
  <c r="AD166" i="2"/>
  <c r="AH163" i="2"/>
  <c r="AH158" i="2"/>
  <c r="AE156" i="2"/>
  <c r="AF154" i="2"/>
  <c r="AC148" i="2"/>
  <c r="AC147" i="2"/>
  <c r="BF147" i="2" s="1"/>
  <c r="AF141" i="2"/>
  <c r="AG139" i="2"/>
  <c r="AD134" i="2"/>
  <c r="BF134" i="2" s="1"/>
  <c r="AH131" i="2"/>
  <c r="AD126" i="2"/>
  <c r="AH123" i="2"/>
  <c r="AH118" i="2"/>
  <c r="AE116" i="2"/>
  <c r="AF114" i="2"/>
  <c r="AC108" i="2"/>
  <c r="AC107" i="2"/>
  <c r="AE104" i="2"/>
  <c r="AC100" i="2"/>
  <c r="AC96" i="2"/>
  <c r="AD96" i="2"/>
  <c r="AC92" i="2"/>
  <c r="AD92" i="2"/>
  <c r="AC88" i="2"/>
  <c r="AD88" i="2"/>
  <c r="AC84" i="2"/>
  <c r="AD84" i="2"/>
  <c r="AF423" i="2"/>
  <c r="BF423" i="2" s="1"/>
  <c r="AG401" i="2"/>
  <c r="AG419" i="2" s="1"/>
  <c r="AH401" i="2"/>
  <c r="AH419" i="2" s="1"/>
  <c r="AD400" i="2"/>
  <c r="BF400" i="2" s="1"/>
  <c r="AE393" i="2"/>
  <c r="AC386" i="2"/>
  <c r="AE384" i="2"/>
  <c r="AF376" i="2"/>
  <c r="AD361" i="2"/>
  <c r="BF361" i="2" s="1"/>
  <c r="AD357" i="2"/>
  <c r="AH348" i="2"/>
  <c r="AD348" i="2"/>
  <c r="AD341" i="2"/>
  <c r="AF336" i="2"/>
  <c r="AE330" i="2"/>
  <c r="AC322" i="2"/>
  <c r="AG314" i="2"/>
  <c r="AH286" i="2"/>
  <c r="AC285" i="2"/>
  <c r="BF285" i="2" s="1"/>
  <c r="AH280" i="2"/>
  <c r="AC278" i="2"/>
  <c r="AE275" i="2"/>
  <c r="AE267" i="2"/>
  <c r="BF267" i="2" s="1"/>
  <c r="AD253" i="2"/>
  <c r="BF253" i="2" s="1"/>
  <c r="AE248" i="2"/>
  <c r="AH241" i="2"/>
  <c r="AF236" i="2"/>
  <c r="AE232" i="2"/>
  <c r="AC226" i="2"/>
  <c r="AC225" i="2"/>
  <c r="BF225" i="2" s="1"/>
  <c r="AG222" i="2"/>
  <c r="AD219" i="2"/>
  <c r="AD218" i="2"/>
  <c r="AE214" i="2"/>
  <c r="AD212" i="2"/>
  <c r="AE208" i="2"/>
  <c r="AH201" i="2"/>
  <c r="AF196" i="2"/>
  <c r="AF190" i="2"/>
  <c r="AE186" i="2"/>
  <c r="AH180" i="2"/>
  <c r="AC178" i="2"/>
  <c r="AE171" i="2"/>
  <c r="AH164" i="2"/>
  <c r="AG161" i="2"/>
  <c r="AH153" i="2"/>
  <c r="AC146" i="2"/>
  <c r="BF146" i="2" s="1"/>
  <c r="AE139" i="2"/>
  <c r="AH132" i="2"/>
  <c r="AG129" i="2"/>
  <c r="AH121" i="2"/>
  <c r="AC114" i="2"/>
  <c r="AD105" i="2"/>
  <c r="AG96" i="2"/>
  <c r="AH94" i="2"/>
  <c r="AD91" i="2"/>
  <c r="AG88" i="2"/>
  <c r="AH86" i="2"/>
  <c r="AD80" i="2"/>
  <c r="AE457" i="2"/>
  <c r="AH275" i="2"/>
  <c r="AD199" i="2"/>
  <c r="AF184" i="2"/>
  <c r="AF176" i="2"/>
  <c r="AE175" i="2"/>
  <c r="AG162" i="2"/>
  <c r="AE157" i="2"/>
  <c r="AF151" i="2"/>
  <c r="AG141" i="2"/>
  <c r="AF140" i="2"/>
  <c r="AD129" i="2"/>
  <c r="BF129" i="2" s="1"/>
  <c r="AD124" i="2"/>
  <c r="AG120" i="2"/>
  <c r="AF115" i="2"/>
  <c r="AH109" i="2"/>
  <c r="AH93" i="2"/>
  <c r="AH85" i="2"/>
  <c r="AG78" i="2"/>
  <c r="AE76" i="2"/>
  <c r="AF74" i="2"/>
  <c r="AC67" i="2"/>
  <c r="BF67" i="2" s="1"/>
  <c r="AC65" i="2"/>
  <c r="AD65" i="2"/>
  <c r="AF61" i="2"/>
  <c r="AC59" i="2"/>
  <c r="AC57" i="2"/>
  <c r="AD57" i="2"/>
  <c r="AC52" i="2"/>
  <c r="AD50" i="2"/>
  <c r="AC44" i="2"/>
  <c r="AC34" i="2"/>
  <c r="AC24" i="2"/>
  <c r="BF24" i="2" s="1"/>
  <c r="BF8" i="2"/>
  <c r="AC77" i="2"/>
  <c r="AE75" i="2"/>
  <c r="AC56" i="2"/>
  <c r="AG52" i="2"/>
  <c r="AE40" i="2"/>
  <c r="AC31" i="2"/>
  <c r="AE22" i="2"/>
  <c r="AE18" i="2"/>
  <c r="AE8" i="2"/>
  <c r="AE4" i="2"/>
  <c r="AH173" i="2"/>
  <c r="AE114" i="2"/>
  <c r="AE106" i="2"/>
  <c r="AH75" i="2"/>
  <c r="AH64" i="2"/>
  <c r="AH48" i="2"/>
  <c r="AG35" i="2"/>
  <c r="AD26" i="2"/>
  <c r="AH23" i="2"/>
  <c r="AD16" i="2"/>
  <c r="BF16" i="2" s="1"/>
  <c r="AH11" i="2"/>
  <c r="AH291" i="2"/>
  <c r="AF251" i="2"/>
  <c r="AF237" i="2"/>
  <c r="AF219" i="2"/>
  <c r="AE178" i="2"/>
  <c r="AC173" i="2"/>
  <c r="AC158" i="2"/>
  <c r="AC153" i="2"/>
  <c r="AC152" i="2"/>
  <c r="AD145" i="2"/>
  <c r="AG136" i="2"/>
  <c r="AF131" i="2"/>
  <c r="AG122" i="2"/>
  <c r="AE117" i="2"/>
  <c r="AF112" i="2"/>
  <c r="AE111" i="2"/>
  <c r="AE102" i="2"/>
  <c r="AE96" i="2"/>
  <c r="AE92" i="2"/>
  <c r="AE88" i="2"/>
  <c r="AE84" i="2"/>
  <c r="AE81" i="2"/>
  <c r="AF75" i="2"/>
  <c r="AC71" i="2"/>
  <c r="AD71" i="2"/>
  <c r="AC66" i="2"/>
  <c r="AE66" i="2"/>
  <c r="AH63" i="2"/>
  <c r="AH60" i="2"/>
  <c r="AD56" i="2"/>
  <c r="AH52" i="2"/>
  <c r="AD48" i="2"/>
  <c r="AG46" i="2"/>
  <c r="AD109" i="2"/>
  <c r="BF109" i="2" s="1"/>
  <c r="AF100" i="2"/>
  <c r="AF73" i="2"/>
  <c r="AD53" i="2"/>
  <c r="AF46" i="2"/>
  <c r="AC41" i="2"/>
  <c r="AE28" i="2"/>
  <c r="AC15" i="2"/>
  <c r="AF195" i="2"/>
  <c r="AG166" i="2"/>
  <c r="AH160" i="2"/>
  <c r="AD160" i="2"/>
  <c r="AG134" i="2"/>
  <c r="AE125" i="2"/>
  <c r="AD104" i="2"/>
  <c r="AE103" i="2"/>
  <c r="AF90" i="2"/>
  <c r="AC80" i="2"/>
  <c r="AC70" i="2"/>
  <c r="AD52" i="2"/>
  <c r="AD42" i="2"/>
  <c r="BF42" i="2" s="1"/>
  <c r="AG33" i="2"/>
  <c r="AD28" i="2"/>
  <c r="BF28" i="2" s="1"/>
  <c r="AD20" i="2"/>
  <c r="BF20" i="2" s="1"/>
  <c r="AG9" i="2"/>
  <c r="AH307" i="2"/>
  <c r="AF279" i="2"/>
  <c r="AF263" i="2"/>
  <c r="AE198" i="2"/>
  <c r="AF179" i="2"/>
  <c r="AE174" i="2"/>
  <c r="AF168" i="2"/>
  <c r="AC165" i="2"/>
  <c r="AD149" i="2"/>
  <c r="BF149" i="2" s="1"/>
  <c r="AD143" i="2"/>
  <c r="AC133" i="2"/>
  <c r="AF128" i="2"/>
  <c r="AE127" i="2"/>
  <c r="AG118" i="2"/>
  <c r="AF108" i="2"/>
  <c r="AD70" i="2"/>
  <c r="AF65" i="2"/>
  <c r="AF49" i="2"/>
  <c r="AF189" i="2"/>
  <c r="AC150" i="2"/>
  <c r="AC145" i="2"/>
  <c r="AD144" i="2"/>
  <c r="AF119" i="2"/>
  <c r="AE49" i="2"/>
  <c r="AD18" i="2"/>
  <c r="BF18" i="2" s="1"/>
  <c r="AD8" i="2"/>
  <c r="AE78" i="2"/>
  <c r="AC61" i="2"/>
  <c r="BF61" i="2" s="1"/>
  <c r="AF42" i="2"/>
  <c r="AF35" i="2"/>
  <c r="AH28" i="2"/>
  <c r="AD21" i="2"/>
  <c r="AF18" i="2"/>
  <c r="AH12" i="2"/>
  <c r="AD5" i="2"/>
  <c r="AD7" i="2"/>
  <c r="AE19" i="2"/>
  <c r="AF6" i="2"/>
  <c r="AE56" i="2"/>
  <c r="AH34" i="2"/>
  <c r="AF8" i="2"/>
  <c r="AH39" i="2"/>
  <c r="AF36" i="2"/>
  <c r="AD23" i="2"/>
  <c r="BF23" i="2" s="1"/>
  <c r="AF20" i="2"/>
  <c r="AH14" i="2"/>
  <c r="AG24" i="2"/>
  <c r="AG42" i="2"/>
  <c r="AH26" i="2"/>
  <c r="AE13" i="2"/>
  <c r="AD59" i="2"/>
  <c r="AD41" i="2"/>
  <c r="AF38" i="2"/>
  <c r="AF31" i="2"/>
  <c r="AF23" i="2"/>
  <c r="AF41" i="2"/>
  <c r="AH10" i="2"/>
  <c r="F17" i="6"/>
  <c r="F13" i="6"/>
  <c r="G141" i="5"/>
  <c r="G139" i="5"/>
  <c r="G136" i="5"/>
  <c r="I77" i="5"/>
  <c r="I75" i="5"/>
  <c r="I72" i="5"/>
  <c r="I73" i="5" s="1"/>
  <c r="AD612" i="2"/>
  <c r="AC612" i="2"/>
  <c r="BF598" i="2"/>
  <c r="G77" i="5"/>
  <c r="AG628" i="2"/>
  <c r="AD606" i="2"/>
  <c r="BF606" i="2" s="1"/>
  <c r="AC626" i="2"/>
  <c r="AE596" i="2"/>
  <c r="AD611" i="2"/>
  <c r="AD565" i="2"/>
  <c r="AD559" i="2"/>
  <c r="BF532" i="2"/>
  <c r="AE621" i="2"/>
  <c r="AD561" i="2"/>
  <c r="BF561" i="2" s="1"/>
  <c r="AC537" i="2"/>
  <c r="AG488" i="2"/>
  <c r="AF608" i="2"/>
  <c r="AD549" i="2"/>
  <c r="AE509" i="2"/>
  <c r="AH555" i="2"/>
  <c r="AH500" i="2"/>
  <c r="AE528" i="2"/>
  <c r="AG478" i="2"/>
  <c r="AF516" i="2"/>
  <c r="BF344" i="2"/>
  <c r="AF367" i="2"/>
  <c r="AC350" i="2"/>
  <c r="BF350" i="2" s="1"/>
  <c r="AD350" i="2"/>
  <c r="AC326" i="2"/>
  <c r="AD326" i="2"/>
  <c r="AH312" i="2"/>
  <c r="BF312" i="2" s="1"/>
  <c r="AC305" i="2"/>
  <c r="AD305" i="2"/>
  <c r="AC281" i="2"/>
  <c r="AD281" i="2"/>
  <c r="AH504" i="2"/>
  <c r="AH454" i="2"/>
  <c r="AG384" i="2"/>
  <c r="AE357" i="2"/>
  <c r="AG336" i="2"/>
  <c r="AH318" i="2"/>
  <c r="AE305" i="2"/>
  <c r="AD417" i="2"/>
  <c r="BF417" i="2" s="1"/>
  <c r="AC405" i="2"/>
  <c r="AD308" i="2"/>
  <c r="AG268" i="2"/>
  <c r="E173" i="5"/>
  <c r="E171" i="5"/>
  <c r="E168" i="5"/>
  <c r="H10" i="6"/>
  <c r="G173" i="5"/>
  <c r="G171" i="5"/>
  <c r="G168" i="5"/>
  <c r="E157" i="5"/>
  <c r="E155" i="5"/>
  <c r="E152" i="5"/>
  <c r="E153" i="5" s="1"/>
  <c r="D136" i="5"/>
  <c r="E137" i="5" s="1"/>
  <c r="D141" i="5"/>
  <c r="D139" i="5"/>
  <c r="F141" i="5"/>
  <c r="H137" i="5"/>
  <c r="H109" i="5"/>
  <c r="H107" i="5"/>
  <c r="H104" i="5"/>
  <c r="H105" i="5" s="1"/>
  <c r="G61" i="5"/>
  <c r="G59" i="5"/>
  <c r="G56" i="5"/>
  <c r="G57" i="5" s="1"/>
  <c r="D171" i="5"/>
  <c r="D168" i="5"/>
  <c r="I169" i="5" s="1"/>
  <c r="D173" i="5"/>
  <c r="E141" i="5"/>
  <c r="H120" i="5"/>
  <c r="H121" i="5" s="1"/>
  <c r="H125" i="5"/>
  <c r="H123" i="5"/>
  <c r="E105" i="5"/>
  <c r="G29" i="5"/>
  <c r="G27" i="5"/>
  <c r="G24" i="5"/>
  <c r="G25" i="5" s="1"/>
  <c r="E10" i="4"/>
  <c r="G10" i="4"/>
  <c r="D10" i="4"/>
  <c r="AD639" i="2"/>
  <c r="AC633" i="2"/>
  <c r="BF633" i="2" s="1"/>
  <c r="AD631" i="2"/>
  <c r="AC625" i="2"/>
  <c r="AD623" i="2"/>
  <c r="AC617" i="2"/>
  <c r="H45" i="5"/>
  <c r="H43" i="5"/>
  <c r="H40" i="5"/>
  <c r="H41" i="5" s="1"/>
  <c r="AH636" i="2"/>
  <c r="AF629" i="2"/>
  <c r="I89" i="5"/>
  <c r="AG635" i="2"/>
  <c r="AE634" i="2"/>
  <c r="AH633" i="2"/>
  <c r="AH623" i="2"/>
  <c r="AH619" i="2"/>
  <c r="AG614" i="2"/>
  <c r="AH612" i="2"/>
  <c r="AG606" i="2"/>
  <c r="AH604" i="2"/>
  <c r="AG598" i="2"/>
  <c r="AH596" i="2"/>
  <c r="AG582" i="2"/>
  <c r="AC575" i="2"/>
  <c r="AD573" i="2"/>
  <c r="F57" i="5"/>
  <c r="D26" i="4"/>
  <c r="F26" i="4"/>
  <c r="H10" i="4"/>
  <c r="AE629" i="2"/>
  <c r="BF629" i="2" s="1"/>
  <c r="AF627" i="2"/>
  <c r="AC613" i="2"/>
  <c r="BF613" i="2" s="1"/>
  <c r="AE613" i="2"/>
  <c r="AD610" i="2"/>
  <c r="AH602" i="2"/>
  <c r="AF595" i="2"/>
  <c r="AE589" i="2"/>
  <c r="AD586" i="2"/>
  <c r="BF580" i="2"/>
  <c r="AC573" i="2"/>
  <c r="BF573" i="2" s="1"/>
  <c r="AF573" i="2"/>
  <c r="AF571" i="2"/>
  <c r="E45" i="5"/>
  <c r="E26" i="4"/>
  <c r="E10" i="6"/>
  <c r="AG617" i="2"/>
  <c r="AD616" i="2"/>
  <c r="AF606" i="2"/>
  <c r="AD603" i="2"/>
  <c r="AE602" i="2"/>
  <c r="AD598" i="2"/>
  <c r="AG595" i="2"/>
  <c r="AC594" i="2"/>
  <c r="BF594" i="2" s="1"/>
  <c r="AH590" i="2"/>
  <c r="BF590" i="2" s="1"/>
  <c r="AH585" i="2"/>
  <c r="AF584" i="2"/>
  <c r="AF580" i="2"/>
  <c r="AE579" i="2"/>
  <c r="AD577" i="2"/>
  <c r="AE572" i="2"/>
  <c r="AE569" i="2"/>
  <c r="AG566" i="2"/>
  <c r="AH564" i="2"/>
  <c r="AE556" i="2"/>
  <c r="AE552" i="2"/>
  <c r="AE534" i="2"/>
  <c r="AE530" i="2"/>
  <c r="AG639" i="2"/>
  <c r="AC636" i="2"/>
  <c r="AF626" i="2"/>
  <c r="AG620" i="2"/>
  <c r="AD617" i="2"/>
  <c r="AC616" i="2"/>
  <c r="BF616" i="2" s="1"/>
  <c r="AE614" i="2"/>
  <c r="BF614" i="2" s="1"/>
  <c r="AH593" i="2"/>
  <c r="AF592" i="2"/>
  <c r="AF588" i="2"/>
  <c r="AG577" i="2"/>
  <c r="AE576" i="2"/>
  <c r="AF575" i="2"/>
  <c r="AC566" i="2"/>
  <c r="AG561" i="2"/>
  <c r="AH556" i="2"/>
  <c r="AH553" i="2"/>
  <c r="AC549" i="2"/>
  <c r="AG545" i="2"/>
  <c r="BF545" i="2" s="1"/>
  <c r="AG535" i="2"/>
  <c r="AD534" i="2"/>
  <c r="AH530" i="2"/>
  <c r="AC521" i="2"/>
  <c r="AF521" i="2"/>
  <c r="AF518" i="2"/>
  <c r="AE510" i="2"/>
  <c r="AD507" i="2"/>
  <c r="AC507" i="2"/>
  <c r="AF500" i="2"/>
  <c r="AH495" i="2"/>
  <c r="AD491" i="2"/>
  <c r="AF484" i="2"/>
  <c r="AH479" i="2"/>
  <c r="AD475" i="2"/>
  <c r="AC475" i="2"/>
  <c r="BF475" i="2" s="1"/>
  <c r="AG467" i="2"/>
  <c r="AC459" i="2"/>
  <c r="BF459" i="2" s="1"/>
  <c r="AF635" i="2"/>
  <c r="AH624" i="2"/>
  <c r="AH614" i="2"/>
  <c r="AC611" i="2"/>
  <c r="AG610" i="2"/>
  <c r="AH608" i="2"/>
  <c r="AH600" i="2"/>
  <c r="AG589" i="2"/>
  <c r="AD575" i="2"/>
  <c r="AG567" i="2"/>
  <c r="AD566" i="2"/>
  <c r="AF560" i="2"/>
  <c r="AE554" i="2"/>
  <c r="AE549" i="2"/>
  <c r="AF544" i="2"/>
  <c r="AH540" i="2"/>
  <c r="AE535" i="2"/>
  <c r="AF530" i="2"/>
  <c r="AH526" i="2"/>
  <c r="AE521" i="2"/>
  <c r="AF619" i="2"/>
  <c r="AF572" i="2"/>
  <c r="AG559" i="2"/>
  <c r="AH559" i="2"/>
  <c r="AD558" i="2"/>
  <c r="AG543" i="2"/>
  <c r="AH543" i="2"/>
  <c r="AD533" i="2"/>
  <c r="AH532" i="2"/>
  <c r="AD531" i="2"/>
  <c r="AG526" i="2"/>
  <c r="AG522" i="2"/>
  <c r="AH518" i="2"/>
  <c r="AH517" i="2"/>
  <c r="AD509" i="2"/>
  <c r="AG506" i="2"/>
  <c r="AC504" i="2"/>
  <c r="AG502" i="2"/>
  <c r="AC500" i="2"/>
  <c r="AG498" i="2"/>
  <c r="AG492" i="2"/>
  <c r="AE485" i="2"/>
  <c r="AH482" i="2"/>
  <c r="AG479" i="2"/>
  <c r="AH474" i="2"/>
  <c r="AG463" i="2"/>
  <c r="AD635" i="2"/>
  <c r="AG621" i="2"/>
  <c r="AD609" i="2"/>
  <c r="AE606" i="2"/>
  <c r="AH595" i="2"/>
  <c r="AH571" i="2"/>
  <c r="AD569" i="2"/>
  <c r="BF569" i="2" s="1"/>
  <c r="AD562" i="2"/>
  <c r="AG547" i="2"/>
  <c r="AH547" i="2"/>
  <c r="AD546" i="2"/>
  <c r="AE537" i="2"/>
  <c r="AC536" i="2"/>
  <c r="BF536" i="2" s="1"/>
  <c r="AG530" i="2"/>
  <c r="AD521" i="2"/>
  <c r="AD506" i="2"/>
  <c r="BF506" i="2" s="1"/>
  <c r="AD498" i="2"/>
  <c r="BF498" i="2" s="1"/>
  <c r="AE496" i="2"/>
  <c r="AC492" i="2"/>
  <c r="AD489" i="2"/>
  <c r="AD485" i="2"/>
  <c r="AD481" i="2"/>
  <c r="BF481" i="2" s="1"/>
  <c r="AD477" i="2"/>
  <c r="AD473" i="2"/>
  <c r="AE470" i="2"/>
  <c r="AD625" i="2"/>
  <c r="AE608" i="2"/>
  <c r="AE600" i="2"/>
  <c r="AH584" i="2"/>
  <c r="AF567" i="2"/>
  <c r="BF567" i="2" s="1"/>
  <c r="AG551" i="2"/>
  <c r="AH551" i="2"/>
  <c r="AD550" i="2"/>
  <c r="AG540" i="2"/>
  <c r="AF526" i="2"/>
  <c r="BF514" i="2"/>
  <c r="AD512" i="2"/>
  <c r="BF512" i="2" s="1"/>
  <c r="AG509" i="2"/>
  <c r="AG507" i="2"/>
  <c r="AG499" i="2"/>
  <c r="AF494" i="2"/>
  <c r="AC488" i="2"/>
  <c r="BF488" i="2" s="1"/>
  <c r="AG485" i="2"/>
  <c r="AD484" i="2"/>
  <c r="AF481" i="2"/>
  <c r="AC477" i="2"/>
  <c r="BF477" i="2" s="1"/>
  <c r="AE475" i="2"/>
  <c r="AF471" i="2"/>
  <c r="AC454" i="2"/>
  <c r="AE445" i="2"/>
  <c r="AC441" i="2"/>
  <c r="AE426" i="2"/>
  <c r="AG417" i="2"/>
  <c r="AG586" i="2"/>
  <c r="AG570" i="2"/>
  <c r="AE565" i="2"/>
  <c r="AC555" i="2"/>
  <c r="BF555" i="2" s="1"/>
  <c r="AD513" i="2"/>
  <c r="BF513" i="2" s="1"/>
  <c r="AG500" i="2"/>
  <c r="AG486" i="2"/>
  <c r="AD467" i="2"/>
  <c r="BF467" i="2" s="1"/>
  <c r="AG465" i="2"/>
  <c r="AG460" i="2"/>
  <c r="BF460" i="2" s="1"/>
  <c r="AD452" i="2"/>
  <c r="AE450" i="2"/>
  <c r="AH442" i="2"/>
  <c r="AC439" i="2"/>
  <c r="BF439" i="2" s="1"/>
  <c r="AE428" i="2"/>
  <c r="AG423" i="2"/>
  <c r="AH607" i="2"/>
  <c r="AC528" i="2"/>
  <c r="AD523" i="2"/>
  <c r="AF512" i="2"/>
  <c r="AC491" i="2"/>
  <c r="BF491" i="2" s="1"/>
  <c r="AG470" i="2"/>
  <c r="AD463" i="2"/>
  <c r="BF463" i="2" s="1"/>
  <c r="AE462" i="2"/>
  <c r="BF462" i="2" s="1"/>
  <c r="AE458" i="2"/>
  <c r="AG454" i="2"/>
  <c r="AD443" i="2"/>
  <c r="AC443" i="2"/>
  <c r="AH431" i="2"/>
  <c r="AE427" i="2"/>
  <c r="AF417" i="2"/>
  <c r="AD627" i="2"/>
  <c r="AG625" i="2"/>
  <c r="AF599" i="2"/>
  <c r="AF510" i="2"/>
  <c r="AD505" i="2"/>
  <c r="AC495" i="2"/>
  <c r="BF495" i="2" s="1"/>
  <c r="AH494" i="2"/>
  <c r="BF494" i="2" s="1"/>
  <c r="AD478" i="2"/>
  <c r="BF478" i="2" s="1"/>
  <c r="AF467" i="2"/>
  <c r="AE463" i="2"/>
  <c r="AH492" i="2"/>
  <c r="AG482" i="2"/>
  <c r="AD449" i="2"/>
  <c r="AC447" i="2"/>
  <c r="BF447" i="2" s="1"/>
  <c r="AF437" i="2"/>
  <c r="BF430" i="2"/>
  <c r="AF426" i="2"/>
  <c r="AF425" i="2"/>
  <c r="AG420" i="2"/>
  <c r="AG416" i="2"/>
  <c r="AE415" i="2"/>
  <c r="BF413" i="2"/>
  <c r="AE406" i="2"/>
  <c r="AH394" i="2"/>
  <c r="AH391" i="2"/>
  <c r="AD386" i="2"/>
  <c r="AD378" i="2"/>
  <c r="AD371" i="2"/>
  <c r="AH367" i="2"/>
  <c r="AH362" i="2"/>
  <c r="AH359" i="2"/>
  <c r="AD354" i="2"/>
  <c r="AG351" i="2"/>
  <c r="AD346" i="2"/>
  <c r="AF342" i="2"/>
  <c r="AF337" i="2"/>
  <c r="AF329" i="2"/>
  <c r="AF326" i="2"/>
  <c r="AF321" i="2"/>
  <c r="AF318" i="2"/>
  <c r="AF313" i="2"/>
  <c r="AF310" i="2"/>
  <c r="AD303" i="2"/>
  <c r="AF299" i="2"/>
  <c r="AH292" i="2"/>
  <c r="AG291" i="2"/>
  <c r="AE284" i="2"/>
  <c r="AD279" i="2"/>
  <c r="BF279" i="2" s="1"/>
  <c r="AF275" i="2"/>
  <c r="AH268" i="2"/>
  <c r="AG267" i="2"/>
  <c r="AC260" i="2"/>
  <c r="BF260" i="2" s="1"/>
  <c r="AC259" i="2"/>
  <c r="BF259" i="2" s="1"/>
  <c r="AE252" i="2"/>
  <c r="AC518" i="2"/>
  <c r="AF463" i="2"/>
  <c r="AH451" i="2"/>
  <c r="AH436" i="2"/>
  <c r="AD434" i="2"/>
  <c r="AC432" i="2"/>
  <c r="BF432" i="2" s="1"/>
  <c r="AD431" i="2"/>
  <c r="BF431" i="2" s="1"/>
  <c r="AG424" i="2"/>
  <c r="AG422" i="2"/>
  <c r="AH407" i="2"/>
  <c r="AC403" i="2"/>
  <c r="BF403" i="2" s="1"/>
  <c r="AG399" i="2"/>
  <c r="AD398" i="2"/>
  <c r="BF398" i="2" s="1"/>
  <c r="AF391" i="2"/>
  <c r="AC389" i="2"/>
  <c r="AF383" i="2"/>
  <c r="AD376" i="2"/>
  <c r="BF376" i="2" s="1"/>
  <c r="AG373" i="2"/>
  <c r="AE367" i="2"/>
  <c r="AH365" i="2"/>
  <c r="AD360" i="2"/>
  <c r="BF360" i="2" s="1"/>
  <c r="AH357" i="2"/>
  <c r="AF351" i="2"/>
  <c r="AG349" i="2"/>
  <c r="AE343" i="2"/>
  <c r="AH341" i="2"/>
  <c r="AD336" i="2"/>
  <c r="BF336" i="2" s="1"/>
  <c r="AE334" i="2"/>
  <c r="AF327" i="2"/>
  <c r="AG325" i="2"/>
  <c r="AC318" i="2"/>
  <c r="AD318" i="2"/>
  <c r="AC317" i="2"/>
  <c r="BF317" i="2" s="1"/>
  <c r="AF311" i="2"/>
  <c r="AG309" i="2"/>
  <c r="AG305" i="2"/>
  <c r="AG297" i="2"/>
  <c r="AG289" i="2"/>
  <c r="AG281" i="2"/>
  <c r="AG273" i="2"/>
  <c r="AG265" i="2"/>
  <c r="AG257" i="2"/>
  <c r="AD582" i="2"/>
  <c r="BF582" i="2" s="1"/>
  <c r="AG504" i="2"/>
  <c r="AD457" i="2"/>
  <c r="AC455" i="2"/>
  <c r="BF455" i="2" s="1"/>
  <c r="AF453" i="2"/>
  <c r="AF452" i="2"/>
  <c r="AC436" i="2"/>
  <c r="AF435" i="2"/>
  <c r="AF430" i="2"/>
  <c r="AC409" i="2"/>
  <c r="BF409" i="2" s="1"/>
  <c r="AE404" i="2"/>
  <c r="AE399" i="2"/>
  <c r="AG395" i="2"/>
  <c r="AE389" i="2"/>
  <c r="AC387" i="2"/>
  <c r="BF387" i="2" s="1"/>
  <c r="AE380" i="2"/>
  <c r="AG376" i="2"/>
  <c r="AH371" i="2"/>
  <c r="AD367" i="2"/>
  <c r="BF367" i="2" s="1"/>
  <c r="AH363" i="2"/>
  <c r="AD359" i="2"/>
  <c r="BF359" i="2" s="1"/>
  <c r="AG355" i="2"/>
  <c r="AE349" i="2"/>
  <c r="AC347" i="2"/>
  <c r="BF347" i="2" s="1"/>
  <c r="AE341" i="2"/>
  <c r="AC339" i="2"/>
  <c r="BF339" i="2" s="1"/>
  <c r="AE332" i="2"/>
  <c r="AG328" i="2"/>
  <c r="AE324" i="2"/>
  <c r="AD319" i="2"/>
  <c r="AH315" i="2"/>
  <c r="AD311" i="2"/>
  <c r="BF311" i="2" s="1"/>
  <c r="AG306" i="2"/>
  <c r="AC303" i="2"/>
  <c r="BF303" i="2" s="1"/>
  <c r="AF303" i="2"/>
  <c r="AG295" i="2"/>
  <c r="BF295" i="2" s="1"/>
  <c r="AE288" i="2"/>
  <c r="AG279" i="2"/>
  <c r="AE272" i="2"/>
  <c r="AE265" i="2"/>
  <c r="BF265" i="2" s="1"/>
  <c r="AG258" i="2"/>
  <c r="AC255" i="2"/>
  <c r="BF255" i="2" s="1"/>
  <c r="AF255" i="2"/>
  <c r="AE237" i="2"/>
  <c r="AE205" i="2"/>
  <c r="AE197" i="2"/>
  <c r="AE189" i="2"/>
  <c r="AE181" i="2"/>
  <c r="AG442" i="2"/>
  <c r="BF442" i="2" s="1"/>
  <c r="AE438" i="2"/>
  <c r="AH424" i="2"/>
  <c r="AD411" i="2"/>
  <c r="AE409" i="2"/>
  <c r="AE405" i="2"/>
  <c r="AC404" i="2"/>
  <c r="BF404" i="2" s="1"/>
  <c r="AG398" i="2"/>
  <c r="AF392" i="2"/>
  <c r="AH385" i="2"/>
  <c r="AH372" i="2"/>
  <c r="AD372" i="2"/>
  <c r="BF372" i="2" s="1"/>
  <c r="AD365" i="2"/>
  <c r="AF360" i="2"/>
  <c r="AG350" i="2"/>
  <c r="AH337" i="2"/>
  <c r="AF323" i="2"/>
  <c r="AC316" i="2"/>
  <c r="BF316" i="2" s="1"/>
  <c r="AE315" i="2"/>
  <c r="AG308" i="2"/>
  <c r="AG304" i="2"/>
  <c r="AH295" i="2"/>
  <c r="AD290" i="2"/>
  <c r="BF290" i="2" s="1"/>
  <c r="AE286" i="2"/>
  <c r="AG278" i="2"/>
  <c r="AH271" i="2"/>
  <c r="AH261" i="2"/>
  <c r="AG256" i="2"/>
  <c r="AE253" i="2"/>
  <c r="AD249" i="2"/>
  <c r="BF249" i="2" s="1"/>
  <c r="AD248" i="2"/>
  <c r="AH244" i="2"/>
  <c r="AG243" i="2"/>
  <c r="AC240" i="2"/>
  <c r="AC239" i="2"/>
  <c r="AF239" i="2"/>
  <c r="AG236" i="2"/>
  <c r="AD233" i="2"/>
  <c r="BF233" i="2" s="1"/>
  <c r="AD232" i="2"/>
  <c r="AE228" i="2"/>
  <c r="AH221" i="2"/>
  <c r="AF216" i="2"/>
  <c r="AG214" i="2"/>
  <c r="AE210" i="2"/>
  <c r="AD208" i="2"/>
  <c r="AH204" i="2"/>
  <c r="AG203" i="2"/>
  <c r="AC200" i="2"/>
  <c r="AC199" i="2"/>
  <c r="AG196" i="2"/>
  <c r="AD193" i="2"/>
  <c r="AG190" i="2"/>
  <c r="AD187" i="2"/>
  <c r="AD186" i="2"/>
  <c r="AH182" i="2"/>
  <c r="AG181" i="2"/>
  <c r="AD178" i="2"/>
  <c r="AH175" i="2"/>
  <c r="AG172" i="2"/>
  <c r="AE169" i="2"/>
  <c r="AG164" i="2"/>
  <c r="AE161" i="2"/>
  <c r="AG159" i="2"/>
  <c r="AD155" i="2"/>
  <c r="AF153" i="2"/>
  <c r="AC151" i="2"/>
  <c r="BF151" i="2" s="1"/>
  <c r="AH146" i="2"/>
  <c r="AE144" i="2"/>
  <c r="AF142" i="2"/>
  <c r="AD138" i="2"/>
  <c r="AH135" i="2"/>
  <c r="AG132" i="2"/>
  <c r="AE128" i="2"/>
  <c r="BF128" i="2" s="1"/>
  <c r="AF126" i="2"/>
  <c r="AD122" i="2"/>
  <c r="AH119" i="2"/>
  <c r="AG116" i="2"/>
  <c r="AE112" i="2"/>
  <c r="AF110" i="2"/>
  <c r="AC105" i="2"/>
  <c r="AF105" i="2"/>
  <c r="AF103" i="2"/>
  <c r="AC95" i="2"/>
  <c r="AG95" i="2"/>
  <c r="AC87" i="2"/>
  <c r="AG87" i="2"/>
  <c r="AG554" i="2"/>
  <c r="AG524" i="2"/>
  <c r="AF455" i="2"/>
  <c r="AH441" i="2"/>
  <c r="AD430" i="2"/>
  <c r="AC416" i="2"/>
  <c r="BF416" i="2" s="1"/>
  <c r="AG402" i="2"/>
  <c r="AH388" i="2"/>
  <c r="AD388" i="2"/>
  <c r="AF380" i="2"/>
  <c r="AG374" i="2"/>
  <c r="AH361" i="2"/>
  <c r="AC353" i="2"/>
  <c r="BF353" i="2" s="1"/>
  <c r="AE346" i="2"/>
  <c r="AG340" i="2"/>
  <c r="AC332" i="2"/>
  <c r="BF332" i="2" s="1"/>
  <c r="AE331" i="2"/>
  <c r="AG324" i="2"/>
  <c r="AG318" i="2"/>
  <c r="AE313" i="2"/>
  <c r="AF309" i="2"/>
  <c r="AC304" i="2"/>
  <c r="BF304" i="2" s="1"/>
  <c r="AD301" i="2"/>
  <c r="AH294" i="2"/>
  <c r="AC293" i="2"/>
  <c r="AH288" i="2"/>
  <c r="AH281" i="2"/>
  <c r="AH274" i="2"/>
  <c r="AF270" i="2"/>
  <c r="AH262" i="2"/>
  <c r="AC261" i="2"/>
  <c r="BF261" i="2" s="1"/>
  <c r="AH256" i="2"/>
  <c r="AC254" i="2"/>
  <c r="BF254" i="2" s="1"/>
  <c r="AH243" i="2"/>
  <c r="AF238" i="2"/>
  <c r="AE234" i="2"/>
  <c r="AH228" i="2"/>
  <c r="AG227" i="2"/>
  <c r="BF227" i="2" s="1"/>
  <c r="AC224" i="2"/>
  <c r="BF224" i="2" s="1"/>
  <c r="AC223" i="2"/>
  <c r="BF223" i="2" s="1"/>
  <c r="AG220" i="2"/>
  <c r="AD217" i="2"/>
  <c r="AD216" i="2"/>
  <c r="AC210" i="2"/>
  <c r="BF210" i="2" s="1"/>
  <c r="AG437" i="2"/>
  <c r="AH435" i="2"/>
  <c r="AD420" i="2"/>
  <c r="AD397" i="2"/>
  <c r="AH396" i="2"/>
  <c r="AE395" i="2"/>
  <c r="AE385" i="2"/>
  <c r="AG377" i="2"/>
  <c r="AD373" i="2"/>
  <c r="BF373" i="2" s="1"/>
  <c r="AH364" i="2"/>
  <c r="AD364" i="2"/>
  <c r="BF364" i="2" s="1"/>
  <c r="AF354" i="2"/>
  <c r="AG337" i="2"/>
  <c r="AC335" i="2"/>
  <c r="BF335" i="2" s="1"/>
  <c r="AE329" i="2"/>
  <c r="AF325" i="2"/>
  <c r="AC321" i="2"/>
  <c r="BF321" i="2" s="1"/>
  <c r="AE314" i="2"/>
  <c r="AE307" i="2"/>
  <c r="AC301" i="2"/>
  <c r="BF301" i="2" s="1"/>
  <c r="AH296" i="2"/>
  <c r="AC294" i="2"/>
  <c r="AE291" i="2"/>
  <c r="AD282" i="2"/>
  <c r="AG277" i="2"/>
  <c r="AD275" i="2"/>
  <c r="AD272" i="2"/>
  <c r="AE270" i="2"/>
  <c r="AF265" i="2"/>
  <c r="AF264" i="2"/>
  <c r="AD260" i="2"/>
  <c r="AF253" i="2"/>
  <c r="AG249" i="2"/>
  <c r="AC246" i="2"/>
  <c r="BF246" i="2" s="1"/>
  <c r="AC245" i="2"/>
  <c r="AG242" i="2"/>
  <c r="AD239" i="2"/>
  <c r="AD238" i="2"/>
  <c r="AH234" i="2"/>
  <c r="AG233" i="2"/>
  <c r="AC230" i="2"/>
  <c r="BF230" i="2" s="1"/>
  <c r="AF226" i="2"/>
  <c r="AF222" i="2"/>
  <c r="AF218" i="2"/>
  <c r="AF212" i="2"/>
  <c r="AD207" i="2"/>
  <c r="AD206" i="2"/>
  <c r="AC202" i="2"/>
  <c r="BF202" i="2" s="1"/>
  <c r="AC201" i="2"/>
  <c r="AF201" i="2"/>
  <c r="AD198" i="2"/>
  <c r="AC194" i="2"/>
  <c r="BF194" i="2" s="1"/>
  <c r="AC193" i="2"/>
  <c r="AF193" i="2"/>
  <c r="AC188" i="2"/>
  <c r="BF188" i="2" s="1"/>
  <c r="AC187" i="2"/>
  <c r="BF187" i="2" s="1"/>
  <c r="AF187" i="2"/>
  <c r="AD184" i="2"/>
  <c r="AE180" i="2"/>
  <c r="AF178" i="2"/>
  <c r="AC172" i="2"/>
  <c r="AC171" i="2"/>
  <c r="BF171" i="2" s="1"/>
  <c r="AF165" i="2"/>
  <c r="AG163" i="2"/>
  <c r="AD158" i="2"/>
  <c r="AH155" i="2"/>
  <c r="AH150" i="2"/>
  <c r="AE148" i="2"/>
  <c r="AF146" i="2"/>
  <c r="AC140" i="2"/>
  <c r="BF140" i="2" s="1"/>
  <c r="AC139" i="2"/>
  <c r="AF133" i="2"/>
  <c r="AG131" i="2"/>
  <c r="AF125" i="2"/>
  <c r="AG123" i="2"/>
  <c r="AD118" i="2"/>
  <c r="AH115" i="2"/>
  <c r="AH110" i="2"/>
  <c r="AE108" i="2"/>
  <c r="AH106" i="2"/>
  <c r="AC101" i="2"/>
  <c r="AD99" i="2"/>
  <c r="AE95" i="2"/>
  <c r="AE91" i="2"/>
  <c r="AE87" i="2"/>
  <c r="AF440" i="2"/>
  <c r="AH415" i="2"/>
  <c r="AD401" i="2"/>
  <c r="AD419" i="2" s="1"/>
  <c r="AH400" i="2"/>
  <c r="AD399" i="2"/>
  <c r="BF399" i="2" s="1"/>
  <c r="AC393" i="2"/>
  <c r="BF393" i="2" s="1"/>
  <c r="AF386" i="2"/>
  <c r="AC378" i="2"/>
  <c r="BF378" i="2" s="1"/>
  <c r="AE376" i="2"/>
  <c r="AG366" i="2"/>
  <c r="AE361" i="2"/>
  <c r="AF355" i="2"/>
  <c r="BF355" i="2" s="1"/>
  <c r="AC348" i="2"/>
  <c r="BF348" i="2" s="1"/>
  <c r="AE347" i="2"/>
  <c r="AC338" i="2"/>
  <c r="BF338" i="2" s="1"/>
  <c r="AE336" i="2"/>
  <c r="AF328" i="2"/>
  <c r="BF328" i="2" s="1"/>
  <c r="AF322" i="2"/>
  <c r="AH313" i="2"/>
  <c r="AD300" i="2"/>
  <c r="AF293" i="2"/>
  <c r="AF286" i="2"/>
  <c r="AF284" i="2"/>
  <c r="AC280" i="2"/>
  <c r="BF280" i="2" s="1"/>
  <c r="AD278" i="2"/>
  <c r="AE271" i="2"/>
  <c r="AE263" i="2"/>
  <c r="AH257" i="2"/>
  <c r="AH251" i="2"/>
  <c r="AH245" i="2"/>
  <c r="AF240" i="2"/>
  <c r="AE236" i="2"/>
  <c r="AG226" i="2"/>
  <c r="AD223" i="2"/>
  <c r="AD222" i="2"/>
  <c r="AH218" i="2"/>
  <c r="AG217" i="2"/>
  <c r="AH212" i="2"/>
  <c r="AG211" i="2"/>
  <c r="AH205" i="2"/>
  <c r="AF200" i="2"/>
  <c r="AE196" i="2"/>
  <c r="AE190" i="2"/>
  <c r="AH183" i="2"/>
  <c r="AG180" i="2"/>
  <c r="AH177" i="2"/>
  <c r="AC170" i="2"/>
  <c r="BF170" i="2" s="1"/>
  <c r="AE163" i="2"/>
  <c r="AH156" i="2"/>
  <c r="AG153" i="2"/>
  <c r="AH145" i="2"/>
  <c r="AC138" i="2"/>
  <c r="AE131" i="2"/>
  <c r="AH124" i="2"/>
  <c r="AG121" i="2"/>
  <c r="AH108" i="2"/>
  <c r="AH104" i="2"/>
  <c r="AH96" i="2"/>
  <c r="AD93" i="2"/>
  <c r="AG90" i="2"/>
  <c r="AH88" i="2"/>
  <c r="AD85" i="2"/>
  <c r="AD82" i="2"/>
  <c r="BF82" i="2" s="1"/>
  <c r="AH78" i="2"/>
  <c r="AF457" i="2"/>
  <c r="AH267" i="2"/>
  <c r="AF199" i="2"/>
  <c r="AE184" i="2"/>
  <c r="AG176" i="2"/>
  <c r="AF171" i="2"/>
  <c r="AE162" i="2"/>
  <c r="AC157" i="2"/>
  <c r="BF157" i="2" s="1"/>
  <c r="AH149" i="2"/>
  <c r="AD141" i="2"/>
  <c r="AD135" i="2"/>
  <c r="AC126" i="2"/>
  <c r="AC121" i="2"/>
  <c r="AC120" i="2"/>
  <c r="BF120" i="2" s="1"/>
  <c r="AH105" i="2"/>
  <c r="AH91" i="2"/>
  <c r="AF82" i="2"/>
  <c r="AC78" i="2"/>
  <c r="AG75" i="2"/>
  <c r="AH73" i="2"/>
  <c r="AF69" i="2"/>
  <c r="AD66" i="2"/>
  <c r="AG64" i="2"/>
  <c r="AC60" i="2"/>
  <c r="AD58" i="2"/>
  <c r="AF50" i="2"/>
  <c r="AE47" i="2"/>
  <c r="AE44" i="2"/>
  <c r="AC40" i="2"/>
  <c r="AC30" i="2"/>
  <c r="AC14" i="2"/>
  <c r="BF14" i="2" s="1"/>
  <c r="AC6" i="2"/>
  <c r="BF6" i="2" s="1"/>
  <c r="AD77" i="2"/>
  <c r="AH74" i="2"/>
  <c r="AF62" i="2"/>
  <c r="AD54" i="2"/>
  <c r="AC48" i="2"/>
  <c r="AE36" i="2"/>
  <c r="BF36" i="2" s="1"/>
  <c r="AC21" i="2"/>
  <c r="BF21" i="2" s="1"/>
  <c r="AC17" i="2"/>
  <c r="BF7" i="2"/>
  <c r="AH283" i="2"/>
  <c r="AD153" i="2"/>
  <c r="AC110" i="2"/>
  <c r="AF92" i="2"/>
  <c r="AE73" i="2"/>
  <c r="AH56" i="2"/>
  <c r="AG45" i="2"/>
  <c r="AH35" i="2"/>
  <c r="AG25" i="2"/>
  <c r="BF25" i="2" s="1"/>
  <c r="AD22" i="2"/>
  <c r="AD14" i="2"/>
  <c r="AD10" i="2"/>
  <c r="BF10" i="2" s="1"/>
  <c r="AF290" i="2"/>
  <c r="AF249" i="2"/>
  <c r="AF233" i="2"/>
  <c r="AD203" i="2"/>
  <c r="AE194" i="2"/>
  <c r="AD181" i="2"/>
  <c r="BF181" i="2" s="1"/>
  <c r="AG173" i="2"/>
  <c r="AF172" i="2"/>
  <c r="AG158" i="2"/>
  <c r="AH152" i="2"/>
  <c r="AD152" i="2"/>
  <c r="AC142" i="2"/>
  <c r="BF142" i="2" s="1"/>
  <c r="AC137" i="2"/>
  <c r="BF137" i="2" s="1"/>
  <c r="AC136" i="2"/>
  <c r="BF136" i="2" s="1"/>
  <c r="AD127" i="2"/>
  <c r="AE122" i="2"/>
  <c r="AC117" i="2"/>
  <c r="BF117" i="2" s="1"/>
  <c r="AG112" i="2"/>
  <c r="AF107" i="2"/>
  <c r="AF102" i="2"/>
  <c r="AF95" i="2"/>
  <c r="AF91" i="2"/>
  <c r="AF87" i="2"/>
  <c r="AE82" i="2"/>
  <c r="AE80" i="2"/>
  <c r="AC74" i="2"/>
  <c r="AE74" i="2"/>
  <c r="AG70" i="2"/>
  <c r="AG65" i="2"/>
  <c r="AD63" i="2"/>
  <c r="AC63" i="2"/>
  <c r="AF59" i="2"/>
  <c r="AF56" i="2"/>
  <c r="AF51" i="2"/>
  <c r="AF48" i="2"/>
  <c r="AE45" i="2"/>
  <c r="AE109" i="2"/>
  <c r="AD100" i="2"/>
  <c r="AD62" i="2"/>
  <c r="AE51" i="2"/>
  <c r="AH45" i="2"/>
  <c r="AE12" i="2"/>
  <c r="BF12" i="2" s="1"/>
  <c r="AF282" i="2"/>
  <c r="AF180" i="2"/>
  <c r="AE166" i="2"/>
  <c r="AF160" i="2"/>
  <c r="AE159" i="2"/>
  <c r="BF159" i="2" s="1"/>
  <c r="AE134" i="2"/>
  <c r="AC125" i="2"/>
  <c r="AG103" i="2"/>
  <c r="AH101" i="2"/>
  <c r="AF84" i="2"/>
  <c r="AG69" i="2"/>
  <c r="AH59" i="2"/>
  <c r="AG50" i="2"/>
  <c r="AG41" i="2"/>
  <c r="AG27" i="2"/>
  <c r="AG17" i="2"/>
  <c r="AH9" i="2"/>
  <c r="AF306" i="2"/>
  <c r="AD273" i="2"/>
  <c r="BF273" i="2" s="1"/>
  <c r="AF207" i="2"/>
  <c r="AD185" i="2"/>
  <c r="AD177" i="2"/>
  <c r="AD172" i="2"/>
  <c r="AG168" i="2"/>
  <c r="AG165" i="2"/>
  <c r="AF164" i="2"/>
  <c r="BF164" i="2" s="1"/>
  <c r="AG154" i="2"/>
  <c r="AE149" i="2"/>
  <c r="AF143" i="2"/>
  <c r="AG133" i="2"/>
  <c r="AF132" i="2"/>
  <c r="AG128" i="2"/>
  <c r="AF123" i="2"/>
  <c r="AE118" i="2"/>
  <c r="AH100" i="2"/>
  <c r="AF70" i="2"/>
  <c r="AC64" i="2"/>
  <c r="AC33" i="2"/>
  <c r="AH185" i="2"/>
  <c r="AG150" i="2"/>
  <c r="AF144" i="2"/>
  <c r="AF139" i="2"/>
  <c r="AG114" i="2"/>
  <c r="AC62" i="2"/>
  <c r="BF62" i="2" s="1"/>
  <c r="AC46" i="2"/>
  <c r="BF46" i="2" s="1"/>
  <c r="AG15" i="2"/>
  <c r="AG7" i="2"/>
  <c r="AC69" i="2"/>
  <c r="BF69" i="2" s="1"/>
  <c r="AF60" i="2"/>
  <c r="AE39" i="2"/>
  <c r="BF39" i="2" s="1"/>
  <c r="AF34" i="2"/>
  <c r="AF27" i="2"/>
  <c r="BF27" i="2" s="1"/>
  <c r="AG20" i="2"/>
  <c r="AE15" i="2"/>
  <c r="AF11" i="2"/>
  <c r="AG4" i="2"/>
  <c r="AG6" i="2"/>
  <c r="AF15" i="2"/>
  <c r="AD75" i="2"/>
  <c r="BF75" i="2" s="1"/>
  <c r="AD43" i="2"/>
  <c r="AH27" i="2"/>
  <c r="AF17" i="2"/>
  <c r="AF76" i="2"/>
  <c r="AC45" i="2"/>
  <c r="BF45" i="2" s="1"/>
  <c r="AD39" i="2"/>
  <c r="AE33" i="2"/>
  <c r="AH30" i="2"/>
  <c r="AG22" i="2"/>
  <c r="AE17" i="2"/>
  <c r="AF13" i="2"/>
  <c r="AF4" i="2"/>
  <c r="AF22" i="2"/>
  <c r="BF22" i="2" s="1"/>
  <c r="AE11" i="2"/>
  <c r="AF40" i="2"/>
  <c r="AF25" i="2"/>
  <c r="AF9" i="2"/>
  <c r="BF9" i="2" s="1"/>
  <c r="AC53" i="2"/>
  <c r="BF53" i="2" s="1"/>
  <c r="AG40" i="2"/>
  <c r="AF30" i="2"/>
  <c r="AH16" i="2"/>
  <c r="AF33" i="2"/>
  <c r="AE5" i="2"/>
  <c r="I172" i="5" l="1"/>
  <c r="I176" i="5" s="1"/>
  <c r="E140" i="5"/>
  <c r="E144" i="5" s="1"/>
  <c r="BF40" i="2"/>
  <c r="BF64" i="2"/>
  <c r="BF60" i="2"/>
  <c r="BF126" i="2"/>
  <c r="BF138" i="2"/>
  <c r="BF101" i="2"/>
  <c r="BF172" i="2"/>
  <c r="BF193" i="2"/>
  <c r="BF201" i="2"/>
  <c r="BF293" i="2"/>
  <c r="BF95" i="2"/>
  <c r="BF239" i="2"/>
  <c r="BF436" i="2"/>
  <c r="BF518" i="2"/>
  <c r="BF528" i="2"/>
  <c r="BF441" i="2"/>
  <c r="BF492" i="2"/>
  <c r="BF500" i="2"/>
  <c r="BF507" i="2"/>
  <c r="D29" i="4"/>
  <c r="D33" i="4"/>
  <c r="H44" i="5"/>
  <c r="H48" i="5"/>
  <c r="G28" i="5"/>
  <c r="G32" i="5"/>
  <c r="G41" i="5"/>
  <c r="H128" i="5"/>
  <c r="H124" i="5"/>
  <c r="H108" i="5"/>
  <c r="H112" i="5"/>
  <c r="E156" i="5"/>
  <c r="E160" i="5" s="1"/>
  <c r="G169" i="5"/>
  <c r="E169" i="5"/>
  <c r="BF305" i="2"/>
  <c r="I76" i="5"/>
  <c r="I80" i="5"/>
  <c r="BF145" i="2"/>
  <c r="BF80" i="2"/>
  <c r="BF71" i="2"/>
  <c r="BF153" i="2"/>
  <c r="BF77" i="2"/>
  <c r="BF34" i="2"/>
  <c r="BF52" i="2"/>
  <c r="BF114" i="2"/>
  <c r="BF322" i="2"/>
  <c r="BF100" i="2"/>
  <c r="BF241" i="2"/>
  <c r="BF251" i="2"/>
  <c r="BF377" i="2"/>
  <c r="BF220" i="2"/>
  <c r="BF319" i="2"/>
  <c r="BF89" i="2"/>
  <c r="BF127" i="2"/>
  <c r="BF143" i="2"/>
  <c r="BF189" i="2"/>
  <c r="BF235" i="2"/>
  <c r="BF323" i="2"/>
  <c r="BF407" i="2"/>
  <c r="BF283" i="2"/>
  <c r="BF422" i="2"/>
  <c r="BF464" i="2"/>
  <c r="F17" i="4"/>
  <c r="F13" i="4"/>
  <c r="BF452" i="2"/>
  <c r="BF473" i="2"/>
  <c r="BF505" i="2"/>
  <c r="BF543" i="2"/>
  <c r="BF451" i="2"/>
  <c r="BF526" i="2"/>
  <c r="BF544" i="2"/>
  <c r="BF560" i="2"/>
  <c r="BF578" i="2"/>
  <c r="BF572" i="2"/>
  <c r="BF574" i="2"/>
  <c r="BF630" i="2"/>
  <c r="D92" i="5"/>
  <c r="D96" i="5" s="1"/>
  <c r="D73" i="5"/>
  <c r="F73" i="5"/>
  <c r="G73" i="5"/>
  <c r="D105" i="5"/>
  <c r="G89" i="5"/>
  <c r="G13" i="6"/>
  <c r="G17" i="6" s="1"/>
  <c r="BF631" i="2"/>
  <c r="I57" i="5"/>
  <c r="F121" i="5"/>
  <c r="BF86" i="2"/>
  <c r="BF343" i="2"/>
  <c r="BF288" i="2"/>
  <c r="BF85" i="2"/>
  <c r="BF434" i="2"/>
  <c r="BF579" i="2"/>
  <c r="BF103" i="2"/>
  <c r="BF144" i="2"/>
  <c r="BF160" i="2"/>
  <c r="BF19" i="2"/>
  <c r="BF43" i="2"/>
  <c r="BF76" i="2"/>
  <c r="BF221" i="2"/>
  <c r="BF155" i="2"/>
  <c r="BF197" i="2"/>
  <c r="BF205" i="2"/>
  <c r="BF420" i="2"/>
  <c r="BF216" i="2"/>
  <c r="BF340" i="2"/>
  <c r="BF231" i="2"/>
  <c r="BF247" i="2"/>
  <c r="BF271" i="2"/>
  <c r="BF363" i="2"/>
  <c r="BF453" i="2"/>
  <c r="BF365" i="2"/>
  <c r="BF384" i="2"/>
  <c r="BF562" i="2"/>
  <c r="BF527" i="2"/>
  <c r="BF610" i="2"/>
  <c r="BF557" i="2"/>
  <c r="BF576" i="2"/>
  <c r="BF595" i="2"/>
  <c r="BF597" i="2"/>
  <c r="F41" i="5"/>
  <c r="BF634" i="2"/>
  <c r="BF106" i="2"/>
  <c r="BF99" i="2"/>
  <c r="BF124" i="2"/>
  <c r="BF374" i="2"/>
  <c r="BF564" i="2"/>
  <c r="BF203" i="2"/>
  <c r="BF362" i="2"/>
  <c r="BF289" i="2"/>
  <c r="D57" i="5"/>
  <c r="G105" i="5"/>
  <c r="BF240" i="2"/>
  <c r="BF521" i="2"/>
  <c r="F60" i="5"/>
  <c r="F64" i="5" s="1"/>
  <c r="I92" i="5"/>
  <c r="I96" i="5" s="1"/>
  <c r="BF625" i="2"/>
  <c r="E108" i="5"/>
  <c r="E112" i="5" s="1"/>
  <c r="BF626" i="2"/>
  <c r="BF150" i="2"/>
  <c r="BF165" i="2"/>
  <c r="BF41" i="2"/>
  <c r="BF158" i="2"/>
  <c r="BF84" i="2"/>
  <c r="BF92" i="2"/>
  <c r="BF242" i="2"/>
  <c r="BF354" i="2"/>
  <c r="BF380" i="2"/>
  <c r="BF524" i="2"/>
  <c r="BF190" i="2"/>
  <c r="BF236" i="2"/>
  <c r="BF284" i="2"/>
  <c r="BF307" i="2"/>
  <c r="BF627" i="2"/>
  <c r="BF484" i="2"/>
  <c r="BF551" i="2"/>
  <c r="BF609" i="2"/>
  <c r="BF517" i="2"/>
  <c r="BF620" i="2"/>
  <c r="BF530" i="2"/>
  <c r="BF548" i="2"/>
  <c r="BF589" i="2"/>
  <c r="BF635" i="2"/>
  <c r="BF623" i="2"/>
  <c r="H57" i="5"/>
  <c r="BF640" i="2"/>
  <c r="D121" i="5"/>
  <c r="E121" i="5"/>
  <c r="I121" i="5"/>
  <c r="D153" i="5"/>
  <c r="G153" i="5"/>
  <c r="F25" i="5"/>
  <c r="BF169" i="2"/>
  <c r="BF81" i="2"/>
  <c r="BF73" i="2"/>
  <c r="BF212" i="2"/>
  <c r="BF131" i="2"/>
  <c r="BF385" i="2"/>
  <c r="BF605" i="2"/>
  <c r="BF596" i="2"/>
  <c r="BF166" i="2"/>
  <c r="BF222" i="2"/>
  <c r="BF115" i="2"/>
  <c r="BF156" i="2"/>
  <c r="BF183" i="2"/>
  <c r="BF191" i="2"/>
  <c r="BF198" i="2"/>
  <c r="BF206" i="2"/>
  <c r="BF237" i="2"/>
  <c r="BF397" i="2"/>
  <c r="BF437" i="2"/>
  <c r="BF346" i="2"/>
  <c r="BF91" i="2"/>
  <c r="BF175" i="2"/>
  <c r="BF185" i="2"/>
  <c r="BF207" i="2"/>
  <c r="BF232" i="2"/>
  <c r="BF248" i="2"/>
  <c r="BF438" i="2"/>
  <c r="BF274" i="2"/>
  <c r="BF298" i="2"/>
  <c r="BF341" i="2"/>
  <c r="BF275" i="2"/>
  <c r="BF471" i="2"/>
  <c r="D25" i="5"/>
  <c r="I25" i="5"/>
  <c r="BF465" i="2"/>
  <c r="BF480" i="2"/>
  <c r="BF509" i="2"/>
  <c r="BF516" i="2"/>
  <c r="BF568" i="2"/>
  <c r="BF468" i="2"/>
  <c r="BF520" i="2"/>
  <c r="BF533" i="2"/>
  <c r="BF499" i="2"/>
  <c r="BF593" i="2"/>
  <c r="BF565" i="2"/>
  <c r="BF585" i="2"/>
  <c r="BF588" i="2"/>
  <c r="BF599" i="2"/>
  <c r="BF615" i="2"/>
  <c r="BF639" i="2"/>
  <c r="H153" i="5"/>
  <c r="I41" i="5"/>
  <c r="BF382" i="2"/>
  <c r="D13" i="4"/>
  <c r="D17" i="4" s="1"/>
  <c r="D18" i="4" s="1"/>
  <c r="G60" i="5"/>
  <c r="G64" i="5"/>
  <c r="BF125" i="2"/>
  <c r="BF63" i="2"/>
  <c r="BF110" i="2"/>
  <c r="BF17" i="2"/>
  <c r="BF48" i="2"/>
  <c r="BF30" i="2"/>
  <c r="BF78" i="2"/>
  <c r="BF139" i="2"/>
  <c r="BF245" i="2"/>
  <c r="BF87" i="2"/>
  <c r="BF199" i="2"/>
  <c r="BF318" i="2"/>
  <c r="BF389" i="2"/>
  <c r="BF443" i="2"/>
  <c r="BF454" i="2"/>
  <c r="BF504" i="2"/>
  <c r="BF549" i="2"/>
  <c r="BF566" i="2"/>
  <c r="BF636" i="2"/>
  <c r="E13" i="6"/>
  <c r="E17" i="6" s="1"/>
  <c r="H13" i="4"/>
  <c r="H17" i="4"/>
  <c r="G17" i="4"/>
  <c r="G13" i="4"/>
  <c r="BF405" i="2"/>
  <c r="BF281" i="2"/>
  <c r="BF537" i="2"/>
  <c r="BF612" i="2"/>
  <c r="BF133" i="2"/>
  <c r="BF66" i="2"/>
  <c r="BF173" i="2"/>
  <c r="BF56" i="2"/>
  <c r="BF44" i="2"/>
  <c r="BF57" i="2"/>
  <c r="BF65" i="2"/>
  <c r="BF178" i="2"/>
  <c r="BF386" i="2"/>
  <c r="BF107" i="2"/>
  <c r="BF148" i="2"/>
  <c r="BF179" i="2"/>
  <c r="BF272" i="2"/>
  <c r="BF337" i="2"/>
  <c r="BF554" i="2"/>
  <c r="BF195" i="2"/>
  <c r="BF214" i="2"/>
  <c r="BF351" i="2"/>
  <c r="BF263" i="2"/>
  <c r="BF331" i="2"/>
  <c r="BF424" i="2"/>
  <c r="BF252" i="2"/>
  <c r="BF428" i="2"/>
  <c r="BF570" i="2"/>
  <c r="BF571" i="2"/>
  <c r="BF482" i="2"/>
  <c r="BF501" i="2"/>
  <c r="BF487" i="2"/>
  <c r="BF503" i="2"/>
  <c r="BF577" i="2"/>
  <c r="BF534" i="2"/>
  <c r="BF552" i="2"/>
  <c r="BF603" i="2"/>
  <c r="BF628" i="2"/>
  <c r="BF632" i="2"/>
  <c r="E25" i="5"/>
  <c r="H73" i="5"/>
  <c r="I105" i="5"/>
  <c r="BF174" i="2"/>
  <c r="BF102" i="2"/>
  <c r="BF54" i="2"/>
  <c r="BF177" i="2"/>
  <c r="BF94" i="2"/>
  <c r="BF93" i="2"/>
  <c r="BF592" i="2"/>
  <c r="BF118" i="2"/>
  <c r="BF47" i="2"/>
  <c r="BF5" i="2"/>
  <c r="BF26" i="2"/>
  <c r="BF49" i="2"/>
  <c r="BF122" i="2"/>
  <c r="AC419" i="2"/>
  <c r="BF419" i="2" s="1"/>
  <c r="BF401" i="2"/>
  <c r="BF116" i="2"/>
  <c r="BF184" i="2"/>
  <c r="BF238" i="2"/>
  <c r="BF264" i="2"/>
  <c r="BF277" i="2"/>
  <c r="BF314" i="2"/>
  <c r="BF324" i="2"/>
  <c r="BF119" i="2"/>
  <c r="BF135" i="2"/>
  <c r="BF186" i="2"/>
  <c r="BF208" i="2"/>
  <c r="BF411" i="2"/>
  <c r="BF371" i="2"/>
  <c r="BF435" i="2"/>
  <c r="BF282" i="2"/>
  <c r="BF357" i="2"/>
  <c r="BF366" i="2"/>
  <c r="BF276" i="2"/>
  <c r="BF299" i="2"/>
  <c r="BF440" i="2"/>
  <c r="BF426" i="2"/>
  <c r="BF450" i="2"/>
  <c r="BF510" i="2"/>
  <c r="BF600" i="2"/>
  <c r="BF470" i="2"/>
  <c r="BF546" i="2"/>
  <c r="BF531" i="2"/>
  <c r="BF619" i="2"/>
  <c r="E73" i="5"/>
  <c r="BF50" i="2"/>
  <c r="BF217" i="2"/>
  <c r="BF90" i="2"/>
  <c r="BF427" i="2"/>
  <c r="BF604" i="2"/>
  <c r="BF243" i="2"/>
  <c r="BF523" i="2"/>
  <c r="BF584" i="2"/>
  <c r="F105" i="5"/>
  <c r="BF33" i="2"/>
  <c r="BF74" i="2"/>
  <c r="BF121" i="2"/>
  <c r="BF294" i="2"/>
  <c r="BF105" i="2"/>
  <c r="BF200" i="2"/>
  <c r="BF611" i="2"/>
  <c r="E33" i="4"/>
  <c r="E29" i="4"/>
  <c r="F29" i="4"/>
  <c r="F33" i="4" s="1"/>
  <c r="F34" i="4" s="1"/>
  <c r="BF575" i="2"/>
  <c r="BF617" i="2"/>
  <c r="E13" i="4"/>
  <c r="E17" i="4"/>
  <c r="E57" i="5"/>
  <c r="D169" i="5"/>
  <c r="H169" i="5"/>
  <c r="H140" i="5"/>
  <c r="H144" i="5" s="1"/>
  <c r="D137" i="5"/>
  <c r="I137" i="5"/>
  <c r="F137" i="5"/>
  <c r="H13" i="6"/>
  <c r="H17" i="6" s="1"/>
  <c r="BF326" i="2"/>
  <c r="G137" i="5"/>
  <c r="BF70" i="2"/>
  <c r="BF15" i="2"/>
  <c r="BF152" i="2"/>
  <c r="BF31" i="2"/>
  <c r="BF59" i="2"/>
  <c r="BF226" i="2"/>
  <c r="BF278" i="2"/>
  <c r="BF88" i="2"/>
  <c r="BF96" i="2"/>
  <c r="BF108" i="2"/>
  <c r="BF180" i="2"/>
  <c r="BF219" i="2"/>
  <c r="BF104" i="2"/>
  <c r="BF196" i="2"/>
  <c r="BF334" i="2"/>
  <c r="BF392" i="2"/>
  <c r="BF406" i="2"/>
  <c r="BF421" i="2"/>
  <c r="BF458" i="2"/>
  <c r="BF586" i="2"/>
  <c r="BF469" i="2"/>
  <c r="BF489" i="2"/>
  <c r="BF547" i="2"/>
  <c r="BF457" i="2"/>
  <c r="BF474" i="2"/>
  <c r="BF522" i="2"/>
  <c r="BF559" i="2"/>
  <c r="BF553" i="2"/>
  <c r="BF539" i="2"/>
  <c r="BF556" i="2"/>
  <c r="E41" i="5"/>
  <c r="BF624" i="2"/>
  <c r="BF638" i="2"/>
  <c r="F153" i="5"/>
  <c r="I13" i="4"/>
  <c r="I17" i="4"/>
  <c r="F96" i="5"/>
  <c r="F92" i="5"/>
  <c r="I153" i="5"/>
  <c r="F169" i="5"/>
  <c r="BF58" i="2"/>
  <c r="BF163" i="2"/>
  <c r="BF370" i="2"/>
  <c r="BF388" i="2"/>
  <c r="BF257" i="2"/>
  <c r="BF310" i="2"/>
  <c r="BF535" i="2"/>
  <c r="E89" i="5"/>
  <c r="BF581" i="2"/>
  <c r="H29" i="4"/>
  <c r="H33" i="4"/>
  <c r="BF13" i="2"/>
  <c r="BF51" i="2"/>
  <c r="BF141" i="2"/>
  <c r="BF154" i="2"/>
  <c r="BF308" i="2"/>
  <c r="BF315" i="2"/>
  <c r="BF266" i="2"/>
  <c r="BF342" i="2"/>
  <c r="BF300" i="2"/>
  <c r="BF456" i="2"/>
  <c r="H25" i="5"/>
  <c r="BF466" i="2"/>
  <c r="BF425" i="2"/>
  <c r="BF449" i="2"/>
  <c r="BF485" i="2"/>
  <c r="BF550" i="2"/>
  <c r="BF608" i="2"/>
  <c r="BF496" i="2"/>
  <c r="BF558" i="2"/>
  <c r="BF541" i="2"/>
  <c r="I13" i="6"/>
  <c r="I17" i="6" s="1"/>
  <c r="BF607" i="2"/>
  <c r="D41" i="5"/>
  <c r="BF218" i="2"/>
  <c r="BF391" i="2"/>
  <c r="BF479" i="2"/>
  <c r="BF394" i="2"/>
  <c r="BF621" i="2"/>
  <c r="BF602" i="2"/>
  <c r="H89" i="5"/>
  <c r="G121" i="5"/>
  <c r="G18" i="6" l="1"/>
  <c r="E18" i="6"/>
  <c r="F18" i="6"/>
  <c r="D18" i="6"/>
  <c r="I18" i="6"/>
  <c r="D37" i="4"/>
  <c r="H18" i="6"/>
  <c r="I18" i="4"/>
  <c r="I28" i="5"/>
  <c r="I32" i="5" s="1"/>
  <c r="G156" i="5"/>
  <c r="G160" i="5" s="1"/>
  <c r="G92" i="5"/>
  <c r="G96" i="5"/>
  <c r="H34" i="4"/>
  <c r="I156" i="5"/>
  <c r="I160" i="5"/>
  <c r="E44" i="5"/>
  <c r="E48" i="5" s="1"/>
  <c r="E49" i="5" s="1"/>
  <c r="G140" i="5"/>
  <c r="G144" i="5"/>
  <c r="F140" i="5"/>
  <c r="F144" i="5"/>
  <c r="E18" i="4"/>
  <c r="E76" i="5"/>
  <c r="E80" i="5" s="1"/>
  <c r="I112" i="5"/>
  <c r="I108" i="5"/>
  <c r="H18" i="4"/>
  <c r="D28" i="5"/>
  <c r="D32" i="5" s="1"/>
  <c r="D156" i="5"/>
  <c r="D160" i="5"/>
  <c r="F44" i="5"/>
  <c r="F48" i="5" s="1"/>
  <c r="D108" i="5"/>
  <c r="D112" i="5"/>
  <c r="E172" i="5"/>
  <c r="E176" i="5" s="1"/>
  <c r="G44" i="5"/>
  <c r="G48" i="5" s="1"/>
  <c r="E96" i="5"/>
  <c r="E92" i="5"/>
  <c r="E34" i="4"/>
  <c r="F108" i="5"/>
  <c r="F112" i="5" s="1"/>
  <c r="F113" i="5" s="1"/>
  <c r="G18" i="4"/>
  <c r="D128" i="5"/>
  <c r="D124" i="5"/>
  <c r="I64" i="5"/>
  <c r="I60" i="5"/>
  <c r="D80" i="5"/>
  <c r="D76" i="5"/>
  <c r="F18" i="4"/>
  <c r="F37" i="4" s="1"/>
  <c r="G124" i="5"/>
  <c r="G128" i="5" s="1"/>
  <c r="D44" i="5"/>
  <c r="D48" i="5" s="1"/>
  <c r="H92" i="5"/>
  <c r="H96" i="5" s="1"/>
  <c r="H97" i="5" s="1"/>
  <c r="H32" i="5"/>
  <c r="H28" i="5"/>
  <c r="F156" i="5"/>
  <c r="F160" i="5" s="1"/>
  <c r="F161" i="5" s="1"/>
  <c r="I144" i="5"/>
  <c r="I140" i="5"/>
  <c r="H176" i="5"/>
  <c r="H172" i="5"/>
  <c r="H80" i="5"/>
  <c r="H76" i="5"/>
  <c r="I48" i="5"/>
  <c r="I44" i="5"/>
  <c r="I34" i="4"/>
  <c r="I124" i="5"/>
  <c r="I128" i="5" s="1"/>
  <c r="H60" i="5"/>
  <c r="H64" i="5"/>
  <c r="G108" i="5"/>
  <c r="G112" i="5"/>
  <c r="G76" i="5"/>
  <c r="G80" i="5"/>
  <c r="G172" i="5"/>
  <c r="G176" i="5" s="1"/>
  <c r="G177" i="5" s="1"/>
  <c r="D34" i="4"/>
  <c r="F172" i="5"/>
  <c r="F176" i="5" s="1"/>
  <c r="E64" i="5"/>
  <c r="E60" i="5"/>
  <c r="D144" i="5"/>
  <c r="D145" i="5" s="1"/>
  <c r="D140" i="5"/>
  <c r="D176" i="5"/>
  <c r="D172" i="5"/>
  <c r="E32" i="5"/>
  <c r="E28" i="5"/>
  <c r="H160" i="5"/>
  <c r="H156" i="5"/>
  <c r="F28" i="5"/>
  <c r="F32" i="5" s="1"/>
  <c r="F33" i="5" s="1"/>
  <c r="E128" i="5"/>
  <c r="E124" i="5"/>
  <c r="D60" i="5"/>
  <c r="D64" i="5" s="1"/>
  <c r="F124" i="5"/>
  <c r="F128" i="5" s="1"/>
  <c r="F129" i="5" s="1"/>
  <c r="F76" i="5"/>
  <c r="F80" i="5" s="1"/>
  <c r="F81" i="5" s="1"/>
  <c r="G34" i="4"/>
  <c r="G15" i="5" l="1"/>
  <c r="O29" i="5" s="1"/>
  <c r="O45" i="5" s="1"/>
  <c r="O61" i="5" s="1"/>
  <c r="O77" i="5" s="1"/>
  <c r="O93" i="5" s="1"/>
  <c r="O109" i="5" s="1"/>
  <c r="O125" i="5" s="1"/>
  <c r="O141" i="5" s="1"/>
  <c r="O157" i="5" s="1"/>
  <c r="O173" i="5" s="1"/>
  <c r="V173" i="5" s="1"/>
  <c r="E177" i="5"/>
  <c r="U151" i="5"/>
  <c r="F14" i="5"/>
  <c r="N28" i="5" s="1"/>
  <c r="N44" i="5" s="1"/>
  <c r="N60" i="5" s="1"/>
  <c r="N76" i="5" s="1"/>
  <c r="N92" i="5" s="1"/>
  <c r="N108" i="5" s="1"/>
  <c r="N124" i="5" s="1"/>
  <c r="N140" i="5" s="1"/>
  <c r="N156" i="5" s="1"/>
  <c r="N172" i="5" s="1"/>
  <c r="D49" i="5"/>
  <c r="H49" i="5"/>
  <c r="D65" i="5"/>
  <c r="F65" i="5"/>
  <c r="G65" i="5"/>
  <c r="E7" i="5"/>
  <c r="M21" i="5" s="1"/>
  <c r="M37" i="5" s="1"/>
  <c r="M53" i="5" s="1"/>
  <c r="M69" i="5" s="1"/>
  <c r="M85" i="5" s="1"/>
  <c r="M101" i="5" s="1"/>
  <c r="M117" i="5" s="1"/>
  <c r="M133" i="5" s="1"/>
  <c r="M149" i="5" s="1"/>
  <c r="M165" i="5" s="1"/>
  <c r="F9" i="5"/>
  <c r="N23" i="5" s="1"/>
  <c r="N39" i="5" s="1"/>
  <c r="N55" i="5" s="1"/>
  <c r="N71" i="5" s="1"/>
  <c r="N87" i="5" s="1"/>
  <c r="N103" i="5" s="1"/>
  <c r="N119" i="5" s="1"/>
  <c r="N135" i="5" s="1"/>
  <c r="N151" i="5" s="1"/>
  <c r="N167" i="5" s="1"/>
  <c r="U71" i="5"/>
  <c r="F177" i="5"/>
  <c r="G129" i="5"/>
  <c r="D33" i="5"/>
  <c r="G33" i="5"/>
  <c r="E81" i="5"/>
  <c r="G161" i="5"/>
  <c r="H10" i="5"/>
  <c r="P24" i="5" s="1"/>
  <c r="P40" i="5" s="1"/>
  <c r="P56" i="5" s="1"/>
  <c r="P72" i="5" s="1"/>
  <c r="P88" i="5" s="1"/>
  <c r="P104" i="5" s="1"/>
  <c r="P120" i="5" s="1"/>
  <c r="P136" i="5" s="1"/>
  <c r="P152" i="5" s="1"/>
  <c r="P168" i="5" s="1"/>
  <c r="W88" i="5"/>
  <c r="I177" i="5"/>
  <c r="U119" i="5"/>
  <c r="F12" i="5"/>
  <c r="N26" i="5" s="1"/>
  <c r="N42" i="5" s="1"/>
  <c r="N58" i="5" s="1"/>
  <c r="N74" i="5" s="1"/>
  <c r="N90" i="5" s="1"/>
  <c r="N106" i="5" s="1"/>
  <c r="N122" i="5" s="1"/>
  <c r="N138" i="5" s="1"/>
  <c r="N154" i="5" s="1"/>
  <c r="N170" i="5" s="1"/>
  <c r="U28" i="5"/>
  <c r="U23" i="5"/>
  <c r="F6" i="5"/>
  <c r="N20" i="5" s="1"/>
  <c r="N36" i="5" s="1"/>
  <c r="N52" i="5" s="1"/>
  <c r="N68" i="5" s="1"/>
  <c r="N84" i="5" s="1"/>
  <c r="N100" i="5" s="1"/>
  <c r="N116" i="5" s="1"/>
  <c r="N132" i="5" s="1"/>
  <c r="N148" i="5" s="1"/>
  <c r="N164" i="5" s="1"/>
  <c r="I129" i="5"/>
  <c r="U100" i="5"/>
  <c r="U103" i="5"/>
  <c r="F11" i="5"/>
  <c r="N25" i="5" s="1"/>
  <c r="N41" i="5" s="1"/>
  <c r="N57" i="5" s="1"/>
  <c r="N73" i="5" s="1"/>
  <c r="N89" i="5" s="1"/>
  <c r="N105" i="5" s="1"/>
  <c r="N121" i="5" s="1"/>
  <c r="N137" i="5" s="1"/>
  <c r="N153" i="5" s="1"/>
  <c r="N169" i="5" s="1"/>
  <c r="G49" i="5"/>
  <c r="F49" i="5"/>
  <c r="I33" i="5"/>
  <c r="Z15" i="6"/>
  <c r="E33" i="5"/>
  <c r="E65" i="5"/>
  <c r="G81" i="5"/>
  <c r="H81" i="5"/>
  <c r="I145" i="5"/>
  <c r="E97" i="5"/>
  <c r="I37" i="4"/>
  <c r="F97" i="5"/>
  <c r="E145" i="5"/>
  <c r="I97" i="5"/>
  <c r="I113" i="5"/>
  <c r="H161" i="5"/>
  <c r="G113" i="5"/>
  <c r="H177" i="5"/>
  <c r="D129" i="5"/>
  <c r="D113" i="5"/>
  <c r="D161" i="5"/>
  <c r="H37" i="4"/>
  <c r="G145" i="5"/>
  <c r="I161" i="5"/>
  <c r="G97" i="5"/>
  <c r="E161" i="5"/>
  <c r="D97" i="5"/>
  <c r="S139" i="5"/>
  <c r="D13" i="5"/>
  <c r="L27" i="5" s="1"/>
  <c r="L43" i="5" s="1"/>
  <c r="L59" i="5" s="1"/>
  <c r="L75" i="5" s="1"/>
  <c r="L91" i="5" s="1"/>
  <c r="L107" i="5" s="1"/>
  <c r="L123" i="5" s="1"/>
  <c r="L139" i="5" s="1"/>
  <c r="L155" i="5" s="1"/>
  <c r="L171" i="5" s="1"/>
  <c r="H65" i="5"/>
  <c r="H33" i="5"/>
  <c r="I65" i="5"/>
  <c r="F145" i="5"/>
  <c r="E129" i="5"/>
  <c r="D177" i="5"/>
  <c r="I49" i="5"/>
  <c r="D81" i="5"/>
  <c r="I81" i="5"/>
  <c r="H129" i="5"/>
  <c r="G37" i="4"/>
  <c r="H113" i="5"/>
  <c r="E37" i="4"/>
  <c r="K37" i="4" s="1"/>
  <c r="L37" i="4" s="1"/>
  <c r="H145" i="5"/>
  <c r="E113" i="5"/>
  <c r="T101" i="5" l="1"/>
  <c r="E11" i="5"/>
  <c r="M25" i="5" s="1"/>
  <c r="M41" i="5" s="1"/>
  <c r="X38" i="5"/>
  <c r="I7" i="5"/>
  <c r="Q21" i="5" s="1"/>
  <c r="Q37" i="5" s="1"/>
  <c r="Q53" i="5" s="1"/>
  <c r="Q69" i="5" s="1"/>
  <c r="Q85" i="5" s="1"/>
  <c r="Q101" i="5" s="1"/>
  <c r="Q117" i="5" s="1"/>
  <c r="Q133" i="5" s="1"/>
  <c r="Q149" i="5" s="1"/>
  <c r="Q165" i="5" s="1"/>
  <c r="X37" i="5"/>
  <c r="X54" i="5"/>
  <c r="I8" i="5"/>
  <c r="Q22" i="5" s="1"/>
  <c r="Q38" i="5" s="1"/>
  <c r="Q54" i="5" s="1"/>
  <c r="Q70" i="5" s="1"/>
  <c r="Q86" i="5" s="1"/>
  <c r="Q102" i="5" s="1"/>
  <c r="Q118" i="5" s="1"/>
  <c r="Q134" i="5" s="1"/>
  <c r="Q150" i="5" s="1"/>
  <c r="Q166" i="5" s="1"/>
  <c r="X53" i="5"/>
  <c r="X61" i="5"/>
  <c r="V93" i="5"/>
  <c r="V92" i="5"/>
  <c r="G10" i="5"/>
  <c r="O24" i="5" s="1"/>
  <c r="O40" i="5" s="1"/>
  <c r="O56" i="5" s="1"/>
  <c r="O72" i="5" s="1"/>
  <c r="O88" i="5" s="1"/>
  <c r="O104" i="5" s="1"/>
  <c r="O120" i="5" s="1"/>
  <c r="O136" i="5" s="1"/>
  <c r="O152" i="5" s="1"/>
  <c r="O168" i="5" s="1"/>
  <c r="V168" i="5" s="1"/>
  <c r="S155" i="5"/>
  <c r="D14" i="5"/>
  <c r="L28" i="5" s="1"/>
  <c r="L44" i="5" s="1"/>
  <c r="L60" i="5" s="1"/>
  <c r="L76" i="5" s="1"/>
  <c r="L92" i="5" s="1"/>
  <c r="L108" i="5" s="1"/>
  <c r="L124" i="5" s="1"/>
  <c r="L140" i="5" s="1"/>
  <c r="V109" i="5"/>
  <c r="V108" i="5"/>
  <c r="V104" i="5"/>
  <c r="G11" i="5"/>
  <c r="O25" i="5" s="1"/>
  <c r="O41" i="5" s="1"/>
  <c r="O57" i="5" s="1"/>
  <c r="O73" i="5" s="1"/>
  <c r="O89" i="5" s="1"/>
  <c r="O105" i="5" s="1"/>
  <c r="O121" i="5" s="1"/>
  <c r="O137" i="5" s="1"/>
  <c r="O153" i="5" s="1"/>
  <c r="O169" i="5" s="1"/>
  <c r="V169" i="5" s="1"/>
  <c r="T133" i="5"/>
  <c r="E13" i="5"/>
  <c r="M27" i="5" s="1"/>
  <c r="M43" i="5" s="1"/>
  <c r="X133" i="5"/>
  <c r="X141" i="5"/>
  <c r="X134" i="5"/>
  <c r="I13" i="5"/>
  <c r="Q27" i="5" s="1"/>
  <c r="Q43" i="5" s="1"/>
  <c r="Q59" i="5" s="1"/>
  <c r="Q75" i="5" s="1"/>
  <c r="Q91" i="5" s="1"/>
  <c r="Q107" i="5" s="1"/>
  <c r="Q123" i="5" s="1"/>
  <c r="Q139" i="5" s="1"/>
  <c r="Q155" i="5" s="1"/>
  <c r="Q171" i="5" s="1"/>
  <c r="X171" i="5" s="1"/>
  <c r="T21" i="5"/>
  <c r="T27" i="5"/>
  <c r="E6" i="5"/>
  <c r="M20" i="5" s="1"/>
  <c r="M36" i="5" s="1"/>
  <c r="T25" i="5"/>
  <c r="F7" i="5"/>
  <c r="N21" i="5" s="1"/>
  <c r="U36" i="5"/>
  <c r="U44" i="5"/>
  <c r="U41" i="5"/>
  <c r="U42" i="5"/>
  <c r="U39" i="5"/>
  <c r="U122" i="5"/>
  <c r="X173" i="5"/>
  <c r="X166" i="5"/>
  <c r="X165" i="5"/>
  <c r="I15" i="5"/>
  <c r="Q29" i="5" s="1"/>
  <c r="Q45" i="5" s="1"/>
  <c r="Q61" i="5" s="1"/>
  <c r="Q77" i="5" s="1"/>
  <c r="Q93" i="5" s="1"/>
  <c r="Q109" i="5" s="1"/>
  <c r="Q125" i="5" s="1"/>
  <c r="Q141" i="5" s="1"/>
  <c r="Q157" i="5" s="1"/>
  <c r="Q173" i="5" s="1"/>
  <c r="V156" i="5"/>
  <c r="V157" i="5"/>
  <c r="V153" i="5"/>
  <c r="G14" i="5"/>
  <c r="O28" i="5" s="1"/>
  <c r="O44" i="5" s="1"/>
  <c r="O60" i="5" s="1"/>
  <c r="O76" i="5" s="1"/>
  <c r="O92" i="5" s="1"/>
  <c r="O108" i="5" s="1"/>
  <c r="O124" i="5" s="1"/>
  <c r="O140" i="5" s="1"/>
  <c r="O156" i="5" s="1"/>
  <c r="O172" i="5" s="1"/>
  <c r="V172" i="5" s="1"/>
  <c r="V124" i="5"/>
  <c r="V120" i="5"/>
  <c r="V125" i="5"/>
  <c r="V121" i="5"/>
  <c r="V122" i="5"/>
  <c r="G12" i="5"/>
  <c r="O26" i="5" s="1"/>
  <c r="O42" i="5" s="1"/>
  <c r="O58" i="5" s="1"/>
  <c r="O74" i="5" s="1"/>
  <c r="O90" i="5" s="1"/>
  <c r="O106" i="5" s="1"/>
  <c r="O122" i="5" s="1"/>
  <c r="O138" i="5" s="1"/>
  <c r="O154" i="5" s="1"/>
  <c r="O170" i="5" s="1"/>
  <c r="V170" i="5" s="1"/>
  <c r="U73" i="5"/>
  <c r="V61" i="5"/>
  <c r="V60" i="5"/>
  <c r="V57" i="5"/>
  <c r="V56" i="5"/>
  <c r="G8" i="5"/>
  <c r="O22" i="5" s="1"/>
  <c r="O38" i="5" s="1"/>
  <c r="O54" i="5" s="1"/>
  <c r="O70" i="5" s="1"/>
  <c r="O86" i="5" s="1"/>
  <c r="O102" i="5" s="1"/>
  <c r="O118" i="5" s="1"/>
  <c r="O134" i="5" s="1"/>
  <c r="O150" i="5" s="1"/>
  <c r="O166" i="5" s="1"/>
  <c r="V166" i="5" s="1"/>
  <c r="S43" i="5"/>
  <c r="D7" i="5"/>
  <c r="L21" i="5" s="1"/>
  <c r="L37" i="5" s="1"/>
  <c r="L53" i="5" s="1"/>
  <c r="L69" i="5" s="1"/>
  <c r="L85" i="5" s="1"/>
  <c r="L101" i="5" s="1"/>
  <c r="L117" i="5" s="1"/>
  <c r="L133" i="5" s="1"/>
  <c r="S37" i="5"/>
  <c r="T165" i="5"/>
  <c r="E15" i="5"/>
  <c r="M29" i="5" s="1"/>
  <c r="M45" i="5" s="1"/>
  <c r="W120" i="5"/>
  <c r="H12" i="5"/>
  <c r="P26" i="5" s="1"/>
  <c r="P42" i="5" s="1"/>
  <c r="P58" i="5" s="1"/>
  <c r="P74" i="5" s="1"/>
  <c r="P90" i="5" s="1"/>
  <c r="S171" i="5"/>
  <c r="D15" i="5"/>
  <c r="L29" i="5" s="1"/>
  <c r="L45" i="5" s="1"/>
  <c r="L61" i="5" s="1"/>
  <c r="L77" i="5" s="1"/>
  <c r="L93" i="5" s="1"/>
  <c r="L109" i="5" s="1"/>
  <c r="L125" i="5" s="1"/>
  <c r="L141" i="5" s="1"/>
  <c r="H6" i="5"/>
  <c r="P20" i="5" s="1"/>
  <c r="P36" i="5" s="1"/>
  <c r="P52" i="5" s="1"/>
  <c r="P68" i="5" s="1"/>
  <c r="P84" i="5" s="1"/>
  <c r="W24" i="5"/>
  <c r="W20" i="5"/>
  <c r="X157" i="5"/>
  <c r="X155" i="5"/>
  <c r="X150" i="5"/>
  <c r="X149" i="5"/>
  <c r="I14" i="5"/>
  <c r="Q28" i="5" s="1"/>
  <c r="Q44" i="5" s="1"/>
  <c r="Q60" i="5" s="1"/>
  <c r="Q76" i="5" s="1"/>
  <c r="Q92" i="5" s="1"/>
  <c r="Q108" i="5" s="1"/>
  <c r="Q124" i="5" s="1"/>
  <c r="Q140" i="5" s="1"/>
  <c r="Q156" i="5" s="1"/>
  <c r="Q172" i="5" s="1"/>
  <c r="X172" i="5" s="1"/>
  <c r="S109" i="5"/>
  <c r="S108" i="5"/>
  <c r="S107" i="5"/>
  <c r="S105" i="5"/>
  <c r="S101" i="5"/>
  <c r="D11" i="5"/>
  <c r="L25" i="5" s="1"/>
  <c r="L41" i="5" s="1"/>
  <c r="L57" i="5" s="1"/>
  <c r="L73" i="5" s="1"/>
  <c r="L89" i="5" s="1"/>
  <c r="L105" i="5" s="1"/>
  <c r="L121" i="5" s="1"/>
  <c r="L137" i="5" s="1"/>
  <c r="W152" i="5"/>
  <c r="H14" i="5"/>
  <c r="P28" i="5" s="1"/>
  <c r="P44" i="5" s="1"/>
  <c r="P60" i="5" s="1"/>
  <c r="P76" i="5" s="1"/>
  <c r="P92" i="5" s="1"/>
  <c r="U84" i="5"/>
  <c r="U92" i="5"/>
  <c r="U90" i="5"/>
  <c r="U89" i="5"/>
  <c r="U87" i="5"/>
  <c r="F10" i="5"/>
  <c r="N24" i="5" s="1"/>
  <c r="W76" i="5"/>
  <c r="W72" i="5"/>
  <c r="W71" i="5"/>
  <c r="H9" i="5"/>
  <c r="P23" i="5" s="1"/>
  <c r="P39" i="5" s="1"/>
  <c r="P55" i="5" s="1"/>
  <c r="P71" i="5" s="1"/>
  <c r="P87" i="5" s="1"/>
  <c r="Z21" i="6"/>
  <c r="B21" i="6" s="1"/>
  <c r="V37" i="5"/>
  <c r="V45" i="5"/>
  <c r="V44" i="5"/>
  <c r="V43" i="5"/>
  <c r="V42" i="5"/>
  <c r="V41" i="5"/>
  <c r="V40" i="5"/>
  <c r="V38" i="5"/>
  <c r="G7" i="5"/>
  <c r="O21" i="5" s="1"/>
  <c r="O37" i="5" s="1"/>
  <c r="O53" i="5" s="1"/>
  <c r="O69" i="5" s="1"/>
  <c r="O85" i="5" s="1"/>
  <c r="O101" i="5" s="1"/>
  <c r="O117" i="5" s="1"/>
  <c r="O133" i="5" s="1"/>
  <c r="O149" i="5" s="1"/>
  <c r="O165" i="5" s="1"/>
  <c r="V165" i="5" s="1"/>
  <c r="X117" i="5"/>
  <c r="X123" i="5"/>
  <c r="X119" i="5"/>
  <c r="X124" i="5"/>
  <c r="X118" i="5"/>
  <c r="X125" i="5"/>
  <c r="X121" i="5"/>
  <c r="I12" i="5"/>
  <c r="Q26" i="5" s="1"/>
  <c r="Q42" i="5" s="1"/>
  <c r="Q58" i="5" s="1"/>
  <c r="Q74" i="5" s="1"/>
  <c r="Q90" i="5" s="1"/>
  <c r="Q106" i="5" s="1"/>
  <c r="Q122" i="5" s="1"/>
  <c r="Q138" i="5" s="1"/>
  <c r="Q154" i="5" s="1"/>
  <c r="Q170" i="5" s="1"/>
  <c r="X170" i="5" s="1"/>
  <c r="T69" i="5"/>
  <c r="E9" i="5"/>
  <c r="M23" i="5" s="1"/>
  <c r="M39" i="5" s="1"/>
  <c r="U164" i="5"/>
  <c r="U170" i="5"/>
  <c r="U169" i="5"/>
  <c r="U172" i="5"/>
  <c r="U167" i="5"/>
  <c r="F15" i="5"/>
  <c r="N29" i="5" s="1"/>
  <c r="U74" i="5"/>
  <c r="U52" i="5"/>
  <c r="U58" i="5"/>
  <c r="U55" i="5"/>
  <c r="U57" i="5"/>
  <c r="U60" i="5"/>
  <c r="F8" i="5"/>
  <c r="N22" i="5" s="1"/>
  <c r="U154" i="5"/>
  <c r="W136" i="5"/>
  <c r="H13" i="5"/>
  <c r="P27" i="5" s="1"/>
  <c r="P43" i="5" s="1"/>
  <c r="P59" i="5" s="1"/>
  <c r="P75" i="5" s="1"/>
  <c r="P91" i="5" s="1"/>
  <c r="X77" i="5"/>
  <c r="X76" i="5"/>
  <c r="X75" i="5"/>
  <c r="X74" i="5"/>
  <c r="X73" i="5"/>
  <c r="X70" i="5"/>
  <c r="I9" i="5"/>
  <c r="Q23" i="5" s="1"/>
  <c r="Q39" i="5" s="1"/>
  <c r="Q55" i="5" s="1"/>
  <c r="Q71" i="5" s="1"/>
  <c r="Q87" i="5" s="1"/>
  <c r="Q103" i="5" s="1"/>
  <c r="Q119" i="5" s="1"/>
  <c r="Q135" i="5" s="1"/>
  <c r="Q151" i="5" s="1"/>
  <c r="Q167" i="5" s="1"/>
  <c r="X167" i="5" s="1"/>
  <c r="X69" i="5"/>
  <c r="T117" i="5"/>
  <c r="E12" i="5"/>
  <c r="M26" i="5" s="1"/>
  <c r="M42" i="5" s="1"/>
  <c r="W60" i="5"/>
  <c r="W58" i="5"/>
  <c r="W56" i="5"/>
  <c r="W55" i="5"/>
  <c r="H8" i="5"/>
  <c r="P22" i="5" s="1"/>
  <c r="P38" i="5" s="1"/>
  <c r="P54" i="5" s="1"/>
  <c r="P70" i="5" s="1"/>
  <c r="P86" i="5" s="1"/>
  <c r="W52" i="5"/>
  <c r="V69" i="5"/>
  <c r="V77" i="5"/>
  <c r="V75" i="5"/>
  <c r="V73" i="5"/>
  <c r="V76" i="5"/>
  <c r="V74" i="5"/>
  <c r="V72" i="5"/>
  <c r="V70" i="5"/>
  <c r="G9" i="5"/>
  <c r="O23" i="5" s="1"/>
  <c r="O39" i="5" s="1"/>
  <c r="O55" i="5" s="1"/>
  <c r="O71" i="5" s="1"/>
  <c r="O87" i="5" s="1"/>
  <c r="O103" i="5" s="1"/>
  <c r="O119" i="5" s="1"/>
  <c r="O135" i="5" s="1"/>
  <c r="O151" i="5" s="1"/>
  <c r="O167" i="5" s="1"/>
  <c r="V167" i="5" s="1"/>
  <c r="U105" i="5"/>
  <c r="U25" i="5"/>
  <c r="U124" i="5"/>
  <c r="V29" i="5"/>
  <c r="V28" i="5"/>
  <c r="V27" i="5"/>
  <c r="V26" i="5"/>
  <c r="V25" i="5"/>
  <c r="V24" i="5"/>
  <c r="V22" i="5"/>
  <c r="G6" i="5"/>
  <c r="O20" i="5" s="1"/>
  <c r="O36" i="5" s="1"/>
  <c r="O52" i="5" s="1"/>
  <c r="O68" i="5" s="1"/>
  <c r="O84" i="5" s="1"/>
  <c r="O100" i="5" s="1"/>
  <c r="O116" i="5" s="1"/>
  <c r="O132" i="5" s="1"/>
  <c r="O148" i="5" s="1"/>
  <c r="O164" i="5" s="1"/>
  <c r="V164" i="5" s="1"/>
  <c r="V21" i="5"/>
  <c r="U68" i="5"/>
  <c r="S61" i="5"/>
  <c r="S60" i="5"/>
  <c r="S59" i="5"/>
  <c r="S57" i="5"/>
  <c r="S56" i="5"/>
  <c r="D8" i="5"/>
  <c r="L22" i="5" s="1"/>
  <c r="L38" i="5" s="1"/>
  <c r="L54" i="5" s="1"/>
  <c r="L70" i="5" s="1"/>
  <c r="L86" i="5" s="1"/>
  <c r="L102" i="5" s="1"/>
  <c r="L118" i="5" s="1"/>
  <c r="L134" i="5" s="1"/>
  <c r="S53" i="5"/>
  <c r="U156" i="5"/>
  <c r="U153" i="5"/>
  <c r="S85" i="5"/>
  <c r="D10" i="5"/>
  <c r="L24" i="5" s="1"/>
  <c r="L40" i="5" s="1"/>
  <c r="L56" i="5" s="1"/>
  <c r="L72" i="5" s="1"/>
  <c r="L88" i="5" s="1"/>
  <c r="L104" i="5" s="1"/>
  <c r="L120" i="5" s="1"/>
  <c r="L136" i="5" s="1"/>
  <c r="S93" i="5"/>
  <c r="S92" i="5"/>
  <c r="S89" i="5"/>
  <c r="S91" i="5"/>
  <c r="S88" i="5"/>
  <c r="V141" i="5"/>
  <c r="V140" i="5"/>
  <c r="V138" i="5"/>
  <c r="V137" i="5"/>
  <c r="V136" i="5"/>
  <c r="V134" i="5"/>
  <c r="V133" i="5"/>
  <c r="G13" i="5"/>
  <c r="O27" i="5" s="1"/>
  <c r="O43" i="5" s="1"/>
  <c r="O59" i="5" s="1"/>
  <c r="O75" i="5" s="1"/>
  <c r="O91" i="5" s="1"/>
  <c r="O107" i="5" s="1"/>
  <c r="O123" i="5" s="1"/>
  <c r="O139" i="5" s="1"/>
  <c r="O155" i="5" s="1"/>
  <c r="O171" i="5" s="1"/>
  <c r="V171" i="5" s="1"/>
  <c r="S122" i="5"/>
  <c r="S117" i="5"/>
  <c r="S123" i="5"/>
  <c r="S124" i="5"/>
  <c r="S120" i="5"/>
  <c r="S121" i="5"/>
  <c r="D12" i="5"/>
  <c r="L26" i="5" s="1"/>
  <c r="L42" i="5" s="1"/>
  <c r="L58" i="5" s="1"/>
  <c r="L74" i="5" s="1"/>
  <c r="L90" i="5" s="1"/>
  <c r="L106" i="5" s="1"/>
  <c r="L122" i="5" s="1"/>
  <c r="L138" i="5" s="1"/>
  <c r="S125" i="5"/>
  <c r="X102" i="5"/>
  <c r="X106" i="5"/>
  <c r="X105" i="5"/>
  <c r="X107" i="5"/>
  <c r="X108" i="5"/>
  <c r="X100" i="5"/>
  <c r="X104" i="5"/>
  <c r="X101" i="5"/>
  <c r="I11" i="5"/>
  <c r="Q25" i="5" s="1"/>
  <c r="Q41" i="5" s="1"/>
  <c r="Q57" i="5" s="1"/>
  <c r="Q73" i="5" s="1"/>
  <c r="Q89" i="5" s="1"/>
  <c r="Q105" i="5" s="1"/>
  <c r="Q121" i="5" s="1"/>
  <c r="Q137" i="5" s="1"/>
  <c r="Q153" i="5" s="1"/>
  <c r="Q169" i="5" s="1"/>
  <c r="X169" i="5" s="1"/>
  <c r="X109" i="5"/>
  <c r="X103" i="5"/>
  <c r="W104" i="5"/>
  <c r="H11" i="5"/>
  <c r="P25" i="5" s="1"/>
  <c r="P41" i="5" s="1"/>
  <c r="P57" i="5" s="1"/>
  <c r="P73" i="5" s="1"/>
  <c r="P89" i="5" s="1"/>
  <c r="S69" i="5"/>
  <c r="S77" i="5"/>
  <c r="S76" i="5"/>
  <c r="S75" i="5"/>
  <c r="S73" i="5"/>
  <c r="S72" i="5"/>
  <c r="S71" i="5"/>
  <c r="S70" i="5"/>
  <c r="D9" i="5"/>
  <c r="L23" i="5" s="1"/>
  <c r="L39" i="5" s="1"/>
  <c r="L55" i="5" s="1"/>
  <c r="L71" i="5" s="1"/>
  <c r="L87" i="5" s="1"/>
  <c r="L103" i="5" s="1"/>
  <c r="L119" i="5" s="1"/>
  <c r="L135" i="5" s="1"/>
  <c r="U132" i="5"/>
  <c r="U140" i="5"/>
  <c r="U138" i="5"/>
  <c r="U137" i="5"/>
  <c r="U135" i="5"/>
  <c r="F13" i="5"/>
  <c r="N27" i="5" s="1"/>
  <c r="T149" i="5"/>
  <c r="E14" i="5"/>
  <c r="M28" i="5" s="1"/>
  <c r="M44" i="5" s="1"/>
  <c r="W168" i="5"/>
  <c r="H15" i="5"/>
  <c r="P29" i="5" s="1"/>
  <c r="P45" i="5" s="1"/>
  <c r="P61" i="5" s="1"/>
  <c r="P77" i="5" s="1"/>
  <c r="P93" i="5" s="1"/>
  <c r="X85" i="5"/>
  <c r="X92" i="5"/>
  <c r="X89" i="5"/>
  <c r="X91" i="5"/>
  <c r="X90" i="5"/>
  <c r="X87" i="5"/>
  <c r="X86" i="5"/>
  <c r="I10" i="5"/>
  <c r="Q24" i="5" s="1"/>
  <c r="Q40" i="5" s="1"/>
  <c r="Q56" i="5" s="1"/>
  <c r="Q72" i="5" s="1"/>
  <c r="Q88" i="5" s="1"/>
  <c r="Q104" i="5" s="1"/>
  <c r="Q120" i="5" s="1"/>
  <c r="Q136" i="5" s="1"/>
  <c r="Q152" i="5" s="1"/>
  <c r="Q168" i="5" s="1"/>
  <c r="X168" i="5" s="1"/>
  <c r="X93" i="5"/>
  <c r="T85" i="5"/>
  <c r="E10" i="5"/>
  <c r="M24" i="5" s="1"/>
  <c r="M40" i="5" s="1"/>
  <c r="T53" i="5"/>
  <c r="E8" i="5"/>
  <c r="M22" i="5" s="1"/>
  <c r="M38" i="5" s="1"/>
  <c r="X21" i="5"/>
  <c r="X29" i="5"/>
  <c r="X24" i="5"/>
  <c r="I6" i="5"/>
  <c r="Q20" i="5" s="1"/>
  <c r="Q36" i="5" s="1"/>
  <c r="Q52" i="5" s="1"/>
  <c r="Q68" i="5" s="1"/>
  <c r="Q84" i="5" s="1"/>
  <c r="Q100" i="5" s="1"/>
  <c r="Q116" i="5" s="1"/>
  <c r="Q132" i="5" s="1"/>
  <c r="Q148" i="5" s="1"/>
  <c r="Q164" i="5" s="1"/>
  <c r="X164" i="5" s="1"/>
  <c r="X26" i="5"/>
  <c r="X25" i="5"/>
  <c r="X22" i="5"/>
  <c r="X27" i="5"/>
  <c r="X23" i="5"/>
  <c r="X28" i="5"/>
  <c r="U108" i="5"/>
  <c r="U106" i="5"/>
  <c r="U26" i="5"/>
  <c r="U20" i="5"/>
  <c r="U116" i="5"/>
  <c r="U121" i="5"/>
  <c r="D6" i="5"/>
  <c r="L20" i="5" s="1"/>
  <c r="L36" i="5" s="1"/>
  <c r="L52" i="5" s="1"/>
  <c r="L68" i="5" s="1"/>
  <c r="L84" i="5" s="1"/>
  <c r="L100" i="5" s="1"/>
  <c r="L116" i="5" s="1"/>
  <c r="L132" i="5" s="1"/>
  <c r="S26" i="5"/>
  <c r="S25" i="5"/>
  <c r="S27" i="5"/>
  <c r="S28" i="5"/>
  <c r="S23" i="5"/>
  <c r="S21" i="5"/>
  <c r="S29" i="5"/>
  <c r="S24" i="5"/>
  <c r="U76" i="5"/>
  <c r="T37" i="5"/>
  <c r="W45" i="5"/>
  <c r="W44" i="5"/>
  <c r="W43" i="5"/>
  <c r="W42" i="5"/>
  <c r="W41" i="5"/>
  <c r="W40" i="5"/>
  <c r="W39" i="5"/>
  <c r="W36" i="5"/>
  <c r="H7" i="5"/>
  <c r="P21" i="5" s="1"/>
  <c r="P37" i="5" s="1"/>
  <c r="P53" i="5" s="1"/>
  <c r="P69" i="5" s="1"/>
  <c r="P85" i="5" s="1"/>
  <c r="U148" i="5"/>
  <c r="P109" i="5" l="1"/>
  <c r="W93" i="5"/>
  <c r="S116" i="5"/>
  <c r="W37" i="5"/>
  <c r="M56" i="5"/>
  <c r="T40" i="5"/>
  <c r="X88" i="5"/>
  <c r="X84" i="5"/>
  <c r="N43" i="5"/>
  <c r="U27" i="5"/>
  <c r="S74" i="5"/>
  <c r="S68" i="5"/>
  <c r="V132" i="5"/>
  <c r="S87" i="5"/>
  <c r="S86" i="5"/>
  <c r="S55" i="5"/>
  <c r="V20" i="5"/>
  <c r="V23" i="5"/>
  <c r="W54" i="5"/>
  <c r="M58" i="5"/>
  <c r="T42" i="5"/>
  <c r="X72" i="5"/>
  <c r="X120" i="5"/>
  <c r="X122" i="5"/>
  <c r="V36" i="5"/>
  <c r="W75" i="5"/>
  <c r="W69" i="5"/>
  <c r="P108" i="5"/>
  <c r="W92" i="5"/>
  <c r="S100" i="5"/>
  <c r="S104" i="5"/>
  <c r="X153" i="5"/>
  <c r="W23" i="5"/>
  <c r="L157" i="5"/>
  <c r="S141" i="5"/>
  <c r="P106" i="5"/>
  <c r="W90" i="5"/>
  <c r="S38" i="5"/>
  <c r="S42" i="5"/>
  <c r="V52" i="5"/>
  <c r="V117" i="5"/>
  <c r="V149" i="5"/>
  <c r="N37" i="5"/>
  <c r="U21" i="5"/>
  <c r="Z21" i="5" s="1"/>
  <c r="P179" i="5" s="1"/>
  <c r="K6" i="5" s="1"/>
  <c r="T28" i="5"/>
  <c r="X137" i="5"/>
  <c r="V103" i="5"/>
  <c r="V107" i="5"/>
  <c r="V101" i="5"/>
  <c r="V87" i="5"/>
  <c r="V91" i="5"/>
  <c r="X56" i="5"/>
  <c r="X59" i="5"/>
  <c r="X40" i="5"/>
  <c r="X42" i="5"/>
  <c r="M54" i="5"/>
  <c r="T38" i="5"/>
  <c r="P101" i="5"/>
  <c r="W85" i="5"/>
  <c r="Z23" i="5"/>
  <c r="R179" i="5" s="1"/>
  <c r="M6" i="5" s="1"/>
  <c r="M60" i="5"/>
  <c r="T44" i="5"/>
  <c r="L154" i="5"/>
  <c r="S138" i="5"/>
  <c r="S90" i="5"/>
  <c r="L150" i="5"/>
  <c r="S134" i="5"/>
  <c r="W59" i="5"/>
  <c r="X68" i="5"/>
  <c r="X116" i="5"/>
  <c r="V39" i="5"/>
  <c r="Z25" i="6"/>
  <c r="N40" i="5"/>
  <c r="U24" i="5"/>
  <c r="X154" i="5"/>
  <c r="W27" i="5"/>
  <c r="W28" i="5"/>
  <c r="Z28" i="5" s="1"/>
  <c r="W179" i="5" s="1"/>
  <c r="R6" i="5" s="1"/>
  <c r="S36" i="5"/>
  <c r="S39" i="5"/>
  <c r="V119" i="5"/>
  <c r="V151" i="5"/>
  <c r="V154" i="5"/>
  <c r="T24" i="5"/>
  <c r="Z24" i="5" s="1"/>
  <c r="S179" i="5" s="1"/>
  <c r="N6" i="5" s="1"/>
  <c r="T26" i="5"/>
  <c r="Z26" i="5" s="1"/>
  <c r="U179" i="5" s="1"/>
  <c r="P6" i="5" s="1"/>
  <c r="X136" i="5"/>
  <c r="X138" i="5"/>
  <c r="X132" i="5"/>
  <c r="L156" i="5"/>
  <c r="S140" i="5"/>
  <c r="V85" i="5"/>
  <c r="V88" i="5"/>
  <c r="X60" i="5"/>
  <c r="X36" i="5"/>
  <c r="X41" i="5"/>
  <c r="F23" i="6"/>
  <c r="I22" i="6"/>
  <c r="E22" i="6"/>
  <c r="I21" i="6"/>
  <c r="E21" i="6"/>
  <c r="I23" i="6"/>
  <c r="E23" i="6"/>
  <c r="H22" i="6"/>
  <c r="D22" i="6"/>
  <c r="H21" i="6"/>
  <c r="D21" i="6"/>
  <c r="H23" i="6"/>
  <c r="G22" i="6"/>
  <c r="G21" i="6"/>
  <c r="G23" i="6"/>
  <c r="F22" i="6"/>
  <c r="F21" i="6"/>
  <c r="D23" i="6"/>
  <c r="P103" i="5"/>
  <c r="W87" i="5"/>
  <c r="W73" i="5"/>
  <c r="W77" i="5"/>
  <c r="S102" i="5"/>
  <c r="S106" i="5"/>
  <c r="X151" i="5"/>
  <c r="W25" i="5"/>
  <c r="Z25" i="5" s="1"/>
  <c r="T179" i="5" s="1"/>
  <c r="O6" i="5" s="1"/>
  <c r="W29" i="5"/>
  <c r="P100" i="5"/>
  <c r="W84" i="5"/>
  <c r="M61" i="5"/>
  <c r="T45" i="5"/>
  <c r="S40" i="5"/>
  <c r="S44" i="5"/>
  <c r="V54" i="5"/>
  <c r="V58" i="5"/>
  <c r="V53" i="5"/>
  <c r="V116" i="5"/>
  <c r="V118" i="5"/>
  <c r="V150" i="5"/>
  <c r="V155" i="5"/>
  <c r="T29" i="5"/>
  <c r="Z29" i="5" s="1"/>
  <c r="X179" i="5" s="1"/>
  <c r="S6" i="5" s="1"/>
  <c r="M52" i="5"/>
  <c r="T36" i="5"/>
  <c r="T20" i="5"/>
  <c r="X135" i="5"/>
  <c r="X139" i="5"/>
  <c r="V105" i="5"/>
  <c r="V84" i="5"/>
  <c r="V89" i="5"/>
  <c r="X58" i="5"/>
  <c r="X52" i="5"/>
  <c r="X43" i="5"/>
  <c r="X44" i="5"/>
  <c r="X45" i="5"/>
  <c r="L148" i="5"/>
  <c r="S132" i="5"/>
  <c r="P105" i="5"/>
  <c r="W89" i="5"/>
  <c r="S84" i="5"/>
  <c r="S52" i="5"/>
  <c r="P102" i="5"/>
  <c r="W86" i="5"/>
  <c r="P107" i="5"/>
  <c r="W91" i="5"/>
  <c r="N38" i="5"/>
  <c r="U22" i="5"/>
  <c r="N45" i="5"/>
  <c r="U29" i="5"/>
  <c r="M55" i="5"/>
  <c r="T39" i="5"/>
  <c r="W38" i="5"/>
  <c r="S20" i="5"/>
  <c r="Z27" i="5"/>
  <c r="V179" i="5" s="1"/>
  <c r="Q6" i="5" s="1"/>
  <c r="S22" i="5"/>
  <c r="X20" i="5"/>
  <c r="L151" i="5"/>
  <c r="S135" i="5"/>
  <c r="S118" i="5"/>
  <c r="S119" i="5"/>
  <c r="V135" i="5"/>
  <c r="V139" i="5"/>
  <c r="L152" i="5"/>
  <c r="S136" i="5"/>
  <c r="S54" i="5"/>
  <c r="S58" i="5"/>
  <c r="V71" i="5"/>
  <c r="V68" i="5"/>
  <c r="W53" i="5"/>
  <c r="W57" i="5"/>
  <c r="W61" i="5"/>
  <c r="X71" i="5"/>
  <c r="W70" i="5"/>
  <c r="W74" i="5"/>
  <c r="W68" i="5"/>
  <c r="L153" i="5"/>
  <c r="S137" i="5"/>
  <c r="S103" i="5"/>
  <c r="X148" i="5"/>
  <c r="X152" i="5"/>
  <c r="X156" i="5"/>
  <c r="W26" i="5"/>
  <c r="W21" i="5"/>
  <c r="W22" i="5"/>
  <c r="L149" i="5"/>
  <c r="S133" i="5"/>
  <c r="S41" i="5"/>
  <c r="S45" i="5"/>
  <c r="V55" i="5"/>
  <c r="V59" i="5"/>
  <c r="V123" i="5"/>
  <c r="V152" i="5"/>
  <c r="V148" i="5"/>
  <c r="T22" i="5"/>
  <c r="T23" i="5"/>
  <c r="X140" i="5"/>
  <c r="M59" i="5"/>
  <c r="T43" i="5"/>
  <c r="V102" i="5"/>
  <c r="V106" i="5"/>
  <c r="V100" i="5"/>
  <c r="V86" i="5"/>
  <c r="V90" i="5"/>
  <c r="X57" i="5"/>
  <c r="X55" i="5"/>
  <c r="X39" i="5"/>
  <c r="M57" i="5"/>
  <c r="T41" i="5"/>
  <c r="M71" i="5" l="1"/>
  <c r="T55" i="5"/>
  <c r="N54" i="5"/>
  <c r="U38" i="5"/>
  <c r="P118" i="5"/>
  <c r="W102" i="5"/>
  <c r="P121" i="5"/>
  <c r="W105" i="5"/>
  <c r="M68" i="5"/>
  <c r="T52" i="5"/>
  <c r="P116" i="5"/>
  <c r="W100" i="5"/>
  <c r="L165" i="5"/>
  <c r="S165" i="5" s="1"/>
  <c r="S149" i="5"/>
  <c r="Z55" i="5"/>
  <c r="R181" i="5" s="1"/>
  <c r="M8" i="5" s="1"/>
  <c r="L167" i="5"/>
  <c r="S167" i="5" s="1"/>
  <c r="S151" i="5"/>
  <c r="Z20" i="5"/>
  <c r="O179" i="5" s="1"/>
  <c r="Z44" i="5"/>
  <c r="W180" i="5" s="1"/>
  <c r="R7" i="5" s="1"/>
  <c r="M77" i="5"/>
  <c r="T61" i="5"/>
  <c r="P119" i="5"/>
  <c r="W103" i="5"/>
  <c r="Z39" i="5"/>
  <c r="R180" i="5" s="1"/>
  <c r="M7" i="5" s="1"/>
  <c r="L170" i="5"/>
  <c r="S170" i="5" s="1"/>
  <c r="S154" i="5"/>
  <c r="M70" i="5"/>
  <c r="T54" i="5"/>
  <c r="N59" i="5"/>
  <c r="U43" i="5"/>
  <c r="Z43" i="5" s="1"/>
  <c r="V180" i="5" s="1"/>
  <c r="Q7" i="5" s="1"/>
  <c r="M72" i="5"/>
  <c r="T56" i="5"/>
  <c r="Z38" i="5"/>
  <c r="Q180" i="5" s="1"/>
  <c r="L7" i="5" s="1"/>
  <c r="L173" i="5"/>
  <c r="S173" i="5" s="1"/>
  <c r="S157" i="5"/>
  <c r="N61" i="5"/>
  <c r="U45" i="5"/>
  <c r="Z45" i="5" s="1"/>
  <c r="X180" i="5" s="1"/>
  <c r="S7" i="5" s="1"/>
  <c r="P123" i="5"/>
  <c r="W107" i="5"/>
  <c r="Z36" i="5"/>
  <c r="O180" i="5" s="1"/>
  <c r="J7" i="5" s="1"/>
  <c r="N56" i="5"/>
  <c r="U40" i="5"/>
  <c r="Z40" i="5" s="1"/>
  <c r="S180" i="5" s="1"/>
  <c r="N7" i="5" s="1"/>
  <c r="M76" i="5"/>
  <c r="T60" i="5"/>
  <c r="Z60" i="5" s="1"/>
  <c r="W181" i="5" s="1"/>
  <c r="R8" i="5" s="1"/>
  <c r="P122" i="5"/>
  <c r="W106" i="5"/>
  <c r="P125" i="5"/>
  <c r="W109" i="5"/>
  <c r="M75" i="5"/>
  <c r="T59" i="5"/>
  <c r="L168" i="5"/>
  <c r="S168" i="5" s="1"/>
  <c r="S152" i="5"/>
  <c r="M73" i="5"/>
  <c r="T57" i="5"/>
  <c r="Z57" i="5" s="1"/>
  <c r="T181" i="5" s="1"/>
  <c r="O8" i="5" s="1"/>
  <c r="Z41" i="5"/>
  <c r="T180" i="5" s="1"/>
  <c r="O7" i="5" s="1"/>
  <c r="L169" i="5"/>
  <c r="S169" i="5" s="1"/>
  <c r="S153" i="5"/>
  <c r="Z22" i="5"/>
  <c r="Q179" i="5" s="1"/>
  <c r="L6" i="5" s="1"/>
  <c r="Z52" i="5"/>
  <c r="O181" i="5" s="1"/>
  <c r="J8" i="5" s="1"/>
  <c r="L164" i="5"/>
  <c r="S164" i="5" s="1"/>
  <c r="S148" i="5"/>
  <c r="L172" i="5"/>
  <c r="S172" i="5" s="1"/>
  <c r="S156" i="5"/>
  <c r="B25" i="6"/>
  <c r="Z29" i="6"/>
  <c r="L166" i="5"/>
  <c r="S166" i="5" s="1"/>
  <c r="S150" i="5"/>
  <c r="P117" i="5"/>
  <c r="W101" i="5"/>
  <c r="N53" i="5"/>
  <c r="U37" i="5"/>
  <c r="Z37" i="5" s="1"/>
  <c r="P180" i="5" s="1"/>
  <c r="Z42" i="5"/>
  <c r="U180" i="5" s="1"/>
  <c r="P7" i="5" s="1"/>
  <c r="P124" i="5"/>
  <c r="W108" i="5"/>
  <c r="M74" i="5"/>
  <c r="T58" i="5"/>
  <c r="Z58" i="5" s="1"/>
  <c r="U181" i="5" s="1"/>
  <c r="P8" i="5" s="1"/>
  <c r="M90" i="5" l="1"/>
  <c r="T74" i="5"/>
  <c r="Z74" i="5" s="1"/>
  <c r="U182" i="5" s="1"/>
  <c r="P9" i="5" s="1"/>
  <c r="N72" i="5"/>
  <c r="U56" i="5"/>
  <c r="N75" i="5"/>
  <c r="U59" i="5"/>
  <c r="M86" i="5"/>
  <c r="T70" i="5"/>
  <c r="M93" i="5"/>
  <c r="T77" i="5"/>
  <c r="P132" i="5"/>
  <c r="W116" i="5"/>
  <c r="P137" i="5"/>
  <c r="W121" i="5"/>
  <c r="N70" i="5"/>
  <c r="U54" i="5"/>
  <c r="Z54" i="5" s="1"/>
  <c r="Q181" i="5" s="1"/>
  <c r="P140" i="5"/>
  <c r="W124" i="5"/>
  <c r="N69" i="5"/>
  <c r="U53" i="5"/>
  <c r="Z53" i="5" s="1"/>
  <c r="P181" i="5" s="1"/>
  <c r="K8" i="5" s="1"/>
  <c r="M92" i="5"/>
  <c r="T76" i="5"/>
  <c r="Z76" i="5" s="1"/>
  <c r="W182" i="5" s="1"/>
  <c r="R9" i="5" s="1"/>
  <c r="Z56" i="5"/>
  <c r="S181" i="5" s="1"/>
  <c r="N8" i="5" s="1"/>
  <c r="P135" i="5"/>
  <c r="W119" i="5"/>
  <c r="P133" i="5"/>
  <c r="W117" i="5"/>
  <c r="F27" i="6"/>
  <c r="I26" i="6"/>
  <c r="E26" i="6"/>
  <c r="I25" i="6"/>
  <c r="E25" i="6"/>
  <c r="I27" i="6"/>
  <c r="E27" i="6"/>
  <c r="H26" i="6"/>
  <c r="D26" i="6"/>
  <c r="H25" i="6"/>
  <c r="D25" i="6"/>
  <c r="G27" i="6"/>
  <c r="F26" i="6"/>
  <c r="F25" i="6"/>
  <c r="D27" i="6"/>
  <c r="H27" i="6"/>
  <c r="G26" i="6"/>
  <c r="G25" i="6"/>
  <c r="Z59" i="5"/>
  <c r="V181" i="5" s="1"/>
  <c r="Q8" i="5" s="1"/>
  <c r="P138" i="5"/>
  <c r="W122" i="5"/>
  <c r="Z61" i="5"/>
  <c r="X181" i="5" s="1"/>
  <c r="S8" i="5" s="1"/>
  <c r="M89" i="5"/>
  <c r="T73" i="5"/>
  <c r="Z73" i="5" s="1"/>
  <c r="T182" i="5" s="1"/>
  <c r="O9" i="5" s="1"/>
  <c r="M91" i="5"/>
  <c r="T75" i="5"/>
  <c r="N77" i="5"/>
  <c r="U61" i="5"/>
  <c r="B29" i="6"/>
  <c r="Z33" i="6"/>
  <c r="P141" i="5"/>
  <c r="W125" i="5"/>
  <c r="P139" i="5"/>
  <c r="W123" i="5"/>
  <c r="M88" i="5"/>
  <c r="T72" i="5"/>
  <c r="M84" i="5"/>
  <c r="T68" i="5"/>
  <c r="Z68" i="5" s="1"/>
  <c r="O182" i="5" s="1"/>
  <c r="J9" i="5" s="1"/>
  <c r="P134" i="5"/>
  <c r="W118" i="5"/>
  <c r="M87" i="5"/>
  <c r="T71" i="5"/>
  <c r="Z71" i="5" s="1"/>
  <c r="R182" i="5" s="1"/>
  <c r="F31" i="6" l="1"/>
  <c r="I30" i="6"/>
  <c r="E30" i="6"/>
  <c r="I29" i="6"/>
  <c r="E29" i="6"/>
  <c r="I31" i="6"/>
  <c r="E31" i="6"/>
  <c r="H30" i="6"/>
  <c r="D30" i="6"/>
  <c r="H29" i="6"/>
  <c r="D29" i="6"/>
  <c r="D31" i="6"/>
  <c r="H31" i="6"/>
  <c r="G30" i="6"/>
  <c r="G29" i="6"/>
  <c r="G31" i="6"/>
  <c r="F30" i="6"/>
  <c r="F29" i="6"/>
  <c r="N86" i="5"/>
  <c r="U70" i="5"/>
  <c r="P154" i="5"/>
  <c r="W138" i="5"/>
  <c r="P151" i="5"/>
  <c r="W135" i="5"/>
  <c r="M102" i="5"/>
  <c r="T86" i="5"/>
  <c r="N88" i="5"/>
  <c r="U72" i="5"/>
  <c r="Z72" i="5" s="1"/>
  <c r="S182" i="5" s="1"/>
  <c r="N9" i="5" s="1"/>
  <c r="M106" i="5"/>
  <c r="T90" i="5"/>
  <c r="Z90" i="5" s="1"/>
  <c r="U183" i="5" s="1"/>
  <c r="P10" i="5" s="1"/>
  <c r="M104" i="5"/>
  <c r="T88" i="5"/>
  <c r="M105" i="5"/>
  <c r="T89" i="5"/>
  <c r="Z89" i="5" s="1"/>
  <c r="T183" i="5" s="1"/>
  <c r="O10" i="5" s="1"/>
  <c r="M109" i="5"/>
  <c r="T93" i="5"/>
  <c r="N91" i="5"/>
  <c r="U75" i="5"/>
  <c r="Z75" i="5" s="1"/>
  <c r="V182" i="5" s="1"/>
  <c r="Q9" i="5" s="1"/>
  <c r="M103" i="5"/>
  <c r="T87" i="5"/>
  <c r="Z87" i="5" s="1"/>
  <c r="R183" i="5" s="1"/>
  <c r="M10" i="5" s="1"/>
  <c r="M100" i="5"/>
  <c r="T84" i="5"/>
  <c r="Z84" i="5" s="1"/>
  <c r="O183" i="5" s="1"/>
  <c r="J10" i="5" s="1"/>
  <c r="P157" i="5"/>
  <c r="W141" i="5"/>
  <c r="M107" i="5"/>
  <c r="T91" i="5"/>
  <c r="N85" i="5"/>
  <c r="U69" i="5"/>
  <c r="Z69" i="5" s="1"/>
  <c r="P182" i="5" s="1"/>
  <c r="K9" i="5" s="1"/>
  <c r="P148" i="5"/>
  <c r="W132" i="5"/>
  <c r="Z70" i="5"/>
  <c r="Q182" i="5" s="1"/>
  <c r="L9" i="5" s="1"/>
  <c r="P150" i="5"/>
  <c r="W134" i="5"/>
  <c r="P155" i="5"/>
  <c r="W139" i="5"/>
  <c r="B33" i="6"/>
  <c r="Z37" i="6"/>
  <c r="N93" i="5"/>
  <c r="U77" i="5"/>
  <c r="P149" i="5"/>
  <c r="W133" i="5"/>
  <c r="M108" i="5"/>
  <c r="T92" i="5"/>
  <c r="Z92" i="5" s="1"/>
  <c r="W183" i="5" s="1"/>
  <c r="R10" i="5" s="1"/>
  <c r="P156" i="5"/>
  <c r="W140" i="5"/>
  <c r="P153" i="5"/>
  <c r="W137" i="5"/>
  <c r="Z77" i="5"/>
  <c r="X182" i="5" s="1"/>
  <c r="S9" i="5" s="1"/>
  <c r="N101" i="5" l="1"/>
  <c r="U85" i="5"/>
  <c r="Z85" i="5" s="1"/>
  <c r="P183" i="5" s="1"/>
  <c r="K10" i="5" s="1"/>
  <c r="P173" i="5"/>
  <c r="W173" i="5" s="1"/>
  <c r="W157" i="5"/>
  <c r="M119" i="5"/>
  <c r="T103" i="5"/>
  <c r="Z103" i="5" s="1"/>
  <c r="R184" i="5" s="1"/>
  <c r="M11" i="5" s="1"/>
  <c r="M125" i="5"/>
  <c r="T109" i="5"/>
  <c r="P169" i="5"/>
  <c r="W169" i="5" s="1"/>
  <c r="W153" i="5"/>
  <c r="M124" i="5"/>
  <c r="T108" i="5"/>
  <c r="Z108" i="5" s="1"/>
  <c r="W184" i="5" s="1"/>
  <c r="R11" i="5" s="1"/>
  <c r="N109" i="5"/>
  <c r="U93" i="5"/>
  <c r="P171" i="5"/>
  <c r="W171" i="5" s="1"/>
  <c r="W155" i="5"/>
  <c r="M120" i="5"/>
  <c r="T104" i="5"/>
  <c r="N104" i="5"/>
  <c r="U88" i="5"/>
  <c r="Z88" i="5" s="1"/>
  <c r="S183" i="5" s="1"/>
  <c r="P167" i="5"/>
  <c r="W167" i="5" s="1"/>
  <c r="W151" i="5"/>
  <c r="N102" i="5"/>
  <c r="U86" i="5"/>
  <c r="P172" i="5"/>
  <c r="W172" i="5" s="1"/>
  <c r="W156" i="5"/>
  <c r="P165" i="5"/>
  <c r="W165" i="5" s="1"/>
  <c r="W149" i="5"/>
  <c r="F35" i="6"/>
  <c r="I34" i="6"/>
  <c r="E34" i="6"/>
  <c r="I33" i="6"/>
  <c r="E33" i="6"/>
  <c r="I35" i="6"/>
  <c r="E35" i="6"/>
  <c r="H34" i="6"/>
  <c r="D34" i="6"/>
  <c r="H33" i="6"/>
  <c r="D33" i="6"/>
  <c r="H35" i="6"/>
  <c r="G34" i="6"/>
  <c r="G33" i="6"/>
  <c r="G35" i="6"/>
  <c r="F34" i="6"/>
  <c r="F33" i="6"/>
  <c r="D35" i="6"/>
  <c r="P164" i="5"/>
  <c r="W164" i="5" s="1"/>
  <c r="W148" i="5"/>
  <c r="M123" i="5"/>
  <c r="T107" i="5"/>
  <c r="M116" i="5"/>
  <c r="T100" i="5"/>
  <c r="Z100" i="5" s="1"/>
  <c r="O184" i="5" s="1"/>
  <c r="J11" i="5" s="1"/>
  <c r="N107" i="5"/>
  <c r="U91" i="5"/>
  <c r="Z91" i="5" s="1"/>
  <c r="V183" i="5" s="1"/>
  <c r="Q10" i="5" s="1"/>
  <c r="M121" i="5"/>
  <c r="T105" i="5"/>
  <c r="Z105" i="5" s="1"/>
  <c r="T184" i="5" s="1"/>
  <c r="Z86" i="5"/>
  <c r="Q183" i="5" s="1"/>
  <c r="L10" i="5" s="1"/>
  <c r="B37" i="6"/>
  <c r="Z41" i="6"/>
  <c r="P166" i="5"/>
  <c r="W166" i="5" s="1"/>
  <c r="W150" i="5"/>
  <c r="Z93" i="5"/>
  <c r="X183" i="5" s="1"/>
  <c r="S10" i="5" s="1"/>
  <c r="M122" i="5"/>
  <c r="T106" i="5"/>
  <c r="Z106" i="5" s="1"/>
  <c r="U184" i="5" s="1"/>
  <c r="P11" i="5" s="1"/>
  <c r="M118" i="5"/>
  <c r="T102" i="5"/>
  <c r="P170" i="5"/>
  <c r="W170" i="5" s="1"/>
  <c r="W154" i="5"/>
  <c r="M134" i="5" l="1"/>
  <c r="T118" i="5"/>
  <c r="N123" i="5"/>
  <c r="U107" i="5"/>
  <c r="Z107" i="5" s="1"/>
  <c r="V184" i="5" s="1"/>
  <c r="Q11" i="5" s="1"/>
  <c r="M139" i="5"/>
  <c r="T123" i="5"/>
  <c r="M136" i="5"/>
  <c r="T120" i="5"/>
  <c r="M140" i="5"/>
  <c r="T124" i="5"/>
  <c r="Z124" i="5" s="1"/>
  <c r="W185" i="5" s="1"/>
  <c r="R12" i="5" s="1"/>
  <c r="M141" i="5"/>
  <c r="T125" i="5"/>
  <c r="F39" i="6"/>
  <c r="I38" i="6"/>
  <c r="E38" i="6"/>
  <c r="I37" i="6"/>
  <c r="E37" i="6"/>
  <c r="I39" i="6"/>
  <c r="E39" i="6"/>
  <c r="H38" i="6"/>
  <c r="D38" i="6"/>
  <c r="H37" i="6"/>
  <c r="D37" i="6"/>
  <c r="H39" i="6"/>
  <c r="G38" i="6"/>
  <c r="G37" i="6"/>
  <c r="G39" i="6"/>
  <c r="F38" i="6"/>
  <c r="F37" i="6"/>
  <c r="D39" i="6"/>
  <c r="M138" i="5"/>
  <c r="T122" i="5"/>
  <c r="Z122" i="5" s="1"/>
  <c r="U185" i="5" s="1"/>
  <c r="B41" i="6"/>
  <c r="Z45" i="6"/>
  <c r="M137" i="5"/>
  <c r="T121" i="5"/>
  <c r="Z121" i="5" s="1"/>
  <c r="T185" i="5" s="1"/>
  <c r="O12" i="5" s="1"/>
  <c r="M132" i="5"/>
  <c r="T116" i="5"/>
  <c r="Z116" i="5" s="1"/>
  <c r="O185" i="5" s="1"/>
  <c r="J12" i="5" s="1"/>
  <c r="N118" i="5"/>
  <c r="U102" i="5"/>
  <c r="Z102" i="5" s="1"/>
  <c r="Q184" i="5" s="1"/>
  <c r="L11" i="5" s="1"/>
  <c r="N120" i="5"/>
  <c r="U104" i="5"/>
  <c r="Z104" i="5" s="1"/>
  <c r="S184" i="5" s="1"/>
  <c r="N11" i="5" s="1"/>
  <c r="N125" i="5"/>
  <c r="U109" i="5"/>
  <c r="Z109" i="5" s="1"/>
  <c r="X184" i="5" s="1"/>
  <c r="S11" i="5" s="1"/>
  <c r="M135" i="5"/>
  <c r="T119" i="5"/>
  <c r="Z119" i="5" s="1"/>
  <c r="R185" i="5" s="1"/>
  <c r="M12" i="5" s="1"/>
  <c r="N117" i="5"/>
  <c r="U101" i="5"/>
  <c r="Z101" i="5" s="1"/>
  <c r="P184" i="5" s="1"/>
  <c r="K11" i="5" s="1"/>
  <c r="M156" i="5" l="1"/>
  <c r="T140" i="5"/>
  <c r="Z140" i="5" s="1"/>
  <c r="W186" i="5" s="1"/>
  <c r="R13" i="5" s="1"/>
  <c r="M155" i="5"/>
  <c r="T139" i="5"/>
  <c r="M150" i="5"/>
  <c r="T134" i="5"/>
  <c r="N133" i="5"/>
  <c r="U117" i="5"/>
  <c r="Z117" i="5" s="1"/>
  <c r="P185" i="5" s="1"/>
  <c r="K12" i="5" s="1"/>
  <c r="N141" i="5"/>
  <c r="U125" i="5"/>
  <c r="Z125" i="5" s="1"/>
  <c r="X185" i="5" s="1"/>
  <c r="S12" i="5" s="1"/>
  <c r="N134" i="5"/>
  <c r="U118" i="5"/>
  <c r="M153" i="5"/>
  <c r="T137" i="5"/>
  <c r="Z137" i="5" s="1"/>
  <c r="T186" i="5" s="1"/>
  <c r="O13" i="5" s="1"/>
  <c r="M154" i="5"/>
  <c r="T138" i="5"/>
  <c r="Z138" i="5" s="1"/>
  <c r="U186" i="5" s="1"/>
  <c r="P13" i="5" s="1"/>
  <c r="B45" i="6"/>
  <c r="Z49" i="6"/>
  <c r="M157" i="5"/>
  <c r="T141" i="5"/>
  <c r="M152" i="5"/>
  <c r="T136" i="5"/>
  <c r="N139" i="5"/>
  <c r="U123" i="5"/>
  <c r="M151" i="5"/>
  <c r="T135" i="5"/>
  <c r="Z135" i="5" s="1"/>
  <c r="R186" i="5" s="1"/>
  <c r="M13" i="5" s="1"/>
  <c r="N136" i="5"/>
  <c r="U120" i="5"/>
  <c r="Z120" i="5" s="1"/>
  <c r="S185" i="5" s="1"/>
  <c r="N12" i="5" s="1"/>
  <c r="M148" i="5"/>
  <c r="T132" i="5"/>
  <c r="Z132" i="5" s="1"/>
  <c r="O186" i="5" s="1"/>
  <c r="J13" i="5" s="1"/>
  <c r="F43" i="6"/>
  <c r="I42" i="6"/>
  <c r="E42" i="6"/>
  <c r="I41" i="6"/>
  <c r="E41" i="6"/>
  <c r="I43" i="6"/>
  <c r="E43" i="6"/>
  <c r="H42" i="6"/>
  <c r="D42" i="6"/>
  <c r="H41" i="6"/>
  <c r="D41" i="6"/>
  <c r="G43" i="6"/>
  <c r="F42" i="6"/>
  <c r="F41" i="6"/>
  <c r="D43" i="6"/>
  <c r="H43" i="6"/>
  <c r="G42" i="6"/>
  <c r="G41" i="6"/>
  <c r="Z123" i="5"/>
  <c r="V185" i="5" s="1"/>
  <c r="Q12" i="5" s="1"/>
  <c r="Z118" i="5"/>
  <c r="Q185" i="5" s="1"/>
  <c r="L12" i="5" s="1"/>
  <c r="M164" i="5" l="1"/>
  <c r="T164" i="5" s="1"/>
  <c r="Z164" i="5" s="1"/>
  <c r="O188" i="5" s="1"/>
  <c r="J15" i="5" s="1"/>
  <c r="T148" i="5"/>
  <c r="Z148" i="5" s="1"/>
  <c r="O187" i="5" s="1"/>
  <c r="J14" i="5" s="1"/>
  <c r="M167" i="5"/>
  <c r="T167" i="5" s="1"/>
  <c r="Z167" i="5" s="1"/>
  <c r="R188" i="5" s="1"/>
  <c r="M15" i="5" s="1"/>
  <c r="T151" i="5"/>
  <c r="Z151" i="5" s="1"/>
  <c r="R187" i="5" s="1"/>
  <c r="M14" i="5" s="1"/>
  <c r="M168" i="5"/>
  <c r="T168" i="5" s="1"/>
  <c r="T152" i="5"/>
  <c r="F47" i="6"/>
  <c r="I46" i="6"/>
  <c r="E46" i="6"/>
  <c r="I45" i="6"/>
  <c r="E45" i="6"/>
  <c r="I47" i="6"/>
  <c r="E47" i="6"/>
  <c r="H46" i="6"/>
  <c r="D46" i="6"/>
  <c r="H45" i="6"/>
  <c r="D45" i="6"/>
  <c r="D47" i="6"/>
  <c r="H47" i="6"/>
  <c r="G46" i="6"/>
  <c r="G45" i="6"/>
  <c r="G47" i="6"/>
  <c r="F46" i="6"/>
  <c r="F45" i="6"/>
  <c r="M170" i="5"/>
  <c r="T170" i="5" s="1"/>
  <c r="Z170" i="5" s="1"/>
  <c r="U188" i="5" s="1"/>
  <c r="P15" i="5" s="1"/>
  <c r="T154" i="5"/>
  <c r="Z154" i="5" s="1"/>
  <c r="U187" i="5" s="1"/>
  <c r="P14" i="5" s="1"/>
  <c r="N150" i="5"/>
  <c r="U134" i="5"/>
  <c r="Z134" i="5" s="1"/>
  <c r="Q186" i="5" s="1"/>
  <c r="L13" i="5" s="1"/>
  <c r="N149" i="5"/>
  <c r="U133" i="5"/>
  <c r="Z133" i="5" s="1"/>
  <c r="P186" i="5" s="1"/>
  <c r="K13" i="5" s="1"/>
  <c r="M171" i="5"/>
  <c r="T171" i="5" s="1"/>
  <c r="T155" i="5"/>
  <c r="B49" i="6"/>
  <c r="Z53" i="6"/>
  <c r="N152" i="5"/>
  <c r="U136" i="5"/>
  <c r="Z136" i="5" s="1"/>
  <c r="S186" i="5" s="1"/>
  <c r="N13" i="5" s="1"/>
  <c r="N155" i="5"/>
  <c r="U139" i="5"/>
  <c r="Z139" i="5" s="1"/>
  <c r="V186" i="5" s="1"/>
  <c r="M173" i="5"/>
  <c r="T173" i="5" s="1"/>
  <c r="T157" i="5"/>
  <c r="M169" i="5"/>
  <c r="T169" i="5" s="1"/>
  <c r="Z169" i="5" s="1"/>
  <c r="T188" i="5" s="1"/>
  <c r="O15" i="5" s="1"/>
  <c r="T153" i="5"/>
  <c r="Z153" i="5" s="1"/>
  <c r="T187" i="5" s="1"/>
  <c r="O14" i="5" s="1"/>
  <c r="N157" i="5"/>
  <c r="U141" i="5"/>
  <c r="Z141" i="5" s="1"/>
  <c r="X186" i="5" s="1"/>
  <c r="S13" i="5" s="1"/>
  <c r="M166" i="5"/>
  <c r="T166" i="5" s="1"/>
  <c r="T150" i="5"/>
  <c r="M172" i="5"/>
  <c r="T172" i="5" s="1"/>
  <c r="Z172" i="5" s="1"/>
  <c r="W188" i="5" s="1"/>
  <c r="R15" i="5" s="1"/>
  <c r="T156" i="5"/>
  <c r="Z156" i="5" s="1"/>
  <c r="W187" i="5" s="1"/>
  <c r="N173" i="5" l="1"/>
  <c r="U173" i="5" s="1"/>
  <c r="U157" i="5"/>
  <c r="Z157" i="5" s="1"/>
  <c r="X187" i="5" s="1"/>
  <c r="S14" i="5" s="1"/>
  <c r="Z173" i="5"/>
  <c r="X188" i="5" s="1"/>
  <c r="N168" i="5"/>
  <c r="U168" i="5" s="1"/>
  <c r="Z168" i="5" s="1"/>
  <c r="S188" i="5" s="1"/>
  <c r="N15" i="5" s="1"/>
  <c r="U152" i="5"/>
  <c r="N166" i="5"/>
  <c r="U166" i="5" s="1"/>
  <c r="U150" i="5"/>
  <c r="Z150" i="5" s="1"/>
  <c r="Q187" i="5" s="1"/>
  <c r="L14" i="5" s="1"/>
  <c r="F51" i="6"/>
  <c r="I50" i="6"/>
  <c r="E50" i="6"/>
  <c r="I49" i="6"/>
  <c r="E49" i="6"/>
  <c r="I51" i="6"/>
  <c r="E51" i="6"/>
  <c r="H50" i="6"/>
  <c r="D50" i="6"/>
  <c r="H49" i="6"/>
  <c r="D49" i="6"/>
  <c r="H51" i="6"/>
  <c r="G50" i="6"/>
  <c r="G49" i="6"/>
  <c r="G51" i="6"/>
  <c r="F50" i="6"/>
  <c r="F49" i="6"/>
  <c r="D51" i="6"/>
  <c r="Z155" i="5"/>
  <c r="V187" i="5" s="1"/>
  <c r="Q14" i="5" s="1"/>
  <c r="Z152" i="5"/>
  <c r="S187" i="5" s="1"/>
  <c r="N14" i="5" s="1"/>
  <c r="Z166" i="5"/>
  <c r="Q188" i="5" s="1"/>
  <c r="L15" i="5" s="1"/>
  <c r="N171" i="5"/>
  <c r="U171" i="5" s="1"/>
  <c r="Z171" i="5" s="1"/>
  <c r="V188" i="5" s="1"/>
  <c r="Q15" i="5" s="1"/>
  <c r="U155" i="5"/>
  <c r="B53" i="6"/>
  <c r="Z57" i="6"/>
  <c r="N165" i="5"/>
  <c r="U165" i="5" s="1"/>
  <c r="Z165" i="5" s="1"/>
  <c r="P188" i="5" s="1"/>
  <c r="K15" i="5" s="1"/>
  <c r="U149" i="5"/>
  <c r="Z149" i="5" s="1"/>
  <c r="P187" i="5" s="1"/>
  <c r="K14" i="5" s="1"/>
  <c r="B57" i="6" l="1"/>
  <c r="Z61" i="6"/>
  <c r="F55" i="6"/>
  <c r="I54" i="6"/>
  <c r="E54" i="6"/>
  <c r="I53" i="6"/>
  <c r="E53" i="6"/>
  <c r="I55" i="6"/>
  <c r="E55" i="6"/>
  <c r="H54" i="6"/>
  <c r="D54" i="6"/>
  <c r="H53" i="6"/>
  <c r="D53" i="6"/>
  <c r="H55" i="6"/>
  <c r="G54" i="6"/>
  <c r="G53" i="6"/>
  <c r="G55" i="6"/>
  <c r="F54" i="6"/>
  <c r="F53" i="6"/>
  <c r="D55" i="6"/>
  <c r="B61" i="6" l="1"/>
  <c r="Z65" i="6"/>
  <c r="B65" i="6" s="1"/>
  <c r="F59" i="6"/>
  <c r="I58" i="6"/>
  <c r="E58" i="6"/>
  <c r="I57" i="6"/>
  <c r="E57" i="6"/>
  <c r="I59" i="6"/>
  <c r="E59" i="6"/>
  <c r="H58" i="6"/>
  <c r="D58" i="6"/>
  <c r="H57" i="6"/>
  <c r="D57" i="6"/>
  <c r="G59" i="6"/>
  <c r="F58" i="6"/>
  <c r="F57" i="6"/>
  <c r="D59" i="6"/>
  <c r="H59" i="6"/>
  <c r="G58" i="6"/>
  <c r="G57" i="6"/>
  <c r="F67" i="6" l="1"/>
  <c r="I66" i="6"/>
  <c r="E66" i="6"/>
  <c r="I65" i="6"/>
  <c r="E65" i="6"/>
  <c r="I67" i="6"/>
  <c r="E67" i="6"/>
  <c r="H66" i="6"/>
  <c r="D66" i="6"/>
  <c r="H65" i="6"/>
  <c r="D65" i="6"/>
  <c r="H67" i="6"/>
  <c r="G66" i="6"/>
  <c r="G65" i="6"/>
  <c r="G67" i="6"/>
  <c r="F66" i="6"/>
  <c r="F65" i="6"/>
  <c r="D67" i="6"/>
  <c r="F63" i="6"/>
  <c r="I62" i="6"/>
  <c r="E62" i="6"/>
  <c r="I61" i="6"/>
  <c r="E61" i="6"/>
  <c r="I63" i="6"/>
  <c r="E63" i="6"/>
  <c r="H62" i="6"/>
  <c r="D62" i="6"/>
  <c r="H61" i="6"/>
  <c r="D61" i="6"/>
  <c r="D63" i="6"/>
  <c r="H63" i="6"/>
  <c r="G62" i="6"/>
  <c r="G61" i="6"/>
  <c r="G63" i="6"/>
  <c r="F62" i="6"/>
  <c r="F61" i="6"/>
</calcChain>
</file>

<file path=xl/sharedStrings.xml><?xml version="1.0" encoding="utf-8"?>
<sst xmlns="http://schemas.openxmlformats.org/spreadsheetml/2006/main" count="10030" uniqueCount="1293">
  <si>
    <t>モンスターファーム2　　　　相性合体スクリプト</t>
  </si>
  <si>
    <t>シートの内容</t>
  </si>
  <si>
    <t>説明</t>
  </si>
  <si>
    <t>このシート</t>
  </si>
  <si>
    <t>MF2図鑑</t>
  </si>
  <si>
    <t>モンスターファーム2のモンスター図鑑</t>
  </si>
  <si>
    <t>隠し種解禁法</t>
  </si>
  <si>
    <t>隠しモンスターの再生条件……だけどなぜかレジェンド杯の条件もあるのは秘密</t>
  </si>
  <si>
    <t>相性スクリプト1</t>
  </si>
  <si>
    <t>相性合体スクリプトツール本体 その1</t>
  </si>
  <si>
    <t>相性スクリプト2</t>
  </si>
  <si>
    <t>相性合体スクリプトツール本体 その2</t>
  </si>
  <si>
    <t>相性スクリプト3</t>
  </si>
  <si>
    <t>相性合体スクリプトツール本体 その3</t>
  </si>
  <si>
    <t>用途</t>
  </si>
  <si>
    <t>モンスターファーム2の複雑な合体計算スクリプトツールです。ｗ</t>
  </si>
  <si>
    <t>PS版および移植版両方対応(予定)。</t>
  </si>
  <si>
    <t>面倒なので、手っ取り早く初期モンを合成素材にしてしまおうという魂胆が見え隠れする特徴がありますｗ</t>
  </si>
  <si>
    <t>使い方</t>
  </si>
  <si>
    <t xml:space="preserve">「相性スクリプト」に必要な値を入力します。 </t>
  </si>
  <si>
    <t>値の入力が必要な欄はこの背景色の部分のみです。</t>
  </si>
  <si>
    <t>それ以上は、各スクリプトごとに実装が違っているため、使い方の説明はそちらの方を見てください。</t>
  </si>
  <si>
    <t>ゲーム上の仕様</t>
  </si>
  <si>
    <t>モンスターファーム2の合体については以下のような特徴がある。</t>
  </si>
  <si>
    <t>・特徴を説明するうえで、以下の2体のモンスターを用意しました。</t>
  </si>
  <si>
    <t>　ライガー</t>
  </si>
  <si>
    <t>　　ライフ100　ちから100　賢さ200　命中200　回避200　丈夫150</t>
  </si>
  <si>
    <t>　ハムライガー</t>
  </si>
  <si>
    <t>・まず、合体するモンスターの各パラメータと各適正で持っている適正倍率なる値を乗じる。</t>
  </si>
  <si>
    <t>　※適正は「MF2図鑑」、適正倍率なるものの値は各「相性スクリプト」の倍率を参照</t>
  </si>
  <si>
    <t>　　ライフ50　ちから50　賢さ300　命中400　回避300　丈夫0</t>
  </si>
  <si>
    <t>　　ライフ50　ちから100　賢さ200　命中300　回避300　丈夫0</t>
  </si>
  <si>
    <t>・上記の値の順位をつける。(A)</t>
  </si>
  <si>
    <t>　　ライフ4　ちから4　賢さ2　命中1　回避2　丈夫6</t>
  </si>
  <si>
    <t>　　ライフ5　ちから4　賢さ3　命中1　回避1　丈夫6</t>
  </si>
  <si>
    <t>・そもそものモンスターの能力値を気にする。その順位をつける。(B)</t>
  </si>
  <si>
    <t>　　ライフ5　ちから5　賢さ1　命中1　回避1　丈夫4</t>
  </si>
  <si>
    <t>・そもそものモンスターの基礎値を気にする。その順位をつける。(C)</t>
  </si>
  <si>
    <t>　※基礎値は「MF2図鑑」を参照</t>
  </si>
  <si>
    <t>　　ライフ5　ちから4　賢さ3　命中1　回避2　丈夫6</t>
  </si>
  <si>
    <t>・最後に、パラメータ自身の優先順位を気にする。その順位は以下の通り。(D)</t>
  </si>
  <si>
    <t>　　ライフ6　ちから5　賢さ4　命中3　回避2　丈夫1</t>
  </si>
  <si>
    <t>・以上のA～Dの要素をA＞B＞C＞Dの順序にウェート付けし、最終的な順位を決定する。</t>
  </si>
  <si>
    <t>　以下はウェートということで分かりやすいように、A＋B/10＋C/100＋D/1000で表記している。</t>
  </si>
  <si>
    <t>　　ライフ4.556　ちから4.545　賢さ2.134　命中1.113　回避2.122　丈夫6.461</t>
  </si>
  <si>
    <t>　　ライフ5.556　ちから4.545　賢さ3.134　命中1.113　回避1.122　丈夫6.461</t>
  </si>
  <si>
    <t>　上記の値を小さい順に順位をつけなおすと、</t>
  </si>
  <si>
    <t>・最後に、順位の一致している箇所を数え、その個数の相性を考えると……</t>
  </si>
  <si>
    <t>　　6個、相性：かなり良い</t>
  </si>
  <si>
    <t>　　といった具合になる。</t>
  </si>
  <si>
    <t>　　さらに、ワーム羽化が絡む場合はAとBの間にその判定が組み込まれるようになっているため、</t>
  </si>
  <si>
    <t>　　さらにややこしいことになる(このスクリプトでは実装しているがｗ)</t>
  </si>
  <si>
    <t>　　また、同じ種類のモンスター同士(例えばライガー×ライガー)の場合は順位の一致している</t>
  </si>
  <si>
    <t>　　個数が無条件で0個に置き換えられるので注意</t>
  </si>
  <si>
    <t>・と、ここまでが相性判定の下準備だけれども、本番はある意味ここからといえる。</t>
  </si>
  <si>
    <t>　実際の合体後モンスターへのパラメータ補正値超高倍率を拝む場合、相性「かなり良い」かつ、</t>
  </si>
  <si>
    <t>　合体表の出現倍率が低いものを選ばなければならない。</t>
  </si>
  <si>
    <t>　※出現倍率4%が補正最高で、それよりも低い倍率の場合は補正なしになってしまうので注意</t>
  </si>
  <si>
    <t>　これ以上はリセマラしかないので、根気よく頑張って最強モンスターを拝むべし。</t>
  </si>
  <si>
    <t>　正直、10%程度でもそれなりにいい結果は出る。</t>
  </si>
  <si>
    <t>　さらに必殺技や性格厳選まで始めると正直、時間がいくらあっても足りないのである程度の妥協は必要。</t>
  </si>
  <si>
    <t>変更履歴</t>
  </si>
  <si>
    <t>移植版用のブックを作成。原作版とは切り離して作成。</t>
  </si>
  <si>
    <t>「CSV出力用」シートを削除。</t>
  </si>
  <si>
    <t>「隠し種解禁法」シートにノラモンとシロモンの解禁情報を追加。</t>
  </si>
  <si>
    <t>「MF2図鑑」シートにプロトメサイアーのデータとノラモン・シロモンの名前を追加。</t>
  </si>
  <si>
    <t>ノラモン・シロモンは個体ごとに適正が結構違うみたいなので(そもそもレアモンは個体ごとに割と違う)</t>
  </si>
  <si>
    <t>データは未入力のまま。そもそも調査していないけれども。(爆)</t>
  </si>
  <si>
    <t>各相性スクリプトの右のほうの諸データ枠が赤文字になっていますが、本来白文字(隠している)のを</t>
  </si>
  <si>
    <t>メンテナンス用に一時的に表示しています。そのうち白文字に戻します。</t>
  </si>
  <si>
    <t>「MF2図鑑」シートに任意入力のデータ欄を追加。お手持ちのモンスターの適正値を入力できます。</t>
  </si>
  <si>
    <t>なお、変更したと思われるモンスターの適正値については原作版のまま直していません。そのうち直します。</t>
  </si>
  <si>
    <t>フォント変更に伴う行幅変更を忘れたので調整。遅ぇよ今になってやるな案件。。。</t>
  </si>
  <si>
    <t>フォントをメイリオさんに換えました。</t>
  </si>
  <si>
    <t>「説明」を追加し、ようやく公開。</t>
  </si>
  <si>
    <t>「相性スクリプト3」を追加。</t>
  </si>
  <si>
    <t>「CSV出力用」をなんとなく追加。</t>
  </si>
  <si>
    <t>レイアウトを調整、誤記修正。</t>
  </si>
  <si>
    <t>相性スクリプトを改良し、複数のモンスターと総当たりで調査できるツールを作成</t>
  </si>
  <si>
    <t>既存を「相性スクリプト1」新規を「相性スクリプト2」にする</t>
  </si>
  <si>
    <t>合わせて、説明書き追加。</t>
  </si>
  <si>
    <t>ほかのツールとの兼ね合いからレイアウトの調整。公開へは未調整。</t>
  </si>
  <si>
    <t>ワーム羽化に関係する要素も順位付けとして再実装。</t>
  </si>
  <si>
    <t>適正倍率のみならず、ほかの要素も考慮した順位づけとして再実装。</t>
  </si>
  <si>
    <t>これを満たすまで結構面倒したんだ。</t>
  </si>
  <si>
    <t>図鑑の値を抜き出して適正から適正倍率を導き出せる実装に昇華。</t>
  </si>
  <si>
    <t>図鑑の方を調整して適正など各種データを追加。</t>
  </si>
  <si>
    <t>出来損ないのスクリプトを追加。メモ書きレベル。</t>
  </si>
  <si>
    <t>隠し種の解禁法を追加しただけのただの図鑑。</t>
  </si>
  <si>
    <t>初版。ただの図鑑。</t>
  </si>
  <si>
    <t xml:space="preserve">No.  </t>
  </si>
  <si>
    <t xml:space="preserve">名前  </t>
  </si>
  <si>
    <t xml:space="preserve">Main  </t>
  </si>
  <si>
    <t xml:space="preserve">Sub  </t>
  </si>
  <si>
    <t>再生条件</t>
  </si>
  <si>
    <t>レア</t>
  </si>
  <si>
    <t xml:space="preserve">寿命  </t>
  </si>
  <si>
    <t xml:space="preserve">成長  </t>
  </si>
  <si>
    <t xml:space="preserve">善悪  </t>
  </si>
  <si>
    <t>移動</t>
  </si>
  <si>
    <t>G回</t>
  </si>
  <si>
    <t>状態変化</t>
  </si>
  <si>
    <t>初期技</t>
  </si>
  <si>
    <t>固有技</t>
  </si>
  <si>
    <t>修得不可</t>
  </si>
  <si>
    <t>得意トレーニング</t>
  </si>
  <si>
    <t>基礎値</t>
  </si>
  <si>
    <t>成長適正</t>
  </si>
  <si>
    <t>基礎値真・適正順序</t>
  </si>
  <si>
    <t>CD再生時間(単位：s)</t>
  </si>
  <si>
    <t>CD再生時間(単位：h：mm：ss)</t>
  </si>
  <si>
    <t>適正計算による評価基準値</t>
  </si>
  <si>
    <t>真・適正順序</t>
  </si>
  <si>
    <t>備考</t>
  </si>
  <si>
    <t>ラ</t>
  </si>
  <si>
    <t>力</t>
  </si>
  <si>
    <t>賢</t>
  </si>
  <si>
    <t>命</t>
  </si>
  <si>
    <t>避</t>
  </si>
  <si>
    <t>丈</t>
  </si>
  <si>
    <t>大部分</t>
  </si>
  <si>
    <t>Fst</t>
  </si>
  <si>
    <t>Lst2</t>
  </si>
  <si>
    <t>Lst</t>
  </si>
  <si>
    <t>全体</t>
  </si>
  <si>
    <t>再生CD</t>
  </si>
  <si>
    <t>(数値列挙)</t>
  </si>
  <si>
    <t>ピクシー</t>
  </si>
  <si>
    <t>なし</t>
  </si>
  <si>
    <t xml:space="preserve">E  </t>
  </si>
  <si>
    <t xml:space="preserve">早熟  </t>
  </si>
  <si>
    <t>A</t>
  </si>
  <si>
    <t>余裕</t>
  </si>
  <si>
    <t>E</t>
  </si>
  <si>
    <t>D</t>
  </si>
  <si>
    <t>B</t>
  </si>
  <si>
    <t>ピクシー(特殊)</t>
  </si>
  <si>
    <t>影爪</t>
  </si>
  <si>
    <t>ダイナ</t>
  </si>
  <si>
    <t>ドラゴン</t>
  </si>
  <si>
    <t xml:space="preserve">D </t>
  </si>
  <si>
    <t xml:space="preserve">早熟 </t>
  </si>
  <si>
    <t>ファイアブレス</t>
  </si>
  <si>
    <t>リフレッシュ</t>
  </si>
  <si>
    <t>C</t>
  </si>
  <si>
    <t>ユニコ</t>
  </si>
  <si>
    <t>ケンタウロス</t>
  </si>
  <si>
    <t>あり</t>
  </si>
  <si>
    <t xml:space="preserve">C </t>
  </si>
  <si>
    <t xml:space="preserve">普通 </t>
  </si>
  <si>
    <t xml:space="preserve">B </t>
  </si>
  <si>
    <t>ドレイン</t>
  </si>
  <si>
    <t>マンディー砂漠</t>
  </si>
  <si>
    <t>ジル</t>
  </si>
  <si>
    <t>ラッキー</t>
  </si>
  <si>
    <t xml:space="preserve">晩成 </t>
  </si>
  <si>
    <t xml:space="preserve">A </t>
  </si>
  <si>
    <t>変動ゆか</t>
  </si>
  <si>
    <t>ビーナス</t>
  </si>
  <si>
    <t>ゴーレム</t>
  </si>
  <si>
    <t>ディクシー</t>
  </si>
  <si>
    <t>ロードランナー</t>
  </si>
  <si>
    <t xml:space="preserve">E </t>
  </si>
  <si>
    <t>走り込み</t>
  </si>
  <si>
    <t>ジャンヌ</t>
  </si>
  <si>
    <t>デュラハン</t>
  </si>
  <si>
    <t xml:space="preserve">持続 </t>
  </si>
  <si>
    <t>ドミノ倒し</t>
  </si>
  <si>
    <t>ミント</t>
  </si>
  <si>
    <t>ライガー</t>
  </si>
  <si>
    <t>セピアリエーヴル</t>
  </si>
  <si>
    <t>ハム</t>
  </si>
  <si>
    <t>ワン・ツー</t>
  </si>
  <si>
    <t>エンジェル</t>
  </si>
  <si>
    <t>ガリ</t>
  </si>
  <si>
    <t>サンダー</t>
  </si>
  <si>
    <t>エンジェル(特殊)</t>
  </si>
  <si>
    <t>ファー</t>
  </si>
  <si>
    <t>アーケロ</t>
  </si>
  <si>
    <t>めいそう</t>
  </si>
  <si>
    <t>ジーニヤー</t>
  </si>
  <si>
    <t>バジャール</t>
  </si>
  <si>
    <t>トーブル海岸</t>
  </si>
  <si>
    <t>フューチャー</t>
  </si>
  <si>
    <t>メタルナー</t>
  </si>
  <si>
    <t>フューチャー(特殊)</t>
  </si>
  <si>
    <t>スエコ</t>
  </si>
  <si>
    <t>スエゾー</t>
  </si>
  <si>
    <t>ユキ</t>
  </si>
  <si>
    <t>ジール</t>
  </si>
  <si>
    <t>フレイム(継承可)、ギガフレイム</t>
  </si>
  <si>
    <t>パパス雪山</t>
  </si>
  <si>
    <t>リリム</t>
  </si>
  <si>
    <t>ジョーカー</t>
  </si>
  <si>
    <t>余裕、本気</t>
  </si>
  <si>
    <t>デスファイナル</t>
  </si>
  <si>
    <t>ナギサ</t>
  </si>
  <si>
    <t>ゲル</t>
  </si>
  <si>
    <t>丸太うけ</t>
  </si>
  <si>
    <t>フォレスト</t>
  </si>
  <si>
    <t>モック</t>
  </si>
  <si>
    <t>リーフ</t>
  </si>
  <si>
    <t>プラント</t>
  </si>
  <si>
    <t>プリズムシャドウ</t>
  </si>
  <si>
    <t>モノリス</t>
  </si>
  <si>
    <t>ナハトファルター</t>
  </si>
  <si>
    <t>ワーム</t>
  </si>
  <si>
    <t>ラベンダーキール</t>
  </si>
  <si>
    <t>ナーガ</t>
  </si>
  <si>
    <t>ポワゾン</t>
  </si>
  <si>
    <t>？？？</t>
  </si>
  <si>
    <t>ポワゾン(レア1)</t>
  </si>
  <si>
    <t xml:space="preserve">S </t>
  </si>
  <si>
    <t>プール、トーブル海岸</t>
  </si>
  <si>
    <t>ポワゾン(レア2)</t>
  </si>
  <si>
    <t>サンダー、ヒールレイド</t>
  </si>
  <si>
    <t>カスミ</t>
  </si>
  <si>
    <t>カスミ(レア1)</t>
  </si>
  <si>
    <t>カスミ(レア2)</t>
  </si>
  <si>
    <t>カスミ(レア3)</t>
  </si>
  <si>
    <t>なげキッス</t>
  </si>
  <si>
    <t>カスミ(レア4)</t>
  </si>
  <si>
    <t>ミーア</t>
  </si>
  <si>
    <t>ミーア(レア1)</t>
  </si>
  <si>
    <t>必死、元気</t>
  </si>
  <si>
    <t>なげキッス、レイ、ヒールレイド</t>
  </si>
  <si>
    <t>猛勉強、パレパレジャングル</t>
  </si>
  <si>
    <t>アテナ</t>
  </si>
  <si>
    <t>憤怒</t>
  </si>
  <si>
    <t>ドラゴン(特殊)</t>
  </si>
  <si>
    <t>憤怒、根性、本気</t>
  </si>
  <si>
    <t>クローアタック</t>
  </si>
  <si>
    <t>コーカサス</t>
  </si>
  <si>
    <t>ビークロン</t>
  </si>
  <si>
    <t>重り引き</t>
  </si>
  <si>
    <t>テクノドラゴン</t>
  </si>
  <si>
    <t>ヘンガー</t>
  </si>
  <si>
    <t>しゃてき</t>
  </si>
  <si>
    <t>テクノドラゴン(特殊)</t>
  </si>
  <si>
    <t>ジハード</t>
  </si>
  <si>
    <t>アーマードラゴン</t>
  </si>
  <si>
    <t>クラスター</t>
  </si>
  <si>
    <t>アローヘッド</t>
  </si>
  <si>
    <t>クレバス</t>
  </si>
  <si>
    <t>ガリエル</t>
  </si>
  <si>
    <t>超クローアタック(継承可)</t>
  </si>
  <si>
    <t>オセロット</t>
  </si>
  <si>
    <t>ドドンゴー</t>
  </si>
  <si>
    <t>ギドラス</t>
  </si>
  <si>
    <t>ディアボロス</t>
  </si>
  <si>
    <t>憤怒、本気</t>
  </si>
  <si>
    <t>ラグナロックス</t>
  </si>
  <si>
    <t>ムー</t>
  </si>
  <si>
    <t>ムー(レア1)</t>
  </si>
  <si>
    <t>インフェルノ</t>
  </si>
  <si>
    <t>スカイアタック</t>
  </si>
  <si>
    <t>フェリオス</t>
  </si>
  <si>
    <t>根性、集中</t>
  </si>
  <si>
    <t>サバット</t>
  </si>
  <si>
    <t>ケンタロウス</t>
  </si>
  <si>
    <t>死神のヤリ(継承可)</t>
  </si>
  <si>
    <t>ケンタウロス(特殊)</t>
  </si>
  <si>
    <t>死神のヤリ</t>
  </si>
  <si>
    <t>イースター</t>
  </si>
  <si>
    <t>チャリオット</t>
  </si>
  <si>
    <t>ドミノ倒し、マンディー砂漠</t>
  </si>
  <si>
    <t>アンタレス</t>
  </si>
  <si>
    <t>シリウス</t>
  </si>
  <si>
    <t>バゾク</t>
  </si>
  <si>
    <t>バゾク(特殊)</t>
  </si>
  <si>
    <t>デルピエロ</t>
  </si>
  <si>
    <t>根性、集中、本気</t>
  </si>
  <si>
    <t>Zスマッシュ</t>
  </si>
  <si>
    <t>パドック</t>
  </si>
  <si>
    <t>パドック(レア1)</t>
  </si>
  <si>
    <t>早熟</t>
  </si>
  <si>
    <t>ブラッディクロス</t>
  </si>
  <si>
    <t>パドック(レア2)</t>
  </si>
  <si>
    <t>パドック(レア3)</t>
  </si>
  <si>
    <t>サンダーＶ</t>
  </si>
  <si>
    <t>サンダーＶ(レア1)</t>
  </si>
  <si>
    <t>メテオドライブ</t>
  </si>
  <si>
    <t>ピーチツリーバグ</t>
  </si>
  <si>
    <t>コロペンドラ</t>
  </si>
  <si>
    <t>団結</t>
  </si>
  <si>
    <t>ピーチツリーバグ(特殊)</t>
  </si>
  <si>
    <t>ヒールダンス</t>
  </si>
  <si>
    <t>コロペンドラ(特殊)</t>
  </si>
  <si>
    <t>3連アタック</t>
  </si>
  <si>
    <t>リキッドキューブ</t>
  </si>
  <si>
    <t>ダイス</t>
  </si>
  <si>
    <t>ダイス(レア1)</t>
  </si>
  <si>
    <t>猛勉強</t>
  </si>
  <si>
    <t>ダイス(レア2)</t>
  </si>
  <si>
    <t>ダイス(データのみ)</t>
  </si>
  <si>
    <t>-</t>
  </si>
  <si>
    <t>出現しない</t>
  </si>
  <si>
    <t>イーデン</t>
  </si>
  <si>
    <t>イーデン(レア1)</t>
  </si>
  <si>
    <t>イーデン(レア2)</t>
  </si>
  <si>
    <t>イーデン(レア3)</t>
  </si>
  <si>
    <t>いけにえ</t>
  </si>
  <si>
    <t>ベテルギウス</t>
  </si>
  <si>
    <t>我慢、元気</t>
  </si>
  <si>
    <t>ビークロン(特殊)</t>
  </si>
  <si>
    <t>つのショット</t>
  </si>
  <si>
    <t>メルカーバ</t>
  </si>
  <si>
    <t>ロケットパンチ</t>
  </si>
  <si>
    <t>しゃてき、重り引き</t>
  </si>
  <si>
    <t>ロックロン</t>
  </si>
  <si>
    <t>ハイパー地震</t>
  </si>
  <si>
    <t>センチュリオン</t>
  </si>
  <si>
    <t>ドミノ倒し、重り引き</t>
  </si>
  <si>
    <t>テナガハウンド</t>
  </si>
  <si>
    <t>コートロアコート</t>
  </si>
  <si>
    <t>ジャガーノート</t>
  </si>
  <si>
    <t>我慢、元気、本気</t>
  </si>
  <si>
    <t>ダックロン</t>
  </si>
  <si>
    <t>ダックン</t>
  </si>
  <si>
    <t>3連突き</t>
  </si>
  <si>
    <t>ダックロン(特殊)</t>
  </si>
  <si>
    <t>地震</t>
  </si>
  <si>
    <t>ナースボーン</t>
  </si>
  <si>
    <t>ナースボーン(レア1)</t>
  </si>
  <si>
    <t>つの一文字</t>
  </si>
  <si>
    <t>ナースボーン(レア2)</t>
  </si>
  <si>
    <t>ナースボーン(レア3)</t>
  </si>
  <si>
    <t>ガーラント</t>
  </si>
  <si>
    <t>ヘンガー(特殊)</t>
  </si>
  <si>
    <t>ガイアー</t>
  </si>
  <si>
    <t>オメガレックス</t>
  </si>
  <si>
    <t>しゃてき、走り込み</t>
  </si>
  <si>
    <t>プロトメサイアー</t>
  </si>
  <si>
    <t>ヒューイ</t>
  </si>
  <si>
    <t>エンドブリンガー</t>
  </si>
  <si>
    <t>本気</t>
  </si>
  <si>
    <t>Wドリルロケット</t>
  </si>
  <si>
    <t>カラクリ</t>
  </si>
  <si>
    <t>ダークヘンガー</t>
  </si>
  <si>
    <t>ダークヘンガー(特殊)</t>
  </si>
  <si>
    <t>スケルトン</t>
  </si>
  <si>
    <t>スケルトン(レア1)</t>
  </si>
  <si>
    <t>スケルトン(レア2)</t>
  </si>
  <si>
    <t>アームキャノン</t>
  </si>
  <si>
    <t>スケルトン(レア3)</t>
  </si>
  <si>
    <t>ベビードール</t>
  </si>
  <si>
    <t>必死</t>
  </si>
  <si>
    <t>超竜巻斬(継承可)、自爆</t>
  </si>
  <si>
    <t>ベビードール(特殊1)</t>
  </si>
  <si>
    <t>超竜巻斬</t>
  </si>
  <si>
    <t>ベビードール(特殊2)</t>
  </si>
  <si>
    <t>自爆</t>
  </si>
  <si>
    <t>超竜巻斬、自爆</t>
  </si>
  <si>
    <t>ドラコ</t>
  </si>
  <si>
    <t>サーカスファイア</t>
  </si>
  <si>
    <t>ポルックス</t>
  </si>
  <si>
    <t>しゃてき、変動ゆか</t>
  </si>
  <si>
    <t>竜巻斬(継承可)、超竜巻斬(継承可)</t>
  </si>
  <si>
    <t>ラッキー(特殊)</t>
  </si>
  <si>
    <t>ピエロ</t>
  </si>
  <si>
    <t>竜巻斬、超竜巻斬</t>
  </si>
  <si>
    <t>ペブリー</t>
  </si>
  <si>
    <t>プチナイト</t>
  </si>
  <si>
    <t>超竜巻斬(継承可)</t>
  </si>
  <si>
    <t>ドミノ倒し、変動ゆか</t>
  </si>
  <si>
    <t>バッキー</t>
  </si>
  <si>
    <t>メタルグレイ</t>
  </si>
  <si>
    <t>トリッカー</t>
  </si>
  <si>
    <t>必死、本気</t>
  </si>
  <si>
    <t>モッキー</t>
  </si>
  <si>
    <t>デンネン</t>
  </si>
  <si>
    <t>デンネン(レア1)</t>
  </si>
  <si>
    <t>デンネン(レア2)</t>
  </si>
  <si>
    <t>ヘッドスパイク</t>
  </si>
  <si>
    <t>デンネン(レア3)</t>
  </si>
  <si>
    <t>だましうち</t>
  </si>
  <si>
    <t>デンネン(レア4)</t>
  </si>
  <si>
    <t>ぐるぐるパンチ</t>
  </si>
  <si>
    <t>デンネン(レア5)</t>
  </si>
  <si>
    <t>ヘビーダイアナ</t>
  </si>
  <si>
    <t>我慢</t>
  </si>
  <si>
    <t>タイラント</t>
  </si>
  <si>
    <t>ストロングホーン</t>
  </si>
  <si>
    <t>ゴビ</t>
  </si>
  <si>
    <t>大ハエたたき(継承可)</t>
  </si>
  <si>
    <t>ゴビ(特殊)</t>
  </si>
  <si>
    <t>根性、我慢</t>
  </si>
  <si>
    <t>マリオマックス</t>
  </si>
  <si>
    <t>大ロケットパンチ</t>
  </si>
  <si>
    <t>ゴーレム(特殊)</t>
  </si>
  <si>
    <t>グランドバンカー</t>
  </si>
  <si>
    <t>グランドバンカー(特殊)</t>
  </si>
  <si>
    <t>バトルロックス</t>
  </si>
  <si>
    <t>ダゴン</t>
  </si>
  <si>
    <t>ダゴン(特殊)</t>
  </si>
  <si>
    <t>ブルーマウンテン</t>
  </si>
  <si>
    <t>ブルーマウンテン(特殊)</t>
  </si>
  <si>
    <t>モアイゴン</t>
  </si>
  <si>
    <t>モアイゴン(特殊)</t>
  </si>
  <si>
    <t>スリーピー</t>
  </si>
  <si>
    <t>バクー</t>
  </si>
  <si>
    <t>アメンホテプ</t>
  </si>
  <si>
    <t>プレッシャー</t>
  </si>
  <si>
    <t>グジラ</t>
  </si>
  <si>
    <t>ダオ</t>
  </si>
  <si>
    <t>アストロ</t>
  </si>
  <si>
    <t>タイタン</t>
  </si>
  <si>
    <t>タイタン(特殊)</t>
  </si>
  <si>
    <t>アンゴルモア</t>
  </si>
  <si>
    <t>我慢、本気</t>
  </si>
  <si>
    <t>ポセイドン</t>
  </si>
  <si>
    <t>ウッディー</t>
  </si>
  <si>
    <t>エコロガーデアン</t>
  </si>
  <si>
    <t>ケンプファー</t>
  </si>
  <si>
    <t>マグナビートル</t>
  </si>
  <si>
    <t>マーブルガイ</t>
  </si>
  <si>
    <t>ニューボトル</t>
  </si>
  <si>
    <t>ニューボトル(レア1)</t>
  </si>
  <si>
    <t>ニューボトル(レア2)</t>
  </si>
  <si>
    <t>ニューボトル(レア3)</t>
  </si>
  <si>
    <t>ぐるぐるアタック</t>
  </si>
  <si>
    <t>ピクスロード</t>
  </si>
  <si>
    <t>サラマンドラ</t>
  </si>
  <si>
    <t>炎の突進(継承可)</t>
  </si>
  <si>
    <t>アンキロード</t>
  </si>
  <si>
    <t>ロードランナー(特殊)</t>
  </si>
  <si>
    <t>クラブランナー</t>
  </si>
  <si>
    <t>ハウルロード</t>
  </si>
  <si>
    <t>ブチランナー</t>
  </si>
  <si>
    <t>ハチロー</t>
  </si>
  <si>
    <t>ハチロー(特殊)</t>
  </si>
  <si>
    <t>ファイアロール</t>
  </si>
  <si>
    <t>ロードガリニクス</t>
  </si>
  <si>
    <t>タスマニア</t>
  </si>
  <si>
    <t>走り込み、めいそう</t>
  </si>
  <si>
    <t>デザートランナー</t>
  </si>
  <si>
    <t>ロードマスタード</t>
  </si>
  <si>
    <t>バジリスク</t>
  </si>
  <si>
    <t>スカシラプトル</t>
  </si>
  <si>
    <t>走り込み、丸太うけ</t>
  </si>
  <si>
    <t>リュウボクリュウ</t>
  </si>
  <si>
    <t>アロハノランナー</t>
  </si>
  <si>
    <t>ブラックロード</t>
  </si>
  <si>
    <t>カッチュウロード</t>
  </si>
  <si>
    <t>ティラノパープル</t>
  </si>
  <si>
    <t>ゼブランナー</t>
  </si>
  <si>
    <t>ゼブランナー(レア1)</t>
  </si>
  <si>
    <t>ゼブランナー(レア2)</t>
  </si>
  <si>
    <t>砂アタック</t>
  </si>
  <si>
    <t>ゼブランナー(データのみ)</t>
  </si>
  <si>
    <t>レジーナ</t>
  </si>
  <si>
    <t>集中</t>
  </si>
  <si>
    <t>地走り</t>
  </si>
  <si>
    <t>シールドタックル</t>
  </si>
  <si>
    <t>ベスビオス</t>
  </si>
  <si>
    <t>キックコンボ</t>
  </si>
  <si>
    <t>つむじ風、真・風神剣(継承可)</t>
  </si>
  <si>
    <t>ヘラクレス</t>
  </si>
  <si>
    <t>ケルマディクス</t>
  </si>
  <si>
    <t>デュラハン(特殊)</t>
  </si>
  <si>
    <t>ロブリッター</t>
  </si>
  <si>
    <t>グレイシア</t>
  </si>
  <si>
    <t>つむじ風</t>
  </si>
  <si>
    <t>ガルーダ</t>
  </si>
  <si>
    <t>ヒノトリ</t>
  </si>
  <si>
    <t>真・風神剣(継承可)</t>
  </si>
  <si>
    <t>ドミノ倒し、カウレア火山</t>
  </si>
  <si>
    <t>メタルグローリー</t>
  </si>
  <si>
    <t>メタルグローリー(特殊)</t>
  </si>
  <si>
    <t>ジェノサイド</t>
  </si>
  <si>
    <t>シールドタックル、真・風神剣(継承可)</t>
  </si>
  <si>
    <t>ノーマッド</t>
  </si>
  <si>
    <t>ショーグン</t>
  </si>
  <si>
    <t>ショーグン(レア1)</t>
  </si>
  <si>
    <t>ショーグン(レア2)</t>
  </si>
  <si>
    <t>ショーグン(レア3)</t>
  </si>
  <si>
    <t>乱れ突き</t>
  </si>
  <si>
    <t>ブラッディJ</t>
  </si>
  <si>
    <t>ブラッディJ(レア1)</t>
  </si>
  <si>
    <t>かぶと割り</t>
  </si>
  <si>
    <t>Ｖの字斬り</t>
  </si>
  <si>
    <t>真・風神剣</t>
  </si>
  <si>
    <t>コクシムソウ</t>
  </si>
  <si>
    <t>コクシムソウ(レア1)</t>
  </si>
  <si>
    <t>風神剣</t>
  </si>
  <si>
    <t>コクシムソウ(レア2)</t>
  </si>
  <si>
    <t>コクシムソウ(レア3)</t>
  </si>
  <si>
    <t>集中、必死</t>
  </si>
  <si>
    <t>コクシムソウ(レア4)</t>
  </si>
  <si>
    <t>レマクラスト</t>
  </si>
  <si>
    <t>プライヤロックス</t>
  </si>
  <si>
    <t>竜巻アタック</t>
  </si>
  <si>
    <t>プロテクトアロー</t>
  </si>
  <si>
    <t>テイルブレード</t>
  </si>
  <si>
    <t>スロウランサー</t>
  </si>
  <si>
    <t>アローヘッド(特殊1)</t>
  </si>
  <si>
    <t>デスカッター</t>
  </si>
  <si>
    <t>アローヘッド(特殊2)</t>
  </si>
  <si>
    <t>マスタードアロー</t>
  </si>
  <si>
    <t>セルケト</t>
  </si>
  <si>
    <t>Wテイルアタック</t>
  </si>
  <si>
    <t>バグソイヤー</t>
  </si>
  <si>
    <t>スモーピオン</t>
  </si>
  <si>
    <t>スモーピオン(レア1)</t>
  </si>
  <si>
    <t>ストロードレイン</t>
  </si>
  <si>
    <t>スモーピオン(レア2)</t>
  </si>
  <si>
    <t>ジャンプハンマー</t>
  </si>
  <si>
    <t>スモーピオン(レア3)</t>
  </si>
  <si>
    <t>スモーピオン(レア4)</t>
  </si>
  <si>
    <t>デトナクリス</t>
  </si>
  <si>
    <t>トウテツ</t>
  </si>
  <si>
    <t>デトナレックス</t>
  </si>
  <si>
    <t>ライガー(特殊)</t>
  </si>
  <si>
    <t>吠え</t>
  </si>
  <si>
    <t>ハムライガー</t>
  </si>
  <si>
    <t>ハムライガー(特殊)</t>
  </si>
  <si>
    <t>パレパレジャングル</t>
  </si>
  <si>
    <t>バロン</t>
  </si>
  <si>
    <t>モノアイ</t>
  </si>
  <si>
    <t>アクアストライク</t>
  </si>
  <si>
    <t>エコノキックス</t>
  </si>
  <si>
    <t>エコノキックス(特殊)</t>
  </si>
  <si>
    <t>テラードッグ</t>
  </si>
  <si>
    <t>テラードッグ(特殊)</t>
  </si>
  <si>
    <t>ヤクトハウンド</t>
  </si>
  <si>
    <t>ケルベロス</t>
  </si>
  <si>
    <t>シロ</t>
  </si>
  <si>
    <t>シロ(レア1)</t>
  </si>
  <si>
    <t>シロ(レア2)</t>
  </si>
  <si>
    <t>余裕、元気</t>
  </si>
  <si>
    <t>雷撃</t>
  </si>
  <si>
    <t>シロ(レア3)</t>
  </si>
  <si>
    <t>キンダーホップ</t>
  </si>
  <si>
    <t>ホッパー</t>
  </si>
  <si>
    <t>雷撃、炎</t>
  </si>
  <si>
    <t>トビカサゴ</t>
  </si>
  <si>
    <t>クリック</t>
  </si>
  <si>
    <t>ホッパー(特殊)</t>
  </si>
  <si>
    <t>ワガハイ</t>
  </si>
  <si>
    <t>エメラルドアイ</t>
  </si>
  <si>
    <t>スプリンガー</t>
  </si>
  <si>
    <t>ウシロメデス</t>
  </si>
  <si>
    <t>ウシロメデス(特殊)</t>
  </si>
  <si>
    <t>パチクリ</t>
  </si>
  <si>
    <t>サクラホップ</t>
  </si>
  <si>
    <t>モッチー</t>
  </si>
  <si>
    <t>サクラホップ(特殊)</t>
  </si>
  <si>
    <t>ワイロ</t>
  </si>
  <si>
    <t>集中、本気</t>
  </si>
  <si>
    <t>ハネボックリ</t>
  </si>
  <si>
    <t>ケロッパー</t>
  </si>
  <si>
    <t>ケロッパー（レア1)</t>
  </si>
  <si>
    <t>プール</t>
  </si>
  <si>
    <t>ケロッパー（レア2）</t>
  </si>
  <si>
    <t>ジャンプブロウ</t>
  </si>
  <si>
    <t>ケロッパー(データのみ)</t>
  </si>
  <si>
    <t>ヴァージアハピ</t>
  </si>
  <si>
    <t>根性</t>
  </si>
  <si>
    <t>ロックブラッド</t>
  </si>
  <si>
    <t>ウロコウサギ</t>
  </si>
  <si>
    <t>パルスコーン</t>
  </si>
  <si>
    <t>ハム(特殊)</t>
  </si>
  <si>
    <t>ハムオウジ</t>
  </si>
  <si>
    <t>ハムオウジ(特殊)</t>
  </si>
  <si>
    <t>クロスフォーアイ</t>
  </si>
  <si>
    <t>ブルーフレア</t>
  </si>
  <si>
    <t>ハムリーフ</t>
  </si>
  <si>
    <t>ダークハム</t>
  </si>
  <si>
    <t>トルクレンチ</t>
  </si>
  <si>
    <t>ラベンダーロック</t>
  </si>
  <si>
    <t>トルネード</t>
  </si>
  <si>
    <t>トルネード(レア1)</t>
  </si>
  <si>
    <t>根性、闘魂</t>
  </si>
  <si>
    <t>トルネード(レア2)</t>
  </si>
  <si>
    <t>バックナックル</t>
  </si>
  <si>
    <t>トルネード(データのみ)</t>
  </si>
  <si>
    <t>マグマックス</t>
  </si>
  <si>
    <t>ヒガンテ</t>
  </si>
  <si>
    <t>ムシャバクー</t>
  </si>
  <si>
    <t>アイスバーク</t>
  </si>
  <si>
    <t>ゴンタ</t>
  </si>
  <si>
    <t>バクー(特殊)</t>
  </si>
  <si>
    <t>ヌッシー</t>
  </si>
  <si>
    <t>ドン･クラウン</t>
  </si>
  <si>
    <t>ドン･クラウン(特殊)</t>
  </si>
  <si>
    <t>すかしっぺ</t>
  </si>
  <si>
    <t>ギガパイント</t>
  </si>
  <si>
    <t>ダンゴウザカ</t>
  </si>
  <si>
    <t>ダンゴウザカ(レア1)</t>
  </si>
  <si>
    <t>うたたね</t>
  </si>
  <si>
    <t>ダンゴウザカ(レア2)</t>
  </si>
  <si>
    <t>走り込み、重り引き</t>
  </si>
  <si>
    <t>ダンゴウザカ(レア3)</t>
  </si>
  <si>
    <t>さかりうた</t>
  </si>
  <si>
    <t>ピクセル</t>
  </si>
  <si>
    <t>魔神ナックル(継承可)、ゴッドナックル</t>
  </si>
  <si>
    <t>ウォーロックス</t>
  </si>
  <si>
    <t>レクサス</t>
  </si>
  <si>
    <t>イヌガミ</t>
  </si>
  <si>
    <t>ガリオン</t>
  </si>
  <si>
    <t>魔神ナックル(継承可)、ゴッドナックル、ゴッドファイナル</t>
  </si>
  <si>
    <t>ガリ(特殊)</t>
  </si>
  <si>
    <t>魔神ナックル、ゴッドナックル、ゴッドファイナル</t>
  </si>
  <si>
    <t>ヒトツメオウジ</t>
  </si>
  <si>
    <t>アクアリウス</t>
  </si>
  <si>
    <t>カラフルマスク</t>
  </si>
  <si>
    <t>ガリラス</t>
  </si>
  <si>
    <t>ガリラス(特殊)</t>
  </si>
  <si>
    <t>魔神ナックル、ゴッドナックル</t>
  </si>
  <si>
    <t>ツチノコボクサー</t>
  </si>
  <si>
    <t>シオンカメン</t>
  </si>
  <si>
    <t>ハレハレ</t>
  </si>
  <si>
    <t>ハレハレ(レア1)</t>
  </si>
  <si>
    <t>ナックル</t>
  </si>
  <si>
    <t>ハレハレ(レア2)</t>
  </si>
  <si>
    <t>レッドウィスプ</t>
  </si>
  <si>
    <t>ハレハレ(レア3)</t>
  </si>
  <si>
    <t>ハリケーン</t>
  </si>
  <si>
    <t>アカジジ</t>
  </si>
  <si>
    <t>泥酔</t>
  </si>
  <si>
    <t>仙酒飲</t>
  </si>
  <si>
    <t>ツンドラ</t>
  </si>
  <si>
    <t>電撃</t>
  </si>
  <si>
    <t>ゴーディッシュ</t>
  </si>
  <si>
    <t>仙酔酒(継承可)</t>
  </si>
  <si>
    <t>アーケロ(特殊)</t>
  </si>
  <si>
    <t>ユズボウズ</t>
  </si>
  <si>
    <t>なめる</t>
  </si>
  <si>
    <t>ユズボウズ(特殊)</t>
  </si>
  <si>
    <t>サクラジイヤ</t>
  </si>
  <si>
    <t>ぺろりん</t>
  </si>
  <si>
    <t>クーロン</t>
  </si>
  <si>
    <t>泥酔、本気</t>
  </si>
  <si>
    <t>アックス</t>
  </si>
  <si>
    <t>アックス(レア1)</t>
  </si>
  <si>
    <t>泥酔、闘魂</t>
  </si>
  <si>
    <t>竜巻爪</t>
  </si>
  <si>
    <t>仙酔酒</t>
  </si>
  <si>
    <t>アックス(レア2)</t>
  </si>
  <si>
    <t>跳爪</t>
  </si>
  <si>
    <t>アックス(レア3)</t>
  </si>
  <si>
    <t>ピンクグジラ</t>
  </si>
  <si>
    <t>ピンクグジラ(特殊)</t>
  </si>
  <si>
    <t>しゃぼんアタック</t>
  </si>
  <si>
    <t>グジコーン</t>
  </si>
  <si>
    <t>グジコーン(特殊)</t>
  </si>
  <si>
    <t>ウェーブプレス</t>
  </si>
  <si>
    <t>グジラ(特殊)</t>
  </si>
  <si>
    <t>ギガロン</t>
  </si>
  <si>
    <t>丸太うけ、トーブル海岸</t>
  </si>
  <si>
    <t>ギガロン(特殊)</t>
  </si>
  <si>
    <t>キプロス</t>
  </si>
  <si>
    <t>キプロス(レア1)</t>
  </si>
  <si>
    <t>キプロス(レア2)</t>
  </si>
  <si>
    <t>キプロス(レア3)</t>
  </si>
  <si>
    <t>突進</t>
  </si>
  <si>
    <t>元気</t>
  </si>
  <si>
    <t>1・2フック、ターンストレート、バロストレート</t>
  </si>
  <si>
    <t>バジャール(特殊)</t>
  </si>
  <si>
    <t>ジャバ</t>
  </si>
  <si>
    <t>元気、本気</t>
  </si>
  <si>
    <t>1・2フック、ターンストレート、バロストレート、コンボフック、コンボスマッシュ</t>
  </si>
  <si>
    <t>ジムジョール</t>
  </si>
  <si>
    <t>ジムジョール(レア1)</t>
  </si>
  <si>
    <t>魔法つぼ</t>
  </si>
  <si>
    <t>ジムジョール(レア2)</t>
  </si>
  <si>
    <t>大魔法つぼ</t>
  </si>
  <si>
    <t>ジムジョール(レア3)</t>
  </si>
  <si>
    <t>怪光線</t>
  </si>
  <si>
    <t>マジンバジャール</t>
  </si>
  <si>
    <t>マジンバジャール(レア1)</t>
  </si>
  <si>
    <t>石板再生でマジン種を選択する、石板再生のみ</t>
  </si>
  <si>
    <t>ウルトラール</t>
  </si>
  <si>
    <t>ウルトラール(レア1)</t>
  </si>
  <si>
    <t>ウルトラール(レア2)</t>
  </si>
  <si>
    <t>ウルトラール(レア3)</t>
  </si>
  <si>
    <t>ママニャー</t>
  </si>
  <si>
    <t>ニャー</t>
  </si>
  <si>
    <t>ママニャー(特殊)</t>
  </si>
  <si>
    <t>ニャーニャにゃー</t>
  </si>
  <si>
    <t>ワン</t>
  </si>
  <si>
    <t>ミミニャー</t>
  </si>
  <si>
    <t>ニャー(特殊)</t>
  </si>
  <si>
    <t>バスニャー</t>
  </si>
  <si>
    <t>カイパン</t>
  </si>
  <si>
    <t>カイパン(レア1)</t>
  </si>
  <si>
    <t>ニャーにゃー</t>
  </si>
  <si>
    <t>カイパン(レア2)</t>
  </si>
  <si>
    <t>ニャンニャンにゃ</t>
  </si>
  <si>
    <t>パパス雪山、トーブル海岸</t>
  </si>
  <si>
    <t>カイパン(レア3)</t>
  </si>
  <si>
    <t>火炎連砲</t>
  </si>
  <si>
    <t>カウレア火山</t>
  </si>
  <si>
    <t>ヒノトリ(特殊)</t>
  </si>
  <si>
    <t>ビンチョー</t>
  </si>
  <si>
    <t>ビンチョー(レア1)</t>
  </si>
  <si>
    <t>ファイアリバー</t>
  </si>
  <si>
    <t>ビンチョー(レア2)</t>
  </si>
  <si>
    <t>めいそう、カウレア火山</t>
  </si>
  <si>
    <t>ビンチョー(データのみ)</t>
  </si>
  <si>
    <t>ゴースト</t>
  </si>
  <si>
    <t>巨石よけ</t>
  </si>
  <si>
    <t>ゴースト(特殊)</t>
  </si>
  <si>
    <t>ソウルビーム</t>
  </si>
  <si>
    <t>シェフ</t>
  </si>
  <si>
    <t>シェフ(レア1)</t>
  </si>
  <si>
    <t>カード</t>
  </si>
  <si>
    <t>シェフ(レア2)</t>
  </si>
  <si>
    <t>シェフ(レア3)</t>
  </si>
  <si>
    <t>ラブラブセイジン</t>
  </si>
  <si>
    <t>ラブラブセイジン(特殊)</t>
  </si>
  <si>
    <t>大極変化</t>
  </si>
  <si>
    <t>メタルナー(特殊)</t>
  </si>
  <si>
    <t>メタゾール</t>
  </si>
  <si>
    <t>ライライ</t>
  </si>
  <si>
    <t>ライライ(レア1)</t>
  </si>
  <si>
    <t>ポン拳</t>
  </si>
  <si>
    <t>ライライ(レア2)</t>
  </si>
  <si>
    <t>ライライ(レア3)</t>
  </si>
  <si>
    <t>ピンキー</t>
  </si>
  <si>
    <t>イワゾー</t>
  </si>
  <si>
    <t>晩成</t>
  </si>
  <si>
    <t>メロンボ</t>
  </si>
  <si>
    <t>ツノマル</t>
  </si>
  <si>
    <t>ガンバ</t>
  </si>
  <si>
    <t>ガンバ(特殊)</t>
  </si>
  <si>
    <t>歌う</t>
  </si>
  <si>
    <t>オリオン</t>
  </si>
  <si>
    <t>スエゾー(特殊)</t>
  </si>
  <si>
    <t>テレパシー</t>
  </si>
  <si>
    <t>スケゾー</t>
  </si>
  <si>
    <t>プラムラー</t>
  </si>
  <si>
    <t>アカメ</t>
  </si>
  <si>
    <t>ムシメ</t>
  </si>
  <si>
    <t>ノリゾー</t>
  </si>
  <si>
    <t>キンゾー</t>
  </si>
  <si>
    <t>キンゾー(レア1)</t>
  </si>
  <si>
    <t>ギンゾーとブロンズゾーを合体しても出現する</t>
  </si>
  <si>
    <t>ギンゾー</t>
  </si>
  <si>
    <t>ギンゾー(レア1)</t>
  </si>
  <si>
    <t>キッス</t>
  </si>
  <si>
    <t>ブロンズゾー</t>
  </si>
  <si>
    <t>ブロンズゾー(レア1)</t>
  </si>
  <si>
    <t>ベタピン</t>
  </si>
  <si>
    <t>ベタピン(レア1)</t>
  </si>
  <si>
    <t>テレポート</t>
  </si>
  <si>
    <t>ベタピン(レア2)</t>
  </si>
  <si>
    <t>ベタピン(データのみ)</t>
  </si>
  <si>
    <t>すえきすえぞー</t>
  </si>
  <si>
    <t>すえきすえぞー(レア1)</t>
  </si>
  <si>
    <t>かみつき</t>
  </si>
  <si>
    <t>アイテム付与不可</t>
  </si>
  <si>
    <t>ポンポン</t>
  </si>
  <si>
    <t>ピアリー</t>
  </si>
  <si>
    <t>カラコルム</t>
  </si>
  <si>
    <t>ベンガル</t>
  </si>
  <si>
    <t>めいそう、パパス雪山</t>
  </si>
  <si>
    <t>ベンガル(特殊)</t>
  </si>
  <si>
    <t>ゾージル</t>
  </si>
  <si>
    <t>ジール(特殊)</t>
  </si>
  <si>
    <t>ドクロカブリ</t>
  </si>
  <si>
    <t>ピテカン</t>
  </si>
  <si>
    <t>ピテカン(レア1)</t>
  </si>
  <si>
    <t>だだっこパンチ</t>
  </si>
  <si>
    <t>ピテカン(レア2)</t>
  </si>
  <si>
    <t>ピテカン(データのみ)</t>
  </si>
  <si>
    <t>マンナ</t>
  </si>
  <si>
    <t>ミタラシ</t>
  </si>
  <si>
    <t>炎</t>
  </si>
  <si>
    <t>ヨロイモッチー</t>
  </si>
  <si>
    <t>ペンギンダマシ</t>
  </si>
  <si>
    <t>乱れざくら</t>
  </si>
  <si>
    <t>ニャンコロモチ</t>
  </si>
  <si>
    <t>八重ざくら</t>
  </si>
  <si>
    <t>ニャンコロモチ(データのみ)</t>
  </si>
  <si>
    <t>モッチー(特殊1)</t>
  </si>
  <si>
    <t>さくら吹雪</t>
  </si>
  <si>
    <t>モッチー(特殊2)</t>
  </si>
  <si>
    <t>モッチ砲</t>
  </si>
  <si>
    <t>ヘルファット</t>
  </si>
  <si>
    <t>根性、本気</t>
  </si>
  <si>
    <t>ゼラチン</t>
  </si>
  <si>
    <t>ジェントル</t>
  </si>
  <si>
    <t>ジェントル(レア1)</t>
  </si>
  <si>
    <t>合体の隠し味にDNAカプセルを使用する、合体のみ</t>
  </si>
  <si>
    <t>カロリーナ</t>
  </si>
  <si>
    <t>カロリーナ(レア1)</t>
  </si>
  <si>
    <t>もっちゃん</t>
  </si>
  <si>
    <t>サクラモッチーニ</t>
  </si>
  <si>
    <t>サクラモッチーニ(レア1)</t>
  </si>
  <si>
    <t>ヘルハート</t>
  </si>
  <si>
    <t>フレアデス</t>
  </si>
  <si>
    <t>ツームストーン</t>
  </si>
  <si>
    <t>ブルーテラー</t>
  </si>
  <si>
    <t>ブルーテラー(特殊)</t>
  </si>
  <si>
    <t>スイシーダ</t>
  </si>
  <si>
    <t>スイシーダ(特殊)</t>
  </si>
  <si>
    <t>ジョーカー(特殊1)</t>
  </si>
  <si>
    <t>ジョーカー(特殊2)</t>
  </si>
  <si>
    <t>ジョーカー(特殊3)</t>
  </si>
  <si>
    <t>スプラッター</t>
  </si>
  <si>
    <t>スプラッター(レア1)</t>
  </si>
  <si>
    <t>スプラッター(レア2)</t>
  </si>
  <si>
    <t>スプラッター(レア3)</t>
  </si>
  <si>
    <t>フラッペ</t>
  </si>
  <si>
    <t>ネンドロ</t>
  </si>
  <si>
    <t>闘魂</t>
  </si>
  <si>
    <t>ようかい液</t>
  </si>
  <si>
    <t>フラッペ(特殊)</t>
  </si>
  <si>
    <t>ドクドク</t>
  </si>
  <si>
    <t>闘魂、本気</t>
  </si>
  <si>
    <t>ネンドロスカイ</t>
  </si>
  <si>
    <t>ネンドロ(特殊)</t>
  </si>
  <si>
    <t>アクアクレイ</t>
  </si>
  <si>
    <t>アクアクレイ(特殊)</t>
  </si>
  <si>
    <t>投げキッス</t>
  </si>
  <si>
    <t>バトルクレイ</t>
  </si>
  <si>
    <t>バトルクレイ(レア1)</t>
  </si>
  <si>
    <t>バトルクレイ(レア2)</t>
  </si>
  <si>
    <t>バトルクレイ(レア3)</t>
  </si>
  <si>
    <t>ピンクジャム</t>
  </si>
  <si>
    <t>イシガキゲル</t>
  </si>
  <si>
    <t>ウロコゲル</t>
  </si>
  <si>
    <t>ミントジェラード</t>
  </si>
  <si>
    <t>エナジードレイン</t>
  </si>
  <si>
    <t>ネンドマン</t>
  </si>
  <si>
    <t>ゲルキゾク</t>
  </si>
  <si>
    <t>メダマゼリー</t>
  </si>
  <si>
    <t>ゲル(特殊)</t>
  </si>
  <si>
    <t>ゲルコプター</t>
  </si>
  <si>
    <t>エコスライム</t>
  </si>
  <si>
    <t>マグマグミ</t>
  </si>
  <si>
    <t>マグマグミ(特殊)</t>
  </si>
  <si>
    <t>G・キューブ2</t>
  </si>
  <si>
    <t>カンテンムシ</t>
  </si>
  <si>
    <t>パー・プリン</t>
  </si>
  <si>
    <t>ピラミッドパワー</t>
  </si>
  <si>
    <t>メタルゲル</t>
  </si>
  <si>
    <t>メタルゲル(レア1)</t>
  </si>
  <si>
    <t>メタルゲル(レア2)</t>
  </si>
  <si>
    <t>ガトリング</t>
  </si>
  <si>
    <t>メタルゲル(レア3)</t>
  </si>
  <si>
    <t>セイレーン</t>
  </si>
  <si>
    <t>ウンディーネ</t>
  </si>
  <si>
    <t>アクアウィップ(継承可)、超アクアウィップ(継承可)</t>
  </si>
  <si>
    <t>ウンディーネ(特殊)</t>
  </si>
  <si>
    <t>アクアウィップ、超アクアウィップ</t>
  </si>
  <si>
    <t>マーメイド</t>
  </si>
  <si>
    <t>マーメイド(レア1)</t>
  </si>
  <si>
    <t>マーメイド(レア2)</t>
  </si>
  <si>
    <t>クリスタルレイン</t>
  </si>
  <si>
    <t>マーメイド(レア3)</t>
  </si>
  <si>
    <t>アイスコフィン</t>
  </si>
  <si>
    <t>アンモン</t>
  </si>
  <si>
    <t>ナイトン</t>
  </si>
  <si>
    <t>ナイトナイトン</t>
  </si>
  <si>
    <t>ドミノ倒し、プール</t>
  </si>
  <si>
    <t>トラガイ</t>
  </si>
  <si>
    <t>めいそう、プール</t>
  </si>
  <si>
    <t>アラビアナイトン</t>
  </si>
  <si>
    <t>メタルシェル</t>
  </si>
  <si>
    <t>スカシガイ</t>
  </si>
  <si>
    <t>丸太うけ、プール</t>
  </si>
  <si>
    <t>スカシガイ(特殊)</t>
  </si>
  <si>
    <t>ナイトン(特殊)</t>
  </si>
  <si>
    <t>バウムクーヘン</t>
  </si>
  <si>
    <t>ドリブラー</t>
  </si>
  <si>
    <t>ドリブラー(レア1)</t>
  </si>
  <si>
    <t>石板再生でヴィゴールを選択する</t>
  </si>
  <si>
    <t>ドリブラー(レア2)</t>
  </si>
  <si>
    <t>オクトパスナイト</t>
  </si>
  <si>
    <t>ドリブラー(レア3)</t>
  </si>
  <si>
    <t>ローリンナイト</t>
  </si>
  <si>
    <t>走り込み、プール</t>
  </si>
  <si>
    <t>ラジアル</t>
  </si>
  <si>
    <t>ラジアル(レア1)</t>
  </si>
  <si>
    <t>ラジアル(レア2)</t>
  </si>
  <si>
    <t>ラジアル(レア3)</t>
  </si>
  <si>
    <t>石板再生でタイヤンを選択する</t>
  </si>
  <si>
    <t>ディスクナイトン</t>
  </si>
  <si>
    <t>ディスクナイトン(レア1)</t>
  </si>
  <si>
    <t>石板再生でディスクを選択する、石板再生のみ</t>
  </si>
  <si>
    <t>カーボン</t>
  </si>
  <si>
    <t>モック(特殊1)</t>
  </si>
  <si>
    <t>モック(特殊2)</t>
  </si>
  <si>
    <t>シラカバ</t>
  </si>
  <si>
    <t>シラカバ(レア1)</t>
  </si>
  <si>
    <t>シラカバ(レア2)</t>
  </si>
  <si>
    <t>シラカバ(データのみ)</t>
  </si>
  <si>
    <t>デンチュウ</t>
  </si>
  <si>
    <t>デンチュウ(レア1)</t>
  </si>
  <si>
    <t>ポイズンニードル</t>
  </si>
  <si>
    <t>デンチュウ(レア2)</t>
  </si>
  <si>
    <t>リーフドレイン</t>
  </si>
  <si>
    <t>デンチュウ(レア3)</t>
  </si>
  <si>
    <t>ブロックン</t>
  </si>
  <si>
    <t>チックン</t>
  </si>
  <si>
    <t>チックン(特殊)</t>
  </si>
  <si>
    <t>アイビーム</t>
  </si>
  <si>
    <t>ダックン(特殊)</t>
  </si>
  <si>
    <t>パラダンス</t>
  </si>
  <si>
    <t>スイカン</t>
  </si>
  <si>
    <t>スイカン(レア1)</t>
  </si>
  <si>
    <t>スイカン(レア2)</t>
  </si>
  <si>
    <t>ビックリバコ</t>
  </si>
  <si>
    <t>スイカン(レア3)</t>
  </si>
  <si>
    <t>カークン</t>
  </si>
  <si>
    <t>カークン(レア1)</t>
  </si>
  <si>
    <t>カークン(レア2)</t>
  </si>
  <si>
    <t>ドリブルアタック</t>
  </si>
  <si>
    <t>カークン(データのみ)</t>
  </si>
  <si>
    <t>ベニヒメソウ</t>
  </si>
  <si>
    <t>ガンセキソウ</t>
  </si>
  <si>
    <t>ウロコクサ</t>
  </si>
  <si>
    <t>ウロコクサ(特殊)</t>
  </si>
  <si>
    <t>ブルーフラワー</t>
  </si>
  <si>
    <t>ブルーフラワー(特殊)</t>
  </si>
  <si>
    <t>種マシンガン</t>
  </si>
  <si>
    <t>ウサギソウ</t>
  </si>
  <si>
    <t>ウサギソウ(特殊)</t>
  </si>
  <si>
    <t>連続根っこ</t>
  </si>
  <si>
    <t>キンプンソウ</t>
  </si>
  <si>
    <t>ヒネクレソウ</t>
  </si>
  <si>
    <t>オボロゲソウ</t>
  </si>
  <si>
    <t>オボロゲソウ(特殊)</t>
  </si>
  <si>
    <t>モノクロッカス</t>
  </si>
  <si>
    <t>モノクロッカス(特殊)</t>
  </si>
  <si>
    <t>ウスバカゲソウ</t>
  </si>
  <si>
    <t>ジャアクソウ</t>
  </si>
  <si>
    <t>ドレッドハーブ</t>
  </si>
  <si>
    <t>ドレッドハーブ(レア1)</t>
  </si>
  <si>
    <t>ドレッドハーブ(レア2)</t>
  </si>
  <si>
    <t>めいそう、トーブル海岸</t>
  </si>
  <si>
    <t>ドレッドハーブ(レア3)</t>
  </si>
  <si>
    <t>ドレッドハーブ(レア4)</t>
  </si>
  <si>
    <t>種ガン</t>
  </si>
  <si>
    <t>ロンパーウォール</t>
  </si>
  <si>
    <t>ランドオベリスク</t>
  </si>
  <si>
    <t>ジュラスウォール</t>
  </si>
  <si>
    <t>ジュラスウォール(特殊)</t>
  </si>
  <si>
    <t>ブルースポンジ</t>
  </si>
  <si>
    <t>ワイルドブロック</t>
  </si>
  <si>
    <t>バロックス</t>
  </si>
  <si>
    <t>バロックス(特殊)</t>
  </si>
  <si>
    <t>超針ぶっ刺し、サケビ声</t>
  </si>
  <si>
    <t>トリオビームZ</t>
  </si>
  <si>
    <t>スタイルフォーム</t>
  </si>
  <si>
    <t>我慢、余裕</t>
  </si>
  <si>
    <t>アイスキャンディ</t>
  </si>
  <si>
    <t>ワカクサケンザイ</t>
  </si>
  <si>
    <t>モノリス(特殊)</t>
  </si>
  <si>
    <t>ソボロベント</t>
  </si>
  <si>
    <t>アスファール</t>
  </si>
  <si>
    <t>ホシゾラ</t>
  </si>
  <si>
    <t>ホシゾラ(レア1)</t>
  </si>
  <si>
    <t>わらわら</t>
  </si>
  <si>
    <t>ホシゾラ(レア2)</t>
  </si>
  <si>
    <t>ホシゾラ(レア3)</t>
  </si>
  <si>
    <t>ドミノス</t>
  </si>
  <si>
    <t>ドミノス(レア1)</t>
  </si>
  <si>
    <t>ドミノス(レア2)</t>
  </si>
  <si>
    <t>大たおれこみ</t>
  </si>
  <si>
    <t>ドミノス(データのみ)</t>
  </si>
  <si>
    <t>ラクガキモノ</t>
  </si>
  <si>
    <t>ラクガキモノ(レア1)</t>
  </si>
  <si>
    <t>石板再生でラクガキ種を選択する、石板再生のみ</t>
  </si>
  <si>
    <t>ラウロック</t>
  </si>
  <si>
    <t>ラウー</t>
  </si>
  <si>
    <t>ラウロック(特殊)</t>
  </si>
  <si>
    <t>ドッカンバナナ</t>
  </si>
  <si>
    <t>ウッキー</t>
  </si>
  <si>
    <t>ボス</t>
  </si>
  <si>
    <t>ラウレシアン</t>
  </si>
  <si>
    <t>ラウレシアン(特殊)</t>
  </si>
  <si>
    <t>くしゃみ、ばくふう</t>
  </si>
  <si>
    <t>ラウー(特殊)</t>
  </si>
  <si>
    <t>ゴールドダスト</t>
  </si>
  <si>
    <t>ゴールドダスト(レア1)</t>
  </si>
  <si>
    <t>バナナブーメラン</t>
  </si>
  <si>
    <t>ゴールドダスト(レア2)</t>
  </si>
  <si>
    <t>ボム</t>
  </si>
  <si>
    <t>ベニシャクトリ</t>
  </si>
  <si>
    <t>パレパレジャングルはバグ？</t>
  </si>
  <si>
    <t>イワムシ</t>
  </si>
  <si>
    <t>イワムシ(特殊)</t>
  </si>
  <si>
    <t>トカゲムシ</t>
  </si>
  <si>
    <t>ブルードリル</t>
  </si>
  <si>
    <t>コロネ</t>
  </si>
  <si>
    <t>カメンワーム</t>
  </si>
  <si>
    <t>ザザムワーム</t>
  </si>
  <si>
    <t>グラスワーム</t>
  </si>
  <si>
    <t>ハナシャクトリ</t>
  </si>
  <si>
    <t>クロザザム</t>
  </si>
  <si>
    <t>ワーム(特殊)</t>
  </si>
  <si>
    <t>空中回転アタック</t>
  </si>
  <si>
    <t>ムラサキチュウ</t>
  </si>
  <si>
    <t>エクスプレス</t>
  </si>
  <si>
    <t>エクスプレス(レア1)</t>
  </si>
  <si>
    <t>くしざし</t>
  </si>
  <si>
    <t>エクスプレス(レア2)</t>
  </si>
  <si>
    <t>サマーソルト</t>
  </si>
  <si>
    <t>エクスプレス(レア3)</t>
  </si>
  <si>
    <t>ディアナリパー</t>
  </si>
  <si>
    <t>トライデント</t>
  </si>
  <si>
    <t>スティンガー</t>
  </si>
  <si>
    <t>ストライクリパー</t>
  </si>
  <si>
    <t>エッジホッグ</t>
  </si>
  <si>
    <t>バズラ</t>
  </si>
  <si>
    <t>サイクロップス</t>
  </si>
  <si>
    <t>アクアシザーズ</t>
  </si>
  <si>
    <t>ジャングラー</t>
  </si>
  <si>
    <t>ジャングラー(特殊1)</t>
  </si>
  <si>
    <t>ジャングラー(特殊2)</t>
  </si>
  <si>
    <t>レッドアイ</t>
  </si>
  <si>
    <t>テロルシザーズ</t>
  </si>
  <si>
    <t>ナーガ(特殊)</t>
  </si>
  <si>
    <t>トキビト</t>
  </si>
  <si>
    <t>トキビト(レア1)</t>
  </si>
  <si>
    <t>トキビト(レア2)</t>
  </si>
  <si>
    <t>トキビト(データのみ)</t>
  </si>
  <si>
    <t>マグマハート</t>
  </si>
  <si>
    <t>スナイプ</t>
  </si>
  <si>
    <t>サンドゴーレム</t>
  </si>
  <si>
    <t>ジュラス</t>
  </si>
  <si>
    <t>スピナー</t>
  </si>
  <si>
    <t>カムイ</t>
  </si>
  <si>
    <t>ベニクレ</t>
  </si>
  <si>
    <t>ミカヅキ</t>
  </si>
  <si>
    <t>グジラキング</t>
  </si>
  <si>
    <t>フェニックス</t>
  </si>
  <si>
    <t>ビッグフット</t>
  </si>
  <si>
    <t>ムネンド</t>
  </si>
  <si>
    <t>ファイアウォール</t>
  </si>
  <si>
    <t>キングラウー</t>
  </si>
  <si>
    <t>パニッシャー</t>
  </si>
  <si>
    <t>シロゾー</t>
  </si>
  <si>
    <t>シロモッチー</t>
  </si>
  <si>
    <t>モンスター 1</t>
  </si>
  <si>
    <t>モンスター 2</t>
  </si>
  <si>
    <t>モンスター 3</t>
  </si>
  <si>
    <t>モンスター 4</t>
  </si>
  <si>
    <t>モンスター 5</t>
  </si>
  <si>
    <t>モンスター 6</t>
  </si>
  <si>
    <t>モンスター 7</t>
  </si>
  <si>
    <t>モンスター 8</t>
  </si>
  <si>
    <t>モンスター 9</t>
  </si>
  <si>
    <t>モンスター 10</t>
  </si>
  <si>
    <t>モンスター解放条件</t>
  </si>
  <si>
    <t>ヘンガー・ガリ・ニャー・ワーム</t>
  </si>
  <si>
    <t>前提条件</t>
  </si>
  <si>
    <t>Dランク以上、7月4週のグレード選抜に勝つ</t>
  </si>
  <si>
    <t>解放条件</t>
  </si>
  <si>
    <t>8月4週の二大陸対抗戦に出場する(勝利する必要はない)</t>
  </si>
  <si>
    <t>特記事項</t>
  </si>
  <si>
    <t>7月4週のグレード選抜と8月4週の二大陸対抗戦は初回開催時から4年おきに開催される</t>
  </si>
  <si>
    <t>ブリーダーランク初段以上</t>
  </si>
  <si>
    <t>6月3週に、4歳、Cランク以下、忠誠度80以上のワーム種がファームにいること</t>
  </si>
  <si>
    <t>上記のワーム種に「ゼリーもどき」をこれまでに30個以上与えていること</t>
  </si>
  <si>
    <t>6月3週は休養を取り、6月4週を迎えた際に疲労度0、ストレスはかなり低い状態となること</t>
  </si>
  <si>
    <t>ワーム種がまゆを作る。「ゼリーもどき」を30個以上与えているのならビークロンに変化する</t>
  </si>
  <si>
    <t>「ゼリーもどき」を30個与えていない場合はほかのワーム派生種に変化する</t>
  </si>
  <si>
    <t>バクー・ゴーレム</t>
  </si>
  <si>
    <t>ブリーダーランク3段以上で5月4週に発生するイベントで家の改築(資金7,000以上必要)を行う</t>
  </si>
  <si>
    <t>ブリーダーランク4段以上で5月4週に発生するイベントで小屋の改築(資金17,000以上必要)を1回以上行う</t>
  </si>
  <si>
    <t>再生可能になるのみ、別途再生CDが必要</t>
  </si>
  <si>
    <t>前提条件1</t>
  </si>
  <si>
    <t>前提条件2</t>
  </si>
  <si>
    <t>ブリーダーランク4段以上で5月4週に発生するイベントで小屋の改築(資金17,000以上必要)を行う</t>
  </si>
  <si>
    <t>前提条件3</t>
  </si>
  <si>
    <t>ブリーダーランク5段以上で5月4週に発生するイベントで家の改築(資金12,000以上必要)を行う</t>
  </si>
  <si>
    <t>前提条件4</t>
  </si>
  <si>
    <t>ブリーダーランク6段以上で5月4週に発生するイベントで家の改築(資金16,000以上必要)を行う</t>
  </si>
  <si>
    <t>前提条件5</t>
  </si>
  <si>
    <t>ブリーダーランク7段以上で5月4週に発生するイベントで家の改築(資金22,000以上必要)を行う</t>
  </si>
  <si>
    <t>イベント</t>
  </si>
  <si>
    <t>ブリーダーランク8段以上で5月4週に発生するイベントで家の改築(資金32,000以上必要)を行い、「魔法のつぼ」を入手</t>
  </si>
  <si>
    <t>合体の隠し味に「魔法のつぼ」を使用する</t>
  </si>
  <si>
    <t>ブリーダーランク4段以上</t>
  </si>
  <si>
    <t>冬期間中(12～2月)にBランク以上のホッパー種がファームにいること</t>
  </si>
  <si>
    <t>上記ホッパー種のモンスターの疲労0、ストレス30未満</t>
  </si>
  <si>
    <t>温泉イベント発生、「水神の石板」を入手する</t>
  </si>
  <si>
    <t>温泉イベント発生、「水神の石板」を入手する)</t>
  </si>
  <si>
    <t>合体の隠し味に「水神の石板」を使用する</t>
  </si>
  <si>
    <t>ブリーダーランク6段以上</t>
  </si>
  <si>
    <t>イベント1</t>
  </si>
  <si>
    <t>Bランク以上のモンスターをトーブル海岸へ修行に出す(グジラキングの警告を受ける)</t>
  </si>
  <si>
    <t>イベント2</t>
  </si>
  <si>
    <t>修行でグジラキング出現、バトルに勝利して「グジラのヒゲ」を入手する　(確定で出現するわけではない)</t>
  </si>
  <si>
    <t>合体の隠し味に「グジラのヒゲ」を使用する</t>
  </si>
  <si>
    <t>8月4週の二大陸対抗戦に出場したことがある</t>
  </si>
  <si>
    <t>7月1週に、Bランクのモンスターがファームにいるとインビテーションマッチに招待される</t>
  </si>
  <si>
    <t>8月2週のインビテーションマッチに出場し、勝利すると「ドラゴンの牙」を入手</t>
  </si>
  <si>
    <t>合体の隠し味に「ドラゴンの牙」を使用する</t>
  </si>
  <si>
    <t>前提条件A</t>
  </si>
  <si>
    <t>Dランク以上、ライフ140以上、人気40以上</t>
  </si>
  <si>
    <t>イベントA1</t>
  </si>
  <si>
    <t>前提条件Aの場合は6月1週にフェニックス火山への冒険に行く</t>
  </si>
  <si>
    <t>前提条件B</t>
  </si>
  <si>
    <t>フェニックス火山への冒険に行ったことがあるが「ほのおほ羽根」を入手できなかった</t>
  </si>
  <si>
    <t>Bランク以上、ライフ240以上、人気50以上</t>
  </si>
  <si>
    <t>イベントB1</t>
  </si>
  <si>
    <t>前提条件Bの場合は6月1週にカウレア火山への冒険に行く</t>
  </si>
  <si>
    <t>フェニックス火山かカウレア火山の冒険で「ほのおの羽根」を入手する(賢さ不問)</t>
  </si>
  <si>
    <t>合体の隠し味に「ほのおの羽根」を使用する</t>
  </si>
  <si>
    <t>寿命を迎えても死ぬことがなく、いなくなるモンスターなので死亡イベントがなくお墓も作れない</t>
  </si>
  <si>
    <t>(チャッキー、モック、ゴーストの条件を満たせない)</t>
  </si>
  <si>
    <t>フェニックス火山への冒険に行ったことがある</t>
  </si>
  <si>
    <t>春～夏期間中(3～8月)にマンディー砂漠へ修行に出す</t>
  </si>
  <si>
    <t>ケガをしなければモンスターが「ヤリ」を持って帰ってくる</t>
  </si>
  <si>
    <t>イベント3</t>
  </si>
  <si>
    <t>ファームで他のイベントが起きなければケンタウロスとのバトルになるイベントが発生する</t>
  </si>
  <si>
    <t>イベント4</t>
  </si>
  <si>
    <t>ケンタウロスとの勝敗に関係なく「ヤリ」を入手する</t>
  </si>
  <si>
    <t>合体の隠し味に「ヤリ」を使用する</t>
  </si>
  <si>
    <t>Cランク以上、ライフ140以上、人気40以上</t>
  </si>
  <si>
    <t>10月1週にパレパレジャングルへの冒険に行く</t>
  </si>
  <si>
    <t>パレパレジャングルの冒険で「古びたサヤ」を入手する(賢さ400以上)</t>
  </si>
  <si>
    <t>アイテムショップで噂話を聞く</t>
  </si>
  <si>
    <t>2月1週に、Aランクのモンスターがファームにいるとインビテーションマッチに招待される</t>
  </si>
  <si>
    <t>イベント5</t>
  </si>
  <si>
    <t>2月4週のインビテーションマッチに出場し、勝利すると「もろはの剣」を入手</t>
  </si>
  <si>
    <t>合体の隠し味に「もろはの剣」を使用する</t>
  </si>
  <si>
    <t>「ゼリーもどき」を与えたときに出るダイヤのマークを5枚集める</t>
  </si>
  <si>
    <t>マークを5枚集めた1か月後に「楽しいカンヅメ」が送られてくる</t>
  </si>
  <si>
    <t>Cランク以上、ライフ210以上、人気50以上</t>
  </si>
  <si>
    <t>2月1週にトーレス山脈への冒険に行く</t>
  </si>
  <si>
    <t>トーレス山脈の冒険で「万能のり」を入手する(賢さ不問)</t>
  </si>
  <si>
    <t>「ゼリーもどき」を与えたときに出るダイヤのマークを再び5枚集める</t>
  </si>
  <si>
    <t>「万能のり」でくっつけるイベントが発生、「ガァー人形」を入手する</t>
  </si>
  <si>
    <t>合体の隠し味に「ガァー人形」を使用する</t>
  </si>
  <si>
    <t>トーレス山脈の冒険で「大きな足跡」を入手する(賢さ500以上)</t>
  </si>
  <si>
    <t>Bランク以上のモンスターをパパス雪山へ修行に出す(ビッグハンドの警告を受ける)</t>
  </si>
  <si>
    <t>修行でビッグハンド出現、バトルに勝利して「大きな長グツ」を入手する　(確定で出現するわけではない)</t>
  </si>
  <si>
    <t>合体の隠し味に「大きな長グツ」を使用する</t>
  </si>
  <si>
    <t>6月1週にカウレア火山への冒険に行く</t>
  </si>
  <si>
    <t>カウレア火山の冒険で「マスク」を入手する(命中300以上)</t>
  </si>
  <si>
    <t>合体の隠し味に「マスク」を使用する</t>
  </si>
  <si>
    <t>モンスターが死亡し、祭壇を建てる</t>
  </si>
  <si>
    <t>モンスター死亡から140週以上経過した後の3月3週に発生するイベントで祭壇の改築(資金8,000以上必要)を行う</t>
  </si>
  <si>
    <t>1回目の祭壇の改築から140週以上経過した後の3月3週に発生するイベントで祭壇の改築(資金13,000以上必要)を行う</t>
  </si>
  <si>
    <t>2回目の祭壇の改築から140週以上経過した後の3月3週に発生するイベントで「ステッキ」を入手する</t>
  </si>
  <si>
    <t>合体の隠し味に「ステッキ」を使用する</t>
  </si>
  <si>
    <t>初めてアイテムショップに行った時から140週経過したあとのアイテムショップに行く(新アイテム入荷)</t>
  </si>
  <si>
    <t>翌週以降、アイテムショップで「不思議だね」を入手する</t>
  </si>
  <si>
    <t>さらにその翌週、「不思議だね」をファームに撒くイベントが発生する</t>
  </si>
  <si>
    <t>1年ごとに木の成長を確かめるイベントが6回、木の移動を確かめるイベントが4回の計10回発生する</t>
  </si>
  <si>
    <t>翌年の4月に花が咲いて枯れるイベントが発生する</t>
  </si>
  <si>
    <t>モンスターが死亡し、葬式を行った後、ファームに「モック(ゴンザレス)」がいる</t>
  </si>
  <si>
    <t>1005年以降</t>
  </si>
  <si>
    <t>ブリーダー7段以上</t>
  </si>
  <si>
    <t>モンスターの人気90以上</t>
  </si>
  <si>
    <t>不気味な人形が届く(3回まで捨てることができるけれども4回目には捨てることをあきらめる)</t>
  </si>
  <si>
    <t>人形を受け取った翌週、人形が動かしたことをコルトに訊かれる(返答の選択は不問)</t>
  </si>
  <si>
    <t>1010年以降</t>
  </si>
  <si>
    <t>ブリーダー8段以上</t>
  </si>
  <si>
    <t>モンスターBランク以上</t>
  </si>
  <si>
    <t>9月1週が晴れだとミステリーサークルのイベントが発生</t>
  </si>
  <si>
    <t>ミステリーサークルのイベントが発生してから秋期間中(9～11月)までの晴れの週にUFOイベントが発生</t>
  </si>
  <si>
    <t>さらにミステリーサークルのイベントが発生してから秋期間中(9～11月)までの晴れの週にイベント、メタルナーが現れる</t>
  </si>
  <si>
    <t>メタルナーが現れた後に神殿を訪れる</t>
  </si>
  <si>
    <t>マグマハート(ドラゴン)</t>
  </si>
  <si>
    <t>ドラゴンの再生条件を満たす</t>
  </si>
  <si>
    <t>モンスターがBランク以上</t>
  </si>
  <si>
    <t>カウレア火山へ修行に出してマグマハートとバトル(勝敗不問)</t>
  </si>
  <si>
    <t>スナイプ(ケンタウロス)</t>
  </si>
  <si>
    <t>ケンタウロスの再生条件を満たす</t>
  </si>
  <si>
    <t>マンディー砂漠へ修行に出してスナイプとバトル(勝敗不問)</t>
  </si>
  <si>
    <t>サンドゴーレム(ゴーレム)</t>
  </si>
  <si>
    <t>ゴーレムの再生条件を満たす</t>
  </si>
  <si>
    <t>マンディー砂漠へ修行に出してサンドゴーレムとバトル(勝敗不問)</t>
  </si>
  <si>
    <t>ジュラス(ロードランナー)</t>
  </si>
  <si>
    <t>パレパレジャングルへ修行に出してジュラスとバトル(勝敗不問)</t>
  </si>
  <si>
    <t>スピナー(アローヘッド)</t>
  </si>
  <si>
    <t>トーブル海岸へ修行に出してスピナーとバトル(勝敗不問)</t>
  </si>
  <si>
    <t>カムイ(ライガー)</t>
  </si>
  <si>
    <t>パパス雪山へ修行に出してカムイとバトル(勝敗不問)</t>
  </si>
  <si>
    <t>ベニクレ(ホッパー)</t>
  </si>
  <si>
    <t>トーブル海岸へ修行に出してベニクレとバトル(勝敗不問)</t>
  </si>
  <si>
    <t>ミカヅキ(アーケロ)</t>
  </si>
  <si>
    <t>パパス雪山へ修行に出してミカヅキとバトル(勝敗不問)</t>
  </si>
  <si>
    <t>グジラキング(グジラ)</t>
  </si>
  <si>
    <t>グジラの再生条件を満たす</t>
  </si>
  <si>
    <t>フェニックス(ヒノトリ)</t>
  </si>
  <si>
    <t>ヒノトリの再生条件を満たす</t>
  </si>
  <si>
    <t>カウレア火山へ修行に出してフェニックスとバトル(勝敗不問)</t>
  </si>
  <si>
    <t>ビッグハンド(ジール)</t>
  </si>
  <si>
    <t>ジールの再生条件を満たす</t>
  </si>
  <si>
    <t>ムネンド(ネンドロ)</t>
  </si>
  <si>
    <t>パレパレジャングルへ修行に出してムネンドとバトル(勝敗不問)</t>
  </si>
  <si>
    <t>ファイアウォール(モノリス)</t>
  </si>
  <si>
    <t>マンディー砂漠へ修行に出してファイアウォールとバトル(勝敗不問)</t>
  </si>
  <si>
    <t>キングラウー(ラウー)</t>
  </si>
  <si>
    <t>ソンナ・バナナ販売後</t>
  </si>
  <si>
    <t>パレパレジャングルへ修行に出してキングラウーとバトル(勝敗不問)</t>
  </si>
  <si>
    <t>出現は原作ではナギール販売までの間のみ限定だったが移植版では修正済、前提条件さえ整えばいつでも会える</t>
  </si>
  <si>
    <t>パニッシャー(ナーガ)</t>
  </si>
  <si>
    <t>カウレア火山へ修行に出してパニッシャーとバトル(勝敗不問)</t>
  </si>
  <si>
    <t>レジェンド杯(おまけ)</t>
  </si>
  <si>
    <t>四大大会を制したモンスターが3月4週を迎えると4月4週に開催されるようになる</t>
  </si>
  <si>
    <t>シロゾー(スエゾー)</t>
  </si>
  <si>
    <t>モンスターがレジェンド杯への参加条件を満たす</t>
  </si>
  <si>
    <t>偶数年の時にレジェンド杯に出場する</t>
  </si>
  <si>
    <t>すでに殿堂入りしたモンスターはレジェンド杯に出場できない</t>
  </si>
  <si>
    <t>シロモッチー(モッチー)</t>
  </si>
  <si>
    <t>奇数年の時にレジェンド杯に出場する</t>
  </si>
  <si>
    <t>相性判定</t>
  </si>
  <si>
    <t>説明書</t>
  </si>
  <si>
    <t>ノーマル</t>
  </si>
  <si>
    <t>モンスター1</t>
  </si>
  <si>
    <t>適正</t>
  </si>
  <si>
    <t>まずは合体するモンスター種をそれぞれ入力する</t>
  </si>
  <si>
    <t>ワーム羽化</t>
  </si>
  <si>
    <t>　・レアモンの場合、内部的に何種類かいるので、(レア1)などとついているものから選択</t>
  </si>
  <si>
    <t>　ワーム羽化</t>
  </si>
  <si>
    <t>現在値(手入力)</t>
  </si>
  <si>
    <t>　・通常モンの場合も再生ディスクによっては(特殊)もいたりするので必要なら選択</t>
  </si>
  <si>
    <t>----------------</t>
  </si>
  <si>
    <t>　・(データのみ)は内部的に存在しているけれども出現させる方法がないので選択してもムダ</t>
  </si>
  <si>
    <t>適正計算</t>
  </si>
  <si>
    <t>　・合体後モンならは普通のモンスター(特殊とかついていないもの)を選べばいい</t>
  </si>
  <si>
    <t>適正順序</t>
  </si>
  <si>
    <t>　・ワーム羽化後の場合は羽化する前のモンスターを入力する</t>
  </si>
  <si>
    <t>羽化用適正</t>
  </si>
  <si>
    <t>　・ワーム羽化後の場合はさらにその下の欄で「ワーム羽化」を選択</t>
  </si>
  <si>
    <t>羽化用計算</t>
  </si>
  <si>
    <t>　・「ワーム羽化」を選択したらさらに下の欄で羽化後モンスターを入力する</t>
  </si>
  <si>
    <t>羽化用順序</t>
  </si>
  <si>
    <t>　　※これは適正順序が同じ場合は羽化後を参照するため</t>
  </si>
  <si>
    <t>現在値順序</t>
  </si>
  <si>
    <t>　　　　適正順序がかぶらないなら無理に入力しなくてもいい</t>
  </si>
  <si>
    <t>基礎値順序</t>
  </si>
  <si>
    <t>パラメ優先順位</t>
  </si>
  <si>
    <t>次に現在値の欄を手入力する</t>
  </si>
  <si>
    <t>順位ウェート</t>
  </si>
  <si>
    <t>　・基礎値と同じ数値なら入力不要</t>
  </si>
  <si>
    <t>最後に相性一致の項目を見るだけ</t>
  </si>
  <si>
    <t>　・当然、同じモンスター同士の場合は一致数を0に置き換えられる</t>
  </si>
  <si>
    <t>モンスター2</t>
  </si>
  <si>
    <t>　　※但し、ワーム羽化モンスターについては同じモンスター補正を無視する</t>
  </si>
  <si>
    <t>　　　　(ビークロンならビークロンというふうに、実際のモンスターのほうを参照する)</t>
  </si>
  <si>
    <t>　・すえきすえぞーの適正順序は特殊(能力に関わらずスエゾーと同じ)</t>
  </si>
  <si>
    <t>倍率</t>
  </si>
  <si>
    <t>相性一致数</t>
  </si>
  <si>
    <t>かなり良い</t>
  </si>
  <si>
    <t>良い</t>
  </si>
  <si>
    <t>まぁまぁ</t>
  </si>
  <si>
    <t>可もなく不可もなく</t>
  </si>
  <si>
    <t>あまり良くない</t>
  </si>
  <si>
    <t>好きにしたらいいさ</t>
  </si>
  <si>
    <t>相性一致</t>
  </si>
  <si>
    <t>→</t>
  </si>
  <si>
    <t>相性一覧</t>
  </si>
  <si>
    <t>各モンスターとの適正一致数</t>
  </si>
  <si>
    <t>見ての通りなのryすことにｗ</t>
  </si>
  <si>
    <t>　・スクリプト1にもほとんど書いてあるしな</t>
  </si>
  <si>
    <t>モンスター3</t>
  </si>
  <si>
    <t>モンスター4</t>
  </si>
  <si>
    <t>モンスター5</t>
  </si>
  <si>
    <t>モンスター6</t>
  </si>
  <si>
    <t>モンスター7</t>
  </si>
  <si>
    <t>モンスター8</t>
  </si>
  <si>
    <t>モンスター9</t>
  </si>
  <si>
    <t>モンスター10</t>
  </si>
  <si>
    <t>計算用余白</t>
  </si>
  <si>
    <t>かなり良い相性一覧</t>
  </si>
  <si>
    <t>調査モンスター</t>
  </si>
  <si>
    <t>調査結果には巣の能力で相性適正が合致する(かなり良い)モンスターが出力される</t>
  </si>
  <si>
    <t>　・同じモンスターでも出力される</t>
  </si>
  <si>
    <t>調査結果</t>
  </si>
  <si>
    <t>Ver.11.0</t>
    <phoneticPr fontId="5"/>
  </si>
  <si>
    <t>Ver.1.0</t>
    <phoneticPr fontId="5"/>
  </si>
  <si>
    <t>Ver.1.1</t>
    <phoneticPr fontId="5"/>
  </si>
  <si>
    <t>Ver.2.0</t>
    <phoneticPr fontId="5"/>
  </si>
  <si>
    <t>Ver.3.0</t>
    <phoneticPr fontId="5"/>
  </si>
  <si>
    <t>Ver.4.0</t>
    <phoneticPr fontId="5"/>
  </si>
  <si>
    <t>Ver.6.0</t>
    <phoneticPr fontId="5"/>
  </si>
  <si>
    <t>Ver.6.1</t>
    <phoneticPr fontId="5"/>
  </si>
  <si>
    <t>Ver.7.0</t>
    <phoneticPr fontId="5"/>
  </si>
  <si>
    <t>Ver.8.0</t>
    <phoneticPr fontId="5"/>
  </si>
  <si>
    <t>Ver.9.0</t>
    <phoneticPr fontId="5"/>
  </si>
  <si>
    <t>Ver.8.3</t>
    <phoneticPr fontId="5"/>
  </si>
  <si>
    <t>Ver.10.0</t>
    <phoneticPr fontId="5"/>
  </si>
  <si>
    <t>Ver.10.1</t>
    <phoneticPr fontId="5"/>
  </si>
  <si>
    <t>Ver.10.2</t>
    <phoneticPr fontId="5"/>
  </si>
  <si>
    <t>PS版：チャッキー</t>
    <rPh sb="2" eb="3">
      <t>バン</t>
    </rPh>
    <phoneticPr fontId="5"/>
  </si>
  <si>
    <t>モンスターが死亡し、葬式を行った後、ファームに「ラッキー/チャッキー(アントニオ)」がいる</t>
    <phoneticPr fontId="5"/>
  </si>
  <si>
    <t>ノラモン(移植版)</t>
    <phoneticPr fontId="5"/>
  </si>
  <si>
    <t>シロモン(移植版)</t>
    <phoneticPr fontId="5"/>
  </si>
  <si>
    <t>Ver.13.0</t>
    <phoneticPr fontId="5"/>
  </si>
  <si>
    <t>PS版と移植版を統合しました。というより、両方がある意味がなくなっているので一本化しましたというのが正解。</t>
    <rPh sb="2" eb="3">
      <t>バン</t>
    </rPh>
    <rPh sb="4" eb="7">
      <t>イショクバン</t>
    </rPh>
    <rPh sb="8" eb="10">
      <t>トウゴウ</t>
    </rPh>
    <rPh sb="21" eb="23">
      <t>リョウホウ</t>
    </rPh>
    <rPh sb="26" eb="28">
      <t>イミ</t>
    </rPh>
    <rPh sb="38" eb="41">
      <t>イッポンカ</t>
    </rPh>
    <rPh sb="50" eb="52">
      <t>セイカイ</t>
    </rPh>
    <phoneticPr fontId="5"/>
  </si>
  <si>
    <t>ほかのブック同様にバージョンの表記を変更しました。</t>
    <rPh sb="6" eb="8">
      <t>ドウヨウ</t>
    </rPh>
    <rPh sb="15" eb="17">
      <t>ヒョウキ</t>
    </rPh>
    <rPh sb="18" eb="20">
      <t>ヘンコウ</t>
    </rPh>
    <phoneticPr fontId="4"/>
  </si>
  <si>
    <t>移植版準拠のため、ノラモン・シロモンの再生方法について記載があるのと、</t>
    <rPh sb="0" eb="3">
      <t>イショクバン</t>
    </rPh>
    <rPh sb="3" eb="5">
      <t>ジュンキョ</t>
    </rPh>
    <rPh sb="19" eb="23">
      <t>サイセイホウホウ</t>
    </rPh>
    <rPh sb="27" eb="29">
      <t>キサイ</t>
    </rPh>
    <phoneticPr fontId="5"/>
  </si>
  <si>
    <t>図鑑も「プロトメサイアー」があることと「チャッキー」が「ラッキー」になっているのが違いぐらいか。</t>
    <rPh sb="0" eb="2">
      <t>ズカン</t>
    </rPh>
    <rPh sb="41" eb="42">
      <t>チガ</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</si>
</sst>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charset val="128"/>
      <scheme val="minor"/>
    </font>
    <font>
      <sz val="11"/>
      <color theme="1"/>
      <name val="Meiryo UI"/>
      <family val="3"/>
      <charset val="128"/>
    </font>
    <font>
      <sz val="11"/>
      <color theme="0"/>
      <name val="Meiryo UI"/>
      <family val="3"/>
      <charset val="128"/>
    </font>
    <font>
      <sz val="11"/>
      <color theme="1"/>
      <name val="Meiryo UI"/>
      <family val="3"/>
      <charset val="128"/>
    </font>
    <font>
      <sz val="11"/>
      <color theme="1"/>
      <name val="ＭＳ Ｐゴシック"/>
      <family val="3"/>
      <charset val="128"/>
      <scheme val="minor"/>
    </font>
    <font>
      <sz val="6"/>
      <name val="ＭＳ Ｐゴシック"/>
      <family val="3"/>
      <charset val="128"/>
      <scheme val="minor"/>
    </font>
  </fonts>
  <fills count="2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5117038483843"/>
        <bgColor indexed="64"/>
      </patternFill>
    </fill>
    <fill>
      <patternFill patternType="solid">
        <fgColor rgb="FFFFFF00"/>
        <bgColor indexed="64"/>
      </patternFill>
    </fill>
    <fill>
      <patternFill patternType="solid">
        <fgColor theme="6" tint="0.39994506668294322"/>
        <bgColor indexed="64"/>
      </patternFill>
    </fill>
    <fill>
      <patternFill patternType="solid">
        <fgColor theme="6" tint="0.59999389629810485"/>
        <bgColor indexed="64"/>
      </patternFill>
    </fill>
    <fill>
      <patternFill patternType="solid">
        <fgColor theme="5" tint="0.39994506668294322"/>
        <bgColor indexed="64"/>
      </patternFill>
    </fill>
    <fill>
      <patternFill patternType="solid">
        <fgColor theme="5" tint="0.59999389629810485"/>
        <bgColor indexed="64"/>
      </patternFill>
    </fill>
    <fill>
      <patternFill patternType="solid">
        <fgColor theme="9" tint="0.39994506668294322"/>
        <bgColor indexed="64"/>
      </patternFill>
    </fill>
    <fill>
      <patternFill patternType="solid">
        <fgColor theme="9" tint="0.59999389629810485"/>
        <bgColor indexed="64"/>
      </patternFill>
    </fill>
    <fill>
      <patternFill patternType="solid">
        <fgColor theme="5" tint="0.79995117038483843"/>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9" tint="0.79995117038483843"/>
        <bgColor indexed="64"/>
      </patternFill>
    </fill>
    <fill>
      <patternFill patternType="solid">
        <fgColor theme="8" tint="0.79995117038483843"/>
        <bgColor indexed="64"/>
      </patternFill>
    </fill>
    <fill>
      <patternFill patternType="solid">
        <fgColor theme="2" tint="-0.249977111117893"/>
        <bgColor indexed="64"/>
      </patternFill>
    </fill>
    <fill>
      <patternFill patternType="solid">
        <fgColor theme="3" tint="0.59999389629810485"/>
        <bgColor indexed="64"/>
      </patternFill>
    </fill>
    <fill>
      <patternFill patternType="solid">
        <fgColor theme="3" tint="0.79995117038483843"/>
        <bgColor indexed="64"/>
      </patternFill>
    </fill>
    <fill>
      <patternFill patternType="solid">
        <fgColor theme="8" tint="0.39994506668294322"/>
        <bgColor indexed="64"/>
      </patternFill>
    </fill>
    <fill>
      <patternFill patternType="solid">
        <fgColor theme="0" tint="-0.14996795556505021"/>
        <bgColor indexed="64"/>
      </patternFill>
    </fill>
    <fill>
      <patternFill patternType="solid">
        <fgColor indexed="9"/>
        <bgColor indexed="64"/>
      </patternFill>
    </fill>
  </fills>
  <borders count="16">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183">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1" fillId="3" borderId="1" xfId="0" applyFont="1" applyFill="1" applyBorder="1">
      <alignment vertical="center"/>
    </xf>
    <xf numFmtId="0" fontId="1" fillId="4" borderId="1" xfId="0" applyFont="1" applyFill="1" applyBorder="1">
      <alignment vertical="center"/>
    </xf>
    <xf numFmtId="0" fontId="1" fillId="3" borderId="2" xfId="0" applyFont="1" applyFill="1" applyBorder="1">
      <alignment vertical="center"/>
    </xf>
    <xf numFmtId="0" fontId="1" fillId="3" borderId="3" xfId="0" applyFont="1" applyFill="1" applyBorder="1">
      <alignment vertical="center"/>
    </xf>
    <xf numFmtId="0" fontId="1" fillId="5" borderId="3" xfId="0" applyFont="1" applyFill="1" applyBorder="1" applyProtection="1">
      <alignment vertical="center"/>
      <protection locked="0"/>
    </xf>
    <xf numFmtId="0" fontId="1" fillId="4" borderId="3" xfId="0" applyFont="1" applyFill="1" applyBorder="1">
      <alignment vertical="center"/>
    </xf>
    <xf numFmtId="0" fontId="1" fillId="5" borderId="2" xfId="0" applyFont="1" applyFill="1" applyBorder="1" applyProtection="1">
      <alignment vertical="center"/>
      <protection locked="0"/>
    </xf>
    <xf numFmtId="0" fontId="1" fillId="3" borderId="4" xfId="0" applyFont="1" applyFill="1" applyBorder="1">
      <alignment vertical="center"/>
    </xf>
    <xf numFmtId="0" fontId="1" fillId="4" borderId="4" xfId="0" applyFont="1" applyFill="1" applyBorder="1">
      <alignment vertical="center"/>
    </xf>
    <xf numFmtId="0" fontId="1" fillId="6" borderId="1" xfId="0" applyFont="1" applyFill="1" applyBorder="1">
      <alignment vertical="center"/>
    </xf>
    <xf numFmtId="0" fontId="1" fillId="6" borderId="2" xfId="0" applyFont="1" applyFill="1" applyBorder="1">
      <alignment vertical="center"/>
    </xf>
    <xf numFmtId="0" fontId="1" fillId="6" borderId="3" xfId="0" applyFont="1" applyFill="1" applyBorder="1">
      <alignment vertical="center"/>
    </xf>
    <xf numFmtId="0" fontId="1" fillId="6" borderId="4" xfId="0" applyFont="1" applyFill="1" applyBorder="1">
      <alignment vertical="center"/>
    </xf>
    <xf numFmtId="0" fontId="1" fillId="7" borderId="1" xfId="0" applyFont="1" applyFill="1" applyBorder="1">
      <alignment vertical="center"/>
    </xf>
    <xf numFmtId="0" fontId="1" fillId="7" borderId="2" xfId="0" applyFont="1" applyFill="1" applyBorder="1">
      <alignment vertical="center"/>
    </xf>
    <xf numFmtId="0" fontId="1" fillId="7" borderId="3" xfId="0" applyFont="1" applyFill="1" applyBorder="1">
      <alignment vertical="center"/>
    </xf>
    <xf numFmtId="0" fontId="1" fillId="7" borderId="4" xfId="0" applyFont="1" applyFill="1" applyBorder="1">
      <alignment vertical="center"/>
    </xf>
    <xf numFmtId="0" fontId="1" fillId="2" borderId="5" xfId="0" applyFont="1" applyFill="1" applyBorder="1">
      <alignment vertical="center"/>
    </xf>
    <xf numFmtId="0" fontId="1" fillId="2" borderId="6" xfId="0" applyFont="1" applyFill="1" applyBorder="1">
      <alignment vertical="center"/>
    </xf>
    <xf numFmtId="0" fontId="1" fillId="2" borderId="7" xfId="0" applyFont="1" applyFill="1" applyBorder="1">
      <alignment vertical="center"/>
    </xf>
    <xf numFmtId="0" fontId="1" fillId="2" borderId="0" xfId="0" applyFont="1" applyFill="1" applyBorder="1">
      <alignment vertical="center"/>
    </xf>
    <xf numFmtId="0" fontId="1" fillId="2" borderId="8" xfId="0" applyFont="1" applyFill="1" applyBorder="1">
      <alignment vertical="center"/>
    </xf>
    <xf numFmtId="0" fontId="1" fillId="2" borderId="9" xfId="0" applyFont="1" applyFill="1" applyBorder="1">
      <alignment vertical="center"/>
    </xf>
    <xf numFmtId="0" fontId="1" fillId="2" borderId="2" xfId="0" applyFont="1" applyFill="1" applyBorder="1">
      <alignment vertical="center"/>
    </xf>
    <xf numFmtId="0" fontId="1" fillId="2" borderId="10" xfId="0" applyFont="1" applyFill="1" applyBorder="1">
      <alignment vertical="center"/>
    </xf>
    <xf numFmtId="0" fontId="1" fillId="2" borderId="11" xfId="0" applyFont="1" applyFill="1" applyBorder="1">
      <alignment vertical="center"/>
    </xf>
    <xf numFmtId="0" fontId="1" fillId="2" borderId="12" xfId="0" applyFont="1" applyFill="1" applyBorder="1">
      <alignment vertical="center"/>
    </xf>
    <xf numFmtId="0" fontId="1" fillId="2" borderId="13" xfId="0" applyFont="1" applyFill="1" applyBorder="1">
      <alignment vertical="center"/>
    </xf>
    <xf numFmtId="0" fontId="1" fillId="2" borderId="14" xfId="0" applyFont="1" applyFill="1" applyBorder="1">
      <alignment vertical="center"/>
    </xf>
    <xf numFmtId="0" fontId="1" fillId="2" borderId="15" xfId="0" applyFont="1" applyFill="1" applyBorder="1">
      <alignment vertical="center"/>
    </xf>
    <xf numFmtId="0" fontId="1" fillId="6" borderId="5" xfId="0" applyFont="1" applyFill="1" applyBorder="1">
      <alignment vertical="center"/>
    </xf>
    <xf numFmtId="0" fontId="1" fillId="3" borderId="10" xfId="0" applyFont="1" applyFill="1" applyBorder="1">
      <alignment vertical="center"/>
    </xf>
    <xf numFmtId="0" fontId="1" fillId="3" borderId="11" xfId="0" applyFont="1" applyFill="1" applyBorder="1">
      <alignment vertical="center"/>
    </xf>
    <xf numFmtId="0" fontId="1" fillId="6" borderId="2" xfId="0" applyFont="1" applyFill="1" applyBorder="1" applyAlignment="1">
      <alignment vertical="center"/>
    </xf>
    <xf numFmtId="0" fontId="1" fillId="8" borderId="1" xfId="0" applyFont="1" applyFill="1" applyBorder="1">
      <alignment vertical="center"/>
    </xf>
    <xf numFmtId="0" fontId="1" fillId="9" borderId="1" xfId="0" applyFont="1" applyFill="1" applyBorder="1">
      <alignment vertical="center"/>
    </xf>
    <xf numFmtId="0" fontId="1" fillId="8" borderId="2" xfId="0" applyFont="1" applyFill="1" applyBorder="1">
      <alignment vertical="center"/>
    </xf>
    <xf numFmtId="0" fontId="1" fillId="8" borderId="3" xfId="0" applyFont="1" applyFill="1" applyBorder="1">
      <alignment vertical="center"/>
    </xf>
    <xf numFmtId="0" fontId="1" fillId="9" borderId="3" xfId="0" applyFont="1" applyFill="1" applyBorder="1">
      <alignment vertical="center"/>
    </xf>
    <xf numFmtId="0" fontId="1" fillId="8" borderId="4" xfId="0" applyFont="1" applyFill="1" applyBorder="1">
      <alignment vertical="center"/>
    </xf>
    <xf numFmtId="0" fontId="1" fillId="9" borderId="4" xfId="0" applyFont="1" applyFill="1" applyBorder="1">
      <alignment vertical="center"/>
    </xf>
    <xf numFmtId="0" fontId="1" fillId="10" borderId="1" xfId="0" applyFont="1" applyFill="1" applyBorder="1">
      <alignment vertical="center"/>
    </xf>
    <xf numFmtId="0" fontId="1" fillId="11" borderId="1" xfId="0" applyFont="1" applyFill="1" applyBorder="1">
      <alignment vertical="center"/>
    </xf>
    <xf numFmtId="0" fontId="1" fillId="10" borderId="2" xfId="0" applyFont="1" applyFill="1" applyBorder="1">
      <alignment vertical="center"/>
    </xf>
    <xf numFmtId="0" fontId="1" fillId="10" borderId="3" xfId="0" applyFont="1" applyFill="1" applyBorder="1">
      <alignment vertical="center"/>
    </xf>
    <xf numFmtId="0" fontId="1" fillId="11" borderId="3" xfId="0" applyFont="1" applyFill="1" applyBorder="1">
      <alignment vertical="center"/>
    </xf>
    <xf numFmtId="0" fontId="1" fillId="10" borderId="4" xfId="0" applyFont="1" applyFill="1" applyBorder="1">
      <alignment vertical="center"/>
    </xf>
    <xf numFmtId="0" fontId="1" fillId="11" borderId="4" xfId="0" applyFont="1" applyFill="1" applyBorder="1">
      <alignment vertical="center"/>
    </xf>
    <xf numFmtId="0" fontId="1" fillId="3" borderId="15" xfId="0" applyFont="1" applyFill="1" applyBorder="1">
      <alignment vertical="center"/>
    </xf>
    <xf numFmtId="0" fontId="1" fillId="8" borderId="10" xfId="0" applyFont="1" applyFill="1" applyBorder="1">
      <alignment vertical="center"/>
    </xf>
    <xf numFmtId="0" fontId="1" fillId="8" borderId="11" xfId="0" applyFont="1" applyFill="1" applyBorder="1">
      <alignment vertical="center"/>
    </xf>
    <xf numFmtId="0" fontId="1" fillId="12" borderId="2" xfId="0" applyFont="1" applyFill="1" applyBorder="1">
      <alignment vertical="center"/>
    </xf>
    <xf numFmtId="0" fontId="2" fillId="2" borderId="0" xfId="0" applyFont="1" applyFill="1" applyBorder="1">
      <alignment vertical="center"/>
    </xf>
    <xf numFmtId="0" fontId="1" fillId="8" borderId="15" xfId="0" applyFont="1" applyFill="1" applyBorder="1">
      <alignment vertical="center"/>
    </xf>
    <xf numFmtId="0" fontId="1" fillId="7" borderId="10" xfId="0" applyFont="1" applyFill="1" applyBorder="1">
      <alignment vertical="center"/>
    </xf>
    <xf numFmtId="0" fontId="1" fillId="7" borderId="11" xfId="0" applyFont="1" applyFill="1" applyBorder="1">
      <alignment vertical="center"/>
    </xf>
    <xf numFmtId="0" fontId="1" fillId="7" borderId="15" xfId="0" applyFont="1" applyFill="1" applyBorder="1">
      <alignment vertical="center"/>
    </xf>
    <xf numFmtId="0" fontId="1" fillId="2" borderId="0" xfId="0" applyFont="1" applyFill="1" applyAlignment="1">
      <alignment vertical="center"/>
    </xf>
    <xf numFmtId="0" fontId="3" fillId="13" borderId="10" xfId="0" applyNumberFormat="1" applyFont="1" applyFill="1" applyBorder="1" applyAlignment="1">
      <alignment vertical="center"/>
    </xf>
    <xf numFmtId="0" fontId="3" fillId="13" borderId="11" xfId="0" applyNumberFormat="1" applyFont="1" applyFill="1" applyBorder="1" applyAlignment="1">
      <alignment vertical="center"/>
    </xf>
    <xf numFmtId="0" fontId="1" fillId="14" borderId="1" xfId="0" applyNumberFormat="1" applyFont="1" applyFill="1" applyBorder="1" applyAlignment="1">
      <alignment vertical="center"/>
    </xf>
    <xf numFmtId="0" fontId="1" fillId="15" borderId="0" xfId="0" applyNumberFormat="1" applyFont="1" applyFill="1" applyAlignment="1">
      <alignment vertical="center"/>
    </xf>
    <xf numFmtId="0" fontId="1" fillId="16" borderId="0" xfId="0" applyNumberFormat="1" applyFont="1" applyFill="1" applyAlignment="1">
      <alignment vertical="center"/>
    </xf>
    <xf numFmtId="0" fontId="1" fillId="14" borderId="3" xfId="0" applyNumberFormat="1" applyFont="1" applyFill="1" applyBorder="1" applyAlignment="1">
      <alignment vertical="center"/>
    </xf>
    <xf numFmtId="0" fontId="1" fillId="14" borderId="4" xfId="0" applyNumberFormat="1" applyFont="1" applyFill="1" applyBorder="1" applyAlignment="1">
      <alignment vertical="center"/>
    </xf>
    <xf numFmtId="0" fontId="3" fillId="13" borderId="15" xfId="0" applyNumberFormat="1" applyFont="1" applyFill="1" applyBorder="1" applyAlignment="1">
      <alignment vertical="center"/>
    </xf>
    <xf numFmtId="0" fontId="1" fillId="16" borderId="13" xfId="0" applyNumberFormat="1" applyFont="1" applyFill="1" applyBorder="1" applyAlignment="1">
      <alignment vertical="center"/>
    </xf>
    <xf numFmtId="0" fontId="3" fillId="17" borderId="10" xfId="0" applyNumberFormat="1" applyFont="1" applyFill="1" applyBorder="1" applyAlignment="1">
      <alignment vertical="center"/>
    </xf>
    <xf numFmtId="0" fontId="3" fillId="17" borderId="11" xfId="0" applyNumberFormat="1" applyFont="1" applyFill="1" applyBorder="1" applyAlignment="1">
      <alignment vertical="center"/>
    </xf>
    <xf numFmtId="0" fontId="1" fillId="18" borderId="1" xfId="0" applyNumberFormat="1" applyFont="1" applyFill="1" applyBorder="1" applyAlignment="1">
      <alignment vertical="center"/>
    </xf>
    <xf numFmtId="0" fontId="1" fillId="19" borderId="0" xfId="0" applyNumberFormat="1" applyFont="1" applyFill="1" applyAlignment="1">
      <alignment vertical="center"/>
    </xf>
    <xf numFmtId="0" fontId="1" fillId="20" borderId="0" xfId="0" applyNumberFormat="1" applyFont="1" applyFill="1" applyAlignment="1">
      <alignment vertical="center"/>
    </xf>
    <xf numFmtId="0" fontId="1" fillId="18" borderId="3" xfId="0" applyNumberFormat="1" applyFont="1" applyFill="1" applyBorder="1" applyAlignment="1">
      <alignment vertical="center"/>
    </xf>
    <xf numFmtId="0" fontId="1" fillId="18" borderId="3" xfId="0" applyNumberFormat="1" applyFont="1" applyFill="1" applyBorder="1" applyAlignment="1">
      <alignment vertical="center"/>
    </xf>
    <xf numFmtId="0" fontId="1" fillId="18" borderId="4" xfId="0" applyNumberFormat="1" applyFont="1" applyFill="1" applyBorder="1" applyAlignment="1">
      <alignment vertical="center"/>
    </xf>
    <xf numFmtId="0" fontId="3" fillId="17" borderId="15" xfId="0" applyNumberFormat="1" applyFont="1" applyFill="1" applyBorder="1" applyAlignment="1">
      <alignment vertical="center"/>
    </xf>
    <xf numFmtId="0" fontId="1" fillId="20" borderId="13" xfId="0" applyNumberFormat="1" applyFont="1" applyFill="1" applyBorder="1" applyAlignment="1">
      <alignment vertical="center"/>
    </xf>
    <xf numFmtId="0" fontId="1" fillId="18" borderId="3" xfId="0" applyNumberFormat="1" applyFont="1" applyFill="1" applyBorder="1" applyAlignment="1">
      <alignment vertical="center"/>
    </xf>
    <xf numFmtId="0" fontId="1" fillId="15" borderId="9" xfId="0" applyNumberFormat="1" applyFont="1" applyFill="1" applyBorder="1" applyAlignment="1">
      <alignment vertical="center"/>
    </xf>
    <xf numFmtId="0" fontId="1" fillId="16" borderId="9" xfId="0" applyNumberFormat="1" applyFont="1" applyFill="1" applyBorder="1" applyAlignment="1">
      <alignment vertical="center"/>
    </xf>
    <xf numFmtId="0" fontId="1" fillId="19" borderId="9" xfId="0" applyNumberFormat="1" applyFont="1" applyFill="1" applyBorder="1" applyAlignment="1">
      <alignment vertical="center"/>
    </xf>
    <xf numFmtId="0" fontId="1" fillId="20" borderId="9" xfId="0" applyNumberFormat="1" applyFont="1" applyFill="1" applyBorder="1" applyAlignment="1">
      <alignment vertical="center"/>
    </xf>
    <xf numFmtId="0" fontId="1" fillId="16" borderId="14" xfId="0" applyNumberFormat="1" applyFont="1" applyFill="1" applyBorder="1" applyAlignment="1">
      <alignment vertical="center"/>
    </xf>
    <xf numFmtId="0" fontId="1" fillId="20" borderId="14" xfId="0" applyNumberFormat="1" applyFont="1" applyFill="1" applyBorder="1" applyAlignment="1">
      <alignment vertical="center"/>
    </xf>
    <xf numFmtId="0" fontId="1" fillId="21" borderId="0" xfId="0" applyFont="1" applyFill="1">
      <alignment vertical="center"/>
    </xf>
    <xf numFmtId="0" fontId="1" fillId="12" borderId="0" xfId="0" applyFont="1" applyFill="1">
      <alignment vertical="center"/>
    </xf>
    <xf numFmtId="0" fontId="1" fillId="11" borderId="0" xfId="0" applyFont="1" applyFill="1">
      <alignment vertical="center"/>
    </xf>
    <xf numFmtId="0" fontId="1" fillId="22" borderId="0" xfId="0" applyFont="1" applyFill="1">
      <alignment vertical="center"/>
    </xf>
    <xf numFmtId="0" fontId="1" fillId="23" borderId="0" xfId="0" applyFont="1" applyFill="1">
      <alignment vertical="center"/>
    </xf>
    <xf numFmtId="0" fontId="1" fillId="7" borderId="0" xfId="0" applyFont="1" applyFill="1">
      <alignment vertical="center"/>
    </xf>
    <xf numFmtId="0" fontId="1" fillId="24" borderId="0" xfId="0" applyFont="1" applyFill="1">
      <alignment vertical="center"/>
    </xf>
    <xf numFmtId="0" fontId="1" fillId="9" borderId="0" xfId="0" applyFont="1" applyFill="1">
      <alignment vertical="center"/>
    </xf>
    <xf numFmtId="0" fontId="1" fillId="25" borderId="0" xfId="0" applyFont="1" applyFill="1">
      <alignment vertical="center"/>
    </xf>
    <xf numFmtId="0" fontId="1" fillId="4" borderId="0" xfId="0" applyFont="1" applyFill="1">
      <alignment vertical="center"/>
    </xf>
    <xf numFmtId="0" fontId="1" fillId="26" borderId="0" xfId="0" applyFont="1" applyFill="1">
      <alignment vertical="center"/>
    </xf>
    <xf numFmtId="0" fontId="1" fillId="27" borderId="0" xfId="0" applyFont="1" applyFill="1">
      <alignment vertical="center"/>
    </xf>
    <xf numFmtId="0" fontId="1" fillId="21" borderId="1" xfId="0" applyFont="1" applyFill="1" applyBorder="1">
      <alignment vertical="center"/>
    </xf>
    <xf numFmtId="0" fontId="1" fillId="12" borderId="1" xfId="0" applyFont="1" applyFill="1" applyBorder="1">
      <alignment vertical="center"/>
    </xf>
    <xf numFmtId="0" fontId="1" fillId="22" borderId="1" xfId="0" applyFont="1" applyFill="1" applyBorder="1">
      <alignment vertical="center"/>
    </xf>
    <xf numFmtId="0" fontId="1" fillId="21" borderId="3" xfId="0" applyFont="1" applyFill="1" applyBorder="1">
      <alignment vertical="center"/>
    </xf>
    <xf numFmtId="0" fontId="1" fillId="12" borderId="3" xfId="0" applyFont="1" applyFill="1" applyBorder="1">
      <alignment vertical="center"/>
    </xf>
    <xf numFmtId="0" fontId="1" fillId="22" borderId="3" xfId="0" applyFont="1" applyFill="1" applyBorder="1">
      <alignment vertical="center"/>
    </xf>
    <xf numFmtId="0" fontId="1" fillId="21" borderId="4" xfId="0" applyFont="1" applyFill="1" applyBorder="1">
      <alignment vertical="center"/>
    </xf>
    <xf numFmtId="0" fontId="1" fillId="12" borderId="4" xfId="0" applyFont="1" applyFill="1" applyBorder="1">
      <alignment vertical="center"/>
    </xf>
    <xf numFmtId="0" fontId="1" fillId="22" borderId="4" xfId="0" applyFont="1" applyFill="1" applyBorder="1">
      <alignment vertical="center"/>
    </xf>
    <xf numFmtId="0" fontId="1" fillId="21" borderId="2" xfId="0" applyFont="1" applyFill="1" applyBorder="1">
      <alignment vertical="center"/>
    </xf>
    <xf numFmtId="0" fontId="1" fillId="11" borderId="2" xfId="0" applyFont="1" applyFill="1" applyBorder="1">
      <alignment vertical="center"/>
    </xf>
    <xf numFmtId="0" fontId="1" fillId="22" borderId="2" xfId="0" applyFont="1" applyFill="1" applyBorder="1">
      <alignment vertical="center"/>
    </xf>
    <xf numFmtId="0" fontId="1" fillId="23" borderId="1" xfId="0" applyFont="1" applyFill="1" applyBorder="1">
      <alignment vertical="center"/>
    </xf>
    <xf numFmtId="0" fontId="1" fillId="23" borderId="3" xfId="0" applyFont="1" applyFill="1" applyBorder="1">
      <alignment vertical="center"/>
    </xf>
    <xf numFmtId="0" fontId="1" fillId="23" borderId="4" xfId="0" applyFont="1" applyFill="1" applyBorder="1">
      <alignment vertical="center"/>
    </xf>
    <xf numFmtId="0" fontId="1" fillId="23" borderId="2" xfId="0" applyFont="1" applyFill="1" applyBorder="1">
      <alignment vertical="center"/>
    </xf>
    <xf numFmtId="0" fontId="1" fillId="7" borderId="5" xfId="0" applyFont="1" applyFill="1" applyBorder="1">
      <alignment vertical="center"/>
    </xf>
    <xf numFmtId="0" fontId="1" fillId="7" borderId="6" xfId="0" applyFont="1" applyFill="1" applyBorder="1">
      <alignment vertical="center"/>
    </xf>
    <xf numFmtId="0" fontId="1" fillId="7" borderId="12" xfId="0" applyFont="1" applyFill="1" applyBorder="1">
      <alignment vertical="center"/>
    </xf>
    <xf numFmtId="0" fontId="1" fillId="24" borderId="5" xfId="0" applyFont="1" applyFill="1" applyBorder="1">
      <alignment vertical="center"/>
    </xf>
    <xf numFmtId="0" fontId="1" fillId="24" borderId="6" xfId="0" applyFont="1" applyFill="1" applyBorder="1">
      <alignment vertical="center"/>
    </xf>
    <xf numFmtId="0" fontId="1" fillId="24" borderId="3" xfId="0" applyFont="1" applyFill="1" applyBorder="1">
      <alignment vertical="center"/>
    </xf>
    <xf numFmtId="0" fontId="1" fillId="24" borderId="4" xfId="0" applyFont="1" applyFill="1" applyBorder="1">
      <alignment vertical="center"/>
    </xf>
    <xf numFmtId="0" fontId="1" fillId="24" borderId="2" xfId="0" applyFont="1" applyFill="1" applyBorder="1">
      <alignment vertical="center"/>
    </xf>
    <xf numFmtId="0" fontId="1" fillId="24" borderId="12" xfId="0" applyFont="1" applyFill="1" applyBorder="1">
      <alignment vertical="center"/>
    </xf>
    <xf numFmtId="0" fontId="1" fillId="9" borderId="5" xfId="0" applyFont="1" applyFill="1" applyBorder="1">
      <alignment vertical="center"/>
    </xf>
    <xf numFmtId="0" fontId="1" fillId="9" borderId="6" xfId="0" applyFont="1" applyFill="1" applyBorder="1">
      <alignment vertical="center"/>
    </xf>
    <xf numFmtId="0" fontId="1" fillId="9" borderId="2" xfId="0" applyFont="1" applyFill="1" applyBorder="1">
      <alignment vertical="center"/>
    </xf>
    <xf numFmtId="0" fontId="1" fillId="9" borderId="12" xfId="0" applyFont="1" applyFill="1" applyBorder="1">
      <alignment vertical="center"/>
    </xf>
    <xf numFmtId="0" fontId="1" fillId="25" borderId="5" xfId="0" applyFont="1" applyFill="1" applyBorder="1">
      <alignment vertical="center"/>
    </xf>
    <xf numFmtId="0" fontId="1" fillId="25" borderId="6" xfId="0" applyFont="1" applyFill="1" applyBorder="1">
      <alignment vertical="center"/>
    </xf>
    <xf numFmtId="0" fontId="1" fillId="25" borderId="12" xfId="0" applyFont="1" applyFill="1" applyBorder="1">
      <alignment vertical="center"/>
    </xf>
    <xf numFmtId="0" fontId="1" fillId="4" borderId="5" xfId="0" applyFont="1" applyFill="1" applyBorder="1">
      <alignment vertical="center"/>
    </xf>
    <xf numFmtId="0" fontId="1" fillId="25" borderId="3" xfId="0" applyFont="1" applyFill="1" applyBorder="1">
      <alignment vertical="center"/>
    </xf>
    <xf numFmtId="0" fontId="1" fillId="25" borderId="4" xfId="0" applyFont="1" applyFill="1" applyBorder="1">
      <alignment vertical="center"/>
    </xf>
    <xf numFmtId="0" fontId="1" fillId="25" borderId="2" xfId="0" applyFont="1" applyFill="1" applyBorder="1">
      <alignment vertical="center"/>
    </xf>
    <xf numFmtId="46" fontId="1" fillId="4" borderId="2" xfId="0" applyNumberFormat="1" applyFont="1" applyFill="1" applyBorder="1">
      <alignment vertical="center"/>
    </xf>
    <xf numFmtId="0" fontId="1" fillId="4" borderId="6" xfId="0" applyFont="1" applyFill="1" applyBorder="1">
      <alignment vertical="center"/>
    </xf>
    <xf numFmtId="0" fontId="1" fillId="4" borderId="12" xfId="0" applyFont="1" applyFill="1" applyBorder="1">
      <alignment vertical="center"/>
    </xf>
    <xf numFmtId="0" fontId="1" fillId="25" borderId="1" xfId="0" applyFont="1" applyFill="1" applyBorder="1">
      <alignment vertical="center"/>
    </xf>
    <xf numFmtId="0" fontId="1" fillId="26" borderId="5" xfId="0" applyFont="1" applyFill="1" applyBorder="1">
      <alignment vertical="center"/>
    </xf>
    <xf numFmtId="0" fontId="1" fillId="26" borderId="6" xfId="0" applyFont="1" applyFill="1" applyBorder="1">
      <alignment vertical="center"/>
    </xf>
    <xf numFmtId="0" fontId="1" fillId="26" borderId="3" xfId="0" applyFont="1" applyFill="1" applyBorder="1">
      <alignment vertical="center"/>
    </xf>
    <xf numFmtId="0" fontId="1" fillId="26" borderId="4" xfId="0" applyFont="1" applyFill="1" applyBorder="1">
      <alignment vertical="center"/>
    </xf>
    <xf numFmtId="46" fontId="1" fillId="25" borderId="2" xfId="0" applyNumberFormat="1" applyFont="1" applyFill="1" applyBorder="1">
      <alignment vertical="center"/>
    </xf>
    <xf numFmtId="0" fontId="1" fillId="26" borderId="2" xfId="0" applyFont="1" applyFill="1" applyBorder="1">
      <alignment vertical="center"/>
    </xf>
    <xf numFmtId="0" fontId="1" fillId="26" borderId="12" xfId="0" applyFont="1" applyFill="1" applyBorder="1">
      <alignment vertical="center"/>
    </xf>
    <xf numFmtId="0" fontId="1" fillId="27" borderId="1" xfId="0" applyFont="1" applyFill="1" applyBorder="1">
      <alignment vertical="center"/>
    </xf>
    <xf numFmtId="0" fontId="1" fillId="27" borderId="3" xfId="0" applyFont="1" applyFill="1" applyBorder="1">
      <alignment vertical="center"/>
    </xf>
    <xf numFmtId="0" fontId="1" fillId="27" borderId="4" xfId="0" applyFont="1" applyFill="1" applyBorder="1">
      <alignment vertical="center"/>
    </xf>
    <xf numFmtId="0" fontId="1" fillId="27" borderId="2" xfId="0" applyFont="1" applyFill="1" applyBorder="1">
      <alignment vertical="center"/>
    </xf>
    <xf numFmtId="0" fontId="1" fillId="5" borderId="2" xfId="0" applyFont="1" applyFill="1" applyBorder="1" applyProtection="1">
      <alignment vertical="center"/>
      <protection locked="0"/>
    </xf>
    <xf numFmtId="0" fontId="1" fillId="4" borderId="2" xfId="0" applyFont="1" applyFill="1" applyBorder="1">
      <alignment vertical="center"/>
    </xf>
    <xf numFmtId="0" fontId="3" fillId="2" borderId="0" xfId="0" applyFont="1" applyFill="1" applyAlignment="1">
      <alignment vertical="center"/>
    </xf>
    <xf numFmtId="0" fontId="3" fillId="13" borderId="11" xfId="0" applyNumberFormat="1" applyFont="1" applyFill="1" applyBorder="1" applyAlignment="1" applyProtection="1">
      <alignment vertical="center"/>
    </xf>
    <xf numFmtId="0" fontId="3" fillId="28" borderId="0" xfId="0" applyFont="1" applyFill="1" applyAlignment="1">
      <alignment vertical="center"/>
    </xf>
    <xf numFmtId="0" fontId="3" fillId="14" borderId="3" xfId="0" applyNumberFormat="1" applyFont="1" applyFill="1" applyBorder="1" applyAlignment="1">
      <alignment vertical="center"/>
    </xf>
    <xf numFmtId="0" fontId="3" fillId="13" borderId="4" xfId="0" applyNumberFormat="1" applyFont="1" applyFill="1" applyBorder="1" applyAlignment="1">
      <alignment vertical="center"/>
    </xf>
    <xf numFmtId="0" fontId="3" fillId="16" borderId="8" xfId="0" applyNumberFormat="1" applyFont="1" applyFill="1" applyBorder="1" applyAlignment="1">
      <alignment vertical="center"/>
    </xf>
    <xf numFmtId="0" fontId="3" fillId="16" borderId="9" xfId="0" applyNumberFormat="1" applyFont="1" applyFill="1" applyBorder="1" applyAlignment="1">
      <alignment vertical="center"/>
    </xf>
    <xf numFmtId="0" fontId="3" fillId="13" borderId="2" xfId="0" applyNumberFormat="1" applyFont="1" applyFill="1" applyBorder="1" applyAlignment="1">
      <alignment vertical="center"/>
    </xf>
    <xf numFmtId="0" fontId="3" fillId="16" borderId="10" xfId="0" applyNumberFormat="1" applyFont="1" applyFill="1" applyBorder="1" applyAlignment="1">
      <alignment vertical="center"/>
    </xf>
    <xf numFmtId="0" fontId="3" fillId="16" borderId="11" xfId="0" applyNumberFormat="1" applyFont="1" applyFill="1" applyBorder="1" applyAlignment="1">
      <alignment vertical="center"/>
    </xf>
    <xf numFmtId="0" fontId="3" fillId="14" borderId="1" xfId="0" applyNumberFormat="1" applyFont="1" applyFill="1" applyBorder="1" applyAlignment="1">
      <alignment vertical="center"/>
    </xf>
    <xf numFmtId="0" fontId="3" fillId="16" borderId="5" xfId="0" applyNumberFormat="1" applyFont="1" applyFill="1" applyBorder="1" applyAlignment="1">
      <alignment vertical="center"/>
    </xf>
    <xf numFmtId="0" fontId="3" fillId="16" borderId="6" xfId="0" applyNumberFormat="1" applyFont="1" applyFill="1" applyBorder="1" applyAlignment="1">
      <alignment vertical="center"/>
    </xf>
    <xf numFmtId="0" fontId="3" fillId="16" borderId="7" xfId="0" applyNumberFormat="1" applyFont="1" applyFill="1" applyBorder="1" applyAlignment="1">
      <alignment vertical="center"/>
    </xf>
    <xf numFmtId="0" fontId="3" fillId="16" borderId="0" xfId="0" applyNumberFormat="1" applyFont="1" applyFill="1" applyBorder="1" applyAlignment="1">
      <alignment vertical="center"/>
    </xf>
    <xf numFmtId="0" fontId="3" fillId="14" borderId="4" xfId="0" applyNumberFormat="1" applyFont="1" applyFill="1" applyBorder="1" applyAlignment="1">
      <alignment vertical="center"/>
    </xf>
    <xf numFmtId="0" fontId="3" fillId="28" borderId="0" xfId="0" applyFont="1" applyFill="1" applyBorder="1" applyAlignment="1">
      <alignment vertical="center"/>
    </xf>
    <xf numFmtId="0" fontId="3" fillId="14" borderId="7" xfId="0" applyNumberFormat="1" applyFont="1" applyFill="1" applyBorder="1" applyAlignment="1">
      <alignment vertical="center"/>
    </xf>
    <xf numFmtId="0" fontId="3" fillId="5" borderId="7" xfId="0" applyNumberFormat="1" applyFont="1" applyFill="1" applyBorder="1" applyAlignment="1">
      <alignment vertical="center"/>
    </xf>
    <xf numFmtId="0" fontId="3" fillId="5" borderId="0" xfId="0" applyNumberFormat="1" applyFont="1" applyFill="1" applyBorder="1" applyAlignment="1">
      <alignment vertical="center"/>
    </xf>
    <xf numFmtId="0" fontId="3" fillId="14" borderId="8" xfId="0" applyNumberFormat="1" applyFont="1" applyFill="1" applyBorder="1" applyAlignment="1">
      <alignment vertical="center"/>
    </xf>
    <xf numFmtId="0" fontId="3" fillId="16" borderId="14" xfId="0" applyNumberFormat="1" applyFont="1" applyFill="1" applyBorder="1" applyAlignment="1">
      <alignment vertical="center"/>
    </xf>
    <xf numFmtId="0" fontId="3" fillId="16" borderId="15" xfId="0" applyNumberFormat="1" applyFont="1" applyFill="1" applyBorder="1" applyAlignment="1">
      <alignment vertical="center"/>
    </xf>
    <xf numFmtId="0" fontId="3" fillId="16" borderId="12" xfId="0" applyNumberFormat="1" applyFont="1" applyFill="1" applyBorder="1" applyAlignment="1">
      <alignment vertical="center"/>
    </xf>
    <xf numFmtId="0" fontId="3" fillId="16" borderId="13" xfId="0" applyNumberFormat="1" applyFont="1" applyFill="1" applyBorder="1" applyAlignment="1">
      <alignment vertical="center"/>
    </xf>
    <xf numFmtId="0" fontId="3" fillId="5" borderId="13" xfId="0" applyNumberFormat="1" applyFont="1" applyFill="1" applyBorder="1" applyAlignment="1">
      <alignment vertical="center"/>
    </xf>
    <xf numFmtId="0" fontId="2" fillId="2" borderId="0" xfId="0" quotePrefix="1" applyFont="1" applyFill="1">
      <alignment vertical="center"/>
    </xf>
    <xf numFmtId="0" fontId="1" fillId="16" borderId="7" xfId="0" applyNumberFormat="1" applyFont="1" applyFill="1" applyBorder="1" applyAlignment="1">
      <alignment vertical="center"/>
    </xf>
    <xf numFmtId="0" fontId="1" fillId="13" borderId="11" xfId="0" applyNumberFormat="1" applyFont="1" applyFill="1" applyBorder="1" applyAlignment="1">
      <alignment vertical="center"/>
    </xf>
    <xf numFmtId="0" fontId="1" fillId="17" borderId="11" xfId="0" applyNumberFormat="1" applyFont="1" applyFill="1" applyBorder="1" applyAlignment="1">
      <alignment vertical="center"/>
    </xf>
    <xf numFmtId="0" fontId="1" fillId="16" borderId="0" xfId="0" applyNumberFormat="1" applyFont="1" applyFill="1" applyBorder="1" applyAlignment="1">
      <alignment vertical="center"/>
    </xf>
  </cellXfs>
  <cellStyles count="1">
    <cellStyle name="標準"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44"/>
  <sheetViews>
    <sheetView tabSelected="1" workbookViewId="0">
      <selection activeCell="F1" sqref="F1"/>
    </sheetView>
  </sheetViews>
  <sheetFormatPr defaultColWidth="9" defaultRowHeight="15.75" x14ac:dyDescent="0.15"/>
  <cols>
    <col min="1" max="1" width="2.25" style="152" customWidth="1"/>
    <col min="2" max="2" width="16.5" style="152" customWidth="1"/>
    <col min="3" max="3" width="18.875" style="152" customWidth="1"/>
    <col min="4" max="10" width="9" style="152"/>
    <col min="11" max="11" width="9" style="152" customWidth="1"/>
    <col min="12" max="16384" width="9" style="152"/>
  </cols>
  <sheetData>
    <row r="1" spans="1:10" x14ac:dyDescent="0.15">
      <c r="A1" s="61" t="s">
        <v>0</v>
      </c>
      <c r="B1" s="62"/>
      <c r="C1" s="62"/>
      <c r="D1" s="62"/>
      <c r="E1" s="62"/>
      <c r="F1" s="153" t="str">
        <f>INDEX($B$96:$B$144,2,)</f>
        <v>Ver.13.0</v>
      </c>
      <c r="G1" s="62"/>
      <c r="H1" s="62"/>
      <c r="I1" s="62"/>
      <c r="J1" s="68"/>
    </row>
    <row r="2" spans="1:10" x14ac:dyDescent="0.15">
      <c r="A2" s="154"/>
      <c r="B2" s="154"/>
      <c r="C2" s="154"/>
      <c r="D2" s="154"/>
      <c r="E2" s="154"/>
      <c r="F2" s="154"/>
      <c r="G2" s="154"/>
      <c r="H2" s="154"/>
      <c r="I2" s="154"/>
      <c r="J2" s="154"/>
    </row>
    <row r="3" spans="1:10" x14ac:dyDescent="0.15">
      <c r="A3" s="61" t="s">
        <v>1</v>
      </c>
      <c r="B3" s="61"/>
      <c r="C3" s="62"/>
      <c r="D3" s="62"/>
      <c r="E3" s="62"/>
      <c r="F3" s="62"/>
      <c r="G3" s="62"/>
      <c r="H3" s="62"/>
      <c r="I3" s="62"/>
      <c r="J3" s="68"/>
    </row>
    <row r="4" spans="1:10" x14ac:dyDescent="0.15">
      <c r="A4" s="155"/>
      <c r="B4" s="156" t="s">
        <v>2</v>
      </c>
      <c r="C4" s="157" t="s">
        <v>3</v>
      </c>
      <c r="D4" s="158"/>
      <c r="E4" s="158"/>
      <c r="F4" s="158"/>
      <c r="G4" s="158"/>
      <c r="H4" s="158"/>
      <c r="I4" s="158"/>
      <c r="J4" s="173"/>
    </row>
    <row r="5" spans="1:10" x14ac:dyDescent="0.15">
      <c r="A5" s="155"/>
      <c r="B5" s="159" t="s">
        <v>4</v>
      </c>
      <c r="C5" s="160" t="s">
        <v>5</v>
      </c>
      <c r="D5" s="161"/>
      <c r="E5" s="161"/>
      <c r="F5" s="161"/>
      <c r="G5" s="161"/>
      <c r="H5" s="161"/>
      <c r="I5" s="161"/>
      <c r="J5" s="174"/>
    </row>
    <row r="6" spans="1:10" x14ac:dyDescent="0.15">
      <c r="A6" s="155"/>
      <c r="B6" s="159" t="s">
        <v>6</v>
      </c>
      <c r="C6" s="160" t="s">
        <v>7</v>
      </c>
      <c r="D6" s="161"/>
      <c r="E6" s="161"/>
      <c r="F6" s="161"/>
      <c r="G6" s="161"/>
      <c r="H6" s="161"/>
      <c r="I6" s="161"/>
      <c r="J6" s="174"/>
    </row>
    <row r="7" spans="1:10" x14ac:dyDescent="0.15">
      <c r="A7" s="155"/>
      <c r="B7" s="159" t="s">
        <v>8</v>
      </c>
      <c r="C7" s="160" t="s">
        <v>9</v>
      </c>
      <c r="D7" s="161"/>
      <c r="E7" s="161"/>
      <c r="F7" s="161"/>
      <c r="G7" s="161"/>
      <c r="H7" s="161"/>
      <c r="I7" s="161"/>
      <c r="J7" s="174"/>
    </row>
    <row r="8" spans="1:10" x14ac:dyDescent="0.15">
      <c r="A8" s="155"/>
      <c r="B8" s="159" t="s">
        <v>10</v>
      </c>
      <c r="C8" s="160" t="s">
        <v>11</v>
      </c>
      <c r="D8" s="161"/>
      <c r="E8" s="161"/>
      <c r="F8" s="161"/>
      <c r="G8" s="161"/>
      <c r="H8" s="161"/>
      <c r="I8" s="161"/>
      <c r="J8" s="174"/>
    </row>
    <row r="9" spans="1:10" x14ac:dyDescent="0.15">
      <c r="A9" s="155"/>
      <c r="B9" s="159" t="s">
        <v>12</v>
      </c>
      <c r="C9" s="160" t="s">
        <v>13</v>
      </c>
      <c r="D9" s="161"/>
      <c r="E9" s="161"/>
      <c r="F9" s="161"/>
      <c r="G9" s="161"/>
      <c r="H9" s="161"/>
      <c r="I9" s="161"/>
      <c r="J9" s="174"/>
    </row>
    <row r="10" spans="1:10" x14ac:dyDescent="0.15">
      <c r="A10" s="154"/>
      <c r="B10" s="154"/>
      <c r="C10" s="154"/>
      <c r="D10" s="154"/>
      <c r="E10" s="154"/>
      <c r="F10" s="154"/>
      <c r="G10" s="154"/>
      <c r="H10" s="154"/>
      <c r="I10" s="154"/>
      <c r="J10" s="168"/>
    </row>
    <row r="11" spans="1:10" x14ac:dyDescent="0.15">
      <c r="A11" s="61" t="s">
        <v>14</v>
      </c>
      <c r="B11" s="62"/>
      <c r="C11" s="62"/>
      <c r="D11" s="62"/>
      <c r="E11" s="62"/>
      <c r="F11" s="62"/>
      <c r="G11" s="62"/>
      <c r="H11" s="62"/>
      <c r="I11" s="62"/>
      <c r="J11" s="68"/>
    </row>
    <row r="12" spans="1:10" ht="13.5" customHeight="1" x14ac:dyDescent="0.15">
      <c r="A12" s="162"/>
      <c r="B12" s="163" t="s">
        <v>15</v>
      </c>
      <c r="C12" s="164"/>
      <c r="D12" s="164"/>
      <c r="E12" s="164"/>
      <c r="F12" s="164"/>
      <c r="G12" s="164"/>
      <c r="H12" s="164"/>
      <c r="I12" s="164"/>
      <c r="J12" s="175"/>
    </row>
    <row r="13" spans="1:10" ht="13.5" customHeight="1" x14ac:dyDescent="0.15">
      <c r="A13" s="155"/>
      <c r="B13" s="165" t="s">
        <v>16</v>
      </c>
      <c r="C13" s="166"/>
      <c r="D13" s="166"/>
      <c r="E13" s="166"/>
      <c r="F13" s="166"/>
      <c r="G13" s="166"/>
      <c r="H13" s="166"/>
      <c r="I13" s="166"/>
      <c r="J13" s="176"/>
    </row>
    <row r="14" spans="1:10" ht="13.5" customHeight="1" x14ac:dyDescent="0.15">
      <c r="A14" s="155"/>
      <c r="B14" s="165"/>
      <c r="C14" s="166"/>
      <c r="D14" s="166"/>
      <c r="E14" s="166"/>
      <c r="F14" s="166"/>
      <c r="G14" s="166"/>
      <c r="H14" s="166"/>
      <c r="I14" s="166"/>
      <c r="J14" s="176"/>
    </row>
    <row r="15" spans="1:10" ht="13.5" customHeight="1" x14ac:dyDescent="0.15">
      <c r="A15" s="155"/>
      <c r="B15" s="165" t="s">
        <v>17</v>
      </c>
      <c r="C15" s="166"/>
      <c r="D15" s="166"/>
      <c r="E15" s="166"/>
      <c r="F15" s="166"/>
      <c r="G15" s="166"/>
      <c r="H15" s="166"/>
      <c r="I15" s="166"/>
      <c r="J15" s="176"/>
    </row>
    <row r="16" spans="1:10" ht="13.5" customHeight="1" x14ac:dyDescent="0.15">
      <c r="A16" s="167"/>
      <c r="B16" s="157"/>
      <c r="C16" s="158"/>
      <c r="D16" s="158"/>
      <c r="E16" s="158"/>
      <c r="F16" s="158"/>
      <c r="G16" s="158"/>
      <c r="H16" s="158"/>
      <c r="I16" s="158"/>
      <c r="J16" s="173"/>
    </row>
    <row r="17" spans="1:10" ht="13.5" customHeight="1" x14ac:dyDescent="0.15">
      <c r="A17" s="168"/>
      <c r="B17" s="168"/>
      <c r="C17" s="168"/>
      <c r="D17" s="168"/>
      <c r="E17" s="168"/>
      <c r="F17" s="168"/>
      <c r="G17" s="168"/>
      <c r="H17" s="168"/>
      <c r="I17" s="168"/>
      <c r="J17" s="168"/>
    </row>
    <row r="18" spans="1:10" x14ac:dyDescent="0.15">
      <c r="A18" s="61" t="s">
        <v>18</v>
      </c>
      <c r="B18" s="62"/>
      <c r="C18" s="62"/>
      <c r="D18" s="62"/>
      <c r="E18" s="62"/>
      <c r="F18" s="62"/>
      <c r="G18" s="62"/>
      <c r="H18" s="62"/>
      <c r="I18" s="62"/>
      <c r="J18" s="68"/>
    </row>
    <row r="19" spans="1:10" x14ac:dyDescent="0.15">
      <c r="A19" s="169"/>
      <c r="B19" s="163" t="s">
        <v>19</v>
      </c>
      <c r="C19" s="164"/>
      <c r="D19" s="164"/>
      <c r="E19" s="164"/>
      <c r="F19" s="164"/>
      <c r="G19" s="164"/>
      <c r="H19" s="164"/>
      <c r="I19" s="164"/>
      <c r="J19" s="175"/>
    </row>
    <row r="20" spans="1:10" x14ac:dyDescent="0.15">
      <c r="A20" s="169"/>
      <c r="B20" s="165"/>
      <c r="C20" s="166"/>
      <c r="D20" s="166"/>
      <c r="E20" s="166"/>
      <c r="F20" s="166"/>
      <c r="G20" s="166"/>
      <c r="H20" s="166"/>
      <c r="I20" s="166"/>
      <c r="J20" s="176"/>
    </row>
    <row r="21" spans="1:10" x14ac:dyDescent="0.15">
      <c r="A21" s="169"/>
      <c r="B21" s="170" t="s">
        <v>20</v>
      </c>
      <c r="C21" s="171"/>
      <c r="D21" s="171"/>
      <c r="E21" s="171"/>
      <c r="F21" s="171"/>
      <c r="G21" s="171"/>
      <c r="H21" s="171"/>
      <c r="I21" s="171"/>
      <c r="J21" s="177"/>
    </row>
    <row r="22" spans="1:10" x14ac:dyDescent="0.15">
      <c r="A22" s="169"/>
      <c r="B22" s="165" t="s">
        <v>21</v>
      </c>
      <c r="C22" s="166"/>
      <c r="D22" s="166"/>
      <c r="E22" s="166"/>
      <c r="F22" s="166"/>
      <c r="G22" s="166"/>
      <c r="H22" s="166"/>
      <c r="I22" s="166"/>
      <c r="J22" s="176"/>
    </row>
    <row r="23" spans="1:10" x14ac:dyDescent="0.15">
      <c r="A23" s="172"/>
      <c r="B23" s="157"/>
      <c r="C23" s="158"/>
      <c r="D23" s="158"/>
      <c r="E23" s="158"/>
      <c r="F23" s="158"/>
      <c r="G23" s="158"/>
      <c r="H23" s="158"/>
      <c r="I23" s="158"/>
      <c r="J23" s="173"/>
    </row>
    <row r="24" spans="1:10" x14ac:dyDescent="0.15">
      <c r="A24" s="154"/>
      <c r="B24" s="154"/>
      <c r="C24" s="154"/>
      <c r="D24" s="154"/>
      <c r="E24" s="154"/>
      <c r="F24" s="154"/>
      <c r="G24" s="154"/>
      <c r="H24" s="154"/>
      <c r="I24" s="154"/>
      <c r="J24" s="154"/>
    </row>
    <row r="25" spans="1:10" x14ac:dyDescent="0.15">
      <c r="A25" s="61" t="s">
        <v>22</v>
      </c>
      <c r="B25" s="62"/>
      <c r="C25" s="62"/>
      <c r="D25" s="62"/>
      <c r="E25" s="62"/>
      <c r="F25" s="62"/>
      <c r="G25" s="62"/>
      <c r="H25" s="62"/>
      <c r="I25" s="62"/>
      <c r="J25" s="68"/>
    </row>
    <row r="26" spans="1:10" x14ac:dyDescent="0.15">
      <c r="A26" s="162"/>
      <c r="B26" s="163" t="s">
        <v>23</v>
      </c>
      <c r="C26" s="164"/>
      <c r="D26" s="164"/>
      <c r="E26" s="164"/>
      <c r="F26" s="164"/>
      <c r="G26" s="164"/>
      <c r="H26" s="164"/>
      <c r="I26" s="164"/>
      <c r="J26" s="175"/>
    </row>
    <row r="27" spans="1:10" x14ac:dyDescent="0.15">
      <c r="A27" s="155"/>
      <c r="B27" s="165"/>
      <c r="C27" s="166"/>
      <c r="D27" s="166"/>
      <c r="E27" s="166"/>
      <c r="F27" s="166"/>
      <c r="G27" s="166"/>
      <c r="H27" s="166"/>
      <c r="I27" s="166"/>
      <c r="J27" s="176"/>
    </row>
    <row r="28" spans="1:10" x14ac:dyDescent="0.15">
      <c r="A28" s="155"/>
      <c r="B28" s="165" t="s">
        <v>24</v>
      </c>
      <c r="C28" s="166"/>
      <c r="D28" s="166"/>
      <c r="E28" s="166"/>
      <c r="F28" s="166"/>
      <c r="G28" s="166"/>
      <c r="H28" s="166"/>
      <c r="I28" s="166"/>
      <c r="J28" s="176"/>
    </row>
    <row r="29" spans="1:10" x14ac:dyDescent="0.15">
      <c r="A29" s="155"/>
      <c r="B29" s="165" t="s">
        <v>25</v>
      </c>
      <c r="C29" s="166"/>
      <c r="D29" s="166"/>
      <c r="E29" s="166"/>
      <c r="F29" s="166"/>
      <c r="G29" s="166"/>
      <c r="H29" s="166"/>
      <c r="I29" s="166"/>
      <c r="J29" s="176"/>
    </row>
    <row r="30" spans="1:10" x14ac:dyDescent="0.15">
      <c r="A30" s="155"/>
      <c r="B30" s="165" t="s">
        <v>26</v>
      </c>
      <c r="C30" s="166"/>
      <c r="D30" s="166"/>
      <c r="E30" s="166"/>
      <c r="F30" s="166"/>
      <c r="G30" s="166"/>
      <c r="H30" s="166"/>
      <c r="I30" s="166"/>
      <c r="J30" s="176"/>
    </row>
    <row r="31" spans="1:10" x14ac:dyDescent="0.15">
      <c r="A31" s="155"/>
      <c r="B31" s="165" t="s">
        <v>27</v>
      </c>
      <c r="C31" s="166"/>
      <c r="D31" s="166"/>
      <c r="E31" s="166"/>
      <c r="F31" s="166"/>
      <c r="G31" s="166"/>
      <c r="H31" s="166"/>
      <c r="I31" s="166"/>
      <c r="J31" s="176"/>
    </row>
    <row r="32" spans="1:10" x14ac:dyDescent="0.15">
      <c r="A32" s="155"/>
      <c r="B32" s="165" t="s">
        <v>26</v>
      </c>
      <c r="C32" s="166"/>
      <c r="D32" s="166"/>
      <c r="E32" s="166"/>
      <c r="F32" s="166"/>
      <c r="G32" s="166"/>
      <c r="H32" s="166"/>
      <c r="I32" s="166"/>
      <c r="J32" s="176"/>
    </row>
    <row r="33" spans="1:10" x14ac:dyDescent="0.15">
      <c r="A33" s="155"/>
      <c r="B33" s="165"/>
      <c r="C33" s="166"/>
      <c r="D33" s="166"/>
      <c r="E33" s="166"/>
      <c r="F33" s="166"/>
      <c r="G33" s="166"/>
      <c r="H33" s="166"/>
      <c r="I33" s="166"/>
      <c r="J33" s="176"/>
    </row>
    <row r="34" spans="1:10" x14ac:dyDescent="0.15">
      <c r="A34" s="155"/>
      <c r="B34" s="165" t="s">
        <v>28</v>
      </c>
      <c r="C34" s="166"/>
      <c r="D34" s="166"/>
      <c r="E34" s="166"/>
      <c r="F34" s="166"/>
      <c r="G34" s="166"/>
      <c r="H34" s="166"/>
      <c r="I34" s="166"/>
      <c r="J34" s="176"/>
    </row>
    <row r="35" spans="1:10" x14ac:dyDescent="0.15">
      <c r="A35" s="155"/>
      <c r="B35" s="165" t="s">
        <v>29</v>
      </c>
      <c r="C35" s="166"/>
      <c r="D35" s="166"/>
      <c r="E35" s="166"/>
      <c r="F35" s="166"/>
      <c r="G35" s="166"/>
      <c r="H35" s="166"/>
      <c r="I35" s="166"/>
      <c r="J35" s="176"/>
    </row>
    <row r="36" spans="1:10" x14ac:dyDescent="0.15">
      <c r="A36" s="155"/>
      <c r="B36" s="165" t="s">
        <v>25</v>
      </c>
      <c r="C36" s="166"/>
      <c r="D36" s="166"/>
      <c r="E36" s="166"/>
      <c r="F36" s="166"/>
      <c r="G36" s="166"/>
      <c r="H36" s="166"/>
      <c r="I36" s="166"/>
      <c r="J36" s="176"/>
    </row>
    <row r="37" spans="1:10" x14ac:dyDescent="0.15">
      <c r="A37" s="155"/>
      <c r="B37" s="165" t="s">
        <v>30</v>
      </c>
      <c r="C37" s="166"/>
      <c r="D37" s="166"/>
      <c r="E37" s="166"/>
      <c r="F37" s="166"/>
      <c r="G37" s="166"/>
      <c r="H37" s="166"/>
      <c r="I37" s="166"/>
      <c r="J37" s="176"/>
    </row>
    <row r="38" spans="1:10" x14ac:dyDescent="0.15">
      <c r="A38" s="155"/>
      <c r="B38" s="165" t="s">
        <v>27</v>
      </c>
      <c r="C38" s="166"/>
      <c r="D38" s="166"/>
      <c r="E38" s="166"/>
      <c r="F38" s="166"/>
      <c r="G38" s="166"/>
      <c r="H38" s="166"/>
      <c r="I38" s="166"/>
      <c r="J38" s="176"/>
    </row>
    <row r="39" spans="1:10" x14ac:dyDescent="0.15">
      <c r="A39" s="155"/>
      <c r="B39" s="165" t="s">
        <v>31</v>
      </c>
      <c r="C39" s="166"/>
      <c r="D39" s="166"/>
      <c r="E39" s="166"/>
      <c r="F39" s="166"/>
      <c r="G39" s="166"/>
      <c r="H39" s="166"/>
      <c r="I39" s="166"/>
      <c r="J39" s="176"/>
    </row>
    <row r="40" spans="1:10" x14ac:dyDescent="0.15">
      <c r="A40" s="155"/>
      <c r="B40" s="165"/>
      <c r="C40" s="166"/>
      <c r="D40" s="166"/>
      <c r="E40" s="166"/>
      <c r="F40" s="166"/>
      <c r="G40" s="166"/>
      <c r="H40" s="166"/>
      <c r="I40" s="166"/>
      <c r="J40" s="176"/>
    </row>
    <row r="41" spans="1:10" x14ac:dyDescent="0.15">
      <c r="A41" s="155"/>
      <c r="B41" s="165" t="s">
        <v>32</v>
      </c>
      <c r="C41" s="166"/>
      <c r="D41" s="166"/>
      <c r="E41" s="166"/>
      <c r="F41" s="166"/>
      <c r="G41" s="166"/>
      <c r="H41" s="166"/>
      <c r="I41" s="166"/>
      <c r="J41" s="176"/>
    </row>
    <row r="42" spans="1:10" x14ac:dyDescent="0.15">
      <c r="A42" s="155"/>
      <c r="B42" s="165" t="s">
        <v>25</v>
      </c>
      <c r="C42" s="166"/>
      <c r="D42" s="166"/>
      <c r="E42" s="166"/>
      <c r="F42" s="166"/>
      <c r="G42" s="166"/>
      <c r="H42" s="166"/>
      <c r="I42" s="166"/>
      <c r="J42" s="176"/>
    </row>
    <row r="43" spans="1:10" x14ac:dyDescent="0.15">
      <c r="A43" s="155"/>
      <c r="B43" s="165" t="s">
        <v>33</v>
      </c>
      <c r="C43" s="166"/>
      <c r="D43" s="166"/>
      <c r="E43" s="166"/>
      <c r="F43" s="166"/>
      <c r="G43" s="166"/>
      <c r="H43" s="166"/>
      <c r="I43" s="166"/>
      <c r="J43" s="176"/>
    </row>
    <row r="44" spans="1:10" x14ac:dyDescent="0.15">
      <c r="A44" s="155"/>
      <c r="B44" s="165" t="s">
        <v>27</v>
      </c>
      <c r="C44" s="166"/>
      <c r="D44" s="166"/>
      <c r="E44" s="166"/>
      <c r="F44" s="166"/>
      <c r="G44" s="166"/>
      <c r="H44" s="166"/>
      <c r="I44" s="166"/>
      <c r="J44" s="176"/>
    </row>
    <row r="45" spans="1:10" x14ac:dyDescent="0.15">
      <c r="A45" s="155"/>
      <c r="B45" s="165" t="s">
        <v>34</v>
      </c>
      <c r="C45" s="166"/>
      <c r="D45" s="166"/>
      <c r="E45" s="166"/>
      <c r="F45" s="166"/>
      <c r="G45" s="166"/>
      <c r="H45" s="166"/>
      <c r="I45" s="166"/>
      <c r="J45" s="176"/>
    </row>
    <row r="46" spans="1:10" x14ac:dyDescent="0.15">
      <c r="A46" s="155"/>
      <c r="B46" s="165"/>
      <c r="C46" s="166"/>
      <c r="D46" s="166"/>
      <c r="E46" s="166"/>
      <c r="F46" s="166"/>
      <c r="G46" s="166"/>
      <c r="H46" s="166"/>
      <c r="I46" s="166"/>
      <c r="J46" s="176"/>
    </row>
    <row r="47" spans="1:10" x14ac:dyDescent="0.15">
      <c r="A47" s="155"/>
      <c r="B47" s="165" t="s">
        <v>35</v>
      </c>
      <c r="C47" s="166"/>
      <c r="D47" s="166"/>
      <c r="E47" s="166"/>
      <c r="F47" s="166"/>
      <c r="G47" s="166"/>
      <c r="H47" s="166"/>
      <c r="I47" s="166"/>
      <c r="J47" s="176"/>
    </row>
    <row r="48" spans="1:10" x14ac:dyDescent="0.15">
      <c r="A48" s="155"/>
      <c r="B48" s="165" t="s">
        <v>25</v>
      </c>
      <c r="C48" s="166"/>
      <c r="D48" s="166"/>
      <c r="E48" s="166"/>
      <c r="F48" s="166"/>
      <c r="G48" s="166"/>
      <c r="H48" s="166"/>
      <c r="I48" s="166"/>
      <c r="J48" s="176"/>
    </row>
    <row r="49" spans="1:10" x14ac:dyDescent="0.15">
      <c r="A49" s="155"/>
      <c r="B49" s="165" t="s">
        <v>36</v>
      </c>
      <c r="C49" s="166"/>
      <c r="D49" s="166"/>
      <c r="E49" s="166"/>
      <c r="F49" s="166"/>
      <c r="G49" s="166"/>
      <c r="H49" s="166"/>
      <c r="I49" s="166"/>
      <c r="J49" s="176"/>
    </row>
    <row r="50" spans="1:10" x14ac:dyDescent="0.15">
      <c r="A50" s="155"/>
      <c r="B50" s="165" t="s">
        <v>27</v>
      </c>
      <c r="C50" s="166"/>
      <c r="D50" s="166"/>
      <c r="E50" s="166"/>
      <c r="F50" s="166"/>
      <c r="G50" s="166"/>
      <c r="H50" s="166"/>
      <c r="I50" s="166"/>
      <c r="J50" s="176"/>
    </row>
    <row r="51" spans="1:10" x14ac:dyDescent="0.15">
      <c r="A51" s="155"/>
      <c r="B51" s="165" t="s">
        <v>36</v>
      </c>
      <c r="C51" s="166"/>
      <c r="D51" s="166"/>
      <c r="E51" s="166"/>
      <c r="F51" s="166"/>
      <c r="G51" s="166"/>
      <c r="H51" s="166"/>
      <c r="I51" s="166"/>
      <c r="J51" s="176"/>
    </row>
    <row r="52" spans="1:10" x14ac:dyDescent="0.15">
      <c r="A52" s="155"/>
      <c r="B52" s="165"/>
      <c r="C52" s="166"/>
      <c r="D52" s="166"/>
      <c r="E52" s="166"/>
      <c r="F52" s="166"/>
      <c r="G52" s="166"/>
      <c r="H52" s="166"/>
      <c r="I52" s="166"/>
      <c r="J52" s="176"/>
    </row>
    <row r="53" spans="1:10" x14ac:dyDescent="0.15">
      <c r="A53" s="155"/>
      <c r="B53" s="165" t="s">
        <v>37</v>
      </c>
      <c r="C53" s="166"/>
      <c r="D53" s="166"/>
      <c r="E53" s="166"/>
      <c r="F53" s="166"/>
      <c r="G53" s="166"/>
      <c r="H53" s="166"/>
      <c r="I53" s="166"/>
      <c r="J53" s="176"/>
    </row>
    <row r="54" spans="1:10" x14ac:dyDescent="0.15">
      <c r="A54" s="155"/>
      <c r="B54" s="165" t="s">
        <v>38</v>
      </c>
      <c r="C54" s="166"/>
      <c r="D54" s="166"/>
      <c r="E54" s="166"/>
      <c r="F54" s="166"/>
      <c r="G54" s="166"/>
      <c r="H54" s="166"/>
      <c r="I54" s="166"/>
      <c r="J54" s="176"/>
    </row>
    <row r="55" spans="1:10" x14ac:dyDescent="0.15">
      <c r="A55" s="155"/>
      <c r="B55" s="165" t="s">
        <v>25</v>
      </c>
      <c r="C55" s="166"/>
      <c r="D55" s="166"/>
      <c r="E55" s="166"/>
      <c r="F55" s="166"/>
      <c r="G55" s="166"/>
      <c r="H55" s="166"/>
      <c r="I55" s="166"/>
      <c r="J55" s="176"/>
    </row>
    <row r="56" spans="1:10" x14ac:dyDescent="0.15">
      <c r="A56" s="155"/>
      <c r="B56" s="165" t="s">
        <v>39</v>
      </c>
      <c r="C56" s="166"/>
      <c r="D56" s="166"/>
      <c r="E56" s="166"/>
      <c r="F56" s="166"/>
      <c r="G56" s="166"/>
      <c r="H56" s="166"/>
      <c r="I56" s="166"/>
      <c r="J56" s="176"/>
    </row>
    <row r="57" spans="1:10" x14ac:dyDescent="0.15">
      <c r="A57" s="155"/>
      <c r="B57" s="165" t="s">
        <v>27</v>
      </c>
      <c r="C57" s="166"/>
      <c r="D57" s="166"/>
      <c r="E57" s="166"/>
      <c r="F57" s="166"/>
      <c r="G57" s="166"/>
      <c r="H57" s="166"/>
      <c r="I57" s="166"/>
      <c r="J57" s="176"/>
    </row>
    <row r="58" spans="1:10" x14ac:dyDescent="0.15">
      <c r="A58" s="155"/>
      <c r="B58" s="165" t="s">
        <v>39</v>
      </c>
      <c r="C58" s="166"/>
      <c r="D58" s="166"/>
      <c r="E58" s="166"/>
      <c r="F58" s="166"/>
      <c r="G58" s="166"/>
      <c r="H58" s="166"/>
      <c r="I58" s="166"/>
      <c r="J58" s="176"/>
    </row>
    <row r="59" spans="1:10" x14ac:dyDescent="0.15">
      <c r="A59" s="155"/>
      <c r="B59" s="165"/>
      <c r="C59" s="166"/>
      <c r="D59" s="166"/>
      <c r="E59" s="166"/>
      <c r="F59" s="166"/>
      <c r="G59" s="166"/>
      <c r="H59" s="166"/>
      <c r="I59" s="166"/>
      <c r="J59" s="176"/>
    </row>
    <row r="60" spans="1:10" x14ac:dyDescent="0.15">
      <c r="A60" s="155"/>
      <c r="B60" s="165" t="s">
        <v>40</v>
      </c>
      <c r="C60" s="166"/>
      <c r="D60" s="166"/>
      <c r="E60" s="166"/>
      <c r="F60" s="166"/>
      <c r="G60" s="166"/>
      <c r="H60" s="166"/>
      <c r="I60" s="166"/>
      <c r="J60" s="176"/>
    </row>
    <row r="61" spans="1:10" x14ac:dyDescent="0.15">
      <c r="A61" s="155"/>
      <c r="B61" s="165" t="s">
        <v>41</v>
      </c>
      <c r="C61" s="166"/>
      <c r="D61" s="166"/>
      <c r="E61" s="166"/>
      <c r="F61" s="166"/>
      <c r="G61" s="166"/>
      <c r="H61" s="166"/>
      <c r="I61" s="166"/>
      <c r="J61" s="176"/>
    </row>
    <row r="62" spans="1:10" x14ac:dyDescent="0.15">
      <c r="A62" s="155"/>
      <c r="B62" s="165"/>
      <c r="C62" s="166"/>
      <c r="D62" s="166"/>
      <c r="E62" s="166"/>
      <c r="F62" s="166"/>
      <c r="G62" s="166"/>
      <c r="H62" s="166"/>
      <c r="I62" s="166"/>
      <c r="J62" s="176"/>
    </row>
    <row r="63" spans="1:10" x14ac:dyDescent="0.15">
      <c r="A63" s="155"/>
      <c r="B63" s="165" t="s">
        <v>42</v>
      </c>
      <c r="C63" s="166"/>
      <c r="D63" s="166"/>
      <c r="E63" s="166"/>
      <c r="F63" s="166"/>
      <c r="G63" s="166"/>
      <c r="H63" s="166"/>
      <c r="I63" s="166"/>
      <c r="J63" s="176"/>
    </row>
    <row r="64" spans="1:10" x14ac:dyDescent="0.15">
      <c r="A64" s="155"/>
      <c r="B64" s="165" t="s">
        <v>43</v>
      </c>
      <c r="C64" s="166"/>
      <c r="D64" s="166"/>
      <c r="E64" s="166"/>
      <c r="F64" s="166"/>
      <c r="G64" s="166"/>
      <c r="H64" s="166"/>
      <c r="I64" s="166"/>
      <c r="J64" s="176"/>
    </row>
    <row r="65" spans="1:10" x14ac:dyDescent="0.15">
      <c r="A65" s="155"/>
      <c r="B65" s="165" t="s">
        <v>25</v>
      </c>
      <c r="C65" s="166"/>
      <c r="D65" s="166"/>
      <c r="E65" s="166"/>
      <c r="F65" s="166"/>
      <c r="G65" s="166"/>
      <c r="H65" s="166"/>
      <c r="I65" s="166"/>
      <c r="J65" s="176"/>
    </row>
    <row r="66" spans="1:10" x14ac:dyDescent="0.15">
      <c r="A66" s="155"/>
      <c r="B66" s="165" t="s">
        <v>44</v>
      </c>
      <c r="C66" s="166"/>
      <c r="D66" s="166"/>
      <c r="E66" s="166"/>
      <c r="F66" s="166"/>
      <c r="G66" s="166"/>
      <c r="H66" s="166"/>
      <c r="I66" s="166"/>
      <c r="J66" s="176"/>
    </row>
    <row r="67" spans="1:10" x14ac:dyDescent="0.15">
      <c r="A67" s="155"/>
      <c r="B67" s="165" t="s">
        <v>27</v>
      </c>
      <c r="C67" s="166"/>
      <c r="D67" s="166"/>
      <c r="E67" s="166"/>
      <c r="F67" s="166"/>
      <c r="G67" s="166"/>
      <c r="H67" s="166"/>
      <c r="I67" s="166"/>
      <c r="J67" s="176"/>
    </row>
    <row r="68" spans="1:10" x14ac:dyDescent="0.15">
      <c r="A68" s="155"/>
      <c r="B68" s="165" t="s">
        <v>45</v>
      </c>
      <c r="C68" s="166"/>
      <c r="D68" s="166"/>
      <c r="E68" s="166"/>
      <c r="F68" s="166"/>
      <c r="G68" s="166"/>
      <c r="H68" s="166"/>
      <c r="I68" s="166"/>
      <c r="J68" s="176"/>
    </row>
    <row r="69" spans="1:10" x14ac:dyDescent="0.15">
      <c r="A69" s="155"/>
      <c r="B69" s="165"/>
      <c r="C69" s="166"/>
      <c r="D69" s="166"/>
      <c r="E69" s="166"/>
      <c r="F69" s="166"/>
      <c r="G69" s="166"/>
      <c r="H69" s="166"/>
      <c r="I69" s="166"/>
      <c r="J69" s="176"/>
    </row>
    <row r="70" spans="1:10" x14ac:dyDescent="0.15">
      <c r="A70" s="155"/>
      <c r="B70" s="165" t="s">
        <v>46</v>
      </c>
      <c r="C70" s="166"/>
      <c r="D70" s="166"/>
      <c r="E70" s="166"/>
      <c r="F70" s="166"/>
      <c r="G70" s="166"/>
      <c r="H70" s="166"/>
      <c r="I70" s="166"/>
      <c r="J70" s="176"/>
    </row>
    <row r="71" spans="1:10" x14ac:dyDescent="0.15">
      <c r="A71" s="155"/>
      <c r="B71" s="165" t="s">
        <v>25</v>
      </c>
      <c r="C71" s="166"/>
      <c r="D71" s="166"/>
      <c r="E71" s="166"/>
      <c r="F71" s="166"/>
      <c r="G71" s="166"/>
      <c r="H71" s="166"/>
      <c r="I71" s="166"/>
      <c r="J71" s="176"/>
    </row>
    <row r="72" spans="1:10" x14ac:dyDescent="0.15">
      <c r="A72" s="155"/>
      <c r="B72" s="165" t="s">
        <v>39</v>
      </c>
      <c r="C72" s="166"/>
      <c r="D72" s="166"/>
      <c r="E72" s="166"/>
      <c r="F72" s="166"/>
      <c r="G72" s="166"/>
      <c r="H72" s="166"/>
      <c r="I72" s="166"/>
      <c r="J72" s="176"/>
    </row>
    <row r="73" spans="1:10" x14ac:dyDescent="0.15">
      <c r="A73" s="155"/>
      <c r="B73" s="165" t="s">
        <v>27</v>
      </c>
      <c r="C73" s="166"/>
      <c r="D73" s="166"/>
      <c r="E73" s="166"/>
      <c r="F73" s="166"/>
      <c r="G73" s="166"/>
      <c r="H73" s="166"/>
      <c r="I73" s="166"/>
      <c r="J73" s="176"/>
    </row>
    <row r="74" spans="1:10" x14ac:dyDescent="0.15">
      <c r="A74" s="155"/>
      <c r="B74" s="165" t="s">
        <v>39</v>
      </c>
      <c r="C74" s="166"/>
      <c r="D74" s="166"/>
      <c r="E74" s="166"/>
      <c r="F74" s="166"/>
      <c r="G74" s="166"/>
      <c r="H74" s="166"/>
      <c r="I74" s="166"/>
      <c r="J74" s="176"/>
    </row>
    <row r="75" spans="1:10" x14ac:dyDescent="0.15">
      <c r="A75" s="155"/>
      <c r="B75" s="165"/>
      <c r="C75" s="166"/>
      <c r="D75" s="166"/>
      <c r="E75" s="166"/>
      <c r="F75" s="166"/>
      <c r="G75" s="166"/>
      <c r="H75" s="166"/>
      <c r="I75" s="166"/>
      <c r="J75" s="176"/>
    </row>
    <row r="76" spans="1:10" x14ac:dyDescent="0.15">
      <c r="A76" s="155"/>
      <c r="B76" s="165" t="s">
        <v>47</v>
      </c>
      <c r="C76" s="166"/>
      <c r="D76" s="166"/>
      <c r="E76" s="166"/>
      <c r="F76" s="166"/>
      <c r="G76" s="166"/>
      <c r="H76" s="166"/>
      <c r="I76" s="166"/>
      <c r="J76" s="176"/>
    </row>
    <row r="77" spans="1:10" x14ac:dyDescent="0.15">
      <c r="A77" s="155"/>
      <c r="B77" s="165" t="s">
        <v>48</v>
      </c>
      <c r="C77" s="166"/>
      <c r="D77" s="166"/>
      <c r="E77" s="166"/>
      <c r="F77" s="166"/>
      <c r="G77" s="166"/>
      <c r="H77" s="166"/>
      <c r="I77" s="166"/>
      <c r="J77" s="176"/>
    </row>
    <row r="78" spans="1:10" x14ac:dyDescent="0.15">
      <c r="A78" s="155"/>
      <c r="B78" s="165"/>
      <c r="C78" s="166"/>
      <c r="D78" s="166"/>
      <c r="E78" s="166"/>
      <c r="F78" s="166"/>
      <c r="G78" s="166"/>
      <c r="H78" s="166"/>
      <c r="I78" s="166"/>
      <c r="J78" s="176"/>
    </row>
    <row r="79" spans="1:10" x14ac:dyDescent="0.15">
      <c r="A79" s="155"/>
      <c r="B79" s="165" t="s">
        <v>49</v>
      </c>
      <c r="C79" s="166"/>
      <c r="D79" s="166"/>
      <c r="E79" s="166"/>
      <c r="F79" s="166"/>
      <c r="G79" s="166"/>
      <c r="H79" s="166"/>
      <c r="I79" s="166"/>
      <c r="J79" s="176"/>
    </row>
    <row r="80" spans="1:10" x14ac:dyDescent="0.15">
      <c r="A80" s="155"/>
      <c r="B80" s="165" t="s">
        <v>50</v>
      </c>
      <c r="C80" s="166"/>
      <c r="D80" s="166"/>
      <c r="E80" s="166"/>
      <c r="F80" s="166"/>
      <c r="G80" s="166"/>
      <c r="H80" s="166"/>
      <c r="I80" s="166"/>
      <c r="J80" s="176"/>
    </row>
    <row r="81" spans="1:10" x14ac:dyDescent="0.15">
      <c r="A81" s="155"/>
      <c r="B81" s="165" t="s">
        <v>51</v>
      </c>
      <c r="C81" s="166"/>
      <c r="D81" s="166"/>
      <c r="E81" s="166"/>
      <c r="F81" s="166"/>
      <c r="G81" s="166"/>
      <c r="H81" s="166"/>
      <c r="I81" s="166"/>
      <c r="J81" s="176"/>
    </row>
    <row r="82" spans="1:10" x14ac:dyDescent="0.15">
      <c r="A82" s="155"/>
      <c r="B82" s="165" t="s">
        <v>52</v>
      </c>
      <c r="C82" s="166"/>
      <c r="D82" s="166"/>
      <c r="E82" s="166"/>
      <c r="F82" s="166"/>
      <c r="G82" s="166"/>
      <c r="H82" s="166"/>
      <c r="I82" s="166"/>
      <c r="J82" s="176"/>
    </row>
    <row r="83" spans="1:10" x14ac:dyDescent="0.15">
      <c r="A83" s="155"/>
      <c r="B83" s="165" t="s">
        <v>53</v>
      </c>
      <c r="C83" s="166"/>
      <c r="D83" s="166"/>
      <c r="E83" s="166"/>
      <c r="F83" s="166"/>
      <c r="G83" s="166"/>
      <c r="H83" s="166"/>
      <c r="I83" s="166"/>
      <c r="J83" s="176"/>
    </row>
    <row r="84" spans="1:10" x14ac:dyDescent="0.15">
      <c r="A84" s="155"/>
      <c r="B84" s="165"/>
      <c r="C84" s="166"/>
      <c r="D84" s="166"/>
      <c r="E84" s="166"/>
      <c r="F84" s="166"/>
      <c r="G84" s="166"/>
      <c r="H84" s="166"/>
      <c r="I84" s="166"/>
      <c r="J84" s="176"/>
    </row>
    <row r="85" spans="1:10" x14ac:dyDescent="0.15">
      <c r="A85" s="155"/>
      <c r="B85" s="165" t="s">
        <v>54</v>
      </c>
      <c r="C85" s="166"/>
      <c r="D85" s="166"/>
      <c r="E85" s="166"/>
      <c r="F85" s="166"/>
      <c r="G85" s="166"/>
      <c r="H85" s="166"/>
      <c r="I85" s="166"/>
      <c r="J85" s="176"/>
    </row>
    <row r="86" spans="1:10" x14ac:dyDescent="0.15">
      <c r="A86" s="155"/>
      <c r="B86" s="165"/>
      <c r="C86" s="166"/>
      <c r="D86" s="166"/>
      <c r="E86" s="166"/>
      <c r="F86" s="166"/>
      <c r="G86" s="166"/>
      <c r="H86" s="166"/>
      <c r="I86" s="166"/>
      <c r="J86" s="176"/>
    </row>
    <row r="87" spans="1:10" x14ac:dyDescent="0.15">
      <c r="A87" s="155"/>
      <c r="B87" s="165" t="s">
        <v>55</v>
      </c>
      <c r="C87" s="166"/>
      <c r="D87" s="166"/>
      <c r="E87" s="166"/>
      <c r="F87" s="166"/>
      <c r="G87" s="166"/>
      <c r="H87" s="166"/>
      <c r="I87" s="166"/>
      <c r="J87" s="176"/>
    </row>
    <row r="88" spans="1:10" x14ac:dyDescent="0.15">
      <c r="A88" s="155"/>
      <c r="B88" s="165" t="s">
        <v>56</v>
      </c>
      <c r="C88" s="166"/>
      <c r="D88" s="166"/>
      <c r="E88" s="166"/>
      <c r="F88" s="166"/>
      <c r="G88" s="166"/>
      <c r="H88" s="166"/>
      <c r="I88" s="166"/>
      <c r="J88" s="176"/>
    </row>
    <row r="89" spans="1:10" x14ac:dyDescent="0.15">
      <c r="A89" s="155"/>
      <c r="B89" s="165" t="s">
        <v>57</v>
      </c>
      <c r="C89" s="166"/>
      <c r="D89" s="166"/>
      <c r="E89" s="166"/>
      <c r="F89" s="166"/>
      <c r="G89" s="166"/>
      <c r="H89" s="166"/>
      <c r="I89" s="166"/>
      <c r="J89" s="176"/>
    </row>
    <row r="90" spans="1:10" x14ac:dyDescent="0.15">
      <c r="A90" s="155"/>
      <c r="B90" s="165" t="s">
        <v>58</v>
      </c>
      <c r="C90" s="166"/>
      <c r="D90" s="166"/>
      <c r="E90" s="166"/>
      <c r="F90" s="166"/>
      <c r="G90" s="166"/>
      <c r="H90" s="166"/>
      <c r="I90" s="166"/>
      <c r="J90" s="176"/>
    </row>
    <row r="91" spans="1:10" x14ac:dyDescent="0.15">
      <c r="A91" s="155"/>
      <c r="B91" s="165" t="s">
        <v>59</v>
      </c>
      <c r="C91" s="166"/>
      <c r="D91" s="166"/>
      <c r="E91" s="166"/>
      <c r="F91" s="166"/>
      <c r="G91" s="166"/>
      <c r="H91" s="166"/>
      <c r="I91" s="166"/>
      <c r="J91" s="176"/>
    </row>
    <row r="92" spans="1:10" x14ac:dyDescent="0.15">
      <c r="A92" s="155"/>
      <c r="B92" s="165" t="s">
        <v>60</v>
      </c>
      <c r="C92" s="166"/>
      <c r="D92" s="166"/>
      <c r="E92" s="166"/>
      <c r="F92" s="166"/>
      <c r="G92" s="166"/>
      <c r="H92" s="166"/>
      <c r="I92" s="166"/>
      <c r="J92" s="176"/>
    </row>
    <row r="93" spans="1:10" x14ac:dyDescent="0.15">
      <c r="A93" s="167"/>
      <c r="B93" s="157"/>
      <c r="C93" s="158"/>
      <c r="D93" s="158"/>
      <c r="E93" s="158"/>
      <c r="F93" s="158"/>
      <c r="G93" s="158"/>
      <c r="H93" s="158"/>
      <c r="I93" s="158"/>
      <c r="J93" s="173"/>
    </row>
    <row r="94" spans="1:10" x14ac:dyDescent="0.15">
      <c r="A94" s="154"/>
      <c r="B94" s="154"/>
      <c r="C94" s="154"/>
      <c r="D94" s="154"/>
      <c r="E94" s="154"/>
      <c r="F94" s="154"/>
      <c r="G94" s="154"/>
      <c r="H94" s="154"/>
      <c r="I94" s="154"/>
      <c r="J94" s="154"/>
    </row>
    <row r="95" spans="1:10" x14ac:dyDescent="0.15">
      <c r="A95" s="61" t="s">
        <v>61</v>
      </c>
      <c r="B95" s="62"/>
      <c r="C95" s="62"/>
      <c r="D95" s="62"/>
      <c r="E95" s="62"/>
      <c r="F95" s="62"/>
      <c r="G95" s="62"/>
      <c r="H95" s="62"/>
      <c r="I95" s="62"/>
      <c r="J95" s="68"/>
    </row>
    <row r="96" spans="1:10" x14ac:dyDescent="0.15">
      <c r="A96" s="155"/>
      <c r="B96" s="165"/>
      <c r="C96" s="166"/>
      <c r="D96" s="166"/>
      <c r="E96" s="166"/>
      <c r="F96" s="166"/>
      <c r="G96" s="166"/>
      <c r="H96" s="166"/>
      <c r="I96" s="166"/>
      <c r="J96" s="176"/>
    </row>
    <row r="97" spans="1:10" x14ac:dyDescent="0.15">
      <c r="A97" s="155"/>
      <c r="B97" s="179" t="s">
        <v>1288</v>
      </c>
      <c r="C97" s="182" t="s">
        <v>1289</v>
      </c>
      <c r="D97" s="166"/>
      <c r="E97" s="166"/>
      <c r="F97" s="166"/>
      <c r="G97" s="166"/>
      <c r="H97" s="166"/>
      <c r="I97" s="166"/>
      <c r="J97" s="176"/>
    </row>
    <row r="98" spans="1:10" x14ac:dyDescent="0.15">
      <c r="A98" s="155"/>
      <c r="B98" s="165"/>
      <c r="C98" s="166" t="s">
        <v>1290</v>
      </c>
      <c r="D98" s="166"/>
      <c r="E98" s="166"/>
      <c r="F98" s="166"/>
      <c r="G98" s="166"/>
      <c r="H98" s="166"/>
      <c r="I98" s="166"/>
      <c r="J98" s="176"/>
    </row>
    <row r="99" spans="1:10" x14ac:dyDescent="0.15">
      <c r="A99" s="155"/>
      <c r="B99" s="165"/>
      <c r="C99" s="182" t="s">
        <v>1291</v>
      </c>
      <c r="D99" s="166"/>
      <c r="E99" s="166"/>
      <c r="F99" s="166"/>
      <c r="G99" s="166"/>
      <c r="H99" s="166"/>
      <c r="I99" s="166"/>
      <c r="J99" s="176"/>
    </row>
    <row r="100" spans="1:10" x14ac:dyDescent="0.15">
      <c r="A100" s="155"/>
      <c r="B100" s="165"/>
      <c r="C100" s="182" t="s">
        <v>1292</v>
      </c>
      <c r="D100" s="166"/>
      <c r="E100" s="166"/>
      <c r="F100" s="166"/>
      <c r="G100" s="166"/>
      <c r="H100" s="166"/>
      <c r="I100" s="166"/>
      <c r="J100" s="176"/>
    </row>
    <row r="101" spans="1:10" x14ac:dyDescent="0.15">
      <c r="A101" s="155"/>
      <c r="B101" s="165"/>
      <c r="C101" s="166"/>
      <c r="D101" s="166"/>
      <c r="E101" s="166"/>
      <c r="F101" s="166"/>
      <c r="G101" s="166"/>
      <c r="H101" s="166"/>
      <c r="I101" s="166"/>
      <c r="J101" s="176"/>
    </row>
    <row r="102" spans="1:10" x14ac:dyDescent="0.15">
      <c r="A102" s="155"/>
      <c r="B102" s="179" t="s">
        <v>1269</v>
      </c>
      <c r="C102" s="166" t="s">
        <v>62</v>
      </c>
      <c r="D102" s="166"/>
      <c r="E102" s="166"/>
      <c r="F102" s="166"/>
      <c r="G102" s="166"/>
      <c r="H102" s="166"/>
      <c r="I102" s="166"/>
      <c r="J102" s="176"/>
    </row>
    <row r="103" spans="1:10" x14ac:dyDescent="0.15">
      <c r="A103" s="155"/>
      <c r="B103" s="165"/>
      <c r="C103" s="166" t="s">
        <v>63</v>
      </c>
      <c r="D103" s="166"/>
      <c r="E103" s="166"/>
      <c r="F103" s="166"/>
      <c r="G103" s="166"/>
      <c r="H103" s="166"/>
      <c r="I103" s="166"/>
      <c r="J103" s="176"/>
    </row>
    <row r="104" spans="1:10" x14ac:dyDescent="0.15">
      <c r="A104" s="155"/>
      <c r="B104" s="165"/>
      <c r="C104" s="166" t="s">
        <v>64</v>
      </c>
      <c r="D104" s="166"/>
      <c r="E104" s="166"/>
      <c r="F104" s="166"/>
      <c r="G104" s="166"/>
      <c r="H104" s="166"/>
      <c r="I104" s="166"/>
      <c r="J104" s="176"/>
    </row>
    <row r="105" spans="1:10" x14ac:dyDescent="0.15">
      <c r="A105" s="155"/>
      <c r="B105" s="165"/>
      <c r="C105" s="166" t="s">
        <v>65</v>
      </c>
      <c r="D105" s="166"/>
      <c r="E105" s="166"/>
      <c r="F105" s="166"/>
      <c r="G105" s="166"/>
      <c r="H105" s="166"/>
      <c r="I105" s="166"/>
      <c r="J105" s="176"/>
    </row>
    <row r="106" spans="1:10" x14ac:dyDescent="0.15">
      <c r="A106" s="155"/>
      <c r="B106" s="165"/>
      <c r="C106" s="166" t="s">
        <v>66</v>
      </c>
      <c r="D106" s="166"/>
      <c r="E106" s="166"/>
      <c r="F106" s="166"/>
      <c r="G106" s="166"/>
      <c r="H106" s="166"/>
      <c r="I106" s="166"/>
      <c r="J106" s="176"/>
    </row>
    <row r="107" spans="1:10" x14ac:dyDescent="0.15">
      <c r="A107" s="155"/>
      <c r="B107" s="165"/>
      <c r="C107" s="166" t="s">
        <v>67</v>
      </c>
      <c r="D107" s="166"/>
      <c r="E107" s="166"/>
      <c r="F107" s="166"/>
      <c r="G107" s="166"/>
      <c r="H107" s="166"/>
      <c r="I107" s="166"/>
      <c r="J107" s="176"/>
    </row>
    <row r="108" spans="1:10" x14ac:dyDescent="0.15">
      <c r="A108" s="155"/>
      <c r="B108" s="165"/>
      <c r="C108" s="166" t="s">
        <v>68</v>
      </c>
      <c r="D108" s="166"/>
      <c r="E108" s="166"/>
      <c r="F108" s="166"/>
      <c r="G108" s="166"/>
      <c r="H108" s="166"/>
      <c r="I108" s="166"/>
      <c r="J108" s="176"/>
    </row>
    <row r="109" spans="1:10" x14ac:dyDescent="0.15">
      <c r="A109" s="155"/>
      <c r="B109" s="165"/>
      <c r="C109" s="166" t="s">
        <v>69</v>
      </c>
      <c r="D109" s="166"/>
      <c r="E109" s="166"/>
      <c r="F109" s="166"/>
      <c r="G109" s="166"/>
      <c r="H109" s="166"/>
      <c r="I109" s="166"/>
      <c r="J109" s="176"/>
    </row>
    <row r="110" spans="1:10" x14ac:dyDescent="0.15">
      <c r="A110" s="155"/>
      <c r="B110" s="165"/>
      <c r="C110" s="166" t="s">
        <v>70</v>
      </c>
      <c r="D110" s="166"/>
      <c r="E110" s="166"/>
      <c r="F110" s="166"/>
      <c r="G110" s="166"/>
      <c r="H110" s="166"/>
      <c r="I110" s="166"/>
      <c r="J110" s="176"/>
    </row>
    <row r="111" spans="1:10" x14ac:dyDescent="0.15">
      <c r="A111" s="155"/>
      <c r="B111" s="165"/>
      <c r="C111" s="166" t="s">
        <v>71</v>
      </c>
      <c r="D111" s="166"/>
      <c r="E111" s="166"/>
      <c r="F111" s="166"/>
      <c r="G111" s="166"/>
      <c r="H111" s="166"/>
      <c r="I111" s="166"/>
      <c r="J111" s="176"/>
    </row>
    <row r="112" spans="1:10" x14ac:dyDescent="0.15">
      <c r="A112" s="155"/>
      <c r="B112" s="165"/>
      <c r="C112" s="166"/>
      <c r="D112" s="166"/>
      <c r="E112" s="166"/>
      <c r="F112" s="166"/>
      <c r="G112" s="166"/>
      <c r="H112" s="166"/>
      <c r="I112" s="166"/>
      <c r="J112" s="176"/>
    </row>
    <row r="113" spans="1:10" x14ac:dyDescent="0.15">
      <c r="A113" s="155"/>
      <c r="B113" s="179" t="s">
        <v>1283</v>
      </c>
      <c r="C113" s="166" t="s">
        <v>72</v>
      </c>
      <c r="D113" s="166"/>
      <c r="E113" s="166"/>
      <c r="F113" s="166"/>
      <c r="G113" s="166"/>
      <c r="H113" s="166"/>
      <c r="I113" s="166"/>
      <c r="J113" s="176"/>
    </row>
    <row r="114" spans="1:10" x14ac:dyDescent="0.15">
      <c r="A114" s="155"/>
      <c r="B114" s="165"/>
      <c r="C114" s="166"/>
      <c r="D114" s="166"/>
      <c r="E114" s="166"/>
      <c r="F114" s="166"/>
      <c r="G114" s="166"/>
      <c r="H114" s="166"/>
      <c r="I114" s="166"/>
      <c r="J114" s="176"/>
    </row>
    <row r="115" spans="1:10" x14ac:dyDescent="0.15">
      <c r="A115" s="155"/>
      <c r="B115" s="179" t="s">
        <v>1282</v>
      </c>
      <c r="C115" s="166" t="s">
        <v>73</v>
      </c>
      <c r="D115" s="166"/>
      <c r="E115" s="166"/>
      <c r="F115" s="166"/>
      <c r="G115" s="166"/>
      <c r="H115" s="166"/>
      <c r="I115" s="166"/>
      <c r="J115" s="176"/>
    </row>
    <row r="116" spans="1:10" x14ac:dyDescent="0.15">
      <c r="A116" s="155"/>
      <c r="B116" s="165"/>
      <c r="C116" s="166"/>
      <c r="D116" s="166"/>
      <c r="E116" s="166"/>
      <c r="F116" s="166"/>
      <c r="G116" s="166"/>
      <c r="H116" s="166"/>
      <c r="I116" s="166"/>
      <c r="J116" s="176"/>
    </row>
    <row r="117" spans="1:10" x14ac:dyDescent="0.15">
      <c r="A117" s="155"/>
      <c r="B117" s="179" t="s">
        <v>1281</v>
      </c>
      <c r="C117" s="166" t="s">
        <v>74</v>
      </c>
      <c r="D117" s="166"/>
      <c r="E117" s="166"/>
      <c r="F117" s="166"/>
      <c r="G117" s="166"/>
      <c r="H117" s="166"/>
      <c r="I117" s="166"/>
      <c r="J117" s="176"/>
    </row>
    <row r="118" spans="1:10" x14ac:dyDescent="0.15">
      <c r="A118" s="155"/>
      <c r="B118" s="165"/>
      <c r="C118" s="166"/>
      <c r="D118" s="166"/>
      <c r="E118" s="166"/>
      <c r="F118" s="166"/>
      <c r="G118" s="166"/>
      <c r="H118" s="166"/>
      <c r="I118" s="166"/>
      <c r="J118" s="176"/>
    </row>
    <row r="119" spans="1:10" x14ac:dyDescent="0.15">
      <c r="A119" s="155"/>
      <c r="B119" s="179" t="s">
        <v>1279</v>
      </c>
      <c r="C119" s="166" t="s">
        <v>75</v>
      </c>
      <c r="D119" s="166"/>
      <c r="E119" s="166"/>
      <c r="F119" s="166"/>
      <c r="G119" s="166"/>
      <c r="H119" s="166"/>
      <c r="I119" s="166"/>
      <c r="J119" s="176"/>
    </row>
    <row r="120" spans="1:10" x14ac:dyDescent="0.15">
      <c r="A120" s="155"/>
      <c r="B120" s="165"/>
      <c r="C120" s="166"/>
      <c r="D120" s="166"/>
      <c r="E120" s="166"/>
      <c r="F120" s="166"/>
      <c r="G120" s="166"/>
      <c r="H120" s="166"/>
      <c r="I120" s="166"/>
      <c r="J120" s="176"/>
    </row>
    <row r="121" spans="1:10" x14ac:dyDescent="0.15">
      <c r="A121" s="155"/>
      <c r="B121" s="179" t="s">
        <v>1280</v>
      </c>
      <c r="C121" s="166" t="s">
        <v>76</v>
      </c>
      <c r="D121" s="166"/>
      <c r="E121" s="166"/>
      <c r="F121" s="166"/>
      <c r="G121" s="166"/>
      <c r="H121" s="166"/>
      <c r="I121" s="166"/>
      <c r="J121" s="176"/>
    </row>
    <row r="122" spans="1:10" x14ac:dyDescent="0.15">
      <c r="A122" s="155"/>
      <c r="B122" s="165"/>
      <c r="C122" s="166" t="s">
        <v>77</v>
      </c>
      <c r="D122" s="166"/>
      <c r="E122" s="166"/>
      <c r="F122" s="166"/>
      <c r="G122" s="166"/>
      <c r="H122" s="166"/>
      <c r="I122" s="166"/>
      <c r="J122" s="176"/>
    </row>
    <row r="123" spans="1:10" x14ac:dyDescent="0.15">
      <c r="A123" s="155"/>
      <c r="B123" s="165"/>
      <c r="C123" s="166"/>
      <c r="D123" s="166"/>
      <c r="E123" s="166"/>
      <c r="F123" s="166"/>
      <c r="G123" s="166"/>
      <c r="H123" s="166"/>
      <c r="I123" s="166"/>
      <c r="J123" s="176"/>
    </row>
    <row r="124" spans="1:10" x14ac:dyDescent="0.15">
      <c r="A124" s="155"/>
      <c r="B124" s="179" t="s">
        <v>1278</v>
      </c>
      <c r="C124" s="166" t="s">
        <v>78</v>
      </c>
      <c r="D124" s="166"/>
      <c r="E124" s="166"/>
      <c r="F124" s="166"/>
      <c r="G124" s="166"/>
      <c r="H124" s="166"/>
      <c r="I124" s="166"/>
      <c r="J124" s="176"/>
    </row>
    <row r="125" spans="1:10" x14ac:dyDescent="0.15">
      <c r="A125" s="155"/>
      <c r="B125" s="165"/>
      <c r="C125" s="166" t="s">
        <v>79</v>
      </c>
      <c r="D125" s="166"/>
      <c r="E125" s="166"/>
      <c r="F125" s="166"/>
      <c r="G125" s="166"/>
      <c r="H125" s="166"/>
      <c r="I125" s="166"/>
      <c r="J125" s="176"/>
    </row>
    <row r="126" spans="1:10" x14ac:dyDescent="0.15">
      <c r="A126" s="155"/>
      <c r="B126" s="165"/>
      <c r="C126" s="166" t="s">
        <v>80</v>
      </c>
      <c r="D126" s="166"/>
      <c r="E126" s="166"/>
      <c r="F126" s="166"/>
      <c r="G126" s="166"/>
      <c r="H126" s="166"/>
      <c r="I126" s="166"/>
      <c r="J126" s="176"/>
    </row>
    <row r="127" spans="1:10" x14ac:dyDescent="0.15">
      <c r="A127" s="155"/>
      <c r="B127" s="165"/>
      <c r="C127" s="166"/>
      <c r="D127" s="166"/>
      <c r="E127" s="166"/>
      <c r="F127" s="166"/>
      <c r="G127" s="166"/>
      <c r="H127" s="166"/>
      <c r="I127" s="166"/>
      <c r="J127" s="176"/>
    </row>
    <row r="128" spans="1:10" x14ac:dyDescent="0.15">
      <c r="A128" s="155"/>
      <c r="B128" s="179" t="s">
        <v>1277</v>
      </c>
      <c r="C128" s="166" t="s">
        <v>81</v>
      </c>
      <c r="D128" s="166"/>
      <c r="E128" s="166"/>
      <c r="F128" s="166"/>
      <c r="G128" s="166"/>
      <c r="H128" s="166"/>
      <c r="I128" s="166"/>
      <c r="J128" s="176"/>
    </row>
    <row r="129" spans="1:10" x14ac:dyDescent="0.15">
      <c r="A129" s="155"/>
      <c r="B129" s="165"/>
      <c r="C129" s="166"/>
      <c r="D129" s="166"/>
      <c r="E129" s="166"/>
      <c r="F129" s="166"/>
      <c r="G129" s="166"/>
      <c r="H129" s="166"/>
      <c r="I129" s="166"/>
      <c r="J129" s="176"/>
    </row>
    <row r="130" spans="1:10" x14ac:dyDescent="0.15">
      <c r="A130" s="155"/>
      <c r="B130" s="179" t="s">
        <v>1276</v>
      </c>
      <c r="C130" s="166" t="s">
        <v>82</v>
      </c>
      <c r="D130" s="166"/>
      <c r="E130" s="166"/>
      <c r="F130" s="166"/>
      <c r="G130" s="166"/>
      <c r="H130" s="166"/>
      <c r="I130" s="166"/>
      <c r="J130" s="176"/>
    </row>
    <row r="131" spans="1:10" x14ac:dyDescent="0.15">
      <c r="A131" s="155"/>
      <c r="B131" s="165"/>
      <c r="C131" s="166"/>
      <c r="D131" s="166"/>
      <c r="E131" s="166"/>
      <c r="F131" s="166"/>
      <c r="G131" s="166"/>
      <c r="H131" s="166"/>
      <c r="I131" s="166"/>
      <c r="J131" s="176"/>
    </row>
    <row r="132" spans="1:10" x14ac:dyDescent="0.15">
      <c r="A132" s="155"/>
      <c r="B132" s="179" t="s">
        <v>1275</v>
      </c>
      <c r="C132" s="166" t="s">
        <v>83</v>
      </c>
      <c r="D132" s="166"/>
      <c r="E132" s="166"/>
      <c r="F132" s="166"/>
      <c r="G132" s="166"/>
      <c r="H132" s="166"/>
      <c r="I132" s="166"/>
      <c r="J132" s="176"/>
    </row>
    <row r="133" spans="1:10" x14ac:dyDescent="0.15">
      <c r="A133" s="155"/>
      <c r="B133" s="165"/>
      <c r="C133" s="166" t="s">
        <v>84</v>
      </c>
      <c r="D133" s="166"/>
      <c r="E133" s="166"/>
      <c r="F133" s="166"/>
      <c r="G133" s="166"/>
      <c r="H133" s="166"/>
      <c r="I133" s="166"/>
      <c r="J133" s="176"/>
    </row>
    <row r="134" spans="1:10" x14ac:dyDescent="0.15">
      <c r="A134" s="155"/>
      <c r="B134" s="165"/>
      <c r="C134" s="166"/>
      <c r="D134" s="166"/>
      <c r="E134" s="166"/>
      <c r="F134" s="166"/>
      <c r="G134" s="166"/>
      <c r="H134" s="166"/>
      <c r="I134" s="166"/>
      <c r="J134" s="176"/>
    </row>
    <row r="135" spans="1:10" x14ac:dyDescent="0.15">
      <c r="A135" s="155"/>
      <c r="B135" s="179" t="s">
        <v>1274</v>
      </c>
      <c r="C135" s="166" t="s">
        <v>85</v>
      </c>
      <c r="D135" s="166"/>
      <c r="E135" s="166"/>
      <c r="F135" s="166"/>
      <c r="G135" s="166"/>
      <c r="H135" s="166"/>
      <c r="I135" s="166"/>
      <c r="J135" s="176"/>
    </row>
    <row r="136" spans="1:10" x14ac:dyDescent="0.15">
      <c r="A136" s="155"/>
      <c r="B136" s="165"/>
      <c r="C136" s="166"/>
      <c r="D136" s="166"/>
      <c r="E136" s="166"/>
      <c r="F136" s="166"/>
      <c r="G136" s="166"/>
      <c r="H136" s="166"/>
      <c r="I136" s="166"/>
      <c r="J136" s="176"/>
    </row>
    <row r="137" spans="1:10" x14ac:dyDescent="0.15">
      <c r="A137" s="155"/>
      <c r="B137" s="179" t="s">
        <v>1273</v>
      </c>
      <c r="C137" s="166" t="s">
        <v>86</v>
      </c>
      <c r="D137" s="166"/>
      <c r="E137" s="166"/>
      <c r="F137" s="166"/>
      <c r="G137" s="166"/>
      <c r="H137" s="166"/>
      <c r="I137" s="166"/>
      <c r="J137" s="176"/>
    </row>
    <row r="138" spans="1:10" x14ac:dyDescent="0.15">
      <c r="A138" s="155"/>
      <c r="B138" s="165"/>
      <c r="C138" s="166"/>
      <c r="D138" s="166"/>
      <c r="E138" s="166"/>
      <c r="F138" s="166"/>
      <c r="G138" s="166"/>
      <c r="H138" s="166"/>
      <c r="I138" s="166"/>
      <c r="J138" s="176"/>
    </row>
    <row r="139" spans="1:10" x14ac:dyDescent="0.15">
      <c r="A139" s="155"/>
      <c r="B139" s="179" t="s">
        <v>1272</v>
      </c>
      <c r="C139" s="166" t="s">
        <v>87</v>
      </c>
      <c r="D139" s="166"/>
      <c r="E139" s="166"/>
      <c r="F139" s="166"/>
      <c r="G139" s="166"/>
      <c r="H139" s="166"/>
      <c r="I139" s="166"/>
      <c r="J139" s="176"/>
    </row>
    <row r="140" spans="1:10" x14ac:dyDescent="0.15">
      <c r="A140" s="155"/>
      <c r="B140" s="165"/>
      <c r="C140" s="166"/>
      <c r="D140" s="166"/>
      <c r="E140" s="166"/>
      <c r="F140" s="166"/>
      <c r="G140" s="166"/>
      <c r="H140" s="166"/>
      <c r="I140" s="166"/>
      <c r="J140" s="176"/>
    </row>
    <row r="141" spans="1:10" x14ac:dyDescent="0.15">
      <c r="A141" s="155"/>
      <c r="B141" s="179" t="s">
        <v>1271</v>
      </c>
      <c r="C141" s="166" t="s">
        <v>88</v>
      </c>
      <c r="D141" s="166"/>
      <c r="E141" s="166"/>
      <c r="F141" s="166"/>
      <c r="G141" s="166"/>
      <c r="H141" s="166"/>
      <c r="I141" s="166"/>
      <c r="J141" s="176"/>
    </row>
    <row r="142" spans="1:10" x14ac:dyDescent="0.15">
      <c r="A142" s="155"/>
      <c r="B142" s="165"/>
      <c r="C142" s="166"/>
      <c r="D142" s="166"/>
      <c r="E142" s="166"/>
      <c r="F142" s="166"/>
      <c r="G142" s="166"/>
      <c r="H142" s="166"/>
      <c r="I142" s="166"/>
      <c r="J142" s="176"/>
    </row>
    <row r="143" spans="1:10" x14ac:dyDescent="0.15">
      <c r="A143" s="155"/>
      <c r="B143" s="179" t="s">
        <v>1270</v>
      </c>
      <c r="C143" s="166" t="s">
        <v>89</v>
      </c>
      <c r="D143" s="166"/>
      <c r="E143" s="166"/>
      <c r="F143" s="166"/>
      <c r="G143" s="166"/>
      <c r="H143" s="166"/>
      <c r="I143" s="166"/>
      <c r="J143" s="176"/>
    </row>
    <row r="144" spans="1:10" x14ac:dyDescent="0.15">
      <c r="A144" s="167"/>
      <c r="B144" s="157"/>
      <c r="C144" s="158"/>
      <c r="D144" s="158"/>
      <c r="E144" s="158"/>
      <c r="F144" s="158"/>
      <c r="G144" s="158"/>
      <c r="H144" s="158"/>
      <c r="I144" s="158"/>
      <c r="J144" s="173"/>
    </row>
  </sheetData>
  <phoneticPr fontId="5"/>
  <pageMargins left="0.75" right="0.75" top="1" bottom="1" header="0.51180555555555596" footer="0.5118055555555559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G668"/>
  <sheetViews>
    <sheetView zoomScale="85" zoomScaleNormal="85" workbookViewId="0">
      <pane xSplit="4" ySplit="3" topLeftCell="E4" activePane="bottomRight" state="frozen"/>
      <selection pane="topRight"/>
      <selection pane="bottomLeft"/>
      <selection pane="bottomRight"/>
    </sheetView>
  </sheetViews>
  <sheetFormatPr defaultColWidth="9" defaultRowHeight="15.75" x14ac:dyDescent="0.15"/>
  <cols>
    <col min="1" max="1" width="5.375" style="87" customWidth="1"/>
    <col min="2" max="2" width="23.75" style="88" customWidth="1"/>
    <col min="3" max="4" width="13" style="89" customWidth="1"/>
    <col min="5" max="5" width="9" style="90" customWidth="1"/>
    <col min="6" max="6" width="4.75" style="90" customWidth="1"/>
    <col min="7" max="9" width="6.5" style="90" customWidth="1"/>
    <col min="10" max="10" width="5.25" style="90" customWidth="1"/>
    <col min="11" max="11" width="4.625" style="90" customWidth="1"/>
    <col min="12" max="13" width="15" style="91" customWidth="1"/>
    <col min="14" max="16" width="15.125" style="91" customWidth="1"/>
    <col min="17" max="22" width="5" style="92" customWidth="1"/>
    <col min="23" max="23" width="3.375" style="93" customWidth="1"/>
    <col min="24" max="24" width="3.625" style="93" customWidth="1"/>
    <col min="25" max="25" width="3.5" style="93" customWidth="1"/>
    <col min="26" max="27" width="3.625" style="93" customWidth="1"/>
    <col min="28" max="28" width="3.375" style="93" customWidth="1"/>
    <col min="29" max="34" width="3.375" style="94" customWidth="1"/>
    <col min="35" max="39" width="5.875" style="95" customWidth="1"/>
    <col min="40" max="44" width="8.5" style="96" customWidth="1"/>
    <col min="45" max="45" width="7.25" style="95" customWidth="1"/>
    <col min="46" max="51" width="6.375" style="97" customWidth="1"/>
    <col min="52" max="57" width="6.375" style="97" hidden="1" customWidth="1"/>
    <col min="58" max="58" width="9" style="94" customWidth="1"/>
    <col min="59" max="59" width="30" style="98" customWidth="1"/>
    <col min="60" max="16384" width="9" style="1"/>
  </cols>
  <sheetData>
    <row r="1" spans="1:59" x14ac:dyDescent="0.15">
      <c r="A1" s="99" t="s">
        <v>90</v>
      </c>
      <c r="B1" s="100" t="s">
        <v>91</v>
      </c>
      <c r="C1" s="45" t="s">
        <v>92</v>
      </c>
      <c r="D1" s="45" t="s">
        <v>93</v>
      </c>
      <c r="E1" s="101" t="s">
        <v>94</v>
      </c>
      <c r="F1" s="101" t="s">
        <v>95</v>
      </c>
      <c r="G1" s="101" t="s">
        <v>96</v>
      </c>
      <c r="H1" s="101" t="s">
        <v>97</v>
      </c>
      <c r="I1" s="101" t="s">
        <v>98</v>
      </c>
      <c r="J1" s="101" t="s">
        <v>99</v>
      </c>
      <c r="K1" s="101" t="s">
        <v>100</v>
      </c>
      <c r="L1" s="111" t="s">
        <v>101</v>
      </c>
      <c r="M1" s="111" t="s">
        <v>102</v>
      </c>
      <c r="N1" s="111" t="s">
        <v>103</v>
      </c>
      <c r="O1" s="111" t="s">
        <v>104</v>
      </c>
      <c r="P1" s="111" t="s">
        <v>105</v>
      </c>
      <c r="Q1" s="115" t="s">
        <v>106</v>
      </c>
      <c r="R1" s="116"/>
      <c r="S1" s="116"/>
      <c r="T1" s="116"/>
      <c r="U1" s="116"/>
      <c r="V1" s="117"/>
      <c r="W1" s="118" t="s">
        <v>107</v>
      </c>
      <c r="X1" s="119"/>
      <c r="Y1" s="119"/>
      <c r="Z1" s="119"/>
      <c r="AA1" s="119"/>
      <c r="AB1" s="123"/>
      <c r="AC1" s="124" t="s">
        <v>108</v>
      </c>
      <c r="AD1" s="125"/>
      <c r="AE1" s="125"/>
      <c r="AF1" s="125"/>
      <c r="AG1" s="125"/>
      <c r="AH1" s="127"/>
      <c r="AI1" s="128" t="s">
        <v>109</v>
      </c>
      <c r="AJ1" s="129"/>
      <c r="AK1" s="129"/>
      <c r="AL1" s="129"/>
      <c r="AM1" s="130"/>
      <c r="AN1" s="131" t="s">
        <v>110</v>
      </c>
      <c r="AO1" s="136"/>
      <c r="AP1" s="136"/>
      <c r="AQ1" s="136"/>
      <c r="AR1" s="137"/>
      <c r="AS1" s="138"/>
      <c r="AT1" s="139" t="s">
        <v>111</v>
      </c>
      <c r="AU1" s="140"/>
      <c r="AV1" s="140"/>
      <c r="AW1" s="140"/>
      <c r="AX1" s="140"/>
      <c r="AY1" s="145"/>
      <c r="AZ1" s="145"/>
      <c r="BA1" s="145"/>
      <c r="BB1" s="145"/>
      <c r="BC1" s="145"/>
      <c r="BD1" s="145"/>
      <c r="BE1" s="145"/>
      <c r="BF1" s="38" t="s">
        <v>112</v>
      </c>
      <c r="BG1" s="146" t="s">
        <v>113</v>
      </c>
    </row>
    <row r="2" spans="1:59" x14ac:dyDescent="0.15">
      <c r="A2" s="102"/>
      <c r="B2" s="103"/>
      <c r="C2" s="48"/>
      <c r="D2" s="48"/>
      <c r="E2" s="104"/>
      <c r="F2" s="104"/>
      <c r="G2" s="104"/>
      <c r="H2" s="104"/>
      <c r="I2" s="104"/>
      <c r="J2" s="104"/>
      <c r="K2" s="104"/>
      <c r="L2" s="112"/>
      <c r="M2" s="112"/>
      <c r="N2" s="112"/>
      <c r="O2" s="112"/>
      <c r="P2" s="112"/>
      <c r="Q2" s="18" t="s">
        <v>114</v>
      </c>
      <c r="R2" s="18" t="s">
        <v>115</v>
      </c>
      <c r="S2" s="18" t="s">
        <v>116</v>
      </c>
      <c r="T2" s="18" t="s">
        <v>117</v>
      </c>
      <c r="U2" s="18" t="s">
        <v>118</v>
      </c>
      <c r="V2" s="18" t="s">
        <v>119</v>
      </c>
      <c r="W2" s="120" t="s">
        <v>114</v>
      </c>
      <c r="X2" s="120" t="s">
        <v>115</v>
      </c>
      <c r="Y2" s="120" t="s">
        <v>116</v>
      </c>
      <c r="Z2" s="120" t="s">
        <v>117</v>
      </c>
      <c r="AA2" s="120" t="s">
        <v>118</v>
      </c>
      <c r="AB2" s="120" t="s">
        <v>119</v>
      </c>
      <c r="AC2" s="41" t="s">
        <v>114</v>
      </c>
      <c r="AD2" s="41" t="s">
        <v>115</v>
      </c>
      <c r="AE2" s="41" t="s">
        <v>116</v>
      </c>
      <c r="AF2" s="41" t="s">
        <v>117</v>
      </c>
      <c r="AG2" s="41" t="s">
        <v>118</v>
      </c>
      <c r="AH2" s="41" t="s">
        <v>119</v>
      </c>
      <c r="AI2" s="132" t="s">
        <v>120</v>
      </c>
      <c r="AJ2" s="132" t="s">
        <v>121</v>
      </c>
      <c r="AK2" s="132" t="s">
        <v>122</v>
      </c>
      <c r="AL2" s="132" t="s">
        <v>123</v>
      </c>
      <c r="AM2" s="132" t="s">
        <v>124</v>
      </c>
      <c r="AN2" s="8" t="s">
        <v>120</v>
      </c>
      <c r="AO2" s="8" t="s">
        <v>121</v>
      </c>
      <c r="AP2" s="8" t="s">
        <v>122</v>
      </c>
      <c r="AQ2" s="8" t="s">
        <v>123</v>
      </c>
      <c r="AR2" s="8" t="s">
        <v>124</v>
      </c>
      <c r="AS2" s="132" t="s">
        <v>125</v>
      </c>
      <c r="AT2" s="141" t="s">
        <v>114</v>
      </c>
      <c r="AU2" s="141" t="s">
        <v>115</v>
      </c>
      <c r="AV2" s="141" t="s">
        <v>116</v>
      </c>
      <c r="AW2" s="141" t="s">
        <v>117</v>
      </c>
      <c r="AX2" s="141" t="s">
        <v>118</v>
      </c>
      <c r="AY2" s="141" t="s">
        <v>119</v>
      </c>
      <c r="AZ2" s="141"/>
      <c r="BA2" s="141"/>
      <c r="BB2" s="141"/>
      <c r="BC2" s="141"/>
      <c r="BD2" s="141"/>
      <c r="BE2" s="141"/>
      <c r="BF2" s="41" t="s">
        <v>126</v>
      </c>
      <c r="BG2" s="147"/>
    </row>
    <row r="3" spans="1:59" x14ac:dyDescent="0.15">
      <c r="A3" s="105"/>
      <c r="B3" s="106"/>
      <c r="C3" s="50"/>
      <c r="D3" s="50"/>
      <c r="E3" s="107"/>
      <c r="F3" s="107"/>
      <c r="G3" s="107"/>
      <c r="H3" s="107"/>
      <c r="I3" s="107"/>
      <c r="J3" s="107"/>
      <c r="K3" s="107"/>
      <c r="L3" s="113"/>
      <c r="M3" s="113"/>
      <c r="N3" s="113"/>
      <c r="O3" s="113"/>
      <c r="P3" s="113"/>
      <c r="Q3" s="19"/>
      <c r="R3" s="19"/>
      <c r="S3" s="19"/>
      <c r="T3" s="19"/>
      <c r="U3" s="19"/>
      <c r="V3" s="19"/>
      <c r="W3" s="121"/>
      <c r="X3" s="121"/>
      <c r="Y3" s="121"/>
      <c r="Z3" s="121"/>
      <c r="AA3" s="121"/>
      <c r="AB3" s="121"/>
      <c r="AC3" s="43"/>
      <c r="AD3" s="43"/>
      <c r="AE3" s="43"/>
      <c r="AF3" s="43"/>
      <c r="AG3" s="43"/>
      <c r="AH3" s="43"/>
      <c r="AI3" s="133"/>
      <c r="AJ3" s="133"/>
      <c r="AK3" s="133"/>
      <c r="AL3" s="133"/>
      <c r="AM3" s="133"/>
      <c r="AN3" s="11"/>
      <c r="AO3" s="11"/>
      <c r="AP3" s="11"/>
      <c r="AQ3" s="11"/>
      <c r="AR3" s="11"/>
      <c r="AS3" s="133"/>
      <c r="AT3" s="142"/>
      <c r="AU3" s="142"/>
      <c r="AV3" s="142"/>
      <c r="AW3" s="142"/>
      <c r="AX3" s="142"/>
      <c r="AY3" s="142"/>
      <c r="AZ3" s="142"/>
      <c r="BA3" s="142"/>
      <c r="BB3" s="142"/>
      <c r="BC3" s="142"/>
      <c r="BD3" s="142"/>
      <c r="BE3" s="142"/>
      <c r="BF3" s="43"/>
      <c r="BG3" s="148"/>
    </row>
    <row r="4" spans="1:59" x14ac:dyDescent="0.15">
      <c r="A4" s="108">
        <f>IF(IFERROR(LEFT(B4,FIND("(",B4)-1),B4)=IFERROR(LEFT(B3,FIND("(",B3)-1),B3),A3,A3+1)</f>
        <v>1</v>
      </c>
      <c r="B4" s="54" t="s">
        <v>127</v>
      </c>
      <c r="C4" s="109" t="s">
        <v>127</v>
      </c>
      <c r="D4" s="109" t="s">
        <v>127</v>
      </c>
      <c r="E4" s="110" t="s">
        <v>128</v>
      </c>
      <c r="F4" s="110" t="s">
        <v>129</v>
      </c>
      <c r="G4" s="110">
        <v>300</v>
      </c>
      <c r="H4" s="110" t="s">
        <v>130</v>
      </c>
      <c r="I4" s="110">
        <v>-45</v>
      </c>
      <c r="J4" s="110" t="s">
        <v>131</v>
      </c>
      <c r="K4" s="110">
        <v>7</v>
      </c>
      <c r="L4" s="114" t="s">
        <v>132</v>
      </c>
      <c r="M4" s="114"/>
      <c r="N4" s="114"/>
      <c r="O4" s="114"/>
      <c r="P4" s="114"/>
      <c r="Q4" s="17">
        <v>50</v>
      </c>
      <c r="R4" s="17">
        <v>80</v>
      </c>
      <c r="S4" s="17">
        <v>170</v>
      </c>
      <c r="T4" s="17">
        <v>150</v>
      </c>
      <c r="U4" s="17">
        <v>140</v>
      </c>
      <c r="V4" s="17">
        <v>60</v>
      </c>
      <c r="W4" s="122" t="s">
        <v>133</v>
      </c>
      <c r="X4" s="122" t="s">
        <v>134</v>
      </c>
      <c r="Y4" s="122" t="s">
        <v>131</v>
      </c>
      <c r="Z4" s="122" t="s">
        <v>135</v>
      </c>
      <c r="AA4" s="122" t="s">
        <v>135</v>
      </c>
      <c r="AB4" s="122" t="s">
        <v>133</v>
      </c>
      <c r="AC4" s="126">
        <f t="shared" ref="AC4:AH46" si="0">IFERROR(IF($B4="すえきすえぞー(レア1)",AC$401,RANK(AZ4,$AZ4:$BE4,1))," ")</f>
        <v>6</v>
      </c>
      <c r="AD4" s="126">
        <f t="shared" si="0"/>
        <v>4</v>
      </c>
      <c r="AE4" s="126">
        <f t="shared" si="0"/>
        <v>1</v>
      </c>
      <c r="AF4" s="126">
        <f t="shared" si="0"/>
        <v>2</v>
      </c>
      <c r="AG4" s="126">
        <f t="shared" si="0"/>
        <v>3</v>
      </c>
      <c r="AH4" s="126">
        <f t="shared" si="0"/>
        <v>5</v>
      </c>
      <c r="AI4" s="134">
        <v>5</v>
      </c>
      <c r="AJ4" s="134">
        <v>0</v>
      </c>
      <c r="AK4" s="134">
        <v>0</v>
      </c>
      <c r="AL4" s="134">
        <v>2400</v>
      </c>
      <c r="AM4" s="134">
        <f>IF(AL4="-","-",IF(ISBLANK(AL4)," ",SUM(AI4:AL4)))</f>
        <v>2405</v>
      </c>
      <c r="AN4" s="135">
        <f>IF(OR(ISBLANK(AI4),AI4=" ")," ",IF(AI4&lt;0,"？",IFERROR(AI4/24/60/60,"-")))</f>
        <v>5.7870370370370373E-5</v>
      </c>
      <c r="AO4" s="135">
        <f t="shared" ref="AO4:AR19" si="1">IF(OR(ISBLANK(AJ4),AJ4=" ")," ",IF(AJ4&lt;0,"？",IFERROR(AJ4/24/60/60,"-")))</f>
        <v>0</v>
      </c>
      <c r="AP4" s="135">
        <f t="shared" si="1"/>
        <v>0</v>
      </c>
      <c r="AQ4" s="135">
        <f t="shared" si="1"/>
        <v>2.777777777777778E-2</v>
      </c>
      <c r="AR4" s="135">
        <f t="shared" si="1"/>
        <v>2.7835648148148148E-2</v>
      </c>
      <c r="AS4" s="143"/>
      <c r="AT4" s="144">
        <f>IFERROR(Q4*INDEX(相性スクリプト1!$L$29:$L$33,MATCH(W4,相性スクリプト1!$K$29:$K$33,0),)," ")</f>
        <v>0</v>
      </c>
      <c r="AU4" s="144">
        <f>IFERROR(R4*INDEX(相性スクリプト1!$L$29:$L$33,MATCH(X4,相性スクリプト1!$K$29:$K$33,0),)," ")</f>
        <v>40</v>
      </c>
      <c r="AV4" s="144">
        <f>IFERROR(S4*INDEX(相性スクリプト1!$L$29:$L$33,MATCH(Y4,相性スクリプト1!$K$29:$K$33,0),)," ")</f>
        <v>340</v>
      </c>
      <c r="AW4" s="144">
        <f>IFERROR(T4*INDEX(相性スクリプト1!$L$29:$L$33,MATCH(Z4,相性スクリプト1!$K$29:$K$33,0),)," ")</f>
        <v>225</v>
      </c>
      <c r="AX4" s="144">
        <f>IFERROR(U4*INDEX(相性スクリプト1!$L$29:$L$33,MATCH(AA4,相性スクリプト1!$K$29:$K$33,0),)," ")</f>
        <v>210</v>
      </c>
      <c r="AY4" s="144">
        <f>IFERROR(V4*INDEX(相性スクリプト1!$L$29:$L$33,MATCH(AB4,相性スクリプト1!$K$29:$K$33,0),)," ")</f>
        <v>0</v>
      </c>
      <c r="AZ4" s="144">
        <f t="shared" ref="AZ4:BE19" si="2">IFERROR(RANK(AT4,$AT4:$AY4)+0.1*RANK(AT4,$AT4:$AY4)+0.01*RANK(INDEX($Q$3:$V$668,MATCH($B4,$B$3:$B$668,0),MATCH(Q$2,$Q$2:$V$2,0)),INDEX($Q$3:$V$668,MATCH($B4,$B$3:$B$668,0),))+0.001*RANK(Q4,$Q4:$V4)+0.0001*(6-(COLUMN()-COLUMN($AZ4)))," ")</f>
        <v>5.5666000000000002</v>
      </c>
      <c r="BA4" s="144">
        <f t="shared" si="2"/>
        <v>4.4444999999999997</v>
      </c>
      <c r="BB4" s="144">
        <f t="shared" si="2"/>
        <v>1.1113999999999999</v>
      </c>
      <c r="BC4" s="144">
        <f t="shared" si="2"/>
        <v>2.2223000000000002</v>
      </c>
      <c r="BD4" s="144">
        <f t="shared" si="2"/>
        <v>3.3331999999999997</v>
      </c>
      <c r="BE4" s="144">
        <f t="shared" si="2"/>
        <v>5.5550999999999995</v>
      </c>
      <c r="BF4" s="126">
        <f>IFERROR(AC4*100000+AD4*10000+AE4*1000+AF4*100+AG4*10+AH4," ")</f>
        <v>641235</v>
      </c>
      <c r="BG4" s="149"/>
    </row>
    <row r="5" spans="1:59" x14ac:dyDescent="0.15">
      <c r="A5" s="108">
        <f>IF(IFERROR(LEFT(B5,FIND("(",B5)-1),B5)=IFERROR(LEFT(B4,FIND("(",B4)-1),B4),A4,A4+1)</f>
        <v>1</v>
      </c>
      <c r="B5" s="54" t="s">
        <v>136</v>
      </c>
      <c r="C5" s="109" t="s">
        <v>127</v>
      </c>
      <c r="D5" s="109" t="s">
        <v>127</v>
      </c>
      <c r="E5" s="110" t="s">
        <v>128</v>
      </c>
      <c r="F5" s="110" t="s">
        <v>129</v>
      </c>
      <c r="G5" s="110">
        <v>320</v>
      </c>
      <c r="H5" s="110" t="s">
        <v>130</v>
      </c>
      <c r="I5" s="110">
        <v>-45</v>
      </c>
      <c r="J5" s="110" t="s">
        <v>131</v>
      </c>
      <c r="K5" s="110">
        <v>7</v>
      </c>
      <c r="L5" s="114" t="s">
        <v>132</v>
      </c>
      <c r="M5" s="114" t="s">
        <v>137</v>
      </c>
      <c r="N5" s="114" t="s">
        <v>137</v>
      </c>
      <c r="O5" s="114"/>
      <c r="P5" s="114"/>
      <c r="Q5" s="17">
        <v>87</v>
      </c>
      <c r="R5" s="17">
        <v>101</v>
      </c>
      <c r="S5" s="17">
        <v>187</v>
      </c>
      <c r="T5" s="17">
        <v>121</v>
      </c>
      <c r="U5" s="17">
        <v>120</v>
      </c>
      <c r="V5" s="17">
        <v>92</v>
      </c>
      <c r="W5" s="122" t="s">
        <v>133</v>
      </c>
      <c r="X5" s="122" t="s">
        <v>134</v>
      </c>
      <c r="Y5" s="122" t="s">
        <v>131</v>
      </c>
      <c r="Z5" s="122" t="s">
        <v>135</v>
      </c>
      <c r="AA5" s="122" t="s">
        <v>135</v>
      </c>
      <c r="AB5" s="122" t="s">
        <v>133</v>
      </c>
      <c r="AC5" s="126">
        <f t="shared" si="0"/>
        <v>6</v>
      </c>
      <c r="AD5" s="126">
        <f t="shared" si="0"/>
        <v>4</v>
      </c>
      <c r="AE5" s="126">
        <f t="shared" si="0"/>
        <v>1</v>
      </c>
      <c r="AF5" s="126">
        <f t="shared" si="0"/>
        <v>2</v>
      </c>
      <c r="AG5" s="126">
        <f t="shared" si="0"/>
        <v>3</v>
      </c>
      <c r="AH5" s="126">
        <f t="shared" si="0"/>
        <v>5</v>
      </c>
      <c r="AI5" s="134">
        <v>2638</v>
      </c>
      <c r="AJ5" s="134">
        <v>0</v>
      </c>
      <c r="AK5" s="134">
        <v>0</v>
      </c>
      <c r="AL5" s="134">
        <v>383</v>
      </c>
      <c r="AM5" s="134">
        <f t="shared" ref="AM5:AM68" si="3">IF(AL5="-","-",IF(ISBLANK(AL5)," ",SUM(AI5:AL5)))</f>
        <v>3021</v>
      </c>
      <c r="AN5" s="135">
        <f t="shared" ref="AN5:AR55" si="4">IF(OR(ISBLANK(AI5),AI5=" ")," ",IF(AI5&lt;0,"？",IFERROR(AI5/24/60/60,"-")))</f>
        <v>3.0532407407407411E-2</v>
      </c>
      <c r="AO5" s="135">
        <f t="shared" si="1"/>
        <v>0</v>
      </c>
      <c r="AP5" s="135">
        <f t="shared" si="1"/>
        <v>0</v>
      </c>
      <c r="AQ5" s="135">
        <f t="shared" si="1"/>
        <v>4.43287037037037E-3</v>
      </c>
      <c r="AR5" s="135">
        <f t="shared" si="1"/>
        <v>3.4965277777777783E-2</v>
      </c>
      <c r="AS5" s="143"/>
      <c r="AT5" s="144">
        <f>IFERROR(Q5*INDEX(相性スクリプト1!$L$29:$L$33,MATCH(W5,相性スクリプト1!$K$29:$K$33,0),)," ")</f>
        <v>0</v>
      </c>
      <c r="AU5" s="144">
        <f>IFERROR(R5*INDEX(相性スクリプト1!$L$29:$L$33,MATCH(X5,相性スクリプト1!$K$29:$K$33,0),)," ")</f>
        <v>50.5</v>
      </c>
      <c r="AV5" s="144">
        <f>IFERROR(S5*INDEX(相性スクリプト1!$L$29:$L$33,MATCH(Y5,相性スクリプト1!$K$29:$K$33,0),)," ")</f>
        <v>374</v>
      </c>
      <c r="AW5" s="144">
        <f>IFERROR(T5*INDEX(相性スクリプト1!$L$29:$L$33,MATCH(Z5,相性スクリプト1!$K$29:$K$33,0),)," ")</f>
        <v>181.5</v>
      </c>
      <c r="AX5" s="144">
        <f>IFERROR(U5*INDEX(相性スクリプト1!$L$29:$L$33,MATCH(AA5,相性スクリプト1!$K$29:$K$33,0),)," ")</f>
        <v>180</v>
      </c>
      <c r="AY5" s="144">
        <f>IFERROR(V5*INDEX(相性スクリプト1!$L$29:$L$33,MATCH(AB5,相性スクリプト1!$K$29:$K$33,0),)," ")</f>
        <v>0</v>
      </c>
      <c r="AZ5" s="144">
        <f t="shared" si="2"/>
        <v>5.5666000000000002</v>
      </c>
      <c r="BA5" s="144">
        <f t="shared" si="2"/>
        <v>4.4444999999999997</v>
      </c>
      <c r="BB5" s="144">
        <f t="shared" si="2"/>
        <v>1.1113999999999999</v>
      </c>
      <c r="BC5" s="144">
        <f t="shared" si="2"/>
        <v>2.2223000000000002</v>
      </c>
      <c r="BD5" s="144">
        <f t="shared" si="2"/>
        <v>3.3331999999999997</v>
      </c>
      <c r="BE5" s="144">
        <f t="shared" si="2"/>
        <v>5.5550999999999995</v>
      </c>
      <c r="BF5" s="126">
        <f t="shared" ref="BF5:BF68" si="5">IFERROR(AC5*100000+AD5*10000+AE5*1000+AF5*100+AG5*10+AH5," ")</f>
        <v>641235</v>
      </c>
      <c r="BG5" s="149"/>
    </row>
    <row r="6" spans="1:59" x14ac:dyDescent="0.15">
      <c r="A6" s="108">
        <f t="shared" ref="A6:A37" si="6">IF(IFERROR(LEFT(B6,FIND("(",B6)-1),B6)=IFERROR(LEFT(B5,FIND("(",B5)-1),B5),A5,A5+1)</f>
        <v>2</v>
      </c>
      <c r="B6" s="54" t="s">
        <v>138</v>
      </c>
      <c r="C6" s="109" t="s">
        <v>127</v>
      </c>
      <c r="D6" s="109" t="s">
        <v>139</v>
      </c>
      <c r="E6" s="110" t="s">
        <v>128</v>
      </c>
      <c r="F6" s="110" t="s">
        <v>140</v>
      </c>
      <c r="G6" s="110">
        <v>280</v>
      </c>
      <c r="H6" s="110" t="s">
        <v>141</v>
      </c>
      <c r="I6" s="110">
        <v>-60</v>
      </c>
      <c r="J6" s="110" t="s">
        <v>135</v>
      </c>
      <c r="K6" s="110">
        <v>12</v>
      </c>
      <c r="L6" s="114" t="s">
        <v>132</v>
      </c>
      <c r="M6" s="114"/>
      <c r="N6" s="114" t="s">
        <v>142</v>
      </c>
      <c r="O6" s="114" t="s">
        <v>143</v>
      </c>
      <c r="P6" s="114"/>
      <c r="Q6" s="17">
        <v>90</v>
      </c>
      <c r="R6" s="17">
        <v>110</v>
      </c>
      <c r="S6" s="17">
        <v>190</v>
      </c>
      <c r="T6" s="17">
        <v>140</v>
      </c>
      <c r="U6" s="17">
        <v>120</v>
      </c>
      <c r="V6" s="17">
        <v>80</v>
      </c>
      <c r="W6" s="122" t="s">
        <v>134</v>
      </c>
      <c r="X6" s="122" t="s">
        <v>144</v>
      </c>
      <c r="Y6" s="122" t="s">
        <v>131</v>
      </c>
      <c r="Z6" s="122" t="s">
        <v>135</v>
      </c>
      <c r="AA6" s="122" t="s">
        <v>144</v>
      </c>
      <c r="AB6" s="122" t="s">
        <v>134</v>
      </c>
      <c r="AC6" s="126">
        <f t="shared" si="0"/>
        <v>5</v>
      </c>
      <c r="AD6" s="126">
        <f t="shared" si="0"/>
        <v>4</v>
      </c>
      <c r="AE6" s="126">
        <f t="shared" si="0"/>
        <v>1</v>
      </c>
      <c r="AF6" s="126">
        <f t="shared" si="0"/>
        <v>2</v>
      </c>
      <c r="AG6" s="126">
        <f t="shared" si="0"/>
        <v>3</v>
      </c>
      <c r="AH6" s="126">
        <f t="shared" si="0"/>
        <v>6</v>
      </c>
      <c r="AI6" s="134">
        <v>48</v>
      </c>
      <c r="AJ6" s="134">
        <v>0</v>
      </c>
      <c r="AK6" s="134">
        <v>0</v>
      </c>
      <c r="AL6" s="134">
        <v>2400</v>
      </c>
      <c r="AM6" s="134">
        <f t="shared" si="3"/>
        <v>2448</v>
      </c>
      <c r="AN6" s="135">
        <f t="shared" si="4"/>
        <v>5.5555555555555556E-4</v>
      </c>
      <c r="AO6" s="135">
        <f t="shared" si="1"/>
        <v>0</v>
      </c>
      <c r="AP6" s="135">
        <f t="shared" si="1"/>
        <v>0</v>
      </c>
      <c r="AQ6" s="135">
        <f t="shared" si="1"/>
        <v>2.777777777777778E-2</v>
      </c>
      <c r="AR6" s="135">
        <f t="shared" si="1"/>
        <v>2.8333333333333332E-2</v>
      </c>
      <c r="AS6" s="143"/>
      <c r="AT6" s="144">
        <f>IFERROR(Q6*INDEX(相性スクリプト1!$L$29:$L$33,MATCH(W6,相性スクリプト1!$K$29:$K$33,0),)," ")</f>
        <v>45</v>
      </c>
      <c r="AU6" s="144">
        <f>IFERROR(R6*INDEX(相性スクリプト1!$L$29:$L$33,MATCH(X6,相性スクリプト1!$K$29:$K$33,0),)," ")</f>
        <v>110</v>
      </c>
      <c r="AV6" s="144">
        <f>IFERROR(S6*INDEX(相性スクリプト1!$L$29:$L$33,MATCH(Y6,相性スクリプト1!$K$29:$K$33,0),)," ")</f>
        <v>380</v>
      </c>
      <c r="AW6" s="144">
        <f>IFERROR(T6*INDEX(相性スクリプト1!$L$29:$L$33,MATCH(Z6,相性スクリプト1!$K$29:$K$33,0),)," ")</f>
        <v>210</v>
      </c>
      <c r="AX6" s="144">
        <f>IFERROR(U6*INDEX(相性スクリプト1!$L$29:$L$33,MATCH(AA6,相性スクリプト1!$K$29:$K$33,0),)," ")</f>
        <v>120</v>
      </c>
      <c r="AY6" s="144">
        <f>IFERROR(V6*INDEX(相性スクリプト1!$L$29:$L$33,MATCH(AB6,相性スクリプト1!$K$29:$K$33,0),)," ")</f>
        <v>40</v>
      </c>
      <c r="AZ6" s="144">
        <f t="shared" si="2"/>
        <v>5.5556000000000001</v>
      </c>
      <c r="BA6" s="144">
        <f t="shared" si="2"/>
        <v>4.4444999999999997</v>
      </c>
      <c r="BB6" s="144">
        <f t="shared" si="2"/>
        <v>1.1113999999999999</v>
      </c>
      <c r="BC6" s="144">
        <f t="shared" si="2"/>
        <v>2.2223000000000002</v>
      </c>
      <c r="BD6" s="144">
        <f t="shared" si="2"/>
        <v>3.3331999999999997</v>
      </c>
      <c r="BE6" s="144">
        <f t="shared" si="2"/>
        <v>6.6660999999999992</v>
      </c>
      <c r="BF6" s="126">
        <f t="shared" si="5"/>
        <v>541236</v>
      </c>
      <c r="BG6" s="149"/>
    </row>
    <row r="7" spans="1:59" x14ac:dyDescent="0.15">
      <c r="A7" s="108">
        <f t="shared" si="6"/>
        <v>3</v>
      </c>
      <c r="B7" s="54" t="s">
        <v>145</v>
      </c>
      <c r="C7" s="109" t="s">
        <v>127</v>
      </c>
      <c r="D7" s="109" t="s">
        <v>146</v>
      </c>
      <c r="E7" s="110" t="s">
        <v>147</v>
      </c>
      <c r="F7" s="110" t="s">
        <v>148</v>
      </c>
      <c r="G7" s="110">
        <v>300</v>
      </c>
      <c r="H7" s="110" t="s">
        <v>149</v>
      </c>
      <c r="I7" s="110">
        <v>55</v>
      </c>
      <c r="J7" s="110" t="s">
        <v>150</v>
      </c>
      <c r="K7" s="110">
        <v>9</v>
      </c>
      <c r="L7" s="114" t="s">
        <v>132</v>
      </c>
      <c r="M7" s="114"/>
      <c r="N7" s="114"/>
      <c r="O7" s="114" t="s">
        <v>151</v>
      </c>
      <c r="P7" s="114" t="s">
        <v>152</v>
      </c>
      <c r="Q7" s="17">
        <v>70</v>
      </c>
      <c r="R7" s="17">
        <v>80</v>
      </c>
      <c r="S7" s="17">
        <v>170</v>
      </c>
      <c r="T7" s="17">
        <v>150</v>
      </c>
      <c r="U7" s="17">
        <v>100</v>
      </c>
      <c r="V7" s="17">
        <v>60</v>
      </c>
      <c r="W7" s="122" t="s">
        <v>134</v>
      </c>
      <c r="X7" s="122" t="s">
        <v>134</v>
      </c>
      <c r="Y7" s="122" t="s">
        <v>131</v>
      </c>
      <c r="Z7" s="122" t="s">
        <v>135</v>
      </c>
      <c r="AA7" s="122" t="s">
        <v>144</v>
      </c>
      <c r="AB7" s="122" t="s">
        <v>133</v>
      </c>
      <c r="AC7" s="126">
        <f t="shared" si="0"/>
        <v>5</v>
      </c>
      <c r="AD7" s="126">
        <f t="shared" si="0"/>
        <v>4</v>
      </c>
      <c r="AE7" s="126">
        <f t="shared" si="0"/>
        <v>1</v>
      </c>
      <c r="AF7" s="126">
        <f t="shared" si="0"/>
        <v>2</v>
      </c>
      <c r="AG7" s="126">
        <f t="shared" si="0"/>
        <v>3</v>
      </c>
      <c r="AH7" s="126">
        <f t="shared" si="0"/>
        <v>6</v>
      </c>
      <c r="AI7" s="134">
        <v>46</v>
      </c>
      <c r="AJ7" s="134">
        <v>0</v>
      </c>
      <c r="AK7" s="134">
        <v>0</v>
      </c>
      <c r="AL7" s="134">
        <v>2400</v>
      </c>
      <c r="AM7" s="134">
        <f t="shared" si="3"/>
        <v>2446</v>
      </c>
      <c r="AN7" s="135">
        <f t="shared" si="4"/>
        <v>5.3240740740740744E-4</v>
      </c>
      <c r="AO7" s="135">
        <f t="shared" si="1"/>
        <v>0</v>
      </c>
      <c r="AP7" s="135">
        <f t="shared" si="1"/>
        <v>0</v>
      </c>
      <c r="AQ7" s="135">
        <f t="shared" si="1"/>
        <v>2.777777777777778E-2</v>
      </c>
      <c r="AR7" s="135">
        <f t="shared" si="1"/>
        <v>2.8310185185185188E-2</v>
      </c>
      <c r="AS7" s="143"/>
      <c r="AT7" s="144">
        <f>IFERROR(Q7*INDEX(相性スクリプト1!$L$29:$L$33,MATCH(W7,相性スクリプト1!$K$29:$K$33,0),)," ")</f>
        <v>35</v>
      </c>
      <c r="AU7" s="144">
        <f>IFERROR(R7*INDEX(相性スクリプト1!$L$29:$L$33,MATCH(X7,相性スクリプト1!$K$29:$K$33,0),)," ")</f>
        <v>40</v>
      </c>
      <c r="AV7" s="144">
        <f>IFERROR(S7*INDEX(相性スクリプト1!$L$29:$L$33,MATCH(Y7,相性スクリプト1!$K$29:$K$33,0),)," ")</f>
        <v>340</v>
      </c>
      <c r="AW7" s="144">
        <f>IFERROR(T7*INDEX(相性スクリプト1!$L$29:$L$33,MATCH(Z7,相性スクリプト1!$K$29:$K$33,0),)," ")</f>
        <v>225</v>
      </c>
      <c r="AX7" s="144">
        <f>IFERROR(U7*INDEX(相性スクリプト1!$L$29:$L$33,MATCH(AA7,相性スクリプト1!$K$29:$K$33,0),)," ")</f>
        <v>100</v>
      </c>
      <c r="AY7" s="144">
        <f>IFERROR(V7*INDEX(相性スクリプト1!$L$29:$L$33,MATCH(AB7,相性スクリプト1!$K$29:$K$33,0),)," ")</f>
        <v>0</v>
      </c>
      <c r="AZ7" s="144">
        <f t="shared" si="2"/>
        <v>5.5556000000000001</v>
      </c>
      <c r="BA7" s="144">
        <f t="shared" si="2"/>
        <v>4.4444999999999997</v>
      </c>
      <c r="BB7" s="144">
        <f t="shared" si="2"/>
        <v>1.1113999999999999</v>
      </c>
      <c r="BC7" s="144">
        <f t="shared" si="2"/>
        <v>2.2223000000000002</v>
      </c>
      <c r="BD7" s="144">
        <f t="shared" si="2"/>
        <v>3.3331999999999997</v>
      </c>
      <c r="BE7" s="144">
        <f t="shared" si="2"/>
        <v>6.6660999999999992</v>
      </c>
      <c r="BF7" s="126">
        <f t="shared" si="5"/>
        <v>541236</v>
      </c>
      <c r="BG7" s="149"/>
    </row>
    <row r="8" spans="1:59" x14ac:dyDescent="0.15">
      <c r="A8" s="108">
        <f t="shared" si="6"/>
        <v>4</v>
      </c>
      <c r="B8" s="54" t="s">
        <v>153</v>
      </c>
      <c r="C8" s="109" t="s">
        <v>127</v>
      </c>
      <c r="D8" s="109" t="s">
        <v>154</v>
      </c>
      <c r="E8" s="110" t="s">
        <v>147</v>
      </c>
      <c r="F8" s="110" t="s">
        <v>148</v>
      </c>
      <c r="G8" s="110">
        <v>380</v>
      </c>
      <c r="H8" s="110" t="s">
        <v>155</v>
      </c>
      <c r="I8" s="110">
        <v>-70</v>
      </c>
      <c r="J8" s="110" t="s">
        <v>156</v>
      </c>
      <c r="K8" s="110">
        <v>8</v>
      </c>
      <c r="L8" s="114" t="s">
        <v>132</v>
      </c>
      <c r="M8" s="114"/>
      <c r="N8" s="114"/>
      <c r="O8" s="114" t="s">
        <v>143</v>
      </c>
      <c r="P8" s="114" t="s">
        <v>157</v>
      </c>
      <c r="Q8" s="17">
        <v>50</v>
      </c>
      <c r="R8" s="17">
        <v>80</v>
      </c>
      <c r="S8" s="17">
        <v>170</v>
      </c>
      <c r="T8" s="17">
        <v>100</v>
      </c>
      <c r="U8" s="17">
        <v>140</v>
      </c>
      <c r="V8" s="17">
        <v>50</v>
      </c>
      <c r="W8" s="122" t="s">
        <v>134</v>
      </c>
      <c r="X8" s="122" t="s">
        <v>134</v>
      </c>
      <c r="Y8" s="122" t="s">
        <v>131</v>
      </c>
      <c r="Z8" s="122" t="s">
        <v>144</v>
      </c>
      <c r="AA8" s="122" t="s">
        <v>135</v>
      </c>
      <c r="AB8" s="122" t="s">
        <v>133</v>
      </c>
      <c r="AC8" s="126">
        <f t="shared" si="0"/>
        <v>5</v>
      </c>
      <c r="AD8" s="126">
        <f t="shared" si="0"/>
        <v>4</v>
      </c>
      <c r="AE8" s="126">
        <f t="shared" si="0"/>
        <v>1</v>
      </c>
      <c r="AF8" s="126">
        <f t="shared" si="0"/>
        <v>3</v>
      </c>
      <c r="AG8" s="126">
        <f t="shared" si="0"/>
        <v>2</v>
      </c>
      <c r="AH8" s="126">
        <f t="shared" si="0"/>
        <v>6</v>
      </c>
      <c r="AI8" s="134">
        <v>36</v>
      </c>
      <c r="AJ8" s="134">
        <v>0</v>
      </c>
      <c r="AK8" s="134">
        <v>0</v>
      </c>
      <c r="AL8" s="134">
        <v>2400</v>
      </c>
      <c r="AM8" s="134">
        <f t="shared" si="3"/>
        <v>2436</v>
      </c>
      <c r="AN8" s="135">
        <f t="shared" si="4"/>
        <v>4.1666666666666669E-4</v>
      </c>
      <c r="AO8" s="135">
        <f t="shared" si="1"/>
        <v>0</v>
      </c>
      <c r="AP8" s="135">
        <f t="shared" si="1"/>
        <v>0</v>
      </c>
      <c r="AQ8" s="135">
        <f t="shared" si="1"/>
        <v>2.777777777777778E-2</v>
      </c>
      <c r="AR8" s="135">
        <f t="shared" si="1"/>
        <v>2.8194444444444446E-2</v>
      </c>
      <c r="AS8" s="143"/>
      <c r="AT8" s="144">
        <f>IFERROR(Q8*INDEX(相性スクリプト1!$L$29:$L$33,MATCH(W8,相性スクリプト1!$K$29:$K$33,0),)," ")</f>
        <v>25</v>
      </c>
      <c r="AU8" s="144">
        <f>IFERROR(R8*INDEX(相性スクリプト1!$L$29:$L$33,MATCH(X8,相性スクリプト1!$K$29:$K$33,0),)," ")</f>
        <v>40</v>
      </c>
      <c r="AV8" s="144">
        <f>IFERROR(S8*INDEX(相性スクリプト1!$L$29:$L$33,MATCH(Y8,相性スクリプト1!$K$29:$K$33,0),)," ")</f>
        <v>340</v>
      </c>
      <c r="AW8" s="144">
        <f>IFERROR(T8*INDEX(相性スクリプト1!$L$29:$L$33,MATCH(Z8,相性スクリプト1!$K$29:$K$33,0),)," ")</f>
        <v>100</v>
      </c>
      <c r="AX8" s="144">
        <f>IFERROR(U8*INDEX(相性スクリプト1!$L$29:$L$33,MATCH(AA8,相性スクリプト1!$K$29:$K$33,0),)," ")</f>
        <v>210</v>
      </c>
      <c r="AY8" s="144">
        <f>IFERROR(V8*INDEX(相性スクリプト1!$L$29:$L$33,MATCH(AB8,相性スクリプト1!$K$29:$K$33,0),)," ")</f>
        <v>0</v>
      </c>
      <c r="AZ8" s="144">
        <f t="shared" si="2"/>
        <v>5.5556000000000001</v>
      </c>
      <c r="BA8" s="144">
        <f t="shared" si="2"/>
        <v>4.4444999999999997</v>
      </c>
      <c r="BB8" s="144">
        <f t="shared" si="2"/>
        <v>1.1113999999999999</v>
      </c>
      <c r="BC8" s="144">
        <f t="shared" si="2"/>
        <v>3.3332999999999999</v>
      </c>
      <c r="BD8" s="144">
        <f t="shared" si="2"/>
        <v>2.2222</v>
      </c>
      <c r="BE8" s="144">
        <f t="shared" si="2"/>
        <v>6.6550999999999991</v>
      </c>
      <c r="BF8" s="126">
        <f t="shared" si="5"/>
        <v>541326</v>
      </c>
      <c r="BG8" s="149"/>
    </row>
    <row r="9" spans="1:59" x14ac:dyDescent="0.15">
      <c r="A9" s="108">
        <f t="shared" si="6"/>
        <v>5</v>
      </c>
      <c r="B9" s="54" t="s">
        <v>158</v>
      </c>
      <c r="C9" s="109" t="s">
        <v>127</v>
      </c>
      <c r="D9" s="109" t="s">
        <v>159</v>
      </c>
      <c r="E9" s="110" t="s">
        <v>128</v>
      </c>
      <c r="F9" s="110" t="s">
        <v>140</v>
      </c>
      <c r="G9" s="110">
        <v>320</v>
      </c>
      <c r="H9" s="110" t="s">
        <v>155</v>
      </c>
      <c r="I9" s="110">
        <v>15</v>
      </c>
      <c r="J9" s="110" t="s">
        <v>144</v>
      </c>
      <c r="K9" s="110">
        <v>11</v>
      </c>
      <c r="L9" s="114" t="s">
        <v>132</v>
      </c>
      <c r="M9" s="114"/>
      <c r="N9" s="114"/>
      <c r="O9" s="114"/>
      <c r="P9" s="114"/>
      <c r="Q9" s="17">
        <v>80</v>
      </c>
      <c r="R9" s="17">
        <v>110</v>
      </c>
      <c r="S9" s="17">
        <v>150</v>
      </c>
      <c r="T9" s="17">
        <v>120</v>
      </c>
      <c r="U9" s="17">
        <v>100</v>
      </c>
      <c r="V9" s="17">
        <v>130</v>
      </c>
      <c r="W9" s="122" t="s">
        <v>134</v>
      </c>
      <c r="X9" s="122" t="s">
        <v>144</v>
      </c>
      <c r="Y9" s="122" t="s">
        <v>135</v>
      </c>
      <c r="Z9" s="122" t="s">
        <v>144</v>
      </c>
      <c r="AA9" s="122" t="s">
        <v>144</v>
      </c>
      <c r="AB9" s="122" t="s">
        <v>144</v>
      </c>
      <c r="AC9" s="126">
        <f t="shared" si="0"/>
        <v>6</v>
      </c>
      <c r="AD9" s="126">
        <f t="shared" si="0"/>
        <v>4</v>
      </c>
      <c r="AE9" s="126">
        <f t="shared" si="0"/>
        <v>1</v>
      </c>
      <c r="AF9" s="126">
        <f t="shared" si="0"/>
        <v>3</v>
      </c>
      <c r="AG9" s="126">
        <f t="shared" si="0"/>
        <v>5</v>
      </c>
      <c r="AH9" s="126">
        <f t="shared" si="0"/>
        <v>2</v>
      </c>
      <c r="AI9" s="134">
        <v>35</v>
      </c>
      <c r="AJ9" s="134">
        <v>0</v>
      </c>
      <c r="AK9" s="134">
        <v>0</v>
      </c>
      <c r="AL9" s="134">
        <v>2400</v>
      </c>
      <c r="AM9" s="134">
        <f t="shared" si="3"/>
        <v>2435</v>
      </c>
      <c r="AN9" s="135">
        <f t="shared" si="4"/>
        <v>4.0509259259259258E-4</v>
      </c>
      <c r="AO9" s="135">
        <f t="shared" si="1"/>
        <v>0</v>
      </c>
      <c r="AP9" s="135">
        <f t="shared" si="1"/>
        <v>0</v>
      </c>
      <c r="AQ9" s="135">
        <f t="shared" si="1"/>
        <v>2.777777777777778E-2</v>
      </c>
      <c r="AR9" s="135">
        <f t="shared" si="1"/>
        <v>2.8182870370370369E-2</v>
      </c>
      <c r="AS9" s="143"/>
      <c r="AT9" s="144">
        <f>IFERROR(Q9*INDEX(相性スクリプト1!$L$29:$L$33,MATCH(W9,相性スクリプト1!$K$29:$K$33,0),)," ")</f>
        <v>40</v>
      </c>
      <c r="AU9" s="144">
        <f>IFERROR(R9*INDEX(相性スクリプト1!$L$29:$L$33,MATCH(X9,相性スクリプト1!$K$29:$K$33,0),)," ")</f>
        <v>110</v>
      </c>
      <c r="AV9" s="144">
        <f>IFERROR(S9*INDEX(相性スクリプト1!$L$29:$L$33,MATCH(Y9,相性スクリプト1!$K$29:$K$33,0),)," ")</f>
        <v>225</v>
      </c>
      <c r="AW9" s="144">
        <f>IFERROR(T9*INDEX(相性スクリプト1!$L$29:$L$33,MATCH(Z9,相性スクリプト1!$K$29:$K$33,0),)," ")</f>
        <v>120</v>
      </c>
      <c r="AX9" s="144">
        <f>IFERROR(U9*INDEX(相性スクリプト1!$L$29:$L$33,MATCH(AA9,相性スクリプト1!$K$29:$K$33,0),)," ")</f>
        <v>100</v>
      </c>
      <c r="AY9" s="144">
        <f>IFERROR(V9*INDEX(相性スクリプト1!$L$29:$L$33,MATCH(AB9,相性スクリプト1!$K$29:$K$33,0),)," ")</f>
        <v>130</v>
      </c>
      <c r="AZ9" s="144">
        <f t="shared" si="2"/>
        <v>6.6665999999999999</v>
      </c>
      <c r="BA9" s="144">
        <f t="shared" si="2"/>
        <v>4.4444999999999997</v>
      </c>
      <c r="BB9" s="144">
        <f t="shared" si="2"/>
        <v>1.1113999999999999</v>
      </c>
      <c r="BC9" s="144">
        <f t="shared" si="2"/>
        <v>3.3332999999999999</v>
      </c>
      <c r="BD9" s="144">
        <f t="shared" si="2"/>
        <v>5.5552000000000001</v>
      </c>
      <c r="BE9" s="144">
        <f t="shared" si="2"/>
        <v>2.2221000000000002</v>
      </c>
      <c r="BF9" s="126">
        <f t="shared" si="5"/>
        <v>641352</v>
      </c>
      <c r="BG9" s="149"/>
    </row>
    <row r="10" spans="1:59" x14ac:dyDescent="0.15">
      <c r="A10" s="108">
        <f t="shared" si="6"/>
        <v>6</v>
      </c>
      <c r="B10" s="54" t="s">
        <v>160</v>
      </c>
      <c r="C10" s="109" t="s">
        <v>127</v>
      </c>
      <c r="D10" s="109" t="s">
        <v>161</v>
      </c>
      <c r="E10" s="110" t="s">
        <v>128</v>
      </c>
      <c r="F10" s="110" t="s">
        <v>162</v>
      </c>
      <c r="G10" s="110">
        <v>320</v>
      </c>
      <c r="H10" s="110" t="s">
        <v>149</v>
      </c>
      <c r="I10" s="110">
        <v>-10</v>
      </c>
      <c r="J10" s="110" t="s">
        <v>150</v>
      </c>
      <c r="K10" s="110">
        <v>9</v>
      </c>
      <c r="L10" s="114" t="s">
        <v>132</v>
      </c>
      <c r="M10" s="114"/>
      <c r="N10" s="114"/>
      <c r="O10" s="114"/>
      <c r="P10" s="114" t="s">
        <v>163</v>
      </c>
      <c r="Q10" s="17">
        <v>70</v>
      </c>
      <c r="R10" s="17">
        <v>80</v>
      </c>
      <c r="S10" s="17">
        <v>130</v>
      </c>
      <c r="T10" s="17">
        <v>150</v>
      </c>
      <c r="U10" s="17">
        <v>140</v>
      </c>
      <c r="V10" s="17">
        <v>90</v>
      </c>
      <c r="W10" s="122" t="s">
        <v>134</v>
      </c>
      <c r="X10" s="122" t="s">
        <v>134</v>
      </c>
      <c r="Y10" s="122" t="s">
        <v>135</v>
      </c>
      <c r="Z10" s="122" t="s">
        <v>135</v>
      </c>
      <c r="AA10" s="122" t="s">
        <v>135</v>
      </c>
      <c r="AB10" s="122" t="s">
        <v>134</v>
      </c>
      <c r="AC10" s="126">
        <f t="shared" si="0"/>
        <v>6</v>
      </c>
      <c r="AD10" s="126">
        <f t="shared" si="0"/>
        <v>5</v>
      </c>
      <c r="AE10" s="126">
        <f t="shared" si="0"/>
        <v>3</v>
      </c>
      <c r="AF10" s="126">
        <f t="shared" si="0"/>
        <v>1</v>
      </c>
      <c r="AG10" s="126">
        <f t="shared" si="0"/>
        <v>2</v>
      </c>
      <c r="AH10" s="126">
        <f t="shared" si="0"/>
        <v>4</v>
      </c>
      <c r="AI10" s="134">
        <v>30</v>
      </c>
      <c r="AJ10" s="134">
        <v>0</v>
      </c>
      <c r="AK10" s="134">
        <v>0</v>
      </c>
      <c r="AL10" s="134">
        <v>2400</v>
      </c>
      <c r="AM10" s="134">
        <f t="shared" si="3"/>
        <v>2430</v>
      </c>
      <c r="AN10" s="135">
        <f t="shared" si="4"/>
        <v>3.4722222222222218E-4</v>
      </c>
      <c r="AO10" s="135">
        <f t="shared" si="1"/>
        <v>0</v>
      </c>
      <c r="AP10" s="135">
        <f t="shared" si="1"/>
        <v>0</v>
      </c>
      <c r="AQ10" s="135">
        <f t="shared" si="1"/>
        <v>2.777777777777778E-2</v>
      </c>
      <c r="AR10" s="135">
        <f t="shared" si="1"/>
        <v>2.8125000000000001E-2</v>
      </c>
      <c r="AS10" s="143"/>
      <c r="AT10" s="144">
        <f>IFERROR(Q10*INDEX(相性スクリプト1!$L$29:$L$33,MATCH(W10,相性スクリプト1!$K$29:$K$33,0),)," ")</f>
        <v>35</v>
      </c>
      <c r="AU10" s="144">
        <f>IFERROR(R10*INDEX(相性スクリプト1!$L$29:$L$33,MATCH(X10,相性スクリプト1!$K$29:$K$33,0),)," ")</f>
        <v>40</v>
      </c>
      <c r="AV10" s="144">
        <f>IFERROR(S10*INDEX(相性スクリプト1!$L$29:$L$33,MATCH(Y10,相性スクリプト1!$K$29:$K$33,0),)," ")</f>
        <v>195</v>
      </c>
      <c r="AW10" s="144">
        <f>IFERROR(T10*INDEX(相性スクリプト1!$L$29:$L$33,MATCH(Z10,相性スクリプト1!$K$29:$K$33,0),)," ")</f>
        <v>225</v>
      </c>
      <c r="AX10" s="144">
        <f>IFERROR(U10*INDEX(相性スクリプト1!$L$29:$L$33,MATCH(AA10,相性スクリプト1!$K$29:$K$33,0),)," ")</f>
        <v>210</v>
      </c>
      <c r="AY10" s="144">
        <f>IFERROR(V10*INDEX(相性スクリプト1!$L$29:$L$33,MATCH(AB10,相性スクリプト1!$K$29:$K$33,0),)," ")</f>
        <v>45</v>
      </c>
      <c r="AZ10" s="144">
        <f t="shared" si="2"/>
        <v>6.6665999999999999</v>
      </c>
      <c r="BA10" s="144">
        <f t="shared" si="2"/>
        <v>5.5554999999999994</v>
      </c>
      <c r="BB10" s="144">
        <f t="shared" si="2"/>
        <v>3.3333999999999997</v>
      </c>
      <c r="BC10" s="144">
        <f t="shared" si="2"/>
        <v>1.1113</v>
      </c>
      <c r="BD10" s="144">
        <f t="shared" si="2"/>
        <v>2.2222</v>
      </c>
      <c r="BE10" s="144">
        <f t="shared" si="2"/>
        <v>4.4440999999999997</v>
      </c>
      <c r="BF10" s="126">
        <f t="shared" si="5"/>
        <v>653124</v>
      </c>
      <c r="BG10" s="149"/>
    </row>
    <row r="11" spans="1:59" x14ac:dyDescent="0.15">
      <c r="A11" s="108">
        <f t="shared" si="6"/>
        <v>7</v>
      </c>
      <c r="B11" s="54" t="s">
        <v>164</v>
      </c>
      <c r="C11" s="109" t="s">
        <v>127</v>
      </c>
      <c r="D11" s="109" t="s">
        <v>165</v>
      </c>
      <c r="E11" s="110" t="s">
        <v>147</v>
      </c>
      <c r="F11" s="110" t="s">
        <v>148</v>
      </c>
      <c r="G11" s="110">
        <v>340</v>
      </c>
      <c r="H11" s="110" t="s">
        <v>166</v>
      </c>
      <c r="I11" s="110">
        <v>-50</v>
      </c>
      <c r="J11" s="110" t="s">
        <v>150</v>
      </c>
      <c r="K11" s="110">
        <v>10</v>
      </c>
      <c r="L11" s="114" t="s">
        <v>132</v>
      </c>
      <c r="M11" s="114"/>
      <c r="N11" s="114"/>
      <c r="O11" s="114"/>
      <c r="P11" s="114" t="s">
        <v>167</v>
      </c>
      <c r="Q11" s="17">
        <v>80</v>
      </c>
      <c r="R11" s="17">
        <v>110</v>
      </c>
      <c r="S11" s="17">
        <v>140</v>
      </c>
      <c r="T11" s="17">
        <v>150</v>
      </c>
      <c r="U11" s="17">
        <v>100</v>
      </c>
      <c r="V11" s="17">
        <v>130</v>
      </c>
      <c r="W11" s="122" t="s">
        <v>134</v>
      </c>
      <c r="X11" s="122" t="s">
        <v>144</v>
      </c>
      <c r="Y11" s="122" t="s">
        <v>135</v>
      </c>
      <c r="Z11" s="122" t="s">
        <v>135</v>
      </c>
      <c r="AA11" s="122" t="s">
        <v>144</v>
      </c>
      <c r="AB11" s="122" t="s">
        <v>144</v>
      </c>
      <c r="AC11" s="126">
        <f t="shared" si="0"/>
        <v>6</v>
      </c>
      <c r="AD11" s="126">
        <f t="shared" si="0"/>
        <v>4</v>
      </c>
      <c r="AE11" s="126">
        <f t="shared" si="0"/>
        <v>2</v>
      </c>
      <c r="AF11" s="126">
        <f t="shared" si="0"/>
        <v>1</v>
      </c>
      <c r="AG11" s="126">
        <f t="shared" si="0"/>
        <v>5</v>
      </c>
      <c r="AH11" s="126">
        <f t="shared" si="0"/>
        <v>3</v>
      </c>
      <c r="AI11" s="134">
        <v>24</v>
      </c>
      <c r="AJ11" s="134">
        <v>0</v>
      </c>
      <c r="AK11" s="134">
        <v>0</v>
      </c>
      <c r="AL11" s="134">
        <v>2400</v>
      </c>
      <c r="AM11" s="134">
        <f t="shared" si="3"/>
        <v>2424</v>
      </c>
      <c r="AN11" s="135">
        <f t="shared" si="4"/>
        <v>2.7777777777777778E-4</v>
      </c>
      <c r="AO11" s="135">
        <f t="shared" si="1"/>
        <v>0</v>
      </c>
      <c r="AP11" s="135">
        <f t="shared" si="1"/>
        <v>0</v>
      </c>
      <c r="AQ11" s="135">
        <f t="shared" si="1"/>
        <v>2.777777777777778E-2</v>
      </c>
      <c r="AR11" s="135">
        <f t="shared" si="1"/>
        <v>2.8055555555555556E-2</v>
      </c>
      <c r="AS11" s="143"/>
      <c r="AT11" s="144">
        <f>IFERROR(Q11*INDEX(相性スクリプト1!$L$29:$L$33,MATCH(W11,相性スクリプト1!$K$29:$K$33,0),)," ")</f>
        <v>40</v>
      </c>
      <c r="AU11" s="144">
        <f>IFERROR(R11*INDEX(相性スクリプト1!$L$29:$L$33,MATCH(X11,相性スクリプト1!$K$29:$K$33,0),)," ")</f>
        <v>110</v>
      </c>
      <c r="AV11" s="144">
        <f>IFERROR(S11*INDEX(相性スクリプト1!$L$29:$L$33,MATCH(Y11,相性スクリプト1!$K$29:$K$33,0),)," ")</f>
        <v>210</v>
      </c>
      <c r="AW11" s="144">
        <f>IFERROR(T11*INDEX(相性スクリプト1!$L$29:$L$33,MATCH(Z11,相性スクリプト1!$K$29:$K$33,0),)," ")</f>
        <v>225</v>
      </c>
      <c r="AX11" s="144">
        <f>IFERROR(U11*INDEX(相性スクリプト1!$L$29:$L$33,MATCH(AA11,相性スクリプト1!$K$29:$K$33,0),)," ")</f>
        <v>100</v>
      </c>
      <c r="AY11" s="144">
        <f>IFERROR(V11*INDEX(相性スクリプト1!$L$29:$L$33,MATCH(AB11,相性スクリプト1!$K$29:$K$33,0),)," ")</f>
        <v>130</v>
      </c>
      <c r="AZ11" s="144">
        <f t="shared" si="2"/>
        <v>6.6665999999999999</v>
      </c>
      <c r="BA11" s="144">
        <f t="shared" si="2"/>
        <v>4.4444999999999997</v>
      </c>
      <c r="BB11" s="144">
        <f t="shared" si="2"/>
        <v>2.2223999999999999</v>
      </c>
      <c r="BC11" s="144">
        <f t="shared" si="2"/>
        <v>1.1113</v>
      </c>
      <c r="BD11" s="144">
        <f t="shared" si="2"/>
        <v>5.5552000000000001</v>
      </c>
      <c r="BE11" s="144">
        <f t="shared" si="2"/>
        <v>3.3331</v>
      </c>
      <c r="BF11" s="126">
        <f t="shared" si="5"/>
        <v>642153</v>
      </c>
      <c r="BG11" s="149"/>
    </row>
    <row r="12" spans="1:59" x14ac:dyDescent="0.15">
      <c r="A12" s="108">
        <f t="shared" si="6"/>
        <v>8</v>
      </c>
      <c r="B12" s="54" t="s">
        <v>168</v>
      </c>
      <c r="C12" s="109" t="s">
        <v>127</v>
      </c>
      <c r="D12" s="109" t="s">
        <v>169</v>
      </c>
      <c r="E12" s="110" t="s">
        <v>128</v>
      </c>
      <c r="F12" s="110" t="s">
        <v>133</v>
      </c>
      <c r="G12" s="110">
        <v>300</v>
      </c>
      <c r="H12" s="110" t="s">
        <v>141</v>
      </c>
      <c r="I12" s="110">
        <v>55</v>
      </c>
      <c r="J12" s="110" t="s">
        <v>131</v>
      </c>
      <c r="K12" s="110">
        <v>8</v>
      </c>
      <c r="L12" s="114" t="s">
        <v>132</v>
      </c>
      <c r="M12" s="114"/>
      <c r="N12" s="114"/>
      <c r="O12" s="114" t="s">
        <v>151</v>
      </c>
      <c r="P12" s="114"/>
      <c r="Q12" s="17">
        <v>50</v>
      </c>
      <c r="R12" s="17">
        <v>80</v>
      </c>
      <c r="S12" s="17">
        <v>170</v>
      </c>
      <c r="T12" s="17">
        <v>150</v>
      </c>
      <c r="U12" s="17">
        <v>140</v>
      </c>
      <c r="V12" s="17">
        <v>60</v>
      </c>
      <c r="W12" s="122" t="s">
        <v>133</v>
      </c>
      <c r="X12" s="122" t="s">
        <v>134</v>
      </c>
      <c r="Y12" s="122" t="s">
        <v>131</v>
      </c>
      <c r="Z12" s="122" t="s">
        <v>135</v>
      </c>
      <c r="AA12" s="122" t="s">
        <v>135</v>
      </c>
      <c r="AB12" s="122" t="s">
        <v>133</v>
      </c>
      <c r="AC12" s="126">
        <f t="shared" si="0"/>
        <v>6</v>
      </c>
      <c r="AD12" s="126">
        <f t="shared" si="0"/>
        <v>4</v>
      </c>
      <c r="AE12" s="126">
        <f t="shared" si="0"/>
        <v>1</v>
      </c>
      <c r="AF12" s="126">
        <f t="shared" si="0"/>
        <v>2</v>
      </c>
      <c r="AG12" s="126">
        <f t="shared" si="0"/>
        <v>3</v>
      </c>
      <c r="AH12" s="126">
        <f t="shared" si="0"/>
        <v>5</v>
      </c>
      <c r="AI12" s="134">
        <v>21</v>
      </c>
      <c r="AJ12" s="134">
        <v>0</v>
      </c>
      <c r="AK12" s="134">
        <v>0</v>
      </c>
      <c r="AL12" s="134">
        <v>2400</v>
      </c>
      <c r="AM12" s="134">
        <f t="shared" si="3"/>
        <v>2421</v>
      </c>
      <c r="AN12" s="135">
        <f t="shared" si="4"/>
        <v>2.4305555555555555E-4</v>
      </c>
      <c r="AO12" s="135">
        <f t="shared" si="1"/>
        <v>0</v>
      </c>
      <c r="AP12" s="135">
        <f t="shared" si="1"/>
        <v>0</v>
      </c>
      <c r="AQ12" s="135">
        <f t="shared" si="1"/>
        <v>2.777777777777778E-2</v>
      </c>
      <c r="AR12" s="135">
        <f t="shared" si="1"/>
        <v>2.8020833333333332E-2</v>
      </c>
      <c r="AS12" s="143"/>
      <c r="AT12" s="144">
        <f>IFERROR(Q12*INDEX(相性スクリプト1!$L$29:$L$33,MATCH(W12,相性スクリプト1!$K$29:$K$33,0),)," ")</f>
        <v>0</v>
      </c>
      <c r="AU12" s="144">
        <f>IFERROR(R12*INDEX(相性スクリプト1!$L$29:$L$33,MATCH(X12,相性スクリプト1!$K$29:$K$33,0),)," ")</f>
        <v>40</v>
      </c>
      <c r="AV12" s="144">
        <f>IFERROR(S12*INDEX(相性スクリプト1!$L$29:$L$33,MATCH(Y12,相性スクリプト1!$K$29:$K$33,0),)," ")</f>
        <v>340</v>
      </c>
      <c r="AW12" s="144">
        <f>IFERROR(T12*INDEX(相性スクリプト1!$L$29:$L$33,MATCH(Z12,相性スクリプト1!$K$29:$K$33,0),)," ")</f>
        <v>225</v>
      </c>
      <c r="AX12" s="144">
        <f>IFERROR(U12*INDEX(相性スクリプト1!$L$29:$L$33,MATCH(AA12,相性スクリプト1!$K$29:$K$33,0),)," ")</f>
        <v>210</v>
      </c>
      <c r="AY12" s="144">
        <f>IFERROR(V12*INDEX(相性スクリプト1!$L$29:$L$33,MATCH(AB12,相性スクリプト1!$K$29:$K$33,0),)," ")</f>
        <v>0</v>
      </c>
      <c r="AZ12" s="144">
        <f t="shared" si="2"/>
        <v>5.5666000000000002</v>
      </c>
      <c r="BA12" s="144">
        <f t="shared" si="2"/>
        <v>4.4444999999999997</v>
      </c>
      <c r="BB12" s="144">
        <f t="shared" si="2"/>
        <v>1.1113999999999999</v>
      </c>
      <c r="BC12" s="144">
        <f t="shared" si="2"/>
        <v>2.2223000000000002</v>
      </c>
      <c r="BD12" s="144">
        <f t="shared" si="2"/>
        <v>3.3331999999999997</v>
      </c>
      <c r="BE12" s="144">
        <f t="shared" si="2"/>
        <v>5.5550999999999995</v>
      </c>
      <c r="BF12" s="126">
        <f t="shared" si="5"/>
        <v>641235</v>
      </c>
      <c r="BG12" s="149"/>
    </row>
    <row r="13" spans="1:59" x14ac:dyDescent="0.15">
      <c r="A13" s="108">
        <f t="shared" si="6"/>
        <v>9</v>
      </c>
      <c r="B13" s="54" t="s">
        <v>170</v>
      </c>
      <c r="C13" s="109" t="s">
        <v>127</v>
      </c>
      <c r="D13" s="109" t="s">
        <v>171</v>
      </c>
      <c r="E13" s="110" t="s">
        <v>128</v>
      </c>
      <c r="F13" s="110" t="s">
        <v>162</v>
      </c>
      <c r="G13" s="110">
        <v>300</v>
      </c>
      <c r="H13" s="110" t="s">
        <v>149</v>
      </c>
      <c r="I13" s="110">
        <v>25</v>
      </c>
      <c r="J13" s="110" t="s">
        <v>135</v>
      </c>
      <c r="K13" s="110">
        <v>10</v>
      </c>
      <c r="L13" s="114" t="s">
        <v>132</v>
      </c>
      <c r="M13" s="114" t="s">
        <v>172</v>
      </c>
      <c r="N13" s="114" t="s">
        <v>172</v>
      </c>
      <c r="O13" s="114"/>
      <c r="P13" s="114"/>
      <c r="Q13" s="17">
        <v>70</v>
      </c>
      <c r="R13" s="17">
        <v>100</v>
      </c>
      <c r="S13" s="17">
        <v>110</v>
      </c>
      <c r="T13" s="17">
        <v>150</v>
      </c>
      <c r="U13" s="17">
        <v>140</v>
      </c>
      <c r="V13" s="17">
        <v>60</v>
      </c>
      <c r="W13" s="122" t="s">
        <v>134</v>
      </c>
      <c r="X13" s="122" t="s">
        <v>144</v>
      </c>
      <c r="Y13" s="122" t="s">
        <v>144</v>
      </c>
      <c r="Z13" s="122" t="s">
        <v>135</v>
      </c>
      <c r="AA13" s="122" t="s">
        <v>135</v>
      </c>
      <c r="AB13" s="122" t="s">
        <v>133</v>
      </c>
      <c r="AC13" s="126">
        <f t="shared" si="0"/>
        <v>5</v>
      </c>
      <c r="AD13" s="126">
        <f t="shared" si="0"/>
        <v>4</v>
      </c>
      <c r="AE13" s="126">
        <f t="shared" si="0"/>
        <v>3</v>
      </c>
      <c r="AF13" s="126">
        <f t="shared" si="0"/>
        <v>1</v>
      </c>
      <c r="AG13" s="126">
        <f t="shared" si="0"/>
        <v>2</v>
      </c>
      <c r="AH13" s="126">
        <f t="shared" si="0"/>
        <v>6</v>
      </c>
      <c r="AI13" s="134">
        <v>12</v>
      </c>
      <c r="AJ13" s="134">
        <v>0</v>
      </c>
      <c r="AK13" s="134">
        <v>0</v>
      </c>
      <c r="AL13" s="134">
        <v>2400</v>
      </c>
      <c r="AM13" s="134">
        <f t="shared" si="3"/>
        <v>2412</v>
      </c>
      <c r="AN13" s="135">
        <f t="shared" si="4"/>
        <v>1.3888888888888889E-4</v>
      </c>
      <c r="AO13" s="135">
        <f t="shared" si="1"/>
        <v>0</v>
      </c>
      <c r="AP13" s="135">
        <f t="shared" si="1"/>
        <v>0</v>
      </c>
      <c r="AQ13" s="135">
        <f t="shared" si="1"/>
        <v>2.777777777777778E-2</v>
      </c>
      <c r="AR13" s="135">
        <f t="shared" si="1"/>
        <v>2.7916666666666666E-2</v>
      </c>
      <c r="AS13" s="143"/>
      <c r="AT13" s="144">
        <f>IFERROR(Q13*INDEX(相性スクリプト1!$L$29:$L$33,MATCH(W13,相性スクリプト1!$K$29:$K$33,0),)," ")</f>
        <v>35</v>
      </c>
      <c r="AU13" s="144">
        <f>IFERROR(R13*INDEX(相性スクリプト1!$L$29:$L$33,MATCH(X13,相性スクリプト1!$K$29:$K$33,0),)," ")</f>
        <v>100</v>
      </c>
      <c r="AV13" s="144">
        <f>IFERROR(S13*INDEX(相性スクリプト1!$L$29:$L$33,MATCH(Y13,相性スクリプト1!$K$29:$K$33,0),)," ")</f>
        <v>110</v>
      </c>
      <c r="AW13" s="144">
        <f>IFERROR(T13*INDEX(相性スクリプト1!$L$29:$L$33,MATCH(Z13,相性スクリプト1!$K$29:$K$33,0),)," ")</f>
        <v>225</v>
      </c>
      <c r="AX13" s="144">
        <f>IFERROR(U13*INDEX(相性スクリプト1!$L$29:$L$33,MATCH(AA13,相性スクリプト1!$K$29:$K$33,0),)," ")</f>
        <v>210</v>
      </c>
      <c r="AY13" s="144">
        <f>IFERROR(V13*INDEX(相性スクリプト1!$L$29:$L$33,MATCH(AB13,相性スクリプト1!$K$29:$K$33,0),)," ")</f>
        <v>0</v>
      </c>
      <c r="AZ13" s="144">
        <f t="shared" si="2"/>
        <v>5.5556000000000001</v>
      </c>
      <c r="BA13" s="144">
        <f t="shared" si="2"/>
        <v>4.4444999999999997</v>
      </c>
      <c r="BB13" s="144">
        <f t="shared" si="2"/>
        <v>3.3333999999999997</v>
      </c>
      <c r="BC13" s="144">
        <f t="shared" si="2"/>
        <v>1.1113</v>
      </c>
      <c r="BD13" s="144">
        <f t="shared" si="2"/>
        <v>2.2222</v>
      </c>
      <c r="BE13" s="144">
        <f t="shared" si="2"/>
        <v>6.6660999999999992</v>
      </c>
      <c r="BF13" s="126">
        <f t="shared" si="5"/>
        <v>543126</v>
      </c>
      <c r="BG13" s="149"/>
    </row>
    <row r="14" spans="1:59" x14ac:dyDescent="0.15">
      <c r="A14" s="108">
        <f t="shared" si="6"/>
        <v>10</v>
      </c>
      <c r="B14" s="54" t="s">
        <v>173</v>
      </c>
      <c r="C14" s="109" t="s">
        <v>127</v>
      </c>
      <c r="D14" s="109" t="s">
        <v>174</v>
      </c>
      <c r="E14" s="110" t="s">
        <v>128</v>
      </c>
      <c r="F14" s="110" t="s">
        <v>140</v>
      </c>
      <c r="G14" s="110">
        <v>280</v>
      </c>
      <c r="H14" s="110" t="s">
        <v>149</v>
      </c>
      <c r="I14" s="110">
        <v>70</v>
      </c>
      <c r="J14" s="110" t="s">
        <v>135</v>
      </c>
      <c r="K14" s="110">
        <v>11</v>
      </c>
      <c r="L14" s="114" t="s">
        <v>132</v>
      </c>
      <c r="M14" s="114" t="s">
        <v>175</v>
      </c>
      <c r="N14" s="114"/>
      <c r="O14" s="114" t="s">
        <v>151</v>
      </c>
      <c r="P14" s="114"/>
      <c r="Q14" s="17">
        <v>50</v>
      </c>
      <c r="R14" s="17">
        <v>80</v>
      </c>
      <c r="S14" s="17">
        <v>170</v>
      </c>
      <c r="T14" s="17">
        <v>150</v>
      </c>
      <c r="U14" s="17">
        <v>110</v>
      </c>
      <c r="V14" s="17">
        <v>60</v>
      </c>
      <c r="W14" s="122" t="s">
        <v>133</v>
      </c>
      <c r="X14" s="122" t="s">
        <v>134</v>
      </c>
      <c r="Y14" s="122" t="s">
        <v>131</v>
      </c>
      <c r="Z14" s="122" t="s">
        <v>135</v>
      </c>
      <c r="AA14" s="122" t="s">
        <v>144</v>
      </c>
      <c r="AB14" s="122" t="s">
        <v>133</v>
      </c>
      <c r="AC14" s="126">
        <f t="shared" si="0"/>
        <v>6</v>
      </c>
      <c r="AD14" s="126">
        <f t="shared" si="0"/>
        <v>4</v>
      </c>
      <c r="AE14" s="126">
        <f t="shared" si="0"/>
        <v>1</v>
      </c>
      <c r="AF14" s="126">
        <f t="shared" si="0"/>
        <v>2</v>
      </c>
      <c r="AG14" s="126">
        <f t="shared" si="0"/>
        <v>3</v>
      </c>
      <c r="AH14" s="126">
        <f t="shared" si="0"/>
        <v>5</v>
      </c>
      <c r="AI14" s="134">
        <v>13</v>
      </c>
      <c r="AJ14" s="134">
        <v>0</v>
      </c>
      <c r="AK14" s="134">
        <v>0</v>
      </c>
      <c r="AL14" s="134">
        <v>2400</v>
      </c>
      <c r="AM14" s="134">
        <f t="shared" si="3"/>
        <v>2413</v>
      </c>
      <c r="AN14" s="135">
        <f t="shared" si="4"/>
        <v>1.5046296296296295E-4</v>
      </c>
      <c r="AO14" s="135">
        <f t="shared" si="1"/>
        <v>0</v>
      </c>
      <c r="AP14" s="135">
        <f t="shared" si="1"/>
        <v>0</v>
      </c>
      <c r="AQ14" s="135">
        <f t="shared" si="1"/>
        <v>2.777777777777778E-2</v>
      </c>
      <c r="AR14" s="135">
        <f t="shared" si="1"/>
        <v>2.7928240740740743E-2</v>
      </c>
      <c r="AS14" s="143"/>
      <c r="AT14" s="144">
        <f>IFERROR(Q14*INDEX(相性スクリプト1!$L$29:$L$33,MATCH(W14,相性スクリプト1!$K$29:$K$33,0),)," ")</f>
        <v>0</v>
      </c>
      <c r="AU14" s="144">
        <f>IFERROR(R14*INDEX(相性スクリプト1!$L$29:$L$33,MATCH(X14,相性スクリプト1!$K$29:$K$33,0),)," ")</f>
        <v>40</v>
      </c>
      <c r="AV14" s="144">
        <f>IFERROR(S14*INDEX(相性スクリプト1!$L$29:$L$33,MATCH(Y14,相性スクリプト1!$K$29:$K$33,0),)," ")</f>
        <v>340</v>
      </c>
      <c r="AW14" s="144">
        <f>IFERROR(T14*INDEX(相性スクリプト1!$L$29:$L$33,MATCH(Z14,相性スクリプト1!$K$29:$K$33,0),)," ")</f>
        <v>225</v>
      </c>
      <c r="AX14" s="144">
        <f>IFERROR(U14*INDEX(相性スクリプト1!$L$29:$L$33,MATCH(AA14,相性スクリプト1!$K$29:$K$33,0),)," ")</f>
        <v>110</v>
      </c>
      <c r="AY14" s="144">
        <f>IFERROR(V14*INDEX(相性スクリプト1!$L$29:$L$33,MATCH(AB14,相性スクリプト1!$K$29:$K$33,0),)," ")</f>
        <v>0</v>
      </c>
      <c r="AZ14" s="144">
        <f t="shared" si="2"/>
        <v>5.5666000000000002</v>
      </c>
      <c r="BA14" s="144">
        <f t="shared" si="2"/>
        <v>4.4444999999999997</v>
      </c>
      <c r="BB14" s="144">
        <f t="shared" si="2"/>
        <v>1.1113999999999999</v>
      </c>
      <c r="BC14" s="144">
        <f t="shared" si="2"/>
        <v>2.2223000000000002</v>
      </c>
      <c r="BD14" s="144">
        <f t="shared" si="2"/>
        <v>3.3331999999999997</v>
      </c>
      <c r="BE14" s="144">
        <f t="shared" si="2"/>
        <v>5.5550999999999995</v>
      </c>
      <c r="BF14" s="126">
        <f t="shared" si="5"/>
        <v>641235</v>
      </c>
      <c r="BG14" s="149"/>
    </row>
    <row r="15" spans="1:59" x14ac:dyDescent="0.15">
      <c r="A15" s="108">
        <f t="shared" si="6"/>
        <v>10</v>
      </c>
      <c r="B15" s="54" t="s">
        <v>176</v>
      </c>
      <c r="C15" s="109" t="s">
        <v>127</v>
      </c>
      <c r="D15" s="109" t="s">
        <v>174</v>
      </c>
      <c r="E15" s="110" t="s">
        <v>128</v>
      </c>
      <c r="F15" s="110" t="s">
        <v>140</v>
      </c>
      <c r="G15" s="110">
        <v>300</v>
      </c>
      <c r="H15" s="110" t="s">
        <v>149</v>
      </c>
      <c r="I15" s="110">
        <v>70</v>
      </c>
      <c r="J15" s="110" t="s">
        <v>135</v>
      </c>
      <c r="K15" s="110">
        <v>11</v>
      </c>
      <c r="L15" s="114" t="s">
        <v>132</v>
      </c>
      <c r="M15" s="114" t="s">
        <v>175</v>
      </c>
      <c r="N15" s="114"/>
      <c r="O15" s="114" t="s">
        <v>151</v>
      </c>
      <c r="P15" s="114"/>
      <c r="Q15" s="17">
        <v>71</v>
      </c>
      <c r="R15" s="17">
        <v>91</v>
      </c>
      <c r="S15" s="17">
        <v>198</v>
      </c>
      <c r="T15" s="17">
        <v>162</v>
      </c>
      <c r="U15" s="17">
        <v>120</v>
      </c>
      <c r="V15" s="17">
        <v>68</v>
      </c>
      <c r="W15" s="122" t="s">
        <v>133</v>
      </c>
      <c r="X15" s="122" t="s">
        <v>134</v>
      </c>
      <c r="Y15" s="122" t="s">
        <v>131</v>
      </c>
      <c r="Z15" s="122" t="s">
        <v>135</v>
      </c>
      <c r="AA15" s="122" t="s">
        <v>144</v>
      </c>
      <c r="AB15" s="122" t="s">
        <v>133</v>
      </c>
      <c r="AC15" s="126">
        <f t="shared" si="0"/>
        <v>5</v>
      </c>
      <c r="AD15" s="126">
        <f t="shared" si="0"/>
        <v>4</v>
      </c>
      <c r="AE15" s="126">
        <f t="shared" si="0"/>
        <v>1</v>
      </c>
      <c r="AF15" s="126">
        <f t="shared" si="0"/>
        <v>2</v>
      </c>
      <c r="AG15" s="126">
        <f t="shared" si="0"/>
        <v>3</v>
      </c>
      <c r="AH15" s="126">
        <f t="shared" si="0"/>
        <v>6</v>
      </c>
      <c r="AI15" s="134">
        <v>494</v>
      </c>
      <c r="AJ15" s="134">
        <v>0</v>
      </c>
      <c r="AK15" s="134">
        <v>0</v>
      </c>
      <c r="AL15" s="134">
        <v>242</v>
      </c>
      <c r="AM15" s="134">
        <f t="shared" si="3"/>
        <v>736</v>
      </c>
      <c r="AN15" s="135">
        <f t="shared" si="4"/>
        <v>5.7175925925925927E-3</v>
      </c>
      <c r="AO15" s="135">
        <f t="shared" si="1"/>
        <v>0</v>
      </c>
      <c r="AP15" s="135">
        <f t="shared" si="1"/>
        <v>0</v>
      </c>
      <c r="AQ15" s="135">
        <f t="shared" si="1"/>
        <v>2.8009259259259263E-3</v>
      </c>
      <c r="AR15" s="135">
        <f t="shared" si="1"/>
        <v>8.518518518518519E-3</v>
      </c>
      <c r="AS15" s="143"/>
      <c r="AT15" s="144">
        <f>IFERROR(Q15*INDEX(相性スクリプト1!$L$29:$L$33,MATCH(W15,相性スクリプト1!$K$29:$K$33,0),)," ")</f>
        <v>0</v>
      </c>
      <c r="AU15" s="144">
        <f>IFERROR(R15*INDEX(相性スクリプト1!$L$29:$L$33,MATCH(X15,相性スクリプト1!$K$29:$K$33,0),)," ")</f>
        <v>45.5</v>
      </c>
      <c r="AV15" s="144">
        <f>IFERROR(S15*INDEX(相性スクリプト1!$L$29:$L$33,MATCH(Y15,相性スクリプト1!$K$29:$K$33,0),)," ")</f>
        <v>396</v>
      </c>
      <c r="AW15" s="144">
        <f>IFERROR(T15*INDEX(相性スクリプト1!$L$29:$L$33,MATCH(Z15,相性スクリプト1!$K$29:$K$33,0),)," ")</f>
        <v>243</v>
      </c>
      <c r="AX15" s="144">
        <f>IFERROR(U15*INDEX(相性スクリプト1!$L$29:$L$33,MATCH(AA15,相性スクリプト1!$K$29:$K$33,0),)," ")</f>
        <v>120</v>
      </c>
      <c r="AY15" s="144">
        <f>IFERROR(V15*INDEX(相性スクリプト1!$L$29:$L$33,MATCH(AB15,相性スクリプト1!$K$29:$K$33,0),)," ")</f>
        <v>0</v>
      </c>
      <c r="AZ15" s="144">
        <f t="shared" si="2"/>
        <v>5.5556000000000001</v>
      </c>
      <c r="BA15" s="144">
        <f t="shared" si="2"/>
        <v>4.4444999999999997</v>
      </c>
      <c r="BB15" s="144">
        <f t="shared" si="2"/>
        <v>1.1113999999999999</v>
      </c>
      <c r="BC15" s="144">
        <f t="shared" si="2"/>
        <v>2.2223000000000002</v>
      </c>
      <c r="BD15" s="144">
        <f t="shared" si="2"/>
        <v>3.3331999999999997</v>
      </c>
      <c r="BE15" s="144">
        <f t="shared" si="2"/>
        <v>5.5660999999999996</v>
      </c>
      <c r="BF15" s="126">
        <f t="shared" si="5"/>
        <v>541236</v>
      </c>
      <c r="BG15" s="149"/>
    </row>
    <row r="16" spans="1:59" x14ac:dyDescent="0.15">
      <c r="A16" s="108">
        <f t="shared" si="6"/>
        <v>11</v>
      </c>
      <c r="B16" s="54" t="s">
        <v>177</v>
      </c>
      <c r="C16" s="109" t="s">
        <v>127</v>
      </c>
      <c r="D16" s="109" t="s">
        <v>178</v>
      </c>
      <c r="E16" s="110" t="s">
        <v>128</v>
      </c>
      <c r="F16" s="110" t="s">
        <v>162</v>
      </c>
      <c r="G16" s="110">
        <v>360</v>
      </c>
      <c r="H16" s="110" t="s">
        <v>155</v>
      </c>
      <c r="I16" s="110">
        <v>-50</v>
      </c>
      <c r="J16" s="110" t="s">
        <v>150</v>
      </c>
      <c r="K16" s="110">
        <v>11</v>
      </c>
      <c r="L16" s="114" t="s">
        <v>132</v>
      </c>
      <c r="M16" s="114" t="s">
        <v>175</v>
      </c>
      <c r="N16" s="114" t="s">
        <v>137</v>
      </c>
      <c r="O16" s="114"/>
      <c r="P16" s="114" t="s">
        <v>179</v>
      </c>
      <c r="Q16" s="17">
        <v>50</v>
      </c>
      <c r="R16" s="17">
        <v>80</v>
      </c>
      <c r="S16" s="17">
        <v>170</v>
      </c>
      <c r="T16" s="17">
        <v>150</v>
      </c>
      <c r="U16" s="17">
        <v>140</v>
      </c>
      <c r="V16" s="17">
        <v>60</v>
      </c>
      <c r="W16" s="122" t="s">
        <v>133</v>
      </c>
      <c r="X16" s="122" t="s">
        <v>134</v>
      </c>
      <c r="Y16" s="122" t="s">
        <v>131</v>
      </c>
      <c r="Z16" s="122" t="s">
        <v>135</v>
      </c>
      <c r="AA16" s="122" t="s">
        <v>135</v>
      </c>
      <c r="AB16" s="122" t="s">
        <v>133</v>
      </c>
      <c r="AC16" s="126">
        <f t="shared" si="0"/>
        <v>6</v>
      </c>
      <c r="AD16" s="126">
        <f t="shared" si="0"/>
        <v>4</v>
      </c>
      <c r="AE16" s="126">
        <f t="shared" si="0"/>
        <v>1</v>
      </c>
      <c r="AF16" s="126">
        <f t="shared" si="0"/>
        <v>2</v>
      </c>
      <c r="AG16" s="126">
        <f t="shared" si="0"/>
        <v>3</v>
      </c>
      <c r="AH16" s="126">
        <f t="shared" si="0"/>
        <v>5</v>
      </c>
      <c r="AI16" s="134">
        <v>3</v>
      </c>
      <c r="AJ16" s="134">
        <v>0</v>
      </c>
      <c r="AK16" s="134">
        <v>0</v>
      </c>
      <c r="AL16" s="134">
        <v>2400</v>
      </c>
      <c r="AM16" s="134">
        <f t="shared" si="3"/>
        <v>2403</v>
      </c>
      <c r="AN16" s="135">
        <f t="shared" si="4"/>
        <v>3.4722222222222222E-5</v>
      </c>
      <c r="AO16" s="135">
        <f t="shared" si="1"/>
        <v>0</v>
      </c>
      <c r="AP16" s="135">
        <f t="shared" si="1"/>
        <v>0</v>
      </c>
      <c r="AQ16" s="135">
        <f t="shared" si="1"/>
        <v>2.777777777777778E-2</v>
      </c>
      <c r="AR16" s="135">
        <f t="shared" si="1"/>
        <v>2.78125E-2</v>
      </c>
      <c r="AS16" s="143"/>
      <c r="AT16" s="144">
        <f>IFERROR(Q16*INDEX(相性スクリプト1!$L$29:$L$33,MATCH(W16,相性スクリプト1!$K$29:$K$33,0),)," ")</f>
        <v>0</v>
      </c>
      <c r="AU16" s="144">
        <f>IFERROR(R16*INDEX(相性スクリプト1!$L$29:$L$33,MATCH(X16,相性スクリプト1!$K$29:$K$33,0),)," ")</f>
        <v>40</v>
      </c>
      <c r="AV16" s="144">
        <f>IFERROR(S16*INDEX(相性スクリプト1!$L$29:$L$33,MATCH(Y16,相性スクリプト1!$K$29:$K$33,0),)," ")</f>
        <v>340</v>
      </c>
      <c r="AW16" s="144">
        <f>IFERROR(T16*INDEX(相性スクリプト1!$L$29:$L$33,MATCH(Z16,相性スクリプト1!$K$29:$K$33,0),)," ")</f>
        <v>225</v>
      </c>
      <c r="AX16" s="144">
        <f>IFERROR(U16*INDEX(相性スクリプト1!$L$29:$L$33,MATCH(AA16,相性スクリプト1!$K$29:$K$33,0),)," ")</f>
        <v>210</v>
      </c>
      <c r="AY16" s="144">
        <f>IFERROR(V16*INDEX(相性スクリプト1!$L$29:$L$33,MATCH(AB16,相性スクリプト1!$K$29:$K$33,0),)," ")</f>
        <v>0</v>
      </c>
      <c r="AZ16" s="144">
        <f t="shared" si="2"/>
        <v>5.5666000000000002</v>
      </c>
      <c r="BA16" s="144">
        <f t="shared" si="2"/>
        <v>4.4444999999999997</v>
      </c>
      <c r="BB16" s="144">
        <f t="shared" si="2"/>
        <v>1.1113999999999999</v>
      </c>
      <c r="BC16" s="144">
        <f t="shared" si="2"/>
        <v>2.2223000000000002</v>
      </c>
      <c r="BD16" s="144">
        <f t="shared" si="2"/>
        <v>3.3331999999999997</v>
      </c>
      <c r="BE16" s="144">
        <f t="shared" si="2"/>
        <v>5.5550999999999995</v>
      </c>
      <c r="BF16" s="126">
        <f t="shared" si="5"/>
        <v>641235</v>
      </c>
      <c r="BG16" s="149"/>
    </row>
    <row r="17" spans="1:59" x14ac:dyDescent="0.15">
      <c r="A17" s="108">
        <f t="shared" si="6"/>
        <v>12</v>
      </c>
      <c r="B17" s="54" t="s">
        <v>180</v>
      </c>
      <c r="C17" s="109" t="s">
        <v>127</v>
      </c>
      <c r="D17" s="109" t="s">
        <v>181</v>
      </c>
      <c r="E17" s="110" t="s">
        <v>147</v>
      </c>
      <c r="F17" s="110" t="s">
        <v>148</v>
      </c>
      <c r="G17" s="110">
        <v>320</v>
      </c>
      <c r="H17" s="110" t="s">
        <v>149</v>
      </c>
      <c r="I17" s="110">
        <v>-20</v>
      </c>
      <c r="J17" s="110" t="s">
        <v>150</v>
      </c>
      <c r="K17" s="110">
        <v>9</v>
      </c>
      <c r="L17" s="114" t="s">
        <v>132</v>
      </c>
      <c r="M17" s="114" t="s">
        <v>175</v>
      </c>
      <c r="N17" s="114"/>
      <c r="O17" s="114"/>
      <c r="P17" s="114" t="s">
        <v>182</v>
      </c>
      <c r="Q17" s="17">
        <v>70</v>
      </c>
      <c r="R17" s="17">
        <v>110</v>
      </c>
      <c r="S17" s="17">
        <v>130</v>
      </c>
      <c r="T17" s="17">
        <v>150</v>
      </c>
      <c r="U17" s="17">
        <v>140</v>
      </c>
      <c r="V17" s="17">
        <v>60</v>
      </c>
      <c r="W17" s="122" t="s">
        <v>134</v>
      </c>
      <c r="X17" s="122" t="s">
        <v>144</v>
      </c>
      <c r="Y17" s="122" t="s">
        <v>135</v>
      </c>
      <c r="Z17" s="122" t="s">
        <v>135</v>
      </c>
      <c r="AA17" s="122" t="s">
        <v>135</v>
      </c>
      <c r="AB17" s="122" t="s">
        <v>133</v>
      </c>
      <c r="AC17" s="126">
        <f t="shared" si="0"/>
        <v>5</v>
      </c>
      <c r="AD17" s="126">
        <f t="shared" si="0"/>
        <v>4</v>
      </c>
      <c r="AE17" s="126">
        <f t="shared" si="0"/>
        <v>3</v>
      </c>
      <c r="AF17" s="126">
        <f t="shared" si="0"/>
        <v>1</v>
      </c>
      <c r="AG17" s="126">
        <f t="shared" si="0"/>
        <v>2</v>
      </c>
      <c r="AH17" s="126">
        <f t="shared" si="0"/>
        <v>6</v>
      </c>
      <c r="AI17" s="134">
        <v>37</v>
      </c>
      <c r="AJ17" s="134">
        <v>0</v>
      </c>
      <c r="AK17" s="134">
        <v>0</v>
      </c>
      <c r="AL17" s="134">
        <v>2400</v>
      </c>
      <c r="AM17" s="134">
        <f t="shared" si="3"/>
        <v>2437</v>
      </c>
      <c r="AN17" s="135">
        <f t="shared" si="4"/>
        <v>4.2824074074074081E-4</v>
      </c>
      <c r="AO17" s="135">
        <f t="shared" si="1"/>
        <v>0</v>
      </c>
      <c r="AP17" s="135">
        <f t="shared" si="1"/>
        <v>0</v>
      </c>
      <c r="AQ17" s="135">
        <f t="shared" si="1"/>
        <v>2.777777777777778E-2</v>
      </c>
      <c r="AR17" s="135">
        <f t="shared" si="1"/>
        <v>2.8206018518518519E-2</v>
      </c>
      <c r="AS17" s="143"/>
      <c r="AT17" s="144">
        <f>IFERROR(Q17*INDEX(相性スクリプト1!$L$29:$L$33,MATCH(W17,相性スクリプト1!$K$29:$K$33,0),)," ")</f>
        <v>35</v>
      </c>
      <c r="AU17" s="144">
        <f>IFERROR(R17*INDEX(相性スクリプト1!$L$29:$L$33,MATCH(X17,相性スクリプト1!$K$29:$K$33,0),)," ")</f>
        <v>110</v>
      </c>
      <c r="AV17" s="144">
        <f>IFERROR(S17*INDEX(相性スクリプト1!$L$29:$L$33,MATCH(Y17,相性スクリプト1!$K$29:$K$33,0),)," ")</f>
        <v>195</v>
      </c>
      <c r="AW17" s="144">
        <f>IFERROR(T17*INDEX(相性スクリプト1!$L$29:$L$33,MATCH(Z17,相性スクリプト1!$K$29:$K$33,0),)," ")</f>
        <v>225</v>
      </c>
      <c r="AX17" s="144">
        <f>IFERROR(U17*INDEX(相性スクリプト1!$L$29:$L$33,MATCH(AA17,相性スクリプト1!$K$29:$K$33,0),)," ")</f>
        <v>210</v>
      </c>
      <c r="AY17" s="144">
        <f>IFERROR(V17*INDEX(相性スクリプト1!$L$29:$L$33,MATCH(AB17,相性スクリプト1!$K$29:$K$33,0),)," ")</f>
        <v>0</v>
      </c>
      <c r="AZ17" s="144">
        <f t="shared" si="2"/>
        <v>5.5556000000000001</v>
      </c>
      <c r="BA17" s="144">
        <f t="shared" si="2"/>
        <v>4.4444999999999997</v>
      </c>
      <c r="BB17" s="144">
        <f t="shared" si="2"/>
        <v>3.3333999999999997</v>
      </c>
      <c r="BC17" s="144">
        <f t="shared" si="2"/>
        <v>1.1113</v>
      </c>
      <c r="BD17" s="144">
        <f t="shared" si="2"/>
        <v>2.2222</v>
      </c>
      <c r="BE17" s="144">
        <f t="shared" si="2"/>
        <v>6.6660999999999992</v>
      </c>
      <c r="BF17" s="126">
        <f t="shared" si="5"/>
        <v>543126</v>
      </c>
      <c r="BG17" s="149"/>
    </row>
    <row r="18" spans="1:59" x14ac:dyDescent="0.15">
      <c r="A18" s="108">
        <f t="shared" si="6"/>
        <v>13</v>
      </c>
      <c r="B18" s="54" t="s">
        <v>183</v>
      </c>
      <c r="C18" s="109" t="s">
        <v>127</v>
      </c>
      <c r="D18" s="109" t="s">
        <v>184</v>
      </c>
      <c r="E18" s="110" t="s">
        <v>147</v>
      </c>
      <c r="F18" s="110" t="s">
        <v>150</v>
      </c>
      <c r="G18" s="110">
        <v>340</v>
      </c>
      <c r="H18" s="110" t="s">
        <v>149</v>
      </c>
      <c r="I18" s="110">
        <v>-20</v>
      </c>
      <c r="J18" s="110" t="s">
        <v>131</v>
      </c>
      <c r="K18" s="110">
        <v>7</v>
      </c>
      <c r="L18" s="114" t="s">
        <v>132</v>
      </c>
      <c r="M18" s="114" t="s">
        <v>175</v>
      </c>
      <c r="N18" s="114"/>
      <c r="O18" s="114"/>
      <c r="P18" s="114"/>
      <c r="Q18" s="17">
        <v>50</v>
      </c>
      <c r="R18" s="17">
        <v>80</v>
      </c>
      <c r="S18" s="17">
        <v>100</v>
      </c>
      <c r="T18" s="17">
        <v>150</v>
      </c>
      <c r="U18" s="17">
        <v>110</v>
      </c>
      <c r="V18" s="17">
        <v>130</v>
      </c>
      <c r="W18" s="122" t="s">
        <v>134</v>
      </c>
      <c r="X18" s="122" t="s">
        <v>134</v>
      </c>
      <c r="Y18" s="122" t="s">
        <v>144</v>
      </c>
      <c r="Z18" s="122" t="s">
        <v>135</v>
      </c>
      <c r="AA18" s="122" t="s">
        <v>144</v>
      </c>
      <c r="AB18" s="122" t="s">
        <v>144</v>
      </c>
      <c r="AC18" s="126">
        <f t="shared" si="0"/>
        <v>6</v>
      </c>
      <c r="AD18" s="126">
        <f t="shared" si="0"/>
        <v>5</v>
      </c>
      <c r="AE18" s="126">
        <f t="shared" si="0"/>
        <v>4</v>
      </c>
      <c r="AF18" s="126">
        <f t="shared" si="0"/>
        <v>1</v>
      </c>
      <c r="AG18" s="126">
        <f t="shared" si="0"/>
        <v>3</v>
      </c>
      <c r="AH18" s="126">
        <f t="shared" si="0"/>
        <v>2</v>
      </c>
      <c r="AI18" s="134">
        <v>7</v>
      </c>
      <c r="AJ18" s="134">
        <v>0</v>
      </c>
      <c r="AK18" s="134">
        <v>0</v>
      </c>
      <c r="AL18" s="134">
        <v>2400</v>
      </c>
      <c r="AM18" s="134">
        <f t="shared" si="3"/>
        <v>2407</v>
      </c>
      <c r="AN18" s="135">
        <f t="shared" si="4"/>
        <v>8.1018518518518516E-5</v>
      </c>
      <c r="AO18" s="135">
        <f t="shared" si="1"/>
        <v>0</v>
      </c>
      <c r="AP18" s="135">
        <f t="shared" si="1"/>
        <v>0</v>
      </c>
      <c r="AQ18" s="135">
        <f t="shared" si="1"/>
        <v>2.777777777777778E-2</v>
      </c>
      <c r="AR18" s="135">
        <f t="shared" si="1"/>
        <v>2.7858796296296298E-2</v>
      </c>
      <c r="AS18" s="143"/>
      <c r="AT18" s="144">
        <f>IFERROR(Q18*INDEX(相性スクリプト1!$L$29:$L$33,MATCH(W18,相性スクリプト1!$K$29:$K$33,0),)," ")</f>
        <v>25</v>
      </c>
      <c r="AU18" s="144">
        <f>IFERROR(R18*INDEX(相性スクリプト1!$L$29:$L$33,MATCH(X18,相性スクリプト1!$K$29:$K$33,0),)," ")</f>
        <v>40</v>
      </c>
      <c r="AV18" s="144">
        <f>IFERROR(S18*INDEX(相性スクリプト1!$L$29:$L$33,MATCH(Y18,相性スクリプト1!$K$29:$K$33,0),)," ")</f>
        <v>100</v>
      </c>
      <c r="AW18" s="144">
        <f>IFERROR(T18*INDEX(相性スクリプト1!$L$29:$L$33,MATCH(Z18,相性スクリプト1!$K$29:$K$33,0),)," ")</f>
        <v>225</v>
      </c>
      <c r="AX18" s="144">
        <f>IFERROR(U18*INDEX(相性スクリプト1!$L$29:$L$33,MATCH(AA18,相性スクリプト1!$K$29:$K$33,0),)," ")</f>
        <v>110</v>
      </c>
      <c r="AY18" s="144">
        <f>IFERROR(V18*INDEX(相性スクリプト1!$L$29:$L$33,MATCH(AB18,相性スクリプト1!$K$29:$K$33,0),)," ")</f>
        <v>130</v>
      </c>
      <c r="AZ18" s="144">
        <f t="shared" si="2"/>
        <v>6.6665999999999999</v>
      </c>
      <c r="BA18" s="144">
        <f t="shared" si="2"/>
        <v>5.5554999999999994</v>
      </c>
      <c r="BB18" s="144">
        <f t="shared" si="2"/>
        <v>4.4443999999999999</v>
      </c>
      <c r="BC18" s="144">
        <f t="shared" si="2"/>
        <v>1.1113</v>
      </c>
      <c r="BD18" s="144">
        <f t="shared" si="2"/>
        <v>3.3331999999999997</v>
      </c>
      <c r="BE18" s="144">
        <f t="shared" si="2"/>
        <v>2.2221000000000002</v>
      </c>
      <c r="BF18" s="126">
        <f t="shared" si="5"/>
        <v>654132</v>
      </c>
      <c r="BG18" s="149"/>
    </row>
    <row r="19" spans="1:59" x14ac:dyDescent="0.15">
      <c r="A19" s="108">
        <f t="shared" si="6"/>
        <v>13</v>
      </c>
      <c r="B19" s="54" t="s">
        <v>185</v>
      </c>
      <c r="C19" s="109" t="s">
        <v>127</v>
      </c>
      <c r="D19" s="109" t="s">
        <v>184</v>
      </c>
      <c r="E19" s="110" t="s">
        <v>147</v>
      </c>
      <c r="F19" s="110" t="s">
        <v>150</v>
      </c>
      <c r="G19" s="110">
        <v>340</v>
      </c>
      <c r="H19" s="110" t="s">
        <v>149</v>
      </c>
      <c r="I19" s="110">
        <v>-20</v>
      </c>
      <c r="J19" s="110" t="s">
        <v>131</v>
      </c>
      <c r="K19" s="110">
        <v>7</v>
      </c>
      <c r="L19" s="114" t="s">
        <v>132</v>
      </c>
      <c r="M19" s="114" t="s">
        <v>175</v>
      </c>
      <c r="N19" s="114"/>
      <c r="O19" s="114"/>
      <c r="P19" s="114"/>
      <c r="Q19" s="17">
        <v>89</v>
      </c>
      <c r="R19" s="17">
        <v>92</v>
      </c>
      <c r="S19" s="17">
        <v>123</v>
      </c>
      <c r="T19" s="17">
        <v>154</v>
      </c>
      <c r="U19" s="17">
        <v>121</v>
      </c>
      <c r="V19" s="17">
        <v>141</v>
      </c>
      <c r="W19" s="122" t="s">
        <v>134</v>
      </c>
      <c r="X19" s="122" t="s">
        <v>134</v>
      </c>
      <c r="Y19" s="122" t="s">
        <v>144</v>
      </c>
      <c r="Z19" s="122" t="s">
        <v>135</v>
      </c>
      <c r="AA19" s="122" t="s">
        <v>144</v>
      </c>
      <c r="AB19" s="122" t="s">
        <v>144</v>
      </c>
      <c r="AC19" s="126">
        <f t="shared" si="0"/>
        <v>6</v>
      </c>
      <c r="AD19" s="126">
        <f t="shared" si="0"/>
        <v>5</v>
      </c>
      <c r="AE19" s="126">
        <f t="shared" si="0"/>
        <v>3</v>
      </c>
      <c r="AF19" s="126">
        <f t="shared" si="0"/>
        <v>1</v>
      </c>
      <c r="AG19" s="126">
        <f t="shared" si="0"/>
        <v>4</v>
      </c>
      <c r="AH19" s="126">
        <f t="shared" si="0"/>
        <v>2</v>
      </c>
      <c r="AI19" s="134">
        <v>2802</v>
      </c>
      <c r="AJ19" s="134">
        <v>0</v>
      </c>
      <c r="AK19" s="134">
        <v>0</v>
      </c>
      <c r="AL19" s="134">
        <v>210</v>
      </c>
      <c r="AM19" s="134">
        <f t="shared" si="3"/>
        <v>3012</v>
      </c>
      <c r="AN19" s="135">
        <f t="shared" si="4"/>
        <v>3.2430555555555553E-2</v>
      </c>
      <c r="AO19" s="135">
        <f t="shared" si="1"/>
        <v>0</v>
      </c>
      <c r="AP19" s="135">
        <f t="shared" si="1"/>
        <v>0</v>
      </c>
      <c r="AQ19" s="135">
        <f t="shared" si="1"/>
        <v>2.4305555555555556E-3</v>
      </c>
      <c r="AR19" s="135">
        <f t="shared" si="1"/>
        <v>3.4861111111111114E-2</v>
      </c>
      <c r="AS19" s="143"/>
      <c r="AT19" s="144">
        <f>IFERROR(Q19*INDEX(相性スクリプト1!$L$29:$L$33,MATCH(W19,相性スクリプト1!$K$29:$K$33,0),)," ")</f>
        <v>44.5</v>
      </c>
      <c r="AU19" s="144">
        <f>IFERROR(R19*INDEX(相性スクリプト1!$L$29:$L$33,MATCH(X19,相性スクリプト1!$K$29:$K$33,0),)," ")</f>
        <v>46</v>
      </c>
      <c r="AV19" s="144">
        <f>IFERROR(S19*INDEX(相性スクリプト1!$L$29:$L$33,MATCH(Y19,相性スクリプト1!$K$29:$K$33,0),)," ")</f>
        <v>123</v>
      </c>
      <c r="AW19" s="144">
        <f>IFERROR(T19*INDEX(相性スクリプト1!$L$29:$L$33,MATCH(Z19,相性スクリプト1!$K$29:$K$33,0),)," ")</f>
        <v>231</v>
      </c>
      <c r="AX19" s="144">
        <f>IFERROR(U19*INDEX(相性スクリプト1!$L$29:$L$33,MATCH(AA19,相性スクリプト1!$K$29:$K$33,0),)," ")</f>
        <v>121</v>
      </c>
      <c r="AY19" s="144">
        <f>IFERROR(V19*INDEX(相性スクリプト1!$L$29:$L$33,MATCH(AB19,相性スクリプト1!$K$29:$K$33,0),)," ")</f>
        <v>141</v>
      </c>
      <c r="AZ19" s="144">
        <f t="shared" si="2"/>
        <v>6.6665999999999999</v>
      </c>
      <c r="BA19" s="144">
        <f t="shared" si="2"/>
        <v>5.5554999999999994</v>
      </c>
      <c r="BB19" s="144">
        <f t="shared" si="2"/>
        <v>3.3333999999999997</v>
      </c>
      <c r="BC19" s="144">
        <f t="shared" si="2"/>
        <v>1.1113</v>
      </c>
      <c r="BD19" s="144">
        <f t="shared" si="2"/>
        <v>4.4442000000000004</v>
      </c>
      <c r="BE19" s="144">
        <f t="shared" si="2"/>
        <v>2.2221000000000002</v>
      </c>
      <c r="BF19" s="126">
        <f t="shared" si="5"/>
        <v>653142</v>
      </c>
      <c r="BG19" s="149"/>
    </row>
    <row r="20" spans="1:59" x14ac:dyDescent="0.15">
      <c r="A20" s="108">
        <f t="shared" si="6"/>
        <v>14</v>
      </c>
      <c r="B20" s="54" t="s">
        <v>186</v>
      </c>
      <c r="C20" s="109" t="s">
        <v>127</v>
      </c>
      <c r="D20" s="109" t="s">
        <v>187</v>
      </c>
      <c r="E20" s="110" t="s">
        <v>128</v>
      </c>
      <c r="F20" s="110" t="s">
        <v>162</v>
      </c>
      <c r="G20" s="110">
        <v>320</v>
      </c>
      <c r="H20" s="110" t="s">
        <v>141</v>
      </c>
      <c r="I20" s="110">
        <v>-60</v>
      </c>
      <c r="J20" s="110" t="s">
        <v>135</v>
      </c>
      <c r="K20" s="110">
        <v>9</v>
      </c>
      <c r="L20" s="114" t="s">
        <v>132</v>
      </c>
      <c r="M20" s="114" t="s">
        <v>175</v>
      </c>
      <c r="N20" s="114"/>
      <c r="O20" s="114" t="s">
        <v>143</v>
      </c>
      <c r="P20" s="114"/>
      <c r="Q20" s="17">
        <v>50</v>
      </c>
      <c r="R20" s="17">
        <v>80</v>
      </c>
      <c r="S20" s="17">
        <v>170</v>
      </c>
      <c r="T20" s="17">
        <v>150</v>
      </c>
      <c r="U20" s="17">
        <v>110</v>
      </c>
      <c r="V20" s="17">
        <v>60</v>
      </c>
      <c r="W20" s="122" t="s">
        <v>133</v>
      </c>
      <c r="X20" s="122" t="s">
        <v>134</v>
      </c>
      <c r="Y20" s="122" t="s">
        <v>131</v>
      </c>
      <c r="Z20" s="122" t="s">
        <v>135</v>
      </c>
      <c r="AA20" s="122" t="s">
        <v>144</v>
      </c>
      <c r="AB20" s="122" t="s">
        <v>133</v>
      </c>
      <c r="AC20" s="126">
        <f t="shared" si="0"/>
        <v>6</v>
      </c>
      <c r="AD20" s="126">
        <f t="shared" si="0"/>
        <v>4</v>
      </c>
      <c r="AE20" s="126">
        <f t="shared" si="0"/>
        <v>1</v>
      </c>
      <c r="AF20" s="126">
        <f t="shared" si="0"/>
        <v>2</v>
      </c>
      <c r="AG20" s="126">
        <f t="shared" si="0"/>
        <v>3</v>
      </c>
      <c r="AH20" s="126">
        <f t="shared" si="0"/>
        <v>5</v>
      </c>
      <c r="AI20" s="134">
        <v>23</v>
      </c>
      <c r="AJ20" s="134">
        <v>0</v>
      </c>
      <c r="AK20" s="134">
        <v>0</v>
      </c>
      <c r="AL20" s="134">
        <v>2400</v>
      </c>
      <c r="AM20" s="134">
        <f t="shared" si="3"/>
        <v>2423</v>
      </c>
      <c r="AN20" s="135">
        <f t="shared" si="4"/>
        <v>2.6620370370370372E-4</v>
      </c>
      <c r="AO20" s="135">
        <f t="shared" si="4"/>
        <v>0</v>
      </c>
      <c r="AP20" s="135">
        <f t="shared" si="4"/>
        <v>0</v>
      </c>
      <c r="AQ20" s="135">
        <f t="shared" si="4"/>
        <v>2.777777777777778E-2</v>
      </c>
      <c r="AR20" s="135">
        <f t="shared" si="4"/>
        <v>2.8043981481481479E-2</v>
      </c>
      <c r="AS20" s="143"/>
      <c r="AT20" s="144">
        <f>IFERROR(Q20*INDEX(相性スクリプト1!$L$29:$L$33,MATCH(W20,相性スクリプト1!$K$29:$K$33,0),)," ")</f>
        <v>0</v>
      </c>
      <c r="AU20" s="144">
        <f>IFERROR(R20*INDEX(相性スクリプト1!$L$29:$L$33,MATCH(X20,相性スクリプト1!$K$29:$K$33,0),)," ")</f>
        <v>40</v>
      </c>
      <c r="AV20" s="144">
        <f>IFERROR(S20*INDEX(相性スクリプト1!$L$29:$L$33,MATCH(Y20,相性スクリプト1!$K$29:$K$33,0),)," ")</f>
        <v>340</v>
      </c>
      <c r="AW20" s="144">
        <f>IFERROR(T20*INDEX(相性スクリプト1!$L$29:$L$33,MATCH(Z20,相性スクリプト1!$K$29:$K$33,0),)," ")</f>
        <v>225</v>
      </c>
      <c r="AX20" s="144">
        <f>IFERROR(U20*INDEX(相性スクリプト1!$L$29:$L$33,MATCH(AA20,相性スクリプト1!$K$29:$K$33,0),)," ")</f>
        <v>110</v>
      </c>
      <c r="AY20" s="144">
        <f>IFERROR(V20*INDEX(相性スクリプト1!$L$29:$L$33,MATCH(AB20,相性スクリプト1!$K$29:$K$33,0),)," ")</f>
        <v>0</v>
      </c>
      <c r="AZ20" s="144">
        <f t="shared" ref="AZ20:BE62" si="7">IFERROR(RANK(AT20,$AT20:$AY20)+0.1*RANK(AT20,$AT20:$AY20)+0.01*RANK(INDEX($Q$3:$V$668,MATCH($B20,$B$3:$B$668,0),MATCH(Q$2,$Q$2:$V$2,0)),INDEX($Q$3:$V$668,MATCH($B20,$B$3:$B$668,0),))+0.001*RANK(Q20,$Q20:$V20)+0.0001*(6-(COLUMN()-COLUMN($AZ20)))," ")</f>
        <v>5.5666000000000002</v>
      </c>
      <c r="BA20" s="144">
        <f t="shared" si="7"/>
        <v>4.4444999999999997</v>
      </c>
      <c r="BB20" s="144">
        <f t="shared" si="7"/>
        <v>1.1113999999999999</v>
      </c>
      <c r="BC20" s="144">
        <f t="shared" si="7"/>
        <v>2.2223000000000002</v>
      </c>
      <c r="BD20" s="144">
        <f t="shared" si="7"/>
        <v>3.3331999999999997</v>
      </c>
      <c r="BE20" s="144">
        <f t="shared" si="7"/>
        <v>5.5550999999999995</v>
      </c>
      <c r="BF20" s="126">
        <f t="shared" si="5"/>
        <v>641235</v>
      </c>
      <c r="BG20" s="149"/>
    </row>
    <row r="21" spans="1:59" x14ac:dyDescent="0.15">
      <c r="A21" s="108">
        <f t="shared" si="6"/>
        <v>15</v>
      </c>
      <c r="B21" s="54" t="s">
        <v>188</v>
      </c>
      <c r="C21" s="109" t="s">
        <v>127</v>
      </c>
      <c r="D21" s="109" t="s">
        <v>189</v>
      </c>
      <c r="E21" s="110" t="s">
        <v>147</v>
      </c>
      <c r="F21" s="110" t="s">
        <v>148</v>
      </c>
      <c r="G21" s="110">
        <v>320</v>
      </c>
      <c r="H21" s="110" t="s">
        <v>155</v>
      </c>
      <c r="I21" s="110">
        <v>-10</v>
      </c>
      <c r="J21" s="110" t="s">
        <v>150</v>
      </c>
      <c r="K21" s="110">
        <v>11</v>
      </c>
      <c r="L21" s="114" t="s">
        <v>132</v>
      </c>
      <c r="M21" s="114" t="s">
        <v>175</v>
      </c>
      <c r="N21" s="114"/>
      <c r="O21" s="114" t="s">
        <v>190</v>
      </c>
      <c r="P21" s="114" t="s">
        <v>191</v>
      </c>
      <c r="Q21" s="17">
        <v>70</v>
      </c>
      <c r="R21" s="17">
        <v>110</v>
      </c>
      <c r="S21" s="17">
        <v>170</v>
      </c>
      <c r="T21" s="17">
        <v>100</v>
      </c>
      <c r="U21" s="17">
        <v>120</v>
      </c>
      <c r="V21" s="17">
        <v>80</v>
      </c>
      <c r="W21" s="122" t="s">
        <v>134</v>
      </c>
      <c r="X21" s="122" t="s">
        <v>144</v>
      </c>
      <c r="Y21" s="122" t="s">
        <v>131</v>
      </c>
      <c r="Z21" s="122" t="s">
        <v>144</v>
      </c>
      <c r="AA21" s="122" t="s">
        <v>144</v>
      </c>
      <c r="AB21" s="122" t="s">
        <v>134</v>
      </c>
      <c r="AC21" s="126">
        <f t="shared" si="0"/>
        <v>6</v>
      </c>
      <c r="AD21" s="126">
        <f t="shared" si="0"/>
        <v>3</v>
      </c>
      <c r="AE21" s="126">
        <f t="shared" si="0"/>
        <v>1</v>
      </c>
      <c r="AF21" s="126">
        <f t="shared" si="0"/>
        <v>4</v>
      </c>
      <c r="AG21" s="126">
        <f t="shared" si="0"/>
        <v>2</v>
      </c>
      <c r="AH21" s="126">
        <f t="shared" si="0"/>
        <v>5</v>
      </c>
      <c r="AI21" s="134">
        <v>15</v>
      </c>
      <c r="AJ21" s="134">
        <v>0</v>
      </c>
      <c r="AK21" s="134">
        <v>0</v>
      </c>
      <c r="AL21" s="134">
        <v>2400</v>
      </c>
      <c r="AM21" s="134">
        <f t="shared" si="3"/>
        <v>2415</v>
      </c>
      <c r="AN21" s="135">
        <f t="shared" si="4"/>
        <v>1.7361111111111109E-4</v>
      </c>
      <c r="AO21" s="135">
        <f t="shared" si="4"/>
        <v>0</v>
      </c>
      <c r="AP21" s="135">
        <f t="shared" si="4"/>
        <v>0</v>
      </c>
      <c r="AQ21" s="135">
        <f t="shared" si="4"/>
        <v>2.777777777777778E-2</v>
      </c>
      <c r="AR21" s="135">
        <f t="shared" si="4"/>
        <v>2.7951388888888887E-2</v>
      </c>
      <c r="AS21" s="143"/>
      <c r="AT21" s="144">
        <f>IFERROR(Q21*INDEX(相性スクリプト1!$L$29:$L$33,MATCH(W21,相性スクリプト1!$K$29:$K$33,0),)," ")</f>
        <v>35</v>
      </c>
      <c r="AU21" s="144">
        <f>IFERROR(R21*INDEX(相性スクリプト1!$L$29:$L$33,MATCH(X21,相性スクリプト1!$K$29:$K$33,0),)," ")</f>
        <v>110</v>
      </c>
      <c r="AV21" s="144">
        <f>IFERROR(S21*INDEX(相性スクリプト1!$L$29:$L$33,MATCH(Y21,相性スクリプト1!$K$29:$K$33,0),)," ")</f>
        <v>340</v>
      </c>
      <c r="AW21" s="144">
        <f>IFERROR(T21*INDEX(相性スクリプト1!$L$29:$L$33,MATCH(Z21,相性スクリプト1!$K$29:$K$33,0),)," ")</f>
        <v>100</v>
      </c>
      <c r="AX21" s="144">
        <f>IFERROR(U21*INDEX(相性スクリプト1!$L$29:$L$33,MATCH(AA21,相性スクリプト1!$K$29:$K$33,0),)," ")</f>
        <v>120</v>
      </c>
      <c r="AY21" s="144">
        <f>IFERROR(V21*INDEX(相性スクリプト1!$L$29:$L$33,MATCH(AB21,相性スクリプト1!$K$29:$K$33,0),)," ")</f>
        <v>40</v>
      </c>
      <c r="AZ21" s="144">
        <f t="shared" si="7"/>
        <v>6.6665999999999999</v>
      </c>
      <c r="BA21" s="144">
        <f t="shared" si="7"/>
        <v>3.3334999999999999</v>
      </c>
      <c r="BB21" s="144">
        <f t="shared" si="7"/>
        <v>1.1113999999999999</v>
      </c>
      <c r="BC21" s="144">
        <f t="shared" si="7"/>
        <v>4.4443000000000001</v>
      </c>
      <c r="BD21" s="144">
        <f t="shared" si="7"/>
        <v>2.2222</v>
      </c>
      <c r="BE21" s="144">
        <f t="shared" si="7"/>
        <v>5.5550999999999995</v>
      </c>
      <c r="BF21" s="126">
        <f t="shared" si="5"/>
        <v>631425</v>
      </c>
      <c r="BG21" s="149"/>
    </row>
    <row r="22" spans="1:59" x14ac:dyDescent="0.15">
      <c r="A22" s="108">
        <f t="shared" si="6"/>
        <v>16</v>
      </c>
      <c r="B22" s="54" t="s">
        <v>192</v>
      </c>
      <c r="C22" s="109" t="s">
        <v>127</v>
      </c>
      <c r="D22" s="109" t="s">
        <v>193</v>
      </c>
      <c r="E22" s="110" t="s">
        <v>147</v>
      </c>
      <c r="F22" s="110" t="s">
        <v>150</v>
      </c>
      <c r="G22" s="110">
        <v>280</v>
      </c>
      <c r="H22" s="110" t="s">
        <v>166</v>
      </c>
      <c r="I22" s="110">
        <v>-75</v>
      </c>
      <c r="J22" s="110" t="s">
        <v>135</v>
      </c>
      <c r="K22" s="110">
        <v>9</v>
      </c>
      <c r="L22" s="114" t="s">
        <v>194</v>
      </c>
      <c r="M22" s="114" t="s">
        <v>175</v>
      </c>
      <c r="N22" s="114" t="s">
        <v>195</v>
      </c>
      <c r="O22" s="114" t="s">
        <v>143</v>
      </c>
      <c r="P22" s="114"/>
      <c r="Q22" s="17">
        <v>70</v>
      </c>
      <c r="R22" s="17">
        <v>80</v>
      </c>
      <c r="S22" s="17">
        <v>170</v>
      </c>
      <c r="T22" s="17">
        <v>150</v>
      </c>
      <c r="U22" s="17">
        <v>110</v>
      </c>
      <c r="V22" s="17">
        <v>60</v>
      </c>
      <c r="W22" s="122" t="s">
        <v>134</v>
      </c>
      <c r="X22" s="122" t="s">
        <v>134</v>
      </c>
      <c r="Y22" s="122" t="s">
        <v>131</v>
      </c>
      <c r="Z22" s="122" t="s">
        <v>135</v>
      </c>
      <c r="AA22" s="122" t="s">
        <v>144</v>
      </c>
      <c r="AB22" s="122" t="s">
        <v>133</v>
      </c>
      <c r="AC22" s="126">
        <f t="shared" si="0"/>
        <v>5</v>
      </c>
      <c r="AD22" s="126">
        <f t="shared" si="0"/>
        <v>4</v>
      </c>
      <c r="AE22" s="126">
        <f t="shared" si="0"/>
        <v>1</v>
      </c>
      <c r="AF22" s="126">
        <f t="shared" si="0"/>
        <v>2</v>
      </c>
      <c r="AG22" s="126">
        <f t="shared" si="0"/>
        <v>3</v>
      </c>
      <c r="AH22" s="126">
        <f t="shared" si="0"/>
        <v>6</v>
      </c>
      <c r="AI22" s="134">
        <v>50</v>
      </c>
      <c r="AJ22" s="134">
        <v>0</v>
      </c>
      <c r="AK22" s="134">
        <v>0</v>
      </c>
      <c r="AL22" s="134">
        <v>2400</v>
      </c>
      <c r="AM22" s="134">
        <f t="shared" si="3"/>
        <v>2450</v>
      </c>
      <c r="AN22" s="135">
        <f t="shared" si="4"/>
        <v>5.7870370370370378E-4</v>
      </c>
      <c r="AO22" s="135">
        <f t="shared" si="4"/>
        <v>0</v>
      </c>
      <c r="AP22" s="135">
        <f t="shared" si="4"/>
        <v>0</v>
      </c>
      <c r="AQ22" s="135">
        <f t="shared" si="4"/>
        <v>2.777777777777778E-2</v>
      </c>
      <c r="AR22" s="135">
        <f t="shared" si="4"/>
        <v>2.8356481481481479E-2</v>
      </c>
      <c r="AS22" s="143"/>
      <c r="AT22" s="144">
        <f>IFERROR(Q22*INDEX(相性スクリプト1!$L$29:$L$33,MATCH(W22,相性スクリプト1!$K$29:$K$33,0),)," ")</f>
        <v>35</v>
      </c>
      <c r="AU22" s="144">
        <f>IFERROR(R22*INDEX(相性スクリプト1!$L$29:$L$33,MATCH(X22,相性スクリプト1!$K$29:$K$33,0),)," ")</f>
        <v>40</v>
      </c>
      <c r="AV22" s="144">
        <f>IFERROR(S22*INDEX(相性スクリプト1!$L$29:$L$33,MATCH(Y22,相性スクリプト1!$K$29:$K$33,0),)," ")</f>
        <v>340</v>
      </c>
      <c r="AW22" s="144">
        <f>IFERROR(T22*INDEX(相性スクリプト1!$L$29:$L$33,MATCH(Z22,相性スクリプト1!$K$29:$K$33,0),)," ")</f>
        <v>225</v>
      </c>
      <c r="AX22" s="144">
        <f>IFERROR(U22*INDEX(相性スクリプト1!$L$29:$L$33,MATCH(AA22,相性スクリプト1!$K$29:$K$33,0),)," ")</f>
        <v>110</v>
      </c>
      <c r="AY22" s="144">
        <f>IFERROR(V22*INDEX(相性スクリプト1!$L$29:$L$33,MATCH(AB22,相性スクリプト1!$K$29:$K$33,0),)," ")</f>
        <v>0</v>
      </c>
      <c r="AZ22" s="144">
        <f t="shared" si="7"/>
        <v>5.5556000000000001</v>
      </c>
      <c r="BA22" s="144">
        <f t="shared" si="7"/>
        <v>4.4444999999999997</v>
      </c>
      <c r="BB22" s="144">
        <f t="shared" si="7"/>
        <v>1.1113999999999999</v>
      </c>
      <c r="BC22" s="144">
        <f t="shared" si="7"/>
        <v>2.2223000000000002</v>
      </c>
      <c r="BD22" s="144">
        <f t="shared" si="7"/>
        <v>3.3331999999999997</v>
      </c>
      <c r="BE22" s="144">
        <f t="shared" si="7"/>
        <v>6.6660999999999992</v>
      </c>
      <c r="BF22" s="126">
        <f t="shared" si="5"/>
        <v>541236</v>
      </c>
      <c r="BG22" s="149"/>
    </row>
    <row r="23" spans="1:59" x14ac:dyDescent="0.15">
      <c r="A23" s="108">
        <f t="shared" si="6"/>
        <v>17</v>
      </c>
      <c r="B23" s="54" t="s">
        <v>196</v>
      </c>
      <c r="C23" s="109" t="s">
        <v>127</v>
      </c>
      <c r="D23" s="109" t="s">
        <v>197</v>
      </c>
      <c r="E23" s="110" t="s">
        <v>128</v>
      </c>
      <c r="F23" s="110" t="s">
        <v>162</v>
      </c>
      <c r="G23" s="110">
        <v>320</v>
      </c>
      <c r="H23" s="110" t="s">
        <v>149</v>
      </c>
      <c r="I23" s="110">
        <v>-20</v>
      </c>
      <c r="J23" s="110" t="s">
        <v>150</v>
      </c>
      <c r="K23" s="110">
        <v>10</v>
      </c>
      <c r="L23" s="114" t="s">
        <v>132</v>
      </c>
      <c r="M23" s="114" t="s">
        <v>175</v>
      </c>
      <c r="N23" s="114"/>
      <c r="O23" s="114"/>
      <c r="P23" s="114" t="s">
        <v>198</v>
      </c>
      <c r="Q23" s="17">
        <v>50</v>
      </c>
      <c r="R23" s="17">
        <v>80</v>
      </c>
      <c r="S23" s="17">
        <v>170</v>
      </c>
      <c r="T23" s="17">
        <v>150</v>
      </c>
      <c r="U23" s="17">
        <v>110</v>
      </c>
      <c r="V23" s="17">
        <v>60</v>
      </c>
      <c r="W23" s="122" t="s">
        <v>134</v>
      </c>
      <c r="X23" s="122" t="s">
        <v>134</v>
      </c>
      <c r="Y23" s="122" t="s">
        <v>131</v>
      </c>
      <c r="Z23" s="122" t="s">
        <v>135</v>
      </c>
      <c r="AA23" s="122" t="s">
        <v>144</v>
      </c>
      <c r="AB23" s="122" t="s">
        <v>134</v>
      </c>
      <c r="AC23" s="126">
        <f t="shared" si="0"/>
        <v>6</v>
      </c>
      <c r="AD23" s="126">
        <f t="shared" si="0"/>
        <v>4</v>
      </c>
      <c r="AE23" s="126">
        <f t="shared" si="0"/>
        <v>1</v>
      </c>
      <c r="AF23" s="126">
        <f t="shared" si="0"/>
        <v>2</v>
      </c>
      <c r="AG23" s="126">
        <f t="shared" si="0"/>
        <v>3</v>
      </c>
      <c r="AH23" s="126">
        <f t="shared" si="0"/>
        <v>5</v>
      </c>
      <c r="AI23" s="134">
        <v>1</v>
      </c>
      <c r="AJ23" s="134">
        <v>0</v>
      </c>
      <c r="AK23" s="134">
        <v>0</v>
      </c>
      <c r="AL23" s="134">
        <v>2400</v>
      </c>
      <c r="AM23" s="134">
        <f t="shared" si="3"/>
        <v>2401</v>
      </c>
      <c r="AN23" s="135">
        <f t="shared" si="4"/>
        <v>1.1574074074074073E-5</v>
      </c>
      <c r="AO23" s="135">
        <f t="shared" si="4"/>
        <v>0</v>
      </c>
      <c r="AP23" s="135">
        <f t="shared" si="4"/>
        <v>0</v>
      </c>
      <c r="AQ23" s="135">
        <f t="shared" si="4"/>
        <v>2.777777777777778E-2</v>
      </c>
      <c r="AR23" s="135">
        <f t="shared" si="4"/>
        <v>2.7789351851851853E-2</v>
      </c>
      <c r="AS23" s="143"/>
      <c r="AT23" s="144">
        <f>IFERROR(Q23*INDEX(相性スクリプト1!$L$29:$L$33,MATCH(W23,相性スクリプト1!$K$29:$K$33,0),)," ")</f>
        <v>25</v>
      </c>
      <c r="AU23" s="144">
        <f>IFERROR(R23*INDEX(相性スクリプト1!$L$29:$L$33,MATCH(X23,相性スクリプト1!$K$29:$K$33,0),)," ")</f>
        <v>40</v>
      </c>
      <c r="AV23" s="144">
        <f>IFERROR(S23*INDEX(相性スクリプト1!$L$29:$L$33,MATCH(Y23,相性スクリプト1!$K$29:$K$33,0),)," ")</f>
        <v>340</v>
      </c>
      <c r="AW23" s="144">
        <f>IFERROR(T23*INDEX(相性スクリプト1!$L$29:$L$33,MATCH(Z23,相性スクリプト1!$K$29:$K$33,0),)," ")</f>
        <v>225</v>
      </c>
      <c r="AX23" s="144">
        <f>IFERROR(U23*INDEX(相性スクリプト1!$L$29:$L$33,MATCH(AA23,相性スクリプト1!$K$29:$K$33,0),)," ")</f>
        <v>110</v>
      </c>
      <c r="AY23" s="144">
        <f>IFERROR(V23*INDEX(相性スクリプト1!$L$29:$L$33,MATCH(AB23,相性スクリプト1!$K$29:$K$33,0),)," ")</f>
        <v>30</v>
      </c>
      <c r="AZ23" s="144">
        <f t="shared" si="7"/>
        <v>6.6665999999999999</v>
      </c>
      <c r="BA23" s="144">
        <f t="shared" si="7"/>
        <v>4.4444999999999997</v>
      </c>
      <c r="BB23" s="144">
        <f t="shared" si="7"/>
        <v>1.1113999999999999</v>
      </c>
      <c r="BC23" s="144">
        <f t="shared" si="7"/>
        <v>2.2223000000000002</v>
      </c>
      <c r="BD23" s="144">
        <f t="shared" si="7"/>
        <v>3.3331999999999997</v>
      </c>
      <c r="BE23" s="144">
        <f t="shared" si="7"/>
        <v>5.5550999999999995</v>
      </c>
      <c r="BF23" s="126">
        <f t="shared" si="5"/>
        <v>641235</v>
      </c>
      <c r="BG23" s="149"/>
    </row>
    <row r="24" spans="1:59" x14ac:dyDescent="0.15">
      <c r="A24" s="108">
        <f t="shared" si="6"/>
        <v>18</v>
      </c>
      <c r="B24" s="54" t="s">
        <v>199</v>
      </c>
      <c r="C24" s="109" t="s">
        <v>127</v>
      </c>
      <c r="D24" s="109" t="s">
        <v>200</v>
      </c>
      <c r="E24" s="110" t="s">
        <v>147</v>
      </c>
      <c r="F24" s="110" t="s">
        <v>148</v>
      </c>
      <c r="G24" s="110">
        <v>360</v>
      </c>
      <c r="H24" s="110" t="s">
        <v>141</v>
      </c>
      <c r="I24" s="110">
        <v>-25</v>
      </c>
      <c r="J24" s="110" t="s">
        <v>135</v>
      </c>
      <c r="K24" s="110">
        <v>9</v>
      </c>
      <c r="L24" s="114" t="s">
        <v>132</v>
      </c>
      <c r="M24" s="114" t="s">
        <v>175</v>
      </c>
      <c r="N24" s="114"/>
      <c r="O24" s="114"/>
      <c r="P24" s="114"/>
      <c r="Q24" s="17">
        <v>150</v>
      </c>
      <c r="R24" s="17">
        <v>80</v>
      </c>
      <c r="S24" s="17">
        <v>170</v>
      </c>
      <c r="T24" s="17">
        <v>100</v>
      </c>
      <c r="U24" s="17">
        <v>110</v>
      </c>
      <c r="V24" s="17">
        <v>60</v>
      </c>
      <c r="W24" s="122" t="s">
        <v>133</v>
      </c>
      <c r="X24" s="122" t="s">
        <v>134</v>
      </c>
      <c r="Y24" s="122" t="s">
        <v>131</v>
      </c>
      <c r="Z24" s="122" t="s">
        <v>144</v>
      </c>
      <c r="AA24" s="122" t="s">
        <v>144</v>
      </c>
      <c r="AB24" s="122" t="s">
        <v>133</v>
      </c>
      <c r="AC24" s="126">
        <f t="shared" si="0"/>
        <v>5</v>
      </c>
      <c r="AD24" s="126">
        <f t="shared" si="0"/>
        <v>4</v>
      </c>
      <c r="AE24" s="126">
        <f t="shared" si="0"/>
        <v>1</v>
      </c>
      <c r="AF24" s="126">
        <f t="shared" si="0"/>
        <v>3</v>
      </c>
      <c r="AG24" s="126">
        <f t="shared" si="0"/>
        <v>2</v>
      </c>
      <c r="AH24" s="126">
        <f t="shared" si="0"/>
        <v>6</v>
      </c>
      <c r="AI24" s="134">
        <v>2</v>
      </c>
      <c r="AJ24" s="134">
        <v>0</v>
      </c>
      <c r="AK24" s="134">
        <v>0</v>
      </c>
      <c r="AL24" s="134">
        <v>2400</v>
      </c>
      <c r="AM24" s="134">
        <f t="shared" si="3"/>
        <v>2402</v>
      </c>
      <c r="AN24" s="135">
        <f t="shared" si="4"/>
        <v>2.3148148148148147E-5</v>
      </c>
      <c r="AO24" s="135">
        <f t="shared" si="4"/>
        <v>0</v>
      </c>
      <c r="AP24" s="135">
        <f t="shared" si="4"/>
        <v>0</v>
      </c>
      <c r="AQ24" s="135">
        <f t="shared" si="4"/>
        <v>2.777777777777778E-2</v>
      </c>
      <c r="AR24" s="135">
        <f t="shared" si="4"/>
        <v>2.7800925925925923E-2</v>
      </c>
      <c r="AS24" s="143"/>
      <c r="AT24" s="144">
        <f>IFERROR(Q24*INDEX(相性スクリプト1!$L$29:$L$33,MATCH(W24,相性スクリプト1!$K$29:$K$33,0),)," ")</f>
        <v>0</v>
      </c>
      <c r="AU24" s="144">
        <f>IFERROR(R24*INDEX(相性スクリプト1!$L$29:$L$33,MATCH(X24,相性スクリプト1!$K$29:$K$33,0),)," ")</f>
        <v>40</v>
      </c>
      <c r="AV24" s="144">
        <f>IFERROR(S24*INDEX(相性スクリプト1!$L$29:$L$33,MATCH(Y24,相性スクリプト1!$K$29:$K$33,0),)," ")</f>
        <v>340</v>
      </c>
      <c r="AW24" s="144">
        <f>IFERROR(T24*INDEX(相性スクリプト1!$L$29:$L$33,MATCH(Z24,相性スクリプト1!$K$29:$K$33,0),)," ")</f>
        <v>100</v>
      </c>
      <c r="AX24" s="144">
        <f>IFERROR(U24*INDEX(相性スクリプト1!$L$29:$L$33,MATCH(AA24,相性スクリプト1!$K$29:$K$33,0),)," ")</f>
        <v>110</v>
      </c>
      <c r="AY24" s="144">
        <f>IFERROR(V24*INDEX(相性スクリプト1!$L$29:$L$33,MATCH(AB24,相性スクリプト1!$K$29:$K$33,0),)," ")</f>
        <v>0</v>
      </c>
      <c r="AZ24" s="144">
        <f t="shared" si="7"/>
        <v>5.5225999999999997</v>
      </c>
      <c r="BA24" s="144">
        <f t="shared" si="7"/>
        <v>4.4554999999999998</v>
      </c>
      <c r="BB24" s="144">
        <f t="shared" si="7"/>
        <v>1.1113999999999999</v>
      </c>
      <c r="BC24" s="144">
        <f t="shared" si="7"/>
        <v>3.3443000000000001</v>
      </c>
      <c r="BD24" s="144">
        <f t="shared" si="7"/>
        <v>2.2332000000000001</v>
      </c>
      <c r="BE24" s="144">
        <f t="shared" si="7"/>
        <v>5.5660999999999996</v>
      </c>
      <c r="BF24" s="126">
        <f t="shared" si="5"/>
        <v>541326</v>
      </c>
      <c r="BG24" s="149"/>
    </row>
    <row r="25" spans="1:59" x14ac:dyDescent="0.15">
      <c r="A25" s="108">
        <f t="shared" si="6"/>
        <v>19</v>
      </c>
      <c r="B25" s="54" t="s">
        <v>201</v>
      </c>
      <c r="C25" s="109" t="s">
        <v>127</v>
      </c>
      <c r="D25" s="109" t="s">
        <v>202</v>
      </c>
      <c r="E25" s="110" t="s">
        <v>128</v>
      </c>
      <c r="F25" s="110" t="s">
        <v>140</v>
      </c>
      <c r="G25" s="110">
        <v>360</v>
      </c>
      <c r="H25" s="110" t="s">
        <v>141</v>
      </c>
      <c r="I25" s="110">
        <v>40</v>
      </c>
      <c r="J25" s="110" t="s">
        <v>135</v>
      </c>
      <c r="K25" s="110">
        <v>7</v>
      </c>
      <c r="L25" s="114" t="s">
        <v>132</v>
      </c>
      <c r="M25" s="114" t="s">
        <v>175</v>
      </c>
      <c r="N25" s="114"/>
      <c r="O25" s="114"/>
      <c r="P25" s="114"/>
      <c r="Q25" s="17">
        <v>100</v>
      </c>
      <c r="R25" s="17">
        <v>80</v>
      </c>
      <c r="S25" s="17">
        <v>140</v>
      </c>
      <c r="T25" s="17">
        <v>150</v>
      </c>
      <c r="U25" s="17">
        <v>110</v>
      </c>
      <c r="V25" s="17">
        <v>60</v>
      </c>
      <c r="W25" s="122" t="s">
        <v>144</v>
      </c>
      <c r="X25" s="122" t="s">
        <v>134</v>
      </c>
      <c r="Y25" s="122" t="s">
        <v>135</v>
      </c>
      <c r="Z25" s="122" t="s">
        <v>135</v>
      </c>
      <c r="AA25" s="122" t="s">
        <v>144</v>
      </c>
      <c r="AB25" s="122" t="s">
        <v>133</v>
      </c>
      <c r="AC25" s="126">
        <f t="shared" si="0"/>
        <v>4</v>
      </c>
      <c r="AD25" s="126">
        <f t="shared" si="0"/>
        <v>5</v>
      </c>
      <c r="AE25" s="126">
        <f t="shared" si="0"/>
        <v>2</v>
      </c>
      <c r="AF25" s="126">
        <f t="shared" si="0"/>
        <v>1</v>
      </c>
      <c r="AG25" s="126">
        <f t="shared" si="0"/>
        <v>3</v>
      </c>
      <c r="AH25" s="126">
        <f t="shared" si="0"/>
        <v>6</v>
      </c>
      <c r="AI25" s="134">
        <v>55</v>
      </c>
      <c r="AJ25" s="134">
        <v>0</v>
      </c>
      <c r="AK25" s="134">
        <v>0</v>
      </c>
      <c r="AL25" s="134">
        <v>2400</v>
      </c>
      <c r="AM25" s="134">
        <f t="shared" si="3"/>
        <v>2455</v>
      </c>
      <c r="AN25" s="135">
        <f t="shared" si="4"/>
        <v>6.3657407407407402E-4</v>
      </c>
      <c r="AO25" s="135">
        <f t="shared" si="4"/>
        <v>0</v>
      </c>
      <c r="AP25" s="135">
        <f t="shared" si="4"/>
        <v>0</v>
      </c>
      <c r="AQ25" s="135">
        <f t="shared" si="4"/>
        <v>2.777777777777778E-2</v>
      </c>
      <c r="AR25" s="135">
        <f t="shared" si="4"/>
        <v>2.8414351851851854E-2</v>
      </c>
      <c r="AS25" s="143"/>
      <c r="AT25" s="144">
        <f>IFERROR(Q25*INDEX(相性スクリプト1!$L$29:$L$33,MATCH(W25,相性スクリプト1!$K$29:$K$33,0),)," ")</f>
        <v>100</v>
      </c>
      <c r="AU25" s="144">
        <f>IFERROR(R25*INDEX(相性スクリプト1!$L$29:$L$33,MATCH(X25,相性スクリプト1!$K$29:$K$33,0),)," ")</f>
        <v>40</v>
      </c>
      <c r="AV25" s="144">
        <f>IFERROR(S25*INDEX(相性スクリプト1!$L$29:$L$33,MATCH(Y25,相性スクリプト1!$K$29:$K$33,0),)," ")</f>
        <v>210</v>
      </c>
      <c r="AW25" s="144">
        <f>IFERROR(T25*INDEX(相性スクリプト1!$L$29:$L$33,MATCH(Z25,相性スクリプト1!$K$29:$K$33,0),)," ")</f>
        <v>225</v>
      </c>
      <c r="AX25" s="144">
        <f>IFERROR(U25*INDEX(相性スクリプト1!$L$29:$L$33,MATCH(AA25,相性スクリプト1!$K$29:$K$33,0),)," ")</f>
        <v>110</v>
      </c>
      <c r="AY25" s="144">
        <f>IFERROR(V25*INDEX(相性スクリプト1!$L$29:$L$33,MATCH(AB25,相性スクリプト1!$K$29:$K$33,0),)," ")</f>
        <v>0</v>
      </c>
      <c r="AZ25" s="144">
        <f t="shared" si="7"/>
        <v>4.4446000000000003</v>
      </c>
      <c r="BA25" s="144">
        <f t="shared" si="7"/>
        <v>5.5554999999999994</v>
      </c>
      <c r="BB25" s="144">
        <f t="shared" si="7"/>
        <v>2.2223999999999999</v>
      </c>
      <c r="BC25" s="144">
        <f t="shared" si="7"/>
        <v>1.1113</v>
      </c>
      <c r="BD25" s="144">
        <f t="shared" si="7"/>
        <v>3.3331999999999997</v>
      </c>
      <c r="BE25" s="144">
        <f t="shared" si="7"/>
        <v>6.6660999999999992</v>
      </c>
      <c r="BF25" s="126">
        <f t="shared" si="5"/>
        <v>452136</v>
      </c>
      <c r="BG25" s="149"/>
    </row>
    <row r="26" spans="1:59" x14ac:dyDescent="0.15">
      <c r="A26" s="108">
        <f t="shared" si="6"/>
        <v>20</v>
      </c>
      <c r="B26" s="54" t="s">
        <v>203</v>
      </c>
      <c r="C26" s="109" t="s">
        <v>127</v>
      </c>
      <c r="D26" s="109" t="s">
        <v>204</v>
      </c>
      <c r="E26" s="110" t="s">
        <v>128</v>
      </c>
      <c r="F26" s="110" t="s">
        <v>140</v>
      </c>
      <c r="G26" s="110">
        <v>280</v>
      </c>
      <c r="H26" s="110" t="s">
        <v>149</v>
      </c>
      <c r="I26" s="110">
        <v>-40</v>
      </c>
      <c r="J26" s="110" t="s">
        <v>144</v>
      </c>
      <c r="K26" s="110">
        <v>11</v>
      </c>
      <c r="L26" s="114" t="s">
        <v>132</v>
      </c>
      <c r="M26" s="114" t="s">
        <v>175</v>
      </c>
      <c r="N26" s="114"/>
      <c r="O26" s="114"/>
      <c r="P26" s="114"/>
      <c r="Q26" s="17">
        <v>50</v>
      </c>
      <c r="R26" s="17">
        <v>80</v>
      </c>
      <c r="S26" s="17">
        <v>140</v>
      </c>
      <c r="T26" s="17">
        <v>120</v>
      </c>
      <c r="U26" s="17">
        <v>110</v>
      </c>
      <c r="V26" s="17">
        <v>130</v>
      </c>
      <c r="W26" s="122" t="s">
        <v>133</v>
      </c>
      <c r="X26" s="122" t="s">
        <v>134</v>
      </c>
      <c r="Y26" s="122" t="s">
        <v>135</v>
      </c>
      <c r="Z26" s="122" t="s">
        <v>144</v>
      </c>
      <c r="AA26" s="122" t="s">
        <v>144</v>
      </c>
      <c r="AB26" s="122" t="s">
        <v>144</v>
      </c>
      <c r="AC26" s="126">
        <f t="shared" si="0"/>
        <v>6</v>
      </c>
      <c r="AD26" s="126">
        <f t="shared" si="0"/>
        <v>5</v>
      </c>
      <c r="AE26" s="126">
        <f t="shared" si="0"/>
        <v>1</v>
      </c>
      <c r="AF26" s="126">
        <f t="shared" si="0"/>
        <v>3</v>
      </c>
      <c r="AG26" s="126">
        <f t="shared" si="0"/>
        <v>4</v>
      </c>
      <c r="AH26" s="126">
        <f t="shared" si="0"/>
        <v>2</v>
      </c>
      <c r="AI26" s="134">
        <v>4</v>
      </c>
      <c r="AJ26" s="134">
        <v>0</v>
      </c>
      <c r="AK26" s="134">
        <v>0</v>
      </c>
      <c r="AL26" s="134">
        <v>2400</v>
      </c>
      <c r="AM26" s="134">
        <f t="shared" si="3"/>
        <v>2404</v>
      </c>
      <c r="AN26" s="135">
        <f t="shared" si="4"/>
        <v>4.6296296296296294E-5</v>
      </c>
      <c r="AO26" s="135">
        <f t="shared" si="4"/>
        <v>0</v>
      </c>
      <c r="AP26" s="135">
        <f t="shared" si="4"/>
        <v>0</v>
      </c>
      <c r="AQ26" s="135">
        <f t="shared" si="4"/>
        <v>2.777777777777778E-2</v>
      </c>
      <c r="AR26" s="135">
        <f t="shared" si="4"/>
        <v>2.7824074074074074E-2</v>
      </c>
      <c r="AS26" s="143"/>
      <c r="AT26" s="144">
        <f>IFERROR(Q26*INDEX(相性スクリプト1!$L$29:$L$33,MATCH(W26,相性スクリプト1!$K$29:$K$33,0),)," ")</f>
        <v>0</v>
      </c>
      <c r="AU26" s="144">
        <f>IFERROR(R26*INDEX(相性スクリプト1!$L$29:$L$33,MATCH(X26,相性スクリプト1!$K$29:$K$33,0),)," ")</f>
        <v>40</v>
      </c>
      <c r="AV26" s="144">
        <f>IFERROR(S26*INDEX(相性スクリプト1!$L$29:$L$33,MATCH(Y26,相性スクリプト1!$K$29:$K$33,0),)," ")</f>
        <v>210</v>
      </c>
      <c r="AW26" s="144">
        <f>IFERROR(T26*INDEX(相性スクリプト1!$L$29:$L$33,MATCH(Z26,相性スクリプト1!$K$29:$K$33,0),)," ")</f>
        <v>120</v>
      </c>
      <c r="AX26" s="144">
        <f>IFERROR(U26*INDEX(相性スクリプト1!$L$29:$L$33,MATCH(AA26,相性スクリプト1!$K$29:$K$33,0),)," ")</f>
        <v>110</v>
      </c>
      <c r="AY26" s="144">
        <f>IFERROR(V26*INDEX(相性スクリプト1!$L$29:$L$33,MATCH(AB26,相性スクリプト1!$K$29:$K$33,0),)," ")</f>
        <v>130</v>
      </c>
      <c r="AZ26" s="144">
        <f t="shared" si="7"/>
        <v>6.6665999999999999</v>
      </c>
      <c r="BA26" s="144">
        <f t="shared" si="7"/>
        <v>5.5554999999999994</v>
      </c>
      <c r="BB26" s="144">
        <f t="shared" si="7"/>
        <v>1.1113999999999999</v>
      </c>
      <c r="BC26" s="144">
        <f t="shared" si="7"/>
        <v>3.3332999999999999</v>
      </c>
      <c r="BD26" s="144">
        <f t="shared" si="7"/>
        <v>4.4442000000000004</v>
      </c>
      <c r="BE26" s="144">
        <f t="shared" si="7"/>
        <v>2.2221000000000002</v>
      </c>
      <c r="BF26" s="126">
        <f t="shared" si="5"/>
        <v>651342</v>
      </c>
      <c r="BG26" s="149"/>
    </row>
    <row r="27" spans="1:59" x14ac:dyDescent="0.15">
      <c r="A27" s="108">
        <f t="shared" si="6"/>
        <v>21</v>
      </c>
      <c r="B27" s="54" t="s">
        <v>205</v>
      </c>
      <c r="C27" s="109" t="s">
        <v>127</v>
      </c>
      <c r="D27" s="109" t="s">
        <v>206</v>
      </c>
      <c r="E27" s="110" t="s">
        <v>128</v>
      </c>
      <c r="F27" s="110" t="s">
        <v>148</v>
      </c>
      <c r="G27" s="110">
        <v>300</v>
      </c>
      <c r="H27" s="110" t="s">
        <v>155</v>
      </c>
      <c r="I27" s="110">
        <v>-5</v>
      </c>
      <c r="J27" s="110" t="s">
        <v>135</v>
      </c>
      <c r="K27" s="110">
        <v>10</v>
      </c>
      <c r="L27" s="114" t="s">
        <v>132</v>
      </c>
      <c r="M27" s="114" t="s">
        <v>175</v>
      </c>
      <c r="N27" s="114"/>
      <c r="O27" s="114"/>
      <c r="P27" s="114"/>
      <c r="Q27" s="17">
        <v>100</v>
      </c>
      <c r="R27" s="17">
        <v>80</v>
      </c>
      <c r="S27" s="17">
        <v>140</v>
      </c>
      <c r="T27" s="17">
        <v>150</v>
      </c>
      <c r="U27" s="17">
        <v>110</v>
      </c>
      <c r="V27" s="17">
        <v>60</v>
      </c>
      <c r="W27" s="122" t="s">
        <v>144</v>
      </c>
      <c r="X27" s="122" t="s">
        <v>134</v>
      </c>
      <c r="Y27" s="122" t="s">
        <v>135</v>
      </c>
      <c r="Z27" s="122" t="s">
        <v>135</v>
      </c>
      <c r="AA27" s="122" t="s">
        <v>144</v>
      </c>
      <c r="AB27" s="122" t="s">
        <v>133</v>
      </c>
      <c r="AC27" s="126">
        <f t="shared" si="0"/>
        <v>4</v>
      </c>
      <c r="AD27" s="126">
        <f t="shared" si="0"/>
        <v>5</v>
      </c>
      <c r="AE27" s="126">
        <f t="shared" si="0"/>
        <v>2</v>
      </c>
      <c r="AF27" s="126">
        <f t="shared" si="0"/>
        <v>1</v>
      </c>
      <c r="AG27" s="126">
        <f t="shared" si="0"/>
        <v>3</v>
      </c>
      <c r="AH27" s="126">
        <f t="shared" si="0"/>
        <v>6</v>
      </c>
      <c r="AI27" s="134">
        <v>44</v>
      </c>
      <c r="AJ27" s="134">
        <v>0</v>
      </c>
      <c r="AK27" s="134">
        <v>0</v>
      </c>
      <c r="AL27" s="134">
        <v>2400</v>
      </c>
      <c r="AM27" s="134">
        <f t="shared" si="3"/>
        <v>2444</v>
      </c>
      <c r="AN27" s="135">
        <f t="shared" si="4"/>
        <v>5.0925925925925921E-4</v>
      </c>
      <c r="AO27" s="135">
        <f t="shared" si="4"/>
        <v>0</v>
      </c>
      <c r="AP27" s="135">
        <f t="shared" si="4"/>
        <v>0</v>
      </c>
      <c r="AQ27" s="135">
        <f t="shared" si="4"/>
        <v>2.777777777777778E-2</v>
      </c>
      <c r="AR27" s="135">
        <f t="shared" si="4"/>
        <v>2.8287037037037038E-2</v>
      </c>
      <c r="AS27" s="143"/>
      <c r="AT27" s="144">
        <f>IFERROR(Q27*INDEX(相性スクリプト1!$L$29:$L$33,MATCH(W27,相性スクリプト1!$K$29:$K$33,0),)," ")</f>
        <v>100</v>
      </c>
      <c r="AU27" s="144">
        <f>IFERROR(R27*INDEX(相性スクリプト1!$L$29:$L$33,MATCH(X27,相性スクリプト1!$K$29:$K$33,0),)," ")</f>
        <v>40</v>
      </c>
      <c r="AV27" s="144">
        <f>IFERROR(S27*INDEX(相性スクリプト1!$L$29:$L$33,MATCH(Y27,相性スクリプト1!$K$29:$K$33,0),)," ")</f>
        <v>210</v>
      </c>
      <c r="AW27" s="144">
        <f>IFERROR(T27*INDEX(相性スクリプト1!$L$29:$L$33,MATCH(Z27,相性スクリプト1!$K$29:$K$33,0),)," ")</f>
        <v>225</v>
      </c>
      <c r="AX27" s="144">
        <f>IFERROR(U27*INDEX(相性スクリプト1!$L$29:$L$33,MATCH(AA27,相性スクリプト1!$K$29:$K$33,0),)," ")</f>
        <v>110</v>
      </c>
      <c r="AY27" s="144">
        <f>IFERROR(V27*INDEX(相性スクリプト1!$L$29:$L$33,MATCH(AB27,相性スクリプト1!$K$29:$K$33,0),)," ")</f>
        <v>0</v>
      </c>
      <c r="AZ27" s="144">
        <f t="shared" si="7"/>
        <v>4.4446000000000003</v>
      </c>
      <c r="BA27" s="144">
        <f t="shared" si="7"/>
        <v>5.5554999999999994</v>
      </c>
      <c r="BB27" s="144">
        <f t="shared" si="7"/>
        <v>2.2223999999999999</v>
      </c>
      <c r="BC27" s="144">
        <f t="shared" si="7"/>
        <v>1.1113</v>
      </c>
      <c r="BD27" s="144">
        <f t="shared" si="7"/>
        <v>3.3331999999999997</v>
      </c>
      <c r="BE27" s="144">
        <f t="shared" si="7"/>
        <v>6.6660999999999992</v>
      </c>
      <c r="BF27" s="126">
        <f t="shared" si="5"/>
        <v>452136</v>
      </c>
      <c r="BG27" s="149"/>
    </row>
    <row r="28" spans="1:59" x14ac:dyDescent="0.15">
      <c r="A28" s="108">
        <f t="shared" si="6"/>
        <v>22</v>
      </c>
      <c r="B28" s="54" t="s">
        <v>207</v>
      </c>
      <c r="C28" s="109" t="s">
        <v>127</v>
      </c>
      <c r="D28" s="109" t="s">
        <v>208</v>
      </c>
      <c r="E28" s="110" t="s">
        <v>128</v>
      </c>
      <c r="F28" s="110" t="s">
        <v>140</v>
      </c>
      <c r="G28" s="110">
        <v>280</v>
      </c>
      <c r="H28" s="110" t="s">
        <v>141</v>
      </c>
      <c r="I28" s="110">
        <v>-70</v>
      </c>
      <c r="J28" s="110" t="s">
        <v>135</v>
      </c>
      <c r="K28" s="110">
        <v>9</v>
      </c>
      <c r="L28" s="114" t="s">
        <v>132</v>
      </c>
      <c r="M28" s="114" t="s">
        <v>175</v>
      </c>
      <c r="N28" s="114"/>
      <c r="O28" s="114" t="s">
        <v>143</v>
      </c>
      <c r="P28" s="114"/>
      <c r="Q28" s="17">
        <v>80</v>
      </c>
      <c r="R28" s="17">
        <v>120</v>
      </c>
      <c r="S28" s="17">
        <v>110</v>
      </c>
      <c r="T28" s="17">
        <v>150</v>
      </c>
      <c r="U28" s="17">
        <v>130</v>
      </c>
      <c r="V28" s="17">
        <v>80</v>
      </c>
      <c r="W28" s="122" t="s">
        <v>134</v>
      </c>
      <c r="X28" s="122" t="s">
        <v>144</v>
      </c>
      <c r="Y28" s="122" t="s">
        <v>144</v>
      </c>
      <c r="Z28" s="122" t="s">
        <v>135</v>
      </c>
      <c r="AA28" s="122" t="s">
        <v>144</v>
      </c>
      <c r="AB28" s="122" t="s">
        <v>134</v>
      </c>
      <c r="AC28" s="126">
        <f t="shared" si="0"/>
        <v>6</v>
      </c>
      <c r="AD28" s="126">
        <f t="shared" si="0"/>
        <v>3</v>
      </c>
      <c r="AE28" s="126">
        <f t="shared" si="0"/>
        <v>4</v>
      </c>
      <c r="AF28" s="126">
        <f t="shared" si="0"/>
        <v>1</v>
      </c>
      <c r="AG28" s="126">
        <f t="shared" si="0"/>
        <v>2</v>
      </c>
      <c r="AH28" s="126">
        <f t="shared" si="0"/>
        <v>5</v>
      </c>
      <c r="AI28" s="134">
        <v>33</v>
      </c>
      <c r="AJ28" s="134">
        <v>0</v>
      </c>
      <c r="AK28" s="134">
        <v>0</v>
      </c>
      <c r="AL28" s="134">
        <v>2400</v>
      </c>
      <c r="AM28" s="134">
        <f t="shared" si="3"/>
        <v>2433</v>
      </c>
      <c r="AN28" s="135">
        <f t="shared" si="4"/>
        <v>3.8194444444444441E-4</v>
      </c>
      <c r="AO28" s="135">
        <f t="shared" si="4"/>
        <v>0</v>
      </c>
      <c r="AP28" s="135">
        <f t="shared" si="4"/>
        <v>0</v>
      </c>
      <c r="AQ28" s="135">
        <f t="shared" si="4"/>
        <v>2.777777777777778E-2</v>
      </c>
      <c r="AR28" s="135">
        <f t="shared" si="4"/>
        <v>2.8159722222222225E-2</v>
      </c>
      <c r="AS28" s="143"/>
      <c r="AT28" s="144">
        <f>IFERROR(Q28*INDEX(相性スクリプト1!$L$29:$L$33,MATCH(W28,相性スクリプト1!$K$29:$K$33,0),)," ")</f>
        <v>40</v>
      </c>
      <c r="AU28" s="144">
        <f>IFERROR(R28*INDEX(相性スクリプト1!$L$29:$L$33,MATCH(X28,相性スクリプト1!$K$29:$K$33,0),)," ")</f>
        <v>120</v>
      </c>
      <c r="AV28" s="144">
        <f>IFERROR(S28*INDEX(相性スクリプト1!$L$29:$L$33,MATCH(Y28,相性スクリプト1!$K$29:$K$33,0),)," ")</f>
        <v>110</v>
      </c>
      <c r="AW28" s="144">
        <f>IFERROR(T28*INDEX(相性スクリプト1!$L$29:$L$33,MATCH(Z28,相性スクリプト1!$K$29:$K$33,0),)," ")</f>
        <v>225</v>
      </c>
      <c r="AX28" s="144">
        <f>IFERROR(U28*INDEX(相性スクリプト1!$L$29:$L$33,MATCH(AA28,相性スクリプト1!$K$29:$K$33,0),)," ")</f>
        <v>130</v>
      </c>
      <c r="AY28" s="144">
        <f>IFERROR(V28*INDEX(相性スクリプト1!$L$29:$L$33,MATCH(AB28,相性スクリプト1!$K$29:$K$33,0),)," ")</f>
        <v>40</v>
      </c>
      <c r="AZ28" s="144">
        <f t="shared" si="7"/>
        <v>5.5556000000000001</v>
      </c>
      <c r="BA28" s="144">
        <f t="shared" si="7"/>
        <v>3.3334999999999999</v>
      </c>
      <c r="BB28" s="144">
        <f t="shared" si="7"/>
        <v>4.4443999999999999</v>
      </c>
      <c r="BC28" s="144">
        <f t="shared" si="7"/>
        <v>1.1113</v>
      </c>
      <c r="BD28" s="144">
        <f t="shared" si="7"/>
        <v>2.2222</v>
      </c>
      <c r="BE28" s="144">
        <f t="shared" si="7"/>
        <v>5.5550999999999995</v>
      </c>
      <c r="BF28" s="126">
        <f t="shared" si="5"/>
        <v>634125</v>
      </c>
      <c r="BG28" s="149"/>
    </row>
    <row r="29" spans="1:59" x14ac:dyDescent="0.15">
      <c r="A29" s="108">
        <f t="shared" si="6"/>
        <v>23</v>
      </c>
      <c r="B29" s="54" t="s">
        <v>209</v>
      </c>
      <c r="C29" s="109" t="s">
        <v>127</v>
      </c>
      <c r="D29" s="109" t="s">
        <v>210</v>
      </c>
      <c r="E29" s="110"/>
      <c r="F29" s="110"/>
      <c r="G29" s="110"/>
      <c r="H29" s="110"/>
      <c r="I29" s="110"/>
      <c r="J29" s="110"/>
      <c r="K29" s="110"/>
      <c r="L29" s="114"/>
      <c r="M29" s="114"/>
      <c r="N29" s="114"/>
      <c r="O29" s="114"/>
      <c r="P29" s="114"/>
      <c r="Q29" s="17"/>
      <c r="R29" s="17"/>
      <c r="S29" s="17"/>
      <c r="T29" s="17"/>
      <c r="U29" s="17"/>
      <c r="V29" s="17"/>
      <c r="W29" s="122"/>
      <c r="X29" s="122"/>
      <c r="Y29" s="122"/>
      <c r="Z29" s="122"/>
      <c r="AA29" s="122"/>
      <c r="AB29" s="122"/>
      <c r="AC29" s="126" t="str">
        <f t="shared" si="0"/>
        <v xml:space="preserve"> </v>
      </c>
      <c r="AD29" s="126" t="str">
        <f t="shared" si="0"/>
        <v xml:space="preserve"> </v>
      </c>
      <c r="AE29" s="126" t="str">
        <f t="shared" si="0"/>
        <v xml:space="preserve"> </v>
      </c>
      <c r="AF29" s="126" t="str">
        <f t="shared" si="0"/>
        <v xml:space="preserve"> </v>
      </c>
      <c r="AG29" s="126" t="str">
        <f t="shared" si="0"/>
        <v xml:space="preserve"> </v>
      </c>
      <c r="AH29" s="126" t="str">
        <f t="shared" si="0"/>
        <v xml:space="preserve"> </v>
      </c>
      <c r="AI29" s="134"/>
      <c r="AJ29" s="134"/>
      <c r="AK29" s="134"/>
      <c r="AL29" s="134"/>
      <c r="AM29" s="134" t="str">
        <f t="shared" si="3"/>
        <v xml:space="preserve"> </v>
      </c>
      <c r="AN29" s="135" t="str">
        <f t="shared" si="4"/>
        <v xml:space="preserve"> </v>
      </c>
      <c r="AO29" s="135" t="str">
        <f t="shared" si="4"/>
        <v xml:space="preserve"> </v>
      </c>
      <c r="AP29" s="135" t="str">
        <f t="shared" si="4"/>
        <v xml:space="preserve"> </v>
      </c>
      <c r="AQ29" s="135" t="str">
        <f t="shared" si="4"/>
        <v xml:space="preserve"> </v>
      </c>
      <c r="AR29" s="135" t="str">
        <f t="shared" si="4"/>
        <v xml:space="preserve"> </v>
      </c>
      <c r="AS29" s="143"/>
      <c r="AT29" s="144" t="str">
        <f>IFERROR(Q29*INDEX(相性スクリプト1!$L$29:$L$33,MATCH(W29,相性スクリプト1!$K$29:$K$33,0),)," ")</f>
        <v xml:space="preserve"> </v>
      </c>
      <c r="AU29" s="144" t="str">
        <f>IFERROR(R29*INDEX(相性スクリプト1!$L$29:$L$33,MATCH(X29,相性スクリプト1!$K$29:$K$33,0),)," ")</f>
        <v xml:space="preserve"> </v>
      </c>
      <c r="AV29" s="144" t="str">
        <f>IFERROR(S29*INDEX(相性スクリプト1!$L$29:$L$33,MATCH(Y29,相性スクリプト1!$K$29:$K$33,0),)," ")</f>
        <v xml:space="preserve"> </v>
      </c>
      <c r="AW29" s="144" t="str">
        <f>IFERROR(T29*INDEX(相性スクリプト1!$L$29:$L$33,MATCH(Z29,相性スクリプト1!$K$29:$K$33,0),)," ")</f>
        <v xml:space="preserve"> </v>
      </c>
      <c r="AX29" s="144" t="str">
        <f>IFERROR(U29*INDEX(相性スクリプト1!$L$29:$L$33,MATCH(AA29,相性スクリプト1!$K$29:$K$33,0),)," ")</f>
        <v xml:space="preserve"> </v>
      </c>
      <c r="AY29" s="144" t="str">
        <f>IFERROR(V29*INDEX(相性スクリプト1!$L$29:$L$33,MATCH(AB29,相性スクリプト1!$K$29:$K$33,0),)," ")</f>
        <v xml:space="preserve"> </v>
      </c>
      <c r="AZ29" s="144" t="str">
        <f t="shared" si="7"/>
        <v xml:space="preserve"> </v>
      </c>
      <c r="BA29" s="144" t="str">
        <f t="shared" si="7"/>
        <v xml:space="preserve"> </v>
      </c>
      <c r="BB29" s="144" t="str">
        <f t="shared" si="7"/>
        <v xml:space="preserve"> </v>
      </c>
      <c r="BC29" s="144" t="str">
        <f t="shared" si="7"/>
        <v xml:space="preserve"> </v>
      </c>
      <c r="BD29" s="144" t="str">
        <f t="shared" si="7"/>
        <v xml:space="preserve"> </v>
      </c>
      <c r="BE29" s="144" t="str">
        <f t="shared" si="7"/>
        <v xml:space="preserve"> </v>
      </c>
      <c r="BF29" s="126" t="str">
        <f t="shared" si="5"/>
        <v xml:space="preserve"> </v>
      </c>
      <c r="BG29" s="149"/>
    </row>
    <row r="30" spans="1:59" x14ac:dyDescent="0.15">
      <c r="A30" s="108">
        <f t="shared" si="6"/>
        <v>23</v>
      </c>
      <c r="B30" s="54" t="s">
        <v>211</v>
      </c>
      <c r="C30" s="109" t="s">
        <v>127</v>
      </c>
      <c r="D30" s="109" t="s">
        <v>210</v>
      </c>
      <c r="E30" s="110" t="s">
        <v>128</v>
      </c>
      <c r="F30" s="110" t="s">
        <v>212</v>
      </c>
      <c r="G30" s="110">
        <v>300</v>
      </c>
      <c r="H30" s="110" t="s">
        <v>166</v>
      </c>
      <c r="I30" s="110">
        <v>-75</v>
      </c>
      <c r="J30" s="110" t="s">
        <v>150</v>
      </c>
      <c r="K30" s="110">
        <v>7</v>
      </c>
      <c r="L30" s="114" t="s">
        <v>194</v>
      </c>
      <c r="M30" s="114" t="s">
        <v>175</v>
      </c>
      <c r="N30" s="114"/>
      <c r="O30" s="114" t="s">
        <v>143</v>
      </c>
      <c r="P30" s="114" t="s">
        <v>213</v>
      </c>
      <c r="Q30" s="17">
        <v>101</v>
      </c>
      <c r="R30" s="17">
        <v>103</v>
      </c>
      <c r="S30" s="17">
        <v>152</v>
      </c>
      <c r="T30" s="17">
        <v>173</v>
      </c>
      <c r="U30" s="17">
        <v>131</v>
      </c>
      <c r="V30" s="17">
        <v>72</v>
      </c>
      <c r="W30" s="122" t="s">
        <v>134</v>
      </c>
      <c r="X30" s="122" t="s">
        <v>134</v>
      </c>
      <c r="Y30" s="122" t="s">
        <v>131</v>
      </c>
      <c r="Z30" s="122" t="s">
        <v>135</v>
      </c>
      <c r="AA30" s="122" t="s">
        <v>144</v>
      </c>
      <c r="AB30" s="122" t="s">
        <v>133</v>
      </c>
      <c r="AC30" s="126">
        <f t="shared" si="0"/>
        <v>5</v>
      </c>
      <c r="AD30" s="126">
        <f t="shared" si="0"/>
        <v>4</v>
      </c>
      <c r="AE30" s="126">
        <f t="shared" si="0"/>
        <v>1</v>
      </c>
      <c r="AF30" s="126">
        <f t="shared" si="0"/>
        <v>2</v>
      </c>
      <c r="AG30" s="126">
        <f t="shared" si="0"/>
        <v>3</v>
      </c>
      <c r="AH30" s="126">
        <f t="shared" si="0"/>
        <v>6</v>
      </c>
      <c r="AI30" s="134">
        <v>780</v>
      </c>
      <c r="AJ30" s="134">
        <v>0</v>
      </c>
      <c r="AK30" s="134">
        <v>0</v>
      </c>
      <c r="AL30" s="134">
        <v>283</v>
      </c>
      <c r="AM30" s="134">
        <f t="shared" si="3"/>
        <v>1063</v>
      </c>
      <c r="AN30" s="135">
        <f t="shared" si="4"/>
        <v>9.0277777777777769E-3</v>
      </c>
      <c r="AO30" s="135">
        <f t="shared" si="4"/>
        <v>0</v>
      </c>
      <c r="AP30" s="135">
        <f t="shared" si="4"/>
        <v>0</v>
      </c>
      <c r="AQ30" s="135">
        <f t="shared" si="4"/>
        <v>3.2754629629629631E-3</v>
      </c>
      <c r="AR30" s="135">
        <f t="shared" si="4"/>
        <v>1.230324074074074E-2</v>
      </c>
      <c r="AS30" s="143"/>
      <c r="AT30" s="144">
        <f>IFERROR(Q30*INDEX(相性スクリプト1!$L$29:$L$33,MATCH(W30,相性スクリプト1!$K$29:$K$33,0),)," ")</f>
        <v>50.5</v>
      </c>
      <c r="AU30" s="144">
        <f>IFERROR(R30*INDEX(相性スクリプト1!$L$29:$L$33,MATCH(X30,相性スクリプト1!$K$29:$K$33,0),)," ")</f>
        <v>51.5</v>
      </c>
      <c r="AV30" s="144">
        <f>IFERROR(S30*INDEX(相性スクリプト1!$L$29:$L$33,MATCH(Y30,相性スクリプト1!$K$29:$K$33,0),)," ")</f>
        <v>304</v>
      </c>
      <c r="AW30" s="144">
        <f>IFERROR(T30*INDEX(相性スクリプト1!$L$29:$L$33,MATCH(Z30,相性スクリプト1!$K$29:$K$33,0),)," ")</f>
        <v>259.5</v>
      </c>
      <c r="AX30" s="144">
        <f>IFERROR(U30*INDEX(相性スクリプト1!$L$29:$L$33,MATCH(AA30,相性スクリプト1!$K$29:$K$33,0),)," ")</f>
        <v>131</v>
      </c>
      <c r="AY30" s="144">
        <f>IFERROR(V30*INDEX(相性スクリプト1!$L$29:$L$33,MATCH(AB30,相性スクリプト1!$K$29:$K$33,0),)," ")</f>
        <v>0</v>
      </c>
      <c r="AZ30" s="144">
        <f t="shared" si="7"/>
        <v>5.5556000000000001</v>
      </c>
      <c r="BA30" s="144">
        <f t="shared" si="7"/>
        <v>4.4444999999999997</v>
      </c>
      <c r="BB30" s="144">
        <f t="shared" si="7"/>
        <v>1.1224000000000001</v>
      </c>
      <c r="BC30" s="144">
        <f t="shared" si="7"/>
        <v>2.2113</v>
      </c>
      <c r="BD30" s="144">
        <f t="shared" si="7"/>
        <v>3.3331999999999997</v>
      </c>
      <c r="BE30" s="144">
        <f t="shared" si="7"/>
        <v>6.6660999999999992</v>
      </c>
      <c r="BF30" s="126">
        <f t="shared" si="5"/>
        <v>541236</v>
      </c>
      <c r="BG30" s="149"/>
    </row>
    <row r="31" spans="1:59" x14ac:dyDescent="0.15">
      <c r="A31" s="108">
        <f t="shared" si="6"/>
        <v>23</v>
      </c>
      <c r="B31" s="54" t="s">
        <v>214</v>
      </c>
      <c r="C31" s="109" t="s">
        <v>127</v>
      </c>
      <c r="D31" s="109" t="s">
        <v>210</v>
      </c>
      <c r="E31" s="110" t="s">
        <v>128</v>
      </c>
      <c r="F31" s="110" t="s">
        <v>212</v>
      </c>
      <c r="G31" s="110">
        <v>300</v>
      </c>
      <c r="H31" s="110" t="s">
        <v>166</v>
      </c>
      <c r="I31" s="110">
        <v>-75</v>
      </c>
      <c r="J31" s="110" t="s">
        <v>150</v>
      </c>
      <c r="K31" s="110">
        <v>7</v>
      </c>
      <c r="L31" s="114" t="s">
        <v>194</v>
      </c>
      <c r="M31" s="114" t="s">
        <v>215</v>
      </c>
      <c r="N31" s="114"/>
      <c r="O31" s="114" t="s">
        <v>143</v>
      </c>
      <c r="P31" s="114" t="s">
        <v>179</v>
      </c>
      <c r="Q31" s="17">
        <v>81</v>
      </c>
      <c r="R31" s="17">
        <v>108</v>
      </c>
      <c r="S31" s="17">
        <v>192</v>
      </c>
      <c r="T31" s="17">
        <v>173</v>
      </c>
      <c r="U31" s="17">
        <v>134</v>
      </c>
      <c r="V31" s="17">
        <v>39</v>
      </c>
      <c r="W31" s="122" t="s">
        <v>134</v>
      </c>
      <c r="X31" s="122" t="s">
        <v>134</v>
      </c>
      <c r="Y31" s="122" t="s">
        <v>131</v>
      </c>
      <c r="Z31" s="122" t="s">
        <v>135</v>
      </c>
      <c r="AA31" s="122" t="s">
        <v>144</v>
      </c>
      <c r="AB31" s="122" t="s">
        <v>133</v>
      </c>
      <c r="AC31" s="126">
        <f t="shared" si="0"/>
        <v>5</v>
      </c>
      <c r="AD31" s="126">
        <f t="shared" si="0"/>
        <v>4</v>
      </c>
      <c r="AE31" s="126">
        <f t="shared" si="0"/>
        <v>1</v>
      </c>
      <c r="AF31" s="126">
        <f t="shared" si="0"/>
        <v>2</v>
      </c>
      <c r="AG31" s="126">
        <f t="shared" si="0"/>
        <v>3</v>
      </c>
      <c r="AH31" s="126">
        <f t="shared" si="0"/>
        <v>6</v>
      </c>
      <c r="AI31" s="134">
        <v>2435</v>
      </c>
      <c r="AJ31" s="134">
        <v>0</v>
      </c>
      <c r="AK31" s="134">
        <v>0</v>
      </c>
      <c r="AL31" s="134">
        <v>92</v>
      </c>
      <c r="AM31" s="134">
        <f t="shared" si="3"/>
        <v>2527</v>
      </c>
      <c r="AN31" s="135">
        <f t="shared" si="4"/>
        <v>2.8182870370370369E-2</v>
      </c>
      <c r="AO31" s="135">
        <f t="shared" si="4"/>
        <v>0</v>
      </c>
      <c r="AP31" s="135">
        <f t="shared" si="4"/>
        <v>0</v>
      </c>
      <c r="AQ31" s="135">
        <f t="shared" si="4"/>
        <v>1.0648148148148149E-3</v>
      </c>
      <c r="AR31" s="135">
        <f t="shared" si="4"/>
        <v>2.9247685185185186E-2</v>
      </c>
      <c r="AS31" s="143"/>
      <c r="AT31" s="144">
        <f>IFERROR(Q31*INDEX(相性スクリプト1!$L$29:$L$33,MATCH(W31,相性スクリプト1!$K$29:$K$33,0),)," ")</f>
        <v>40.5</v>
      </c>
      <c r="AU31" s="144">
        <f>IFERROR(R31*INDEX(相性スクリプト1!$L$29:$L$33,MATCH(X31,相性スクリプト1!$K$29:$K$33,0),)," ")</f>
        <v>54</v>
      </c>
      <c r="AV31" s="144">
        <f>IFERROR(S31*INDEX(相性スクリプト1!$L$29:$L$33,MATCH(Y31,相性スクリプト1!$K$29:$K$33,0),)," ")</f>
        <v>384</v>
      </c>
      <c r="AW31" s="144">
        <f>IFERROR(T31*INDEX(相性スクリプト1!$L$29:$L$33,MATCH(Z31,相性スクリプト1!$K$29:$K$33,0),)," ")</f>
        <v>259.5</v>
      </c>
      <c r="AX31" s="144">
        <f>IFERROR(U31*INDEX(相性スクリプト1!$L$29:$L$33,MATCH(AA31,相性スクリプト1!$K$29:$K$33,0),)," ")</f>
        <v>134</v>
      </c>
      <c r="AY31" s="144">
        <f>IFERROR(V31*INDEX(相性スクリプト1!$L$29:$L$33,MATCH(AB31,相性スクリプト1!$K$29:$K$33,0),)," ")</f>
        <v>0</v>
      </c>
      <c r="AZ31" s="144">
        <f t="shared" si="7"/>
        <v>5.5556000000000001</v>
      </c>
      <c r="BA31" s="144">
        <f t="shared" si="7"/>
        <v>4.4444999999999997</v>
      </c>
      <c r="BB31" s="144">
        <f t="shared" si="7"/>
        <v>1.1113999999999999</v>
      </c>
      <c r="BC31" s="144">
        <f t="shared" si="7"/>
        <v>2.2223000000000002</v>
      </c>
      <c r="BD31" s="144">
        <f t="shared" si="7"/>
        <v>3.3331999999999997</v>
      </c>
      <c r="BE31" s="144">
        <f t="shared" si="7"/>
        <v>6.6660999999999992</v>
      </c>
      <c r="BF31" s="126">
        <f t="shared" si="5"/>
        <v>541236</v>
      </c>
      <c r="BG31" s="149"/>
    </row>
    <row r="32" spans="1:59" x14ac:dyDescent="0.15">
      <c r="A32" s="108">
        <f t="shared" si="6"/>
        <v>24</v>
      </c>
      <c r="B32" s="54" t="s">
        <v>216</v>
      </c>
      <c r="C32" s="109" t="s">
        <v>127</v>
      </c>
      <c r="D32" s="109" t="s">
        <v>210</v>
      </c>
      <c r="E32" s="110"/>
      <c r="F32" s="110"/>
      <c r="G32" s="110"/>
      <c r="H32" s="110"/>
      <c r="I32" s="110"/>
      <c r="J32" s="110"/>
      <c r="K32" s="110"/>
      <c r="L32" s="114"/>
      <c r="M32" s="114"/>
      <c r="N32" s="114"/>
      <c r="O32" s="114"/>
      <c r="P32" s="114"/>
      <c r="Q32" s="17"/>
      <c r="R32" s="17"/>
      <c r="S32" s="17"/>
      <c r="T32" s="17"/>
      <c r="U32" s="17"/>
      <c r="V32" s="17"/>
      <c r="W32" s="122"/>
      <c r="X32" s="122"/>
      <c r="Y32" s="122"/>
      <c r="Z32" s="122"/>
      <c r="AA32" s="122"/>
      <c r="AB32" s="122"/>
      <c r="AC32" s="126" t="str">
        <f t="shared" si="0"/>
        <v xml:space="preserve"> </v>
      </c>
      <c r="AD32" s="126" t="str">
        <f t="shared" si="0"/>
        <v xml:space="preserve"> </v>
      </c>
      <c r="AE32" s="126" t="str">
        <f t="shared" si="0"/>
        <v xml:space="preserve"> </v>
      </c>
      <c r="AF32" s="126" t="str">
        <f t="shared" si="0"/>
        <v xml:space="preserve"> </v>
      </c>
      <c r="AG32" s="126" t="str">
        <f t="shared" si="0"/>
        <v xml:space="preserve"> </v>
      </c>
      <c r="AH32" s="126" t="str">
        <f t="shared" si="0"/>
        <v xml:space="preserve"> </v>
      </c>
      <c r="AI32" s="134"/>
      <c r="AJ32" s="134"/>
      <c r="AK32" s="134"/>
      <c r="AL32" s="134"/>
      <c r="AM32" s="134" t="str">
        <f t="shared" si="3"/>
        <v xml:space="preserve"> </v>
      </c>
      <c r="AN32" s="135" t="str">
        <f t="shared" si="4"/>
        <v xml:space="preserve"> </v>
      </c>
      <c r="AO32" s="135" t="str">
        <f t="shared" si="4"/>
        <v xml:space="preserve"> </v>
      </c>
      <c r="AP32" s="135" t="str">
        <f t="shared" si="4"/>
        <v xml:space="preserve"> </v>
      </c>
      <c r="AQ32" s="135" t="str">
        <f t="shared" si="4"/>
        <v xml:space="preserve"> </v>
      </c>
      <c r="AR32" s="135" t="str">
        <f t="shared" si="4"/>
        <v xml:space="preserve"> </v>
      </c>
      <c r="AS32" s="143"/>
      <c r="AT32" s="144" t="str">
        <f>IFERROR(Q32*INDEX(相性スクリプト1!$L$29:$L$33,MATCH(W32,相性スクリプト1!$K$29:$K$33,0),)," ")</f>
        <v xml:space="preserve"> </v>
      </c>
      <c r="AU32" s="144" t="str">
        <f>IFERROR(R32*INDEX(相性スクリプト1!$L$29:$L$33,MATCH(X32,相性スクリプト1!$K$29:$K$33,0),)," ")</f>
        <v xml:space="preserve"> </v>
      </c>
      <c r="AV32" s="144" t="str">
        <f>IFERROR(S32*INDEX(相性スクリプト1!$L$29:$L$33,MATCH(Y32,相性スクリプト1!$K$29:$K$33,0),)," ")</f>
        <v xml:space="preserve"> </v>
      </c>
      <c r="AW32" s="144" t="str">
        <f>IFERROR(T32*INDEX(相性スクリプト1!$L$29:$L$33,MATCH(Z32,相性スクリプト1!$K$29:$K$33,0),)," ")</f>
        <v xml:space="preserve"> </v>
      </c>
      <c r="AX32" s="144" t="str">
        <f>IFERROR(U32*INDEX(相性スクリプト1!$L$29:$L$33,MATCH(AA32,相性スクリプト1!$K$29:$K$33,0),)," ")</f>
        <v xml:space="preserve"> </v>
      </c>
      <c r="AY32" s="144" t="str">
        <f>IFERROR(V32*INDEX(相性スクリプト1!$L$29:$L$33,MATCH(AB32,相性スクリプト1!$K$29:$K$33,0),)," ")</f>
        <v xml:space="preserve"> </v>
      </c>
      <c r="AZ32" s="144" t="str">
        <f t="shared" si="7"/>
        <v xml:space="preserve"> </v>
      </c>
      <c r="BA32" s="144" t="str">
        <f t="shared" si="7"/>
        <v xml:space="preserve"> </v>
      </c>
      <c r="BB32" s="144" t="str">
        <f t="shared" si="7"/>
        <v xml:space="preserve"> </v>
      </c>
      <c r="BC32" s="144" t="str">
        <f t="shared" si="7"/>
        <v xml:space="preserve"> </v>
      </c>
      <c r="BD32" s="144" t="str">
        <f t="shared" si="7"/>
        <v xml:space="preserve"> </v>
      </c>
      <c r="BE32" s="144" t="str">
        <f t="shared" si="7"/>
        <v xml:space="preserve"> </v>
      </c>
      <c r="BF32" s="126" t="str">
        <f t="shared" si="5"/>
        <v xml:space="preserve"> </v>
      </c>
      <c r="BG32" s="149"/>
    </row>
    <row r="33" spans="1:59" x14ac:dyDescent="0.15">
      <c r="A33" s="108">
        <f t="shared" si="6"/>
        <v>24</v>
      </c>
      <c r="B33" s="54" t="s">
        <v>217</v>
      </c>
      <c r="C33" s="109" t="s">
        <v>127</v>
      </c>
      <c r="D33" s="109" t="s">
        <v>210</v>
      </c>
      <c r="E33" s="110" t="s">
        <v>128</v>
      </c>
      <c r="F33" s="110" t="s">
        <v>156</v>
      </c>
      <c r="G33" s="110">
        <v>380</v>
      </c>
      <c r="H33" s="110" t="s">
        <v>166</v>
      </c>
      <c r="I33" s="110">
        <v>10</v>
      </c>
      <c r="J33" s="110" t="s">
        <v>135</v>
      </c>
      <c r="K33" s="110">
        <v>7</v>
      </c>
      <c r="L33" s="114" t="s">
        <v>132</v>
      </c>
      <c r="M33" s="114"/>
      <c r="N33" s="114"/>
      <c r="O33" s="114"/>
      <c r="P33" s="114" t="s">
        <v>167</v>
      </c>
      <c r="Q33" s="17">
        <v>100</v>
      </c>
      <c r="R33" s="17">
        <v>158</v>
      </c>
      <c r="S33" s="17">
        <v>141</v>
      </c>
      <c r="T33" s="17">
        <v>170</v>
      </c>
      <c r="U33" s="17">
        <v>110</v>
      </c>
      <c r="V33" s="17">
        <v>118</v>
      </c>
      <c r="W33" s="122" t="s">
        <v>134</v>
      </c>
      <c r="X33" s="122" t="s">
        <v>144</v>
      </c>
      <c r="Y33" s="122" t="s">
        <v>135</v>
      </c>
      <c r="Z33" s="122" t="s">
        <v>135</v>
      </c>
      <c r="AA33" s="122" t="s">
        <v>144</v>
      </c>
      <c r="AB33" s="122" t="s">
        <v>144</v>
      </c>
      <c r="AC33" s="126">
        <f t="shared" si="0"/>
        <v>6</v>
      </c>
      <c r="AD33" s="126">
        <f t="shared" si="0"/>
        <v>3</v>
      </c>
      <c r="AE33" s="126">
        <f t="shared" si="0"/>
        <v>2</v>
      </c>
      <c r="AF33" s="126">
        <f t="shared" si="0"/>
        <v>1</v>
      </c>
      <c r="AG33" s="126">
        <f t="shared" si="0"/>
        <v>5</v>
      </c>
      <c r="AH33" s="126">
        <f t="shared" si="0"/>
        <v>4</v>
      </c>
      <c r="AI33" s="134">
        <v>3151</v>
      </c>
      <c r="AJ33" s="134">
        <v>0</v>
      </c>
      <c r="AK33" s="134">
        <v>0</v>
      </c>
      <c r="AL33" s="134">
        <v>194</v>
      </c>
      <c r="AM33" s="134">
        <f t="shared" si="3"/>
        <v>3345</v>
      </c>
      <c r="AN33" s="135">
        <f t="shared" si="4"/>
        <v>3.6469907407407402E-2</v>
      </c>
      <c r="AO33" s="135">
        <f t="shared" si="4"/>
        <v>0</v>
      </c>
      <c r="AP33" s="135">
        <f t="shared" si="4"/>
        <v>0</v>
      </c>
      <c r="AQ33" s="135">
        <f t="shared" si="4"/>
        <v>2.2453703703703707E-3</v>
      </c>
      <c r="AR33" s="135">
        <f t="shared" si="4"/>
        <v>3.8715277777777772E-2</v>
      </c>
      <c r="AS33" s="143"/>
      <c r="AT33" s="144">
        <f>IFERROR(Q33*INDEX(相性スクリプト1!$L$29:$L$33,MATCH(W33,相性スクリプト1!$K$29:$K$33,0),)," ")</f>
        <v>50</v>
      </c>
      <c r="AU33" s="144">
        <f>IFERROR(R33*INDEX(相性スクリプト1!$L$29:$L$33,MATCH(X33,相性スクリプト1!$K$29:$K$33,0),)," ")</f>
        <v>158</v>
      </c>
      <c r="AV33" s="144">
        <f>IFERROR(S33*INDEX(相性スクリプト1!$L$29:$L$33,MATCH(Y33,相性スクリプト1!$K$29:$K$33,0),)," ")</f>
        <v>211.5</v>
      </c>
      <c r="AW33" s="144">
        <f>IFERROR(T33*INDEX(相性スクリプト1!$L$29:$L$33,MATCH(Z33,相性スクリプト1!$K$29:$K$33,0),)," ")</f>
        <v>255</v>
      </c>
      <c r="AX33" s="144">
        <f>IFERROR(U33*INDEX(相性スクリプト1!$L$29:$L$33,MATCH(AA33,相性スクリプト1!$K$29:$K$33,0),)," ")</f>
        <v>110</v>
      </c>
      <c r="AY33" s="144">
        <f>IFERROR(V33*INDEX(相性スクリプト1!$L$29:$L$33,MATCH(AB33,相性スクリプト1!$K$29:$K$33,0),)," ")</f>
        <v>118</v>
      </c>
      <c r="AZ33" s="144">
        <f t="shared" si="7"/>
        <v>6.6665999999999999</v>
      </c>
      <c r="BA33" s="144">
        <f t="shared" si="7"/>
        <v>3.3224999999999998</v>
      </c>
      <c r="BB33" s="144">
        <f t="shared" si="7"/>
        <v>2.2334000000000001</v>
      </c>
      <c r="BC33" s="144">
        <f t="shared" si="7"/>
        <v>1.1113</v>
      </c>
      <c r="BD33" s="144">
        <f t="shared" si="7"/>
        <v>5.5552000000000001</v>
      </c>
      <c r="BE33" s="144">
        <f t="shared" si="7"/>
        <v>4.4440999999999997</v>
      </c>
      <c r="BF33" s="126">
        <f t="shared" si="5"/>
        <v>632154</v>
      </c>
      <c r="BG33" s="149"/>
    </row>
    <row r="34" spans="1:59" x14ac:dyDescent="0.15">
      <c r="A34" s="108">
        <f t="shared" si="6"/>
        <v>24</v>
      </c>
      <c r="B34" s="54" t="s">
        <v>218</v>
      </c>
      <c r="C34" s="109" t="s">
        <v>127</v>
      </c>
      <c r="D34" s="109" t="s">
        <v>210</v>
      </c>
      <c r="E34" s="110" t="s">
        <v>128</v>
      </c>
      <c r="F34" s="110" t="s">
        <v>156</v>
      </c>
      <c r="G34" s="110">
        <v>380</v>
      </c>
      <c r="H34" s="110" t="s">
        <v>166</v>
      </c>
      <c r="I34" s="110">
        <v>20</v>
      </c>
      <c r="J34" s="110" t="s">
        <v>135</v>
      </c>
      <c r="K34" s="110">
        <v>7</v>
      </c>
      <c r="L34" s="114" t="s">
        <v>132</v>
      </c>
      <c r="M34" s="114"/>
      <c r="N34" s="114"/>
      <c r="O34" s="114"/>
      <c r="P34" s="114" t="s">
        <v>167</v>
      </c>
      <c r="Q34" s="17">
        <v>100</v>
      </c>
      <c r="R34" s="17">
        <v>158</v>
      </c>
      <c r="S34" s="17">
        <v>136</v>
      </c>
      <c r="T34" s="17">
        <v>175</v>
      </c>
      <c r="U34" s="17">
        <v>112</v>
      </c>
      <c r="V34" s="17">
        <v>117</v>
      </c>
      <c r="W34" s="122" t="s">
        <v>134</v>
      </c>
      <c r="X34" s="122" t="s">
        <v>144</v>
      </c>
      <c r="Y34" s="122" t="s">
        <v>135</v>
      </c>
      <c r="Z34" s="122" t="s">
        <v>135</v>
      </c>
      <c r="AA34" s="122" t="s">
        <v>144</v>
      </c>
      <c r="AB34" s="122" t="s">
        <v>144</v>
      </c>
      <c r="AC34" s="126">
        <f t="shared" si="0"/>
        <v>6</v>
      </c>
      <c r="AD34" s="126">
        <f t="shared" si="0"/>
        <v>3</v>
      </c>
      <c r="AE34" s="126">
        <f t="shared" si="0"/>
        <v>2</v>
      </c>
      <c r="AF34" s="126">
        <f t="shared" si="0"/>
        <v>1</v>
      </c>
      <c r="AG34" s="126">
        <f t="shared" si="0"/>
        <v>5</v>
      </c>
      <c r="AH34" s="126">
        <f t="shared" si="0"/>
        <v>4</v>
      </c>
      <c r="AI34" s="134">
        <v>2457</v>
      </c>
      <c r="AJ34" s="134">
        <v>0</v>
      </c>
      <c r="AK34" s="134">
        <v>0</v>
      </c>
      <c r="AL34" s="134">
        <v>147</v>
      </c>
      <c r="AM34" s="134">
        <f t="shared" si="3"/>
        <v>2604</v>
      </c>
      <c r="AN34" s="135">
        <f t="shared" si="4"/>
        <v>2.8437500000000001E-2</v>
      </c>
      <c r="AO34" s="135">
        <f t="shared" si="4"/>
        <v>0</v>
      </c>
      <c r="AP34" s="135">
        <f t="shared" si="4"/>
        <v>0</v>
      </c>
      <c r="AQ34" s="135">
        <f t="shared" si="4"/>
        <v>1.7013888888888888E-3</v>
      </c>
      <c r="AR34" s="135">
        <f t="shared" si="4"/>
        <v>3.0138888888888889E-2</v>
      </c>
      <c r="AS34" s="143"/>
      <c r="AT34" s="144">
        <f>IFERROR(Q34*INDEX(相性スクリプト1!$L$29:$L$33,MATCH(W34,相性スクリプト1!$K$29:$K$33,0),)," ")</f>
        <v>50</v>
      </c>
      <c r="AU34" s="144">
        <f>IFERROR(R34*INDEX(相性スクリプト1!$L$29:$L$33,MATCH(X34,相性スクリプト1!$K$29:$K$33,0),)," ")</f>
        <v>158</v>
      </c>
      <c r="AV34" s="144">
        <f>IFERROR(S34*INDEX(相性スクリプト1!$L$29:$L$33,MATCH(Y34,相性スクリプト1!$K$29:$K$33,0),)," ")</f>
        <v>204</v>
      </c>
      <c r="AW34" s="144">
        <f>IFERROR(T34*INDEX(相性スクリプト1!$L$29:$L$33,MATCH(Z34,相性スクリプト1!$K$29:$K$33,0),)," ")</f>
        <v>262.5</v>
      </c>
      <c r="AX34" s="144">
        <f>IFERROR(U34*INDEX(相性スクリプト1!$L$29:$L$33,MATCH(AA34,相性スクリプト1!$K$29:$K$33,0),)," ")</f>
        <v>112</v>
      </c>
      <c r="AY34" s="144">
        <f>IFERROR(V34*INDEX(相性スクリプト1!$L$29:$L$33,MATCH(AB34,相性スクリプト1!$K$29:$K$33,0),)," ")</f>
        <v>117</v>
      </c>
      <c r="AZ34" s="144">
        <f t="shared" si="7"/>
        <v>6.6665999999999999</v>
      </c>
      <c r="BA34" s="144">
        <f t="shared" si="7"/>
        <v>3.3224999999999998</v>
      </c>
      <c r="BB34" s="144">
        <f t="shared" si="7"/>
        <v>2.2334000000000001</v>
      </c>
      <c r="BC34" s="144">
        <f t="shared" si="7"/>
        <v>1.1113</v>
      </c>
      <c r="BD34" s="144">
        <f t="shared" si="7"/>
        <v>5.5552000000000001</v>
      </c>
      <c r="BE34" s="144">
        <f t="shared" si="7"/>
        <v>4.4440999999999997</v>
      </c>
      <c r="BF34" s="126">
        <f t="shared" si="5"/>
        <v>632154</v>
      </c>
      <c r="BG34" s="149"/>
    </row>
    <row r="35" spans="1:59" x14ac:dyDescent="0.15">
      <c r="A35" s="108">
        <f t="shared" si="6"/>
        <v>24</v>
      </c>
      <c r="B35" s="54" t="s">
        <v>219</v>
      </c>
      <c r="C35" s="109" t="s">
        <v>127</v>
      </c>
      <c r="D35" s="109" t="s">
        <v>210</v>
      </c>
      <c r="E35" s="110" t="s">
        <v>128</v>
      </c>
      <c r="F35" s="110" t="s">
        <v>156</v>
      </c>
      <c r="G35" s="110">
        <v>400</v>
      </c>
      <c r="H35" s="110" t="s">
        <v>155</v>
      </c>
      <c r="I35" s="110">
        <v>10</v>
      </c>
      <c r="J35" s="110" t="s">
        <v>131</v>
      </c>
      <c r="K35" s="110">
        <v>7</v>
      </c>
      <c r="L35" s="114" t="s">
        <v>132</v>
      </c>
      <c r="M35" s="114" t="s">
        <v>220</v>
      </c>
      <c r="N35" s="114"/>
      <c r="O35" s="114"/>
      <c r="P35" s="114" t="s">
        <v>157</v>
      </c>
      <c r="Q35" s="17">
        <v>103</v>
      </c>
      <c r="R35" s="17">
        <v>98</v>
      </c>
      <c r="S35" s="17">
        <v>67</v>
      </c>
      <c r="T35" s="17">
        <v>174</v>
      </c>
      <c r="U35" s="17">
        <v>198</v>
      </c>
      <c r="V35" s="17">
        <v>62</v>
      </c>
      <c r="W35" s="122" t="s">
        <v>133</v>
      </c>
      <c r="X35" s="122" t="s">
        <v>134</v>
      </c>
      <c r="Y35" s="122" t="s">
        <v>131</v>
      </c>
      <c r="Z35" s="122" t="s">
        <v>144</v>
      </c>
      <c r="AA35" s="122" t="s">
        <v>135</v>
      </c>
      <c r="AB35" s="122" t="s">
        <v>133</v>
      </c>
      <c r="AC35" s="126">
        <f t="shared" si="0"/>
        <v>5</v>
      </c>
      <c r="AD35" s="126">
        <f t="shared" si="0"/>
        <v>4</v>
      </c>
      <c r="AE35" s="126">
        <f t="shared" si="0"/>
        <v>3</v>
      </c>
      <c r="AF35" s="126">
        <f t="shared" si="0"/>
        <v>2</v>
      </c>
      <c r="AG35" s="126">
        <f t="shared" si="0"/>
        <v>1</v>
      </c>
      <c r="AH35" s="126">
        <f t="shared" si="0"/>
        <v>6</v>
      </c>
      <c r="AI35" s="134">
        <v>793</v>
      </c>
      <c r="AJ35" s="134">
        <v>0</v>
      </c>
      <c r="AK35" s="134">
        <v>0</v>
      </c>
      <c r="AL35" s="134">
        <v>260</v>
      </c>
      <c r="AM35" s="134">
        <f t="shared" si="3"/>
        <v>1053</v>
      </c>
      <c r="AN35" s="135">
        <f t="shared" si="4"/>
        <v>9.1782407407407403E-3</v>
      </c>
      <c r="AO35" s="135">
        <f t="shared" si="4"/>
        <v>0</v>
      </c>
      <c r="AP35" s="135">
        <f t="shared" si="4"/>
        <v>0</v>
      </c>
      <c r="AQ35" s="135">
        <f t="shared" si="4"/>
        <v>3.0092592592592593E-3</v>
      </c>
      <c r="AR35" s="135">
        <f t="shared" si="4"/>
        <v>1.2187499999999999E-2</v>
      </c>
      <c r="AS35" s="143"/>
      <c r="AT35" s="144">
        <f>IFERROR(Q35*INDEX(相性スクリプト1!$L$29:$L$33,MATCH(W35,相性スクリプト1!$K$29:$K$33,0),)," ")</f>
        <v>0</v>
      </c>
      <c r="AU35" s="144">
        <f>IFERROR(R35*INDEX(相性スクリプト1!$L$29:$L$33,MATCH(X35,相性スクリプト1!$K$29:$K$33,0),)," ")</f>
        <v>49</v>
      </c>
      <c r="AV35" s="144">
        <f>IFERROR(S35*INDEX(相性スクリプト1!$L$29:$L$33,MATCH(Y35,相性スクリプト1!$K$29:$K$33,0),)," ")</f>
        <v>134</v>
      </c>
      <c r="AW35" s="144">
        <f>IFERROR(T35*INDEX(相性スクリプト1!$L$29:$L$33,MATCH(Z35,相性スクリプト1!$K$29:$K$33,0),)," ")</f>
        <v>174</v>
      </c>
      <c r="AX35" s="144">
        <f>IFERROR(U35*INDEX(相性スクリプト1!$L$29:$L$33,MATCH(AA35,相性スクリプト1!$K$29:$K$33,0),)," ")</f>
        <v>297</v>
      </c>
      <c r="AY35" s="144">
        <f>IFERROR(V35*INDEX(相性スクリプト1!$L$29:$L$33,MATCH(AB35,相性スクリプト1!$K$29:$K$33,0),)," ")</f>
        <v>0</v>
      </c>
      <c r="AZ35" s="144">
        <f t="shared" si="7"/>
        <v>5.5336000000000007</v>
      </c>
      <c r="BA35" s="144">
        <f t="shared" si="7"/>
        <v>4.4444999999999997</v>
      </c>
      <c r="BB35" s="144">
        <f t="shared" si="7"/>
        <v>3.3553999999999995</v>
      </c>
      <c r="BC35" s="144">
        <f t="shared" si="7"/>
        <v>2.2223000000000002</v>
      </c>
      <c r="BD35" s="144">
        <f t="shared" si="7"/>
        <v>1.1112</v>
      </c>
      <c r="BE35" s="144">
        <f t="shared" si="7"/>
        <v>5.5660999999999996</v>
      </c>
      <c r="BF35" s="126">
        <f t="shared" si="5"/>
        <v>543216</v>
      </c>
      <c r="BG35" s="149"/>
    </row>
    <row r="36" spans="1:59" x14ac:dyDescent="0.15">
      <c r="A36" s="108">
        <f t="shared" si="6"/>
        <v>24</v>
      </c>
      <c r="B36" s="54" t="s">
        <v>221</v>
      </c>
      <c r="C36" s="109" t="s">
        <v>127</v>
      </c>
      <c r="D36" s="109" t="s">
        <v>210</v>
      </c>
      <c r="E36" s="110" t="s">
        <v>128</v>
      </c>
      <c r="F36" s="110" t="s">
        <v>156</v>
      </c>
      <c r="G36" s="110">
        <v>400</v>
      </c>
      <c r="H36" s="110" t="s">
        <v>155</v>
      </c>
      <c r="I36" s="110">
        <v>0</v>
      </c>
      <c r="J36" s="110" t="s">
        <v>131</v>
      </c>
      <c r="K36" s="110">
        <v>7</v>
      </c>
      <c r="L36" s="114" t="s">
        <v>132</v>
      </c>
      <c r="M36" s="114" t="s">
        <v>220</v>
      </c>
      <c r="N36" s="114"/>
      <c r="O36" s="114"/>
      <c r="P36" s="114" t="s">
        <v>157</v>
      </c>
      <c r="Q36" s="17">
        <v>98</v>
      </c>
      <c r="R36" s="17">
        <v>121</v>
      </c>
      <c r="S36" s="17">
        <v>149</v>
      </c>
      <c r="T36" s="17">
        <v>138</v>
      </c>
      <c r="U36" s="17">
        <v>211</v>
      </c>
      <c r="V36" s="17">
        <v>71</v>
      </c>
      <c r="W36" s="122" t="s">
        <v>133</v>
      </c>
      <c r="X36" s="122" t="s">
        <v>134</v>
      </c>
      <c r="Y36" s="122" t="s">
        <v>131</v>
      </c>
      <c r="Z36" s="122" t="s">
        <v>144</v>
      </c>
      <c r="AA36" s="122" t="s">
        <v>135</v>
      </c>
      <c r="AB36" s="122" t="s">
        <v>133</v>
      </c>
      <c r="AC36" s="126">
        <f t="shared" si="0"/>
        <v>5</v>
      </c>
      <c r="AD36" s="126">
        <f t="shared" si="0"/>
        <v>4</v>
      </c>
      <c r="AE36" s="126">
        <f t="shared" si="0"/>
        <v>2</v>
      </c>
      <c r="AF36" s="126">
        <f t="shared" si="0"/>
        <v>3</v>
      </c>
      <c r="AG36" s="126">
        <f t="shared" si="0"/>
        <v>1</v>
      </c>
      <c r="AH36" s="126">
        <f t="shared" si="0"/>
        <v>6</v>
      </c>
      <c r="AI36" s="134">
        <v>474</v>
      </c>
      <c r="AJ36" s="134">
        <v>0</v>
      </c>
      <c r="AK36" s="134">
        <v>0</v>
      </c>
      <c r="AL36" s="134">
        <v>229</v>
      </c>
      <c r="AM36" s="134">
        <f t="shared" si="3"/>
        <v>703</v>
      </c>
      <c r="AN36" s="135">
        <f t="shared" si="4"/>
        <v>5.4861111111111109E-3</v>
      </c>
      <c r="AO36" s="135">
        <f t="shared" si="4"/>
        <v>0</v>
      </c>
      <c r="AP36" s="135">
        <f t="shared" si="4"/>
        <v>0</v>
      </c>
      <c r="AQ36" s="135">
        <f t="shared" si="4"/>
        <v>2.650462962962963E-3</v>
      </c>
      <c r="AR36" s="135">
        <f t="shared" si="4"/>
        <v>8.1365740740740756E-3</v>
      </c>
      <c r="AS36" s="143"/>
      <c r="AT36" s="144">
        <f>IFERROR(Q36*INDEX(相性スクリプト1!$L$29:$L$33,MATCH(W36,相性スクリプト1!$K$29:$K$33,0),)," ")</f>
        <v>0</v>
      </c>
      <c r="AU36" s="144">
        <f>IFERROR(R36*INDEX(相性スクリプト1!$L$29:$L$33,MATCH(X36,相性スクリプト1!$K$29:$K$33,0),)," ")</f>
        <v>60.5</v>
      </c>
      <c r="AV36" s="144">
        <f>IFERROR(S36*INDEX(相性スクリプト1!$L$29:$L$33,MATCH(Y36,相性スクリプト1!$K$29:$K$33,0),)," ")</f>
        <v>298</v>
      </c>
      <c r="AW36" s="144">
        <f>IFERROR(T36*INDEX(相性スクリプト1!$L$29:$L$33,MATCH(Z36,相性スクリプト1!$K$29:$K$33,0),)," ")</f>
        <v>138</v>
      </c>
      <c r="AX36" s="144">
        <f>IFERROR(U36*INDEX(相性スクリプト1!$L$29:$L$33,MATCH(AA36,相性スクリプト1!$K$29:$K$33,0),)," ")</f>
        <v>316.5</v>
      </c>
      <c r="AY36" s="144">
        <f>IFERROR(V36*INDEX(相性スクリプト1!$L$29:$L$33,MATCH(AB36,相性スクリプト1!$K$29:$K$33,0),)," ")</f>
        <v>0</v>
      </c>
      <c r="AZ36" s="144">
        <f t="shared" si="7"/>
        <v>5.5556000000000001</v>
      </c>
      <c r="BA36" s="144">
        <f t="shared" si="7"/>
        <v>4.4444999999999997</v>
      </c>
      <c r="BB36" s="144">
        <f t="shared" si="7"/>
        <v>2.2223999999999999</v>
      </c>
      <c r="BC36" s="144">
        <f t="shared" si="7"/>
        <v>3.3332999999999999</v>
      </c>
      <c r="BD36" s="144">
        <f t="shared" si="7"/>
        <v>1.1112</v>
      </c>
      <c r="BE36" s="144">
        <f t="shared" si="7"/>
        <v>5.5660999999999996</v>
      </c>
      <c r="BF36" s="126">
        <f t="shared" si="5"/>
        <v>542316</v>
      </c>
      <c r="BG36" s="149"/>
    </row>
    <row r="37" spans="1:59" x14ac:dyDescent="0.15">
      <c r="A37" s="108">
        <f t="shared" si="6"/>
        <v>25</v>
      </c>
      <c r="B37" s="54" t="s">
        <v>222</v>
      </c>
      <c r="C37" s="109" t="s">
        <v>127</v>
      </c>
      <c r="D37" s="109" t="s">
        <v>210</v>
      </c>
      <c r="E37" s="110"/>
      <c r="F37" s="110"/>
      <c r="G37" s="110"/>
      <c r="H37" s="110"/>
      <c r="I37" s="110"/>
      <c r="J37" s="110"/>
      <c r="K37" s="110"/>
      <c r="L37" s="114"/>
      <c r="M37" s="114"/>
      <c r="N37" s="114"/>
      <c r="O37" s="114"/>
      <c r="P37" s="114"/>
      <c r="Q37" s="17"/>
      <c r="R37" s="17"/>
      <c r="S37" s="17"/>
      <c r="T37" s="17"/>
      <c r="U37" s="17"/>
      <c r="V37" s="17"/>
      <c r="W37" s="122"/>
      <c r="X37" s="122"/>
      <c r="Y37" s="122"/>
      <c r="Z37" s="122"/>
      <c r="AA37" s="122"/>
      <c r="AB37" s="122"/>
      <c r="AC37" s="126" t="str">
        <f t="shared" si="0"/>
        <v xml:space="preserve"> </v>
      </c>
      <c r="AD37" s="126" t="str">
        <f t="shared" si="0"/>
        <v xml:space="preserve"> </v>
      </c>
      <c r="AE37" s="126" t="str">
        <f t="shared" si="0"/>
        <v xml:space="preserve"> </v>
      </c>
      <c r="AF37" s="126" t="str">
        <f t="shared" si="0"/>
        <v xml:space="preserve"> </v>
      </c>
      <c r="AG37" s="126" t="str">
        <f t="shared" si="0"/>
        <v xml:space="preserve"> </v>
      </c>
      <c r="AH37" s="126" t="str">
        <f t="shared" si="0"/>
        <v xml:space="preserve"> </v>
      </c>
      <c r="AI37" s="134"/>
      <c r="AJ37" s="134"/>
      <c r="AK37" s="134"/>
      <c r="AL37" s="134"/>
      <c r="AM37" s="134" t="str">
        <f t="shared" si="3"/>
        <v xml:space="preserve"> </v>
      </c>
      <c r="AN37" s="135" t="str">
        <f t="shared" si="4"/>
        <v xml:space="preserve"> </v>
      </c>
      <c r="AO37" s="135" t="str">
        <f t="shared" si="4"/>
        <v xml:space="preserve"> </v>
      </c>
      <c r="AP37" s="135" t="str">
        <f t="shared" si="4"/>
        <v xml:space="preserve"> </v>
      </c>
      <c r="AQ37" s="135" t="str">
        <f t="shared" si="4"/>
        <v xml:space="preserve"> </v>
      </c>
      <c r="AR37" s="135" t="str">
        <f t="shared" si="4"/>
        <v xml:space="preserve"> </v>
      </c>
      <c r="AS37" s="143"/>
      <c r="AT37" s="144" t="str">
        <f>IFERROR(Q37*INDEX(相性スクリプト1!$L$29:$L$33,MATCH(W37,相性スクリプト1!$K$29:$K$33,0),)," ")</f>
        <v xml:space="preserve"> </v>
      </c>
      <c r="AU37" s="144" t="str">
        <f>IFERROR(R37*INDEX(相性スクリプト1!$L$29:$L$33,MATCH(X37,相性スクリプト1!$K$29:$K$33,0),)," ")</f>
        <v xml:space="preserve"> </v>
      </c>
      <c r="AV37" s="144" t="str">
        <f>IFERROR(S37*INDEX(相性スクリプト1!$L$29:$L$33,MATCH(Y37,相性スクリプト1!$K$29:$K$33,0),)," ")</f>
        <v xml:space="preserve"> </v>
      </c>
      <c r="AW37" s="144" t="str">
        <f>IFERROR(T37*INDEX(相性スクリプト1!$L$29:$L$33,MATCH(Z37,相性スクリプト1!$K$29:$K$33,0),)," ")</f>
        <v xml:space="preserve"> </v>
      </c>
      <c r="AX37" s="144" t="str">
        <f>IFERROR(U37*INDEX(相性スクリプト1!$L$29:$L$33,MATCH(AA37,相性スクリプト1!$K$29:$K$33,0),)," ")</f>
        <v xml:space="preserve"> </v>
      </c>
      <c r="AY37" s="144" t="str">
        <f>IFERROR(V37*INDEX(相性スクリプト1!$L$29:$L$33,MATCH(AB37,相性スクリプト1!$K$29:$K$33,0),)," ")</f>
        <v xml:space="preserve"> </v>
      </c>
      <c r="AZ37" s="144" t="str">
        <f t="shared" si="7"/>
        <v xml:space="preserve"> </v>
      </c>
      <c r="BA37" s="144" t="str">
        <f t="shared" si="7"/>
        <v xml:space="preserve"> </v>
      </c>
      <c r="BB37" s="144" t="str">
        <f t="shared" si="7"/>
        <v xml:space="preserve"> </v>
      </c>
      <c r="BC37" s="144" t="str">
        <f t="shared" si="7"/>
        <v xml:space="preserve"> </v>
      </c>
      <c r="BD37" s="144" t="str">
        <f t="shared" si="7"/>
        <v xml:space="preserve"> </v>
      </c>
      <c r="BE37" s="144" t="str">
        <f t="shared" si="7"/>
        <v xml:space="preserve"> </v>
      </c>
      <c r="BF37" s="126" t="str">
        <f t="shared" si="5"/>
        <v xml:space="preserve"> </v>
      </c>
      <c r="BG37" s="149"/>
    </row>
    <row r="38" spans="1:59" x14ac:dyDescent="0.15">
      <c r="A38" s="108">
        <f t="shared" ref="A38:A69" si="8">IF(IFERROR(LEFT(B38,FIND("(",B38)-1),B38)=IFERROR(LEFT(B37,FIND("(",B37)-1),B37),A37,A37+1)</f>
        <v>25</v>
      </c>
      <c r="B38" s="54" t="s">
        <v>223</v>
      </c>
      <c r="C38" s="109" t="s">
        <v>127</v>
      </c>
      <c r="D38" s="109" t="s">
        <v>210</v>
      </c>
      <c r="E38" s="110" t="s">
        <v>128</v>
      </c>
      <c r="F38" s="110" t="s">
        <v>212</v>
      </c>
      <c r="G38" s="110">
        <v>320</v>
      </c>
      <c r="H38" s="110" t="s">
        <v>149</v>
      </c>
      <c r="I38" s="110">
        <v>77</v>
      </c>
      <c r="J38" s="110" t="s">
        <v>156</v>
      </c>
      <c r="K38" s="110">
        <v>7</v>
      </c>
      <c r="L38" s="114" t="s">
        <v>224</v>
      </c>
      <c r="M38" s="114" t="s">
        <v>225</v>
      </c>
      <c r="N38" s="114"/>
      <c r="O38" s="114" t="s">
        <v>151</v>
      </c>
      <c r="P38" s="114" t="s">
        <v>226</v>
      </c>
      <c r="Q38" s="17">
        <v>94</v>
      </c>
      <c r="R38" s="17">
        <v>104</v>
      </c>
      <c r="S38" s="17">
        <v>204</v>
      </c>
      <c r="T38" s="17">
        <v>124</v>
      </c>
      <c r="U38" s="17">
        <v>94</v>
      </c>
      <c r="V38" s="17">
        <v>94</v>
      </c>
      <c r="W38" s="122" t="s">
        <v>134</v>
      </c>
      <c r="X38" s="122" t="s">
        <v>144</v>
      </c>
      <c r="Y38" s="122" t="s">
        <v>131</v>
      </c>
      <c r="Z38" s="122" t="s">
        <v>135</v>
      </c>
      <c r="AA38" s="122" t="s">
        <v>135</v>
      </c>
      <c r="AB38" s="122" t="s">
        <v>133</v>
      </c>
      <c r="AC38" s="126">
        <f t="shared" si="0"/>
        <v>5</v>
      </c>
      <c r="AD38" s="126">
        <f t="shared" si="0"/>
        <v>4</v>
      </c>
      <c r="AE38" s="126">
        <f t="shared" si="0"/>
        <v>1</v>
      </c>
      <c r="AF38" s="126">
        <f t="shared" si="0"/>
        <v>2</v>
      </c>
      <c r="AG38" s="126">
        <f t="shared" si="0"/>
        <v>3</v>
      </c>
      <c r="AH38" s="126">
        <f t="shared" si="0"/>
        <v>6</v>
      </c>
      <c r="AI38" s="134">
        <v>514</v>
      </c>
      <c r="AJ38" s="134">
        <v>0</v>
      </c>
      <c r="AK38" s="134">
        <v>0</v>
      </c>
      <c r="AL38" s="134">
        <v>275</v>
      </c>
      <c r="AM38" s="134">
        <f t="shared" si="3"/>
        <v>789</v>
      </c>
      <c r="AN38" s="135">
        <f t="shared" si="4"/>
        <v>5.9490740740740745E-3</v>
      </c>
      <c r="AO38" s="135">
        <f t="shared" si="4"/>
        <v>0</v>
      </c>
      <c r="AP38" s="135">
        <f t="shared" si="4"/>
        <v>0</v>
      </c>
      <c r="AQ38" s="135">
        <f t="shared" si="4"/>
        <v>3.1828703703703706E-3</v>
      </c>
      <c r="AR38" s="135">
        <f t="shared" si="4"/>
        <v>9.131944444444446E-3</v>
      </c>
      <c r="AS38" s="143"/>
      <c r="AT38" s="144">
        <f>IFERROR(Q38*INDEX(相性スクリプト1!$L$29:$L$33,MATCH(W38,相性スクリプト1!$K$29:$K$33,0),)," ")</f>
        <v>47</v>
      </c>
      <c r="AU38" s="144">
        <f>IFERROR(R38*INDEX(相性スクリプト1!$L$29:$L$33,MATCH(X38,相性スクリプト1!$K$29:$K$33,0),)," ")</f>
        <v>104</v>
      </c>
      <c r="AV38" s="144">
        <f>IFERROR(S38*INDEX(相性スクリプト1!$L$29:$L$33,MATCH(Y38,相性スクリプト1!$K$29:$K$33,0),)," ")</f>
        <v>408</v>
      </c>
      <c r="AW38" s="144">
        <f>IFERROR(T38*INDEX(相性スクリプト1!$L$29:$L$33,MATCH(Z38,相性スクリプト1!$K$29:$K$33,0),)," ")</f>
        <v>186</v>
      </c>
      <c r="AX38" s="144">
        <f>IFERROR(U38*INDEX(相性スクリプト1!$L$29:$L$33,MATCH(AA38,相性スクリプト1!$K$29:$K$33,0),)," ")</f>
        <v>141</v>
      </c>
      <c r="AY38" s="144">
        <f>IFERROR(V38*INDEX(相性スクリプト1!$L$29:$L$33,MATCH(AB38,相性スクリプト1!$K$29:$K$33,0),)," ")</f>
        <v>0</v>
      </c>
      <c r="AZ38" s="144">
        <f t="shared" si="7"/>
        <v>5.5446</v>
      </c>
      <c r="BA38" s="144">
        <f t="shared" si="7"/>
        <v>4.4335000000000004</v>
      </c>
      <c r="BB38" s="144">
        <f t="shared" si="7"/>
        <v>1.1113999999999999</v>
      </c>
      <c r="BC38" s="144">
        <f t="shared" si="7"/>
        <v>2.2223000000000002</v>
      </c>
      <c r="BD38" s="144">
        <f t="shared" si="7"/>
        <v>3.3441999999999998</v>
      </c>
      <c r="BE38" s="144">
        <f t="shared" si="7"/>
        <v>6.644099999999999</v>
      </c>
      <c r="BF38" s="126">
        <f t="shared" si="5"/>
        <v>541236</v>
      </c>
      <c r="BG38" s="149"/>
    </row>
    <row r="39" spans="1:59" x14ac:dyDescent="0.15">
      <c r="A39" s="108">
        <f t="shared" si="8"/>
        <v>26</v>
      </c>
      <c r="B39" s="54" t="s">
        <v>227</v>
      </c>
      <c r="C39" s="109" t="s">
        <v>139</v>
      </c>
      <c r="D39" s="109" t="s">
        <v>127</v>
      </c>
      <c r="E39" s="110" t="s">
        <v>147</v>
      </c>
      <c r="F39" s="110" t="s">
        <v>140</v>
      </c>
      <c r="G39" s="110">
        <v>270</v>
      </c>
      <c r="H39" s="110" t="s">
        <v>141</v>
      </c>
      <c r="I39" s="110">
        <v>-55</v>
      </c>
      <c r="J39" s="110" t="s">
        <v>144</v>
      </c>
      <c r="K39" s="110">
        <v>14</v>
      </c>
      <c r="L39" s="114" t="s">
        <v>228</v>
      </c>
      <c r="M39" s="114"/>
      <c r="N39" s="114"/>
      <c r="O39" s="114"/>
      <c r="P39" s="114"/>
      <c r="Q39" s="17">
        <v>80</v>
      </c>
      <c r="R39" s="17">
        <v>130</v>
      </c>
      <c r="S39" s="17">
        <v>170</v>
      </c>
      <c r="T39" s="17">
        <v>120</v>
      </c>
      <c r="U39" s="17">
        <v>100</v>
      </c>
      <c r="V39" s="17">
        <v>110</v>
      </c>
      <c r="W39" s="122" t="s">
        <v>134</v>
      </c>
      <c r="X39" s="122" t="s">
        <v>135</v>
      </c>
      <c r="Y39" s="122" t="s">
        <v>131</v>
      </c>
      <c r="Z39" s="122" t="s">
        <v>144</v>
      </c>
      <c r="AA39" s="122" t="s">
        <v>144</v>
      </c>
      <c r="AB39" s="122" t="s">
        <v>134</v>
      </c>
      <c r="AC39" s="126">
        <f t="shared" si="0"/>
        <v>6</v>
      </c>
      <c r="AD39" s="126">
        <f t="shared" si="0"/>
        <v>2</v>
      </c>
      <c r="AE39" s="126">
        <f t="shared" si="0"/>
        <v>1</v>
      </c>
      <c r="AF39" s="126">
        <f t="shared" si="0"/>
        <v>3</v>
      </c>
      <c r="AG39" s="126">
        <f t="shared" si="0"/>
        <v>4</v>
      </c>
      <c r="AH39" s="126">
        <f t="shared" si="0"/>
        <v>5</v>
      </c>
      <c r="AI39" s="134">
        <v>5</v>
      </c>
      <c r="AJ39" s="134">
        <v>0</v>
      </c>
      <c r="AK39" s="134">
        <v>2040</v>
      </c>
      <c r="AL39" s="134">
        <v>360</v>
      </c>
      <c r="AM39" s="134">
        <f t="shared" si="3"/>
        <v>2405</v>
      </c>
      <c r="AN39" s="135">
        <f t="shared" si="4"/>
        <v>5.7870370370370373E-5</v>
      </c>
      <c r="AO39" s="135">
        <f t="shared" si="4"/>
        <v>0</v>
      </c>
      <c r="AP39" s="135">
        <f t="shared" si="4"/>
        <v>2.3611111111111114E-2</v>
      </c>
      <c r="AQ39" s="135">
        <f t="shared" si="4"/>
        <v>4.1666666666666666E-3</v>
      </c>
      <c r="AR39" s="135">
        <f t="shared" si="4"/>
        <v>2.7835648148148148E-2</v>
      </c>
      <c r="AS39" s="143"/>
      <c r="AT39" s="144">
        <f>IFERROR(Q39*INDEX(相性スクリプト1!$L$29:$L$33,MATCH(W39,相性スクリプト1!$K$29:$K$33,0),)," ")</f>
        <v>40</v>
      </c>
      <c r="AU39" s="144">
        <f>IFERROR(R39*INDEX(相性スクリプト1!$L$29:$L$33,MATCH(X39,相性スクリプト1!$K$29:$K$33,0),)," ")</f>
        <v>195</v>
      </c>
      <c r="AV39" s="144">
        <f>IFERROR(S39*INDEX(相性スクリプト1!$L$29:$L$33,MATCH(Y39,相性スクリプト1!$K$29:$K$33,0),)," ")</f>
        <v>340</v>
      </c>
      <c r="AW39" s="144">
        <f>IFERROR(T39*INDEX(相性スクリプト1!$L$29:$L$33,MATCH(Z39,相性スクリプト1!$K$29:$K$33,0),)," ")</f>
        <v>120</v>
      </c>
      <c r="AX39" s="144">
        <f>IFERROR(U39*INDEX(相性スクリプト1!$L$29:$L$33,MATCH(AA39,相性スクリプト1!$K$29:$K$33,0),)," ")</f>
        <v>100</v>
      </c>
      <c r="AY39" s="144">
        <f>IFERROR(V39*INDEX(相性スクリプト1!$L$29:$L$33,MATCH(AB39,相性スクリプト1!$K$29:$K$33,0),)," ")</f>
        <v>55</v>
      </c>
      <c r="AZ39" s="144">
        <f t="shared" si="7"/>
        <v>6.6665999999999999</v>
      </c>
      <c r="BA39" s="144">
        <f t="shared" si="7"/>
        <v>2.2225000000000001</v>
      </c>
      <c r="BB39" s="144">
        <f t="shared" si="7"/>
        <v>1.1113999999999999</v>
      </c>
      <c r="BC39" s="144">
        <f t="shared" si="7"/>
        <v>3.3332999999999999</v>
      </c>
      <c r="BD39" s="144">
        <f t="shared" si="7"/>
        <v>4.4552000000000005</v>
      </c>
      <c r="BE39" s="144">
        <f t="shared" si="7"/>
        <v>5.5440999999999994</v>
      </c>
      <c r="BF39" s="126">
        <f t="shared" si="5"/>
        <v>621345</v>
      </c>
      <c r="BG39" s="149"/>
    </row>
    <row r="40" spans="1:59" x14ac:dyDescent="0.15">
      <c r="A40" s="108">
        <f t="shared" si="8"/>
        <v>27</v>
      </c>
      <c r="B40" s="54" t="s">
        <v>139</v>
      </c>
      <c r="C40" s="109" t="s">
        <v>139</v>
      </c>
      <c r="D40" s="109" t="s">
        <v>139</v>
      </c>
      <c r="E40" s="110" t="s">
        <v>147</v>
      </c>
      <c r="F40" s="110" t="s">
        <v>140</v>
      </c>
      <c r="G40" s="110">
        <v>250</v>
      </c>
      <c r="H40" s="110" t="s">
        <v>141</v>
      </c>
      <c r="I40" s="110">
        <v>-70</v>
      </c>
      <c r="J40" s="110" t="s">
        <v>134</v>
      </c>
      <c r="K40" s="110">
        <v>19</v>
      </c>
      <c r="L40" s="114" t="s">
        <v>228</v>
      </c>
      <c r="M40" s="114"/>
      <c r="N40" s="114"/>
      <c r="O40" s="114"/>
      <c r="P40" s="114"/>
      <c r="Q40" s="17">
        <v>100</v>
      </c>
      <c r="R40" s="17">
        <v>170</v>
      </c>
      <c r="S40" s="17">
        <v>160</v>
      </c>
      <c r="T40" s="17">
        <v>120</v>
      </c>
      <c r="U40" s="17">
        <v>90</v>
      </c>
      <c r="V40" s="17">
        <v>110</v>
      </c>
      <c r="W40" s="122" t="s">
        <v>144</v>
      </c>
      <c r="X40" s="122" t="s">
        <v>131</v>
      </c>
      <c r="Y40" s="122" t="s">
        <v>131</v>
      </c>
      <c r="Z40" s="122" t="s">
        <v>144</v>
      </c>
      <c r="AA40" s="122" t="s">
        <v>134</v>
      </c>
      <c r="AB40" s="122" t="s">
        <v>144</v>
      </c>
      <c r="AC40" s="126">
        <f t="shared" si="0"/>
        <v>5</v>
      </c>
      <c r="AD40" s="126">
        <f t="shared" si="0"/>
        <v>1</v>
      </c>
      <c r="AE40" s="126">
        <f t="shared" si="0"/>
        <v>2</v>
      </c>
      <c r="AF40" s="126">
        <f t="shared" si="0"/>
        <v>3</v>
      </c>
      <c r="AG40" s="126">
        <f t="shared" si="0"/>
        <v>6</v>
      </c>
      <c r="AH40" s="126">
        <f t="shared" si="0"/>
        <v>4</v>
      </c>
      <c r="AI40" s="134">
        <v>48</v>
      </c>
      <c r="AJ40" s="134">
        <v>0</v>
      </c>
      <c r="AK40" s="134">
        <v>2040</v>
      </c>
      <c r="AL40" s="134">
        <v>360</v>
      </c>
      <c r="AM40" s="134">
        <f t="shared" si="3"/>
        <v>2448</v>
      </c>
      <c r="AN40" s="135">
        <f t="shared" si="4"/>
        <v>5.5555555555555556E-4</v>
      </c>
      <c r="AO40" s="135">
        <f t="shared" si="4"/>
        <v>0</v>
      </c>
      <c r="AP40" s="135">
        <f t="shared" si="4"/>
        <v>2.3611111111111114E-2</v>
      </c>
      <c r="AQ40" s="135">
        <f t="shared" si="4"/>
        <v>4.1666666666666666E-3</v>
      </c>
      <c r="AR40" s="135">
        <f t="shared" si="4"/>
        <v>2.8333333333333332E-2</v>
      </c>
      <c r="AS40" s="143"/>
      <c r="AT40" s="144">
        <f>IFERROR(Q40*INDEX(相性スクリプト1!$L$29:$L$33,MATCH(W40,相性スクリプト1!$K$29:$K$33,0),)," ")</f>
        <v>100</v>
      </c>
      <c r="AU40" s="144">
        <f>IFERROR(R40*INDEX(相性スクリプト1!$L$29:$L$33,MATCH(X40,相性スクリプト1!$K$29:$K$33,0),)," ")</f>
        <v>340</v>
      </c>
      <c r="AV40" s="144">
        <f>IFERROR(S40*INDEX(相性スクリプト1!$L$29:$L$33,MATCH(Y40,相性スクリプト1!$K$29:$K$33,0),)," ")</f>
        <v>320</v>
      </c>
      <c r="AW40" s="144">
        <f>IFERROR(T40*INDEX(相性スクリプト1!$L$29:$L$33,MATCH(Z40,相性スクリプト1!$K$29:$K$33,0),)," ")</f>
        <v>120</v>
      </c>
      <c r="AX40" s="144">
        <f>IFERROR(U40*INDEX(相性スクリプト1!$L$29:$L$33,MATCH(AA40,相性スクリプト1!$K$29:$K$33,0),)," ")</f>
        <v>45</v>
      </c>
      <c r="AY40" s="144">
        <f>IFERROR(V40*INDEX(相性スクリプト1!$L$29:$L$33,MATCH(AB40,相性スクリプト1!$K$29:$K$33,0),)," ")</f>
        <v>110</v>
      </c>
      <c r="AZ40" s="144">
        <f t="shared" si="7"/>
        <v>5.5556000000000001</v>
      </c>
      <c r="BA40" s="144">
        <f t="shared" si="7"/>
        <v>1.1114999999999999</v>
      </c>
      <c r="BB40" s="144">
        <f t="shared" si="7"/>
        <v>2.2223999999999999</v>
      </c>
      <c r="BC40" s="144">
        <f t="shared" si="7"/>
        <v>3.3332999999999999</v>
      </c>
      <c r="BD40" s="144">
        <f t="shared" si="7"/>
        <v>6.6661999999999999</v>
      </c>
      <c r="BE40" s="144">
        <f t="shared" si="7"/>
        <v>4.4440999999999997</v>
      </c>
      <c r="BF40" s="126">
        <f t="shared" si="5"/>
        <v>512364</v>
      </c>
      <c r="BG40" s="149"/>
    </row>
    <row r="41" spans="1:59" x14ac:dyDescent="0.15">
      <c r="A41" s="108">
        <f t="shared" si="8"/>
        <v>27</v>
      </c>
      <c r="B41" s="54" t="s">
        <v>229</v>
      </c>
      <c r="C41" s="109" t="s">
        <v>139</v>
      </c>
      <c r="D41" s="109" t="s">
        <v>139</v>
      </c>
      <c r="E41" s="110" t="s">
        <v>147</v>
      </c>
      <c r="F41" s="110" t="s">
        <v>140</v>
      </c>
      <c r="G41" s="110">
        <v>270</v>
      </c>
      <c r="H41" s="110" t="s">
        <v>141</v>
      </c>
      <c r="I41" s="110">
        <v>-70</v>
      </c>
      <c r="J41" s="110" t="s">
        <v>134</v>
      </c>
      <c r="K41" s="110">
        <v>19</v>
      </c>
      <c r="L41" s="114" t="s">
        <v>230</v>
      </c>
      <c r="M41" s="114" t="s">
        <v>231</v>
      </c>
      <c r="N41" s="114"/>
      <c r="O41" s="114"/>
      <c r="P41" s="114"/>
      <c r="Q41" s="17">
        <v>112</v>
      </c>
      <c r="R41" s="17">
        <v>192</v>
      </c>
      <c r="S41" s="17">
        <v>158</v>
      </c>
      <c r="T41" s="17">
        <v>127</v>
      </c>
      <c r="U41" s="17">
        <v>105</v>
      </c>
      <c r="V41" s="17">
        <v>124</v>
      </c>
      <c r="W41" s="122" t="s">
        <v>144</v>
      </c>
      <c r="X41" s="122" t="s">
        <v>131</v>
      </c>
      <c r="Y41" s="122" t="s">
        <v>131</v>
      </c>
      <c r="Z41" s="122" t="s">
        <v>144</v>
      </c>
      <c r="AA41" s="122" t="s">
        <v>134</v>
      </c>
      <c r="AB41" s="122" t="s">
        <v>144</v>
      </c>
      <c r="AC41" s="126">
        <f t="shared" si="0"/>
        <v>5</v>
      </c>
      <c r="AD41" s="126">
        <f t="shared" si="0"/>
        <v>1</v>
      </c>
      <c r="AE41" s="126">
        <f t="shared" si="0"/>
        <v>2</v>
      </c>
      <c r="AF41" s="126">
        <f t="shared" si="0"/>
        <v>3</v>
      </c>
      <c r="AG41" s="126">
        <f t="shared" si="0"/>
        <v>6</v>
      </c>
      <c r="AH41" s="126">
        <f t="shared" si="0"/>
        <v>4</v>
      </c>
      <c r="AI41" s="134">
        <v>0</v>
      </c>
      <c r="AJ41" s="134">
        <v>0</v>
      </c>
      <c r="AK41" s="134">
        <v>0</v>
      </c>
      <c r="AL41" s="134">
        <v>3370</v>
      </c>
      <c r="AM41" s="134">
        <f t="shared" si="3"/>
        <v>3370</v>
      </c>
      <c r="AN41" s="135">
        <f t="shared" si="4"/>
        <v>0</v>
      </c>
      <c r="AO41" s="135">
        <f t="shared" si="4"/>
        <v>0</v>
      </c>
      <c r="AP41" s="135">
        <f t="shared" si="4"/>
        <v>0</v>
      </c>
      <c r="AQ41" s="135">
        <f t="shared" si="4"/>
        <v>3.9004629629629625E-2</v>
      </c>
      <c r="AR41" s="135">
        <f t="shared" si="4"/>
        <v>3.9004629629629625E-2</v>
      </c>
      <c r="AS41" s="143"/>
      <c r="AT41" s="144">
        <f>IFERROR(Q41*INDEX(相性スクリプト1!$L$29:$L$33,MATCH(W41,相性スクリプト1!$K$29:$K$33,0),)," ")</f>
        <v>112</v>
      </c>
      <c r="AU41" s="144">
        <f>IFERROR(R41*INDEX(相性スクリプト1!$L$29:$L$33,MATCH(X41,相性スクリプト1!$K$29:$K$33,0),)," ")</f>
        <v>384</v>
      </c>
      <c r="AV41" s="144">
        <f>IFERROR(S41*INDEX(相性スクリプト1!$L$29:$L$33,MATCH(Y41,相性スクリプト1!$K$29:$K$33,0),)," ")</f>
        <v>316</v>
      </c>
      <c r="AW41" s="144">
        <f>IFERROR(T41*INDEX(相性スクリプト1!$L$29:$L$33,MATCH(Z41,相性スクリプト1!$K$29:$K$33,0),)," ")</f>
        <v>127</v>
      </c>
      <c r="AX41" s="144">
        <f>IFERROR(U41*INDEX(相性スクリプト1!$L$29:$L$33,MATCH(AA41,相性スクリプト1!$K$29:$K$33,0),)," ")</f>
        <v>52.5</v>
      </c>
      <c r="AY41" s="144">
        <f>IFERROR(V41*INDEX(相性スクリプト1!$L$29:$L$33,MATCH(AB41,相性スクリプト1!$K$29:$K$33,0),)," ")</f>
        <v>124</v>
      </c>
      <c r="AZ41" s="144">
        <f t="shared" si="7"/>
        <v>5.5556000000000001</v>
      </c>
      <c r="BA41" s="144">
        <f t="shared" si="7"/>
        <v>1.1114999999999999</v>
      </c>
      <c r="BB41" s="144">
        <f t="shared" si="7"/>
        <v>2.2223999999999999</v>
      </c>
      <c r="BC41" s="144">
        <f t="shared" si="7"/>
        <v>3.3332999999999999</v>
      </c>
      <c r="BD41" s="144">
        <f t="shared" si="7"/>
        <v>6.6661999999999999</v>
      </c>
      <c r="BE41" s="144">
        <f t="shared" si="7"/>
        <v>4.4440999999999997</v>
      </c>
      <c r="BF41" s="126">
        <f t="shared" si="5"/>
        <v>512364</v>
      </c>
      <c r="BG41" s="149"/>
    </row>
    <row r="42" spans="1:59" x14ac:dyDescent="0.15">
      <c r="A42" s="108">
        <f t="shared" si="8"/>
        <v>28</v>
      </c>
      <c r="B42" s="54" t="s">
        <v>232</v>
      </c>
      <c r="C42" s="109" t="s">
        <v>139</v>
      </c>
      <c r="D42" s="109" t="s">
        <v>233</v>
      </c>
      <c r="E42" s="110" t="s">
        <v>147</v>
      </c>
      <c r="F42" s="110" t="s">
        <v>148</v>
      </c>
      <c r="G42" s="110">
        <v>270</v>
      </c>
      <c r="H42" s="110" t="s">
        <v>141</v>
      </c>
      <c r="I42" s="110">
        <v>-5</v>
      </c>
      <c r="J42" s="110" t="s">
        <v>140</v>
      </c>
      <c r="K42" s="110">
        <v>17</v>
      </c>
      <c r="L42" s="114" t="s">
        <v>228</v>
      </c>
      <c r="M42" s="114"/>
      <c r="N42" s="114"/>
      <c r="O42" s="114"/>
      <c r="P42" s="114" t="s">
        <v>234</v>
      </c>
      <c r="Q42" s="17">
        <v>100</v>
      </c>
      <c r="R42" s="17">
        <v>170</v>
      </c>
      <c r="S42" s="17">
        <v>130</v>
      </c>
      <c r="T42" s="17">
        <v>120</v>
      </c>
      <c r="U42" s="17">
        <v>90</v>
      </c>
      <c r="V42" s="17">
        <v>110</v>
      </c>
      <c r="W42" s="122" t="s">
        <v>144</v>
      </c>
      <c r="X42" s="122" t="s">
        <v>131</v>
      </c>
      <c r="Y42" s="122" t="s">
        <v>134</v>
      </c>
      <c r="Z42" s="122" t="s">
        <v>144</v>
      </c>
      <c r="AA42" s="122" t="s">
        <v>134</v>
      </c>
      <c r="AB42" s="122" t="s">
        <v>144</v>
      </c>
      <c r="AC42" s="126">
        <f t="shared" si="0"/>
        <v>4</v>
      </c>
      <c r="AD42" s="126">
        <f t="shared" si="0"/>
        <v>1</v>
      </c>
      <c r="AE42" s="126">
        <f t="shared" si="0"/>
        <v>5</v>
      </c>
      <c r="AF42" s="126">
        <f t="shared" si="0"/>
        <v>2</v>
      </c>
      <c r="AG42" s="126">
        <f t="shared" si="0"/>
        <v>6</v>
      </c>
      <c r="AH42" s="126">
        <f t="shared" si="0"/>
        <v>3</v>
      </c>
      <c r="AI42" s="134">
        <v>46</v>
      </c>
      <c r="AJ42" s="134">
        <v>0</v>
      </c>
      <c r="AK42" s="134">
        <v>2040</v>
      </c>
      <c r="AL42" s="134">
        <v>360</v>
      </c>
      <c r="AM42" s="134">
        <f t="shared" si="3"/>
        <v>2446</v>
      </c>
      <c r="AN42" s="135">
        <f t="shared" si="4"/>
        <v>5.3240740740740744E-4</v>
      </c>
      <c r="AO42" s="135">
        <f t="shared" si="4"/>
        <v>0</v>
      </c>
      <c r="AP42" s="135">
        <f t="shared" si="4"/>
        <v>2.3611111111111114E-2</v>
      </c>
      <c r="AQ42" s="135">
        <f t="shared" si="4"/>
        <v>4.1666666666666666E-3</v>
      </c>
      <c r="AR42" s="135">
        <f t="shared" si="4"/>
        <v>2.8310185185185188E-2</v>
      </c>
      <c r="AS42" s="143"/>
      <c r="AT42" s="144">
        <f>IFERROR(Q42*INDEX(相性スクリプト1!$L$29:$L$33,MATCH(W42,相性スクリプト1!$K$29:$K$33,0),)," ")</f>
        <v>100</v>
      </c>
      <c r="AU42" s="144">
        <f>IFERROR(R42*INDEX(相性スクリプト1!$L$29:$L$33,MATCH(X42,相性スクリプト1!$K$29:$K$33,0),)," ")</f>
        <v>340</v>
      </c>
      <c r="AV42" s="144">
        <f>IFERROR(S42*INDEX(相性スクリプト1!$L$29:$L$33,MATCH(Y42,相性スクリプト1!$K$29:$K$33,0),)," ")</f>
        <v>65</v>
      </c>
      <c r="AW42" s="144">
        <f>IFERROR(T42*INDEX(相性スクリプト1!$L$29:$L$33,MATCH(Z42,相性スクリプト1!$K$29:$K$33,0),)," ")</f>
        <v>120</v>
      </c>
      <c r="AX42" s="144">
        <f>IFERROR(U42*INDEX(相性スクリプト1!$L$29:$L$33,MATCH(AA42,相性スクリプト1!$K$29:$K$33,0),)," ")</f>
        <v>45</v>
      </c>
      <c r="AY42" s="144">
        <f>IFERROR(V42*INDEX(相性スクリプト1!$L$29:$L$33,MATCH(AB42,相性スクリプト1!$K$29:$K$33,0),)," ")</f>
        <v>110</v>
      </c>
      <c r="AZ42" s="144">
        <f t="shared" si="7"/>
        <v>4.4556000000000004</v>
      </c>
      <c r="BA42" s="144">
        <f t="shared" si="7"/>
        <v>1.1114999999999999</v>
      </c>
      <c r="BB42" s="144">
        <f t="shared" si="7"/>
        <v>5.5223999999999993</v>
      </c>
      <c r="BC42" s="144">
        <f t="shared" si="7"/>
        <v>2.2333000000000003</v>
      </c>
      <c r="BD42" s="144">
        <f t="shared" si="7"/>
        <v>6.6661999999999999</v>
      </c>
      <c r="BE42" s="144">
        <f t="shared" si="7"/>
        <v>3.3441000000000001</v>
      </c>
      <c r="BF42" s="126">
        <f t="shared" si="5"/>
        <v>415263</v>
      </c>
      <c r="BG42" s="149"/>
    </row>
    <row r="43" spans="1:59" x14ac:dyDescent="0.15">
      <c r="A43" s="108">
        <f t="shared" si="8"/>
        <v>29</v>
      </c>
      <c r="B43" s="54" t="s">
        <v>235</v>
      </c>
      <c r="C43" s="109" t="s">
        <v>139</v>
      </c>
      <c r="D43" s="109" t="s">
        <v>236</v>
      </c>
      <c r="E43" s="110" t="s">
        <v>147</v>
      </c>
      <c r="F43" s="110" t="s">
        <v>148</v>
      </c>
      <c r="G43" s="110">
        <v>270</v>
      </c>
      <c r="H43" s="110" t="s">
        <v>149</v>
      </c>
      <c r="I43" s="110">
        <v>35</v>
      </c>
      <c r="J43" s="110" t="s">
        <v>140</v>
      </c>
      <c r="K43" s="110">
        <v>18</v>
      </c>
      <c r="L43" s="114" t="s">
        <v>228</v>
      </c>
      <c r="M43" s="114"/>
      <c r="N43" s="114"/>
      <c r="O43" s="114"/>
      <c r="P43" s="114" t="s">
        <v>237</v>
      </c>
      <c r="Q43" s="17">
        <v>100</v>
      </c>
      <c r="R43" s="17">
        <v>170</v>
      </c>
      <c r="S43" s="17">
        <v>140</v>
      </c>
      <c r="T43" s="17">
        <v>120</v>
      </c>
      <c r="U43" s="17">
        <v>130</v>
      </c>
      <c r="V43" s="17">
        <v>110</v>
      </c>
      <c r="W43" s="122" t="s">
        <v>144</v>
      </c>
      <c r="X43" s="122" t="s">
        <v>131</v>
      </c>
      <c r="Y43" s="122" t="s">
        <v>135</v>
      </c>
      <c r="Z43" s="122" t="s">
        <v>144</v>
      </c>
      <c r="AA43" s="122" t="s">
        <v>144</v>
      </c>
      <c r="AB43" s="122" t="s">
        <v>144</v>
      </c>
      <c r="AC43" s="126">
        <f t="shared" si="0"/>
        <v>6</v>
      </c>
      <c r="AD43" s="126">
        <f t="shared" si="0"/>
        <v>1</v>
      </c>
      <c r="AE43" s="126">
        <f t="shared" si="0"/>
        <v>2</v>
      </c>
      <c r="AF43" s="126">
        <f t="shared" si="0"/>
        <v>4</v>
      </c>
      <c r="AG43" s="126">
        <f t="shared" si="0"/>
        <v>3</v>
      </c>
      <c r="AH43" s="126">
        <f t="shared" si="0"/>
        <v>5</v>
      </c>
      <c r="AI43" s="134">
        <v>36</v>
      </c>
      <c r="AJ43" s="134">
        <v>0</v>
      </c>
      <c r="AK43" s="134">
        <v>2040</v>
      </c>
      <c r="AL43" s="134">
        <v>360</v>
      </c>
      <c r="AM43" s="134">
        <f t="shared" si="3"/>
        <v>2436</v>
      </c>
      <c r="AN43" s="135">
        <f t="shared" si="4"/>
        <v>4.1666666666666669E-4</v>
      </c>
      <c r="AO43" s="135">
        <f t="shared" si="4"/>
        <v>0</v>
      </c>
      <c r="AP43" s="135">
        <f t="shared" si="4"/>
        <v>2.3611111111111114E-2</v>
      </c>
      <c r="AQ43" s="135">
        <f t="shared" si="4"/>
        <v>4.1666666666666666E-3</v>
      </c>
      <c r="AR43" s="135">
        <f t="shared" si="4"/>
        <v>2.8194444444444446E-2</v>
      </c>
      <c r="AS43" s="143"/>
      <c r="AT43" s="144">
        <f>IFERROR(Q43*INDEX(相性スクリプト1!$L$29:$L$33,MATCH(W43,相性スクリプト1!$K$29:$K$33,0),)," ")</f>
        <v>100</v>
      </c>
      <c r="AU43" s="144">
        <f>IFERROR(R43*INDEX(相性スクリプト1!$L$29:$L$33,MATCH(X43,相性スクリプト1!$K$29:$K$33,0),)," ")</f>
        <v>340</v>
      </c>
      <c r="AV43" s="144">
        <f>IFERROR(S43*INDEX(相性スクリプト1!$L$29:$L$33,MATCH(Y43,相性スクリプト1!$K$29:$K$33,0),)," ")</f>
        <v>210</v>
      </c>
      <c r="AW43" s="144">
        <f>IFERROR(T43*INDEX(相性スクリプト1!$L$29:$L$33,MATCH(Z43,相性スクリプト1!$K$29:$K$33,0),)," ")</f>
        <v>120</v>
      </c>
      <c r="AX43" s="144">
        <f>IFERROR(U43*INDEX(相性スクリプト1!$L$29:$L$33,MATCH(AA43,相性スクリプト1!$K$29:$K$33,0),)," ")</f>
        <v>130</v>
      </c>
      <c r="AY43" s="144">
        <f>IFERROR(V43*INDEX(相性スクリプト1!$L$29:$L$33,MATCH(AB43,相性スクリプト1!$K$29:$K$33,0),)," ")</f>
        <v>110</v>
      </c>
      <c r="AZ43" s="144">
        <f t="shared" si="7"/>
        <v>6.6665999999999999</v>
      </c>
      <c r="BA43" s="144">
        <f t="shared" si="7"/>
        <v>1.1114999999999999</v>
      </c>
      <c r="BB43" s="144">
        <f t="shared" si="7"/>
        <v>2.2223999999999999</v>
      </c>
      <c r="BC43" s="144">
        <f t="shared" si="7"/>
        <v>4.4443000000000001</v>
      </c>
      <c r="BD43" s="144">
        <f t="shared" si="7"/>
        <v>3.3331999999999997</v>
      </c>
      <c r="BE43" s="144">
        <f t="shared" si="7"/>
        <v>5.5550999999999995</v>
      </c>
      <c r="BF43" s="126">
        <f t="shared" si="5"/>
        <v>612435</v>
      </c>
      <c r="BG43" s="149"/>
    </row>
    <row r="44" spans="1:59" x14ac:dyDescent="0.15">
      <c r="A44" s="108">
        <f t="shared" si="8"/>
        <v>29</v>
      </c>
      <c r="B44" s="54" t="s">
        <v>238</v>
      </c>
      <c r="C44" s="109" t="s">
        <v>139</v>
      </c>
      <c r="D44" s="109" t="s">
        <v>236</v>
      </c>
      <c r="E44" s="110" t="s">
        <v>147</v>
      </c>
      <c r="F44" s="110" t="s">
        <v>148</v>
      </c>
      <c r="G44" s="110">
        <v>290</v>
      </c>
      <c r="H44" s="110" t="s">
        <v>149</v>
      </c>
      <c r="I44" s="110">
        <v>35</v>
      </c>
      <c r="J44" s="110" t="s">
        <v>140</v>
      </c>
      <c r="K44" s="110">
        <v>18</v>
      </c>
      <c r="L44" s="114" t="s">
        <v>228</v>
      </c>
      <c r="M44" s="114"/>
      <c r="N44" s="114"/>
      <c r="O44" s="114"/>
      <c r="P44" s="114" t="s">
        <v>237</v>
      </c>
      <c r="Q44" s="17">
        <v>120</v>
      </c>
      <c r="R44" s="17">
        <v>184</v>
      </c>
      <c r="S44" s="17">
        <v>161</v>
      </c>
      <c r="T44" s="17">
        <v>131</v>
      </c>
      <c r="U44" s="17">
        <v>136</v>
      </c>
      <c r="V44" s="17">
        <v>115</v>
      </c>
      <c r="W44" s="122" t="s">
        <v>144</v>
      </c>
      <c r="X44" s="122" t="s">
        <v>131</v>
      </c>
      <c r="Y44" s="122" t="s">
        <v>135</v>
      </c>
      <c r="Z44" s="122" t="s">
        <v>144</v>
      </c>
      <c r="AA44" s="122" t="s">
        <v>144</v>
      </c>
      <c r="AB44" s="122" t="s">
        <v>144</v>
      </c>
      <c r="AC44" s="126">
        <f t="shared" si="0"/>
        <v>5</v>
      </c>
      <c r="AD44" s="126">
        <f t="shared" si="0"/>
        <v>1</v>
      </c>
      <c r="AE44" s="126">
        <f t="shared" si="0"/>
        <v>2</v>
      </c>
      <c r="AF44" s="126">
        <f t="shared" si="0"/>
        <v>4</v>
      </c>
      <c r="AG44" s="126">
        <f t="shared" si="0"/>
        <v>3</v>
      </c>
      <c r="AH44" s="126">
        <f t="shared" si="0"/>
        <v>6</v>
      </c>
      <c r="AI44" s="134">
        <v>-58</v>
      </c>
      <c r="AJ44" s="134">
        <v>58</v>
      </c>
      <c r="AK44" s="134">
        <v>0</v>
      </c>
      <c r="AL44" s="134">
        <v>831</v>
      </c>
      <c r="AM44" s="134">
        <f t="shared" si="3"/>
        <v>831</v>
      </c>
      <c r="AN44" s="135" t="str">
        <f t="shared" si="4"/>
        <v>？</v>
      </c>
      <c r="AO44" s="135">
        <f t="shared" si="4"/>
        <v>6.7129629629629625E-4</v>
      </c>
      <c r="AP44" s="135">
        <f t="shared" si="4"/>
        <v>0</v>
      </c>
      <c r="AQ44" s="135">
        <f t="shared" si="4"/>
        <v>9.618055555555555E-3</v>
      </c>
      <c r="AR44" s="135">
        <f t="shared" si="4"/>
        <v>9.618055555555555E-3</v>
      </c>
      <c r="AS44" s="143"/>
      <c r="AT44" s="144">
        <f>IFERROR(Q44*INDEX(相性スクリプト1!$L$29:$L$33,MATCH(W44,相性スクリプト1!$K$29:$K$33,0),)," ")</f>
        <v>120</v>
      </c>
      <c r="AU44" s="144">
        <f>IFERROR(R44*INDEX(相性スクリプト1!$L$29:$L$33,MATCH(X44,相性スクリプト1!$K$29:$K$33,0),)," ")</f>
        <v>368</v>
      </c>
      <c r="AV44" s="144">
        <f>IFERROR(S44*INDEX(相性スクリプト1!$L$29:$L$33,MATCH(Y44,相性スクリプト1!$K$29:$K$33,0),)," ")</f>
        <v>241.5</v>
      </c>
      <c r="AW44" s="144">
        <f>IFERROR(T44*INDEX(相性スクリプト1!$L$29:$L$33,MATCH(Z44,相性スクリプト1!$K$29:$K$33,0),)," ")</f>
        <v>131</v>
      </c>
      <c r="AX44" s="144">
        <f>IFERROR(U44*INDEX(相性スクリプト1!$L$29:$L$33,MATCH(AA44,相性スクリプト1!$K$29:$K$33,0),)," ")</f>
        <v>136</v>
      </c>
      <c r="AY44" s="144">
        <f>IFERROR(V44*INDEX(相性スクリプト1!$L$29:$L$33,MATCH(AB44,相性スクリプト1!$K$29:$K$33,0),)," ")</f>
        <v>115</v>
      </c>
      <c r="AZ44" s="144">
        <f t="shared" si="7"/>
        <v>5.5556000000000001</v>
      </c>
      <c r="BA44" s="144">
        <f t="shared" si="7"/>
        <v>1.1114999999999999</v>
      </c>
      <c r="BB44" s="144">
        <f t="shared" si="7"/>
        <v>2.2223999999999999</v>
      </c>
      <c r="BC44" s="144">
        <f t="shared" si="7"/>
        <v>4.4443000000000001</v>
      </c>
      <c r="BD44" s="144">
        <f t="shared" si="7"/>
        <v>3.3331999999999997</v>
      </c>
      <c r="BE44" s="144">
        <f t="shared" si="7"/>
        <v>6.6660999999999992</v>
      </c>
      <c r="BF44" s="126">
        <f t="shared" si="5"/>
        <v>512436</v>
      </c>
      <c r="BG44" s="149"/>
    </row>
    <row r="45" spans="1:59" x14ac:dyDescent="0.15">
      <c r="A45" s="108">
        <f t="shared" si="8"/>
        <v>30</v>
      </c>
      <c r="B45" s="54" t="s">
        <v>239</v>
      </c>
      <c r="C45" s="109" t="s">
        <v>139</v>
      </c>
      <c r="D45" s="109" t="s">
        <v>159</v>
      </c>
      <c r="E45" s="110" t="s">
        <v>147</v>
      </c>
      <c r="F45" s="110" t="s">
        <v>148</v>
      </c>
      <c r="G45" s="110">
        <v>290</v>
      </c>
      <c r="H45" s="110" t="s">
        <v>155</v>
      </c>
      <c r="I45" s="110">
        <v>0</v>
      </c>
      <c r="J45" s="110" t="s">
        <v>134</v>
      </c>
      <c r="K45" s="110">
        <v>19</v>
      </c>
      <c r="L45" s="114" t="s">
        <v>228</v>
      </c>
      <c r="M45" s="114"/>
      <c r="N45" s="114"/>
      <c r="O45" s="114"/>
      <c r="P45" s="114"/>
      <c r="Q45" s="17">
        <v>100</v>
      </c>
      <c r="R45" s="17">
        <v>170</v>
      </c>
      <c r="S45" s="17">
        <v>140</v>
      </c>
      <c r="T45" s="17">
        <v>80</v>
      </c>
      <c r="U45" s="17">
        <v>90</v>
      </c>
      <c r="V45" s="17">
        <v>130</v>
      </c>
      <c r="W45" s="122" t="s">
        <v>144</v>
      </c>
      <c r="X45" s="122" t="s">
        <v>131</v>
      </c>
      <c r="Y45" s="122" t="s">
        <v>135</v>
      </c>
      <c r="Z45" s="122" t="s">
        <v>134</v>
      </c>
      <c r="AA45" s="122" t="s">
        <v>134</v>
      </c>
      <c r="AB45" s="122" t="s">
        <v>135</v>
      </c>
      <c r="AC45" s="126">
        <f t="shared" si="0"/>
        <v>4</v>
      </c>
      <c r="AD45" s="126">
        <f t="shared" si="0"/>
        <v>1</v>
      </c>
      <c r="AE45" s="126">
        <f t="shared" si="0"/>
        <v>2</v>
      </c>
      <c r="AF45" s="126">
        <f t="shared" si="0"/>
        <v>6</v>
      </c>
      <c r="AG45" s="126">
        <f t="shared" si="0"/>
        <v>5</v>
      </c>
      <c r="AH45" s="126">
        <f t="shared" si="0"/>
        <v>3</v>
      </c>
      <c r="AI45" s="134">
        <v>35</v>
      </c>
      <c r="AJ45" s="134">
        <v>0</v>
      </c>
      <c r="AK45" s="134">
        <v>2040</v>
      </c>
      <c r="AL45" s="134">
        <v>360</v>
      </c>
      <c r="AM45" s="134">
        <f t="shared" si="3"/>
        <v>2435</v>
      </c>
      <c r="AN45" s="135">
        <f t="shared" si="4"/>
        <v>4.0509259259259258E-4</v>
      </c>
      <c r="AO45" s="135">
        <f t="shared" si="4"/>
        <v>0</v>
      </c>
      <c r="AP45" s="135">
        <f t="shared" si="4"/>
        <v>2.3611111111111114E-2</v>
      </c>
      <c r="AQ45" s="135">
        <f t="shared" si="4"/>
        <v>4.1666666666666666E-3</v>
      </c>
      <c r="AR45" s="135">
        <f t="shared" si="4"/>
        <v>2.8182870370370369E-2</v>
      </c>
      <c r="AS45" s="143"/>
      <c r="AT45" s="144">
        <f>IFERROR(Q45*INDEX(相性スクリプト1!$L$29:$L$33,MATCH(W45,相性スクリプト1!$K$29:$K$33,0),)," ")</f>
        <v>100</v>
      </c>
      <c r="AU45" s="144">
        <f>IFERROR(R45*INDEX(相性スクリプト1!$L$29:$L$33,MATCH(X45,相性スクリプト1!$K$29:$K$33,0),)," ")</f>
        <v>340</v>
      </c>
      <c r="AV45" s="144">
        <f>IFERROR(S45*INDEX(相性スクリプト1!$L$29:$L$33,MATCH(Y45,相性スクリプト1!$K$29:$K$33,0),)," ")</f>
        <v>210</v>
      </c>
      <c r="AW45" s="144">
        <f>IFERROR(T45*INDEX(相性スクリプト1!$L$29:$L$33,MATCH(Z45,相性スクリプト1!$K$29:$K$33,0),)," ")</f>
        <v>40</v>
      </c>
      <c r="AX45" s="144">
        <f>IFERROR(U45*INDEX(相性スクリプト1!$L$29:$L$33,MATCH(AA45,相性スクリプト1!$K$29:$K$33,0),)," ")</f>
        <v>45</v>
      </c>
      <c r="AY45" s="144">
        <f>IFERROR(V45*INDEX(相性スクリプト1!$L$29:$L$33,MATCH(AB45,相性スクリプト1!$K$29:$K$33,0),)," ")</f>
        <v>195</v>
      </c>
      <c r="AZ45" s="144">
        <f t="shared" si="7"/>
        <v>4.4446000000000003</v>
      </c>
      <c r="BA45" s="144">
        <f t="shared" si="7"/>
        <v>1.1114999999999999</v>
      </c>
      <c r="BB45" s="144">
        <f t="shared" si="7"/>
        <v>2.2223999999999999</v>
      </c>
      <c r="BC45" s="144">
        <f t="shared" si="7"/>
        <v>6.6662999999999997</v>
      </c>
      <c r="BD45" s="144">
        <f t="shared" si="7"/>
        <v>5.5552000000000001</v>
      </c>
      <c r="BE45" s="144">
        <f t="shared" si="7"/>
        <v>3.3331</v>
      </c>
      <c r="BF45" s="126">
        <f t="shared" si="5"/>
        <v>412653</v>
      </c>
      <c r="BG45" s="149"/>
    </row>
    <row r="46" spans="1:59" x14ac:dyDescent="0.15">
      <c r="A46" s="108">
        <f t="shared" si="8"/>
        <v>31</v>
      </c>
      <c r="B46" s="54" t="s">
        <v>240</v>
      </c>
      <c r="C46" s="109" t="s">
        <v>139</v>
      </c>
      <c r="D46" s="109" t="s">
        <v>165</v>
      </c>
      <c r="E46" s="110" t="s">
        <v>147</v>
      </c>
      <c r="F46" s="110" t="s">
        <v>150</v>
      </c>
      <c r="G46" s="110">
        <v>310</v>
      </c>
      <c r="H46" s="110" t="s">
        <v>166</v>
      </c>
      <c r="I46" s="110">
        <v>-60</v>
      </c>
      <c r="J46" s="110" t="s">
        <v>140</v>
      </c>
      <c r="K46" s="110">
        <v>17</v>
      </c>
      <c r="L46" s="114" t="s">
        <v>228</v>
      </c>
      <c r="M46" s="114"/>
      <c r="N46" s="114"/>
      <c r="O46" s="114"/>
      <c r="P46" s="114" t="s">
        <v>167</v>
      </c>
      <c r="Q46" s="17">
        <v>100</v>
      </c>
      <c r="R46" s="17">
        <v>170</v>
      </c>
      <c r="S46" s="17">
        <v>140</v>
      </c>
      <c r="T46" s="17">
        <v>120</v>
      </c>
      <c r="U46" s="17">
        <v>90</v>
      </c>
      <c r="V46" s="17">
        <v>130</v>
      </c>
      <c r="W46" s="122" t="s">
        <v>144</v>
      </c>
      <c r="X46" s="122" t="s">
        <v>131</v>
      </c>
      <c r="Y46" s="122" t="s">
        <v>135</v>
      </c>
      <c r="Z46" s="122" t="s">
        <v>144</v>
      </c>
      <c r="AA46" s="122" t="s">
        <v>134</v>
      </c>
      <c r="AB46" s="122" t="s">
        <v>135</v>
      </c>
      <c r="AC46" s="126">
        <f t="shared" si="0"/>
        <v>5</v>
      </c>
      <c r="AD46" s="126">
        <f t="shared" si="0"/>
        <v>1</v>
      </c>
      <c r="AE46" s="126">
        <f t="shared" si="0"/>
        <v>2</v>
      </c>
      <c r="AF46" s="126">
        <f t="shared" ref="AF46:AH106" si="9">IFERROR(IF($B46="すえきすえぞー(レア1)",AF$401,RANK(BC46,$AZ46:$BE46,1))," ")</f>
        <v>4</v>
      </c>
      <c r="AG46" s="126">
        <f t="shared" si="9"/>
        <v>6</v>
      </c>
      <c r="AH46" s="126">
        <f t="shared" si="9"/>
        <v>3</v>
      </c>
      <c r="AI46" s="134">
        <v>30</v>
      </c>
      <c r="AJ46" s="134">
        <v>0</v>
      </c>
      <c r="AK46" s="134">
        <v>2040</v>
      </c>
      <c r="AL46" s="134">
        <v>360</v>
      </c>
      <c r="AM46" s="134">
        <f t="shared" si="3"/>
        <v>2430</v>
      </c>
      <c r="AN46" s="135">
        <f t="shared" si="4"/>
        <v>3.4722222222222218E-4</v>
      </c>
      <c r="AO46" s="135">
        <f t="shared" si="4"/>
        <v>0</v>
      </c>
      <c r="AP46" s="135">
        <f t="shared" si="4"/>
        <v>2.3611111111111114E-2</v>
      </c>
      <c r="AQ46" s="135">
        <f t="shared" si="4"/>
        <v>4.1666666666666666E-3</v>
      </c>
      <c r="AR46" s="135">
        <f t="shared" si="4"/>
        <v>2.8125000000000001E-2</v>
      </c>
      <c r="AS46" s="143"/>
      <c r="AT46" s="144">
        <f>IFERROR(Q46*INDEX(相性スクリプト1!$L$29:$L$33,MATCH(W46,相性スクリプト1!$K$29:$K$33,0),)," ")</f>
        <v>100</v>
      </c>
      <c r="AU46" s="144">
        <f>IFERROR(R46*INDEX(相性スクリプト1!$L$29:$L$33,MATCH(X46,相性スクリプト1!$K$29:$K$33,0),)," ")</f>
        <v>340</v>
      </c>
      <c r="AV46" s="144">
        <f>IFERROR(S46*INDEX(相性スクリプト1!$L$29:$L$33,MATCH(Y46,相性スクリプト1!$K$29:$K$33,0),)," ")</f>
        <v>210</v>
      </c>
      <c r="AW46" s="144">
        <f>IFERROR(T46*INDEX(相性スクリプト1!$L$29:$L$33,MATCH(Z46,相性スクリプト1!$K$29:$K$33,0),)," ")</f>
        <v>120</v>
      </c>
      <c r="AX46" s="144">
        <f>IFERROR(U46*INDEX(相性スクリプト1!$L$29:$L$33,MATCH(AA46,相性スクリプト1!$K$29:$K$33,0),)," ")</f>
        <v>45</v>
      </c>
      <c r="AY46" s="144">
        <f>IFERROR(V46*INDEX(相性スクリプト1!$L$29:$L$33,MATCH(AB46,相性スクリプト1!$K$29:$K$33,0),)," ")</f>
        <v>195</v>
      </c>
      <c r="AZ46" s="144">
        <f t="shared" si="7"/>
        <v>5.5556000000000001</v>
      </c>
      <c r="BA46" s="144">
        <f t="shared" si="7"/>
        <v>1.1114999999999999</v>
      </c>
      <c r="BB46" s="144">
        <f t="shared" si="7"/>
        <v>2.2223999999999999</v>
      </c>
      <c r="BC46" s="144">
        <f t="shared" si="7"/>
        <v>4.4443000000000001</v>
      </c>
      <c r="BD46" s="144">
        <f t="shared" si="7"/>
        <v>6.6661999999999999</v>
      </c>
      <c r="BE46" s="144">
        <f t="shared" si="7"/>
        <v>3.3331</v>
      </c>
      <c r="BF46" s="126">
        <f t="shared" si="5"/>
        <v>512463</v>
      </c>
      <c r="BG46" s="149"/>
    </row>
    <row r="47" spans="1:59" x14ac:dyDescent="0.15">
      <c r="A47" s="108">
        <f t="shared" si="8"/>
        <v>32</v>
      </c>
      <c r="B47" s="54" t="s">
        <v>241</v>
      </c>
      <c r="C47" s="109" t="s">
        <v>139</v>
      </c>
      <c r="D47" s="109" t="s">
        <v>242</v>
      </c>
      <c r="E47" s="110" t="s">
        <v>147</v>
      </c>
      <c r="F47" s="110" t="s">
        <v>140</v>
      </c>
      <c r="G47" s="110">
        <v>310</v>
      </c>
      <c r="H47" s="110" t="s">
        <v>149</v>
      </c>
      <c r="I47" s="110">
        <v>-30</v>
      </c>
      <c r="J47" s="110" t="s">
        <v>134</v>
      </c>
      <c r="K47" s="110">
        <v>18</v>
      </c>
      <c r="L47" s="114" t="s">
        <v>228</v>
      </c>
      <c r="M47" s="114"/>
      <c r="N47" s="114"/>
      <c r="O47" s="114"/>
      <c r="P47" s="114"/>
      <c r="Q47" s="17">
        <v>100</v>
      </c>
      <c r="R47" s="17">
        <v>150</v>
      </c>
      <c r="S47" s="17">
        <v>140</v>
      </c>
      <c r="T47" s="17">
        <v>120</v>
      </c>
      <c r="U47" s="17">
        <v>90</v>
      </c>
      <c r="V47" s="17">
        <v>130</v>
      </c>
      <c r="W47" s="122" t="s">
        <v>144</v>
      </c>
      <c r="X47" s="122" t="s">
        <v>135</v>
      </c>
      <c r="Y47" s="122" t="s">
        <v>135</v>
      </c>
      <c r="Z47" s="122" t="s">
        <v>144</v>
      </c>
      <c r="AA47" s="122" t="s">
        <v>134</v>
      </c>
      <c r="AB47" s="122" t="s">
        <v>135</v>
      </c>
      <c r="AC47" s="126">
        <f t="shared" ref="AC47:AE106" si="10">IFERROR(IF($B47="すえきすえぞー(レア1)",AC$401,RANK(AZ47,$AZ47:$BE47,1))," ")</f>
        <v>5</v>
      </c>
      <c r="AD47" s="126">
        <f t="shared" si="10"/>
        <v>1</v>
      </c>
      <c r="AE47" s="126">
        <f t="shared" si="10"/>
        <v>2</v>
      </c>
      <c r="AF47" s="126">
        <f t="shared" si="9"/>
        <v>4</v>
      </c>
      <c r="AG47" s="126">
        <f t="shared" si="9"/>
        <v>6</v>
      </c>
      <c r="AH47" s="126">
        <f t="shared" si="9"/>
        <v>3</v>
      </c>
      <c r="AI47" s="134">
        <v>24</v>
      </c>
      <c r="AJ47" s="134">
        <v>0</v>
      </c>
      <c r="AK47" s="134">
        <v>2040</v>
      </c>
      <c r="AL47" s="134">
        <v>360</v>
      </c>
      <c r="AM47" s="134">
        <f t="shared" si="3"/>
        <v>2424</v>
      </c>
      <c r="AN47" s="135">
        <f t="shared" si="4"/>
        <v>2.7777777777777778E-4</v>
      </c>
      <c r="AO47" s="135">
        <f t="shared" si="4"/>
        <v>0</v>
      </c>
      <c r="AP47" s="135">
        <f t="shared" si="4"/>
        <v>2.3611111111111114E-2</v>
      </c>
      <c r="AQ47" s="135">
        <f t="shared" si="4"/>
        <v>4.1666666666666666E-3</v>
      </c>
      <c r="AR47" s="135">
        <f t="shared" si="4"/>
        <v>2.8055555555555556E-2</v>
      </c>
      <c r="AS47" s="143"/>
      <c r="AT47" s="144">
        <f>IFERROR(Q47*INDEX(相性スクリプト1!$L$29:$L$33,MATCH(W47,相性スクリプト1!$K$29:$K$33,0),)," ")</f>
        <v>100</v>
      </c>
      <c r="AU47" s="144">
        <f>IFERROR(R47*INDEX(相性スクリプト1!$L$29:$L$33,MATCH(X47,相性スクリプト1!$K$29:$K$33,0),)," ")</f>
        <v>225</v>
      </c>
      <c r="AV47" s="144">
        <f>IFERROR(S47*INDEX(相性スクリプト1!$L$29:$L$33,MATCH(Y47,相性スクリプト1!$K$29:$K$33,0),)," ")</f>
        <v>210</v>
      </c>
      <c r="AW47" s="144">
        <f>IFERROR(T47*INDEX(相性スクリプト1!$L$29:$L$33,MATCH(Z47,相性スクリプト1!$K$29:$K$33,0),)," ")</f>
        <v>120</v>
      </c>
      <c r="AX47" s="144">
        <f>IFERROR(U47*INDEX(相性スクリプト1!$L$29:$L$33,MATCH(AA47,相性スクリプト1!$K$29:$K$33,0),)," ")</f>
        <v>45</v>
      </c>
      <c r="AY47" s="144">
        <f>IFERROR(V47*INDEX(相性スクリプト1!$L$29:$L$33,MATCH(AB47,相性スクリプト1!$K$29:$K$33,0),)," ")</f>
        <v>195</v>
      </c>
      <c r="AZ47" s="144">
        <f t="shared" si="7"/>
        <v>5.5556000000000001</v>
      </c>
      <c r="BA47" s="144">
        <f t="shared" si="7"/>
        <v>1.1114999999999999</v>
      </c>
      <c r="BB47" s="144">
        <f t="shared" si="7"/>
        <v>2.2223999999999999</v>
      </c>
      <c r="BC47" s="144">
        <f t="shared" si="7"/>
        <v>4.4443000000000001</v>
      </c>
      <c r="BD47" s="144">
        <f t="shared" si="7"/>
        <v>6.6661999999999999</v>
      </c>
      <c r="BE47" s="144">
        <f t="shared" si="7"/>
        <v>3.3331</v>
      </c>
      <c r="BF47" s="126">
        <f t="shared" si="5"/>
        <v>512463</v>
      </c>
      <c r="BG47" s="149"/>
    </row>
    <row r="48" spans="1:59" x14ac:dyDescent="0.15">
      <c r="A48" s="108">
        <f t="shared" si="8"/>
        <v>33</v>
      </c>
      <c r="B48" s="54" t="s">
        <v>243</v>
      </c>
      <c r="C48" s="109" t="s">
        <v>139</v>
      </c>
      <c r="D48" s="109" t="s">
        <v>169</v>
      </c>
      <c r="E48" s="110" t="s">
        <v>147</v>
      </c>
      <c r="F48" s="110" t="s">
        <v>140</v>
      </c>
      <c r="G48" s="110">
        <v>270</v>
      </c>
      <c r="H48" s="110" t="s">
        <v>141</v>
      </c>
      <c r="I48" s="110">
        <v>40</v>
      </c>
      <c r="J48" s="110" t="s">
        <v>144</v>
      </c>
      <c r="K48" s="110">
        <v>15</v>
      </c>
      <c r="L48" s="114" t="s">
        <v>228</v>
      </c>
      <c r="M48" s="114"/>
      <c r="N48" s="114"/>
      <c r="O48" s="114"/>
      <c r="P48" s="114"/>
      <c r="Q48" s="17">
        <v>100</v>
      </c>
      <c r="R48" s="17">
        <v>140</v>
      </c>
      <c r="S48" s="17">
        <v>160</v>
      </c>
      <c r="T48" s="17">
        <v>130</v>
      </c>
      <c r="U48" s="17">
        <v>90</v>
      </c>
      <c r="V48" s="17">
        <v>80</v>
      </c>
      <c r="W48" s="122" t="s">
        <v>144</v>
      </c>
      <c r="X48" s="122" t="s">
        <v>135</v>
      </c>
      <c r="Y48" s="122" t="s">
        <v>131</v>
      </c>
      <c r="Z48" s="122" t="s">
        <v>135</v>
      </c>
      <c r="AA48" s="122" t="s">
        <v>144</v>
      </c>
      <c r="AB48" s="122" t="s">
        <v>134</v>
      </c>
      <c r="AC48" s="126">
        <f t="shared" si="10"/>
        <v>4</v>
      </c>
      <c r="AD48" s="126">
        <f t="shared" si="10"/>
        <v>2</v>
      </c>
      <c r="AE48" s="126">
        <f t="shared" si="10"/>
        <v>1</v>
      </c>
      <c r="AF48" s="126">
        <f t="shared" si="9"/>
        <v>3</v>
      </c>
      <c r="AG48" s="126">
        <f t="shared" si="9"/>
        <v>5</v>
      </c>
      <c r="AH48" s="126">
        <f t="shared" si="9"/>
        <v>6</v>
      </c>
      <c r="AI48" s="134">
        <v>21</v>
      </c>
      <c r="AJ48" s="134">
        <v>0</v>
      </c>
      <c r="AK48" s="134">
        <v>2040</v>
      </c>
      <c r="AL48" s="134">
        <v>360</v>
      </c>
      <c r="AM48" s="134">
        <f t="shared" si="3"/>
        <v>2421</v>
      </c>
      <c r="AN48" s="135">
        <f t="shared" si="4"/>
        <v>2.4305555555555555E-4</v>
      </c>
      <c r="AO48" s="135">
        <f t="shared" si="4"/>
        <v>0</v>
      </c>
      <c r="AP48" s="135">
        <f t="shared" si="4"/>
        <v>2.3611111111111114E-2</v>
      </c>
      <c r="AQ48" s="135">
        <f t="shared" si="4"/>
        <v>4.1666666666666666E-3</v>
      </c>
      <c r="AR48" s="135">
        <f t="shared" si="4"/>
        <v>2.8020833333333332E-2</v>
      </c>
      <c r="AS48" s="143"/>
      <c r="AT48" s="144">
        <f>IFERROR(Q48*INDEX(相性スクリプト1!$L$29:$L$33,MATCH(W48,相性スクリプト1!$K$29:$K$33,0),)," ")</f>
        <v>100</v>
      </c>
      <c r="AU48" s="144">
        <f>IFERROR(R48*INDEX(相性スクリプト1!$L$29:$L$33,MATCH(X48,相性スクリプト1!$K$29:$K$33,0),)," ")</f>
        <v>210</v>
      </c>
      <c r="AV48" s="144">
        <f>IFERROR(S48*INDEX(相性スクリプト1!$L$29:$L$33,MATCH(Y48,相性スクリプト1!$K$29:$K$33,0),)," ")</f>
        <v>320</v>
      </c>
      <c r="AW48" s="144">
        <f>IFERROR(T48*INDEX(相性スクリプト1!$L$29:$L$33,MATCH(Z48,相性スクリプト1!$K$29:$K$33,0),)," ")</f>
        <v>195</v>
      </c>
      <c r="AX48" s="144">
        <f>IFERROR(U48*INDEX(相性スクリプト1!$L$29:$L$33,MATCH(AA48,相性スクリプト1!$K$29:$K$33,0),)," ")</f>
        <v>90</v>
      </c>
      <c r="AY48" s="144">
        <f>IFERROR(V48*INDEX(相性スクリプト1!$L$29:$L$33,MATCH(AB48,相性スクリプト1!$K$29:$K$33,0),)," ")</f>
        <v>40</v>
      </c>
      <c r="AZ48" s="144">
        <f t="shared" si="7"/>
        <v>4.4446000000000003</v>
      </c>
      <c r="BA48" s="144">
        <f t="shared" si="7"/>
        <v>2.2225000000000001</v>
      </c>
      <c r="BB48" s="144">
        <f t="shared" si="7"/>
        <v>1.1113999999999999</v>
      </c>
      <c r="BC48" s="144">
        <f t="shared" si="7"/>
        <v>3.3332999999999999</v>
      </c>
      <c r="BD48" s="144">
        <f t="shared" si="7"/>
        <v>5.5552000000000001</v>
      </c>
      <c r="BE48" s="144">
        <f t="shared" si="7"/>
        <v>6.6660999999999992</v>
      </c>
      <c r="BF48" s="126">
        <f t="shared" si="5"/>
        <v>421356</v>
      </c>
      <c r="BG48" s="149"/>
    </row>
    <row r="49" spans="1:59" x14ac:dyDescent="0.15">
      <c r="A49" s="108">
        <f t="shared" si="8"/>
        <v>34</v>
      </c>
      <c r="B49" s="54" t="s">
        <v>244</v>
      </c>
      <c r="C49" s="109" t="s">
        <v>139</v>
      </c>
      <c r="D49" s="109" t="s">
        <v>174</v>
      </c>
      <c r="E49" s="110" t="s">
        <v>147</v>
      </c>
      <c r="F49" s="110" t="s">
        <v>148</v>
      </c>
      <c r="G49" s="110">
        <v>250</v>
      </c>
      <c r="H49" s="110" t="s">
        <v>149</v>
      </c>
      <c r="I49" s="110">
        <v>55</v>
      </c>
      <c r="J49" s="110" t="s">
        <v>134</v>
      </c>
      <c r="K49" s="110">
        <v>18</v>
      </c>
      <c r="L49" s="114" t="s">
        <v>228</v>
      </c>
      <c r="M49" s="114"/>
      <c r="N49" s="114"/>
      <c r="O49" s="114" t="s">
        <v>245</v>
      </c>
      <c r="P49" s="114"/>
      <c r="Q49" s="17">
        <v>100</v>
      </c>
      <c r="R49" s="17">
        <v>130</v>
      </c>
      <c r="S49" s="17">
        <v>160</v>
      </c>
      <c r="T49" s="17">
        <v>120</v>
      </c>
      <c r="U49" s="17">
        <v>90</v>
      </c>
      <c r="V49" s="17">
        <v>110</v>
      </c>
      <c r="W49" s="122" t="s">
        <v>144</v>
      </c>
      <c r="X49" s="122" t="s">
        <v>135</v>
      </c>
      <c r="Y49" s="122" t="s">
        <v>131</v>
      </c>
      <c r="Z49" s="122" t="s">
        <v>144</v>
      </c>
      <c r="AA49" s="122" t="s">
        <v>134</v>
      </c>
      <c r="AB49" s="122" t="s">
        <v>144</v>
      </c>
      <c r="AC49" s="126">
        <f t="shared" si="10"/>
        <v>5</v>
      </c>
      <c r="AD49" s="126">
        <f t="shared" si="10"/>
        <v>2</v>
      </c>
      <c r="AE49" s="126">
        <f t="shared" si="10"/>
        <v>1</v>
      </c>
      <c r="AF49" s="126">
        <f t="shared" si="9"/>
        <v>3</v>
      </c>
      <c r="AG49" s="126">
        <f t="shared" si="9"/>
        <v>6</v>
      </c>
      <c r="AH49" s="126">
        <f t="shared" si="9"/>
        <v>4</v>
      </c>
      <c r="AI49" s="134">
        <v>12</v>
      </c>
      <c r="AJ49" s="134">
        <v>0</v>
      </c>
      <c r="AK49" s="134">
        <v>2040</v>
      </c>
      <c r="AL49" s="134">
        <v>360</v>
      </c>
      <c r="AM49" s="134">
        <f t="shared" si="3"/>
        <v>2412</v>
      </c>
      <c r="AN49" s="135">
        <f t="shared" si="4"/>
        <v>1.3888888888888889E-4</v>
      </c>
      <c r="AO49" s="135">
        <f t="shared" si="4"/>
        <v>0</v>
      </c>
      <c r="AP49" s="135">
        <f t="shared" si="4"/>
        <v>2.3611111111111114E-2</v>
      </c>
      <c r="AQ49" s="135">
        <f t="shared" si="4"/>
        <v>4.1666666666666666E-3</v>
      </c>
      <c r="AR49" s="135">
        <f t="shared" si="4"/>
        <v>2.7916666666666666E-2</v>
      </c>
      <c r="AS49" s="143"/>
      <c r="AT49" s="144">
        <f>IFERROR(Q49*INDEX(相性スクリプト1!$L$29:$L$33,MATCH(W49,相性スクリプト1!$K$29:$K$33,0),)," ")</f>
        <v>100</v>
      </c>
      <c r="AU49" s="144">
        <f>IFERROR(R49*INDEX(相性スクリプト1!$L$29:$L$33,MATCH(X49,相性スクリプト1!$K$29:$K$33,0),)," ")</f>
        <v>195</v>
      </c>
      <c r="AV49" s="144">
        <f>IFERROR(S49*INDEX(相性スクリプト1!$L$29:$L$33,MATCH(Y49,相性スクリプト1!$K$29:$K$33,0),)," ")</f>
        <v>320</v>
      </c>
      <c r="AW49" s="144">
        <f>IFERROR(T49*INDEX(相性スクリプト1!$L$29:$L$33,MATCH(Z49,相性スクリプト1!$K$29:$K$33,0),)," ")</f>
        <v>120</v>
      </c>
      <c r="AX49" s="144">
        <f>IFERROR(U49*INDEX(相性スクリプト1!$L$29:$L$33,MATCH(AA49,相性スクリプト1!$K$29:$K$33,0),)," ")</f>
        <v>45</v>
      </c>
      <c r="AY49" s="144">
        <f>IFERROR(V49*INDEX(相性スクリプト1!$L$29:$L$33,MATCH(AB49,相性スクリプト1!$K$29:$K$33,0),)," ")</f>
        <v>110</v>
      </c>
      <c r="AZ49" s="144">
        <f t="shared" si="7"/>
        <v>5.5556000000000001</v>
      </c>
      <c r="BA49" s="144">
        <f t="shared" si="7"/>
        <v>2.2225000000000001</v>
      </c>
      <c r="BB49" s="144">
        <f t="shared" si="7"/>
        <v>1.1113999999999999</v>
      </c>
      <c r="BC49" s="144">
        <f t="shared" si="7"/>
        <v>3.3332999999999999</v>
      </c>
      <c r="BD49" s="144">
        <f t="shared" si="7"/>
        <v>6.6661999999999999</v>
      </c>
      <c r="BE49" s="144">
        <f t="shared" si="7"/>
        <v>4.4440999999999997</v>
      </c>
      <c r="BF49" s="126">
        <f t="shared" si="5"/>
        <v>521364</v>
      </c>
      <c r="BG49" s="149"/>
    </row>
    <row r="50" spans="1:59" x14ac:dyDescent="0.15">
      <c r="A50" s="108">
        <f t="shared" si="8"/>
        <v>35</v>
      </c>
      <c r="B50" s="54" t="s">
        <v>246</v>
      </c>
      <c r="C50" s="109" t="s">
        <v>139</v>
      </c>
      <c r="D50" s="109" t="s">
        <v>178</v>
      </c>
      <c r="E50" s="110" t="s">
        <v>147</v>
      </c>
      <c r="F50" s="110" t="s">
        <v>140</v>
      </c>
      <c r="G50" s="110">
        <v>330</v>
      </c>
      <c r="H50" s="110" t="s">
        <v>155</v>
      </c>
      <c r="I50" s="110">
        <v>-60</v>
      </c>
      <c r="J50" s="110" t="s">
        <v>140</v>
      </c>
      <c r="K50" s="110">
        <v>18</v>
      </c>
      <c r="L50" s="114" t="s">
        <v>228</v>
      </c>
      <c r="M50" s="114"/>
      <c r="N50" s="114"/>
      <c r="O50" s="114"/>
      <c r="P50" s="114" t="s">
        <v>179</v>
      </c>
      <c r="Q50" s="17">
        <v>100</v>
      </c>
      <c r="R50" s="17">
        <v>140</v>
      </c>
      <c r="S50" s="17">
        <v>160</v>
      </c>
      <c r="T50" s="17">
        <v>120</v>
      </c>
      <c r="U50" s="17">
        <v>130</v>
      </c>
      <c r="V50" s="17">
        <v>110</v>
      </c>
      <c r="W50" s="122" t="s">
        <v>144</v>
      </c>
      <c r="X50" s="122" t="s">
        <v>144</v>
      </c>
      <c r="Y50" s="122" t="s">
        <v>131</v>
      </c>
      <c r="Z50" s="122" t="s">
        <v>144</v>
      </c>
      <c r="AA50" s="122" t="s">
        <v>144</v>
      </c>
      <c r="AB50" s="122" t="s">
        <v>144</v>
      </c>
      <c r="AC50" s="126">
        <f t="shared" si="10"/>
        <v>6</v>
      </c>
      <c r="AD50" s="126">
        <f t="shared" si="10"/>
        <v>2</v>
      </c>
      <c r="AE50" s="126">
        <f t="shared" si="10"/>
        <v>1</v>
      </c>
      <c r="AF50" s="126">
        <f t="shared" si="9"/>
        <v>4</v>
      </c>
      <c r="AG50" s="126">
        <f t="shared" si="9"/>
        <v>3</v>
      </c>
      <c r="AH50" s="126">
        <f t="shared" si="9"/>
        <v>5</v>
      </c>
      <c r="AI50" s="134">
        <v>13</v>
      </c>
      <c r="AJ50" s="134">
        <v>0</v>
      </c>
      <c r="AK50" s="134">
        <v>2040</v>
      </c>
      <c r="AL50" s="134">
        <v>360</v>
      </c>
      <c r="AM50" s="134">
        <f t="shared" si="3"/>
        <v>2413</v>
      </c>
      <c r="AN50" s="135">
        <f t="shared" si="4"/>
        <v>1.5046296296296295E-4</v>
      </c>
      <c r="AO50" s="135">
        <f t="shared" si="4"/>
        <v>0</v>
      </c>
      <c r="AP50" s="135">
        <f t="shared" si="4"/>
        <v>2.3611111111111114E-2</v>
      </c>
      <c r="AQ50" s="135">
        <f t="shared" si="4"/>
        <v>4.1666666666666666E-3</v>
      </c>
      <c r="AR50" s="135">
        <f t="shared" si="4"/>
        <v>2.7928240740740743E-2</v>
      </c>
      <c r="AS50" s="143"/>
      <c r="AT50" s="144">
        <f>IFERROR(Q50*INDEX(相性スクリプト1!$L$29:$L$33,MATCH(W50,相性スクリプト1!$K$29:$K$33,0),)," ")</f>
        <v>100</v>
      </c>
      <c r="AU50" s="144">
        <f>IFERROR(R50*INDEX(相性スクリプト1!$L$29:$L$33,MATCH(X50,相性スクリプト1!$K$29:$K$33,0),)," ")</f>
        <v>140</v>
      </c>
      <c r="AV50" s="144">
        <f>IFERROR(S50*INDEX(相性スクリプト1!$L$29:$L$33,MATCH(Y50,相性スクリプト1!$K$29:$K$33,0),)," ")</f>
        <v>320</v>
      </c>
      <c r="AW50" s="144">
        <f>IFERROR(T50*INDEX(相性スクリプト1!$L$29:$L$33,MATCH(Z50,相性スクリプト1!$K$29:$K$33,0),)," ")</f>
        <v>120</v>
      </c>
      <c r="AX50" s="144">
        <f>IFERROR(U50*INDEX(相性スクリプト1!$L$29:$L$33,MATCH(AA50,相性スクリプト1!$K$29:$K$33,0),)," ")</f>
        <v>130</v>
      </c>
      <c r="AY50" s="144">
        <f>IFERROR(V50*INDEX(相性スクリプト1!$L$29:$L$33,MATCH(AB50,相性スクリプト1!$K$29:$K$33,0),)," ")</f>
        <v>110</v>
      </c>
      <c r="AZ50" s="144">
        <f t="shared" si="7"/>
        <v>6.6665999999999999</v>
      </c>
      <c r="BA50" s="144">
        <f t="shared" si="7"/>
        <v>2.2225000000000001</v>
      </c>
      <c r="BB50" s="144">
        <f t="shared" si="7"/>
        <v>1.1113999999999999</v>
      </c>
      <c r="BC50" s="144">
        <f t="shared" si="7"/>
        <v>4.4443000000000001</v>
      </c>
      <c r="BD50" s="144">
        <f t="shared" si="7"/>
        <v>3.3331999999999997</v>
      </c>
      <c r="BE50" s="144">
        <f t="shared" si="7"/>
        <v>5.5550999999999995</v>
      </c>
      <c r="BF50" s="126">
        <f t="shared" si="5"/>
        <v>621435</v>
      </c>
      <c r="BG50" s="149"/>
    </row>
    <row r="51" spans="1:59" x14ac:dyDescent="0.15">
      <c r="A51" s="108">
        <f t="shared" si="8"/>
        <v>36</v>
      </c>
      <c r="B51" s="54" t="s">
        <v>247</v>
      </c>
      <c r="C51" s="109" t="s">
        <v>139</v>
      </c>
      <c r="D51" s="109" t="s">
        <v>181</v>
      </c>
      <c r="E51" s="110" t="s">
        <v>147</v>
      </c>
      <c r="F51" s="110" t="s">
        <v>148</v>
      </c>
      <c r="G51" s="110">
        <v>290</v>
      </c>
      <c r="H51" s="110" t="s">
        <v>149</v>
      </c>
      <c r="I51" s="110">
        <v>-30</v>
      </c>
      <c r="J51" s="110" t="s">
        <v>140</v>
      </c>
      <c r="K51" s="110">
        <v>17</v>
      </c>
      <c r="L51" s="114" t="s">
        <v>228</v>
      </c>
      <c r="M51" s="114"/>
      <c r="N51" s="114"/>
      <c r="O51" s="114"/>
      <c r="P51" s="114" t="s">
        <v>182</v>
      </c>
      <c r="Q51" s="17">
        <v>100</v>
      </c>
      <c r="R51" s="17">
        <v>170</v>
      </c>
      <c r="S51" s="17">
        <v>130</v>
      </c>
      <c r="T51" s="17">
        <v>120</v>
      </c>
      <c r="U51" s="17">
        <v>90</v>
      </c>
      <c r="V51" s="17">
        <v>110</v>
      </c>
      <c r="W51" s="122" t="s">
        <v>144</v>
      </c>
      <c r="X51" s="122" t="s">
        <v>131</v>
      </c>
      <c r="Y51" s="122" t="s">
        <v>135</v>
      </c>
      <c r="Z51" s="122" t="s">
        <v>144</v>
      </c>
      <c r="AA51" s="122" t="s">
        <v>134</v>
      </c>
      <c r="AB51" s="122" t="s">
        <v>144</v>
      </c>
      <c r="AC51" s="126">
        <f t="shared" si="10"/>
        <v>5</v>
      </c>
      <c r="AD51" s="126">
        <f t="shared" si="10"/>
        <v>1</v>
      </c>
      <c r="AE51" s="126">
        <f t="shared" si="10"/>
        <v>2</v>
      </c>
      <c r="AF51" s="126">
        <f t="shared" si="9"/>
        <v>3</v>
      </c>
      <c r="AG51" s="126">
        <f t="shared" si="9"/>
        <v>6</v>
      </c>
      <c r="AH51" s="126">
        <f t="shared" si="9"/>
        <v>4</v>
      </c>
      <c r="AI51" s="134">
        <v>3</v>
      </c>
      <c r="AJ51" s="134">
        <v>0</v>
      </c>
      <c r="AK51" s="134">
        <v>2040</v>
      </c>
      <c r="AL51" s="134">
        <v>360</v>
      </c>
      <c r="AM51" s="134">
        <f t="shared" si="3"/>
        <v>2403</v>
      </c>
      <c r="AN51" s="135">
        <f t="shared" si="4"/>
        <v>3.4722222222222222E-5</v>
      </c>
      <c r="AO51" s="135">
        <f t="shared" si="4"/>
        <v>0</v>
      </c>
      <c r="AP51" s="135">
        <f t="shared" si="4"/>
        <v>2.3611111111111114E-2</v>
      </c>
      <c r="AQ51" s="135">
        <f t="shared" si="4"/>
        <v>4.1666666666666666E-3</v>
      </c>
      <c r="AR51" s="135">
        <f t="shared" si="4"/>
        <v>2.78125E-2</v>
      </c>
      <c r="AS51" s="143"/>
      <c r="AT51" s="144">
        <f>IFERROR(Q51*INDEX(相性スクリプト1!$L$29:$L$33,MATCH(W51,相性スクリプト1!$K$29:$K$33,0),)," ")</f>
        <v>100</v>
      </c>
      <c r="AU51" s="144">
        <f>IFERROR(R51*INDEX(相性スクリプト1!$L$29:$L$33,MATCH(X51,相性スクリプト1!$K$29:$K$33,0),)," ")</f>
        <v>340</v>
      </c>
      <c r="AV51" s="144">
        <f>IFERROR(S51*INDEX(相性スクリプト1!$L$29:$L$33,MATCH(Y51,相性スクリプト1!$K$29:$K$33,0),)," ")</f>
        <v>195</v>
      </c>
      <c r="AW51" s="144">
        <f>IFERROR(T51*INDEX(相性スクリプト1!$L$29:$L$33,MATCH(Z51,相性スクリプト1!$K$29:$K$33,0),)," ")</f>
        <v>120</v>
      </c>
      <c r="AX51" s="144">
        <f>IFERROR(U51*INDEX(相性スクリプト1!$L$29:$L$33,MATCH(AA51,相性スクリプト1!$K$29:$K$33,0),)," ")</f>
        <v>45</v>
      </c>
      <c r="AY51" s="144">
        <f>IFERROR(V51*INDEX(相性スクリプト1!$L$29:$L$33,MATCH(AB51,相性スクリプト1!$K$29:$K$33,0),)," ")</f>
        <v>110</v>
      </c>
      <c r="AZ51" s="144">
        <f t="shared" si="7"/>
        <v>5.5556000000000001</v>
      </c>
      <c r="BA51" s="144">
        <f t="shared" si="7"/>
        <v>1.1114999999999999</v>
      </c>
      <c r="BB51" s="144">
        <f t="shared" si="7"/>
        <v>2.2223999999999999</v>
      </c>
      <c r="BC51" s="144">
        <f t="shared" si="7"/>
        <v>3.3332999999999999</v>
      </c>
      <c r="BD51" s="144">
        <f t="shared" si="7"/>
        <v>6.6661999999999999</v>
      </c>
      <c r="BE51" s="144">
        <f t="shared" si="7"/>
        <v>4.4440999999999997</v>
      </c>
      <c r="BF51" s="126">
        <f t="shared" si="5"/>
        <v>512364</v>
      </c>
      <c r="BG51" s="149"/>
    </row>
    <row r="52" spans="1:59" x14ac:dyDescent="0.15">
      <c r="A52" s="108">
        <f t="shared" si="8"/>
        <v>37</v>
      </c>
      <c r="B52" s="54" t="s">
        <v>248</v>
      </c>
      <c r="C52" s="109" t="s">
        <v>139</v>
      </c>
      <c r="D52" s="109" t="s">
        <v>184</v>
      </c>
      <c r="E52" s="110" t="s">
        <v>147</v>
      </c>
      <c r="F52" s="110" t="s">
        <v>150</v>
      </c>
      <c r="G52" s="110">
        <v>290</v>
      </c>
      <c r="H52" s="110" t="s">
        <v>149</v>
      </c>
      <c r="I52" s="110">
        <v>-40</v>
      </c>
      <c r="J52" s="110" t="s">
        <v>144</v>
      </c>
      <c r="K52" s="110">
        <v>14</v>
      </c>
      <c r="L52" s="114" t="s">
        <v>228</v>
      </c>
      <c r="M52" s="114"/>
      <c r="N52" s="114"/>
      <c r="O52" s="114"/>
      <c r="P52" s="114"/>
      <c r="Q52" s="17">
        <v>70</v>
      </c>
      <c r="R52" s="17">
        <v>100</v>
      </c>
      <c r="S52" s="17">
        <v>110</v>
      </c>
      <c r="T52" s="17">
        <v>140</v>
      </c>
      <c r="U52" s="17">
        <v>90</v>
      </c>
      <c r="V52" s="17">
        <v>150</v>
      </c>
      <c r="W52" s="122" t="s">
        <v>144</v>
      </c>
      <c r="X52" s="122" t="s">
        <v>135</v>
      </c>
      <c r="Y52" s="122" t="s">
        <v>144</v>
      </c>
      <c r="Z52" s="122" t="s">
        <v>135</v>
      </c>
      <c r="AA52" s="122" t="s">
        <v>134</v>
      </c>
      <c r="AB52" s="122" t="s">
        <v>135</v>
      </c>
      <c r="AC52" s="126">
        <f t="shared" si="10"/>
        <v>5</v>
      </c>
      <c r="AD52" s="126">
        <f t="shared" si="10"/>
        <v>3</v>
      </c>
      <c r="AE52" s="126">
        <f t="shared" si="10"/>
        <v>4</v>
      </c>
      <c r="AF52" s="126">
        <f t="shared" si="9"/>
        <v>2</v>
      </c>
      <c r="AG52" s="126">
        <f t="shared" si="9"/>
        <v>6</v>
      </c>
      <c r="AH52" s="126">
        <f t="shared" si="9"/>
        <v>1</v>
      </c>
      <c r="AI52" s="134">
        <v>37</v>
      </c>
      <c r="AJ52" s="134">
        <v>0</v>
      </c>
      <c r="AK52" s="134">
        <v>2040</v>
      </c>
      <c r="AL52" s="134">
        <v>360</v>
      </c>
      <c r="AM52" s="134">
        <f t="shared" si="3"/>
        <v>2437</v>
      </c>
      <c r="AN52" s="135">
        <f t="shared" si="4"/>
        <v>4.2824074074074081E-4</v>
      </c>
      <c r="AO52" s="135">
        <f t="shared" si="4"/>
        <v>0</v>
      </c>
      <c r="AP52" s="135">
        <f t="shared" si="4"/>
        <v>2.3611111111111114E-2</v>
      </c>
      <c r="AQ52" s="135">
        <f t="shared" si="4"/>
        <v>4.1666666666666666E-3</v>
      </c>
      <c r="AR52" s="135">
        <f t="shared" si="4"/>
        <v>2.8206018518518519E-2</v>
      </c>
      <c r="AS52" s="143"/>
      <c r="AT52" s="144">
        <f>IFERROR(Q52*INDEX(相性スクリプト1!$L$29:$L$33,MATCH(W52,相性スクリプト1!$K$29:$K$33,0),)," ")</f>
        <v>70</v>
      </c>
      <c r="AU52" s="144">
        <f>IFERROR(R52*INDEX(相性スクリプト1!$L$29:$L$33,MATCH(X52,相性スクリプト1!$K$29:$K$33,0),)," ")</f>
        <v>150</v>
      </c>
      <c r="AV52" s="144">
        <f>IFERROR(S52*INDEX(相性スクリプト1!$L$29:$L$33,MATCH(Y52,相性スクリプト1!$K$29:$K$33,0),)," ")</f>
        <v>110</v>
      </c>
      <c r="AW52" s="144">
        <f>IFERROR(T52*INDEX(相性スクリプト1!$L$29:$L$33,MATCH(Z52,相性スクリプト1!$K$29:$K$33,0),)," ")</f>
        <v>210</v>
      </c>
      <c r="AX52" s="144">
        <f>IFERROR(U52*INDEX(相性スクリプト1!$L$29:$L$33,MATCH(AA52,相性スクリプト1!$K$29:$K$33,0),)," ")</f>
        <v>45</v>
      </c>
      <c r="AY52" s="144">
        <f>IFERROR(V52*INDEX(相性スクリプト1!$L$29:$L$33,MATCH(AB52,相性スクリプト1!$K$29:$K$33,0),)," ")</f>
        <v>225</v>
      </c>
      <c r="AZ52" s="144">
        <f t="shared" si="7"/>
        <v>5.5666000000000002</v>
      </c>
      <c r="BA52" s="144">
        <f t="shared" si="7"/>
        <v>3.3445</v>
      </c>
      <c r="BB52" s="144">
        <f t="shared" si="7"/>
        <v>4.4334000000000007</v>
      </c>
      <c r="BC52" s="144">
        <f t="shared" si="7"/>
        <v>2.2223000000000002</v>
      </c>
      <c r="BD52" s="144">
        <f t="shared" si="7"/>
        <v>6.6551999999999998</v>
      </c>
      <c r="BE52" s="144">
        <f t="shared" si="7"/>
        <v>1.1111</v>
      </c>
      <c r="BF52" s="126">
        <f t="shared" si="5"/>
        <v>534261</v>
      </c>
      <c r="BG52" s="149"/>
    </row>
    <row r="53" spans="1:59" x14ac:dyDescent="0.15">
      <c r="A53" s="108">
        <f t="shared" si="8"/>
        <v>38</v>
      </c>
      <c r="B53" s="54" t="s">
        <v>249</v>
      </c>
      <c r="C53" s="109" t="s">
        <v>139</v>
      </c>
      <c r="D53" s="109" t="s">
        <v>193</v>
      </c>
      <c r="E53" s="110" t="s">
        <v>147</v>
      </c>
      <c r="F53" s="110" t="s">
        <v>150</v>
      </c>
      <c r="G53" s="110">
        <v>250</v>
      </c>
      <c r="H53" s="110" t="s">
        <v>166</v>
      </c>
      <c r="I53" s="110">
        <v>-80</v>
      </c>
      <c r="J53" s="110" t="s">
        <v>134</v>
      </c>
      <c r="K53" s="110">
        <v>17</v>
      </c>
      <c r="L53" s="114" t="s">
        <v>250</v>
      </c>
      <c r="M53" s="114"/>
      <c r="N53" s="114"/>
      <c r="O53" s="114"/>
      <c r="P53" s="114"/>
      <c r="Q53" s="17">
        <v>100</v>
      </c>
      <c r="R53" s="17">
        <v>130</v>
      </c>
      <c r="S53" s="17">
        <v>160</v>
      </c>
      <c r="T53" s="17">
        <v>140</v>
      </c>
      <c r="U53" s="17">
        <v>90</v>
      </c>
      <c r="V53" s="17">
        <v>110</v>
      </c>
      <c r="W53" s="122" t="s">
        <v>144</v>
      </c>
      <c r="X53" s="122" t="s">
        <v>135</v>
      </c>
      <c r="Y53" s="122" t="s">
        <v>131</v>
      </c>
      <c r="Z53" s="122" t="s">
        <v>135</v>
      </c>
      <c r="AA53" s="122" t="s">
        <v>134</v>
      </c>
      <c r="AB53" s="122" t="s">
        <v>144</v>
      </c>
      <c r="AC53" s="126">
        <f t="shared" si="10"/>
        <v>5</v>
      </c>
      <c r="AD53" s="126">
        <f t="shared" si="10"/>
        <v>3</v>
      </c>
      <c r="AE53" s="126">
        <f t="shared" si="10"/>
        <v>1</v>
      </c>
      <c r="AF53" s="126">
        <f t="shared" si="9"/>
        <v>2</v>
      </c>
      <c r="AG53" s="126">
        <f t="shared" si="9"/>
        <v>6</v>
      </c>
      <c r="AH53" s="126">
        <f t="shared" si="9"/>
        <v>4</v>
      </c>
      <c r="AI53" s="134">
        <v>7</v>
      </c>
      <c r="AJ53" s="134">
        <v>0</v>
      </c>
      <c r="AK53" s="134">
        <v>2040</v>
      </c>
      <c r="AL53" s="134">
        <v>360</v>
      </c>
      <c r="AM53" s="134">
        <f t="shared" si="3"/>
        <v>2407</v>
      </c>
      <c r="AN53" s="135">
        <f t="shared" si="4"/>
        <v>8.1018518518518516E-5</v>
      </c>
      <c r="AO53" s="135">
        <f t="shared" si="4"/>
        <v>0</v>
      </c>
      <c r="AP53" s="135">
        <f t="shared" si="4"/>
        <v>2.3611111111111114E-2</v>
      </c>
      <c r="AQ53" s="135">
        <f t="shared" si="4"/>
        <v>4.1666666666666666E-3</v>
      </c>
      <c r="AR53" s="135">
        <f t="shared" si="4"/>
        <v>2.7858796296296298E-2</v>
      </c>
      <c r="AS53" s="143"/>
      <c r="AT53" s="144">
        <f>IFERROR(Q53*INDEX(相性スクリプト1!$L$29:$L$33,MATCH(W53,相性スクリプト1!$K$29:$K$33,0),)," ")</f>
        <v>100</v>
      </c>
      <c r="AU53" s="144">
        <f>IFERROR(R53*INDEX(相性スクリプト1!$L$29:$L$33,MATCH(X53,相性スクリプト1!$K$29:$K$33,0),)," ")</f>
        <v>195</v>
      </c>
      <c r="AV53" s="144">
        <f>IFERROR(S53*INDEX(相性スクリプト1!$L$29:$L$33,MATCH(Y53,相性スクリプト1!$K$29:$K$33,0),)," ")</f>
        <v>320</v>
      </c>
      <c r="AW53" s="144">
        <f>IFERROR(T53*INDEX(相性スクリプト1!$L$29:$L$33,MATCH(Z53,相性スクリプト1!$K$29:$K$33,0),)," ")</f>
        <v>210</v>
      </c>
      <c r="AX53" s="144">
        <f>IFERROR(U53*INDEX(相性スクリプト1!$L$29:$L$33,MATCH(AA53,相性スクリプト1!$K$29:$K$33,0),)," ")</f>
        <v>45</v>
      </c>
      <c r="AY53" s="144">
        <f>IFERROR(V53*INDEX(相性スクリプト1!$L$29:$L$33,MATCH(AB53,相性スクリプト1!$K$29:$K$33,0),)," ")</f>
        <v>110</v>
      </c>
      <c r="AZ53" s="144">
        <f t="shared" si="7"/>
        <v>5.5556000000000001</v>
      </c>
      <c r="BA53" s="144">
        <f t="shared" si="7"/>
        <v>3.3334999999999999</v>
      </c>
      <c r="BB53" s="144">
        <f t="shared" si="7"/>
        <v>1.1113999999999999</v>
      </c>
      <c r="BC53" s="144">
        <f t="shared" si="7"/>
        <v>2.2223000000000002</v>
      </c>
      <c r="BD53" s="144">
        <f t="shared" si="7"/>
        <v>6.6661999999999999</v>
      </c>
      <c r="BE53" s="144">
        <f t="shared" si="7"/>
        <v>4.4440999999999997</v>
      </c>
      <c r="BF53" s="126">
        <f t="shared" si="5"/>
        <v>531264</v>
      </c>
      <c r="BG53" s="149"/>
    </row>
    <row r="54" spans="1:59" x14ac:dyDescent="0.15">
      <c r="A54" s="108">
        <f t="shared" si="8"/>
        <v>39</v>
      </c>
      <c r="B54" s="54" t="s">
        <v>251</v>
      </c>
      <c r="C54" s="109" t="s">
        <v>139</v>
      </c>
      <c r="D54" s="109" t="s">
        <v>204</v>
      </c>
      <c r="E54" s="110" t="s">
        <v>147</v>
      </c>
      <c r="F54" s="110" t="s">
        <v>140</v>
      </c>
      <c r="G54" s="110">
        <v>250</v>
      </c>
      <c r="H54" s="110" t="s">
        <v>149</v>
      </c>
      <c r="I54" s="110">
        <v>-50</v>
      </c>
      <c r="J54" s="110" t="s">
        <v>134</v>
      </c>
      <c r="K54" s="110">
        <v>19</v>
      </c>
      <c r="L54" s="114" t="s">
        <v>228</v>
      </c>
      <c r="M54" s="114"/>
      <c r="N54" s="114"/>
      <c r="O54" s="114"/>
      <c r="P54" s="114"/>
      <c r="Q54" s="17">
        <v>100</v>
      </c>
      <c r="R54" s="17">
        <v>150</v>
      </c>
      <c r="S54" s="17">
        <v>140</v>
      </c>
      <c r="T54" s="17">
        <v>120</v>
      </c>
      <c r="U54" s="17">
        <v>90</v>
      </c>
      <c r="V54" s="17">
        <v>130</v>
      </c>
      <c r="W54" s="122" t="s">
        <v>144</v>
      </c>
      <c r="X54" s="122" t="s">
        <v>135</v>
      </c>
      <c r="Y54" s="122" t="s">
        <v>135</v>
      </c>
      <c r="Z54" s="122" t="s">
        <v>144</v>
      </c>
      <c r="AA54" s="122" t="s">
        <v>134</v>
      </c>
      <c r="AB54" s="122" t="s">
        <v>135</v>
      </c>
      <c r="AC54" s="126">
        <f t="shared" si="10"/>
        <v>5</v>
      </c>
      <c r="AD54" s="126">
        <f t="shared" si="10"/>
        <v>1</v>
      </c>
      <c r="AE54" s="126">
        <f t="shared" si="10"/>
        <v>2</v>
      </c>
      <c r="AF54" s="126">
        <f t="shared" si="9"/>
        <v>4</v>
      </c>
      <c r="AG54" s="126">
        <f t="shared" si="9"/>
        <v>6</v>
      </c>
      <c r="AH54" s="126">
        <f t="shared" si="9"/>
        <v>3</v>
      </c>
      <c r="AI54" s="134">
        <v>23</v>
      </c>
      <c r="AJ54" s="134">
        <v>0</v>
      </c>
      <c r="AK54" s="134">
        <v>2040</v>
      </c>
      <c r="AL54" s="134">
        <v>360</v>
      </c>
      <c r="AM54" s="134">
        <f t="shared" si="3"/>
        <v>2423</v>
      </c>
      <c r="AN54" s="135">
        <f t="shared" si="4"/>
        <v>2.6620370370370372E-4</v>
      </c>
      <c r="AO54" s="135">
        <f t="shared" si="4"/>
        <v>0</v>
      </c>
      <c r="AP54" s="135">
        <f t="shared" si="4"/>
        <v>2.3611111111111114E-2</v>
      </c>
      <c r="AQ54" s="135">
        <f t="shared" si="4"/>
        <v>4.1666666666666666E-3</v>
      </c>
      <c r="AR54" s="135">
        <f t="shared" si="4"/>
        <v>2.8043981481481479E-2</v>
      </c>
      <c r="AS54" s="143"/>
      <c r="AT54" s="144">
        <f>IFERROR(Q54*INDEX(相性スクリプト1!$L$29:$L$33,MATCH(W54,相性スクリプト1!$K$29:$K$33,0),)," ")</f>
        <v>100</v>
      </c>
      <c r="AU54" s="144">
        <f>IFERROR(R54*INDEX(相性スクリプト1!$L$29:$L$33,MATCH(X54,相性スクリプト1!$K$29:$K$33,0),)," ")</f>
        <v>225</v>
      </c>
      <c r="AV54" s="144">
        <f>IFERROR(S54*INDEX(相性スクリプト1!$L$29:$L$33,MATCH(Y54,相性スクリプト1!$K$29:$K$33,0),)," ")</f>
        <v>210</v>
      </c>
      <c r="AW54" s="144">
        <f>IFERROR(T54*INDEX(相性スクリプト1!$L$29:$L$33,MATCH(Z54,相性スクリプト1!$K$29:$K$33,0),)," ")</f>
        <v>120</v>
      </c>
      <c r="AX54" s="144">
        <f>IFERROR(U54*INDEX(相性スクリプト1!$L$29:$L$33,MATCH(AA54,相性スクリプト1!$K$29:$K$33,0),)," ")</f>
        <v>45</v>
      </c>
      <c r="AY54" s="144">
        <f>IFERROR(V54*INDEX(相性スクリプト1!$L$29:$L$33,MATCH(AB54,相性スクリプト1!$K$29:$K$33,0),)," ")</f>
        <v>195</v>
      </c>
      <c r="AZ54" s="144">
        <f t="shared" si="7"/>
        <v>5.5556000000000001</v>
      </c>
      <c r="BA54" s="144">
        <f t="shared" si="7"/>
        <v>1.1114999999999999</v>
      </c>
      <c r="BB54" s="144">
        <f t="shared" si="7"/>
        <v>2.2223999999999999</v>
      </c>
      <c r="BC54" s="144">
        <f t="shared" si="7"/>
        <v>4.4443000000000001</v>
      </c>
      <c r="BD54" s="144">
        <f t="shared" si="7"/>
        <v>6.6661999999999999</v>
      </c>
      <c r="BE54" s="144">
        <f t="shared" si="7"/>
        <v>3.3331</v>
      </c>
      <c r="BF54" s="126">
        <f t="shared" si="5"/>
        <v>512463</v>
      </c>
      <c r="BG54" s="149"/>
    </row>
    <row r="55" spans="1:59" x14ac:dyDescent="0.15">
      <c r="A55" s="108">
        <f t="shared" si="8"/>
        <v>40</v>
      </c>
      <c r="B55" s="54" t="s">
        <v>252</v>
      </c>
      <c r="C55" s="109" t="s">
        <v>139</v>
      </c>
      <c r="D55" s="109" t="s">
        <v>210</v>
      </c>
      <c r="E55" s="110"/>
      <c r="F55" s="110"/>
      <c r="G55" s="110"/>
      <c r="H55" s="110"/>
      <c r="I55" s="110"/>
      <c r="J55" s="110"/>
      <c r="K55" s="110"/>
      <c r="L55" s="114"/>
      <c r="M55" s="114"/>
      <c r="N55" s="114"/>
      <c r="O55" s="114"/>
      <c r="P55" s="114"/>
      <c r="Q55" s="17"/>
      <c r="R55" s="17"/>
      <c r="S55" s="17"/>
      <c r="T55" s="17"/>
      <c r="U55" s="17"/>
      <c r="V55" s="17"/>
      <c r="W55" s="122"/>
      <c r="X55" s="122"/>
      <c r="Y55" s="122"/>
      <c r="Z55" s="122"/>
      <c r="AA55" s="122"/>
      <c r="AB55" s="122"/>
      <c r="AC55" s="126" t="str">
        <f t="shared" si="10"/>
        <v xml:space="preserve"> </v>
      </c>
      <c r="AD55" s="126" t="str">
        <f t="shared" si="10"/>
        <v xml:space="preserve"> </v>
      </c>
      <c r="AE55" s="126" t="str">
        <f t="shared" si="10"/>
        <v xml:space="preserve"> </v>
      </c>
      <c r="AF55" s="126" t="str">
        <f t="shared" si="9"/>
        <v xml:space="preserve"> </v>
      </c>
      <c r="AG55" s="126" t="str">
        <f t="shared" si="9"/>
        <v xml:space="preserve"> </v>
      </c>
      <c r="AH55" s="126" t="str">
        <f t="shared" si="9"/>
        <v xml:space="preserve"> </v>
      </c>
      <c r="AI55" s="134"/>
      <c r="AJ55" s="134"/>
      <c r="AK55" s="134"/>
      <c r="AL55" s="134"/>
      <c r="AM55" s="134" t="str">
        <f t="shared" si="3"/>
        <v xml:space="preserve"> </v>
      </c>
      <c r="AN55" s="135" t="str">
        <f t="shared" si="4"/>
        <v xml:space="preserve"> </v>
      </c>
      <c r="AO55" s="135" t="str">
        <f t="shared" si="4"/>
        <v xml:space="preserve"> </v>
      </c>
      <c r="AP55" s="135" t="str">
        <f t="shared" si="4"/>
        <v xml:space="preserve"> </v>
      </c>
      <c r="AQ55" s="135" t="str">
        <f t="shared" si="4"/>
        <v xml:space="preserve"> </v>
      </c>
      <c r="AR55" s="135" t="str">
        <f t="shared" si="4"/>
        <v xml:space="preserve"> </v>
      </c>
      <c r="AS55" s="143"/>
      <c r="AT55" s="144" t="str">
        <f>IFERROR(Q55*INDEX(相性スクリプト1!$L$29:$L$33,MATCH(W55,相性スクリプト1!$K$29:$K$33,0),)," ")</f>
        <v xml:space="preserve"> </v>
      </c>
      <c r="AU55" s="144" t="str">
        <f>IFERROR(R55*INDEX(相性スクリプト1!$L$29:$L$33,MATCH(X55,相性スクリプト1!$K$29:$K$33,0),)," ")</f>
        <v xml:space="preserve"> </v>
      </c>
      <c r="AV55" s="144" t="str">
        <f>IFERROR(S55*INDEX(相性スクリプト1!$L$29:$L$33,MATCH(Y55,相性スクリプト1!$K$29:$K$33,0),)," ")</f>
        <v xml:space="preserve"> </v>
      </c>
      <c r="AW55" s="144" t="str">
        <f>IFERROR(T55*INDEX(相性スクリプト1!$L$29:$L$33,MATCH(Z55,相性スクリプト1!$K$29:$K$33,0),)," ")</f>
        <v xml:space="preserve"> </v>
      </c>
      <c r="AX55" s="144" t="str">
        <f>IFERROR(U55*INDEX(相性スクリプト1!$L$29:$L$33,MATCH(AA55,相性スクリプト1!$K$29:$K$33,0),)," ")</f>
        <v xml:space="preserve"> </v>
      </c>
      <c r="AY55" s="144" t="str">
        <f>IFERROR(V55*INDEX(相性スクリプト1!$L$29:$L$33,MATCH(AB55,相性スクリプト1!$K$29:$K$33,0),)," ")</f>
        <v xml:space="preserve"> </v>
      </c>
      <c r="AZ55" s="144" t="str">
        <f t="shared" si="7"/>
        <v xml:space="preserve"> </v>
      </c>
      <c r="BA55" s="144" t="str">
        <f t="shared" si="7"/>
        <v xml:space="preserve"> </v>
      </c>
      <c r="BB55" s="144" t="str">
        <f t="shared" si="7"/>
        <v xml:space="preserve"> </v>
      </c>
      <c r="BC55" s="144" t="str">
        <f t="shared" si="7"/>
        <v xml:space="preserve"> </v>
      </c>
      <c r="BD55" s="144" t="str">
        <f t="shared" si="7"/>
        <v xml:space="preserve"> </v>
      </c>
      <c r="BE55" s="144" t="str">
        <f t="shared" si="7"/>
        <v xml:space="preserve"> </v>
      </c>
      <c r="BF55" s="126" t="str">
        <f t="shared" si="5"/>
        <v xml:space="preserve"> </v>
      </c>
      <c r="BG55" s="149"/>
    </row>
    <row r="56" spans="1:59" x14ac:dyDescent="0.15">
      <c r="A56" s="108">
        <f t="shared" si="8"/>
        <v>40</v>
      </c>
      <c r="B56" s="54" t="s">
        <v>253</v>
      </c>
      <c r="C56" s="109" t="s">
        <v>139</v>
      </c>
      <c r="D56" s="109" t="s">
        <v>210</v>
      </c>
      <c r="E56" s="110" t="s">
        <v>147</v>
      </c>
      <c r="F56" s="110" t="s">
        <v>212</v>
      </c>
      <c r="G56" s="110">
        <v>270</v>
      </c>
      <c r="H56" s="110" t="s">
        <v>149</v>
      </c>
      <c r="I56" s="110">
        <v>-99</v>
      </c>
      <c r="J56" s="110" t="s">
        <v>144</v>
      </c>
      <c r="K56" s="110">
        <v>19</v>
      </c>
      <c r="L56" s="114" t="s">
        <v>228</v>
      </c>
      <c r="M56" s="114" t="s">
        <v>254</v>
      </c>
      <c r="N56" s="114"/>
      <c r="O56" s="114" t="s">
        <v>255</v>
      </c>
      <c r="P56" s="114"/>
      <c r="Q56" s="17">
        <v>112</v>
      </c>
      <c r="R56" s="17">
        <v>192</v>
      </c>
      <c r="S56" s="17">
        <v>158</v>
      </c>
      <c r="T56" s="17">
        <v>127</v>
      </c>
      <c r="U56" s="17">
        <v>105</v>
      </c>
      <c r="V56" s="17">
        <v>124</v>
      </c>
      <c r="W56" s="122" t="s">
        <v>135</v>
      </c>
      <c r="X56" s="122" t="s">
        <v>135</v>
      </c>
      <c r="Y56" s="122" t="s">
        <v>133</v>
      </c>
      <c r="Z56" s="122" t="s">
        <v>134</v>
      </c>
      <c r="AA56" s="122" t="s">
        <v>134</v>
      </c>
      <c r="AB56" s="122" t="s">
        <v>135</v>
      </c>
      <c r="AC56" s="126">
        <f t="shared" si="10"/>
        <v>3</v>
      </c>
      <c r="AD56" s="126">
        <f t="shared" si="10"/>
        <v>1</v>
      </c>
      <c r="AE56" s="126">
        <f t="shared" si="10"/>
        <v>6</v>
      </c>
      <c r="AF56" s="126">
        <f t="shared" si="9"/>
        <v>4</v>
      </c>
      <c r="AG56" s="126">
        <f t="shared" si="9"/>
        <v>5</v>
      </c>
      <c r="AH56" s="126">
        <f t="shared" si="9"/>
        <v>2</v>
      </c>
      <c r="AI56" s="134">
        <v>432</v>
      </c>
      <c r="AJ56" s="134">
        <v>0</v>
      </c>
      <c r="AK56" s="134">
        <v>0</v>
      </c>
      <c r="AL56" s="134">
        <v>420</v>
      </c>
      <c r="AM56" s="134">
        <f t="shared" si="3"/>
        <v>852</v>
      </c>
      <c r="AN56" s="135">
        <f t="shared" ref="AN56:AR106" si="11">IF(OR(ISBLANK(AI56),AI56=" ")," ",IF(AI56&lt;0,"？",IFERROR(AI56/24/60/60,"-")))</f>
        <v>5.0000000000000001E-3</v>
      </c>
      <c r="AO56" s="135">
        <f t="shared" si="11"/>
        <v>0</v>
      </c>
      <c r="AP56" s="135">
        <f t="shared" si="11"/>
        <v>0</v>
      </c>
      <c r="AQ56" s="135">
        <f t="shared" si="11"/>
        <v>4.8611111111111112E-3</v>
      </c>
      <c r="AR56" s="135">
        <f t="shared" si="11"/>
        <v>9.8611111111111104E-3</v>
      </c>
      <c r="AS56" s="143"/>
      <c r="AT56" s="144">
        <f>IFERROR(Q56*INDEX(相性スクリプト1!$L$29:$L$33,MATCH(W56,相性スクリプト1!$K$29:$K$33,0),)," ")</f>
        <v>168</v>
      </c>
      <c r="AU56" s="144">
        <f>IFERROR(R56*INDEX(相性スクリプト1!$L$29:$L$33,MATCH(X56,相性スクリプト1!$K$29:$K$33,0),)," ")</f>
        <v>288</v>
      </c>
      <c r="AV56" s="144">
        <f>IFERROR(S56*INDEX(相性スクリプト1!$L$29:$L$33,MATCH(Y56,相性スクリプト1!$K$29:$K$33,0),)," ")</f>
        <v>0</v>
      </c>
      <c r="AW56" s="144">
        <f>IFERROR(T56*INDEX(相性スクリプト1!$L$29:$L$33,MATCH(Z56,相性スクリプト1!$K$29:$K$33,0),)," ")</f>
        <v>63.5</v>
      </c>
      <c r="AX56" s="144">
        <f>IFERROR(U56*INDEX(相性スクリプト1!$L$29:$L$33,MATCH(AA56,相性スクリプト1!$K$29:$K$33,0),)," ")</f>
        <v>52.5</v>
      </c>
      <c r="AY56" s="144">
        <f>IFERROR(V56*INDEX(相性スクリプト1!$L$29:$L$33,MATCH(AB56,相性スクリプト1!$K$29:$K$33,0),)," ")</f>
        <v>186</v>
      </c>
      <c r="AZ56" s="144">
        <f t="shared" si="7"/>
        <v>3.3555999999999995</v>
      </c>
      <c r="BA56" s="144">
        <f t="shared" si="7"/>
        <v>1.1114999999999999</v>
      </c>
      <c r="BB56" s="144">
        <f t="shared" si="7"/>
        <v>6.622399999999999</v>
      </c>
      <c r="BC56" s="144">
        <f t="shared" si="7"/>
        <v>4.4333000000000009</v>
      </c>
      <c r="BD56" s="144">
        <f t="shared" si="7"/>
        <v>5.5662000000000003</v>
      </c>
      <c r="BE56" s="144">
        <f t="shared" si="7"/>
        <v>2.2441000000000004</v>
      </c>
      <c r="BF56" s="126">
        <f t="shared" si="5"/>
        <v>316452</v>
      </c>
      <c r="BG56" s="149"/>
    </row>
    <row r="57" spans="1:59" x14ac:dyDescent="0.15">
      <c r="A57" s="108">
        <f t="shared" si="8"/>
        <v>41</v>
      </c>
      <c r="B57" s="54" t="s">
        <v>256</v>
      </c>
      <c r="C57" s="109" t="s">
        <v>146</v>
      </c>
      <c r="D57" s="109" t="s">
        <v>127</v>
      </c>
      <c r="E57" s="110" t="s">
        <v>147</v>
      </c>
      <c r="F57" s="110" t="s">
        <v>148</v>
      </c>
      <c r="G57" s="110">
        <v>300</v>
      </c>
      <c r="H57" s="110" t="s">
        <v>141</v>
      </c>
      <c r="I57" s="110">
        <v>-10</v>
      </c>
      <c r="J57" s="110" t="s">
        <v>150</v>
      </c>
      <c r="K57" s="110">
        <v>11</v>
      </c>
      <c r="L57" s="114" t="s">
        <v>257</v>
      </c>
      <c r="M57" s="114"/>
      <c r="N57" s="114"/>
      <c r="O57" s="114"/>
      <c r="P57" s="114" t="s">
        <v>152</v>
      </c>
      <c r="Q57" s="17">
        <v>70</v>
      </c>
      <c r="R57" s="17">
        <v>100</v>
      </c>
      <c r="S57" s="17">
        <v>140</v>
      </c>
      <c r="T57" s="17">
        <v>160</v>
      </c>
      <c r="U57" s="17">
        <v>110</v>
      </c>
      <c r="V57" s="17">
        <v>80</v>
      </c>
      <c r="W57" s="122" t="s">
        <v>134</v>
      </c>
      <c r="X57" s="122" t="s">
        <v>144</v>
      </c>
      <c r="Y57" s="122" t="s">
        <v>135</v>
      </c>
      <c r="Z57" s="122" t="s">
        <v>131</v>
      </c>
      <c r="AA57" s="122" t="s">
        <v>144</v>
      </c>
      <c r="AB57" s="122" t="s">
        <v>134</v>
      </c>
      <c r="AC57" s="126">
        <f t="shared" si="10"/>
        <v>6</v>
      </c>
      <c r="AD57" s="126">
        <f t="shared" si="10"/>
        <v>4</v>
      </c>
      <c r="AE57" s="126">
        <f t="shared" si="10"/>
        <v>2</v>
      </c>
      <c r="AF57" s="126">
        <f t="shared" si="9"/>
        <v>1</v>
      </c>
      <c r="AG57" s="126">
        <f t="shared" si="9"/>
        <v>3</v>
      </c>
      <c r="AH57" s="126">
        <f t="shared" si="9"/>
        <v>5</v>
      </c>
      <c r="AI57" s="134">
        <v>5</v>
      </c>
      <c r="AJ57" s="134">
        <v>0</v>
      </c>
      <c r="AK57" s="134">
        <v>300</v>
      </c>
      <c r="AL57" s="134">
        <v>900</v>
      </c>
      <c r="AM57" s="134">
        <f t="shared" si="3"/>
        <v>1205</v>
      </c>
      <c r="AN57" s="135">
        <f t="shared" si="11"/>
        <v>5.7870370370370373E-5</v>
      </c>
      <c r="AO57" s="135">
        <f t="shared" si="11"/>
        <v>0</v>
      </c>
      <c r="AP57" s="135">
        <f t="shared" si="11"/>
        <v>3.4722222222222225E-3</v>
      </c>
      <c r="AQ57" s="135">
        <f t="shared" si="11"/>
        <v>1.0416666666666666E-2</v>
      </c>
      <c r="AR57" s="135">
        <f t="shared" si="11"/>
        <v>1.3946759259259259E-2</v>
      </c>
      <c r="AS57" s="143"/>
      <c r="AT57" s="144">
        <f>IFERROR(Q57*INDEX(相性スクリプト1!$L$29:$L$33,MATCH(W57,相性スクリプト1!$K$29:$K$33,0),)," ")</f>
        <v>35</v>
      </c>
      <c r="AU57" s="144">
        <f>IFERROR(R57*INDEX(相性スクリプト1!$L$29:$L$33,MATCH(X57,相性スクリプト1!$K$29:$K$33,0),)," ")</f>
        <v>100</v>
      </c>
      <c r="AV57" s="144">
        <f>IFERROR(S57*INDEX(相性スクリプト1!$L$29:$L$33,MATCH(Y57,相性スクリプト1!$K$29:$K$33,0),)," ")</f>
        <v>210</v>
      </c>
      <c r="AW57" s="144">
        <f>IFERROR(T57*INDEX(相性スクリプト1!$L$29:$L$33,MATCH(Z57,相性スクリプト1!$K$29:$K$33,0),)," ")</f>
        <v>320</v>
      </c>
      <c r="AX57" s="144">
        <f>IFERROR(U57*INDEX(相性スクリプト1!$L$29:$L$33,MATCH(AA57,相性スクリプト1!$K$29:$K$33,0),)," ")</f>
        <v>110</v>
      </c>
      <c r="AY57" s="144">
        <f>IFERROR(V57*INDEX(相性スクリプト1!$L$29:$L$33,MATCH(AB57,相性スクリプト1!$K$29:$K$33,0),)," ")</f>
        <v>40</v>
      </c>
      <c r="AZ57" s="144">
        <f t="shared" si="7"/>
        <v>6.6665999999999999</v>
      </c>
      <c r="BA57" s="144">
        <f t="shared" si="7"/>
        <v>4.4444999999999997</v>
      </c>
      <c r="BB57" s="144">
        <f t="shared" si="7"/>
        <v>2.2223999999999999</v>
      </c>
      <c r="BC57" s="144">
        <f t="shared" si="7"/>
        <v>1.1113</v>
      </c>
      <c r="BD57" s="144">
        <f t="shared" si="7"/>
        <v>3.3331999999999997</v>
      </c>
      <c r="BE57" s="144">
        <f t="shared" si="7"/>
        <v>5.5550999999999995</v>
      </c>
      <c r="BF57" s="126">
        <f t="shared" si="5"/>
        <v>642135</v>
      </c>
      <c r="BG57" s="149"/>
    </row>
    <row r="58" spans="1:59" x14ac:dyDescent="0.15">
      <c r="A58" s="108">
        <f t="shared" si="8"/>
        <v>42</v>
      </c>
      <c r="B58" s="54" t="s">
        <v>258</v>
      </c>
      <c r="C58" s="109" t="s">
        <v>146</v>
      </c>
      <c r="D58" s="109" t="s">
        <v>139</v>
      </c>
      <c r="E58" s="110" t="s">
        <v>147</v>
      </c>
      <c r="F58" s="110" t="s">
        <v>148</v>
      </c>
      <c r="G58" s="110">
        <v>280</v>
      </c>
      <c r="H58" s="110" t="s">
        <v>141</v>
      </c>
      <c r="I58" s="110">
        <v>-30</v>
      </c>
      <c r="J58" s="110" t="s">
        <v>148</v>
      </c>
      <c r="K58" s="110">
        <v>15</v>
      </c>
      <c r="L58" s="114" t="s">
        <v>257</v>
      </c>
      <c r="M58" s="114"/>
      <c r="N58" s="114"/>
      <c r="O58" s="114"/>
      <c r="P58" s="114" t="s">
        <v>152</v>
      </c>
      <c r="Q58" s="17">
        <v>90</v>
      </c>
      <c r="R58" s="17">
        <v>130</v>
      </c>
      <c r="S58" s="17">
        <v>140</v>
      </c>
      <c r="T58" s="17">
        <v>120</v>
      </c>
      <c r="U58" s="17">
        <v>150</v>
      </c>
      <c r="V58" s="17">
        <v>70</v>
      </c>
      <c r="W58" s="122" t="s">
        <v>144</v>
      </c>
      <c r="X58" s="122" t="s">
        <v>135</v>
      </c>
      <c r="Y58" s="122" t="s">
        <v>135</v>
      </c>
      <c r="Z58" s="122" t="s">
        <v>135</v>
      </c>
      <c r="AA58" s="122" t="s">
        <v>134</v>
      </c>
      <c r="AB58" s="122" t="s">
        <v>134</v>
      </c>
      <c r="AC58" s="126">
        <f t="shared" si="10"/>
        <v>4</v>
      </c>
      <c r="AD58" s="126">
        <f t="shared" si="10"/>
        <v>2</v>
      </c>
      <c r="AE58" s="126">
        <f t="shared" si="10"/>
        <v>1</v>
      </c>
      <c r="AF58" s="126">
        <f t="shared" si="9"/>
        <v>3</v>
      </c>
      <c r="AG58" s="126">
        <f t="shared" si="9"/>
        <v>5</v>
      </c>
      <c r="AH58" s="126">
        <f t="shared" si="9"/>
        <v>6</v>
      </c>
      <c r="AI58" s="134">
        <v>48</v>
      </c>
      <c r="AJ58" s="134">
        <v>0</v>
      </c>
      <c r="AK58" s="134">
        <v>300</v>
      </c>
      <c r="AL58" s="134">
        <v>900</v>
      </c>
      <c r="AM58" s="134">
        <f t="shared" si="3"/>
        <v>1248</v>
      </c>
      <c r="AN58" s="135">
        <f t="shared" si="11"/>
        <v>5.5555555555555556E-4</v>
      </c>
      <c r="AO58" s="135">
        <f t="shared" si="11"/>
        <v>0</v>
      </c>
      <c r="AP58" s="135">
        <f t="shared" si="11"/>
        <v>3.4722222222222225E-3</v>
      </c>
      <c r="AQ58" s="135">
        <f t="shared" si="11"/>
        <v>1.0416666666666666E-2</v>
      </c>
      <c r="AR58" s="135">
        <f t="shared" si="11"/>
        <v>1.4444444444444446E-2</v>
      </c>
      <c r="AS58" s="143"/>
      <c r="AT58" s="144">
        <f>IFERROR(Q58*INDEX(相性スクリプト1!$L$29:$L$33,MATCH(W58,相性スクリプト1!$K$29:$K$33,0),)," ")</f>
        <v>90</v>
      </c>
      <c r="AU58" s="144">
        <f>IFERROR(R58*INDEX(相性スクリプト1!$L$29:$L$33,MATCH(X58,相性スクリプト1!$K$29:$K$33,0),)," ")</f>
        <v>195</v>
      </c>
      <c r="AV58" s="144">
        <f>IFERROR(S58*INDEX(相性スクリプト1!$L$29:$L$33,MATCH(Y58,相性スクリプト1!$K$29:$K$33,0),)," ")</f>
        <v>210</v>
      </c>
      <c r="AW58" s="144">
        <f>IFERROR(T58*INDEX(相性スクリプト1!$L$29:$L$33,MATCH(Z58,相性スクリプト1!$K$29:$K$33,0),)," ")</f>
        <v>180</v>
      </c>
      <c r="AX58" s="144">
        <f>IFERROR(U58*INDEX(相性スクリプト1!$L$29:$L$33,MATCH(AA58,相性スクリプト1!$K$29:$K$33,0),)," ")</f>
        <v>75</v>
      </c>
      <c r="AY58" s="144">
        <f>IFERROR(V58*INDEX(相性スクリプト1!$L$29:$L$33,MATCH(AB58,相性スクリプト1!$K$29:$K$33,0),)," ")</f>
        <v>35</v>
      </c>
      <c r="AZ58" s="144">
        <f t="shared" si="7"/>
        <v>4.4556000000000004</v>
      </c>
      <c r="BA58" s="144">
        <f t="shared" si="7"/>
        <v>2.2335000000000003</v>
      </c>
      <c r="BB58" s="144">
        <f t="shared" si="7"/>
        <v>1.1224000000000001</v>
      </c>
      <c r="BC58" s="144">
        <f t="shared" si="7"/>
        <v>3.3443000000000001</v>
      </c>
      <c r="BD58" s="144">
        <f t="shared" si="7"/>
        <v>5.5112000000000005</v>
      </c>
      <c r="BE58" s="144">
        <f t="shared" si="7"/>
        <v>6.6660999999999992</v>
      </c>
      <c r="BF58" s="126">
        <f t="shared" si="5"/>
        <v>421356</v>
      </c>
      <c r="BG58" s="149"/>
    </row>
    <row r="59" spans="1:59" x14ac:dyDescent="0.15">
      <c r="A59" s="108">
        <f t="shared" si="8"/>
        <v>43</v>
      </c>
      <c r="B59" s="54" t="s">
        <v>146</v>
      </c>
      <c r="C59" s="109" t="s">
        <v>146</v>
      </c>
      <c r="D59" s="109" t="s">
        <v>259</v>
      </c>
      <c r="E59" s="110" t="s">
        <v>147</v>
      </c>
      <c r="F59" s="110" t="s">
        <v>140</v>
      </c>
      <c r="G59" s="110">
        <v>300</v>
      </c>
      <c r="H59" s="110" t="s">
        <v>149</v>
      </c>
      <c r="I59" s="110">
        <v>75</v>
      </c>
      <c r="J59" s="110" t="s">
        <v>148</v>
      </c>
      <c r="K59" s="110">
        <v>16</v>
      </c>
      <c r="L59" s="114" t="s">
        <v>257</v>
      </c>
      <c r="M59" s="114"/>
      <c r="N59" s="114"/>
      <c r="O59" s="114" t="s">
        <v>260</v>
      </c>
      <c r="P59" s="114" t="s">
        <v>152</v>
      </c>
      <c r="Q59" s="17">
        <v>90</v>
      </c>
      <c r="R59" s="17">
        <v>100</v>
      </c>
      <c r="S59" s="17">
        <v>140</v>
      </c>
      <c r="T59" s="17">
        <v>160</v>
      </c>
      <c r="U59" s="17">
        <v>150</v>
      </c>
      <c r="V59" s="17">
        <v>80</v>
      </c>
      <c r="W59" s="122" t="s">
        <v>144</v>
      </c>
      <c r="X59" s="122" t="s">
        <v>144</v>
      </c>
      <c r="Y59" s="122" t="s">
        <v>135</v>
      </c>
      <c r="Z59" s="122" t="s">
        <v>131</v>
      </c>
      <c r="AA59" s="122" t="s">
        <v>134</v>
      </c>
      <c r="AB59" s="122" t="s">
        <v>134</v>
      </c>
      <c r="AC59" s="126">
        <f t="shared" si="10"/>
        <v>4</v>
      </c>
      <c r="AD59" s="126">
        <f t="shared" si="10"/>
        <v>3</v>
      </c>
      <c r="AE59" s="126">
        <f t="shared" si="10"/>
        <v>2</v>
      </c>
      <c r="AF59" s="126">
        <f t="shared" si="9"/>
        <v>1</v>
      </c>
      <c r="AG59" s="126">
        <f t="shared" si="9"/>
        <v>5</v>
      </c>
      <c r="AH59" s="126">
        <f t="shared" si="9"/>
        <v>6</v>
      </c>
      <c r="AI59" s="134">
        <v>46</v>
      </c>
      <c r="AJ59" s="134">
        <v>0</v>
      </c>
      <c r="AK59" s="134">
        <v>300</v>
      </c>
      <c r="AL59" s="134">
        <v>900</v>
      </c>
      <c r="AM59" s="134">
        <f t="shared" si="3"/>
        <v>1246</v>
      </c>
      <c r="AN59" s="135">
        <f t="shared" si="11"/>
        <v>5.3240740740740744E-4</v>
      </c>
      <c r="AO59" s="135">
        <f t="shared" si="11"/>
        <v>0</v>
      </c>
      <c r="AP59" s="135">
        <f t="shared" si="11"/>
        <v>3.4722222222222225E-3</v>
      </c>
      <c r="AQ59" s="135">
        <f t="shared" si="11"/>
        <v>1.0416666666666666E-2</v>
      </c>
      <c r="AR59" s="135">
        <f t="shared" si="11"/>
        <v>1.4421296296296295E-2</v>
      </c>
      <c r="AS59" s="143"/>
      <c r="AT59" s="144">
        <f>IFERROR(Q59*INDEX(相性スクリプト1!$L$29:$L$33,MATCH(W59,相性スクリプト1!$K$29:$K$33,0),)," ")</f>
        <v>90</v>
      </c>
      <c r="AU59" s="144">
        <f>IFERROR(R59*INDEX(相性スクリプト1!$L$29:$L$33,MATCH(X59,相性スクリプト1!$K$29:$K$33,0),)," ")</f>
        <v>100</v>
      </c>
      <c r="AV59" s="144">
        <f>IFERROR(S59*INDEX(相性スクリプト1!$L$29:$L$33,MATCH(Y59,相性スクリプト1!$K$29:$K$33,0),)," ")</f>
        <v>210</v>
      </c>
      <c r="AW59" s="144">
        <f>IFERROR(T59*INDEX(相性スクリプト1!$L$29:$L$33,MATCH(Z59,相性スクリプト1!$K$29:$K$33,0),)," ")</f>
        <v>320</v>
      </c>
      <c r="AX59" s="144">
        <f>IFERROR(U59*INDEX(相性スクリプト1!$L$29:$L$33,MATCH(AA59,相性スクリプト1!$K$29:$K$33,0),)," ")</f>
        <v>75</v>
      </c>
      <c r="AY59" s="144">
        <f>IFERROR(V59*INDEX(相性スクリプト1!$L$29:$L$33,MATCH(AB59,相性スクリプト1!$K$29:$K$33,0),)," ")</f>
        <v>40</v>
      </c>
      <c r="AZ59" s="144">
        <f t="shared" si="7"/>
        <v>4.4556000000000004</v>
      </c>
      <c r="BA59" s="144">
        <f t="shared" si="7"/>
        <v>3.3445</v>
      </c>
      <c r="BB59" s="144">
        <f t="shared" si="7"/>
        <v>2.2334000000000001</v>
      </c>
      <c r="BC59" s="144">
        <f t="shared" si="7"/>
        <v>1.1113</v>
      </c>
      <c r="BD59" s="144">
        <f t="shared" si="7"/>
        <v>5.5221999999999998</v>
      </c>
      <c r="BE59" s="144">
        <f t="shared" si="7"/>
        <v>6.6660999999999992</v>
      </c>
      <c r="BF59" s="126">
        <f t="shared" si="5"/>
        <v>432156</v>
      </c>
      <c r="BG59" s="149"/>
    </row>
    <row r="60" spans="1:59" x14ac:dyDescent="0.15">
      <c r="A60" s="108">
        <f t="shared" si="8"/>
        <v>43</v>
      </c>
      <c r="B60" s="54" t="s">
        <v>261</v>
      </c>
      <c r="C60" s="109" t="s">
        <v>146</v>
      </c>
      <c r="D60" s="109" t="s">
        <v>259</v>
      </c>
      <c r="E60" s="110" t="s">
        <v>147</v>
      </c>
      <c r="F60" s="110" t="s">
        <v>140</v>
      </c>
      <c r="G60" s="110">
        <v>320</v>
      </c>
      <c r="H60" s="110" t="s">
        <v>149</v>
      </c>
      <c r="I60" s="110">
        <v>75</v>
      </c>
      <c r="J60" s="110" t="s">
        <v>148</v>
      </c>
      <c r="K60" s="110">
        <v>16</v>
      </c>
      <c r="L60" s="114" t="s">
        <v>257</v>
      </c>
      <c r="M60" s="114"/>
      <c r="N60" s="114"/>
      <c r="O60" s="114" t="s">
        <v>262</v>
      </c>
      <c r="P60" s="114" t="s">
        <v>152</v>
      </c>
      <c r="Q60" s="17">
        <v>101</v>
      </c>
      <c r="R60" s="17">
        <v>108</v>
      </c>
      <c r="S60" s="17">
        <v>154</v>
      </c>
      <c r="T60" s="17">
        <v>174</v>
      </c>
      <c r="U60" s="17">
        <v>165</v>
      </c>
      <c r="V60" s="17">
        <v>86</v>
      </c>
      <c r="W60" s="122" t="s">
        <v>144</v>
      </c>
      <c r="X60" s="122" t="s">
        <v>144</v>
      </c>
      <c r="Y60" s="122" t="s">
        <v>135</v>
      </c>
      <c r="Z60" s="122" t="s">
        <v>131</v>
      </c>
      <c r="AA60" s="122" t="s">
        <v>134</v>
      </c>
      <c r="AB60" s="122" t="s">
        <v>134</v>
      </c>
      <c r="AC60" s="126">
        <f t="shared" si="10"/>
        <v>4</v>
      </c>
      <c r="AD60" s="126">
        <f t="shared" si="10"/>
        <v>3</v>
      </c>
      <c r="AE60" s="126">
        <f t="shared" si="10"/>
        <v>2</v>
      </c>
      <c r="AF60" s="126">
        <f t="shared" si="9"/>
        <v>1</v>
      </c>
      <c r="AG60" s="126">
        <f t="shared" si="9"/>
        <v>5</v>
      </c>
      <c r="AH60" s="126">
        <f t="shared" si="9"/>
        <v>6</v>
      </c>
      <c r="AI60" s="134">
        <v>2056</v>
      </c>
      <c r="AJ60" s="134">
        <v>0</v>
      </c>
      <c r="AK60" s="134">
        <v>0</v>
      </c>
      <c r="AL60" s="134">
        <v>232</v>
      </c>
      <c r="AM60" s="134">
        <f t="shared" si="3"/>
        <v>2288</v>
      </c>
      <c r="AN60" s="135">
        <f t="shared" si="11"/>
        <v>2.3796296296296298E-2</v>
      </c>
      <c r="AO60" s="135">
        <f t="shared" si="11"/>
        <v>0</v>
      </c>
      <c r="AP60" s="135">
        <f t="shared" si="11"/>
        <v>0</v>
      </c>
      <c r="AQ60" s="135">
        <f t="shared" si="11"/>
        <v>2.685185185185185E-3</v>
      </c>
      <c r="AR60" s="135">
        <f t="shared" si="11"/>
        <v>2.6481481481481481E-2</v>
      </c>
      <c r="AS60" s="143"/>
      <c r="AT60" s="144">
        <f>IFERROR(Q60*INDEX(相性スクリプト1!$L$29:$L$33,MATCH(W60,相性スクリプト1!$K$29:$K$33,0),)," ")</f>
        <v>101</v>
      </c>
      <c r="AU60" s="144">
        <f>IFERROR(R60*INDEX(相性スクリプト1!$L$29:$L$33,MATCH(X60,相性スクリプト1!$K$29:$K$33,0),)," ")</f>
        <v>108</v>
      </c>
      <c r="AV60" s="144">
        <f>IFERROR(S60*INDEX(相性スクリプト1!$L$29:$L$33,MATCH(Y60,相性スクリプト1!$K$29:$K$33,0),)," ")</f>
        <v>231</v>
      </c>
      <c r="AW60" s="144">
        <f>IFERROR(T60*INDEX(相性スクリプト1!$L$29:$L$33,MATCH(Z60,相性スクリプト1!$K$29:$K$33,0),)," ")</f>
        <v>348</v>
      </c>
      <c r="AX60" s="144">
        <f>IFERROR(U60*INDEX(相性スクリプト1!$L$29:$L$33,MATCH(AA60,相性スクリプト1!$K$29:$K$33,0),)," ")</f>
        <v>82.5</v>
      </c>
      <c r="AY60" s="144">
        <f>IFERROR(V60*INDEX(相性スクリプト1!$L$29:$L$33,MATCH(AB60,相性スクリプト1!$K$29:$K$33,0),)," ")</f>
        <v>43</v>
      </c>
      <c r="AZ60" s="144">
        <f t="shared" si="7"/>
        <v>4.4556000000000004</v>
      </c>
      <c r="BA60" s="144">
        <f t="shared" si="7"/>
        <v>3.3445</v>
      </c>
      <c r="BB60" s="144">
        <f t="shared" si="7"/>
        <v>2.2334000000000001</v>
      </c>
      <c r="BC60" s="144">
        <f t="shared" si="7"/>
        <v>1.1113</v>
      </c>
      <c r="BD60" s="144">
        <f t="shared" si="7"/>
        <v>5.5221999999999998</v>
      </c>
      <c r="BE60" s="144">
        <f t="shared" si="7"/>
        <v>6.6660999999999992</v>
      </c>
      <c r="BF60" s="126">
        <f t="shared" si="5"/>
        <v>432156</v>
      </c>
      <c r="BG60" s="149"/>
    </row>
    <row r="61" spans="1:59" x14ac:dyDescent="0.15">
      <c r="A61" s="108">
        <f t="shared" si="8"/>
        <v>44</v>
      </c>
      <c r="B61" s="54" t="s">
        <v>263</v>
      </c>
      <c r="C61" s="109" t="s">
        <v>146</v>
      </c>
      <c r="D61" s="109" t="s">
        <v>159</v>
      </c>
      <c r="E61" s="110" t="s">
        <v>147</v>
      </c>
      <c r="F61" s="110" t="s">
        <v>148</v>
      </c>
      <c r="G61" s="110">
        <v>320</v>
      </c>
      <c r="H61" s="110" t="s">
        <v>155</v>
      </c>
      <c r="I61" s="110">
        <v>50</v>
      </c>
      <c r="J61" s="110" t="s">
        <v>140</v>
      </c>
      <c r="K61" s="110">
        <v>15</v>
      </c>
      <c r="L61" s="114" t="s">
        <v>257</v>
      </c>
      <c r="M61" s="114"/>
      <c r="N61" s="114"/>
      <c r="O61" s="114"/>
      <c r="P61" s="114" t="s">
        <v>152</v>
      </c>
      <c r="Q61" s="17">
        <v>90</v>
      </c>
      <c r="R61" s="17">
        <v>130</v>
      </c>
      <c r="S61" s="17">
        <v>140</v>
      </c>
      <c r="T61" s="17">
        <v>100</v>
      </c>
      <c r="U61" s="17">
        <v>150</v>
      </c>
      <c r="V61" s="17">
        <v>110</v>
      </c>
      <c r="W61" s="122" t="s">
        <v>144</v>
      </c>
      <c r="X61" s="122" t="s">
        <v>135</v>
      </c>
      <c r="Y61" s="122" t="s">
        <v>135</v>
      </c>
      <c r="Z61" s="122" t="s">
        <v>144</v>
      </c>
      <c r="AA61" s="122" t="s">
        <v>134</v>
      </c>
      <c r="AB61" s="122" t="s">
        <v>144</v>
      </c>
      <c r="AC61" s="126">
        <f t="shared" si="10"/>
        <v>5</v>
      </c>
      <c r="AD61" s="126">
        <f t="shared" si="10"/>
        <v>2</v>
      </c>
      <c r="AE61" s="126">
        <f t="shared" si="10"/>
        <v>1</v>
      </c>
      <c r="AF61" s="126">
        <f t="shared" si="9"/>
        <v>4</v>
      </c>
      <c r="AG61" s="126">
        <f t="shared" si="9"/>
        <v>6</v>
      </c>
      <c r="AH61" s="126">
        <f t="shared" si="9"/>
        <v>3</v>
      </c>
      <c r="AI61" s="134">
        <v>36</v>
      </c>
      <c r="AJ61" s="134">
        <v>0</v>
      </c>
      <c r="AK61" s="134">
        <v>300</v>
      </c>
      <c r="AL61" s="134">
        <v>900</v>
      </c>
      <c r="AM61" s="134">
        <f t="shared" si="3"/>
        <v>1236</v>
      </c>
      <c r="AN61" s="135">
        <f t="shared" si="11"/>
        <v>4.1666666666666669E-4</v>
      </c>
      <c r="AO61" s="135">
        <f t="shared" si="11"/>
        <v>0</v>
      </c>
      <c r="AP61" s="135">
        <f t="shared" si="11"/>
        <v>3.4722222222222225E-3</v>
      </c>
      <c r="AQ61" s="135">
        <f t="shared" si="11"/>
        <v>1.0416666666666666E-2</v>
      </c>
      <c r="AR61" s="135">
        <f t="shared" si="11"/>
        <v>1.4305555555555554E-2</v>
      </c>
      <c r="AS61" s="143"/>
      <c r="AT61" s="144">
        <f>IFERROR(Q61*INDEX(相性スクリプト1!$L$29:$L$33,MATCH(W61,相性スクリプト1!$K$29:$K$33,0),)," ")</f>
        <v>90</v>
      </c>
      <c r="AU61" s="144">
        <f>IFERROR(R61*INDEX(相性スクリプト1!$L$29:$L$33,MATCH(X61,相性スクリプト1!$K$29:$K$33,0),)," ")</f>
        <v>195</v>
      </c>
      <c r="AV61" s="144">
        <f>IFERROR(S61*INDEX(相性スクリプト1!$L$29:$L$33,MATCH(Y61,相性スクリプト1!$K$29:$K$33,0),)," ")</f>
        <v>210</v>
      </c>
      <c r="AW61" s="144">
        <f>IFERROR(T61*INDEX(相性スクリプト1!$L$29:$L$33,MATCH(Z61,相性スクリプト1!$K$29:$K$33,0),)," ")</f>
        <v>100</v>
      </c>
      <c r="AX61" s="144">
        <f>IFERROR(U61*INDEX(相性スクリプト1!$L$29:$L$33,MATCH(AA61,相性スクリプト1!$K$29:$K$33,0),)," ")</f>
        <v>75</v>
      </c>
      <c r="AY61" s="144">
        <f>IFERROR(V61*INDEX(相性スクリプト1!$L$29:$L$33,MATCH(AB61,相性スクリプト1!$K$29:$K$33,0),)," ")</f>
        <v>110</v>
      </c>
      <c r="AZ61" s="144">
        <f t="shared" si="7"/>
        <v>5.5666000000000002</v>
      </c>
      <c r="BA61" s="144">
        <f t="shared" si="7"/>
        <v>2.2335000000000003</v>
      </c>
      <c r="BB61" s="144">
        <f t="shared" si="7"/>
        <v>1.1224000000000001</v>
      </c>
      <c r="BC61" s="144">
        <f t="shared" si="7"/>
        <v>4.4553000000000003</v>
      </c>
      <c r="BD61" s="144">
        <f t="shared" si="7"/>
        <v>6.6112000000000002</v>
      </c>
      <c r="BE61" s="144">
        <f t="shared" si="7"/>
        <v>3.3441000000000001</v>
      </c>
      <c r="BF61" s="126">
        <f t="shared" si="5"/>
        <v>521463</v>
      </c>
      <c r="BG61" s="149"/>
    </row>
    <row r="62" spans="1:59" x14ac:dyDescent="0.15">
      <c r="A62" s="108">
        <f t="shared" si="8"/>
        <v>45</v>
      </c>
      <c r="B62" s="54" t="s">
        <v>264</v>
      </c>
      <c r="C62" s="109" t="s">
        <v>146</v>
      </c>
      <c r="D62" s="109" t="s">
        <v>165</v>
      </c>
      <c r="E62" s="110" t="s">
        <v>147</v>
      </c>
      <c r="F62" s="110" t="s">
        <v>150</v>
      </c>
      <c r="G62" s="110">
        <v>340</v>
      </c>
      <c r="H62" s="110" t="s">
        <v>166</v>
      </c>
      <c r="I62" s="110">
        <v>-15</v>
      </c>
      <c r="J62" s="110" t="s">
        <v>148</v>
      </c>
      <c r="K62" s="110">
        <v>13</v>
      </c>
      <c r="L62" s="114" t="s">
        <v>257</v>
      </c>
      <c r="M62" s="114"/>
      <c r="N62" s="114"/>
      <c r="O62" s="114"/>
      <c r="P62" s="114" t="s">
        <v>265</v>
      </c>
      <c r="Q62" s="17">
        <v>90</v>
      </c>
      <c r="R62" s="17">
        <v>100</v>
      </c>
      <c r="S62" s="17">
        <v>140</v>
      </c>
      <c r="T62" s="17">
        <v>130</v>
      </c>
      <c r="U62" s="17">
        <v>150</v>
      </c>
      <c r="V62" s="17">
        <v>120</v>
      </c>
      <c r="W62" s="122" t="s">
        <v>144</v>
      </c>
      <c r="X62" s="122" t="s">
        <v>144</v>
      </c>
      <c r="Y62" s="122" t="s">
        <v>135</v>
      </c>
      <c r="Z62" s="122" t="s">
        <v>135</v>
      </c>
      <c r="AA62" s="122" t="s">
        <v>134</v>
      </c>
      <c r="AB62" s="122" t="s">
        <v>144</v>
      </c>
      <c r="AC62" s="126">
        <f t="shared" si="10"/>
        <v>5</v>
      </c>
      <c r="AD62" s="126">
        <f t="shared" si="10"/>
        <v>4</v>
      </c>
      <c r="AE62" s="126">
        <f t="shared" si="10"/>
        <v>1</v>
      </c>
      <c r="AF62" s="126">
        <f t="shared" si="9"/>
        <v>2</v>
      </c>
      <c r="AG62" s="126">
        <f t="shared" si="9"/>
        <v>6</v>
      </c>
      <c r="AH62" s="126">
        <f t="shared" si="9"/>
        <v>3</v>
      </c>
      <c r="AI62" s="134">
        <v>35</v>
      </c>
      <c r="AJ62" s="134">
        <v>0</v>
      </c>
      <c r="AK62" s="134">
        <v>300</v>
      </c>
      <c r="AL62" s="134">
        <v>900</v>
      </c>
      <c r="AM62" s="134">
        <f t="shared" si="3"/>
        <v>1235</v>
      </c>
      <c r="AN62" s="135">
        <f t="shared" si="11"/>
        <v>4.0509259259259258E-4</v>
      </c>
      <c r="AO62" s="135">
        <f t="shared" si="11"/>
        <v>0</v>
      </c>
      <c r="AP62" s="135">
        <f t="shared" si="11"/>
        <v>3.4722222222222225E-3</v>
      </c>
      <c r="AQ62" s="135">
        <f t="shared" si="11"/>
        <v>1.0416666666666666E-2</v>
      </c>
      <c r="AR62" s="135">
        <f t="shared" si="11"/>
        <v>1.4293981481481482E-2</v>
      </c>
      <c r="AS62" s="143"/>
      <c r="AT62" s="144">
        <f>IFERROR(Q62*INDEX(相性スクリプト1!$L$29:$L$33,MATCH(W62,相性スクリプト1!$K$29:$K$33,0),)," ")</f>
        <v>90</v>
      </c>
      <c r="AU62" s="144">
        <f>IFERROR(R62*INDEX(相性スクリプト1!$L$29:$L$33,MATCH(X62,相性スクリプト1!$K$29:$K$33,0),)," ")</f>
        <v>100</v>
      </c>
      <c r="AV62" s="144">
        <f>IFERROR(S62*INDEX(相性スクリプト1!$L$29:$L$33,MATCH(Y62,相性スクリプト1!$K$29:$K$33,0),)," ")</f>
        <v>210</v>
      </c>
      <c r="AW62" s="144">
        <f>IFERROR(T62*INDEX(相性スクリプト1!$L$29:$L$33,MATCH(Z62,相性スクリプト1!$K$29:$K$33,0),)," ")</f>
        <v>195</v>
      </c>
      <c r="AX62" s="144">
        <f>IFERROR(U62*INDEX(相性スクリプト1!$L$29:$L$33,MATCH(AA62,相性スクリプト1!$K$29:$K$33,0),)," ")</f>
        <v>75</v>
      </c>
      <c r="AY62" s="144">
        <f>IFERROR(V62*INDEX(相性スクリプト1!$L$29:$L$33,MATCH(AB62,相性スクリプト1!$K$29:$K$33,0),)," ")</f>
        <v>120</v>
      </c>
      <c r="AZ62" s="144">
        <f t="shared" si="7"/>
        <v>5.5666000000000002</v>
      </c>
      <c r="BA62" s="144">
        <f t="shared" si="7"/>
        <v>4.4554999999999998</v>
      </c>
      <c r="BB62" s="144">
        <f t="shared" si="7"/>
        <v>1.1224000000000001</v>
      </c>
      <c r="BC62" s="144">
        <f t="shared" ref="BC62:BE106" si="12">IFERROR(RANK(AW62,$AT62:$AY62)+0.1*RANK(AW62,$AT62:$AY62)+0.01*RANK(INDEX($Q$3:$V$668,MATCH($B62,$B$3:$B$668,0),MATCH(T$2,$Q$2:$V$2,0)),INDEX($Q$3:$V$668,MATCH($B62,$B$3:$B$668,0),))+0.001*RANK(T62,$Q62:$V62)+0.0001*(6-(COLUMN()-COLUMN($AZ62)))," ")</f>
        <v>2.2333000000000003</v>
      </c>
      <c r="BD62" s="144">
        <f t="shared" si="12"/>
        <v>6.6112000000000002</v>
      </c>
      <c r="BE62" s="144">
        <f t="shared" si="12"/>
        <v>3.3441000000000001</v>
      </c>
      <c r="BF62" s="126">
        <f t="shared" si="5"/>
        <v>541263</v>
      </c>
      <c r="BG62" s="149"/>
    </row>
    <row r="63" spans="1:59" x14ac:dyDescent="0.15">
      <c r="A63" s="108">
        <f t="shared" si="8"/>
        <v>46</v>
      </c>
      <c r="B63" s="54" t="s">
        <v>266</v>
      </c>
      <c r="C63" s="109" t="s">
        <v>146</v>
      </c>
      <c r="D63" s="109" t="s">
        <v>242</v>
      </c>
      <c r="E63" s="110" t="s">
        <v>147</v>
      </c>
      <c r="F63" s="110" t="s">
        <v>140</v>
      </c>
      <c r="G63" s="110">
        <v>340</v>
      </c>
      <c r="H63" s="110" t="s">
        <v>149</v>
      </c>
      <c r="I63" s="110">
        <v>30</v>
      </c>
      <c r="J63" s="110" t="s">
        <v>148</v>
      </c>
      <c r="K63" s="110">
        <v>15</v>
      </c>
      <c r="L63" s="114" t="s">
        <v>257</v>
      </c>
      <c r="M63" s="114"/>
      <c r="N63" s="114"/>
      <c r="O63" s="114"/>
      <c r="P63" s="114" t="s">
        <v>152</v>
      </c>
      <c r="Q63" s="17">
        <v>90</v>
      </c>
      <c r="R63" s="17">
        <v>100</v>
      </c>
      <c r="S63" s="17">
        <v>110</v>
      </c>
      <c r="T63" s="17">
        <v>140</v>
      </c>
      <c r="U63" s="17">
        <v>150</v>
      </c>
      <c r="V63" s="17">
        <v>120</v>
      </c>
      <c r="W63" s="122" t="s">
        <v>144</v>
      </c>
      <c r="X63" s="122" t="s">
        <v>144</v>
      </c>
      <c r="Y63" s="122" t="s">
        <v>144</v>
      </c>
      <c r="Z63" s="122" t="s">
        <v>135</v>
      </c>
      <c r="AA63" s="122" t="s">
        <v>134</v>
      </c>
      <c r="AB63" s="122" t="s">
        <v>144</v>
      </c>
      <c r="AC63" s="126">
        <f t="shared" si="10"/>
        <v>5</v>
      </c>
      <c r="AD63" s="126">
        <f t="shared" si="10"/>
        <v>4</v>
      </c>
      <c r="AE63" s="126">
        <f t="shared" si="10"/>
        <v>3</v>
      </c>
      <c r="AF63" s="126">
        <f t="shared" si="9"/>
        <v>1</v>
      </c>
      <c r="AG63" s="126">
        <f t="shared" si="9"/>
        <v>6</v>
      </c>
      <c r="AH63" s="126">
        <f t="shared" si="9"/>
        <v>2</v>
      </c>
      <c r="AI63" s="134">
        <v>30</v>
      </c>
      <c r="AJ63" s="134">
        <v>0</v>
      </c>
      <c r="AK63" s="134">
        <v>300</v>
      </c>
      <c r="AL63" s="134">
        <v>900</v>
      </c>
      <c r="AM63" s="134">
        <f t="shared" si="3"/>
        <v>1230</v>
      </c>
      <c r="AN63" s="135">
        <f t="shared" si="11"/>
        <v>3.4722222222222218E-4</v>
      </c>
      <c r="AO63" s="135">
        <f t="shared" si="11"/>
        <v>0</v>
      </c>
      <c r="AP63" s="135">
        <f t="shared" si="11"/>
        <v>3.4722222222222225E-3</v>
      </c>
      <c r="AQ63" s="135">
        <f t="shared" si="11"/>
        <v>1.0416666666666666E-2</v>
      </c>
      <c r="AR63" s="135">
        <f t="shared" si="11"/>
        <v>1.4236111111111111E-2</v>
      </c>
      <c r="AS63" s="143"/>
      <c r="AT63" s="144">
        <f>IFERROR(Q63*INDEX(相性スクリプト1!$L$29:$L$33,MATCH(W63,相性スクリプト1!$K$29:$K$33,0),)," ")</f>
        <v>90</v>
      </c>
      <c r="AU63" s="144">
        <f>IFERROR(R63*INDEX(相性スクリプト1!$L$29:$L$33,MATCH(X63,相性スクリプト1!$K$29:$K$33,0),)," ")</f>
        <v>100</v>
      </c>
      <c r="AV63" s="144">
        <f>IFERROR(S63*INDEX(相性スクリプト1!$L$29:$L$33,MATCH(Y63,相性スクリプト1!$K$29:$K$33,0),)," ")</f>
        <v>110</v>
      </c>
      <c r="AW63" s="144">
        <f>IFERROR(T63*INDEX(相性スクリプト1!$L$29:$L$33,MATCH(Z63,相性スクリプト1!$K$29:$K$33,0),)," ")</f>
        <v>210</v>
      </c>
      <c r="AX63" s="144">
        <f>IFERROR(U63*INDEX(相性スクリプト1!$L$29:$L$33,MATCH(AA63,相性スクリプト1!$K$29:$K$33,0),)," ")</f>
        <v>75</v>
      </c>
      <c r="AY63" s="144">
        <f>IFERROR(V63*INDEX(相性スクリプト1!$L$29:$L$33,MATCH(AB63,相性スクリプト1!$K$29:$K$33,0),)," ")</f>
        <v>120</v>
      </c>
      <c r="AZ63" s="144">
        <f t="shared" ref="AZ63:BB106" si="13">IFERROR(RANK(AT63,$AT63:$AY63)+0.1*RANK(AT63,$AT63:$AY63)+0.01*RANK(INDEX($Q$3:$V$668,MATCH($B63,$B$3:$B$668,0),MATCH(Q$2,$Q$2:$V$2,0)),INDEX($Q$3:$V$668,MATCH($B63,$B$3:$B$668,0),))+0.001*RANK(Q63,$Q63:$V63)+0.0001*(6-(COLUMN()-COLUMN($AZ63)))," ")</f>
        <v>5.5666000000000002</v>
      </c>
      <c r="BA63" s="144">
        <f t="shared" si="13"/>
        <v>4.4554999999999998</v>
      </c>
      <c r="BB63" s="144">
        <f t="shared" si="13"/>
        <v>3.3443999999999998</v>
      </c>
      <c r="BC63" s="144">
        <f t="shared" si="12"/>
        <v>1.1223000000000001</v>
      </c>
      <c r="BD63" s="144">
        <f t="shared" si="12"/>
        <v>6.6112000000000002</v>
      </c>
      <c r="BE63" s="144">
        <f t="shared" si="12"/>
        <v>2.2331000000000003</v>
      </c>
      <c r="BF63" s="126">
        <f t="shared" si="5"/>
        <v>543162</v>
      </c>
      <c r="BG63" s="149"/>
    </row>
    <row r="64" spans="1:59" x14ac:dyDescent="0.15">
      <c r="A64" s="108">
        <f t="shared" si="8"/>
        <v>47</v>
      </c>
      <c r="B64" s="54" t="s">
        <v>267</v>
      </c>
      <c r="C64" s="109" t="s">
        <v>146</v>
      </c>
      <c r="D64" s="109" t="s">
        <v>169</v>
      </c>
      <c r="E64" s="110" t="s">
        <v>147</v>
      </c>
      <c r="F64" s="110" t="s">
        <v>140</v>
      </c>
      <c r="G64" s="110">
        <v>300</v>
      </c>
      <c r="H64" s="110" t="s">
        <v>141</v>
      </c>
      <c r="I64" s="110">
        <v>85</v>
      </c>
      <c r="J64" s="110" t="s">
        <v>148</v>
      </c>
      <c r="K64" s="110">
        <v>11</v>
      </c>
      <c r="L64" s="114" t="s">
        <v>257</v>
      </c>
      <c r="M64" s="114"/>
      <c r="N64" s="114"/>
      <c r="O64" s="114" t="s">
        <v>260</v>
      </c>
      <c r="P64" s="114" t="s">
        <v>152</v>
      </c>
      <c r="Q64" s="17">
        <v>90</v>
      </c>
      <c r="R64" s="17">
        <v>100</v>
      </c>
      <c r="S64" s="17">
        <v>140</v>
      </c>
      <c r="T64" s="17">
        <v>160</v>
      </c>
      <c r="U64" s="17">
        <v>170</v>
      </c>
      <c r="V64" s="17">
        <v>80</v>
      </c>
      <c r="W64" s="122" t="s">
        <v>144</v>
      </c>
      <c r="X64" s="122" t="s">
        <v>144</v>
      </c>
      <c r="Y64" s="122" t="s">
        <v>135</v>
      </c>
      <c r="Z64" s="122" t="s">
        <v>131</v>
      </c>
      <c r="AA64" s="122" t="s">
        <v>144</v>
      </c>
      <c r="AB64" s="122" t="s">
        <v>134</v>
      </c>
      <c r="AC64" s="126">
        <f t="shared" si="10"/>
        <v>5</v>
      </c>
      <c r="AD64" s="126">
        <f t="shared" si="10"/>
        <v>4</v>
      </c>
      <c r="AE64" s="126">
        <f t="shared" si="10"/>
        <v>2</v>
      </c>
      <c r="AF64" s="126">
        <f t="shared" si="9"/>
        <v>1</v>
      </c>
      <c r="AG64" s="126">
        <f t="shared" si="9"/>
        <v>3</v>
      </c>
      <c r="AH64" s="126">
        <f t="shared" si="9"/>
        <v>6</v>
      </c>
      <c r="AI64" s="134">
        <v>24</v>
      </c>
      <c r="AJ64" s="134">
        <v>0</v>
      </c>
      <c r="AK64" s="134">
        <v>300</v>
      </c>
      <c r="AL64" s="134">
        <v>900</v>
      </c>
      <c r="AM64" s="134">
        <f t="shared" si="3"/>
        <v>1224</v>
      </c>
      <c r="AN64" s="135">
        <f t="shared" si="11"/>
        <v>2.7777777777777778E-4</v>
      </c>
      <c r="AO64" s="135">
        <f t="shared" si="11"/>
        <v>0</v>
      </c>
      <c r="AP64" s="135">
        <f t="shared" si="11"/>
        <v>3.4722222222222225E-3</v>
      </c>
      <c r="AQ64" s="135">
        <f t="shared" si="11"/>
        <v>1.0416666666666666E-2</v>
      </c>
      <c r="AR64" s="135">
        <f t="shared" si="11"/>
        <v>1.4166666666666666E-2</v>
      </c>
      <c r="AS64" s="143"/>
      <c r="AT64" s="144">
        <f>IFERROR(Q64*INDEX(相性スクリプト1!$L$29:$L$33,MATCH(W64,相性スクリプト1!$K$29:$K$33,0),)," ")</f>
        <v>90</v>
      </c>
      <c r="AU64" s="144">
        <f>IFERROR(R64*INDEX(相性スクリプト1!$L$29:$L$33,MATCH(X64,相性スクリプト1!$K$29:$K$33,0),)," ")</f>
        <v>100</v>
      </c>
      <c r="AV64" s="144">
        <f>IFERROR(S64*INDEX(相性スクリプト1!$L$29:$L$33,MATCH(Y64,相性スクリプト1!$K$29:$K$33,0),)," ")</f>
        <v>210</v>
      </c>
      <c r="AW64" s="144">
        <f>IFERROR(T64*INDEX(相性スクリプト1!$L$29:$L$33,MATCH(Z64,相性スクリプト1!$K$29:$K$33,0),)," ")</f>
        <v>320</v>
      </c>
      <c r="AX64" s="144">
        <f>IFERROR(U64*INDEX(相性スクリプト1!$L$29:$L$33,MATCH(AA64,相性スクリプト1!$K$29:$K$33,0),)," ")</f>
        <v>170</v>
      </c>
      <c r="AY64" s="144">
        <f>IFERROR(V64*INDEX(相性スクリプト1!$L$29:$L$33,MATCH(AB64,相性スクリプト1!$K$29:$K$33,0),)," ")</f>
        <v>40</v>
      </c>
      <c r="AZ64" s="144">
        <f t="shared" si="13"/>
        <v>5.5556000000000001</v>
      </c>
      <c r="BA64" s="144">
        <f t="shared" si="13"/>
        <v>4.4444999999999997</v>
      </c>
      <c r="BB64" s="144">
        <f t="shared" si="13"/>
        <v>2.2334000000000001</v>
      </c>
      <c r="BC64" s="144">
        <f t="shared" si="12"/>
        <v>1.1223000000000001</v>
      </c>
      <c r="BD64" s="144">
        <f t="shared" si="12"/>
        <v>3.3111999999999995</v>
      </c>
      <c r="BE64" s="144">
        <f t="shared" si="12"/>
        <v>6.6660999999999992</v>
      </c>
      <c r="BF64" s="126">
        <f t="shared" si="5"/>
        <v>542136</v>
      </c>
      <c r="BG64" s="149"/>
    </row>
    <row r="65" spans="1:59" x14ac:dyDescent="0.15">
      <c r="A65" s="108">
        <f t="shared" si="8"/>
        <v>48</v>
      </c>
      <c r="B65" s="54" t="s">
        <v>268</v>
      </c>
      <c r="C65" s="109" t="s">
        <v>146</v>
      </c>
      <c r="D65" s="109" t="s">
        <v>181</v>
      </c>
      <c r="E65" s="110" t="s">
        <v>147</v>
      </c>
      <c r="F65" s="110" t="s">
        <v>150</v>
      </c>
      <c r="G65" s="110">
        <v>320</v>
      </c>
      <c r="H65" s="110" t="s">
        <v>149</v>
      </c>
      <c r="I65" s="110">
        <v>30</v>
      </c>
      <c r="J65" s="110" t="s">
        <v>148</v>
      </c>
      <c r="K65" s="110">
        <v>13</v>
      </c>
      <c r="L65" s="114" t="s">
        <v>257</v>
      </c>
      <c r="M65" s="114"/>
      <c r="N65" s="114"/>
      <c r="O65" s="114"/>
      <c r="P65" s="114" t="s">
        <v>152</v>
      </c>
      <c r="Q65" s="17">
        <v>90</v>
      </c>
      <c r="R65" s="17">
        <v>100</v>
      </c>
      <c r="S65" s="17">
        <v>110</v>
      </c>
      <c r="T65" s="17">
        <v>160</v>
      </c>
      <c r="U65" s="17">
        <v>150</v>
      </c>
      <c r="V65" s="17">
        <v>80</v>
      </c>
      <c r="W65" s="122" t="s">
        <v>144</v>
      </c>
      <c r="X65" s="122" t="s">
        <v>144</v>
      </c>
      <c r="Y65" s="122" t="s">
        <v>144</v>
      </c>
      <c r="Z65" s="122" t="s">
        <v>131</v>
      </c>
      <c r="AA65" s="122" t="s">
        <v>134</v>
      </c>
      <c r="AB65" s="122" t="s">
        <v>134</v>
      </c>
      <c r="AC65" s="126">
        <f t="shared" si="10"/>
        <v>4</v>
      </c>
      <c r="AD65" s="126">
        <f t="shared" si="10"/>
        <v>3</v>
      </c>
      <c r="AE65" s="126">
        <f t="shared" si="10"/>
        <v>2</v>
      </c>
      <c r="AF65" s="126">
        <f t="shared" si="9"/>
        <v>1</v>
      </c>
      <c r="AG65" s="126">
        <f t="shared" si="9"/>
        <v>5</v>
      </c>
      <c r="AH65" s="126">
        <f t="shared" si="9"/>
        <v>6</v>
      </c>
      <c r="AI65" s="134">
        <v>21</v>
      </c>
      <c r="AJ65" s="134">
        <v>0</v>
      </c>
      <c r="AK65" s="134">
        <v>300</v>
      </c>
      <c r="AL65" s="134">
        <v>900</v>
      </c>
      <c r="AM65" s="134">
        <f t="shared" si="3"/>
        <v>1221</v>
      </c>
      <c r="AN65" s="135">
        <f t="shared" si="11"/>
        <v>2.4305555555555555E-4</v>
      </c>
      <c r="AO65" s="135">
        <f t="shared" si="11"/>
        <v>0</v>
      </c>
      <c r="AP65" s="135">
        <f t="shared" si="11"/>
        <v>3.4722222222222225E-3</v>
      </c>
      <c r="AQ65" s="135">
        <f t="shared" si="11"/>
        <v>1.0416666666666666E-2</v>
      </c>
      <c r="AR65" s="135">
        <f t="shared" si="11"/>
        <v>1.4131944444444444E-2</v>
      </c>
      <c r="AS65" s="143"/>
      <c r="AT65" s="144">
        <f>IFERROR(Q65*INDEX(相性スクリプト1!$L$29:$L$33,MATCH(W65,相性スクリプト1!$K$29:$K$33,0),)," ")</f>
        <v>90</v>
      </c>
      <c r="AU65" s="144">
        <f>IFERROR(R65*INDEX(相性スクリプト1!$L$29:$L$33,MATCH(X65,相性スクリプト1!$K$29:$K$33,0),)," ")</f>
        <v>100</v>
      </c>
      <c r="AV65" s="144">
        <f>IFERROR(S65*INDEX(相性スクリプト1!$L$29:$L$33,MATCH(Y65,相性スクリプト1!$K$29:$K$33,0),)," ")</f>
        <v>110</v>
      </c>
      <c r="AW65" s="144">
        <f>IFERROR(T65*INDEX(相性スクリプト1!$L$29:$L$33,MATCH(Z65,相性スクリプト1!$K$29:$K$33,0),)," ")</f>
        <v>320</v>
      </c>
      <c r="AX65" s="144">
        <f>IFERROR(U65*INDEX(相性スクリプト1!$L$29:$L$33,MATCH(AA65,相性スクリプト1!$K$29:$K$33,0),)," ")</f>
        <v>75</v>
      </c>
      <c r="AY65" s="144">
        <f>IFERROR(V65*INDEX(相性スクリプト1!$L$29:$L$33,MATCH(AB65,相性スクリプト1!$K$29:$K$33,0),)," ")</f>
        <v>40</v>
      </c>
      <c r="AZ65" s="144">
        <f t="shared" si="13"/>
        <v>4.4556000000000004</v>
      </c>
      <c r="BA65" s="144">
        <f t="shared" si="13"/>
        <v>3.3445</v>
      </c>
      <c r="BB65" s="144">
        <f t="shared" si="13"/>
        <v>2.2334000000000001</v>
      </c>
      <c r="BC65" s="144">
        <f t="shared" si="12"/>
        <v>1.1113</v>
      </c>
      <c r="BD65" s="144">
        <f t="shared" si="12"/>
        <v>5.5221999999999998</v>
      </c>
      <c r="BE65" s="144">
        <f t="shared" si="12"/>
        <v>6.6660999999999992</v>
      </c>
      <c r="BF65" s="126">
        <f t="shared" si="5"/>
        <v>432156</v>
      </c>
      <c r="BG65" s="149"/>
    </row>
    <row r="66" spans="1:59" x14ac:dyDescent="0.15">
      <c r="A66" s="108">
        <f t="shared" si="8"/>
        <v>48</v>
      </c>
      <c r="B66" s="54" t="s">
        <v>269</v>
      </c>
      <c r="C66" s="109" t="s">
        <v>146</v>
      </c>
      <c r="D66" s="109" t="s">
        <v>181</v>
      </c>
      <c r="E66" s="110" t="s">
        <v>147</v>
      </c>
      <c r="F66" s="110" t="s">
        <v>150</v>
      </c>
      <c r="G66" s="110">
        <v>340</v>
      </c>
      <c r="H66" s="110" t="s">
        <v>149</v>
      </c>
      <c r="I66" s="110">
        <v>30</v>
      </c>
      <c r="J66" s="110" t="s">
        <v>148</v>
      </c>
      <c r="K66" s="110">
        <v>13</v>
      </c>
      <c r="L66" s="114" t="s">
        <v>257</v>
      </c>
      <c r="M66" s="114"/>
      <c r="N66" s="114"/>
      <c r="O66" s="114"/>
      <c r="P66" s="114" t="s">
        <v>152</v>
      </c>
      <c r="Q66" s="17">
        <v>94</v>
      </c>
      <c r="R66" s="17">
        <v>108</v>
      </c>
      <c r="S66" s="17">
        <v>122</v>
      </c>
      <c r="T66" s="17">
        <v>167</v>
      </c>
      <c r="U66" s="17">
        <v>171</v>
      </c>
      <c r="V66" s="17">
        <v>96</v>
      </c>
      <c r="W66" s="122" t="s">
        <v>144</v>
      </c>
      <c r="X66" s="122" t="s">
        <v>144</v>
      </c>
      <c r="Y66" s="122" t="s">
        <v>144</v>
      </c>
      <c r="Z66" s="122" t="s">
        <v>131</v>
      </c>
      <c r="AA66" s="122" t="s">
        <v>134</v>
      </c>
      <c r="AB66" s="122" t="s">
        <v>134</v>
      </c>
      <c r="AC66" s="126">
        <f t="shared" si="10"/>
        <v>4</v>
      </c>
      <c r="AD66" s="126">
        <f t="shared" si="10"/>
        <v>3</v>
      </c>
      <c r="AE66" s="126">
        <f t="shared" si="10"/>
        <v>2</v>
      </c>
      <c r="AF66" s="126">
        <f t="shared" si="9"/>
        <v>1</v>
      </c>
      <c r="AG66" s="126">
        <f t="shared" si="9"/>
        <v>5</v>
      </c>
      <c r="AH66" s="126">
        <f t="shared" si="9"/>
        <v>6</v>
      </c>
      <c r="AI66" s="134">
        <v>2341</v>
      </c>
      <c r="AJ66" s="134">
        <v>777</v>
      </c>
      <c r="AK66" s="134">
        <v>0</v>
      </c>
      <c r="AL66" s="134">
        <v>126</v>
      </c>
      <c r="AM66" s="134">
        <f t="shared" si="3"/>
        <v>3244</v>
      </c>
      <c r="AN66" s="135">
        <f t="shared" si="11"/>
        <v>2.7094907407407408E-2</v>
      </c>
      <c r="AO66" s="135">
        <f t="shared" si="11"/>
        <v>8.9930555555555545E-3</v>
      </c>
      <c r="AP66" s="135">
        <f t="shared" si="11"/>
        <v>0</v>
      </c>
      <c r="AQ66" s="135">
        <f t="shared" si="11"/>
        <v>1.4583333333333332E-3</v>
      </c>
      <c r="AR66" s="135">
        <f t="shared" si="11"/>
        <v>3.7546296296296293E-2</v>
      </c>
      <c r="AS66" s="143"/>
      <c r="AT66" s="144">
        <f>IFERROR(Q66*INDEX(相性スクリプト1!$L$29:$L$33,MATCH(W66,相性スクリプト1!$K$29:$K$33,0),)," ")</f>
        <v>94</v>
      </c>
      <c r="AU66" s="144">
        <f>IFERROR(R66*INDEX(相性スクリプト1!$L$29:$L$33,MATCH(X66,相性スクリプト1!$K$29:$K$33,0),)," ")</f>
        <v>108</v>
      </c>
      <c r="AV66" s="144">
        <f>IFERROR(S66*INDEX(相性スクリプト1!$L$29:$L$33,MATCH(Y66,相性スクリプト1!$K$29:$K$33,0),)," ")</f>
        <v>122</v>
      </c>
      <c r="AW66" s="144">
        <f>IFERROR(T66*INDEX(相性スクリプト1!$L$29:$L$33,MATCH(Z66,相性スクリプト1!$K$29:$K$33,0),)," ")</f>
        <v>334</v>
      </c>
      <c r="AX66" s="144">
        <f>IFERROR(U66*INDEX(相性スクリプト1!$L$29:$L$33,MATCH(AA66,相性スクリプト1!$K$29:$K$33,0),)," ")</f>
        <v>85.5</v>
      </c>
      <c r="AY66" s="144">
        <f>IFERROR(V66*INDEX(相性スクリプト1!$L$29:$L$33,MATCH(AB66,相性スクリプト1!$K$29:$K$33,0),)," ")</f>
        <v>48</v>
      </c>
      <c r="AZ66" s="144">
        <f t="shared" si="13"/>
        <v>4.4666000000000006</v>
      </c>
      <c r="BA66" s="144">
        <f t="shared" si="13"/>
        <v>3.3445</v>
      </c>
      <c r="BB66" s="144">
        <f t="shared" si="13"/>
        <v>2.2334000000000001</v>
      </c>
      <c r="BC66" s="144">
        <f t="shared" si="12"/>
        <v>1.1223000000000001</v>
      </c>
      <c r="BD66" s="144">
        <f t="shared" si="12"/>
        <v>5.5112000000000005</v>
      </c>
      <c r="BE66" s="144">
        <f t="shared" si="12"/>
        <v>6.6550999999999991</v>
      </c>
      <c r="BF66" s="126">
        <f t="shared" si="5"/>
        <v>432156</v>
      </c>
      <c r="BG66" s="149"/>
    </row>
    <row r="67" spans="1:59" x14ac:dyDescent="0.15">
      <c r="A67" s="108">
        <f t="shared" si="8"/>
        <v>49</v>
      </c>
      <c r="B67" s="54" t="s">
        <v>270</v>
      </c>
      <c r="C67" s="109" t="s">
        <v>146</v>
      </c>
      <c r="D67" s="109" t="s">
        <v>193</v>
      </c>
      <c r="E67" s="110" t="s">
        <v>147</v>
      </c>
      <c r="F67" s="110" t="s">
        <v>150</v>
      </c>
      <c r="G67" s="110">
        <v>280</v>
      </c>
      <c r="H67" s="110" t="s">
        <v>166</v>
      </c>
      <c r="I67" s="110">
        <v>-55</v>
      </c>
      <c r="J67" s="110" t="s">
        <v>148</v>
      </c>
      <c r="K67" s="110">
        <v>13</v>
      </c>
      <c r="L67" s="114" t="s">
        <v>271</v>
      </c>
      <c r="M67" s="114"/>
      <c r="N67" s="114"/>
      <c r="O67" s="114" t="s">
        <v>272</v>
      </c>
      <c r="P67" s="114" t="s">
        <v>152</v>
      </c>
      <c r="Q67" s="17">
        <v>90</v>
      </c>
      <c r="R67" s="17">
        <v>100</v>
      </c>
      <c r="S67" s="17">
        <v>140</v>
      </c>
      <c r="T67" s="17">
        <v>160</v>
      </c>
      <c r="U67" s="17">
        <v>150</v>
      </c>
      <c r="V67" s="17">
        <v>80</v>
      </c>
      <c r="W67" s="122" t="s">
        <v>144</v>
      </c>
      <c r="X67" s="122" t="s">
        <v>144</v>
      </c>
      <c r="Y67" s="122" t="s">
        <v>135</v>
      </c>
      <c r="Z67" s="122" t="s">
        <v>131</v>
      </c>
      <c r="AA67" s="122" t="s">
        <v>134</v>
      </c>
      <c r="AB67" s="122" t="s">
        <v>134</v>
      </c>
      <c r="AC67" s="126">
        <f t="shared" si="10"/>
        <v>4</v>
      </c>
      <c r="AD67" s="126">
        <f t="shared" si="10"/>
        <v>3</v>
      </c>
      <c r="AE67" s="126">
        <f t="shared" si="10"/>
        <v>2</v>
      </c>
      <c r="AF67" s="126">
        <f t="shared" si="9"/>
        <v>1</v>
      </c>
      <c r="AG67" s="126">
        <f t="shared" si="9"/>
        <v>5</v>
      </c>
      <c r="AH67" s="126">
        <f t="shared" si="9"/>
        <v>6</v>
      </c>
      <c r="AI67" s="134">
        <v>12</v>
      </c>
      <c r="AJ67" s="134">
        <v>0</v>
      </c>
      <c r="AK67" s="134">
        <v>300</v>
      </c>
      <c r="AL67" s="134">
        <v>900</v>
      </c>
      <c r="AM67" s="134">
        <f t="shared" si="3"/>
        <v>1212</v>
      </c>
      <c r="AN67" s="135">
        <f t="shared" si="11"/>
        <v>1.3888888888888889E-4</v>
      </c>
      <c r="AO67" s="135">
        <f t="shared" si="11"/>
        <v>0</v>
      </c>
      <c r="AP67" s="135">
        <f t="shared" si="11"/>
        <v>3.4722222222222225E-3</v>
      </c>
      <c r="AQ67" s="135">
        <f t="shared" si="11"/>
        <v>1.0416666666666666E-2</v>
      </c>
      <c r="AR67" s="135">
        <f t="shared" si="11"/>
        <v>1.4027777777777778E-2</v>
      </c>
      <c r="AS67" s="143"/>
      <c r="AT67" s="144">
        <f>IFERROR(Q67*INDEX(相性スクリプト1!$L$29:$L$33,MATCH(W67,相性スクリプト1!$K$29:$K$33,0),)," ")</f>
        <v>90</v>
      </c>
      <c r="AU67" s="144">
        <f>IFERROR(R67*INDEX(相性スクリプト1!$L$29:$L$33,MATCH(X67,相性スクリプト1!$K$29:$K$33,0),)," ")</f>
        <v>100</v>
      </c>
      <c r="AV67" s="144">
        <f>IFERROR(S67*INDEX(相性スクリプト1!$L$29:$L$33,MATCH(Y67,相性スクリプト1!$K$29:$K$33,0),)," ")</f>
        <v>210</v>
      </c>
      <c r="AW67" s="144">
        <f>IFERROR(T67*INDEX(相性スクリプト1!$L$29:$L$33,MATCH(Z67,相性スクリプト1!$K$29:$K$33,0),)," ")</f>
        <v>320</v>
      </c>
      <c r="AX67" s="144">
        <f>IFERROR(U67*INDEX(相性スクリプト1!$L$29:$L$33,MATCH(AA67,相性スクリプト1!$K$29:$K$33,0),)," ")</f>
        <v>75</v>
      </c>
      <c r="AY67" s="144">
        <f>IFERROR(V67*INDEX(相性スクリプト1!$L$29:$L$33,MATCH(AB67,相性スクリプト1!$K$29:$K$33,0),)," ")</f>
        <v>40</v>
      </c>
      <c r="AZ67" s="144">
        <f t="shared" si="13"/>
        <v>4.4556000000000004</v>
      </c>
      <c r="BA67" s="144">
        <f t="shared" si="13"/>
        <v>3.3445</v>
      </c>
      <c r="BB67" s="144">
        <f t="shared" si="13"/>
        <v>2.2334000000000001</v>
      </c>
      <c r="BC67" s="144">
        <f t="shared" si="12"/>
        <v>1.1113</v>
      </c>
      <c r="BD67" s="144">
        <f t="shared" si="12"/>
        <v>5.5221999999999998</v>
      </c>
      <c r="BE67" s="144">
        <f t="shared" si="12"/>
        <v>6.6660999999999992</v>
      </c>
      <c r="BF67" s="126">
        <f t="shared" si="5"/>
        <v>432156</v>
      </c>
      <c r="BG67" s="149"/>
    </row>
    <row r="68" spans="1:59" x14ac:dyDescent="0.15">
      <c r="A68" s="108">
        <f t="shared" si="8"/>
        <v>50</v>
      </c>
      <c r="B68" s="54" t="s">
        <v>273</v>
      </c>
      <c r="C68" s="109" t="s">
        <v>146</v>
      </c>
      <c r="D68" s="109" t="s">
        <v>210</v>
      </c>
      <c r="E68" s="110"/>
      <c r="F68" s="110"/>
      <c r="G68" s="110"/>
      <c r="H68" s="110"/>
      <c r="I68" s="110"/>
      <c r="J68" s="110"/>
      <c r="K68" s="110"/>
      <c r="L68" s="114"/>
      <c r="M68" s="114"/>
      <c r="N68" s="114"/>
      <c r="O68" s="114"/>
      <c r="P68" s="114"/>
      <c r="Q68" s="17"/>
      <c r="R68" s="17"/>
      <c r="S68" s="17"/>
      <c r="T68" s="17"/>
      <c r="U68" s="17"/>
      <c r="V68" s="17"/>
      <c r="W68" s="122"/>
      <c r="X68" s="122"/>
      <c r="Y68" s="122"/>
      <c r="Z68" s="122"/>
      <c r="AA68" s="122"/>
      <c r="AB68" s="122"/>
      <c r="AC68" s="126" t="str">
        <f t="shared" si="10"/>
        <v xml:space="preserve"> </v>
      </c>
      <c r="AD68" s="126" t="str">
        <f t="shared" si="10"/>
        <v xml:space="preserve"> </v>
      </c>
      <c r="AE68" s="126" t="str">
        <f t="shared" si="10"/>
        <v xml:space="preserve"> </v>
      </c>
      <c r="AF68" s="126" t="str">
        <f t="shared" si="9"/>
        <v xml:space="preserve"> </v>
      </c>
      <c r="AG68" s="126" t="str">
        <f t="shared" si="9"/>
        <v xml:space="preserve"> </v>
      </c>
      <c r="AH68" s="126" t="str">
        <f t="shared" si="9"/>
        <v xml:space="preserve"> </v>
      </c>
      <c r="AI68" s="134"/>
      <c r="AJ68" s="134"/>
      <c r="AK68" s="134"/>
      <c r="AL68" s="134"/>
      <c r="AM68" s="134" t="str">
        <f t="shared" si="3"/>
        <v xml:space="preserve"> </v>
      </c>
      <c r="AN68" s="135" t="str">
        <f t="shared" si="11"/>
        <v xml:space="preserve"> </v>
      </c>
      <c r="AO68" s="135" t="str">
        <f t="shared" si="11"/>
        <v xml:space="preserve"> </v>
      </c>
      <c r="AP68" s="135" t="str">
        <f t="shared" si="11"/>
        <v xml:space="preserve"> </v>
      </c>
      <c r="AQ68" s="135" t="str">
        <f t="shared" si="11"/>
        <v xml:space="preserve"> </v>
      </c>
      <c r="AR68" s="135" t="str">
        <f t="shared" si="11"/>
        <v xml:space="preserve"> </v>
      </c>
      <c r="AS68" s="143"/>
      <c r="AT68" s="144" t="str">
        <f>IFERROR(Q68*INDEX(相性スクリプト1!$L$29:$L$33,MATCH(W68,相性スクリプト1!$K$29:$K$33,0),)," ")</f>
        <v xml:space="preserve"> </v>
      </c>
      <c r="AU68" s="144" t="str">
        <f>IFERROR(R68*INDEX(相性スクリプト1!$L$29:$L$33,MATCH(X68,相性スクリプト1!$K$29:$K$33,0),)," ")</f>
        <v xml:space="preserve"> </v>
      </c>
      <c r="AV68" s="144" t="str">
        <f>IFERROR(S68*INDEX(相性スクリプト1!$L$29:$L$33,MATCH(Y68,相性スクリプト1!$K$29:$K$33,0),)," ")</f>
        <v xml:space="preserve"> </v>
      </c>
      <c r="AW68" s="144" t="str">
        <f>IFERROR(T68*INDEX(相性スクリプト1!$L$29:$L$33,MATCH(Z68,相性スクリプト1!$K$29:$K$33,0),)," ")</f>
        <v xml:space="preserve"> </v>
      </c>
      <c r="AX68" s="144" t="str">
        <f>IFERROR(U68*INDEX(相性スクリプト1!$L$29:$L$33,MATCH(AA68,相性スクリプト1!$K$29:$K$33,0),)," ")</f>
        <v xml:space="preserve"> </v>
      </c>
      <c r="AY68" s="144" t="str">
        <f>IFERROR(V68*INDEX(相性スクリプト1!$L$29:$L$33,MATCH(AB68,相性スクリプト1!$K$29:$K$33,0),)," ")</f>
        <v xml:space="preserve"> </v>
      </c>
      <c r="AZ68" s="144" t="str">
        <f t="shared" si="13"/>
        <v xml:space="preserve"> </v>
      </c>
      <c r="BA68" s="144" t="str">
        <f t="shared" si="13"/>
        <v xml:space="preserve"> </v>
      </c>
      <c r="BB68" s="144" t="str">
        <f t="shared" si="13"/>
        <v xml:space="preserve"> </v>
      </c>
      <c r="BC68" s="144" t="str">
        <f t="shared" si="12"/>
        <v xml:space="preserve"> </v>
      </c>
      <c r="BD68" s="144" t="str">
        <f t="shared" si="12"/>
        <v xml:space="preserve"> </v>
      </c>
      <c r="BE68" s="144" t="str">
        <f t="shared" si="12"/>
        <v xml:space="preserve"> </v>
      </c>
      <c r="BF68" s="126" t="str">
        <f t="shared" si="5"/>
        <v xml:space="preserve"> </v>
      </c>
      <c r="BG68" s="149"/>
    </row>
    <row r="69" spans="1:59" x14ac:dyDescent="0.15">
      <c r="A69" s="108">
        <f t="shared" si="8"/>
        <v>50</v>
      </c>
      <c r="B69" s="54" t="s">
        <v>274</v>
      </c>
      <c r="C69" s="109" t="s">
        <v>146</v>
      </c>
      <c r="D69" s="109" t="s">
        <v>210</v>
      </c>
      <c r="E69" s="110" t="s">
        <v>147</v>
      </c>
      <c r="F69" s="110" t="s">
        <v>156</v>
      </c>
      <c r="G69" s="110">
        <v>320</v>
      </c>
      <c r="H69" s="110" t="s">
        <v>275</v>
      </c>
      <c r="I69" s="110">
        <v>10</v>
      </c>
      <c r="J69" s="110" t="s">
        <v>135</v>
      </c>
      <c r="K69" s="110">
        <v>16</v>
      </c>
      <c r="L69" s="114" t="s">
        <v>257</v>
      </c>
      <c r="M69" s="114" t="s">
        <v>276</v>
      </c>
      <c r="N69" s="114"/>
      <c r="O69" s="114"/>
      <c r="P69" s="114" t="s">
        <v>163</v>
      </c>
      <c r="Q69" s="17">
        <v>94</v>
      </c>
      <c r="R69" s="17">
        <v>106</v>
      </c>
      <c r="S69" s="17">
        <v>182</v>
      </c>
      <c r="T69" s="17">
        <v>174</v>
      </c>
      <c r="U69" s="17">
        <v>116</v>
      </c>
      <c r="V69" s="17">
        <v>92</v>
      </c>
      <c r="W69" s="122" t="s">
        <v>134</v>
      </c>
      <c r="X69" s="122" t="s">
        <v>144</v>
      </c>
      <c r="Y69" s="122" t="s">
        <v>135</v>
      </c>
      <c r="Z69" s="122" t="s">
        <v>131</v>
      </c>
      <c r="AA69" s="122" t="s">
        <v>144</v>
      </c>
      <c r="AB69" s="122" t="s">
        <v>134</v>
      </c>
      <c r="AC69" s="126">
        <f t="shared" si="10"/>
        <v>5</v>
      </c>
      <c r="AD69" s="126">
        <f t="shared" si="10"/>
        <v>4</v>
      </c>
      <c r="AE69" s="126">
        <f t="shared" si="10"/>
        <v>2</v>
      </c>
      <c r="AF69" s="126">
        <f t="shared" si="9"/>
        <v>1</v>
      </c>
      <c r="AG69" s="126">
        <f t="shared" si="9"/>
        <v>3</v>
      </c>
      <c r="AH69" s="126">
        <f t="shared" si="9"/>
        <v>6</v>
      </c>
      <c r="AI69" s="134">
        <v>850</v>
      </c>
      <c r="AJ69" s="134">
        <v>0</v>
      </c>
      <c r="AK69" s="134">
        <v>0</v>
      </c>
      <c r="AL69" s="134">
        <v>301</v>
      </c>
      <c r="AM69" s="134">
        <f t="shared" ref="AM69:AM106" si="14">IF(AL69="-","-",IF(ISBLANK(AL69)," ",SUM(AI69:AL69)))</f>
        <v>1151</v>
      </c>
      <c r="AN69" s="135">
        <f t="shared" si="11"/>
        <v>9.8379629629629633E-3</v>
      </c>
      <c r="AO69" s="135">
        <f t="shared" si="11"/>
        <v>0</v>
      </c>
      <c r="AP69" s="135">
        <f t="shared" si="11"/>
        <v>0</v>
      </c>
      <c r="AQ69" s="135">
        <f t="shared" si="11"/>
        <v>3.483796296296296E-3</v>
      </c>
      <c r="AR69" s="135">
        <f t="shared" si="11"/>
        <v>1.3321759259259261E-2</v>
      </c>
      <c r="AS69" s="143"/>
      <c r="AT69" s="144">
        <f>IFERROR(Q69*INDEX(相性スクリプト1!$L$29:$L$33,MATCH(W69,相性スクリプト1!$K$29:$K$33,0),)," ")</f>
        <v>47</v>
      </c>
      <c r="AU69" s="144">
        <f>IFERROR(R69*INDEX(相性スクリプト1!$L$29:$L$33,MATCH(X69,相性スクリプト1!$K$29:$K$33,0),)," ")</f>
        <v>106</v>
      </c>
      <c r="AV69" s="144">
        <f>IFERROR(S69*INDEX(相性スクリプト1!$L$29:$L$33,MATCH(Y69,相性スクリプト1!$K$29:$K$33,0),)," ")</f>
        <v>273</v>
      </c>
      <c r="AW69" s="144">
        <f>IFERROR(T69*INDEX(相性スクリプト1!$L$29:$L$33,MATCH(Z69,相性スクリプト1!$K$29:$K$33,0),)," ")</f>
        <v>348</v>
      </c>
      <c r="AX69" s="144">
        <f>IFERROR(U69*INDEX(相性スクリプト1!$L$29:$L$33,MATCH(AA69,相性スクリプト1!$K$29:$K$33,0),)," ")</f>
        <v>116</v>
      </c>
      <c r="AY69" s="144">
        <f>IFERROR(V69*INDEX(相性スクリプト1!$L$29:$L$33,MATCH(AB69,相性スクリプト1!$K$29:$K$33,0),)," ")</f>
        <v>46</v>
      </c>
      <c r="AZ69" s="144">
        <f t="shared" si="13"/>
        <v>5.5556000000000001</v>
      </c>
      <c r="BA69" s="144">
        <f t="shared" si="13"/>
        <v>4.4444999999999997</v>
      </c>
      <c r="BB69" s="144">
        <f t="shared" si="13"/>
        <v>2.2113999999999998</v>
      </c>
      <c r="BC69" s="144">
        <f t="shared" si="12"/>
        <v>1.1223000000000001</v>
      </c>
      <c r="BD69" s="144">
        <f t="shared" si="12"/>
        <v>3.3331999999999997</v>
      </c>
      <c r="BE69" s="144">
        <f t="shared" si="12"/>
        <v>6.6660999999999992</v>
      </c>
      <c r="BF69" s="126">
        <f t="shared" ref="BF69:BF106" si="15">IFERROR(AC69*100000+AD69*10000+AE69*1000+AF69*100+AG69*10+AH69," ")</f>
        <v>542136</v>
      </c>
      <c r="BG69" s="149"/>
    </row>
    <row r="70" spans="1:59" x14ac:dyDescent="0.15">
      <c r="A70" s="108">
        <f t="shared" ref="A70:A101" si="16">IF(IFERROR(LEFT(B70,FIND("(",B70)-1),B70)=IFERROR(LEFT(B69,FIND("(",B69)-1),B69),A69,A69+1)</f>
        <v>50</v>
      </c>
      <c r="B70" s="54" t="s">
        <v>277</v>
      </c>
      <c r="C70" s="109" t="s">
        <v>146</v>
      </c>
      <c r="D70" s="109" t="s">
        <v>210</v>
      </c>
      <c r="E70" s="110" t="s">
        <v>147</v>
      </c>
      <c r="F70" s="110" t="s">
        <v>156</v>
      </c>
      <c r="G70" s="110">
        <v>320</v>
      </c>
      <c r="H70" s="110" t="s">
        <v>275</v>
      </c>
      <c r="I70" s="110">
        <v>85</v>
      </c>
      <c r="J70" s="110" t="s">
        <v>144</v>
      </c>
      <c r="K70" s="110">
        <v>16</v>
      </c>
      <c r="L70" s="114" t="s">
        <v>257</v>
      </c>
      <c r="M70" s="114"/>
      <c r="N70" s="114"/>
      <c r="O70" s="114" t="s">
        <v>262</v>
      </c>
      <c r="P70" s="114" t="s">
        <v>163</v>
      </c>
      <c r="Q70" s="17">
        <v>111</v>
      </c>
      <c r="R70" s="17">
        <v>110</v>
      </c>
      <c r="S70" s="17">
        <v>164</v>
      </c>
      <c r="T70" s="17">
        <v>192</v>
      </c>
      <c r="U70" s="17">
        <v>196</v>
      </c>
      <c r="V70" s="17">
        <v>70</v>
      </c>
      <c r="W70" s="122" t="s">
        <v>144</v>
      </c>
      <c r="X70" s="122" t="s">
        <v>144</v>
      </c>
      <c r="Y70" s="122" t="s">
        <v>135</v>
      </c>
      <c r="Z70" s="122" t="s">
        <v>131</v>
      </c>
      <c r="AA70" s="122" t="s">
        <v>144</v>
      </c>
      <c r="AB70" s="122" t="s">
        <v>134</v>
      </c>
      <c r="AC70" s="126">
        <f t="shared" si="10"/>
        <v>4</v>
      </c>
      <c r="AD70" s="126">
        <f t="shared" si="10"/>
        <v>5</v>
      </c>
      <c r="AE70" s="126">
        <f t="shared" si="10"/>
        <v>2</v>
      </c>
      <c r="AF70" s="126">
        <f t="shared" si="9"/>
        <v>1</v>
      </c>
      <c r="AG70" s="126">
        <f t="shared" si="9"/>
        <v>3</v>
      </c>
      <c r="AH70" s="126">
        <f t="shared" si="9"/>
        <v>6</v>
      </c>
      <c r="AI70" s="134">
        <v>3144</v>
      </c>
      <c r="AJ70" s="134">
        <v>0</v>
      </c>
      <c r="AK70" s="134">
        <v>0</v>
      </c>
      <c r="AL70" s="134">
        <v>229</v>
      </c>
      <c r="AM70" s="134">
        <f t="shared" si="14"/>
        <v>3373</v>
      </c>
      <c r="AN70" s="135">
        <f t="shared" si="11"/>
        <v>3.6388888888888887E-2</v>
      </c>
      <c r="AO70" s="135">
        <f t="shared" si="11"/>
        <v>0</v>
      </c>
      <c r="AP70" s="135">
        <f t="shared" si="11"/>
        <v>0</v>
      </c>
      <c r="AQ70" s="135">
        <f t="shared" si="11"/>
        <v>2.650462962962963E-3</v>
      </c>
      <c r="AR70" s="135">
        <f t="shared" si="11"/>
        <v>3.9039351851851846E-2</v>
      </c>
      <c r="AS70" s="143"/>
      <c r="AT70" s="144">
        <f>IFERROR(Q70*INDEX(相性スクリプト1!$L$29:$L$33,MATCH(W70,相性スクリプト1!$K$29:$K$33,0),)," ")</f>
        <v>111</v>
      </c>
      <c r="AU70" s="144">
        <f>IFERROR(R70*INDEX(相性スクリプト1!$L$29:$L$33,MATCH(X70,相性スクリプト1!$K$29:$K$33,0),)," ")</f>
        <v>110</v>
      </c>
      <c r="AV70" s="144">
        <f>IFERROR(S70*INDEX(相性スクリプト1!$L$29:$L$33,MATCH(Y70,相性スクリプト1!$K$29:$K$33,0),)," ")</f>
        <v>246</v>
      </c>
      <c r="AW70" s="144">
        <f>IFERROR(T70*INDEX(相性スクリプト1!$L$29:$L$33,MATCH(Z70,相性スクリプト1!$K$29:$K$33,0),)," ")</f>
        <v>384</v>
      </c>
      <c r="AX70" s="144">
        <f>IFERROR(U70*INDEX(相性スクリプト1!$L$29:$L$33,MATCH(AA70,相性スクリプト1!$K$29:$K$33,0),)," ")</f>
        <v>196</v>
      </c>
      <c r="AY70" s="144">
        <f>IFERROR(V70*INDEX(相性スクリプト1!$L$29:$L$33,MATCH(AB70,相性スクリプト1!$K$29:$K$33,0),)," ")</f>
        <v>35</v>
      </c>
      <c r="AZ70" s="144">
        <f t="shared" si="13"/>
        <v>4.4446000000000003</v>
      </c>
      <c r="BA70" s="144">
        <f t="shared" si="13"/>
        <v>5.5554999999999994</v>
      </c>
      <c r="BB70" s="144">
        <f t="shared" si="13"/>
        <v>2.2334000000000001</v>
      </c>
      <c r="BC70" s="144">
        <f t="shared" si="12"/>
        <v>1.1223000000000001</v>
      </c>
      <c r="BD70" s="144">
        <f t="shared" si="12"/>
        <v>3.3111999999999995</v>
      </c>
      <c r="BE70" s="144">
        <f t="shared" si="12"/>
        <v>6.6660999999999992</v>
      </c>
      <c r="BF70" s="126">
        <f t="shared" si="15"/>
        <v>452136</v>
      </c>
      <c r="BG70" s="149"/>
    </row>
    <row r="71" spans="1:59" x14ac:dyDescent="0.15">
      <c r="A71" s="108">
        <f t="shared" si="16"/>
        <v>50</v>
      </c>
      <c r="B71" s="54" t="s">
        <v>278</v>
      </c>
      <c r="C71" s="109" t="s">
        <v>146</v>
      </c>
      <c r="D71" s="109" t="s">
        <v>210</v>
      </c>
      <c r="E71" s="110" t="s">
        <v>147</v>
      </c>
      <c r="F71" s="110" t="s">
        <v>156</v>
      </c>
      <c r="G71" s="110">
        <v>380</v>
      </c>
      <c r="H71" s="110" t="s">
        <v>166</v>
      </c>
      <c r="I71" s="110">
        <v>15</v>
      </c>
      <c r="J71" s="110" t="s">
        <v>144</v>
      </c>
      <c r="K71" s="110">
        <v>16</v>
      </c>
      <c r="L71" s="114" t="s">
        <v>257</v>
      </c>
      <c r="M71" s="114"/>
      <c r="N71" s="114"/>
      <c r="O71" s="114"/>
      <c r="P71" s="114" t="s">
        <v>163</v>
      </c>
      <c r="Q71" s="17">
        <v>104</v>
      </c>
      <c r="R71" s="17">
        <v>115</v>
      </c>
      <c r="S71" s="17">
        <v>172</v>
      </c>
      <c r="T71" s="17">
        <v>174</v>
      </c>
      <c r="U71" s="17">
        <v>158</v>
      </c>
      <c r="V71" s="17">
        <v>109</v>
      </c>
      <c r="W71" s="122" t="s">
        <v>144</v>
      </c>
      <c r="X71" s="122" t="s">
        <v>144</v>
      </c>
      <c r="Y71" s="122" t="s">
        <v>135</v>
      </c>
      <c r="Z71" s="122" t="s">
        <v>135</v>
      </c>
      <c r="AA71" s="122" t="s">
        <v>134</v>
      </c>
      <c r="AB71" s="122" t="s">
        <v>144</v>
      </c>
      <c r="AC71" s="126">
        <f t="shared" si="10"/>
        <v>5</v>
      </c>
      <c r="AD71" s="126">
        <f t="shared" si="10"/>
        <v>3</v>
      </c>
      <c r="AE71" s="126">
        <f t="shared" si="10"/>
        <v>2</v>
      </c>
      <c r="AF71" s="126">
        <f t="shared" si="9"/>
        <v>1</v>
      </c>
      <c r="AG71" s="126">
        <f t="shared" si="9"/>
        <v>6</v>
      </c>
      <c r="AH71" s="126">
        <f t="shared" si="9"/>
        <v>4</v>
      </c>
      <c r="AI71" s="134">
        <v>0</v>
      </c>
      <c r="AJ71" s="134">
        <v>0</v>
      </c>
      <c r="AK71" s="134">
        <v>0</v>
      </c>
      <c r="AL71" s="134">
        <v>2301</v>
      </c>
      <c r="AM71" s="134">
        <f t="shared" si="14"/>
        <v>2301</v>
      </c>
      <c r="AN71" s="135">
        <f t="shared" si="11"/>
        <v>0</v>
      </c>
      <c r="AO71" s="135">
        <f t="shared" si="11"/>
        <v>0</v>
      </c>
      <c r="AP71" s="135">
        <f t="shared" si="11"/>
        <v>0</v>
      </c>
      <c r="AQ71" s="135">
        <f t="shared" si="11"/>
        <v>2.6631944444444444E-2</v>
      </c>
      <c r="AR71" s="135">
        <f t="shared" si="11"/>
        <v>2.6631944444444444E-2</v>
      </c>
      <c r="AS71" s="143"/>
      <c r="AT71" s="144">
        <f>IFERROR(Q71*INDEX(相性スクリプト1!$L$29:$L$33,MATCH(W71,相性スクリプト1!$K$29:$K$33,0),)," ")</f>
        <v>104</v>
      </c>
      <c r="AU71" s="144">
        <f>IFERROR(R71*INDEX(相性スクリプト1!$L$29:$L$33,MATCH(X71,相性スクリプト1!$K$29:$K$33,0),)," ")</f>
        <v>115</v>
      </c>
      <c r="AV71" s="144">
        <f>IFERROR(S71*INDEX(相性スクリプト1!$L$29:$L$33,MATCH(Y71,相性スクリプト1!$K$29:$K$33,0),)," ")</f>
        <v>258</v>
      </c>
      <c r="AW71" s="144">
        <f>IFERROR(T71*INDEX(相性スクリプト1!$L$29:$L$33,MATCH(Z71,相性スクリプト1!$K$29:$K$33,0),)," ")</f>
        <v>261</v>
      </c>
      <c r="AX71" s="144">
        <f>IFERROR(U71*INDEX(相性スクリプト1!$L$29:$L$33,MATCH(AA71,相性スクリプト1!$K$29:$K$33,0),)," ")</f>
        <v>79</v>
      </c>
      <c r="AY71" s="144">
        <f>IFERROR(V71*INDEX(相性スクリプト1!$L$29:$L$33,MATCH(AB71,相性スクリプト1!$K$29:$K$33,0),)," ")</f>
        <v>109</v>
      </c>
      <c r="AZ71" s="144">
        <f t="shared" si="13"/>
        <v>5.5666000000000002</v>
      </c>
      <c r="BA71" s="144">
        <f t="shared" si="13"/>
        <v>3.3445</v>
      </c>
      <c r="BB71" s="144">
        <f t="shared" si="13"/>
        <v>2.2223999999999999</v>
      </c>
      <c r="BC71" s="144">
        <f t="shared" si="12"/>
        <v>1.1113</v>
      </c>
      <c r="BD71" s="144">
        <f t="shared" si="12"/>
        <v>6.6332000000000004</v>
      </c>
      <c r="BE71" s="144">
        <f t="shared" si="12"/>
        <v>4.4550999999999998</v>
      </c>
      <c r="BF71" s="126">
        <f t="shared" si="15"/>
        <v>532164</v>
      </c>
      <c r="BG71" s="149"/>
    </row>
    <row r="72" spans="1:59" x14ac:dyDescent="0.15">
      <c r="A72" s="108">
        <f t="shared" si="16"/>
        <v>51</v>
      </c>
      <c r="B72" s="54" t="s">
        <v>279</v>
      </c>
      <c r="C72" s="109" t="s">
        <v>146</v>
      </c>
      <c r="D72" s="109" t="s">
        <v>210</v>
      </c>
      <c r="E72" s="110"/>
      <c r="F72" s="110"/>
      <c r="G72" s="110"/>
      <c r="H72" s="110"/>
      <c r="I72" s="110"/>
      <c r="J72" s="110"/>
      <c r="K72" s="110"/>
      <c r="L72" s="114"/>
      <c r="M72" s="114"/>
      <c r="N72" s="114"/>
      <c r="O72" s="114"/>
      <c r="P72" s="114"/>
      <c r="Q72" s="17"/>
      <c r="R72" s="17"/>
      <c r="S72" s="17"/>
      <c r="T72" s="17"/>
      <c r="U72" s="17"/>
      <c r="V72" s="17"/>
      <c r="W72" s="122"/>
      <c r="X72" s="122"/>
      <c r="Y72" s="122"/>
      <c r="Z72" s="122"/>
      <c r="AA72" s="122"/>
      <c r="AB72" s="122"/>
      <c r="AC72" s="126" t="str">
        <f t="shared" si="10"/>
        <v xml:space="preserve"> </v>
      </c>
      <c r="AD72" s="126" t="str">
        <f t="shared" si="10"/>
        <v xml:space="preserve"> </v>
      </c>
      <c r="AE72" s="126" t="str">
        <f t="shared" si="10"/>
        <v xml:space="preserve"> </v>
      </c>
      <c r="AF72" s="126" t="str">
        <f t="shared" si="9"/>
        <v xml:space="preserve"> </v>
      </c>
      <c r="AG72" s="126" t="str">
        <f t="shared" si="9"/>
        <v xml:space="preserve"> </v>
      </c>
      <c r="AH72" s="126" t="str">
        <f t="shared" si="9"/>
        <v xml:space="preserve"> </v>
      </c>
      <c r="AI72" s="134"/>
      <c r="AJ72" s="134"/>
      <c r="AK72" s="134"/>
      <c r="AL72" s="134"/>
      <c r="AM72" s="134" t="str">
        <f t="shared" si="14"/>
        <v xml:space="preserve"> </v>
      </c>
      <c r="AN72" s="135" t="str">
        <f t="shared" si="11"/>
        <v xml:space="preserve"> </v>
      </c>
      <c r="AO72" s="135" t="str">
        <f t="shared" si="11"/>
        <v xml:space="preserve"> </v>
      </c>
      <c r="AP72" s="135" t="str">
        <f t="shared" si="11"/>
        <v xml:space="preserve"> </v>
      </c>
      <c r="AQ72" s="135" t="str">
        <f t="shared" si="11"/>
        <v xml:space="preserve"> </v>
      </c>
      <c r="AR72" s="135" t="str">
        <f t="shared" si="11"/>
        <v xml:space="preserve"> </v>
      </c>
      <c r="AS72" s="143"/>
      <c r="AT72" s="144" t="str">
        <f>IFERROR(Q72*INDEX(相性スクリプト1!$L$29:$L$33,MATCH(W72,相性スクリプト1!$K$29:$K$33,0),)," ")</f>
        <v xml:space="preserve"> </v>
      </c>
      <c r="AU72" s="144" t="str">
        <f>IFERROR(R72*INDEX(相性スクリプト1!$L$29:$L$33,MATCH(X72,相性スクリプト1!$K$29:$K$33,0),)," ")</f>
        <v xml:space="preserve"> </v>
      </c>
      <c r="AV72" s="144" t="str">
        <f>IFERROR(S72*INDEX(相性スクリプト1!$L$29:$L$33,MATCH(Y72,相性スクリプト1!$K$29:$K$33,0),)," ")</f>
        <v xml:space="preserve"> </v>
      </c>
      <c r="AW72" s="144" t="str">
        <f>IFERROR(T72*INDEX(相性スクリプト1!$L$29:$L$33,MATCH(Z72,相性スクリプト1!$K$29:$K$33,0),)," ")</f>
        <v xml:space="preserve"> </v>
      </c>
      <c r="AX72" s="144" t="str">
        <f>IFERROR(U72*INDEX(相性スクリプト1!$L$29:$L$33,MATCH(AA72,相性スクリプト1!$K$29:$K$33,0),)," ")</f>
        <v xml:space="preserve"> </v>
      </c>
      <c r="AY72" s="144" t="str">
        <f>IFERROR(V72*INDEX(相性スクリプト1!$L$29:$L$33,MATCH(AB72,相性スクリプト1!$K$29:$K$33,0),)," ")</f>
        <v xml:space="preserve"> </v>
      </c>
      <c r="AZ72" s="144" t="str">
        <f t="shared" si="13"/>
        <v xml:space="preserve"> </v>
      </c>
      <c r="BA72" s="144" t="str">
        <f t="shared" si="13"/>
        <v xml:space="preserve"> </v>
      </c>
      <c r="BB72" s="144" t="str">
        <f t="shared" si="13"/>
        <v xml:space="preserve"> </v>
      </c>
      <c r="BC72" s="144" t="str">
        <f t="shared" si="12"/>
        <v xml:space="preserve"> </v>
      </c>
      <c r="BD72" s="144" t="str">
        <f t="shared" si="12"/>
        <v xml:space="preserve"> </v>
      </c>
      <c r="BE72" s="144" t="str">
        <f t="shared" si="12"/>
        <v xml:space="preserve"> </v>
      </c>
      <c r="BF72" s="126" t="str">
        <f t="shared" si="15"/>
        <v xml:space="preserve"> </v>
      </c>
      <c r="BG72" s="149"/>
    </row>
    <row r="73" spans="1:59" x14ac:dyDescent="0.15">
      <c r="A73" s="108">
        <f t="shared" si="16"/>
        <v>51</v>
      </c>
      <c r="B73" s="54" t="s">
        <v>280</v>
      </c>
      <c r="C73" s="109" t="s">
        <v>146</v>
      </c>
      <c r="D73" s="109" t="s">
        <v>210</v>
      </c>
      <c r="E73" s="110" t="s">
        <v>147</v>
      </c>
      <c r="F73" s="110" t="s">
        <v>156</v>
      </c>
      <c r="G73" s="110">
        <v>300</v>
      </c>
      <c r="H73" s="110" t="s">
        <v>275</v>
      </c>
      <c r="I73" s="110">
        <v>10</v>
      </c>
      <c r="J73" s="110" t="s">
        <v>144</v>
      </c>
      <c r="K73" s="110">
        <v>16</v>
      </c>
      <c r="L73" s="114" t="s">
        <v>257</v>
      </c>
      <c r="M73" s="114" t="s">
        <v>281</v>
      </c>
      <c r="N73" s="114"/>
      <c r="O73" s="114"/>
      <c r="P73" s="114" t="s">
        <v>152</v>
      </c>
      <c r="Q73" s="17">
        <v>112</v>
      </c>
      <c r="R73" s="17">
        <v>156</v>
      </c>
      <c r="S73" s="17">
        <v>154</v>
      </c>
      <c r="T73" s="17">
        <v>138</v>
      </c>
      <c r="U73" s="17">
        <v>158</v>
      </c>
      <c r="V73" s="17">
        <v>104</v>
      </c>
      <c r="W73" s="122" t="s">
        <v>144</v>
      </c>
      <c r="X73" s="122" t="s">
        <v>135</v>
      </c>
      <c r="Y73" s="122" t="s">
        <v>135</v>
      </c>
      <c r="Z73" s="122" t="s">
        <v>135</v>
      </c>
      <c r="AA73" s="122" t="s">
        <v>134</v>
      </c>
      <c r="AB73" s="122" t="s">
        <v>134</v>
      </c>
      <c r="AC73" s="126">
        <f t="shared" si="10"/>
        <v>4</v>
      </c>
      <c r="AD73" s="126">
        <f t="shared" si="10"/>
        <v>1</v>
      </c>
      <c r="AE73" s="126">
        <f t="shared" si="10"/>
        <v>2</v>
      </c>
      <c r="AF73" s="126">
        <f t="shared" si="9"/>
        <v>3</v>
      </c>
      <c r="AG73" s="126">
        <f t="shared" si="9"/>
        <v>5</v>
      </c>
      <c r="AH73" s="126">
        <f t="shared" si="9"/>
        <v>6</v>
      </c>
      <c r="AI73" s="134">
        <v>710</v>
      </c>
      <c r="AJ73" s="134">
        <v>0</v>
      </c>
      <c r="AK73" s="134">
        <v>0</v>
      </c>
      <c r="AL73" s="134">
        <v>33</v>
      </c>
      <c r="AM73" s="134">
        <f t="shared" si="14"/>
        <v>743</v>
      </c>
      <c r="AN73" s="135">
        <f t="shared" si="11"/>
        <v>8.2175925925925923E-3</v>
      </c>
      <c r="AO73" s="135">
        <f t="shared" si="11"/>
        <v>0</v>
      </c>
      <c r="AP73" s="135">
        <f t="shared" si="11"/>
        <v>0</v>
      </c>
      <c r="AQ73" s="135">
        <f t="shared" si="11"/>
        <v>3.8194444444444441E-4</v>
      </c>
      <c r="AR73" s="135">
        <f t="shared" si="11"/>
        <v>8.5995370370370357E-3</v>
      </c>
      <c r="AS73" s="143"/>
      <c r="AT73" s="144">
        <f>IFERROR(Q73*INDEX(相性スクリプト1!$L$29:$L$33,MATCH(W73,相性スクリプト1!$K$29:$K$33,0),)," ")</f>
        <v>112</v>
      </c>
      <c r="AU73" s="144">
        <f>IFERROR(R73*INDEX(相性スクリプト1!$L$29:$L$33,MATCH(X73,相性スクリプト1!$K$29:$K$33,0),)," ")</f>
        <v>234</v>
      </c>
      <c r="AV73" s="144">
        <f>IFERROR(S73*INDEX(相性スクリプト1!$L$29:$L$33,MATCH(Y73,相性スクリプト1!$K$29:$K$33,0),)," ")</f>
        <v>231</v>
      </c>
      <c r="AW73" s="144">
        <f>IFERROR(T73*INDEX(相性スクリプト1!$L$29:$L$33,MATCH(Z73,相性スクリプト1!$K$29:$K$33,0),)," ")</f>
        <v>207</v>
      </c>
      <c r="AX73" s="144">
        <f>IFERROR(U73*INDEX(相性スクリプト1!$L$29:$L$33,MATCH(AA73,相性スクリプト1!$K$29:$K$33,0),)," ")</f>
        <v>79</v>
      </c>
      <c r="AY73" s="144">
        <f>IFERROR(V73*INDEX(相性スクリプト1!$L$29:$L$33,MATCH(AB73,相性スクリプト1!$K$29:$K$33,0),)," ")</f>
        <v>52</v>
      </c>
      <c r="AZ73" s="144">
        <f t="shared" si="13"/>
        <v>4.4556000000000004</v>
      </c>
      <c r="BA73" s="144">
        <f t="shared" si="13"/>
        <v>1.1225000000000001</v>
      </c>
      <c r="BB73" s="144">
        <f t="shared" si="13"/>
        <v>2.2334000000000001</v>
      </c>
      <c r="BC73" s="144">
        <f t="shared" si="12"/>
        <v>3.3443000000000001</v>
      </c>
      <c r="BD73" s="144">
        <f t="shared" si="12"/>
        <v>5.5112000000000005</v>
      </c>
      <c r="BE73" s="144">
        <f t="shared" si="12"/>
        <v>6.6660999999999992</v>
      </c>
      <c r="BF73" s="126">
        <f t="shared" si="15"/>
        <v>412356</v>
      </c>
      <c r="BG73" s="149"/>
    </row>
    <row r="74" spans="1:59" x14ac:dyDescent="0.15">
      <c r="A74" s="108">
        <f t="shared" si="16"/>
        <v>52</v>
      </c>
      <c r="B74" s="54" t="s">
        <v>282</v>
      </c>
      <c r="C74" s="109" t="s">
        <v>283</v>
      </c>
      <c r="D74" s="109" t="s">
        <v>127</v>
      </c>
      <c r="E74" s="110" t="s">
        <v>128</v>
      </c>
      <c r="F74" s="110" t="s">
        <v>140</v>
      </c>
      <c r="G74" s="110">
        <v>360</v>
      </c>
      <c r="H74" s="110" t="s">
        <v>155</v>
      </c>
      <c r="I74" s="110">
        <v>-20</v>
      </c>
      <c r="J74" s="110" t="s">
        <v>144</v>
      </c>
      <c r="K74" s="110">
        <v>10</v>
      </c>
      <c r="L74" s="114" t="s">
        <v>284</v>
      </c>
      <c r="M74" s="114"/>
      <c r="N74" s="114"/>
      <c r="O74" s="114"/>
      <c r="P74" s="114"/>
      <c r="Q74" s="17">
        <v>90</v>
      </c>
      <c r="R74" s="17">
        <v>40</v>
      </c>
      <c r="S74" s="17">
        <v>120</v>
      </c>
      <c r="T74" s="17">
        <v>100</v>
      </c>
      <c r="U74" s="17">
        <v>110</v>
      </c>
      <c r="V74" s="17">
        <v>30</v>
      </c>
      <c r="W74" s="122" t="s">
        <v>144</v>
      </c>
      <c r="X74" s="122" t="s">
        <v>134</v>
      </c>
      <c r="Y74" s="122" t="s">
        <v>144</v>
      </c>
      <c r="Z74" s="122" t="s">
        <v>144</v>
      </c>
      <c r="AA74" s="122" t="s">
        <v>144</v>
      </c>
      <c r="AB74" s="122" t="s">
        <v>133</v>
      </c>
      <c r="AC74" s="126">
        <f t="shared" si="10"/>
        <v>4</v>
      </c>
      <c r="AD74" s="126">
        <f t="shared" si="10"/>
        <v>5</v>
      </c>
      <c r="AE74" s="126">
        <f t="shared" si="10"/>
        <v>1</v>
      </c>
      <c r="AF74" s="126">
        <f t="shared" si="9"/>
        <v>3</v>
      </c>
      <c r="AG74" s="126">
        <f t="shared" si="9"/>
        <v>2</v>
      </c>
      <c r="AH74" s="126">
        <f t="shared" si="9"/>
        <v>6</v>
      </c>
      <c r="AI74" s="134">
        <v>5</v>
      </c>
      <c r="AJ74" s="134">
        <v>0</v>
      </c>
      <c r="AK74" s="134">
        <v>0</v>
      </c>
      <c r="AL74" s="134">
        <v>840</v>
      </c>
      <c r="AM74" s="134">
        <f t="shared" si="14"/>
        <v>845</v>
      </c>
      <c r="AN74" s="135">
        <f t="shared" si="11"/>
        <v>5.7870370370370373E-5</v>
      </c>
      <c r="AO74" s="135">
        <f t="shared" si="11"/>
        <v>0</v>
      </c>
      <c r="AP74" s="135">
        <f t="shared" si="11"/>
        <v>0</v>
      </c>
      <c r="AQ74" s="135">
        <f t="shared" si="11"/>
        <v>9.7222222222222224E-3</v>
      </c>
      <c r="AR74" s="135">
        <f t="shared" si="11"/>
        <v>9.7800925925925937E-3</v>
      </c>
      <c r="AS74" s="143"/>
      <c r="AT74" s="144">
        <f>IFERROR(Q74*INDEX(相性スクリプト1!$L$29:$L$33,MATCH(W74,相性スクリプト1!$K$29:$K$33,0),)," ")</f>
        <v>90</v>
      </c>
      <c r="AU74" s="144">
        <f>IFERROR(R74*INDEX(相性スクリプト1!$L$29:$L$33,MATCH(X74,相性スクリプト1!$K$29:$K$33,0),)," ")</f>
        <v>20</v>
      </c>
      <c r="AV74" s="144">
        <f>IFERROR(S74*INDEX(相性スクリプト1!$L$29:$L$33,MATCH(Y74,相性スクリプト1!$K$29:$K$33,0),)," ")</f>
        <v>120</v>
      </c>
      <c r="AW74" s="144">
        <f>IFERROR(T74*INDEX(相性スクリプト1!$L$29:$L$33,MATCH(Z74,相性スクリプト1!$K$29:$K$33,0),)," ")</f>
        <v>100</v>
      </c>
      <c r="AX74" s="144">
        <f>IFERROR(U74*INDEX(相性スクリプト1!$L$29:$L$33,MATCH(AA74,相性スクリプト1!$K$29:$K$33,0),)," ")</f>
        <v>110</v>
      </c>
      <c r="AY74" s="144">
        <f>IFERROR(V74*INDEX(相性スクリプト1!$L$29:$L$33,MATCH(AB74,相性スクリプト1!$K$29:$K$33,0),)," ")</f>
        <v>0</v>
      </c>
      <c r="AZ74" s="144">
        <f t="shared" si="13"/>
        <v>4.4446000000000003</v>
      </c>
      <c r="BA74" s="144">
        <f t="shared" si="13"/>
        <v>5.5554999999999994</v>
      </c>
      <c r="BB74" s="144">
        <f t="shared" si="13"/>
        <v>1.1113999999999999</v>
      </c>
      <c r="BC74" s="144">
        <f t="shared" si="12"/>
        <v>3.3332999999999999</v>
      </c>
      <c r="BD74" s="144">
        <f t="shared" si="12"/>
        <v>2.2222</v>
      </c>
      <c r="BE74" s="144">
        <f t="shared" si="12"/>
        <v>6.6660999999999992</v>
      </c>
      <c r="BF74" s="126">
        <f t="shared" si="15"/>
        <v>451326</v>
      </c>
      <c r="BG74" s="149"/>
    </row>
    <row r="75" spans="1:59" x14ac:dyDescent="0.15">
      <c r="A75" s="108">
        <f t="shared" si="16"/>
        <v>52</v>
      </c>
      <c r="B75" s="54" t="s">
        <v>285</v>
      </c>
      <c r="C75" s="109" t="s">
        <v>283</v>
      </c>
      <c r="D75" s="109" t="s">
        <v>127</v>
      </c>
      <c r="E75" s="110" t="s">
        <v>128</v>
      </c>
      <c r="F75" s="110" t="s">
        <v>140</v>
      </c>
      <c r="G75" s="110">
        <v>380</v>
      </c>
      <c r="H75" s="110" t="s">
        <v>155</v>
      </c>
      <c r="I75" s="110">
        <v>-20</v>
      </c>
      <c r="J75" s="110" t="s">
        <v>144</v>
      </c>
      <c r="K75" s="110">
        <v>10</v>
      </c>
      <c r="L75" s="114" t="s">
        <v>132</v>
      </c>
      <c r="M75" s="114"/>
      <c r="N75" s="114"/>
      <c r="O75" s="114"/>
      <c r="P75" s="114"/>
      <c r="Q75" s="17">
        <v>99</v>
      </c>
      <c r="R75" s="17">
        <v>59</v>
      </c>
      <c r="S75" s="17">
        <v>125</v>
      </c>
      <c r="T75" s="17">
        <v>119</v>
      </c>
      <c r="U75" s="17">
        <v>128</v>
      </c>
      <c r="V75" s="17">
        <v>43</v>
      </c>
      <c r="W75" s="122" t="s">
        <v>144</v>
      </c>
      <c r="X75" s="122" t="s">
        <v>134</v>
      </c>
      <c r="Y75" s="122" t="s">
        <v>144</v>
      </c>
      <c r="Z75" s="122" t="s">
        <v>144</v>
      </c>
      <c r="AA75" s="122" t="s">
        <v>144</v>
      </c>
      <c r="AB75" s="122" t="s">
        <v>133</v>
      </c>
      <c r="AC75" s="126">
        <f t="shared" si="10"/>
        <v>4</v>
      </c>
      <c r="AD75" s="126">
        <f t="shared" si="10"/>
        <v>5</v>
      </c>
      <c r="AE75" s="126">
        <f t="shared" si="10"/>
        <v>2</v>
      </c>
      <c r="AF75" s="126">
        <f t="shared" si="9"/>
        <v>3</v>
      </c>
      <c r="AG75" s="126">
        <f t="shared" si="9"/>
        <v>1</v>
      </c>
      <c r="AH75" s="126">
        <f t="shared" si="9"/>
        <v>6</v>
      </c>
      <c r="AI75" s="134">
        <v>637</v>
      </c>
      <c r="AJ75" s="134">
        <v>249</v>
      </c>
      <c r="AK75" s="134">
        <v>0</v>
      </c>
      <c r="AL75" s="134">
        <v>389</v>
      </c>
      <c r="AM75" s="134">
        <f t="shared" si="14"/>
        <v>1275</v>
      </c>
      <c r="AN75" s="135">
        <f t="shared" si="11"/>
        <v>7.3726851851851861E-3</v>
      </c>
      <c r="AO75" s="135">
        <f t="shared" si="11"/>
        <v>2.8819444444444444E-3</v>
      </c>
      <c r="AP75" s="135">
        <f t="shared" si="11"/>
        <v>0</v>
      </c>
      <c r="AQ75" s="135">
        <f t="shared" si="11"/>
        <v>4.5023148148148149E-3</v>
      </c>
      <c r="AR75" s="135">
        <f t="shared" si="11"/>
        <v>1.4756944444444444E-2</v>
      </c>
      <c r="AS75" s="143"/>
      <c r="AT75" s="144">
        <f>IFERROR(Q75*INDEX(相性スクリプト1!$L$29:$L$33,MATCH(W75,相性スクリプト1!$K$29:$K$33,0),)," ")</f>
        <v>99</v>
      </c>
      <c r="AU75" s="144">
        <f>IFERROR(R75*INDEX(相性スクリプト1!$L$29:$L$33,MATCH(X75,相性スクリプト1!$K$29:$K$33,0),)," ")</f>
        <v>29.5</v>
      </c>
      <c r="AV75" s="144">
        <f>IFERROR(S75*INDEX(相性スクリプト1!$L$29:$L$33,MATCH(Y75,相性スクリプト1!$K$29:$K$33,0),)," ")</f>
        <v>125</v>
      </c>
      <c r="AW75" s="144">
        <f>IFERROR(T75*INDEX(相性スクリプト1!$L$29:$L$33,MATCH(Z75,相性スクリプト1!$K$29:$K$33,0),)," ")</f>
        <v>119</v>
      </c>
      <c r="AX75" s="144">
        <f>IFERROR(U75*INDEX(相性スクリプト1!$L$29:$L$33,MATCH(AA75,相性スクリプト1!$K$29:$K$33,0),)," ")</f>
        <v>128</v>
      </c>
      <c r="AY75" s="144">
        <f>IFERROR(V75*INDEX(相性スクリプト1!$L$29:$L$33,MATCH(AB75,相性スクリプト1!$K$29:$K$33,0),)," ")</f>
        <v>0</v>
      </c>
      <c r="AZ75" s="144">
        <f t="shared" si="13"/>
        <v>4.4446000000000003</v>
      </c>
      <c r="BA75" s="144">
        <f t="shared" si="13"/>
        <v>5.5554999999999994</v>
      </c>
      <c r="BB75" s="144">
        <f t="shared" si="13"/>
        <v>2.2223999999999999</v>
      </c>
      <c r="BC75" s="144">
        <f t="shared" si="12"/>
        <v>3.3332999999999999</v>
      </c>
      <c r="BD75" s="144">
        <f t="shared" si="12"/>
        <v>1.1112</v>
      </c>
      <c r="BE75" s="144">
        <f t="shared" si="12"/>
        <v>6.6660999999999992</v>
      </c>
      <c r="BF75" s="126">
        <f t="shared" si="15"/>
        <v>452316</v>
      </c>
      <c r="BG75" s="149"/>
    </row>
    <row r="76" spans="1:59" x14ac:dyDescent="0.15">
      <c r="A76" s="108">
        <f t="shared" si="16"/>
        <v>53</v>
      </c>
      <c r="B76" s="54" t="s">
        <v>283</v>
      </c>
      <c r="C76" s="109" t="s">
        <v>283</v>
      </c>
      <c r="D76" s="109" t="s">
        <v>283</v>
      </c>
      <c r="E76" s="110" t="s">
        <v>128</v>
      </c>
      <c r="F76" s="110" t="s">
        <v>140</v>
      </c>
      <c r="G76" s="110">
        <v>400</v>
      </c>
      <c r="H76" s="110" t="s">
        <v>155</v>
      </c>
      <c r="I76" s="110">
        <v>55</v>
      </c>
      <c r="J76" s="110" t="s">
        <v>134</v>
      </c>
      <c r="K76" s="110">
        <v>12</v>
      </c>
      <c r="L76" s="114" t="s">
        <v>284</v>
      </c>
      <c r="M76" s="114"/>
      <c r="N76" s="114"/>
      <c r="O76" s="114" t="s">
        <v>286</v>
      </c>
      <c r="P76" s="114"/>
      <c r="Q76" s="17">
        <v>170</v>
      </c>
      <c r="R76" s="17">
        <v>50</v>
      </c>
      <c r="S76" s="17">
        <v>30</v>
      </c>
      <c r="T76" s="17">
        <v>100</v>
      </c>
      <c r="U76" s="17">
        <v>110</v>
      </c>
      <c r="V76" s="17">
        <v>60</v>
      </c>
      <c r="W76" s="122" t="s">
        <v>131</v>
      </c>
      <c r="X76" s="122" t="s">
        <v>134</v>
      </c>
      <c r="Y76" s="122" t="s">
        <v>134</v>
      </c>
      <c r="Z76" s="122" t="s">
        <v>144</v>
      </c>
      <c r="AA76" s="122" t="s">
        <v>144</v>
      </c>
      <c r="AB76" s="122" t="s">
        <v>133</v>
      </c>
      <c r="AC76" s="126">
        <f t="shared" si="10"/>
        <v>1</v>
      </c>
      <c r="AD76" s="126">
        <f t="shared" si="10"/>
        <v>4</v>
      </c>
      <c r="AE76" s="126">
        <f t="shared" si="10"/>
        <v>5</v>
      </c>
      <c r="AF76" s="126">
        <f t="shared" si="9"/>
        <v>3</v>
      </c>
      <c r="AG76" s="126">
        <f t="shared" si="9"/>
        <v>2</v>
      </c>
      <c r="AH76" s="126">
        <f t="shared" si="9"/>
        <v>6</v>
      </c>
      <c r="AI76" s="134">
        <v>48</v>
      </c>
      <c r="AJ76" s="134">
        <v>0</v>
      </c>
      <c r="AK76" s="134">
        <v>0</v>
      </c>
      <c r="AL76" s="134">
        <v>840</v>
      </c>
      <c r="AM76" s="134">
        <f t="shared" si="14"/>
        <v>888</v>
      </c>
      <c r="AN76" s="135">
        <f t="shared" si="11"/>
        <v>5.5555555555555556E-4</v>
      </c>
      <c r="AO76" s="135">
        <f t="shared" si="11"/>
        <v>0</v>
      </c>
      <c r="AP76" s="135">
        <f t="shared" si="11"/>
        <v>0</v>
      </c>
      <c r="AQ76" s="135">
        <f t="shared" si="11"/>
        <v>9.7222222222222224E-3</v>
      </c>
      <c r="AR76" s="135">
        <f t="shared" si="11"/>
        <v>1.0277777777777778E-2</v>
      </c>
      <c r="AS76" s="143"/>
      <c r="AT76" s="144">
        <f>IFERROR(Q76*INDEX(相性スクリプト1!$L$29:$L$33,MATCH(W76,相性スクリプト1!$K$29:$K$33,0),)," ")</f>
        <v>340</v>
      </c>
      <c r="AU76" s="144">
        <f>IFERROR(R76*INDEX(相性スクリプト1!$L$29:$L$33,MATCH(X76,相性スクリプト1!$K$29:$K$33,0),)," ")</f>
        <v>25</v>
      </c>
      <c r="AV76" s="144">
        <f>IFERROR(S76*INDEX(相性スクリプト1!$L$29:$L$33,MATCH(Y76,相性スクリプト1!$K$29:$K$33,0),)," ")</f>
        <v>15</v>
      </c>
      <c r="AW76" s="144">
        <f>IFERROR(T76*INDEX(相性スクリプト1!$L$29:$L$33,MATCH(Z76,相性スクリプト1!$K$29:$K$33,0),)," ")</f>
        <v>100</v>
      </c>
      <c r="AX76" s="144">
        <f>IFERROR(U76*INDEX(相性スクリプト1!$L$29:$L$33,MATCH(AA76,相性スクリプト1!$K$29:$K$33,0),)," ")</f>
        <v>110</v>
      </c>
      <c r="AY76" s="144">
        <f>IFERROR(V76*INDEX(相性スクリプト1!$L$29:$L$33,MATCH(AB76,相性スクリプト1!$K$29:$K$33,0),)," ")</f>
        <v>0</v>
      </c>
      <c r="AZ76" s="144">
        <f t="shared" si="13"/>
        <v>1.1115999999999999</v>
      </c>
      <c r="BA76" s="144">
        <f t="shared" si="13"/>
        <v>4.4554999999999998</v>
      </c>
      <c r="BB76" s="144">
        <f t="shared" si="13"/>
        <v>5.5663999999999998</v>
      </c>
      <c r="BC76" s="144">
        <f t="shared" si="12"/>
        <v>3.3332999999999999</v>
      </c>
      <c r="BD76" s="144">
        <f t="shared" si="12"/>
        <v>2.2222</v>
      </c>
      <c r="BE76" s="144">
        <f t="shared" si="12"/>
        <v>6.644099999999999</v>
      </c>
      <c r="BF76" s="126">
        <f t="shared" si="15"/>
        <v>145326</v>
      </c>
      <c r="BG76" s="149"/>
    </row>
    <row r="77" spans="1:59" x14ac:dyDescent="0.15">
      <c r="A77" s="108">
        <f t="shared" si="16"/>
        <v>53</v>
      </c>
      <c r="B77" s="54" t="s">
        <v>287</v>
      </c>
      <c r="C77" s="109" t="s">
        <v>283</v>
      </c>
      <c r="D77" s="109" t="s">
        <v>283</v>
      </c>
      <c r="E77" s="110" t="s">
        <v>128</v>
      </c>
      <c r="F77" s="110" t="s">
        <v>140</v>
      </c>
      <c r="G77" s="110">
        <v>420</v>
      </c>
      <c r="H77" s="110" t="s">
        <v>155</v>
      </c>
      <c r="I77" s="110">
        <v>55</v>
      </c>
      <c r="J77" s="110" t="s">
        <v>134</v>
      </c>
      <c r="K77" s="110">
        <v>12</v>
      </c>
      <c r="L77" s="114" t="s">
        <v>284</v>
      </c>
      <c r="M77" s="114" t="s">
        <v>288</v>
      </c>
      <c r="N77" s="114"/>
      <c r="O77" s="114" t="s">
        <v>286</v>
      </c>
      <c r="P77" s="114"/>
      <c r="Q77" s="17">
        <v>174</v>
      </c>
      <c r="R77" s="17">
        <v>64</v>
      </c>
      <c r="S77" s="17">
        <v>34</v>
      </c>
      <c r="T77" s="17">
        <v>114</v>
      </c>
      <c r="U77" s="17">
        <v>144</v>
      </c>
      <c r="V77" s="17">
        <v>64</v>
      </c>
      <c r="W77" s="122" t="s">
        <v>131</v>
      </c>
      <c r="X77" s="122" t="s">
        <v>134</v>
      </c>
      <c r="Y77" s="122" t="s">
        <v>134</v>
      </c>
      <c r="Z77" s="122" t="s">
        <v>144</v>
      </c>
      <c r="AA77" s="122" t="s">
        <v>144</v>
      </c>
      <c r="AB77" s="122" t="s">
        <v>133</v>
      </c>
      <c r="AC77" s="126">
        <f t="shared" si="10"/>
        <v>1</v>
      </c>
      <c r="AD77" s="126">
        <f t="shared" si="10"/>
        <v>4</v>
      </c>
      <c r="AE77" s="126">
        <f t="shared" si="10"/>
        <v>5</v>
      </c>
      <c r="AF77" s="126">
        <f t="shared" si="9"/>
        <v>3</v>
      </c>
      <c r="AG77" s="126">
        <f t="shared" si="9"/>
        <v>2</v>
      </c>
      <c r="AH77" s="126">
        <f t="shared" si="9"/>
        <v>6</v>
      </c>
      <c r="AI77" s="134">
        <v>3408</v>
      </c>
      <c r="AJ77" s="134">
        <v>0</v>
      </c>
      <c r="AK77" s="134">
        <v>0</v>
      </c>
      <c r="AL77" s="134">
        <v>131</v>
      </c>
      <c r="AM77" s="134">
        <f t="shared" si="14"/>
        <v>3539</v>
      </c>
      <c r="AN77" s="135">
        <f t="shared" si="11"/>
        <v>3.9444444444444442E-2</v>
      </c>
      <c r="AO77" s="135">
        <f t="shared" si="11"/>
        <v>0</v>
      </c>
      <c r="AP77" s="135">
        <f t="shared" si="11"/>
        <v>0</v>
      </c>
      <c r="AQ77" s="135">
        <f t="shared" si="11"/>
        <v>1.5162037037037036E-3</v>
      </c>
      <c r="AR77" s="135">
        <f t="shared" si="11"/>
        <v>4.0960648148148149E-2</v>
      </c>
      <c r="AS77" s="143"/>
      <c r="AT77" s="144">
        <f>IFERROR(Q77*INDEX(相性スクリプト1!$L$29:$L$33,MATCH(W77,相性スクリプト1!$K$29:$K$33,0),)," ")</f>
        <v>348</v>
      </c>
      <c r="AU77" s="144">
        <f>IFERROR(R77*INDEX(相性スクリプト1!$L$29:$L$33,MATCH(X77,相性スクリプト1!$K$29:$K$33,0),)," ")</f>
        <v>32</v>
      </c>
      <c r="AV77" s="144">
        <f>IFERROR(S77*INDEX(相性スクリプト1!$L$29:$L$33,MATCH(Y77,相性スクリプト1!$K$29:$K$33,0),)," ")</f>
        <v>17</v>
      </c>
      <c r="AW77" s="144">
        <f>IFERROR(T77*INDEX(相性スクリプト1!$L$29:$L$33,MATCH(Z77,相性スクリプト1!$K$29:$K$33,0),)," ")</f>
        <v>114</v>
      </c>
      <c r="AX77" s="144">
        <f>IFERROR(U77*INDEX(相性スクリプト1!$L$29:$L$33,MATCH(AA77,相性スクリプト1!$K$29:$K$33,0),)," ")</f>
        <v>144</v>
      </c>
      <c r="AY77" s="144">
        <f>IFERROR(V77*INDEX(相性スクリプト1!$L$29:$L$33,MATCH(AB77,相性スクリプト1!$K$29:$K$33,0),)," ")</f>
        <v>0</v>
      </c>
      <c r="AZ77" s="144">
        <f t="shared" si="13"/>
        <v>1.1115999999999999</v>
      </c>
      <c r="BA77" s="144">
        <f t="shared" si="13"/>
        <v>4.4444999999999997</v>
      </c>
      <c r="BB77" s="144">
        <f t="shared" si="13"/>
        <v>5.5663999999999998</v>
      </c>
      <c r="BC77" s="144">
        <f t="shared" si="12"/>
        <v>3.3332999999999999</v>
      </c>
      <c r="BD77" s="144">
        <f t="shared" si="12"/>
        <v>2.2222</v>
      </c>
      <c r="BE77" s="144">
        <f t="shared" si="12"/>
        <v>6.644099999999999</v>
      </c>
      <c r="BF77" s="126">
        <f t="shared" si="15"/>
        <v>145326</v>
      </c>
      <c r="BG77" s="149"/>
    </row>
    <row r="78" spans="1:59" x14ac:dyDescent="0.15">
      <c r="A78" s="108">
        <f t="shared" si="16"/>
        <v>54</v>
      </c>
      <c r="B78" s="54" t="s">
        <v>289</v>
      </c>
      <c r="C78" s="109" t="s">
        <v>283</v>
      </c>
      <c r="D78" s="109" t="s">
        <v>197</v>
      </c>
      <c r="E78" s="110" t="s">
        <v>128</v>
      </c>
      <c r="F78" s="110" t="s">
        <v>140</v>
      </c>
      <c r="G78" s="110">
        <v>380</v>
      </c>
      <c r="H78" s="110" t="s">
        <v>155</v>
      </c>
      <c r="I78" s="110">
        <v>25</v>
      </c>
      <c r="J78" s="110" t="s">
        <v>140</v>
      </c>
      <c r="K78" s="110">
        <v>13</v>
      </c>
      <c r="L78" s="114" t="s">
        <v>284</v>
      </c>
      <c r="M78" s="114"/>
      <c r="N78" s="114"/>
      <c r="O78" s="114"/>
      <c r="P78" s="114" t="s">
        <v>198</v>
      </c>
      <c r="Q78" s="17">
        <v>130</v>
      </c>
      <c r="R78" s="17">
        <v>50</v>
      </c>
      <c r="S78" s="17">
        <v>80</v>
      </c>
      <c r="T78" s="17">
        <v>100</v>
      </c>
      <c r="U78" s="17">
        <v>110</v>
      </c>
      <c r="V78" s="17">
        <v>90</v>
      </c>
      <c r="W78" s="122" t="s">
        <v>135</v>
      </c>
      <c r="X78" s="122" t="s">
        <v>134</v>
      </c>
      <c r="Y78" s="122" t="s">
        <v>144</v>
      </c>
      <c r="Z78" s="122" t="s">
        <v>144</v>
      </c>
      <c r="AA78" s="122" t="s">
        <v>144</v>
      </c>
      <c r="AB78" s="122" t="s">
        <v>134</v>
      </c>
      <c r="AC78" s="126">
        <f t="shared" si="10"/>
        <v>1</v>
      </c>
      <c r="AD78" s="126">
        <f t="shared" si="10"/>
        <v>6</v>
      </c>
      <c r="AE78" s="126">
        <f t="shared" si="10"/>
        <v>4</v>
      </c>
      <c r="AF78" s="126">
        <f t="shared" si="9"/>
        <v>3</v>
      </c>
      <c r="AG78" s="126">
        <f t="shared" si="9"/>
        <v>2</v>
      </c>
      <c r="AH78" s="126">
        <f t="shared" si="9"/>
        <v>5</v>
      </c>
      <c r="AI78" s="134">
        <v>46</v>
      </c>
      <c r="AJ78" s="134">
        <v>0</v>
      </c>
      <c r="AK78" s="134">
        <v>0</v>
      </c>
      <c r="AL78" s="134">
        <v>840</v>
      </c>
      <c r="AM78" s="134">
        <f t="shared" si="14"/>
        <v>886</v>
      </c>
      <c r="AN78" s="135">
        <f t="shared" si="11"/>
        <v>5.3240740740740744E-4</v>
      </c>
      <c r="AO78" s="135">
        <f t="shared" si="11"/>
        <v>0</v>
      </c>
      <c r="AP78" s="135">
        <f t="shared" si="11"/>
        <v>0</v>
      </c>
      <c r="AQ78" s="135">
        <f t="shared" si="11"/>
        <v>9.7222222222222224E-3</v>
      </c>
      <c r="AR78" s="135">
        <f t="shared" si="11"/>
        <v>1.0254629629629629E-2</v>
      </c>
      <c r="AS78" s="143"/>
      <c r="AT78" s="144">
        <f>IFERROR(Q78*INDEX(相性スクリプト1!$L$29:$L$33,MATCH(W78,相性スクリプト1!$K$29:$K$33,0),)," ")</f>
        <v>195</v>
      </c>
      <c r="AU78" s="144">
        <f>IFERROR(R78*INDEX(相性スクリプト1!$L$29:$L$33,MATCH(X78,相性スクリプト1!$K$29:$K$33,0),)," ")</f>
        <v>25</v>
      </c>
      <c r="AV78" s="144">
        <f>IFERROR(S78*INDEX(相性スクリプト1!$L$29:$L$33,MATCH(Y78,相性スクリプト1!$K$29:$K$33,0),)," ")</f>
        <v>80</v>
      </c>
      <c r="AW78" s="144">
        <f>IFERROR(T78*INDEX(相性スクリプト1!$L$29:$L$33,MATCH(Z78,相性スクリプト1!$K$29:$K$33,0),)," ")</f>
        <v>100</v>
      </c>
      <c r="AX78" s="144">
        <f>IFERROR(U78*INDEX(相性スクリプト1!$L$29:$L$33,MATCH(AA78,相性スクリプト1!$K$29:$K$33,0),)," ")</f>
        <v>110</v>
      </c>
      <c r="AY78" s="144">
        <f>IFERROR(V78*INDEX(相性スクリプト1!$L$29:$L$33,MATCH(AB78,相性スクリプト1!$K$29:$K$33,0),)," ")</f>
        <v>45</v>
      </c>
      <c r="AZ78" s="144">
        <f t="shared" si="13"/>
        <v>1.1115999999999999</v>
      </c>
      <c r="BA78" s="144">
        <f t="shared" si="13"/>
        <v>6.6664999999999992</v>
      </c>
      <c r="BB78" s="144">
        <f t="shared" si="13"/>
        <v>4.4554</v>
      </c>
      <c r="BC78" s="144">
        <f t="shared" si="12"/>
        <v>3.3332999999999999</v>
      </c>
      <c r="BD78" s="144">
        <f t="shared" si="12"/>
        <v>2.2222</v>
      </c>
      <c r="BE78" s="144">
        <f t="shared" si="12"/>
        <v>5.5440999999999994</v>
      </c>
      <c r="BF78" s="126">
        <f t="shared" si="15"/>
        <v>164325</v>
      </c>
      <c r="BG78" s="149"/>
    </row>
    <row r="79" spans="1:59" x14ac:dyDescent="0.15">
      <c r="A79" s="108">
        <f t="shared" si="16"/>
        <v>55</v>
      </c>
      <c r="B79" s="54" t="s">
        <v>290</v>
      </c>
      <c r="C79" s="109" t="s">
        <v>283</v>
      </c>
      <c r="D79" s="109" t="s">
        <v>210</v>
      </c>
      <c r="E79" s="110"/>
      <c r="F79" s="110"/>
      <c r="G79" s="110"/>
      <c r="H79" s="110"/>
      <c r="I79" s="110"/>
      <c r="J79" s="110"/>
      <c r="K79" s="110"/>
      <c r="L79" s="114"/>
      <c r="M79" s="114"/>
      <c r="N79" s="114"/>
      <c r="O79" s="114"/>
      <c r="P79" s="114"/>
      <c r="Q79" s="17"/>
      <c r="R79" s="17"/>
      <c r="S79" s="17"/>
      <c r="T79" s="17"/>
      <c r="U79" s="17"/>
      <c r="V79" s="17"/>
      <c r="W79" s="122"/>
      <c r="X79" s="122"/>
      <c r="Y79" s="122"/>
      <c r="Z79" s="122"/>
      <c r="AA79" s="122"/>
      <c r="AB79" s="122"/>
      <c r="AC79" s="126" t="str">
        <f t="shared" si="10"/>
        <v xml:space="preserve"> </v>
      </c>
      <c r="AD79" s="126" t="str">
        <f t="shared" si="10"/>
        <v xml:space="preserve"> </v>
      </c>
      <c r="AE79" s="126" t="str">
        <f t="shared" si="10"/>
        <v xml:space="preserve"> </v>
      </c>
      <c r="AF79" s="126" t="str">
        <f t="shared" si="9"/>
        <v xml:space="preserve"> </v>
      </c>
      <c r="AG79" s="126" t="str">
        <f t="shared" si="9"/>
        <v xml:space="preserve"> </v>
      </c>
      <c r="AH79" s="126" t="str">
        <f t="shared" si="9"/>
        <v xml:space="preserve"> </v>
      </c>
      <c r="AI79" s="134"/>
      <c r="AJ79" s="134"/>
      <c r="AK79" s="134"/>
      <c r="AL79" s="134"/>
      <c r="AM79" s="134" t="str">
        <f t="shared" si="14"/>
        <v xml:space="preserve"> </v>
      </c>
      <c r="AN79" s="135" t="str">
        <f t="shared" si="11"/>
        <v xml:space="preserve"> </v>
      </c>
      <c r="AO79" s="135" t="str">
        <f t="shared" si="11"/>
        <v xml:space="preserve"> </v>
      </c>
      <c r="AP79" s="135" t="str">
        <f t="shared" si="11"/>
        <v xml:space="preserve"> </v>
      </c>
      <c r="AQ79" s="135" t="str">
        <f t="shared" si="11"/>
        <v xml:space="preserve"> </v>
      </c>
      <c r="AR79" s="135" t="str">
        <f t="shared" si="11"/>
        <v xml:space="preserve"> </v>
      </c>
      <c r="AS79" s="143"/>
      <c r="AT79" s="144" t="str">
        <f>IFERROR(Q79*INDEX(相性スクリプト1!$L$29:$L$33,MATCH(W79,相性スクリプト1!$K$29:$K$33,0),)," ")</f>
        <v xml:space="preserve"> </v>
      </c>
      <c r="AU79" s="144" t="str">
        <f>IFERROR(R79*INDEX(相性スクリプト1!$L$29:$L$33,MATCH(X79,相性スクリプト1!$K$29:$K$33,0),)," ")</f>
        <v xml:space="preserve"> </v>
      </c>
      <c r="AV79" s="144" t="str">
        <f>IFERROR(S79*INDEX(相性スクリプト1!$L$29:$L$33,MATCH(Y79,相性スクリプト1!$K$29:$K$33,0),)," ")</f>
        <v xml:space="preserve"> </v>
      </c>
      <c r="AW79" s="144" t="str">
        <f>IFERROR(T79*INDEX(相性スクリプト1!$L$29:$L$33,MATCH(Z79,相性スクリプト1!$K$29:$K$33,0),)," ")</f>
        <v xml:space="preserve"> </v>
      </c>
      <c r="AX79" s="144" t="str">
        <f>IFERROR(U79*INDEX(相性スクリプト1!$L$29:$L$33,MATCH(AA79,相性スクリプト1!$K$29:$K$33,0),)," ")</f>
        <v xml:space="preserve"> </v>
      </c>
      <c r="AY79" s="144" t="str">
        <f>IFERROR(V79*INDEX(相性スクリプト1!$L$29:$L$33,MATCH(AB79,相性スクリプト1!$K$29:$K$33,0),)," ")</f>
        <v xml:space="preserve"> </v>
      </c>
      <c r="AZ79" s="144" t="str">
        <f t="shared" si="13"/>
        <v xml:space="preserve"> </v>
      </c>
      <c r="BA79" s="144" t="str">
        <f t="shared" si="13"/>
        <v xml:space="preserve"> </v>
      </c>
      <c r="BB79" s="144" t="str">
        <f t="shared" si="13"/>
        <v xml:space="preserve"> </v>
      </c>
      <c r="BC79" s="144" t="str">
        <f t="shared" si="12"/>
        <v xml:space="preserve"> </v>
      </c>
      <c r="BD79" s="144" t="str">
        <f t="shared" si="12"/>
        <v xml:space="preserve"> </v>
      </c>
      <c r="BE79" s="144" t="str">
        <f t="shared" si="12"/>
        <v xml:space="preserve"> </v>
      </c>
      <c r="BF79" s="126" t="str">
        <f t="shared" si="15"/>
        <v xml:space="preserve"> </v>
      </c>
      <c r="BG79" s="149"/>
    </row>
    <row r="80" spans="1:59" x14ac:dyDescent="0.15">
      <c r="A80" s="108">
        <f t="shared" si="16"/>
        <v>55</v>
      </c>
      <c r="B80" s="54" t="s">
        <v>291</v>
      </c>
      <c r="C80" s="109" t="s">
        <v>283</v>
      </c>
      <c r="D80" s="109" t="s">
        <v>210</v>
      </c>
      <c r="E80" s="110" t="s">
        <v>128</v>
      </c>
      <c r="F80" s="110" t="s">
        <v>156</v>
      </c>
      <c r="G80" s="110">
        <v>380</v>
      </c>
      <c r="H80" s="110" t="s">
        <v>155</v>
      </c>
      <c r="I80" s="110">
        <v>20</v>
      </c>
      <c r="J80" s="110" t="s">
        <v>144</v>
      </c>
      <c r="K80" s="110">
        <v>12</v>
      </c>
      <c r="L80" s="114" t="s">
        <v>284</v>
      </c>
      <c r="M80" s="114"/>
      <c r="N80" s="114"/>
      <c r="O80" s="114"/>
      <c r="P80" s="114" t="s">
        <v>292</v>
      </c>
      <c r="Q80" s="17">
        <v>114</v>
      </c>
      <c r="R80" s="17">
        <v>67</v>
      </c>
      <c r="S80" s="17">
        <v>154</v>
      </c>
      <c r="T80" s="17">
        <v>121</v>
      </c>
      <c r="U80" s="17">
        <v>134</v>
      </c>
      <c r="V80" s="17">
        <v>34</v>
      </c>
      <c r="W80" s="122" t="s">
        <v>144</v>
      </c>
      <c r="X80" s="122" t="s">
        <v>134</v>
      </c>
      <c r="Y80" s="122" t="s">
        <v>144</v>
      </c>
      <c r="Z80" s="122" t="s">
        <v>144</v>
      </c>
      <c r="AA80" s="122" t="s">
        <v>144</v>
      </c>
      <c r="AB80" s="122" t="s">
        <v>133</v>
      </c>
      <c r="AC80" s="126">
        <f t="shared" si="10"/>
        <v>4</v>
      </c>
      <c r="AD80" s="126">
        <f t="shared" si="10"/>
        <v>5</v>
      </c>
      <c r="AE80" s="126">
        <f t="shared" si="10"/>
        <v>1</v>
      </c>
      <c r="AF80" s="126">
        <f t="shared" si="9"/>
        <v>3</v>
      </c>
      <c r="AG80" s="126">
        <f t="shared" si="9"/>
        <v>2</v>
      </c>
      <c r="AH80" s="126">
        <f t="shared" si="9"/>
        <v>6</v>
      </c>
      <c r="AI80" s="134">
        <v>531</v>
      </c>
      <c r="AJ80" s="134">
        <v>0</v>
      </c>
      <c r="AK80" s="134">
        <v>0</v>
      </c>
      <c r="AL80" s="134">
        <v>270</v>
      </c>
      <c r="AM80" s="134">
        <f t="shared" si="14"/>
        <v>801</v>
      </c>
      <c r="AN80" s="135">
        <f t="shared" si="11"/>
        <v>6.1458333333333339E-3</v>
      </c>
      <c r="AO80" s="135">
        <f t="shared" si="11"/>
        <v>0</v>
      </c>
      <c r="AP80" s="135">
        <f t="shared" si="11"/>
        <v>0</v>
      </c>
      <c r="AQ80" s="135">
        <f t="shared" si="11"/>
        <v>3.1250000000000002E-3</v>
      </c>
      <c r="AR80" s="135">
        <f t="shared" si="11"/>
        <v>9.2708333333333341E-3</v>
      </c>
      <c r="AS80" s="143"/>
      <c r="AT80" s="144">
        <f>IFERROR(Q80*INDEX(相性スクリプト1!$L$29:$L$33,MATCH(W80,相性スクリプト1!$K$29:$K$33,0),)," ")</f>
        <v>114</v>
      </c>
      <c r="AU80" s="144">
        <f>IFERROR(R80*INDEX(相性スクリプト1!$L$29:$L$33,MATCH(X80,相性スクリプト1!$K$29:$K$33,0),)," ")</f>
        <v>33.5</v>
      </c>
      <c r="AV80" s="144">
        <f>IFERROR(S80*INDEX(相性スクリプト1!$L$29:$L$33,MATCH(Y80,相性スクリプト1!$K$29:$K$33,0),)," ")</f>
        <v>154</v>
      </c>
      <c r="AW80" s="144">
        <f>IFERROR(T80*INDEX(相性スクリプト1!$L$29:$L$33,MATCH(Z80,相性スクリプト1!$K$29:$K$33,0),)," ")</f>
        <v>121</v>
      </c>
      <c r="AX80" s="144">
        <f>IFERROR(U80*INDEX(相性スクリプト1!$L$29:$L$33,MATCH(AA80,相性スクリプト1!$K$29:$K$33,0),)," ")</f>
        <v>134</v>
      </c>
      <c r="AY80" s="144">
        <f>IFERROR(V80*INDEX(相性スクリプト1!$L$29:$L$33,MATCH(AB80,相性スクリプト1!$K$29:$K$33,0),)," ")</f>
        <v>0</v>
      </c>
      <c r="AZ80" s="144">
        <f t="shared" si="13"/>
        <v>4.4446000000000003</v>
      </c>
      <c r="BA80" s="144">
        <f t="shared" si="13"/>
        <v>5.5554999999999994</v>
      </c>
      <c r="BB80" s="144">
        <f t="shared" si="13"/>
        <v>1.1113999999999999</v>
      </c>
      <c r="BC80" s="144">
        <f t="shared" si="12"/>
        <v>3.3332999999999999</v>
      </c>
      <c r="BD80" s="144">
        <f t="shared" si="12"/>
        <v>2.2222</v>
      </c>
      <c r="BE80" s="144">
        <f t="shared" si="12"/>
        <v>6.6660999999999992</v>
      </c>
      <c r="BF80" s="126">
        <f t="shared" si="15"/>
        <v>451326</v>
      </c>
      <c r="BG80" s="149"/>
    </row>
    <row r="81" spans="1:59" x14ac:dyDescent="0.15">
      <c r="A81" s="108">
        <f t="shared" si="16"/>
        <v>55</v>
      </c>
      <c r="B81" s="54" t="s">
        <v>293</v>
      </c>
      <c r="C81" s="109" t="s">
        <v>283</v>
      </c>
      <c r="D81" s="109" t="s">
        <v>210</v>
      </c>
      <c r="E81" s="110" t="s">
        <v>128</v>
      </c>
      <c r="F81" s="110" t="s">
        <v>156</v>
      </c>
      <c r="G81" s="110">
        <v>420</v>
      </c>
      <c r="H81" s="110" t="s">
        <v>155</v>
      </c>
      <c r="I81" s="110">
        <v>55</v>
      </c>
      <c r="J81" s="110" t="s">
        <v>144</v>
      </c>
      <c r="K81" s="110">
        <v>12</v>
      </c>
      <c r="L81" s="114" t="s">
        <v>284</v>
      </c>
      <c r="M81" s="114"/>
      <c r="N81" s="114"/>
      <c r="O81" s="114" t="s">
        <v>286</v>
      </c>
      <c r="P81" s="114"/>
      <c r="Q81" s="17">
        <v>171</v>
      </c>
      <c r="R81" s="17">
        <v>62</v>
      </c>
      <c r="S81" s="17">
        <v>105</v>
      </c>
      <c r="T81" s="17">
        <v>100</v>
      </c>
      <c r="U81" s="17">
        <v>100</v>
      </c>
      <c r="V81" s="17">
        <v>84</v>
      </c>
      <c r="W81" s="122" t="s">
        <v>131</v>
      </c>
      <c r="X81" s="122" t="s">
        <v>134</v>
      </c>
      <c r="Y81" s="122" t="s">
        <v>134</v>
      </c>
      <c r="Z81" s="122" t="s">
        <v>144</v>
      </c>
      <c r="AA81" s="122" t="s">
        <v>144</v>
      </c>
      <c r="AB81" s="122" t="s">
        <v>133</v>
      </c>
      <c r="AC81" s="126">
        <f t="shared" si="10"/>
        <v>1</v>
      </c>
      <c r="AD81" s="126">
        <f t="shared" si="10"/>
        <v>5</v>
      </c>
      <c r="AE81" s="126">
        <f t="shared" si="10"/>
        <v>4</v>
      </c>
      <c r="AF81" s="126">
        <f t="shared" si="9"/>
        <v>3</v>
      </c>
      <c r="AG81" s="126">
        <f t="shared" si="9"/>
        <v>2</v>
      </c>
      <c r="AH81" s="126">
        <f t="shared" si="9"/>
        <v>6</v>
      </c>
      <c r="AI81" s="134">
        <v>2549</v>
      </c>
      <c r="AJ81" s="134">
        <v>0</v>
      </c>
      <c r="AK81" s="134">
        <v>0</v>
      </c>
      <c r="AL81" s="134">
        <v>301</v>
      </c>
      <c r="AM81" s="134">
        <f t="shared" si="14"/>
        <v>2850</v>
      </c>
      <c r="AN81" s="135">
        <f t="shared" si="11"/>
        <v>2.9502314814814811E-2</v>
      </c>
      <c r="AO81" s="135">
        <f t="shared" si="11"/>
        <v>0</v>
      </c>
      <c r="AP81" s="135">
        <f t="shared" si="11"/>
        <v>0</v>
      </c>
      <c r="AQ81" s="135">
        <f t="shared" si="11"/>
        <v>3.483796296296296E-3</v>
      </c>
      <c r="AR81" s="135">
        <f t="shared" si="11"/>
        <v>3.2986111111111112E-2</v>
      </c>
      <c r="AS81" s="143"/>
      <c r="AT81" s="144">
        <f>IFERROR(Q81*INDEX(相性スクリプト1!$L$29:$L$33,MATCH(W81,相性スクリプト1!$K$29:$K$33,0),)," ")</f>
        <v>342</v>
      </c>
      <c r="AU81" s="144">
        <f>IFERROR(R81*INDEX(相性スクリプト1!$L$29:$L$33,MATCH(X81,相性スクリプト1!$K$29:$K$33,0),)," ")</f>
        <v>31</v>
      </c>
      <c r="AV81" s="144">
        <f>IFERROR(S81*INDEX(相性スクリプト1!$L$29:$L$33,MATCH(Y81,相性スクリプト1!$K$29:$K$33,0),)," ")</f>
        <v>52.5</v>
      </c>
      <c r="AW81" s="144">
        <f>IFERROR(T81*INDEX(相性スクリプト1!$L$29:$L$33,MATCH(Z81,相性スクリプト1!$K$29:$K$33,0),)," ")</f>
        <v>100</v>
      </c>
      <c r="AX81" s="144">
        <f>IFERROR(U81*INDEX(相性スクリプト1!$L$29:$L$33,MATCH(AA81,相性スクリプト1!$K$29:$K$33,0),)," ")</f>
        <v>100</v>
      </c>
      <c r="AY81" s="144">
        <f>IFERROR(V81*INDEX(相性スクリプト1!$L$29:$L$33,MATCH(AB81,相性スクリプト1!$K$29:$K$33,0),)," ")</f>
        <v>0</v>
      </c>
      <c r="AZ81" s="144">
        <f t="shared" si="13"/>
        <v>1.1115999999999999</v>
      </c>
      <c r="BA81" s="144">
        <f t="shared" si="13"/>
        <v>5.5664999999999996</v>
      </c>
      <c r="BB81" s="144">
        <f t="shared" si="13"/>
        <v>4.4223999999999997</v>
      </c>
      <c r="BC81" s="144">
        <f t="shared" si="12"/>
        <v>2.2333000000000003</v>
      </c>
      <c r="BD81" s="144">
        <f t="shared" si="12"/>
        <v>2.2332000000000001</v>
      </c>
      <c r="BE81" s="144">
        <f t="shared" si="12"/>
        <v>6.6550999999999991</v>
      </c>
      <c r="BF81" s="126">
        <f t="shared" si="15"/>
        <v>154326</v>
      </c>
      <c r="BG81" s="149"/>
    </row>
    <row r="82" spans="1:59" x14ac:dyDescent="0.15">
      <c r="A82" s="108">
        <f t="shared" si="16"/>
        <v>55</v>
      </c>
      <c r="B82" s="54" t="s">
        <v>294</v>
      </c>
      <c r="C82" s="109" t="s">
        <v>283</v>
      </c>
      <c r="D82" s="109" t="s">
        <v>210</v>
      </c>
      <c r="E82" s="110" t="s">
        <v>128</v>
      </c>
      <c r="F82" s="110" t="s">
        <v>156</v>
      </c>
      <c r="G82" s="110">
        <v>420</v>
      </c>
      <c r="H82" s="110" t="s">
        <v>155</v>
      </c>
      <c r="I82" s="110">
        <v>55</v>
      </c>
      <c r="J82" s="110" t="s">
        <v>144</v>
      </c>
      <c r="K82" s="110">
        <v>12</v>
      </c>
      <c r="L82" s="114" t="s">
        <v>284</v>
      </c>
      <c r="M82" s="114"/>
      <c r="N82" s="114"/>
      <c r="O82" s="114" t="s">
        <v>286</v>
      </c>
      <c r="P82" s="114"/>
      <c r="Q82" s="17">
        <v>170</v>
      </c>
      <c r="R82" s="17">
        <v>64</v>
      </c>
      <c r="S82" s="17">
        <v>151</v>
      </c>
      <c r="T82" s="17">
        <v>96</v>
      </c>
      <c r="U82" s="17">
        <v>111</v>
      </c>
      <c r="V82" s="17">
        <v>40</v>
      </c>
      <c r="W82" s="122" t="s">
        <v>131</v>
      </c>
      <c r="X82" s="122" t="s">
        <v>134</v>
      </c>
      <c r="Y82" s="122" t="s">
        <v>134</v>
      </c>
      <c r="Z82" s="122" t="s">
        <v>144</v>
      </c>
      <c r="AA82" s="122" t="s">
        <v>144</v>
      </c>
      <c r="AB82" s="122" t="s">
        <v>133</v>
      </c>
      <c r="AC82" s="126">
        <f t="shared" si="10"/>
        <v>1</v>
      </c>
      <c r="AD82" s="126">
        <f t="shared" si="10"/>
        <v>5</v>
      </c>
      <c r="AE82" s="126">
        <f t="shared" si="10"/>
        <v>4</v>
      </c>
      <c r="AF82" s="126">
        <f t="shared" si="9"/>
        <v>3</v>
      </c>
      <c r="AG82" s="126">
        <f t="shared" si="9"/>
        <v>2</v>
      </c>
      <c r="AH82" s="126">
        <f t="shared" si="9"/>
        <v>6</v>
      </c>
      <c r="AI82" s="134" t="s">
        <v>295</v>
      </c>
      <c r="AJ82" s="134" t="s">
        <v>295</v>
      </c>
      <c r="AK82" s="134" t="s">
        <v>295</v>
      </c>
      <c r="AL82" s="134" t="s">
        <v>295</v>
      </c>
      <c r="AM82" s="134" t="str">
        <f t="shared" si="14"/>
        <v>-</v>
      </c>
      <c r="AN82" s="135" t="str">
        <f t="shared" si="11"/>
        <v>-</v>
      </c>
      <c r="AO82" s="135" t="str">
        <f t="shared" si="11"/>
        <v>-</v>
      </c>
      <c r="AP82" s="135" t="str">
        <f t="shared" si="11"/>
        <v>-</v>
      </c>
      <c r="AQ82" s="135" t="str">
        <f t="shared" si="11"/>
        <v>-</v>
      </c>
      <c r="AR82" s="135" t="str">
        <f t="shared" si="11"/>
        <v>-</v>
      </c>
      <c r="AS82" s="143"/>
      <c r="AT82" s="144">
        <f>IFERROR(Q82*INDEX(相性スクリプト1!$L$29:$L$33,MATCH(W82,相性スクリプト1!$K$29:$K$33,0),)," ")</f>
        <v>340</v>
      </c>
      <c r="AU82" s="144">
        <f>IFERROR(R82*INDEX(相性スクリプト1!$L$29:$L$33,MATCH(X82,相性スクリプト1!$K$29:$K$33,0),)," ")</f>
        <v>32</v>
      </c>
      <c r="AV82" s="144">
        <f>IFERROR(S82*INDEX(相性スクリプト1!$L$29:$L$33,MATCH(Y82,相性スクリプト1!$K$29:$K$33,0),)," ")</f>
        <v>75.5</v>
      </c>
      <c r="AW82" s="144">
        <f>IFERROR(T82*INDEX(相性スクリプト1!$L$29:$L$33,MATCH(Z82,相性スクリプト1!$K$29:$K$33,0),)," ")</f>
        <v>96</v>
      </c>
      <c r="AX82" s="144">
        <f>IFERROR(U82*INDEX(相性スクリプト1!$L$29:$L$33,MATCH(AA82,相性スクリプト1!$K$29:$K$33,0),)," ")</f>
        <v>111</v>
      </c>
      <c r="AY82" s="144">
        <f>IFERROR(V82*INDEX(相性スクリプト1!$L$29:$L$33,MATCH(AB82,相性スクリプト1!$K$29:$K$33,0),)," ")</f>
        <v>0</v>
      </c>
      <c r="AZ82" s="144">
        <f t="shared" si="13"/>
        <v>1.1115999999999999</v>
      </c>
      <c r="BA82" s="144">
        <f t="shared" si="13"/>
        <v>5.5554999999999994</v>
      </c>
      <c r="BB82" s="144">
        <f t="shared" si="13"/>
        <v>4.4223999999999997</v>
      </c>
      <c r="BC82" s="144">
        <f t="shared" si="12"/>
        <v>3.3443000000000001</v>
      </c>
      <c r="BD82" s="144">
        <f t="shared" si="12"/>
        <v>2.2332000000000001</v>
      </c>
      <c r="BE82" s="144">
        <f t="shared" si="12"/>
        <v>6.6660999999999992</v>
      </c>
      <c r="BF82" s="126">
        <f t="shared" si="15"/>
        <v>154326</v>
      </c>
      <c r="BG82" s="149" t="s">
        <v>296</v>
      </c>
    </row>
    <row r="83" spans="1:59" x14ac:dyDescent="0.15">
      <c r="A83" s="108">
        <f t="shared" si="16"/>
        <v>56</v>
      </c>
      <c r="B83" s="54" t="s">
        <v>297</v>
      </c>
      <c r="C83" s="109" t="s">
        <v>283</v>
      </c>
      <c r="D83" s="109" t="s">
        <v>210</v>
      </c>
      <c r="E83" s="110"/>
      <c r="F83" s="110"/>
      <c r="G83" s="110"/>
      <c r="H83" s="110"/>
      <c r="I83" s="110"/>
      <c r="J83" s="110"/>
      <c r="K83" s="110"/>
      <c r="L83" s="114"/>
      <c r="M83" s="114"/>
      <c r="N83" s="114"/>
      <c r="O83" s="114"/>
      <c r="P83" s="114"/>
      <c r="Q83" s="17"/>
      <c r="R83" s="17"/>
      <c r="S83" s="17"/>
      <c r="T83" s="17"/>
      <c r="U83" s="17"/>
      <c r="V83" s="17"/>
      <c r="W83" s="122"/>
      <c r="X83" s="122"/>
      <c r="Y83" s="122"/>
      <c r="Z83" s="122"/>
      <c r="AA83" s="122"/>
      <c r="AB83" s="122"/>
      <c r="AC83" s="126" t="str">
        <f t="shared" si="10"/>
        <v xml:space="preserve"> </v>
      </c>
      <c r="AD83" s="126" t="str">
        <f t="shared" si="10"/>
        <v xml:space="preserve"> </v>
      </c>
      <c r="AE83" s="126" t="str">
        <f t="shared" si="10"/>
        <v xml:space="preserve"> </v>
      </c>
      <c r="AF83" s="126" t="str">
        <f t="shared" si="9"/>
        <v xml:space="preserve"> </v>
      </c>
      <c r="AG83" s="126" t="str">
        <f t="shared" si="9"/>
        <v xml:space="preserve"> </v>
      </c>
      <c r="AH83" s="126" t="str">
        <f t="shared" si="9"/>
        <v xml:space="preserve"> </v>
      </c>
      <c r="AI83" s="134"/>
      <c r="AJ83" s="134"/>
      <c r="AK83" s="134"/>
      <c r="AL83" s="134"/>
      <c r="AM83" s="134" t="str">
        <f t="shared" si="14"/>
        <v xml:space="preserve"> </v>
      </c>
      <c r="AN83" s="135" t="str">
        <f t="shared" si="11"/>
        <v xml:space="preserve"> </v>
      </c>
      <c r="AO83" s="135" t="str">
        <f t="shared" si="11"/>
        <v xml:space="preserve"> </v>
      </c>
      <c r="AP83" s="135" t="str">
        <f t="shared" si="11"/>
        <v xml:space="preserve"> </v>
      </c>
      <c r="AQ83" s="135" t="str">
        <f t="shared" si="11"/>
        <v xml:space="preserve"> </v>
      </c>
      <c r="AR83" s="135" t="str">
        <f t="shared" si="11"/>
        <v xml:space="preserve"> </v>
      </c>
      <c r="AS83" s="143"/>
      <c r="AT83" s="144" t="str">
        <f>IFERROR(Q83*INDEX(相性スクリプト1!$L$29:$L$33,MATCH(W83,相性スクリプト1!$K$29:$K$33,0),)," ")</f>
        <v xml:space="preserve"> </v>
      </c>
      <c r="AU83" s="144" t="str">
        <f>IFERROR(R83*INDEX(相性スクリプト1!$L$29:$L$33,MATCH(X83,相性スクリプト1!$K$29:$K$33,0),)," ")</f>
        <v xml:space="preserve"> </v>
      </c>
      <c r="AV83" s="144" t="str">
        <f>IFERROR(S83*INDEX(相性スクリプト1!$L$29:$L$33,MATCH(Y83,相性スクリプト1!$K$29:$K$33,0),)," ")</f>
        <v xml:space="preserve"> </v>
      </c>
      <c r="AW83" s="144" t="str">
        <f>IFERROR(T83*INDEX(相性スクリプト1!$L$29:$L$33,MATCH(Z83,相性スクリプト1!$K$29:$K$33,0),)," ")</f>
        <v xml:space="preserve"> </v>
      </c>
      <c r="AX83" s="144" t="str">
        <f>IFERROR(U83*INDEX(相性スクリプト1!$L$29:$L$33,MATCH(AA83,相性スクリプト1!$K$29:$K$33,0),)," ")</f>
        <v xml:space="preserve"> </v>
      </c>
      <c r="AY83" s="144" t="str">
        <f>IFERROR(V83*INDEX(相性スクリプト1!$L$29:$L$33,MATCH(AB83,相性スクリプト1!$K$29:$K$33,0),)," ")</f>
        <v xml:space="preserve"> </v>
      </c>
      <c r="AZ83" s="144" t="str">
        <f t="shared" si="13"/>
        <v xml:space="preserve"> </v>
      </c>
      <c r="BA83" s="144" t="str">
        <f t="shared" si="13"/>
        <v xml:space="preserve"> </v>
      </c>
      <c r="BB83" s="144" t="str">
        <f t="shared" si="13"/>
        <v xml:space="preserve"> </v>
      </c>
      <c r="BC83" s="144" t="str">
        <f t="shared" si="12"/>
        <v xml:space="preserve"> </v>
      </c>
      <c r="BD83" s="144" t="str">
        <f t="shared" si="12"/>
        <v xml:space="preserve"> </v>
      </c>
      <c r="BE83" s="144" t="str">
        <f t="shared" si="12"/>
        <v xml:space="preserve"> </v>
      </c>
      <c r="BF83" s="126" t="str">
        <f t="shared" si="15"/>
        <v xml:space="preserve"> </v>
      </c>
      <c r="BG83" s="149"/>
    </row>
    <row r="84" spans="1:59" x14ac:dyDescent="0.15">
      <c r="A84" s="108">
        <f t="shared" si="16"/>
        <v>56</v>
      </c>
      <c r="B84" s="54" t="s">
        <v>298</v>
      </c>
      <c r="C84" s="109" t="s">
        <v>283</v>
      </c>
      <c r="D84" s="109" t="s">
        <v>210</v>
      </c>
      <c r="E84" s="110" t="s">
        <v>128</v>
      </c>
      <c r="F84" s="110" t="s">
        <v>156</v>
      </c>
      <c r="G84" s="110">
        <v>420</v>
      </c>
      <c r="H84" s="110" t="s">
        <v>155</v>
      </c>
      <c r="I84" s="110">
        <v>55</v>
      </c>
      <c r="J84" s="110" t="s">
        <v>134</v>
      </c>
      <c r="K84" s="110">
        <v>12</v>
      </c>
      <c r="L84" s="114" t="s">
        <v>284</v>
      </c>
      <c r="M84" s="114"/>
      <c r="N84" s="114"/>
      <c r="O84" s="114" t="s">
        <v>286</v>
      </c>
      <c r="P84" s="114"/>
      <c r="Q84" s="17">
        <v>182</v>
      </c>
      <c r="R84" s="17">
        <v>64</v>
      </c>
      <c r="S84" s="17">
        <v>51</v>
      </c>
      <c r="T84" s="17">
        <v>101</v>
      </c>
      <c r="U84" s="17">
        <v>134</v>
      </c>
      <c r="V84" s="17">
        <v>75</v>
      </c>
      <c r="W84" s="122" t="s">
        <v>131</v>
      </c>
      <c r="X84" s="122" t="s">
        <v>134</v>
      </c>
      <c r="Y84" s="122" t="s">
        <v>134</v>
      </c>
      <c r="Z84" s="122" t="s">
        <v>144</v>
      </c>
      <c r="AA84" s="122" t="s">
        <v>144</v>
      </c>
      <c r="AB84" s="122" t="s">
        <v>133</v>
      </c>
      <c r="AC84" s="126">
        <f t="shared" si="10"/>
        <v>1</v>
      </c>
      <c r="AD84" s="126">
        <f t="shared" si="10"/>
        <v>4</v>
      </c>
      <c r="AE84" s="126">
        <f t="shared" si="10"/>
        <v>5</v>
      </c>
      <c r="AF84" s="126">
        <f t="shared" si="9"/>
        <v>3</v>
      </c>
      <c r="AG84" s="126">
        <f t="shared" si="9"/>
        <v>2</v>
      </c>
      <c r="AH84" s="126">
        <f t="shared" si="9"/>
        <v>6</v>
      </c>
      <c r="AI84" s="134">
        <v>498</v>
      </c>
      <c r="AJ84" s="134">
        <v>0</v>
      </c>
      <c r="AK84" s="134">
        <v>0</v>
      </c>
      <c r="AL84" s="134">
        <v>30</v>
      </c>
      <c r="AM84" s="134">
        <f t="shared" si="14"/>
        <v>528</v>
      </c>
      <c r="AN84" s="135">
        <f t="shared" si="11"/>
        <v>5.7638888888888887E-3</v>
      </c>
      <c r="AO84" s="135">
        <f t="shared" si="11"/>
        <v>0</v>
      </c>
      <c r="AP84" s="135">
        <f t="shared" si="11"/>
        <v>0</v>
      </c>
      <c r="AQ84" s="135">
        <f t="shared" si="11"/>
        <v>3.4722222222222218E-4</v>
      </c>
      <c r="AR84" s="135">
        <f t="shared" si="11"/>
        <v>6.1111111111111106E-3</v>
      </c>
      <c r="AS84" s="143"/>
      <c r="AT84" s="144">
        <f>IFERROR(Q84*INDEX(相性スクリプト1!$L$29:$L$33,MATCH(W84,相性スクリプト1!$K$29:$K$33,0),)," ")</f>
        <v>364</v>
      </c>
      <c r="AU84" s="144">
        <f>IFERROR(R84*INDEX(相性スクリプト1!$L$29:$L$33,MATCH(X84,相性スクリプト1!$K$29:$K$33,0),)," ")</f>
        <v>32</v>
      </c>
      <c r="AV84" s="144">
        <f>IFERROR(S84*INDEX(相性スクリプト1!$L$29:$L$33,MATCH(Y84,相性スクリプト1!$K$29:$K$33,0),)," ")</f>
        <v>25.5</v>
      </c>
      <c r="AW84" s="144">
        <f>IFERROR(T84*INDEX(相性スクリプト1!$L$29:$L$33,MATCH(Z84,相性スクリプト1!$K$29:$K$33,0),)," ")</f>
        <v>101</v>
      </c>
      <c r="AX84" s="144">
        <f>IFERROR(U84*INDEX(相性スクリプト1!$L$29:$L$33,MATCH(AA84,相性スクリプト1!$K$29:$K$33,0),)," ")</f>
        <v>134</v>
      </c>
      <c r="AY84" s="144">
        <f>IFERROR(V84*INDEX(相性スクリプト1!$L$29:$L$33,MATCH(AB84,相性スクリプト1!$K$29:$K$33,0),)," ")</f>
        <v>0</v>
      </c>
      <c r="AZ84" s="144">
        <f t="shared" si="13"/>
        <v>1.1115999999999999</v>
      </c>
      <c r="BA84" s="144">
        <f t="shared" si="13"/>
        <v>4.4554999999999998</v>
      </c>
      <c r="BB84" s="144">
        <f t="shared" si="13"/>
        <v>5.5663999999999998</v>
      </c>
      <c r="BC84" s="144">
        <f t="shared" si="12"/>
        <v>3.3332999999999999</v>
      </c>
      <c r="BD84" s="144">
        <f t="shared" si="12"/>
        <v>2.2222</v>
      </c>
      <c r="BE84" s="144">
        <f t="shared" si="12"/>
        <v>6.644099999999999</v>
      </c>
      <c r="BF84" s="126">
        <f t="shared" si="15"/>
        <v>145326</v>
      </c>
      <c r="BG84" s="149"/>
    </row>
    <row r="85" spans="1:59" x14ac:dyDescent="0.15">
      <c r="A85" s="108">
        <f t="shared" si="16"/>
        <v>56</v>
      </c>
      <c r="B85" s="54" t="s">
        <v>299</v>
      </c>
      <c r="C85" s="109" t="s">
        <v>283</v>
      </c>
      <c r="D85" s="109" t="s">
        <v>210</v>
      </c>
      <c r="E85" s="110" t="s">
        <v>128</v>
      </c>
      <c r="F85" s="110" t="s">
        <v>156</v>
      </c>
      <c r="G85" s="110">
        <v>400</v>
      </c>
      <c r="H85" s="110" t="s">
        <v>155</v>
      </c>
      <c r="I85" s="110">
        <v>25</v>
      </c>
      <c r="J85" s="110" t="s">
        <v>134</v>
      </c>
      <c r="K85" s="110">
        <v>12</v>
      </c>
      <c r="L85" s="114" t="s">
        <v>284</v>
      </c>
      <c r="M85" s="114"/>
      <c r="N85" s="114"/>
      <c r="O85" s="114"/>
      <c r="P85" s="114" t="s">
        <v>198</v>
      </c>
      <c r="Q85" s="17">
        <v>131</v>
      </c>
      <c r="R85" s="17">
        <v>70</v>
      </c>
      <c r="S85" s="17">
        <v>84</v>
      </c>
      <c r="T85" s="17">
        <v>134</v>
      </c>
      <c r="U85" s="17">
        <v>106</v>
      </c>
      <c r="V85" s="17">
        <v>115</v>
      </c>
      <c r="W85" s="122" t="s">
        <v>135</v>
      </c>
      <c r="X85" s="122" t="s">
        <v>134</v>
      </c>
      <c r="Y85" s="122" t="s">
        <v>144</v>
      </c>
      <c r="Z85" s="122" t="s">
        <v>144</v>
      </c>
      <c r="AA85" s="122" t="s">
        <v>144</v>
      </c>
      <c r="AB85" s="122" t="s">
        <v>134</v>
      </c>
      <c r="AC85" s="126">
        <f t="shared" si="10"/>
        <v>1</v>
      </c>
      <c r="AD85" s="126">
        <f t="shared" si="10"/>
        <v>6</v>
      </c>
      <c r="AE85" s="126">
        <f t="shared" si="10"/>
        <v>4</v>
      </c>
      <c r="AF85" s="126">
        <f t="shared" si="9"/>
        <v>2</v>
      </c>
      <c r="AG85" s="126">
        <f t="shared" si="9"/>
        <v>3</v>
      </c>
      <c r="AH85" s="126">
        <f t="shared" si="9"/>
        <v>5</v>
      </c>
      <c r="AI85" s="134">
        <v>0</v>
      </c>
      <c r="AJ85" s="134">
        <v>0</v>
      </c>
      <c r="AK85" s="134">
        <v>0</v>
      </c>
      <c r="AL85" s="134">
        <v>4229</v>
      </c>
      <c r="AM85" s="134">
        <f t="shared" si="14"/>
        <v>4229</v>
      </c>
      <c r="AN85" s="135">
        <f t="shared" si="11"/>
        <v>0</v>
      </c>
      <c r="AO85" s="135">
        <f t="shared" si="11"/>
        <v>0</v>
      </c>
      <c r="AP85" s="135">
        <f t="shared" si="11"/>
        <v>0</v>
      </c>
      <c r="AQ85" s="135">
        <f t="shared" si="11"/>
        <v>4.8946759259259266E-2</v>
      </c>
      <c r="AR85" s="135">
        <f t="shared" si="11"/>
        <v>4.8946759259259266E-2</v>
      </c>
      <c r="AS85" s="143"/>
      <c r="AT85" s="144">
        <f>IFERROR(Q85*INDEX(相性スクリプト1!$L$29:$L$33,MATCH(W85,相性スクリプト1!$K$29:$K$33,0),)," ")</f>
        <v>196.5</v>
      </c>
      <c r="AU85" s="144">
        <f>IFERROR(R85*INDEX(相性スクリプト1!$L$29:$L$33,MATCH(X85,相性スクリプト1!$K$29:$K$33,0),)," ")</f>
        <v>35</v>
      </c>
      <c r="AV85" s="144">
        <f>IFERROR(S85*INDEX(相性スクリプト1!$L$29:$L$33,MATCH(Y85,相性スクリプト1!$K$29:$K$33,0),)," ")</f>
        <v>84</v>
      </c>
      <c r="AW85" s="144">
        <f>IFERROR(T85*INDEX(相性スクリプト1!$L$29:$L$33,MATCH(Z85,相性スクリプト1!$K$29:$K$33,0),)," ")</f>
        <v>134</v>
      </c>
      <c r="AX85" s="144">
        <f>IFERROR(U85*INDEX(相性スクリプト1!$L$29:$L$33,MATCH(AA85,相性スクリプト1!$K$29:$K$33,0),)," ")</f>
        <v>106</v>
      </c>
      <c r="AY85" s="144">
        <f>IFERROR(V85*INDEX(相性スクリプト1!$L$29:$L$33,MATCH(AB85,相性スクリプト1!$K$29:$K$33,0),)," ")</f>
        <v>57.5</v>
      </c>
      <c r="AZ85" s="144">
        <f t="shared" si="13"/>
        <v>1.1226</v>
      </c>
      <c r="BA85" s="144">
        <f t="shared" si="13"/>
        <v>6.6664999999999992</v>
      </c>
      <c r="BB85" s="144">
        <f t="shared" si="13"/>
        <v>4.4554</v>
      </c>
      <c r="BC85" s="144">
        <f t="shared" si="12"/>
        <v>2.2113</v>
      </c>
      <c r="BD85" s="144">
        <f t="shared" si="12"/>
        <v>3.3441999999999998</v>
      </c>
      <c r="BE85" s="144">
        <f t="shared" si="12"/>
        <v>5.5331000000000001</v>
      </c>
      <c r="BF85" s="126">
        <f t="shared" si="15"/>
        <v>164235</v>
      </c>
      <c r="BG85" s="149"/>
    </row>
    <row r="86" spans="1:59" x14ac:dyDescent="0.15">
      <c r="A86" s="108">
        <f t="shared" si="16"/>
        <v>56</v>
      </c>
      <c r="B86" s="54" t="s">
        <v>300</v>
      </c>
      <c r="C86" s="109" t="s">
        <v>283</v>
      </c>
      <c r="D86" s="109" t="s">
        <v>210</v>
      </c>
      <c r="E86" s="110" t="s">
        <v>128</v>
      </c>
      <c r="F86" s="110" t="s">
        <v>156</v>
      </c>
      <c r="G86" s="110">
        <v>380</v>
      </c>
      <c r="H86" s="110" t="s">
        <v>155</v>
      </c>
      <c r="I86" s="110">
        <v>25</v>
      </c>
      <c r="J86" s="110" t="s">
        <v>134</v>
      </c>
      <c r="K86" s="110">
        <v>12</v>
      </c>
      <c r="L86" s="114" t="s">
        <v>284</v>
      </c>
      <c r="M86" s="114" t="s">
        <v>301</v>
      </c>
      <c r="N86" s="114"/>
      <c r="O86" s="114"/>
      <c r="P86" s="114" t="s">
        <v>198</v>
      </c>
      <c r="Q86" s="17">
        <v>142</v>
      </c>
      <c r="R86" s="17">
        <v>52</v>
      </c>
      <c r="S86" s="17">
        <v>95</v>
      </c>
      <c r="T86" s="17">
        <v>121</v>
      </c>
      <c r="U86" s="17">
        <v>122</v>
      </c>
      <c r="V86" s="17">
        <v>117</v>
      </c>
      <c r="W86" s="122" t="s">
        <v>135</v>
      </c>
      <c r="X86" s="122" t="s">
        <v>134</v>
      </c>
      <c r="Y86" s="122" t="s">
        <v>144</v>
      </c>
      <c r="Z86" s="122" t="s">
        <v>144</v>
      </c>
      <c r="AA86" s="122" t="s">
        <v>144</v>
      </c>
      <c r="AB86" s="122" t="s">
        <v>134</v>
      </c>
      <c r="AC86" s="126">
        <f t="shared" si="10"/>
        <v>1</v>
      </c>
      <c r="AD86" s="126">
        <f t="shared" si="10"/>
        <v>6</v>
      </c>
      <c r="AE86" s="126">
        <f t="shared" si="10"/>
        <v>4</v>
      </c>
      <c r="AF86" s="126">
        <f t="shared" si="9"/>
        <v>3</v>
      </c>
      <c r="AG86" s="126">
        <f t="shared" si="9"/>
        <v>2</v>
      </c>
      <c r="AH86" s="126">
        <f t="shared" si="9"/>
        <v>5</v>
      </c>
      <c r="AI86" s="134">
        <v>4347</v>
      </c>
      <c r="AJ86" s="134">
        <v>0</v>
      </c>
      <c r="AK86" s="134">
        <v>0</v>
      </c>
      <c r="AL86" s="134">
        <v>189</v>
      </c>
      <c r="AM86" s="134">
        <f t="shared" si="14"/>
        <v>4536</v>
      </c>
      <c r="AN86" s="135">
        <f t="shared" si="11"/>
        <v>5.0312499999999996E-2</v>
      </c>
      <c r="AO86" s="135">
        <f t="shared" si="11"/>
        <v>0</v>
      </c>
      <c r="AP86" s="135">
        <f t="shared" si="11"/>
        <v>0</v>
      </c>
      <c r="AQ86" s="135">
        <f t="shared" si="11"/>
        <v>2.1875000000000002E-3</v>
      </c>
      <c r="AR86" s="135">
        <f t="shared" si="11"/>
        <v>5.2499999999999998E-2</v>
      </c>
      <c r="AS86" s="143"/>
      <c r="AT86" s="144">
        <f>IFERROR(Q86*INDEX(相性スクリプト1!$L$29:$L$33,MATCH(W86,相性スクリプト1!$K$29:$K$33,0),)," ")</f>
        <v>213</v>
      </c>
      <c r="AU86" s="144">
        <f>IFERROR(R86*INDEX(相性スクリプト1!$L$29:$L$33,MATCH(X86,相性スクリプト1!$K$29:$K$33,0),)," ")</f>
        <v>26</v>
      </c>
      <c r="AV86" s="144">
        <f>IFERROR(S86*INDEX(相性スクリプト1!$L$29:$L$33,MATCH(Y86,相性スクリプト1!$K$29:$K$33,0),)," ")</f>
        <v>95</v>
      </c>
      <c r="AW86" s="144">
        <f>IFERROR(T86*INDEX(相性スクリプト1!$L$29:$L$33,MATCH(Z86,相性スクリプト1!$K$29:$K$33,0),)," ")</f>
        <v>121</v>
      </c>
      <c r="AX86" s="144">
        <f>IFERROR(U86*INDEX(相性スクリプト1!$L$29:$L$33,MATCH(AA86,相性スクリプト1!$K$29:$K$33,0),)," ")</f>
        <v>122</v>
      </c>
      <c r="AY86" s="144">
        <f>IFERROR(V86*INDEX(相性スクリプト1!$L$29:$L$33,MATCH(AB86,相性スクリプト1!$K$29:$K$33,0),)," ")</f>
        <v>58.5</v>
      </c>
      <c r="AZ86" s="144">
        <f t="shared" si="13"/>
        <v>1.1115999999999999</v>
      </c>
      <c r="BA86" s="144">
        <f t="shared" si="13"/>
        <v>6.6664999999999992</v>
      </c>
      <c r="BB86" s="144">
        <f t="shared" si="13"/>
        <v>4.4554</v>
      </c>
      <c r="BC86" s="144">
        <f t="shared" si="12"/>
        <v>3.3332999999999999</v>
      </c>
      <c r="BD86" s="144">
        <f t="shared" si="12"/>
        <v>2.2222</v>
      </c>
      <c r="BE86" s="144">
        <f t="shared" si="12"/>
        <v>5.5440999999999994</v>
      </c>
      <c r="BF86" s="126">
        <f t="shared" si="15"/>
        <v>164325</v>
      </c>
      <c r="BG86" s="149"/>
    </row>
    <row r="87" spans="1:59" x14ac:dyDescent="0.15">
      <c r="A87" s="108">
        <f t="shared" si="16"/>
        <v>57</v>
      </c>
      <c r="B87" s="54" t="s">
        <v>302</v>
      </c>
      <c r="C87" s="109" t="s">
        <v>233</v>
      </c>
      <c r="D87" s="109" t="s">
        <v>139</v>
      </c>
      <c r="E87" s="110" t="s">
        <v>147</v>
      </c>
      <c r="F87" s="110" t="s">
        <v>148</v>
      </c>
      <c r="G87" s="110">
        <v>280</v>
      </c>
      <c r="H87" s="110" t="s">
        <v>141</v>
      </c>
      <c r="I87" s="110">
        <v>-55</v>
      </c>
      <c r="J87" s="110" t="s">
        <v>162</v>
      </c>
      <c r="K87" s="110">
        <v>15</v>
      </c>
      <c r="L87" s="114" t="s">
        <v>303</v>
      </c>
      <c r="M87" s="114"/>
      <c r="N87" s="114"/>
      <c r="O87" s="114"/>
      <c r="P87" s="114" t="s">
        <v>234</v>
      </c>
      <c r="Q87" s="17">
        <v>120</v>
      </c>
      <c r="R87" s="17">
        <v>150</v>
      </c>
      <c r="S87" s="17">
        <v>110</v>
      </c>
      <c r="T87" s="17">
        <v>70</v>
      </c>
      <c r="U87" s="17">
        <v>90</v>
      </c>
      <c r="V87" s="17">
        <v>140</v>
      </c>
      <c r="W87" s="122" t="s">
        <v>135</v>
      </c>
      <c r="X87" s="122" t="s">
        <v>135</v>
      </c>
      <c r="Y87" s="122" t="s">
        <v>144</v>
      </c>
      <c r="Z87" s="122" t="s">
        <v>134</v>
      </c>
      <c r="AA87" s="122" t="s">
        <v>134</v>
      </c>
      <c r="AB87" s="122" t="s">
        <v>135</v>
      </c>
      <c r="AC87" s="126">
        <f t="shared" si="10"/>
        <v>3</v>
      </c>
      <c r="AD87" s="126">
        <f t="shared" si="10"/>
        <v>1</v>
      </c>
      <c r="AE87" s="126">
        <f t="shared" si="10"/>
        <v>4</v>
      </c>
      <c r="AF87" s="126">
        <f t="shared" si="9"/>
        <v>6</v>
      </c>
      <c r="AG87" s="126">
        <f t="shared" si="9"/>
        <v>5</v>
      </c>
      <c r="AH87" s="126">
        <f t="shared" si="9"/>
        <v>2</v>
      </c>
      <c r="AI87" s="134">
        <v>5</v>
      </c>
      <c r="AJ87" s="134">
        <v>0</v>
      </c>
      <c r="AK87" s="134">
        <v>0</v>
      </c>
      <c r="AL87" s="134">
        <v>1380</v>
      </c>
      <c r="AM87" s="134">
        <f t="shared" si="14"/>
        <v>1385</v>
      </c>
      <c r="AN87" s="135">
        <f t="shared" si="11"/>
        <v>5.7870370370370373E-5</v>
      </c>
      <c r="AO87" s="135">
        <f t="shared" si="11"/>
        <v>0</v>
      </c>
      <c r="AP87" s="135">
        <f t="shared" si="11"/>
        <v>0</v>
      </c>
      <c r="AQ87" s="135">
        <f t="shared" si="11"/>
        <v>1.5972222222222224E-2</v>
      </c>
      <c r="AR87" s="135">
        <f t="shared" si="11"/>
        <v>1.6030092592592592E-2</v>
      </c>
      <c r="AS87" s="143"/>
      <c r="AT87" s="144">
        <f>IFERROR(Q87*INDEX(相性スクリプト1!$L$29:$L$33,MATCH(W87,相性スクリプト1!$K$29:$K$33,0),)," ")</f>
        <v>180</v>
      </c>
      <c r="AU87" s="144">
        <f>IFERROR(R87*INDEX(相性スクリプト1!$L$29:$L$33,MATCH(X87,相性スクリプト1!$K$29:$K$33,0),)," ")</f>
        <v>225</v>
      </c>
      <c r="AV87" s="144">
        <f>IFERROR(S87*INDEX(相性スクリプト1!$L$29:$L$33,MATCH(Y87,相性スクリプト1!$K$29:$K$33,0),)," ")</f>
        <v>110</v>
      </c>
      <c r="AW87" s="144">
        <f>IFERROR(T87*INDEX(相性スクリプト1!$L$29:$L$33,MATCH(Z87,相性スクリプト1!$K$29:$K$33,0),)," ")</f>
        <v>35</v>
      </c>
      <c r="AX87" s="144">
        <f>IFERROR(U87*INDEX(相性スクリプト1!$L$29:$L$33,MATCH(AA87,相性スクリプト1!$K$29:$K$33,0),)," ")</f>
        <v>45</v>
      </c>
      <c r="AY87" s="144">
        <f>IFERROR(V87*INDEX(相性スクリプト1!$L$29:$L$33,MATCH(AB87,相性スクリプト1!$K$29:$K$33,0),)," ")</f>
        <v>210</v>
      </c>
      <c r="AZ87" s="144">
        <f t="shared" si="13"/>
        <v>3.3335999999999997</v>
      </c>
      <c r="BA87" s="144">
        <f t="shared" si="13"/>
        <v>1.1114999999999999</v>
      </c>
      <c r="BB87" s="144">
        <f t="shared" si="13"/>
        <v>4.4443999999999999</v>
      </c>
      <c r="BC87" s="144">
        <f t="shared" si="12"/>
        <v>6.6662999999999997</v>
      </c>
      <c r="BD87" s="144">
        <f t="shared" si="12"/>
        <v>5.5552000000000001</v>
      </c>
      <c r="BE87" s="144">
        <f t="shared" si="12"/>
        <v>2.2221000000000002</v>
      </c>
      <c r="BF87" s="126">
        <f t="shared" si="15"/>
        <v>314652</v>
      </c>
      <c r="BG87" s="149"/>
    </row>
    <row r="88" spans="1:59" x14ac:dyDescent="0.15">
      <c r="A88" s="108">
        <f t="shared" si="16"/>
        <v>58</v>
      </c>
      <c r="B88" s="54" t="s">
        <v>233</v>
      </c>
      <c r="C88" s="109" t="s">
        <v>233</v>
      </c>
      <c r="D88" s="109" t="s">
        <v>233</v>
      </c>
      <c r="E88" s="110" t="s">
        <v>147</v>
      </c>
      <c r="F88" s="110" t="s">
        <v>148</v>
      </c>
      <c r="G88" s="110">
        <v>300</v>
      </c>
      <c r="H88" s="110" t="s">
        <v>141</v>
      </c>
      <c r="I88" s="110">
        <v>30</v>
      </c>
      <c r="J88" s="110" t="s">
        <v>162</v>
      </c>
      <c r="K88" s="110">
        <v>13</v>
      </c>
      <c r="L88" s="114" t="s">
        <v>303</v>
      </c>
      <c r="M88" s="114"/>
      <c r="N88" s="114"/>
      <c r="O88" s="114"/>
      <c r="P88" s="114" t="s">
        <v>234</v>
      </c>
      <c r="Q88" s="17">
        <v>120</v>
      </c>
      <c r="R88" s="17">
        <v>150</v>
      </c>
      <c r="S88" s="17">
        <v>50</v>
      </c>
      <c r="T88" s="17">
        <v>70</v>
      </c>
      <c r="U88" s="17">
        <v>90</v>
      </c>
      <c r="V88" s="17">
        <v>140</v>
      </c>
      <c r="W88" s="122" t="s">
        <v>135</v>
      </c>
      <c r="X88" s="122" t="s">
        <v>135</v>
      </c>
      <c r="Y88" s="122" t="s">
        <v>133</v>
      </c>
      <c r="Z88" s="122" t="s">
        <v>134</v>
      </c>
      <c r="AA88" s="122" t="s">
        <v>134</v>
      </c>
      <c r="AB88" s="122" t="s">
        <v>135</v>
      </c>
      <c r="AC88" s="126">
        <f t="shared" si="10"/>
        <v>3</v>
      </c>
      <c r="AD88" s="126">
        <f t="shared" si="10"/>
        <v>1</v>
      </c>
      <c r="AE88" s="126">
        <f t="shared" si="10"/>
        <v>6</v>
      </c>
      <c r="AF88" s="126">
        <f t="shared" si="9"/>
        <v>5</v>
      </c>
      <c r="AG88" s="126">
        <f t="shared" si="9"/>
        <v>4</v>
      </c>
      <c r="AH88" s="126">
        <f t="shared" si="9"/>
        <v>2</v>
      </c>
      <c r="AI88" s="134">
        <v>48</v>
      </c>
      <c r="AJ88" s="134">
        <v>0</v>
      </c>
      <c r="AK88" s="134">
        <v>0</v>
      </c>
      <c r="AL88" s="134">
        <v>1380</v>
      </c>
      <c r="AM88" s="134">
        <f t="shared" si="14"/>
        <v>1428</v>
      </c>
      <c r="AN88" s="135">
        <f t="shared" si="11"/>
        <v>5.5555555555555556E-4</v>
      </c>
      <c r="AO88" s="135">
        <f t="shared" si="11"/>
        <v>0</v>
      </c>
      <c r="AP88" s="135">
        <f t="shared" si="11"/>
        <v>0</v>
      </c>
      <c r="AQ88" s="135">
        <f t="shared" si="11"/>
        <v>1.5972222222222224E-2</v>
      </c>
      <c r="AR88" s="135">
        <f t="shared" si="11"/>
        <v>1.6527777777777777E-2</v>
      </c>
      <c r="AS88" s="143"/>
      <c r="AT88" s="144">
        <f>IFERROR(Q88*INDEX(相性スクリプト1!$L$29:$L$33,MATCH(W88,相性スクリプト1!$K$29:$K$33,0),)," ")</f>
        <v>180</v>
      </c>
      <c r="AU88" s="144">
        <f>IFERROR(R88*INDEX(相性スクリプト1!$L$29:$L$33,MATCH(X88,相性スクリプト1!$K$29:$K$33,0),)," ")</f>
        <v>225</v>
      </c>
      <c r="AV88" s="144">
        <f>IFERROR(S88*INDEX(相性スクリプト1!$L$29:$L$33,MATCH(Y88,相性スクリプト1!$K$29:$K$33,0),)," ")</f>
        <v>0</v>
      </c>
      <c r="AW88" s="144">
        <f>IFERROR(T88*INDEX(相性スクリプト1!$L$29:$L$33,MATCH(Z88,相性スクリプト1!$K$29:$K$33,0),)," ")</f>
        <v>35</v>
      </c>
      <c r="AX88" s="144">
        <f>IFERROR(U88*INDEX(相性スクリプト1!$L$29:$L$33,MATCH(AA88,相性スクリプト1!$K$29:$K$33,0),)," ")</f>
        <v>45</v>
      </c>
      <c r="AY88" s="144">
        <f>IFERROR(V88*INDEX(相性スクリプト1!$L$29:$L$33,MATCH(AB88,相性スクリプト1!$K$29:$K$33,0),)," ")</f>
        <v>210</v>
      </c>
      <c r="AZ88" s="144">
        <f t="shared" si="13"/>
        <v>3.3335999999999997</v>
      </c>
      <c r="BA88" s="144">
        <f t="shared" si="13"/>
        <v>1.1114999999999999</v>
      </c>
      <c r="BB88" s="144">
        <f t="shared" si="13"/>
        <v>6.6663999999999994</v>
      </c>
      <c r="BC88" s="144">
        <f t="shared" si="12"/>
        <v>5.5552999999999999</v>
      </c>
      <c r="BD88" s="144">
        <f t="shared" si="12"/>
        <v>4.4442000000000004</v>
      </c>
      <c r="BE88" s="144">
        <f t="shared" si="12"/>
        <v>2.2221000000000002</v>
      </c>
      <c r="BF88" s="126">
        <f t="shared" si="15"/>
        <v>316542</v>
      </c>
      <c r="BG88" s="149"/>
    </row>
    <row r="89" spans="1:59" x14ac:dyDescent="0.15">
      <c r="A89" s="108">
        <f t="shared" si="16"/>
        <v>58</v>
      </c>
      <c r="B89" s="54" t="s">
        <v>304</v>
      </c>
      <c r="C89" s="109" t="s">
        <v>233</v>
      </c>
      <c r="D89" s="109" t="s">
        <v>233</v>
      </c>
      <c r="E89" s="110" t="s">
        <v>147</v>
      </c>
      <c r="F89" s="110" t="s">
        <v>148</v>
      </c>
      <c r="G89" s="110">
        <v>320</v>
      </c>
      <c r="H89" s="110" t="s">
        <v>141</v>
      </c>
      <c r="I89" s="110">
        <v>30</v>
      </c>
      <c r="J89" s="110" t="s">
        <v>162</v>
      </c>
      <c r="K89" s="110">
        <v>13</v>
      </c>
      <c r="L89" s="114" t="s">
        <v>303</v>
      </c>
      <c r="M89" s="114" t="s">
        <v>305</v>
      </c>
      <c r="N89" s="114"/>
      <c r="O89" s="114"/>
      <c r="P89" s="114" t="s">
        <v>234</v>
      </c>
      <c r="Q89" s="17">
        <v>132</v>
      </c>
      <c r="R89" s="17">
        <v>171</v>
      </c>
      <c r="S89" s="17">
        <v>59</v>
      </c>
      <c r="T89" s="17">
        <v>102</v>
      </c>
      <c r="U89" s="17">
        <v>82</v>
      </c>
      <c r="V89" s="17">
        <v>138</v>
      </c>
      <c r="W89" s="122" t="s">
        <v>135</v>
      </c>
      <c r="X89" s="122" t="s">
        <v>135</v>
      </c>
      <c r="Y89" s="122" t="s">
        <v>133</v>
      </c>
      <c r="Z89" s="122" t="s">
        <v>134</v>
      </c>
      <c r="AA89" s="122" t="s">
        <v>134</v>
      </c>
      <c r="AB89" s="122" t="s">
        <v>135</v>
      </c>
      <c r="AC89" s="126">
        <f t="shared" si="10"/>
        <v>3</v>
      </c>
      <c r="AD89" s="126">
        <f t="shared" si="10"/>
        <v>1</v>
      </c>
      <c r="AE89" s="126">
        <f t="shared" si="10"/>
        <v>6</v>
      </c>
      <c r="AF89" s="126">
        <f t="shared" si="9"/>
        <v>4</v>
      </c>
      <c r="AG89" s="126">
        <f t="shared" si="9"/>
        <v>5</v>
      </c>
      <c r="AH89" s="126">
        <f t="shared" si="9"/>
        <v>2</v>
      </c>
      <c r="AI89" s="134">
        <v>2642</v>
      </c>
      <c r="AJ89" s="134">
        <v>0</v>
      </c>
      <c r="AK89" s="134">
        <v>0</v>
      </c>
      <c r="AL89" s="134">
        <v>192</v>
      </c>
      <c r="AM89" s="134">
        <f t="shared" si="14"/>
        <v>2834</v>
      </c>
      <c r="AN89" s="135">
        <f t="shared" si="11"/>
        <v>3.0578703703703702E-2</v>
      </c>
      <c r="AO89" s="135">
        <f t="shared" si="11"/>
        <v>0</v>
      </c>
      <c r="AP89" s="135">
        <f t="shared" si="11"/>
        <v>0</v>
      </c>
      <c r="AQ89" s="135">
        <f t="shared" si="11"/>
        <v>2.2222222222222222E-3</v>
      </c>
      <c r="AR89" s="135">
        <f t="shared" si="11"/>
        <v>3.2800925925925921E-2</v>
      </c>
      <c r="AS89" s="143"/>
      <c r="AT89" s="144">
        <f>IFERROR(Q89*INDEX(相性スクリプト1!$L$29:$L$33,MATCH(W89,相性スクリプト1!$K$29:$K$33,0),)," ")</f>
        <v>198</v>
      </c>
      <c r="AU89" s="144">
        <f>IFERROR(R89*INDEX(相性スクリプト1!$L$29:$L$33,MATCH(X89,相性スクリプト1!$K$29:$K$33,0),)," ")</f>
        <v>256.5</v>
      </c>
      <c r="AV89" s="144">
        <f>IFERROR(S89*INDEX(相性スクリプト1!$L$29:$L$33,MATCH(Y89,相性スクリプト1!$K$29:$K$33,0),)," ")</f>
        <v>0</v>
      </c>
      <c r="AW89" s="144">
        <f>IFERROR(T89*INDEX(相性スクリプト1!$L$29:$L$33,MATCH(Z89,相性スクリプト1!$K$29:$K$33,0),)," ")</f>
        <v>51</v>
      </c>
      <c r="AX89" s="144">
        <f>IFERROR(U89*INDEX(相性スクリプト1!$L$29:$L$33,MATCH(AA89,相性スクリプト1!$K$29:$K$33,0),)," ")</f>
        <v>41</v>
      </c>
      <c r="AY89" s="144">
        <f>IFERROR(V89*INDEX(相性スクリプト1!$L$29:$L$33,MATCH(AB89,相性スクリプト1!$K$29:$K$33,0),)," ")</f>
        <v>207</v>
      </c>
      <c r="AZ89" s="144">
        <f t="shared" si="13"/>
        <v>3.3335999999999997</v>
      </c>
      <c r="BA89" s="144">
        <f t="shared" si="13"/>
        <v>1.1114999999999999</v>
      </c>
      <c r="BB89" s="144">
        <f t="shared" si="13"/>
        <v>6.6663999999999994</v>
      </c>
      <c r="BC89" s="144">
        <f t="shared" si="12"/>
        <v>4.4443000000000001</v>
      </c>
      <c r="BD89" s="144">
        <f t="shared" si="12"/>
        <v>5.5552000000000001</v>
      </c>
      <c r="BE89" s="144">
        <f t="shared" si="12"/>
        <v>2.2221000000000002</v>
      </c>
      <c r="BF89" s="126">
        <f t="shared" si="15"/>
        <v>316452</v>
      </c>
      <c r="BG89" s="149"/>
    </row>
    <row r="90" spans="1:59" x14ac:dyDescent="0.15">
      <c r="A90" s="108">
        <f t="shared" si="16"/>
        <v>59</v>
      </c>
      <c r="B90" s="54" t="s">
        <v>306</v>
      </c>
      <c r="C90" s="109" t="s">
        <v>233</v>
      </c>
      <c r="D90" s="109" t="s">
        <v>236</v>
      </c>
      <c r="E90" s="110" t="s">
        <v>147</v>
      </c>
      <c r="F90" s="110" t="s">
        <v>148</v>
      </c>
      <c r="G90" s="110">
        <v>300</v>
      </c>
      <c r="H90" s="110" t="s">
        <v>149</v>
      </c>
      <c r="I90" s="110">
        <v>60</v>
      </c>
      <c r="J90" s="110" t="s">
        <v>140</v>
      </c>
      <c r="K90" s="110">
        <v>14</v>
      </c>
      <c r="L90" s="114" t="s">
        <v>303</v>
      </c>
      <c r="M90" s="114"/>
      <c r="N90" s="114" t="s">
        <v>307</v>
      </c>
      <c r="O90" s="114"/>
      <c r="P90" s="114" t="s">
        <v>308</v>
      </c>
      <c r="Q90" s="17">
        <v>100</v>
      </c>
      <c r="R90" s="17">
        <v>150</v>
      </c>
      <c r="S90" s="17">
        <v>80</v>
      </c>
      <c r="T90" s="17">
        <v>110</v>
      </c>
      <c r="U90" s="17">
        <v>120</v>
      </c>
      <c r="V90" s="17">
        <v>130</v>
      </c>
      <c r="W90" s="122" t="s">
        <v>144</v>
      </c>
      <c r="X90" s="122" t="s">
        <v>135</v>
      </c>
      <c r="Y90" s="122" t="s">
        <v>134</v>
      </c>
      <c r="Z90" s="122" t="s">
        <v>144</v>
      </c>
      <c r="AA90" s="122" t="s">
        <v>144</v>
      </c>
      <c r="AB90" s="122" t="s">
        <v>144</v>
      </c>
      <c r="AC90" s="126">
        <f t="shared" si="10"/>
        <v>5</v>
      </c>
      <c r="AD90" s="126">
        <f t="shared" si="10"/>
        <v>1</v>
      </c>
      <c r="AE90" s="126">
        <f t="shared" si="10"/>
        <v>6</v>
      </c>
      <c r="AF90" s="126">
        <f t="shared" si="9"/>
        <v>4</v>
      </c>
      <c r="AG90" s="126">
        <f t="shared" si="9"/>
        <v>3</v>
      </c>
      <c r="AH90" s="126">
        <f t="shared" si="9"/>
        <v>2</v>
      </c>
      <c r="AI90" s="134">
        <v>46</v>
      </c>
      <c r="AJ90" s="134">
        <v>0</v>
      </c>
      <c r="AK90" s="134">
        <v>0</v>
      </c>
      <c r="AL90" s="134">
        <v>1380</v>
      </c>
      <c r="AM90" s="134">
        <f t="shared" si="14"/>
        <v>1426</v>
      </c>
      <c r="AN90" s="135">
        <f t="shared" si="11"/>
        <v>5.3240740740740744E-4</v>
      </c>
      <c r="AO90" s="135">
        <f t="shared" si="11"/>
        <v>0</v>
      </c>
      <c r="AP90" s="135">
        <f t="shared" si="11"/>
        <v>0</v>
      </c>
      <c r="AQ90" s="135">
        <f t="shared" si="11"/>
        <v>1.5972222222222224E-2</v>
      </c>
      <c r="AR90" s="135">
        <f t="shared" si="11"/>
        <v>1.650462962962963E-2</v>
      </c>
      <c r="AS90" s="143"/>
      <c r="AT90" s="144">
        <f>IFERROR(Q90*INDEX(相性スクリプト1!$L$29:$L$33,MATCH(W90,相性スクリプト1!$K$29:$K$33,0),)," ")</f>
        <v>100</v>
      </c>
      <c r="AU90" s="144">
        <f>IFERROR(R90*INDEX(相性スクリプト1!$L$29:$L$33,MATCH(X90,相性スクリプト1!$K$29:$K$33,0),)," ")</f>
        <v>225</v>
      </c>
      <c r="AV90" s="144">
        <f>IFERROR(S90*INDEX(相性スクリプト1!$L$29:$L$33,MATCH(Y90,相性スクリプト1!$K$29:$K$33,0),)," ")</f>
        <v>40</v>
      </c>
      <c r="AW90" s="144">
        <f>IFERROR(T90*INDEX(相性スクリプト1!$L$29:$L$33,MATCH(Z90,相性スクリプト1!$K$29:$K$33,0),)," ")</f>
        <v>110</v>
      </c>
      <c r="AX90" s="144">
        <f>IFERROR(U90*INDEX(相性スクリプト1!$L$29:$L$33,MATCH(AA90,相性スクリプト1!$K$29:$K$33,0),)," ")</f>
        <v>120</v>
      </c>
      <c r="AY90" s="144">
        <f>IFERROR(V90*INDEX(相性スクリプト1!$L$29:$L$33,MATCH(AB90,相性スクリプト1!$K$29:$K$33,0),)," ")</f>
        <v>130</v>
      </c>
      <c r="AZ90" s="144">
        <f t="shared" si="13"/>
        <v>5.5556000000000001</v>
      </c>
      <c r="BA90" s="144">
        <f t="shared" si="13"/>
        <v>1.1114999999999999</v>
      </c>
      <c r="BB90" s="144">
        <f t="shared" si="13"/>
        <v>6.6663999999999994</v>
      </c>
      <c r="BC90" s="144">
        <f t="shared" si="12"/>
        <v>4.4443000000000001</v>
      </c>
      <c r="BD90" s="144">
        <f t="shared" si="12"/>
        <v>3.3331999999999997</v>
      </c>
      <c r="BE90" s="144">
        <f t="shared" si="12"/>
        <v>2.2221000000000002</v>
      </c>
      <c r="BF90" s="126">
        <f t="shared" si="15"/>
        <v>516432</v>
      </c>
      <c r="BG90" s="149"/>
    </row>
    <row r="91" spans="1:59" x14ac:dyDescent="0.15">
      <c r="A91" s="108">
        <f t="shared" si="16"/>
        <v>60</v>
      </c>
      <c r="B91" s="54" t="s">
        <v>309</v>
      </c>
      <c r="C91" s="109" t="s">
        <v>233</v>
      </c>
      <c r="D91" s="109" t="s">
        <v>159</v>
      </c>
      <c r="E91" s="110" t="s">
        <v>147</v>
      </c>
      <c r="F91" s="110" t="s">
        <v>148</v>
      </c>
      <c r="G91" s="110">
        <v>320</v>
      </c>
      <c r="H91" s="110" t="s">
        <v>155</v>
      </c>
      <c r="I91" s="110">
        <v>35</v>
      </c>
      <c r="J91" s="110" t="s">
        <v>162</v>
      </c>
      <c r="K91" s="110">
        <v>15</v>
      </c>
      <c r="L91" s="114" t="s">
        <v>303</v>
      </c>
      <c r="M91" s="114"/>
      <c r="N91" s="114" t="s">
        <v>310</v>
      </c>
      <c r="O91" s="114"/>
      <c r="P91" s="114" t="s">
        <v>234</v>
      </c>
      <c r="Q91" s="17">
        <v>120</v>
      </c>
      <c r="R91" s="17">
        <v>150</v>
      </c>
      <c r="S91" s="17">
        <v>80</v>
      </c>
      <c r="T91" s="17">
        <v>70</v>
      </c>
      <c r="U91" s="17">
        <v>90</v>
      </c>
      <c r="V91" s="17">
        <v>140</v>
      </c>
      <c r="W91" s="122" t="s">
        <v>135</v>
      </c>
      <c r="X91" s="122" t="s">
        <v>135</v>
      </c>
      <c r="Y91" s="122" t="s">
        <v>134</v>
      </c>
      <c r="Z91" s="122" t="s">
        <v>134</v>
      </c>
      <c r="AA91" s="122" t="s">
        <v>134</v>
      </c>
      <c r="AB91" s="122" t="s">
        <v>135</v>
      </c>
      <c r="AC91" s="126">
        <f t="shared" si="10"/>
        <v>3</v>
      </c>
      <c r="AD91" s="126">
        <f t="shared" si="10"/>
        <v>1</v>
      </c>
      <c r="AE91" s="126">
        <f t="shared" si="10"/>
        <v>5</v>
      </c>
      <c r="AF91" s="126">
        <f t="shared" si="9"/>
        <v>6</v>
      </c>
      <c r="AG91" s="126">
        <f t="shared" si="9"/>
        <v>4</v>
      </c>
      <c r="AH91" s="126">
        <f t="shared" si="9"/>
        <v>2</v>
      </c>
      <c r="AI91" s="134">
        <v>36</v>
      </c>
      <c r="AJ91" s="134">
        <v>0</v>
      </c>
      <c r="AK91" s="134">
        <v>0</v>
      </c>
      <c r="AL91" s="134">
        <v>1380</v>
      </c>
      <c r="AM91" s="134">
        <f t="shared" si="14"/>
        <v>1416</v>
      </c>
      <c r="AN91" s="135">
        <f t="shared" si="11"/>
        <v>4.1666666666666669E-4</v>
      </c>
      <c r="AO91" s="135">
        <f t="shared" si="11"/>
        <v>0</v>
      </c>
      <c r="AP91" s="135">
        <f t="shared" si="11"/>
        <v>0</v>
      </c>
      <c r="AQ91" s="135">
        <f t="shared" si="11"/>
        <v>1.5972222222222224E-2</v>
      </c>
      <c r="AR91" s="135">
        <f t="shared" si="11"/>
        <v>1.6388888888888887E-2</v>
      </c>
      <c r="AS91" s="143"/>
      <c r="AT91" s="144">
        <f>IFERROR(Q91*INDEX(相性スクリプト1!$L$29:$L$33,MATCH(W91,相性スクリプト1!$K$29:$K$33,0),)," ")</f>
        <v>180</v>
      </c>
      <c r="AU91" s="144">
        <f>IFERROR(R91*INDEX(相性スクリプト1!$L$29:$L$33,MATCH(X91,相性スクリプト1!$K$29:$K$33,0),)," ")</f>
        <v>225</v>
      </c>
      <c r="AV91" s="144">
        <f>IFERROR(S91*INDEX(相性スクリプト1!$L$29:$L$33,MATCH(Y91,相性スクリプト1!$K$29:$K$33,0),)," ")</f>
        <v>40</v>
      </c>
      <c r="AW91" s="144">
        <f>IFERROR(T91*INDEX(相性スクリプト1!$L$29:$L$33,MATCH(Z91,相性スクリプト1!$K$29:$K$33,0),)," ")</f>
        <v>35</v>
      </c>
      <c r="AX91" s="144">
        <f>IFERROR(U91*INDEX(相性スクリプト1!$L$29:$L$33,MATCH(AA91,相性スクリプト1!$K$29:$K$33,0),)," ")</f>
        <v>45</v>
      </c>
      <c r="AY91" s="144">
        <f>IFERROR(V91*INDEX(相性スクリプト1!$L$29:$L$33,MATCH(AB91,相性スクリプト1!$K$29:$K$33,0),)," ")</f>
        <v>210</v>
      </c>
      <c r="AZ91" s="144">
        <f t="shared" si="13"/>
        <v>3.3335999999999997</v>
      </c>
      <c r="BA91" s="144">
        <f t="shared" si="13"/>
        <v>1.1114999999999999</v>
      </c>
      <c r="BB91" s="144">
        <f t="shared" si="13"/>
        <v>5.5553999999999997</v>
      </c>
      <c r="BC91" s="144">
        <f t="shared" si="12"/>
        <v>6.6662999999999997</v>
      </c>
      <c r="BD91" s="144">
        <f t="shared" si="12"/>
        <v>4.4442000000000004</v>
      </c>
      <c r="BE91" s="144">
        <f t="shared" si="12"/>
        <v>2.2221000000000002</v>
      </c>
      <c r="BF91" s="126">
        <f t="shared" si="15"/>
        <v>315642</v>
      </c>
      <c r="BG91" s="149"/>
    </row>
    <row r="92" spans="1:59" x14ac:dyDescent="0.15">
      <c r="A92" s="108">
        <f t="shared" si="16"/>
        <v>61</v>
      </c>
      <c r="B92" s="54" t="s">
        <v>311</v>
      </c>
      <c r="C92" s="109" t="s">
        <v>233</v>
      </c>
      <c r="D92" s="109" t="s">
        <v>165</v>
      </c>
      <c r="E92" s="110" t="s">
        <v>147</v>
      </c>
      <c r="F92" s="110" t="s">
        <v>150</v>
      </c>
      <c r="G92" s="110">
        <v>340</v>
      </c>
      <c r="H92" s="110" t="s">
        <v>166</v>
      </c>
      <c r="I92" s="110">
        <v>-35</v>
      </c>
      <c r="J92" s="110" t="s">
        <v>162</v>
      </c>
      <c r="K92" s="110">
        <v>13</v>
      </c>
      <c r="L92" s="114" t="s">
        <v>303</v>
      </c>
      <c r="M92" s="114"/>
      <c r="N92" s="114"/>
      <c r="O92" s="114"/>
      <c r="P92" s="114" t="s">
        <v>312</v>
      </c>
      <c r="Q92" s="17">
        <v>120</v>
      </c>
      <c r="R92" s="17">
        <v>150</v>
      </c>
      <c r="S92" s="17">
        <v>80</v>
      </c>
      <c r="T92" s="17">
        <v>70</v>
      </c>
      <c r="U92" s="17">
        <v>90</v>
      </c>
      <c r="V92" s="17">
        <v>140</v>
      </c>
      <c r="W92" s="122" t="s">
        <v>135</v>
      </c>
      <c r="X92" s="122" t="s">
        <v>135</v>
      </c>
      <c r="Y92" s="122" t="s">
        <v>134</v>
      </c>
      <c r="Z92" s="122" t="s">
        <v>134</v>
      </c>
      <c r="AA92" s="122" t="s">
        <v>134</v>
      </c>
      <c r="AB92" s="122" t="s">
        <v>135</v>
      </c>
      <c r="AC92" s="126">
        <f t="shared" si="10"/>
        <v>3</v>
      </c>
      <c r="AD92" s="126">
        <f t="shared" si="10"/>
        <v>1</v>
      </c>
      <c r="AE92" s="126">
        <f t="shared" si="10"/>
        <v>5</v>
      </c>
      <c r="AF92" s="126">
        <f t="shared" si="9"/>
        <v>6</v>
      </c>
      <c r="AG92" s="126">
        <f t="shared" si="9"/>
        <v>4</v>
      </c>
      <c r="AH92" s="126">
        <f t="shared" si="9"/>
        <v>2</v>
      </c>
      <c r="AI92" s="134">
        <v>35</v>
      </c>
      <c r="AJ92" s="134">
        <v>0</v>
      </c>
      <c r="AK92" s="134">
        <v>0</v>
      </c>
      <c r="AL92" s="134">
        <v>1380</v>
      </c>
      <c r="AM92" s="134">
        <f t="shared" si="14"/>
        <v>1415</v>
      </c>
      <c r="AN92" s="135">
        <f t="shared" si="11"/>
        <v>4.0509259259259258E-4</v>
      </c>
      <c r="AO92" s="135">
        <f t="shared" si="11"/>
        <v>0</v>
      </c>
      <c r="AP92" s="135">
        <f t="shared" si="11"/>
        <v>0</v>
      </c>
      <c r="AQ92" s="135">
        <f t="shared" si="11"/>
        <v>1.5972222222222224E-2</v>
      </c>
      <c r="AR92" s="135">
        <f t="shared" si="11"/>
        <v>1.6377314814814817E-2</v>
      </c>
      <c r="AS92" s="143"/>
      <c r="AT92" s="144">
        <f>IFERROR(Q92*INDEX(相性スクリプト1!$L$29:$L$33,MATCH(W92,相性スクリプト1!$K$29:$K$33,0),)," ")</f>
        <v>180</v>
      </c>
      <c r="AU92" s="144">
        <f>IFERROR(R92*INDEX(相性スクリプト1!$L$29:$L$33,MATCH(X92,相性スクリプト1!$K$29:$K$33,0),)," ")</f>
        <v>225</v>
      </c>
      <c r="AV92" s="144">
        <f>IFERROR(S92*INDEX(相性スクリプト1!$L$29:$L$33,MATCH(Y92,相性スクリプト1!$K$29:$K$33,0),)," ")</f>
        <v>40</v>
      </c>
      <c r="AW92" s="144">
        <f>IFERROR(T92*INDEX(相性スクリプト1!$L$29:$L$33,MATCH(Z92,相性スクリプト1!$K$29:$K$33,0),)," ")</f>
        <v>35</v>
      </c>
      <c r="AX92" s="144">
        <f>IFERROR(U92*INDEX(相性スクリプト1!$L$29:$L$33,MATCH(AA92,相性スクリプト1!$K$29:$K$33,0),)," ")</f>
        <v>45</v>
      </c>
      <c r="AY92" s="144">
        <f>IFERROR(V92*INDEX(相性スクリプト1!$L$29:$L$33,MATCH(AB92,相性スクリプト1!$K$29:$K$33,0),)," ")</f>
        <v>210</v>
      </c>
      <c r="AZ92" s="144">
        <f t="shared" si="13"/>
        <v>3.3335999999999997</v>
      </c>
      <c r="BA92" s="144">
        <f t="shared" si="13"/>
        <v>1.1114999999999999</v>
      </c>
      <c r="BB92" s="144">
        <f t="shared" si="13"/>
        <v>5.5553999999999997</v>
      </c>
      <c r="BC92" s="144">
        <f t="shared" si="12"/>
        <v>6.6662999999999997</v>
      </c>
      <c r="BD92" s="144">
        <f t="shared" si="12"/>
        <v>4.4442000000000004</v>
      </c>
      <c r="BE92" s="144">
        <f t="shared" si="12"/>
        <v>2.2221000000000002</v>
      </c>
      <c r="BF92" s="126">
        <f t="shared" si="15"/>
        <v>315642</v>
      </c>
      <c r="BG92" s="149"/>
    </row>
    <row r="93" spans="1:59" x14ac:dyDescent="0.15">
      <c r="A93" s="108">
        <f t="shared" si="16"/>
        <v>62</v>
      </c>
      <c r="B93" s="54" t="s">
        <v>313</v>
      </c>
      <c r="C93" s="109" t="s">
        <v>233</v>
      </c>
      <c r="D93" s="109" t="s">
        <v>169</v>
      </c>
      <c r="E93" s="110" t="s">
        <v>147</v>
      </c>
      <c r="F93" s="110" t="s">
        <v>148</v>
      </c>
      <c r="G93" s="110">
        <v>300</v>
      </c>
      <c r="H93" s="110" t="s">
        <v>141</v>
      </c>
      <c r="I93" s="110">
        <v>60</v>
      </c>
      <c r="J93" s="110" t="s">
        <v>140</v>
      </c>
      <c r="K93" s="110">
        <v>11</v>
      </c>
      <c r="L93" s="114" t="s">
        <v>303</v>
      </c>
      <c r="M93" s="114"/>
      <c r="N93" s="114"/>
      <c r="O93" s="114"/>
      <c r="P93" s="114" t="s">
        <v>234</v>
      </c>
      <c r="Q93" s="17">
        <v>100</v>
      </c>
      <c r="R93" s="17">
        <v>110</v>
      </c>
      <c r="S93" s="17">
        <v>70</v>
      </c>
      <c r="T93" s="17">
        <v>130</v>
      </c>
      <c r="U93" s="17">
        <v>90</v>
      </c>
      <c r="V93" s="17">
        <v>120</v>
      </c>
      <c r="W93" s="122" t="s">
        <v>144</v>
      </c>
      <c r="X93" s="122" t="s">
        <v>144</v>
      </c>
      <c r="Y93" s="122" t="s">
        <v>134</v>
      </c>
      <c r="Z93" s="122" t="s">
        <v>144</v>
      </c>
      <c r="AA93" s="122" t="s">
        <v>144</v>
      </c>
      <c r="AB93" s="122" t="s">
        <v>144</v>
      </c>
      <c r="AC93" s="126">
        <f t="shared" si="10"/>
        <v>4</v>
      </c>
      <c r="AD93" s="126">
        <f t="shared" si="10"/>
        <v>3</v>
      </c>
      <c r="AE93" s="126">
        <f t="shared" si="10"/>
        <v>6</v>
      </c>
      <c r="AF93" s="126">
        <f t="shared" si="9"/>
        <v>1</v>
      </c>
      <c r="AG93" s="126">
        <f t="shared" si="9"/>
        <v>5</v>
      </c>
      <c r="AH93" s="126">
        <f t="shared" si="9"/>
        <v>2</v>
      </c>
      <c r="AI93" s="134">
        <v>30</v>
      </c>
      <c r="AJ93" s="134">
        <v>0</v>
      </c>
      <c r="AK93" s="134">
        <v>0</v>
      </c>
      <c r="AL93" s="134">
        <v>1380</v>
      </c>
      <c r="AM93" s="134">
        <f t="shared" si="14"/>
        <v>1410</v>
      </c>
      <c r="AN93" s="135">
        <f t="shared" si="11"/>
        <v>3.4722222222222218E-4</v>
      </c>
      <c r="AO93" s="135">
        <f t="shared" si="11"/>
        <v>0</v>
      </c>
      <c r="AP93" s="135">
        <f t="shared" si="11"/>
        <v>0</v>
      </c>
      <c r="AQ93" s="135">
        <f t="shared" si="11"/>
        <v>1.5972222222222224E-2</v>
      </c>
      <c r="AR93" s="135">
        <f t="shared" si="11"/>
        <v>1.6319444444444445E-2</v>
      </c>
      <c r="AS93" s="143"/>
      <c r="AT93" s="144">
        <f>IFERROR(Q93*INDEX(相性スクリプト1!$L$29:$L$33,MATCH(W93,相性スクリプト1!$K$29:$K$33,0),)," ")</f>
        <v>100</v>
      </c>
      <c r="AU93" s="144">
        <f>IFERROR(R93*INDEX(相性スクリプト1!$L$29:$L$33,MATCH(X93,相性スクリプト1!$K$29:$K$33,0),)," ")</f>
        <v>110</v>
      </c>
      <c r="AV93" s="144">
        <f>IFERROR(S93*INDEX(相性スクリプト1!$L$29:$L$33,MATCH(Y93,相性スクリプト1!$K$29:$K$33,0),)," ")</f>
        <v>35</v>
      </c>
      <c r="AW93" s="144">
        <f>IFERROR(T93*INDEX(相性スクリプト1!$L$29:$L$33,MATCH(Z93,相性スクリプト1!$K$29:$K$33,0),)," ")</f>
        <v>130</v>
      </c>
      <c r="AX93" s="144">
        <f>IFERROR(U93*INDEX(相性スクリプト1!$L$29:$L$33,MATCH(AA93,相性スクリプト1!$K$29:$K$33,0),)," ")</f>
        <v>90</v>
      </c>
      <c r="AY93" s="144">
        <f>IFERROR(V93*INDEX(相性スクリプト1!$L$29:$L$33,MATCH(AB93,相性スクリプト1!$K$29:$K$33,0),)," ")</f>
        <v>120</v>
      </c>
      <c r="AZ93" s="144">
        <f t="shared" si="13"/>
        <v>4.4446000000000003</v>
      </c>
      <c r="BA93" s="144">
        <f t="shared" si="13"/>
        <v>3.3334999999999999</v>
      </c>
      <c r="BB93" s="144">
        <f t="shared" si="13"/>
        <v>6.6663999999999994</v>
      </c>
      <c r="BC93" s="144">
        <f t="shared" si="12"/>
        <v>1.1113</v>
      </c>
      <c r="BD93" s="144">
        <f t="shared" si="12"/>
        <v>5.5552000000000001</v>
      </c>
      <c r="BE93" s="144">
        <f t="shared" si="12"/>
        <v>2.2221000000000002</v>
      </c>
      <c r="BF93" s="126">
        <f t="shared" si="15"/>
        <v>436152</v>
      </c>
      <c r="BG93" s="149"/>
    </row>
    <row r="94" spans="1:59" x14ac:dyDescent="0.15">
      <c r="A94" s="108">
        <f t="shared" si="16"/>
        <v>63</v>
      </c>
      <c r="B94" s="54" t="s">
        <v>314</v>
      </c>
      <c r="C94" s="109" t="s">
        <v>233</v>
      </c>
      <c r="D94" s="109" t="s">
        <v>181</v>
      </c>
      <c r="E94" s="110" t="s">
        <v>147</v>
      </c>
      <c r="F94" s="110" t="s">
        <v>150</v>
      </c>
      <c r="G94" s="110">
        <v>320</v>
      </c>
      <c r="H94" s="110" t="s">
        <v>149</v>
      </c>
      <c r="I94" s="110">
        <v>15</v>
      </c>
      <c r="J94" s="110" t="s">
        <v>162</v>
      </c>
      <c r="K94" s="110">
        <v>13</v>
      </c>
      <c r="L94" s="114" t="s">
        <v>303</v>
      </c>
      <c r="M94" s="114"/>
      <c r="N94" s="114"/>
      <c r="O94" s="114"/>
      <c r="P94" s="114" t="s">
        <v>234</v>
      </c>
      <c r="Q94" s="17">
        <v>120</v>
      </c>
      <c r="R94" s="17">
        <v>150</v>
      </c>
      <c r="S94" s="17">
        <v>50</v>
      </c>
      <c r="T94" s="17">
        <v>100</v>
      </c>
      <c r="U94" s="17">
        <v>90</v>
      </c>
      <c r="V94" s="17">
        <v>110</v>
      </c>
      <c r="W94" s="122" t="s">
        <v>135</v>
      </c>
      <c r="X94" s="122" t="s">
        <v>135</v>
      </c>
      <c r="Y94" s="122" t="s">
        <v>133</v>
      </c>
      <c r="Z94" s="122" t="s">
        <v>144</v>
      </c>
      <c r="AA94" s="122" t="s">
        <v>134</v>
      </c>
      <c r="AB94" s="122" t="s">
        <v>144</v>
      </c>
      <c r="AC94" s="126">
        <f t="shared" si="10"/>
        <v>2</v>
      </c>
      <c r="AD94" s="126">
        <f t="shared" si="10"/>
        <v>1</v>
      </c>
      <c r="AE94" s="126">
        <f t="shared" si="10"/>
        <v>6</v>
      </c>
      <c r="AF94" s="126">
        <f t="shared" si="9"/>
        <v>4</v>
      </c>
      <c r="AG94" s="126">
        <f t="shared" si="9"/>
        <v>5</v>
      </c>
      <c r="AH94" s="126">
        <f t="shared" si="9"/>
        <v>3</v>
      </c>
      <c r="AI94" s="134">
        <v>24</v>
      </c>
      <c r="AJ94" s="134">
        <v>0</v>
      </c>
      <c r="AK94" s="134">
        <v>0</v>
      </c>
      <c r="AL94" s="134">
        <v>1380</v>
      </c>
      <c r="AM94" s="134">
        <f t="shared" si="14"/>
        <v>1404</v>
      </c>
      <c r="AN94" s="135">
        <f t="shared" si="11"/>
        <v>2.7777777777777778E-4</v>
      </c>
      <c r="AO94" s="135">
        <f t="shared" si="11"/>
        <v>0</v>
      </c>
      <c r="AP94" s="135">
        <f t="shared" si="11"/>
        <v>0</v>
      </c>
      <c r="AQ94" s="135">
        <f t="shared" si="11"/>
        <v>1.5972222222222224E-2</v>
      </c>
      <c r="AR94" s="135">
        <f t="shared" si="11"/>
        <v>1.6250000000000001E-2</v>
      </c>
      <c r="AS94" s="143"/>
      <c r="AT94" s="144">
        <f>IFERROR(Q94*INDEX(相性スクリプト1!$L$29:$L$33,MATCH(W94,相性スクリプト1!$K$29:$K$33,0),)," ")</f>
        <v>180</v>
      </c>
      <c r="AU94" s="144">
        <f>IFERROR(R94*INDEX(相性スクリプト1!$L$29:$L$33,MATCH(X94,相性スクリプト1!$K$29:$K$33,0),)," ")</f>
        <v>225</v>
      </c>
      <c r="AV94" s="144">
        <f>IFERROR(S94*INDEX(相性スクリプト1!$L$29:$L$33,MATCH(Y94,相性スクリプト1!$K$29:$K$33,0),)," ")</f>
        <v>0</v>
      </c>
      <c r="AW94" s="144">
        <f>IFERROR(T94*INDEX(相性スクリプト1!$L$29:$L$33,MATCH(Z94,相性スクリプト1!$K$29:$K$33,0),)," ")</f>
        <v>100</v>
      </c>
      <c r="AX94" s="144">
        <f>IFERROR(U94*INDEX(相性スクリプト1!$L$29:$L$33,MATCH(AA94,相性スクリプト1!$K$29:$K$33,0),)," ")</f>
        <v>45</v>
      </c>
      <c r="AY94" s="144">
        <f>IFERROR(V94*INDEX(相性スクリプト1!$L$29:$L$33,MATCH(AB94,相性スクリプト1!$K$29:$K$33,0),)," ")</f>
        <v>110</v>
      </c>
      <c r="AZ94" s="144">
        <f t="shared" si="13"/>
        <v>2.2225999999999999</v>
      </c>
      <c r="BA94" s="144">
        <f t="shared" si="13"/>
        <v>1.1114999999999999</v>
      </c>
      <c r="BB94" s="144">
        <f t="shared" si="13"/>
        <v>6.6663999999999994</v>
      </c>
      <c r="BC94" s="144">
        <f t="shared" si="12"/>
        <v>4.4443000000000001</v>
      </c>
      <c r="BD94" s="144">
        <f t="shared" si="12"/>
        <v>5.5552000000000001</v>
      </c>
      <c r="BE94" s="144">
        <f t="shared" si="12"/>
        <v>3.3331</v>
      </c>
      <c r="BF94" s="126">
        <f t="shared" si="15"/>
        <v>216453</v>
      </c>
      <c r="BG94" s="149"/>
    </row>
    <row r="95" spans="1:59" x14ac:dyDescent="0.15">
      <c r="A95" s="108">
        <f t="shared" si="16"/>
        <v>64</v>
      </c>
      <c r="B95" s="54" t="s">
        <v>315</v>
      </c>
      <c r="C95" s="109" t="s">
        <v>233</v>
      </c>
      <c r="D95" s="109" t="s">
        <v>193</v>
      </c>
      <c r="E95" s="110" t="s">
        <v>147</v>
      </c>
      <c r="F95" s="110" t="s">
        <v>150</v>
      </c>
      <c r="G95" s="110">
        <v>280</v>
      </c>
      <c r="H95" s="110" t="s">
        <v>166</v>
      </c>
      <c r="I95" s="110">
        <v>-75</v>
      </c>
      <c r="J95" s="110" t="s">
        <v>140</v>
      </c>
      <c r="K95" s="110">
        <v>13</v>
      </c>
      <c r="L95" s="114" t="s">
        <v>316</v>
      </c>
      <c r="M95" s="114"/>
      <c r="N95" s="114"/>
      <c r="O95" s="114"/>
      <c r="P95" s="114" t="s">
        <v>234</v>
      </c>
      <c r="Q95" s="17">
        <v>120</v>
      </c>
      <c r="R95" s="17">
        <v>150</v>
      </c>
      <c r="S95" s="17">
        <v>130</v>
      </c>
      <c r="T95" s="17">
        <v>100</v>
      </c>
      <c r="U95" s="17">
        <v>90</v>
      </c>
      <c r="V95" s="17">
        <v>110</v>
      </c>
      <c r="W95" s="122" t="s">
        <v>135</v>
      </c>
      <c r="X95" s="122" t="s">
        <v>135</v>
      </c>
      <c r="Y95" s="122" t="s">
        <v>144</v>
      </c>
      <c r="Z95" s="122" t="s">
        <v>144</v>
      </c>
      <c r="AA95" s="122" t="s">
        <v>134</v>
      </c>
      <c r="AB95" s="122" t="s">
        <v>144</v>
      </c>
      <c r="AC95" s="126">
        <f t="shared" si="10"/>
        <v>2</v>
      </c>
      <c r="AD95" s="126">
        <f t="shared" si="10"/>
        <v>1</v>
      </c>
      <c r="AE95" s="126">
        <f t="shared" si="10"/>
        <v>3</v>
      </c>
      <c r="AF95" s="126">
        <f t="shared" si="9"/>
        <v>5</v>
      </c>
      <c r="AG95" s="126">
        <f t="shared" si="9"/>
        <v>6</v>
      </c>
      <c r="AH95" s="126">
        <f t="shared" si="9"/>
        <v>4</v>
      </c>
      <c r="AI95" s="134">
        <v>21</v>
      </c>
      <c r="AJ95" s="134">
        <v>0</v>
      </c>
      <c r="AK95" s="134">
        <v>0</v>
      </c>
      <c r="AL95" s="134">
        <v>1380</v>
      </c>
      <c r="AM95" s="134">
        <f t="shared" si="14"/>
        <v>1401</v>
      </c>
      <c r="AN95" s="135">
        <f t="shared" si="11"/>
        <v>2.4305555555555555E-4</v>
      </c>
      <c r="AO95" s="135">
        <f t="shared" si="11"/>
        <v>0</v>
      </c>
      <c r="AP95" s="135">
        <f t="shared" si="11"/>
        <v>0</v>
      </c>
      <c r="AQ95" s="135">
        <f t="shared" si="11"/>
        <v>1.5972222222222224E-2</v>
      </c>
      <c r="AR95" s="135">
        <f t="shared" si="11"/>
        <v>1.6215277777777776E-2</v>
      </c>
      <c r="AS95" s="143"/>
      <c r="AT95" s="144">
        <f>IFERROR(Q95*INDEX(相性スクリプト1!$L$29:$L$33,MATCH(W95,相性スクリプト1!$K$29:$K$33,0),)," ")</f>
        <v>180</v>
      </c>
      <c r="AU95" s="144">
        <f>IFERROR(R95*INDEX(相性スクリプト1!$L$29:$L$33,MATCH(X95,相性スクリプト1!$K$29:$K$33,0),)," ")</f>
        <v>225</v>
      </c>
      <c r="AV95" s="144">
        <f>IFERROR(S95*INDEX(相性スクリプト1!$L$29:$L$33,MATCH(Y95,相性スクリプト1!$K$29:$K$33,0),)," ")</f>
        <v>130</v>
      </c>
      <c r="AW95" s="144">
        <f>IFERROR(T95*INDEX(相性スクリプト1!$L$29:$L$33,MATCH(Z95,相性スクリプト1!$K$29:$K$33,0),)," ")</f>
        <v>100</v>
      </c>
      <c r="AX95" s="144">
        <f>IFERROR(U95*INDEX(相性スクリプト1!$L$29:$L$33,MATCH(AA95,相性スクリプト1!$K$29:$K$33,0),)," ")</f>
        <v>45</v>
      </c>
      <c r="AY95" s="144">
        <f>IFERROR(V95*INDEX(相性スクリプト1!$L$29:$L$33,MATCH(AB95,相性スクリプト1!$K$29:$K$33,0),)," ")</f>
        <v>110</v>
      </c>
      <c r="AZ95" s="144">
        <f t="shared" si="13"/>
        <v>2.2336</v>
      </c>
      <c r="BA95" s="144">
        <f t="shared" si="13"/>
        <v>1.1114999999999999</v>
      </c>
      <c r="BB95" s="144">
        <f t="shared" si="13"/>
        <v>3.3223999999999996</v>
      </c>
      <c r="BC95" s="144">
        <f t="shared" si="12"/>
        <v>5.5552999999999999</v>
      </c>
      <c r="BD95" s="144">
        <f t="shared" si="12"/>
        <v>6.6661999999999999</v>
      </c>
      <c r="BE95" s="144">
        <f t="shared" si="12"/>
        <v>4.4440999999999997</v>
      </c>
      <c r="BF95" s="126">
        <f t="shared" si="15"/>
        <v>213564</v>
      </c>
      <c r="BG95" s="149"/>
    </row>
    <row r="96" spans="1:59" x14ac:dyDescent="0.15">
      <c r="A96" s="108">
        <f t="shared" si="16"/>
        <v>65</v>
      </c>
      <c r="B96" s="54" t="s">
        <v>317</v>
      </c>
      <c r="C96" s="109" t="s">
        <v>233</v>
      </c>
      <c r="D96" s="109" t="s">
        <v>318</v>
      </c>
      <c r="E96" s="110" t="s">
        <v>147</v>
      </c>
      <c r="F96" s="110" t="s">
        <v>148</v>
      </c>
      <c r="G96" s="110">
        <v>300</v>
      </c>
      <c r="H96" s="110" t="s">
        <v>166</v>
      </c>
      <c r="I96" s="110">
        <v>45</v>
      </c>
      <c r="J96" s="110" t="s">
        <v>162</v>
      </c>
      <c r="K96" s="110">
        <v>11</v>
      </c>
      <c r="L96" s="114" t="s">
        <v>303</v>
      </c>
      <c r="M96" s="114"/>
      <c r="N96" s="114" t="s">
        <v>319</v>
      </c>
      <c r="O96" s="114"/>
      <c r="P96" s="114" t="s">
        <v>234</v>
      </c>
      <c r="Q96" s="17">
        <v>90</v>
      </c>
      <c r="R96" s="17">
        <v>150</v>
      </c>
      <c r="S96" s="17">
        <v>70</v>
      </c>
      <c r="T96" s="17">
        <v>100</v>
      </c>
      <c r="U96" s="17">
        <v>120</v>
      </c>
      <c r="V96" s="17">
        <v>110</v>
      </c>
      <c r="W96" s="122" t="s">
        <v>135</v>
      </c>
      <c r="X96" s="122" t="s">
        <v>135</v>
      </c>
      <c r="Y96" s="122" t="s">
        <v>134</v>
      </c>
      <c r="Z96" s="122" t="s">
        <v>144</v>
      </c>
      <c r="AA96" s="122" t="s">
        <v>144</v>
      </c>
      <c r="AB96" s="122" t="s">
        <v>144</v>
      </c>
      <c r="AC96" s="126">
        <f t="shared" si="10"/>
        <v>2</v>
      </c>
      <c r="AD96" s="126">
        <f t="shared" si="10"/>
        <v>1</v>
      </c>
      <c r="AE96" s="126">
        <f t="shared" si="10"/>
        <v>6</v>
      </c>
      <c r="AF96" s="126">
        <f t="shared" si="9"/>
        <v>5</v>
      </c>
      <c r="AG96" s="126">
        <f t="shared" si="9"/>
        <v>3</v>
      </c>
      <c r="AH96" s="126">
        <f t="shared" si="9"/>
        <v>4</v>
      </c>
      <c r="AI96" s="134">
        <v>12</v>
      </c>
      <c r="AJ96" s="134">
        <v>0</v>
      </c>
      <c r="AK96" s="134">
        <v>0</v>
      </c>
      <c r="AL96" s="134">
        <v>1380</v>
      </c>
      <c r="AM96" s="134">
        <f t="shared" si="14"/>
        <v>1392</v>
      </c>
      <c r="AN96" s="135">
        <f t="shared" si="11"/>
        <v>1.3888888888888889E-4</v>
      </c>
      <c r="AO96" s="135">
        <f t="shared" si="11"/>
        <v>0</v>
      </c>
      <c r="AP96" s="135">
        <f t="shared" si="11"/>
        <v>0</v>
      </c>
      <c r="AQ96" s="135">
        <f t="shared" si="11"/>
        <v>1.5972222222222224E-2</v>
      </c>
      <c r="AR96" s="135">
        <f t="shared" si="11"/>
        <v>1.6111111111111111E-2</v>
      </c>
      <c r="AS96" s="143"/>
      <c r="AT96" s="144">
        <f>IFERROR(Q96*INDEX(相性スクリプト1!$L$29:$L$33,MATCH(W96,相性スクリプト1!$K$29:$K$33,0),)," ")</f>
        <v>135</v>
      </c>
      <c r="AU96" s="144">
        <f>IFERROR(R96*INDEX(相性スクリプト1!$L$29:$L$33,MATCH(X96,相性スクリプト1!$K$29:$K$33,0),)," ")</f>
        <v>225</v>
      </c>
      <c r="AV96" s="144">
        <f>IFERROR(S96*INDEX(相性スクリプト1!$L$29:$L$33,MATCH(Y96,相性スクリプト1!$K$29:$K$33,0),)," ")</f>
        <v>35</v>
      </c>
      <c r="AW96" s="144">
        <f>IFERROR(T96*INDEX(相性スクリプト1!$L$29:$L$33,MATCH(Z96,相性スクリプト1!$K$29:$K$33,0),)," ")</f>
        <v>100</v>
      </c>
      <c r="AX96" s="144">
        <f>IFERROR(U96*INDEX(相性スクリプト1!$L$29:$L$33,MATCH(AA96,相性スクリプト1!$K$29:$K$33,0),)," ")</f>
        <v>120</v>
      </c>
      <c r="AY96" s="144">
        <f>IFERROR(V96*INDEX(相性スクリプト1!$L$29:$L$33,MATCH(AB96,相性スクリプト1!$K$29:$K$33,0),)," ")</f>
        <v>110</v>
      </c>
      <c r="AZ96" s="144">
        <f t="shared" si="13"/>
        <v>2.2555999999999998</v>
      </c>
      <c r="BA96" s="144">
        <f t="shared" si="13"/>
        <v>1.1114999999999999</v>
      </c>
      <c r="BB96" s="144">
        <f t="shared" si="13"/>
        <v>6.6663999999999994</v>
      </c>
      <c r="BC96" s="144">
        <f t="shared" si="12"/>
        <v>5.5442999999999998</v>
      </c>
      <c r="BD96" s="144">
        <f t="shared" si="12"/>
        <v>3.3221999999999996</v>
      </c>
      <c r="BE96" s="144">
        <f t="shared" si="12"/>
        <v>4.4331000000000005</v>
      </c>
      <c r="BF96" s="126">
        <f t="shared" si="15"/>
        <v>216534</v>
      </c>
      <c r="BG96" s="149"/>
    </row>
    <row r="97" spans="1:59" x14ac:dyDescent="0.15">
      <c r="A97" s="108">
        <f t="shared" si="16"/>
        <v>65</v>
      </c>
      <c r="B97" s="54" t="s">
        <v>320</v>
      </c>
      <c r="C97" s="109" t="s">
        <v>233</v>
      </c>
      <c r="D97" s="109" t="s">
        <v>318</v>
      </c>
      <c r="E97" s="110" t="s">
        <v>147</v>
      </c>
      <c r="F97" s="110" t="s">
        <v>148</v>
      </c>
      <c r="G97" s="110">
        <v>320</v>
      </c>
      <c r="H97" s="110" t="s">
        <v>166</v>
      </c>
      <c r="I97" s="110">
        <v>45</v>
      </c>
      <c r="J97" s="110" t="s">
        <v>162</v>
      </c>
      <c r="K97" s="110">
        <v>11</v>
      </c>
      <c r="L97" s="114" t="s">
        <v>303</v>
      </c>
      <c r="M97" s="114" t="s">
        <v>321</v>
      </c>
      <c r="N97" s="114" t="s">
        <v>319</v>
      </c>
      <c r="O97" s="114"/>
      <c r="P97" s="114" t="s">
        <v>234</v>
      </c>
      <c r="Q97" s="17">
        <v>120</v>
      </c>
      <c r="R97" s="17">
        <v>160</v>
      </c>
      <c r="S97" s="17">
        <v>49</v>
      </c>
      <c r="T97" s="17">
        <v>122</v>
      </c>
      <c r="U97" s="17">
        <v>92</v>
      </c>
      <c r="V97" s="17">
        <v>172</v>
      </c>
      <c r="W97" s="122" t="s">
        <v>135</v>
      </c>
      <c r="X97" s="122" t="s">
        <v>135</v>
      </c>
      <c r="Y97" s="122" t="s">
        <v>134</v>
      </c>
      <c r="Z97" s="122" t="s">
        <v>144</v>
      </c>
      <c r="AA97" s="122" t="s">
        <v>144</v>
      </c>
      <c r="AB97" s="122" t="s">
        <v>144</v>
      </c>
      <c r="AC97" s="126">
        <f t="shared" si="10"/>
        <v>2</v>
      </c>
      <c r="AD97" s="126">
        <f t="shared" si="10"/>
        <v>1</v>
      </c>
      <c r="AE97" s="126">
        <f t="shared" si="10"/>
        <v>6</v>
      </c>
      <c r="AF97" s="126">
        <f t="shared" si="9"/>
        <v>4</v>
      </c>
      <c r="AG97" s="126">
        <f t="shared" si="9"/>
        <v>5</v>
      </c>
      <c r="AH97" s="126">
        <f t="shared" si="9"/>
        <v>3</v>
      </c>
      <c r="AI97" s="134">
        <v>12</v>
      </c>
      <c r="AJ97" s="134">
        <v>0</v>
      </c>
      <c r="AK97" s="134">
        <v>0</v>
      </c>
      <c r="AL97" s="134">
        <v>1380</v>
      </c>
      <c r="AM97" s="134">
        <f t="shared" si="14"/>
        <v>1392</v>
      </c>
      <c r="AN97" s="135">
        <f t="shared" si="11"/>
        <v>1.3888888888888889E-4</v>
      </c>
      <c r="AO97" s="135">
        <f t="shared" si="11"/>
        <v>0</v>
      </c>
      <c r="AP97" s="135">
        <f t="shared" si="11"/>
        <v>0</v>
      </c>
      <c r="AQ97" s="135">
        <f t="shared" si="11"/>
        <v>1.5972222222222224E-2</v>
      </c>
      <c r="AR97" s="135">
        <f t="shared" si="11"/>
        <v>1.6111111111111111E-2</v>
      </c>
      <c r="AS97" s="143"/>
      <c r="AT97" s="144">
        <f>IFERROR(Q97*INDEX(相性スクリプト1!$L$29:$L$33,MATCH(W97,相性スクリプト1!$K$29:$K$33,0),)," ")</f>
        <v>180</v>
      </c>
      <c r="AU97" s="144">
        <f>IFERROR(R97*INDEX(相性スクリプト1!$L$29:$L$33,MATCH(X97,相性スクリプト1!$K$29:$K$33,0),)," ")</f>
        <v>240</v>
      </c>
      <c r="AV97" s="144">
        <f>IFERROR(S97*INDEX(相性スクリプト1!$L$29:$L$33,MATCH(Y97,相性スクリプト1!$K$29:$K$33,0),)," ")</f>
        <v>24.5</v>
      </c>
      <c r="AW97" s="144">
        <f>IFERROR(T97*INDEX(相性スクリプト1!$L$29:$L$33,MATCH(Z97,相性スクリプト1!$K$29:$K$33,0),)," ")</f>
        <v>122</v>
      </c>
      <c r="AX97" s="144">
        <f>IFERROR(U97*INDEX(相性スクリプト1!$L$29:$L$33,MATCH(AA97,相性スクリプト1!$K$29:$K$33,0),)," ")</f>
        <v>92</v>
      </c>
      <c r="AY97" s="144">
        <f>IFERROR(V97*INDEX(相性スクリプト1!$L$29:$L$33,MATCH(AB97,相性スクリプト1!$K$29:$K$33,0),)," ")</f>
        <v>172</v>
      </c>
      <c r="AZ97" s="144">
        <f t="shared" si="13"/>
        <v>2.2446000000000002</v>
      </c>
      <c r="BA97" s="144">
        <f t="shared" si="13"/>
        <v>1.1225000000000001</v>
      </c>
      <c r="BB97" s="144">
        <f t="shared" si="13"/>
        <v>6.6663999999999994</v>
      </c>
      <c r="BC97" s="144">
        <f t="shared" si="12"/>
        <v>4.4333000000000009</v>
      </c>
      <c r="BD97" s="144">
        <f t="shared" si="12"/>
        <v>5.5552000000000001</v>
      </c>
      <c r="BE97" s="144">
        <f t="shared" si="12"/>
        <v>3.3110999999999997</v>
      </c>
      <c r="BF97" s="126">
        <f t="shared" si="15"/>
        <v>216453</v>
      </c>
      <c r="BG97" s="149"/>
    </row>
    <row r="98" spans="1:59" x14ac:dyDescent="0.15">
      <c r="A98" s="108">
        <f t="shared" si="16"/>
        <v>66</v>
      </c>
      <c r="B98" s="54" t="s">
        <v>322</v>
      </c>
      <c r="C98" s="109" t="s">
        <v>233</v>
      </c>
      <c r="D98" s="109" t="s">
        <v>210</v>
      </c>
      <c r="E98" s="110"/>
      <c r="F98" s="110"/>
      <c r="G98" s="110"/>
      <c r="H98" s="110"/>
      <c r="I98" s="110"/>
      <c r="J98" s="110"/>
      <c r="K98" s="110"/>
      <c r="L98" s="114"/>
      <c r="M98" s="114"/>
      <c r="N98" s="114"/>
      <c r="O98" s="114"/>
      <c r="P98" s="114"/>
      <c r="Q98" s="17"/>
      <c r="R98" s="17"/>
      <c r="S98" s="17"/>
      <c r="T98" s="17"/>
      <c r="U98" s="17"/>
      <c r="V98" s="17"/>
      <c r="W98" s="122"/>
      <c r="X98" s="122"/>
      <c r="Y98" s="122"/>
      <c r="Z98" s="122"/>
      <c r="AA98" s="122"/>
      <c r="AB98" s="122"/>
      <c r="AC98" s="126" t="str">
        <f t="shared" si="10"/>
        <v xml:space="preserve"> </v>
      </c>
      <c r="AD98" s="126" t="str">
        <f t="shared" si="10"/>
        <v xml:space="preserve"> </v>
      </c>
      <c r="AE98" s="126" t="str">
        <f t="shared" si="10"/>
        <v xml:space="preserve"> </v>
      </c>
      <c r="AF98" s="126" t="str">
        <f t="shared" si="9"/>
        <v xml:space="preserve"> </v>
      </c>
      <c r="AG98" s="126" t="str">
        <f t="shared" si="9"/>
        <v xml:space="preserve"> </v>
      </c>
      <c r="AH98" s="126" t="str">
        <f t="shared" si="9"/>
        <v xml:space="preserve"> </v>
      </c>
      <c r="AI98" s="134"/>
      <c r="AJ98" s="134"/>
      <c r="AK98" s="134"/>
      <c r="AL98" s="134"/>
      <c r="AM98" s="134" t="str">
        <f t="shared" si="14"/>
        <v xml:space="preserve"> </v>
      </c>
      <c r="AN98" s="135" t="str">
        <f t="shared" si="11"/>
        <v xml:space="preserve"> </v>
      </c>
      <c r="AO98" s="135" t="str">
        <f t="shared" si="11"/>
        <v xml:space="preserve"> </v>
      </c>
      <c r="AP98" s="135" t="str">
        <f t="shared" si="11"/>
        <v xml:space="preserve"> </v>
      </c>
      <c r="AQ98" s="135" t="str">
        <f t="shared" si="11"/>
        <v xml:space="preserve"> </v>
      </c>
      <c r="AR98" s="135" t="str">
        <f t="shared" si="11"/>
        <v xml:space="preserve"> </v>
      </c>
      <c r="AS98" s="143"/>
      <c r="AT98" s="144" t="str">
        <f>IFERROR(Q98*INDEX(相性スクリプト1!$L$29:$L$33,MATCH(W98,相性スクリプト1!$K$29:$K$33,0),)," ")</f>
        <v xml:space="preserve"> </v>
      </c>
      <c r="AU98" s="144" t="str">
        <f>IFERROR(R98*INDEX(相性スクリプト1!$L$29:$L$33,MATCH(X98,相性スクリプト1!$K$29:$K$33,0),)," ")</f>
        <v xml:space="preserve"> </v>
      </c>
      <c r="AV98" s="144" t="str">
        <f>IFERROR(S98*INDEX(相性スクリプト1!$L$29:$L$33,MATCH(Y98,相性スクリプト1!$K$29:$K$33,0),)," ")</f>
        <v xml:space="preserve"> </v>
      </c>
      <c r="AW98" s="144" t="str">
        <f>IFERROR(T98*INDEX(相性スクリプト1!$L$29:$L$33,MATCH(Z98,相性スクリプト1!$K$29:$K$33,0),)," ")</f>
        <v xml:space="preserve"> </v>
      </c>
      <c r="AX98" s="144" t="str">
        <f>IFERROR(U98*INDEX(相性スクリプト1!$L$29:$L$33,MATCH(AA98,相性スクリプト1!$K$29:$K$33,0),)," ")</f>
        <v xml:space="preserve"> </v>
      </c>
      <c r="AY98" s="144" t="str">
        <f>IFERROR(V98*INDEX(相性スクリプト1!$L$29:$L$33,MATCH(AB98,相性スクリプト1!$K$29:$K$33,0),)," ")</f>
        <v xml:space="preserve"> </v>
      </c>
      <c r="AZ98" s="144" t="str">
        <f t="shared" si="13"/>
        <v xml:space="preserve"> </v>
      </c>
      <c r="BA98" s="144" t="str">
        <f t="shared" si="13"/>
        <v xml:space="preserve"> </v>
      </c>
      <c r="BB98" s="144" t="str">
        <f t="shared" si="13"/>
        <v xml:space="preserve"> </v>
      </c>
      <c r="BC98" s="144" t="str">
        <f t="shared" si="12"/>
        <v xml:space="preserve"> </v>
      </c>
      <c r="BD98" s="144" t="str">
        <f t="shared" si="12"/>
        <v xml:space="preserve"> </v>
      </c>
      <c r="BE98" s="144" t="str">
        <f t="shared" si="12"/>
        <v xml:space="preserve"> </v>
      </c>
      <c r="BF98" s="126" t="str">
        <f t="shared" si="15"/>
        <v xml:space="preserve"> </v>
      </c>
      <c r="BG98" s="149"/>
    </row>
    <row r="99" spans="1:59" x14ac:dyDescent="0.15">
      <c r="A99" s="108">
        <f t="shared" si="16"/>
        <v>66</v>
      </c>
      <c r="B99" s="54" t="s">
        <v>323</v>
      </c>
      <c r="C99" s="109" t="s">
        <v>233</v>
      </c>
      <c r="D99" s="109" t="s">
        <v>210</v>
      </c>
      <c r="E99" s="110" t="s">
        <v>147</v>
      </c>
      <c r="F99" s="110" t="s">
        <v>156</v>
      </c>
      <c r="G99" s="110">
        <v>320</v>
      </c>
      <c r="H99" s="110" t="s">
        <v>166</v>
      </c>
      <c r="I99" s="110">
        <v>45</v>
      </c>
      <c r="J99" s="110" t="s">
        <v>162</v>
      </c>
      <c r="K99" s="110">
        <v>13</v>
      </c>
      <c r="L99" s="114" t="s">
        <v>303</v>
      </c>
      <c r="M99" s="114" t="s">
        <v>324</v>
      </c>
      <c r="N99" s="114"/>
      <c r="O99" s="114"/>
      <c r="P99" s="114" t="s">
        <v>234</v>
      </c>
      <c r="Q99" s="17">
        <v>93</v>
      </c>
      <c r="R99" s="17">
        <v>129</v>
      </c>
      <c r="S99" s="17">
        <v>91</v>
      </c>
      <c r="T99" s="17">
        <v>145</v>
      </c>
      <c r="U99" s="17">
        <v>165</v>
      </c>
      <c r="V99" s="17">
        <v>117</v>
      </c>
      <c r="W99" s="122" t="s">
        <v>135</v>
      </c>
      <c r="X99" s="122" t="s">
        <v>135</v>
      </c>
      <c r="Y99" s="122" t="s">
        <v>134</v>
      </c>
      <c r="Z99" s="122" t="s">
        <v>144</v>
      </c>
      <c r="AA99" s="122" t="s">
        <v>144</v>
      </c>
      <c r="AB99" s="122" t="s">
        <v>144</v>
      </c>
      <c r="AC99" s="126">
        <f t="shared" si="10"/>
        <v>4</v>
      </c>
      <c r="AD99" s="126">
        <f t="shared" si="10"/>
        <v>1</v>
      </c>
      <c r="AE99" s="126">
        <f t="shared" si="10"/>
        <v>6</v>
      </c>
      <c r="AF99" s="126">
        <f t="shared" si="9"/>
        <v>3</v>
      </c>
      <c r="AG99" s="126">
        <f t="shared" si="9"/>
        <v>2</v>
      </c>
      <c r="AH99" s="126">
        <f t="shared" si="9"/>
        <v>5</v>
      </c>
      <c r="AI99" s="134">
        <v>589</v>
      </c>
      <c r="AJ99" s="134">
        <v>0</v>
      </c>
      <c r="AK99" s="134">
        <v>0</v>
      </c>
      <c r="AL99" s="134">
        <v>297</v>
      </c>
      <c r="AM99" s="134">
        <f t="shared" si="14"/>
        <v>886</v>
      </c>
      <c r="AN99" s="135">
        <f t="shared" si="11"/>
        <v>6.8171296296296304E-3</v>
      </c>
      <c r="AO99" s="135">
        <f t="shared" si="11"/>
        <v>0</v>
      </c>
      <c r="AP99" s="135">
        <f t="shared" si="11"/>
        <v>0</v>
      </c>
      <c r="AQ99" s="135">
        <f t="shared" si="11"/>
        <v>3.4375E-3</v>
      </c>
      <c r="AR99" s="135">
        <f t="shared" si="11"/>
        <v>1.0254629629629629E-2</v>
      </c>
      <c r="AS99" s="143"/>
      <c r="AT99" s="144">
        <f>IFERROR(Q99*INDEX(相性スクリプト1!$L$29:$L$33,MATCH(W99,相性スクリプト1!$K$29:$K$33,0),)," ")</f>
        <v>139.5</v>
      </c>
      <c r="AU99" s="144">
        <f>IFERROR(R99*INDEX(相性スクリプト1!$L$29:$L$33,MATCH(X99,相性スクリプト1!$K$29:$K$33,0),)," ")</f>
        <v>193.5</v>
      </c>
      <c r="AV99" s="144">
        <f>IFERROR(S99*INDEX(相性スクリプト1!$L$29:$L$33,MATCH(Y99,相性スクリプト1!$K$29:$K$33,0),)," ")</f>
        <v>45.5</v>
      </c>
      <c r="AW99" s="144">
        <f>IFERROR(T99*INDEX(相性スクリプト1!$L$29:$L$33,MATCH(Z99,相性スクリプト1!$K$29:$K$33,0),)," ")</f>
        <v>145</v>
      </c>
      <c r="AX99" s="144">
        <f>IFERROR(U99*INDEX(相性スクリプト1!$L$29:$L$33,MATCH(AA99,相性スクリプト1!$K$29:$K$33,0),)," ")</f>
        <v>165</v>
      </c>
      <c r="AY99" s="144">
        <f>IFERROR(V99*INDEX(相性スクリプト1!$L$29:$L$33,MATCH(AB99,相性スクリプト1!$K$29:$K$33,0),)," ")</f>
        <v>117</v>
      </c>
      <c r="AZ99" s="144">
        <f t="shared" si="13"/>
        <v>4.4556000000000004</v>
      </c>
      <c r="BA99" s="144">
        <f t="shared" si="13"/>
        <v>1.1335</v>
      </c>
      <c r="BB99" s="144">
        <f t="shared" si="13"/>
        <v>6.6663999999999994</v>
      </c>
      <c r="BC99" s="144">
        <f t="shared" si="12"/>
        <v>3.3222999999999998</v>
      </c>
      <c r="BD99" s="144">
        <f t="shared" si="12"/>
        <v>2.2111999999999998</v>
      </c>
      <c r="BE99" s="144">
        <f t="shared" si="12"/>
        <v>5.5440999999999994</v>
      </c>
      <c r="BF99" s="126">
        <f t="shared" si="15"/>
        <v>416325</v>
      </c>
      <c r="BG99" s="149"/>
    </row>
    <row r="100" spans="1:59" x14ac:dyDescent="0.15">
      <c r="A100" s="108">
        <f t="shared" si="16"/>
        <v>66</v>
      </c>
      <c r="B100" s="54" t="s">
        <v>325</v>
      </c>
      <c r="C100" s="109" t="s">
        <v>233</v>
      </c>
      <c r="D100" s="109" t="s">
        <v>210</v>
      </c>
      <c r="E100" s="110" t="s">
        <v>147</v>
      </c>
      <c r="F100" s="110" t="s">
        <v>156</v>
      </c>
      <c r="G100" s="110">
        <v>320</v>
      </c>
      <c r="H100" s="110" t="s">
        <v>149</v>
      </c>
      <c r="I100" s="110">
        <v>60</v>
      </c>
      <c r="J100" s="110" t="s">
        <v>134</v>
      </c>
      <c r="K100" s="110">
        <v>13</v>
      </c>
      <c r="L100" s="114" t="s">
        <v>303</v>
      </c>
      <c r="M100" s="114" t="s">
        <v>305</v>
      </c>
      <c r="N100" s="114"/>
      <c r="O100" s="114"/>
      <c r="P100" s="114" t="s">
        <v>308</v>
      </c>
      <c r="Q100" s="17">
        <v>100</v>
      </c>
      <c r="R100" s="17">
        <v>178</v>
      </c>
      <c r="S100" s="17">
        <v>92</v>
      </c>
      <c r="T100" s="17">
        <v>138</v>
      </c>
      <c r="U100" s="17">
        <v>129</v>
      </c>
      <c r="V100" s="17">
        <v>126</v>
      </c>
      <c r="W100" s="122" t="s">
        <v>144</v>
      </c>
      <c r="X100" s="122" t="s">
        <v>135</v>
      </c>
      <c r="Y100" s="122" t="s">
        <v>134</v>
      </c>
      <c r="Z100" s="122" t="s">
        <v>144</v>
      </c>
      <c r="AA100" s="122" t="s">
        <v>144</v>
      </c>
      <c r="AB100" s="122" t="s">
        <v>144</v>
      </c>
      <c r="AC100" s="126">
        <f t="shared" si="10"/>
        <v>5</v>
      </c>
      <c r="AD100" s="126">
        <f t="shared" si="10"/>
        <v>1</v>
      </c>
      <c r="AE100" s="126">
        <f t="shared" si="10"/>
        <v>6</v>
      </c>
      <c r="AF100" s="126">
        <f t="shared" si="9"/>
        <v>2</v>
      </c>
      <c r="AG100" s="126">
        <f t="shared" si="9"/>
        <v>3</v>
      </c>
      <c r="AH100" s="126">
        <f t="shared" si="9"/>
        <v>4</v>
      </c>
      <c r="AI100" s="134">
        <v>513</v>
      </c>
      <c r="AJ100" s="134">
        <v>0</v>
      </c>
      <c r="AK100" s="134">
        <v>0</v>
      </c>
      <c r="AL100" s="134">
        <v>247</v>
      </c>
      <c r="AM100" s="134">
        <f t="shared" si="14"/>
        <v>760</v>
      </c>
      <c r="AN100" s="135">
        <f t="shared" si="11"/>
        <v>5.9375000000000001E-3</v>
      </c>
      <c r="AO100" s="135">
        <f t="shared" si="11"/>
        <v>0</v>
      </c>
      <c r="AP100" s="135">
        <f t="shared" si="11"/>
        <v>0</v>
      </c>
      <c r="AQ100" s="135">
        <f t="shared" si="11"/>
        <v>2.8587962962962963E-3</v>
      </c>
      <c r="AR100" s="135">
        <f t="shared" si="11"/>
        <v>8.7962962962962968E-3</v>
      </c>
      <c r="AS100" s="143"/>
      <c r="AT100" s="144">
        <f>IFERROR(Q100*INDEX(相性スクリプト1!$L$29:$L$33,MATCH(W100,相性スクリプト1!$K$29:$K$33,0),)," ")</f>
        <v>100</v>
      </c>
      <c r="AU100" s="144">
        <f>IFERROR(R100*INDEX(相性スクリプト1!$L$29:$L$33,MATCH(X100,相性スクリプト1!$K$29:$K$33,0),)," ")</f>
        <v>267</v>
      </c>
      <c r="AV100" s="144">
        <f>IFERROR(S100*INDEX(相性スクリプト1!$L$29:$L$33,MATCH(Y100,相性スクリプト1!$K$29:$K$33,0),)," ")</f>
        <v>46</v>
      </c>
      <c r="AW100" s="144">
        <f>IFERROR(T100*INDEX(相性スクリプト1!$L$29:$L$33,MATCH(Z100,相性スクリプト1!$K$29:$K$33,0),)," ")</f>
        <v>138</v>
      </c>
      <c r="AX100" s="144">
        <f>IFERROR(U100*INDEX(相性スクリプト1!$L$29:$L$33,MATCH(AA100,相性スクリプト1!$K$29:$K$33,0),)," ")</f>
        <v>129</v>
      </c>
      <c r="AY100" s="144">
        <f>IFERROR(V100*INDEX(相性スクリプト1!$L$29:$L$33,MATCH(AB100,相性スクリプト1!$K$29:$K$33,0),)," ")</f>
        <v>126</v>
      </c>
      <c r="AZ100" s="144">
        <f t="shared" si="13"/>
        <v>5.5556000000000001</v>
      </c>
      <c r="BA100" s="144">
        <f t="shared" si="13"/>
        <v>1.1114999999999999</v>
      </c>
      <c r="BB100" s="144">
        <f t="shared" si="13"/>
        <v>6.6663999999999994</v>
      </c>
      <c r="BC100" s="144">
        <f t="shared" si="12"/>
        <v>2.2223000000000002</v>
      </c>
      <c r="BD100" s="144">
        <f t="shared" si="12"/>
        <v>3.3331999999999997</v>
      </c>
      <c r="BE100" s="144">
        <f t="shared" si="12"/>
        <v>4.4440999999999997</v>
      </c>
      <c r="BF100" s="126">
        <f t="shared" si="15"/>
        <v>516234</v>
      </c>
      <c r="BG100" s="149"/>
    </row>
    <row r="101" spans="1:59" x14ac:dyDescent="0.15">
      <c r="A101" s="108">
        <f t="shared" si="16"/>
        <v>66</v>
      </c>
      <c r="B101" s="54" t="s">
        <v>326</v>
      </c>
      <c r="C101" s="109" t="s">
        <v>233</v>
      </c>
      <c r="D101" s="109" t="s">
        <v>210</v>
      </c>
      <c r="E101" s="110" t="s">
        <v>147</v>
      </c>
      <c r="F101" s="110" t="s">
        <v>156</v>
      </c>
      <c r="G101" s="110">
        <v>320</v>
      </c>
      <c r="H101" s="110" t="s">
        <v>275</v>
      </c>
      <c r="I101" s="110">
        <v>30</v>
      </c>
      <c r="J101" s="110" t="s">
        <v>134</v>
      </c>
      <c r="K101" s="110">
        <v>13</v>
      </c>
      <c r="L101" s="114" t="s">
        <v>303</v>
      </c>
      <c r="M101" s="114"/>
      <c r="N101" s="114"/>
      <c r="O101" s="114"/>
      <c r="P101" s="114" t="s">
        <v>234</v>
      </c>
      <c r="Q101" s="17">
        <v>95</v>
      </c>
      <c r="R101" s="17">
        <v>142</v>
      </c>
      <c r="S101" s="17">
        <v>64</v>
      </c>
      <c r="T101" s="17">
        <v>71</v>
      </c>
      <c r="U101" s="17">
        <v>157</v>
      </c>
      <c r="V101" s="17">
        <v>152</v>
      </c>
      <c r="W101" s="122" t="s">
        <v>135</v>
      </c>
      <c r="X101" s="122" t="s">
        <v>135</v>
      </c>
      <c r="Y101" s="122" t="s">
        <v>133</v>
      </c>
      <c r="Z101" s="122" t="s">
        <v>134</v>
      </c>
      <c r="AA101" s="122" t="s">
        <v>134</v>
      </c>
      <c r="AB101" s="122" t="s">
        <v>135</v>
      </c>
      <c r="AC101" s="126">
        <f t="shared" si="10"/>
        <v>3</v>
      </c>
      <c r="AD101" s="126">
        <f t="shared" si="10"/>
        <v>2</v>
      </c>
      <c r="AE101" s="126">
        <f t="shared" si="10"/>
        <v>6</v>
      </c>
      <c r="AF101" s="126">
        <f t="shared" si="9"/>
        <v>5</v>
      </c>
      <c r="AG101" s="126">
        <f t="shared" si="9"/>
        <v>4</v>
      </c>
      <c r="AH101" s="126">
        <f t="shared" si="9"/>
        <v>1</v>
      </c>
      <c r="AI101" s="134">
        <v>4046</v>
      </c>
      <c r="AJ101" s="134">
        <v>0</v>
      </c>
      <c r="AK101" s="134">
        <v>0</v>
      </c>
      <c r="AL101" s="134">
        <v>188</v>
      </c>
      <c r="AM101" s="134">
        <f t="shared" si="14"/>
        <v>4234</v>
      </c>
      <c r="AN101" s="135">
        <f t="shared" si="11"/>
        <v>4.6828703703703706E-2</v>
      </c>
      <c r="AO101" s="135">
        <f t="shared" si="11"/>
        <v>0</v>
      </c>
      <c r="AP101" s="135">
        <f t="shared" si="11"/>
        <v>0</v>
      </c>
      <c r="AQ101" s="135">
        <f t="shared" si="11"/>
        <v>2.1759259259259262E-3</v>
      </c>
      <c r="AR101" s="135">
        <f t="shared" si="11"/>
        <v>4.9004629629629627E-2</v>
      </c>
      <c r="AS101" s="143"/>
      <c r="AT101" s="144">
        <f>IFERROR(Q101*INDEX(相性スクリプト1!$L$29:$L$33,MATCH(W101,相性スクリプト1!$K$29:$K$33,0),)," ")</f>
        <v>142.5</v>
      </c>
      <c r="AU101" s="144">
        <f>IFERROR(R101*INDEX(相性スクリプト1!$L$29:$L$33,MATCH(X101,相性スクリプト1!$K$29:$K$33,0),)," ")</f>
        <v>213</v>
      </c>
      <c r="AV101" s="144">
        <f>IFERROR(S101*INDEX(相性スクリプト1!$L$29:$L$33,MATCH(Y101,相性スクリプト1!$K$29:$K$33,0),)," ")</f>
        <v>0</v>
      </c>
      <c r="AW101" s="144">
        <f>IFERROR(T101*INDEX(相性スクリプト1!$L$29:$L$33,MATCH(Z101,相性スクリプト1!$K$29:$K$33,0),)," ")</f>
        <v>35.5</v>
      </c>
      <c r="AX101" s="144">
        <f>IFERROR(U101*INDEX(相性スクリプト1!$L$29:$L$33,MATCH(AA101,相性スクリプト1!$K$29:$K$33,0),)," ")</f>
        <v>78.5</v>
      </c>
      <c r="AY101" s="144">
        <f>IFERROR(V101*INDEX(相性スクリプト1!$L$29:$L$33,MATCH(AB101,相性スクリプト1!$K$29:$K$33,0),)," ")</f>
        <v>228</v>
      </c>
      <c r="AZ101" s="144">
        <f t="shared" si="13"/>
        <v>3.3445999999999998</v>
      </c>
      <c r="BA101" s="144">
        <f t="shared" si="13"/>
        <v>2.2335000000000003</v>
      </c>
      <c r="BB101" s="144">
        <f t="shared" si="13"/>
        <v>6.6663999999999994</v>
      </c>
      <c r="BC101" s="144">
        <f t="shared" si="12"/>
        <v>5.5552999999999999</v>
      </c>
      <c r="BD101" s="144">
        <f t="shared" si="12"/>
        <v>4.4112000000000009</v>
      </c>
      <c r="BE101" s="144">
        <f t="shared" si="12"/>
        <v>1.1221000000000001</v>
      </c>
      <c r="BF101" s="126">
        <f t="shared" si="15"/>
        <v>326541</v>
      </c>
      <c r="BG101" s="149"/>
    </row>
    <row r="102" spans="1:59" x14ac:dyDescent="0.15">
      <c r="A102" s="108">
        <f t="shared" ref="A102:A107" si="17">IF(IFERROR(LEFT(B102,FIND("(",B102)-1),B102)=IFERROR(LEFT(B101,FIND("(",B101)-1),B101),A101,A101+1)</f>
        <v>67</v>
      </c>
      <c r="B102" s="54" t="s">
        <v>327</v>
      </c>
      <c r="C102" s="109" t="s">
        <v>236</v>
      </c>
      <c r="D102" s="109" t="s">
        <v>139</v>
      </c>
      <c r="E102" s="110" t="s">
        <v>147</v>
      </c>
      <c r="F102" s="110" t="s">
        <v>148</v>
      </c>
      <c r="G102" s="110">
        <v>280</v>
      </c>
      <c r="H102" s="110" t="s">
        <v>141</v>
      </c>
      <c r="I102" s="110">
        <v>-35</v>
      </c>
      <c r="J102" s="110" t="s">
        <v>148</v>
      </c>
      <c r="K102" s="110">
        <v>17</v>
      </c>
      <c r="L102" s="114"/>
      <c r="M102" s="114"/>
      <c r="N102" s="114"/>
      <c r="O102" s="114"/>
      <c r="P102" s="114" t="s">
        <v>237</v>
      </c>
      <c r="Q102" s="17">
        <v>90</v>
      </c>
      <c r="R102" s="17">
        <v>140</v>
      </c>
      <c r="S102" s="17">
        <v>130</v>
      </c>
      <c r="T102" s="17">
        <v>150</v>
      </c>
      <c r="U102" s="17">
        <v>110</v>
      </c>
      <c r="V102" s="17">
        <v>80</v>
      </c>
      <c r="W102" s="122" t="s">
        <v>134</v>
      </c>
      <c r="X102" s="122" t="s">
        <v>135</v>
      </c>
      <c r="Y102" s="122" t="s">
        <v>135</v>
      </c>
      <c r="Z102" s="122" t="s">
        <v>135</v>
      </c>
      <c r="AA102" s="122" t="s">
        <v>144</v>
      </c>
      <c r="AB102" s="122" t="s">
        <v>134</v>
      </c>
      <c r="AC102" s="126">
        <f t="shared" si="10"/>
        <v>5</v>
      </c>
      <c r="AD102" s="126">
        <f t="shared" si="10"/>
        <v>2</v>
      </c>
      <c r="AE102" s="126">
        <f t="shared" si="10"/>
        <v>3</v>
      </c>
      <c r="AF102" s="126">
        <f t="shared" si="9"/>
        <v>1</v>
      </c>
      <c r="AG102" s="126">
        <f t="shared" si="9"/>
        <v>4</v>
      </c>
      <c r="AH102" s="126">
        <f t="shared" si="9"/>
        <v>6</v>
      </c>
      <c r="AI102" s="134">
        <v>5</v>
      </c>
      <c r="AJ102" s="134">
        <v>0</v>
      </c>
      <c r="AK102" s="134">
        <v>240</v>
      </c>
      <c r="AL102" s="134">
        <v>360</v>
      </c>
      <c r="AM102" s="134">
        <f t="shared" si="14"/>
        <v>605</v>
      </c>
      <c r="AN102" s="135">
        <f t="shared" si="11"/>
        <v>5.7870370370370373E-5</v>
      </c>
      <c r="AO102" s="135">
        <f t="shared" si="11"/>
        <v>0</v>
      </c>
      <c r="AP102" s="135">
        <f t="shared" si="11"/>
        <v>2.7777777777777775E-3</v>
      </c>
      <c r="AQ102" s="135">
        <f t="shared" si="11"/>
        <v>4.1666666666666666E-3</v>
      </c>
      <c r="AR102" s="135">
        <f t="shared" si="11"/>
        <v>7.0023148148148145E-3</v>
      </c>
      <c r="AS102" s="143"/>
      <c r="AT102" s="144">
        <f>IFERROR(Q102*INDEX(相性スクリプト1!$L$29:$L$33,MATCH(W102,相性スクリプト1!$K$29:$K$33,0),)," ")</f>
        <v>45</v>
      </c>
      <c r="AU102" s="144">
        <f>IFERROR(R102*INDEX(相性スクリプト1!$L$29:$L$33,MATCH(X102,相性スクリプト1!$K$29:$K$33,0),)," ")</f>
        <v>210</v>
      </c>
      <c r="AV102" s="144">
        <f>IFERROR(S102*INDEX(相性スクリプト1!$L$29:$L$33,MATCH(Y102,相性スクリプト1!$K$29:$K$33,0),)," ")</f>
        <v>195</v>
      </c>
      <c r="AW102" s="144">
        <f>IFERROR(T102*INDEX(相性スクリプト1!$L$29:$L$33,MATCH(Z102,相性スクリプト1!$K$29:$K$33,0),)," ")</f>
        <v>225</v>
      </c>
      <c r="AX102" s="144">
        <f>IFERROR(U102*INDEX(相性スクリプト1!$L$29:$L$33,MATCH(AA102,相性スクリプト1!$K$29:$K$33,0),)," ")</f>
        <v>110</v>
      </c>
      <c r="AY102" s="144">
        <f>IFERROR(V102*INDEX(相性スクリプト1!$L$29:$L$33,MATCH(AB102,相性スクリプト1!$K$29:$K$33,0),)," ")</f>
        <v>40</v>
      </c>
      <c r="AZ102" s="144">
        <f t="shared" si="13"/>
        <v>5.5556000000000001</v>
      </c>
      <c r="BA102" s="144">
        <f t="shared" si="13"/>
        <v>2.2225000000000001</v>
      </c>
      <c r="BB102" s="144">
        <f t="shared" si="13"/>
        <v>3.3333999999999997</v>
      </c>
      <c r="BC102" s="144">
        <f t="shared" si="12"/>
        <v>1.1113</v>
      </c>
      <c r="BD102" s="144">
        <f t="shared" si="12"/>
        <v>4.4442000000000004</v>
      </c>
      <c r="BE102" s="144">
        <f t="shared" si="12"/>
        <v>6.6660999999999992</v>
      </c>
      <c r="BF102" s="126">
        <f t="shared" si="15"/>
        <v>523146</v>
      </c>
      <c r="BG102" s="149"/>
    </row>
    <row r="103" spans="1:59" x14ac:dyDescent="0.15">
      <c r="A103" s="108">
        <f t="shared" si="17"/>
        <v>68</v>
      </c>
      <c r="B103" s="54" t="s">
        <v>236</v>
      </c>
      <c r="C103" s="109" t="s">
        <v>236</v>
      </c>
      <c r="D103" s="109" t="s">
        <v>236</v>
      </c>
      <c r="E103" s="110" t="s">
        <v>147</v>
      </c>
      <c r="F103" s="110" t="s">
        <v>140</v>
      </c>
      <c r="G103" s="110">
        <v>300</v>
      </c>
      <c r="H103" s="110" t="s">
        <v>149</v>
      </c>
      <c r="I103" s="110">
        <v>70</v>
      </c>
      <c r="J103" s="110" t="s">
        <v>148</v>
      </c>
      <c r="K103" s="110">
        <v>16</v>
      </c>
      <c r="L103" s="114"/>
      <c r="M103" s="114"/>
      <c r="N103" s="114"/>
      <c r="O103" s="114"/>
      <c r="P103" s="114" t="s">
        <v>237</v>
      </c>
      <c r="Q103" s="17">
        <v>100</v>
      </c>
      <c r="R103" s="17">
        <v>150</v>
      </c>
      <c r="S103" s="17">
        <v>110</v>
      </c>
      <c r="T103" s="17">
        <v>160</v>
      </c>
      <c r="U103" s="17">
        <v>170</v>
      </c>
      <c r="V103" s="17">
        <v>90</v>
      </c>
      <c r="W103" s="122" t="s">
        <v>134</v>
      </c>
      <c r="X103" s="122" t="s">
        <v>135</v>
      </c>
      <c r="Y103" s="122" t="s">
        <v>144</v>
      </c>
      <c r="Z103" s="122" t="s">
        <v>135</v>
      </c>
      <c r="AA103" s="122" t="s">
        <v>135</v>
      </c>
      <c r="AB103" s="122" t="s">
        <v>134</v>
      </c>
      <c r="AC103" s="126">
        <f t="shared" si="10"/>
        <v>5</v>
      </c>
      <c r="AD103" s="126">
        <f t="shared" si="10"/>
        <v>3</v>
      </c>
      <c r="AE103" s="126">
        <f t="shared" si="10"/>
        <v>4</v>
      </c>
      <c r="AF103" s="126">
        <f t="shared" si="9"/>
        <v>2</v>
      </c>
      <c r="AG103" s="126">
        <f t="shared" si="9"/>
        <v>1</v>
      </c>
      <c r="AH103" s="126">
        <f t="shared" si="9"/>
        <v>6</v>
      </c>
      <c r="AI103" s="134">
        <v>48</v>
      </c>
      <c r="AJ103" s="134">
        <v>0</v>
      </c>
      <c r="AK103" s="134">
        <v>240</v>
      </c>
      <c r="AL103" s="134">
        <v>360</v>
      </c>
      <c r="AM103" s="134">
        <f t="shared" si="14"/>
        <v>648</v>
      </c>
      <c r="AN103" s="135">
        <f t="shared" si="11"/>
        <v>5.5555555555555556E-4</v>
      </c>
      <c r="AO103" s="135">
        <f t="shared" si="11"/>
        <v>0</v>
      </c>
      <c r="AP103" s="135">
        <f t="shared" si="11"/>
        <v>2.7777777777777775E-3</v>
      </c>
      <c r="AQ103" s="135">
        <f t="shared" si="11"/>
        <v>4.1666666666666666E-3</v>
      </c>
      <c r="AR103" s="135">
        <f t="shared" si="11"/>
        <v>7.5000000000000006E-3</v>
      </c>
      <c r="AS103" s="143"/>
      <c r="AT103" s="144">
        <f>IFERROR(Q103*INDEX(相性スクリプト1!$L$29:$L$33,MATCH(W103,相性スクリプト1!$K$29:$K$33,0),)," ")</f>
        <v>50</v>
      </c>
      <c r="AU103" s="144">
        <f>IFERROR(R103*INDEX(相性スクリプト1!$L$29:$L$33,MATCH(X103,相性スクリプト1!$K$29:$K$33,0),)," ")</f>
        <v>225</v>
      </c>
      <c r="AV103" s="144">
        <f>IFERROR(S103*INDEX(相性スクリプト1!$L$29:$L$33,MATCH(Y103,相性スクリプト1!$K$29:$K$33,0),)," ")</f>
        <v>110</v>
      </c>
      <c r="AW103" s="144">
        <f>IFERROR(T103*INDEX(相性スクリプト1!$L$29:$L$33,MATCH(Z103,相性スクリプト1!$K$29:$K$33,0),)," ")</f>
        <v>240</v>
      </c>
      <c r="AX103" s="144">
        <f>IFERROR(U103*INDEX(相性スクリプト1!$L$29:$L$33,MATCH(AA103,相性スクリプト1!$K$29:$K$33,0),)," ")</f>
        <v>255</v>
      </c>
      <c r="AY103" s="144">
        <f>IFERROR(V103*INDEX(相性スクリプト1!$L$29:$L$33,MATCH(AB103,相性スクリプト1!$K$29:$K$33,0),)," ")</f>
        <v>45</v>
      </c>
      <c r="AZ103" s="144">
        <f t="shared" si="13"/>
        <v>5.5556000000000001</v>
      </c>
      <c r="BA103" s="144">
        <f t="shared" si="13"/>
        <v>3.3334999999999999</v>
      </c>
      <c r="BB103" s="144">
        <f t="shared" si="13"/>
        <v>4.4443999999999999</v>
      </c>
      <c r="BC103" s="144">
        <f t="shared" si="12"/>
        <v>2.2223000000000002</v>
      </c>
      <c r="BD103" s="144">
        <f t="shared" si="12"/>
        <v>1.1112</v>
      </c>
      <c r="BE103" s="144">
        <f t="shared" si="12"/>
        <v>6.6660999999999992</v>
      </c>
      <c r="BF103" s="126">
        <f t="shared" si="15"/>
        <v>534216</v>
      </c>
      <c r="BG103" s="149"/>
    </row>
    <row r="104" spans="1:59" x14ac:dyDescent="0.15">
      <c r="A104" s="108">
        <f t="shared" si="17"/>
        <v>68</v>
      </c>
      <c r="B104" s="54" t="s">
        <v>328</v>
      </c>
      <c r="C104" s="109" t="s">
        <v>236</v>
      </c>
      <c r="D104" s="109" t="s">
        <v>236</v>
      </c>
      <c r="E104" s="110" t="s">
        <v>147</v>
      </c>
      <c r="F104" s="110" t="s">
        <v>140</v>
      </c>
      <c r="G104" s="110">
        <v>320</v>
      </c>
      <c r="H104" s="110" t="s">
        <v>149</v>
      </c>
      <c r="I104" s="110">
        <v>70</v>
      </c>
      <c r="J104" s="110" t="s">
        <v>148</v>
      </c>
      <c r="K104" s="110">
        <v>16</v>
      </c>
      <c r="L104" s="114"/>
      <c r="M104" s="114"/>
      <c r="N104" s="114"/>
      <c r="O104" s="114"/>
      <c r="P104" s="114" t="s">
        <v>237</v>
      </c>
      <c r="Q104" s="17">
        <v>100</v>
      </c>
      <c r="R104" s="17">
        <v>162</v>
      </c>
      <c r="S104" s="17">
        <v>116</v>
      </c>
      <c r="T104" s="17">
        <v>191</v>
      </c>
      <c r="U104" s="17">
        <v>204</v>
      </c>
      <c r="V104" s="17">
        <v>100</v>
      </c>
      <c r="W104" s="122" t="s">
        <v>134</v>
      </c>
      <c r="X104" s="122" t="s">
        <v>135</v>
      </c>
      <c r="Y104" s="122" t="s">
        <v>144</v>
      </c>
      <c r="Z104" s="122" t="s">
        <v>135</v>
      </c>
      <c r="AA104" s="122" t="s">
        <v>135</v>
      </c>
      <c r="AB104" s="122" t="s">
        <v>134</v>
      </c>
      <c r="AC104" s="126">
        <f t="shared" si="10"/>
        <v>6</v>
      </c>
      <c r="AD104" s="126">
        <f t="shared" si="10"/>
        <v>3</v>
      </c>
      <c r="AE104" s="126">
        <f t="shared" si="10"/>
        <v>4</v>
      </c>
      <c r="AF104" s="126">
        <f t="shared" si="9"/>
        <v>2</v>
      </c>
      <c r="AG104" s="126">
        <f t="shared" si="9"/>
        <v>1</v>
      </c>
      <c r="AH104" s="126">
        <f t="shared" si="9"/>
        <v>5</v>
      </c>
      <c r="AI104" s="134">
        <v>0</v>
      </c>
      <c r="AJ104" s="134">
        <v>0</v>
      </c>
      <c r="AK104" s="134">
        <v>0</v>
      </c>
      <c r="AL104" s="134">
        <v>3742</v>
      </c>
      <c r="AM104" s="134">
        <f t="shared" si="14"/>
        <v>3742</v>
      </c>
      <c r="AN104" s="135">
        <f t="shared" si="11"/>
        <v>0</v>
      </c>
      <c r="AO104" s="135">
        <f t="shared" si="11"/>
        <v>0</v>
      </c>
      <c r="AP104" s="135">
        <f t="shared" si="11"/>
        <v>0</v>
      </c>
      <c r="AQ104" s="135">
        <f t="shared" si="11"/>
        <v>4.3310185185185181E-2</v>
      </c>
      <c r="AR104" s="135">
        <f t="shared" si="11"/>
        <v>4.3310185185185181E-2</v>
      </c>
      <c r="AS104" s="143"/>
      <c r="AT104" s="144">
        <f>IFERROR(Q104*INDEX(相性スクリプト1!$L$29:$L$33,MATCH(W104,相性スクリプト1!$K$29:$K$33,0),)," ")</f>
        <v>50</v>
      </c>
      <c r="AU104" s="144">
        <f>IFERROR(R104*INDEX(相性スクリプト1!$L$29:$L$33,MATCH(X104,相性スクリプト1!$K$29:$K$33,0),)," ")</f>
        <v>243</v>
      </c>
      <c r="AV104" s="144">
        <f>IFERROR(S104*INDEX(相性スクリプト1!$L$29:$L$33,MATCH(Y104,相性スクリプト1!$K$29:$K$33,0),)," ")</f>
        <v>116</v>
      </c>
      <c r="AW104" s="144">
        <f>IFERROR(T104*INDEX(相性スクリプト1!$L$29:$L$33,MATCH(Z104,相性スクリプト1!$K$29:$K$33,0),)," ")</f>
        <v>286.5</v>
      </c>
      <c r="AX104" s="144">
        <f>IFERROR(U104*INDEX(相性スクリプト1!$L$29:$L$33,MATCH(AA104,相性スクリプト1!$K$29:$K$33,0),)," ")</f>
        <v>306</v>
      </c>
      <c r="AY104" s="144">
        <f>IFERROR(V104*INDEX(相性スクリプト1!$L$29:$L$33,MATCH(AB104,相性スクリプト1!$K$29:$K$33,0),)," ")</f>
        <v>50</v>
      </c>
      <c r="AZ104" s="144">
        <f t="shared" si="13"/>
        <v>5.5556000000000001</v>
      </c>
      <c r="BA104" s="144">
        <f t="shared" si="13"/>
        <v>3.3334999999999999</v>
      </c>
      <c r="BB104" s="144">
        <f t="shared" si="13"/>
        <v>4.4443999999999999</v>
      </c>
      <c r="BC104" s="144">
        <f t="shared" si="12"/>
        <v>2.2223000000000002</v>
      </c>
      <c r="BD104" s="144">
        <f t="shared" si="12"/>
        <v>1.1112</v>
      </c>
      <c r="BE104" s="144">
        <f t="shared" si="12"/>
        <v>5.5550999999999995</v>
      </c>
      <c r="BF104" s="126">
        <f t="shared" si="15"/>
        <v>634215</v>
      </c>
      <c r="BG104" s="149"/>
    </row>
    <row r="105" spans="1:59" x14ac:dyDescent="0.15">
      <c r="A105" s="108">
        <f t="shared" si="17"/>
        <v>69</v>
      </c>
      <c r="B105" s="54" t="s">
        <v>329</v>
      </c>
      <c r="C105" s="109" t="s">
        <v>236</v>
      </c>
      <c r="D105" s="109" t="s">
        <v>159</v>
      </c>
      <c r="E105" s="110" t="s">
        <v>147</v>
      </c>
      <c r="F105" s="110" t="s">
        <v>140</v>
      </c>
      <c r="G105" s="110">
        <v>320</v>
      </c>
      <c r="H105" s="110" t="s">
        <v>155</v>
      </c>
      <c r="I105" s="110">
        <v>50</v>
      </c>
      <c r="J105" s="110" t="s">
        <v>140</v>
      </c>
      <c r="K105" s="110">
        <v>17</v>
      </c>
      <c r="L105" s="114"/>
      <c r="M105" s="114"/>
      <c r="N105" s="114"/>
      <c r="O105" s="114"/>
      <c r="P105" s="114" t="s">
        <v>237</v>
      </c>
      <c r="Q105" s="17">
        <v>90</v>
      </c>
      <c r="R105" s="17">
        <v>150</v>
      </c>
      <c r="S105" s="17">
        <v>120</v>
      </c>
      <c r="T105" s="17">
        <v>110</v>
      </c>
      <c r="U105" s="17">
        <v>100</v>
      </c>
      <c r="V105" s="17">
        <v>80</v>
      </c>
      <c r="W105" s="122" t="s">
        <v>134</v>
      </c>
      <c r="X105" s="122" t="s">
        <v>135</v>
      </c>
      <c r="Y105" s="122" t="s">
        <v>144</v>
      </c>
      <c r="Z105" s="122" t="s">
        <v>144</v>
      </c>
      <c r="AA105" s="122" t="s">
        <v>144</v>
      </c>
      <c r="AB105" s="122" t="s">
        <v>134</v>
      </c>
      <c r="AC105" s="126">
        <f t="shared" si="10"/>
        <v>5</v>
      </c>
      <c r="AD105" s="126">
        <f t="shared" si="10"/>
        <v>1</v>
      </c>
      <c r="AE105" s="126">
        <f t="shared" si="10"/>
        <v>2</v>
      </c>
      <c r="AF105" s="126">
        <f t="shared" si="9"/>
        <v>3</v>
      </c>
      <c r="AG105" s="126">
        <f t="shared" si="9"/>
        <v>4</v>
      </c>
      <c r="AH105" s="126">
        <f t="shared" si="9"/>
        <v>6</v>
      </c>
      <c r="AI105" s="134">
        <v>46</v>
      </c>
      <c r="AJ105" s="134">
        <v>0</v>
      </c>
      <c r="AK105" s="134">
        <v>240</v>
      </c>
      <c r="AL105" s="134">
        <v>360</v>
      </c>
      <c r="AM105" s="134">
        <f t="shared" si="14"/>
        <v>646</v>
      </c>
      <c r="AN105" s="135">
        <f t="shared" si="11"/>
        <v>5.3240740740740744E-4</v>
      </c>
      <c r="AO105" s="135">
        <f t="shared" si="11"/>
        <v>0</v>
      </c>
      <c r="AP105" s="135">
        <f t="shared" si="11"/>
        <v>2.7777777777777775E-3</v>
      </c>
      <c r="AQ105" s="135">
        <f t="shared" si="11"/>
        <v>4.1666666666666666E-3</v>
      </c>
      <c r="AR105" s="135">
        <f t="shared" si="11"/>
        <v>7.4768518518518517E-3</v>
      </c>
      <c r="AS105" s="143"/>
      <c r="AT105" s="144">
        <f>IFERROR(Q105*INDEX(相性スクリプト1!$L$29:$L$33,MATCH(W105,相性スクリプト1!$K$29:$K$33,0),)," ")</f>
        <v>45</v>
      </c>
      <c r="AU105" s="144">
        <f>IFERROR(R105*INDEX(相性スクリプト1!$L$29:$L$33,MATCH(X105,相性スクリプト1!$K$29:$K$33,0),)," ")</f>
        <v>225</v>
      </c>
      <c r="AV105" s="144">
        <f>IFERROR(S105*INDEX(相性スクリプト1!$L$29:$L$33,MATCH(Y105,相性スクリプト1!$K$29:$K$33,0),)," ")</f>
        <v>120</v>
      </c>
      <c r="AW105" s="144">
        <f>IFERROR(T105*INDEX(相性スクリプト1!$L$29:$L$33,MATCH(Z105,相性スクリプト1!$K$29:$K$33,0),)," ")</f>
        <v>110</v>
      </c>
      <c r="AX105" s="144">
        <f>IFERROR(U105*INDEX(相性スクリプト1!$L$29:$L$33,MATCH(AA105,相性スクリプト1!$K$29:$K$33,0),)," ")</f>
        <v>100</v>
      </c>
      <c r="AY105" s="144">
        <f>IFERROR(V105*INDEX(相性スクリプト1!$L$29:$L$33,MATCH(AB105,相性スクリプト1!$K$29:$K$33,0),)," ")</f>
        <v>40</v>
      </c>
      <c r="AZ105" s="144">
        <f t="shared" si="13"/>
        <v>5.5556000000000001</v>
      </c>
      <c r="BA105" s="144">
        <f t="shared" si="13"/>
        <v>1.1114999999999999</v>
      </c>
      <c r="BB105" s="144">
        <f t="shared" si="13"/>
        <v>2.2223999999999999</v>
      </c>
      <c r="BC105" s="144">
        <f t="shared" si="12"/>
        <v>3.3332999999999999</v>
      </c>
      <c r="BD105" s="144">
        <f t="shared" si="12"/>
        <v>4.4442000000000004</v>
      </c>
      <c r="BE105" s="144">
        <f t="shared" si="12"/>
        <v>6.6660999999999992</v>
      </c>
      <c r="BF105" s="126">
        <f t="shared" si="15"/>
        <v>512346</v>
      </c>
      <c r="BG105" s="149"/>
    </row>
    <row r="106" spans="1:59" x14ac:dyDescent="0.15">
      <c r="A106" s="108">
        <f t="shared" si="17"/>
        <v>70</v>
      </c>
      <c r="B106" s="54" t="s">
        <v>330</v>
      </c>
      <c r="C106" s="109" t="s">
        <v>236</v>
      </c>
      <c r="D106" s="109" t="s">
        <v>161</v>
      </c>
      <c r="E106" s="110" t="s">
        <v>147</v>
      </c>
      <c r="F106" s="110" t="s">
        <v>140</v>
      </c>
      <c r="G106" s="110">
        <v>320</v>
      </c>
      <c r="H106" s="110" t="s">
        <v>149</v>
      </c>
      <c r="I106" s="110">
        <v>30</v>
      </c>
      <c r="J106" s="110" t="s">
        <v>148</v>
      </c>
      <c r="K106" s="110">
        <v>15</v>
      </c>
      <c r="L106" s="114"/>
      <c r="M106" s="114"/>
      <c r="N106" s="114"/>
      <c r="O106" s="114"/>
      <c r="P106" s="114" t="s">
        <v>331</v>
      </c>
      <c r="Q106" s="17">
        <v>90</v>
      </c>
      <c r="R106" s="17">
        <v>130</v>
      </c>
      <c r="S106" s="17">
        <v>110</v>
      </c>
      <c r="T106" s="17">
        <v>140</v>
      </c>
      <c r="U106" s="17">
        <v>150</v>
      </c>
      <c r="V106" s="17">
        <v>80</v>
      </c>
      <c r="W106" s="122" t="s">
        <v>134</v>
      </c>
      <c r="X106" s="122" t="s">
        <v>135</v>
      </c>
      <c r="Y106" s="122" t="s">
        <v>144</v>
      </c>
      <c r="Z106" s="122" t="s">
        <v>135</v>
      </c>
      <c r="AA106" s="122" t="s">
        <v>135</v>
      </c>
      <c r="AB106" s="122" t="s">
        <v>134</v>
      </c>
      <c r="AC106" s="126">
        <f t="shared" si="10"/>
        <v>5</v>
      </c>
      <c r="AD106" s="126">
        <f t="shared" si="10"/>
        <v>3</v>
      </c>
      <c r="AE106" s="126">
        <f t="shared" si="10"/>
        <v>4</v>
      </c>
      <c r="AF106" s="126">
        <f t="shared" si="9"/>
        <v>2</v>
      </c>
      <c r="AG106" s="126">
        <f t="shared" si="9"/>
        <v>1</v>
      </c>
      <c r="AH106" s="126">
        <f t="shared" si="9"/>
        <v>6</v>
      </c>
      <c r="AI106" s="134">
        <v>36</v>
      </c>
      <c r="AJ106" s="134">
        <v>0</v>
      </c>
      <c r="AK106" s="134">
        <v>240</v>
      </c>
      <c r="AL106" s="134">
        <v>360</v>
      </c>
      <c r="AM106" s="134">
        <f t="shared" si="14"/>
        <v>636</v>
      </c>
      <c r="AN106" s="135">
        <f t="shared" si="11"/>
        <v>4.1666666666666669E-4</v>
      </c>
      <c r="AO106" s="135">
        <f t="shared" si="11"/>
        <v>0</v>
      </c>
      <c r="AP106" s="135">
        <f t="shared" si="11"/>
        <v>2.7777777777777775E-3</v>
      </c>
      <c r="AQ106" s="135">
        <f t="shared" si="11"/>
        <v>4.1666666666666666E-3</v>
      </c>
      <c r="AR106" s="135">
        <f t="shared" si="11"/>
        <v>7.3611111111111108E-3</v>
      </c>
      <c r="AS106" s="143"/>
      <c r="AT106" s="144">
        <f>IFERROR(Q106*INDEX(相性スクリプト1!$L$29:$L$33,MATCH(W106,相性スクリプト1!$K$29:$K$33,0),)," ")</f>
        <v>45</v>
      </c>
      <c r="AU106" s="144">
        <f>IFERROR(R106*INDEX(相性スクリプト1!$L$29:$L$33,MATCH(X106,相性スクリプト1!$K$29:$K$33,0),)," ")</f>
        <v>195</v>
      </c>
      <c r="AV106" s="144">
        <f>IFERROR(S106*INDEX(相性スクリプト1!$L$29:$L$33,MATCH(Y106,相性スクリプト1!$K$29:$K$33,0),)," ")</f>
        <v>110</v>
      </c>
      <c r="AW106" s="144">
        <f>IFERROR(T106*INDEX(相性スクリプト1!$L$29:$L$33,MATCH(Z106,相性スクリプト1!$K$29:$K$33,0),)," ")</f>
        <v>210</v>
      </c>
      <c r="AX106" s="144">
        <f>IFERROR(U106*INDEX(相性スクリプト1!$L$29:$L$33,MATCH(AA106,相性スクリプト1!$K$29:$K$33,0),)," ")</f>
        <v>225</v>
      </c>
      <c r="AY106" s="144">
        <f>IFERROR(V106*INDEX(相性スクリプト1!$L$29:$L$33,MATCH(AB106,相性スクリプト1!$K$29:$K$33,0),)," ")</f>
        <v>40</v>
      </c>
      <c r="AZ106" s="144">
        <f t="shared" si="13"/>
        <v>5.5556000000000001</v>
      </c>
      <c r="BA106" s="144">
        <f t="shared" si="13"/>
        <v>3.3334999999999999</v>
      </c>
      <c r="BB106" s="144">
        <f t="shared" si="13"/>
        <v>4.4443999999999999</v>
      </c>
      <c r="BC106" s="144">
        <f t="shared" si="12"/>
        <v>2.2223000000000002</v>
      </c>
      <c r="BD106" s="144">
        <f t="shared" si="12"/>
        <v>1.1112</v>
      </c>
      <c r="BE106" s="144">
        <f t="shared" si="12"/>
        <v>6.6660999999999992</v>
      </c>
      <c r="BF106" s="126">
        <f t="shared" si="15"/>
        <v>534216</v>
      </c>
      <c r="BG106" s="149"/>
    </row>
    <row r="107" spans="1:59" x14ac:dyDescent="0.15">
      <c r="A107" s="108">
        <f t="shared" si="17"/>
        <v>71</v>
      </c>
      <c r="B107" s="54" t="s">
        <v>332</v>
      </c>
      <c r="C107" s="109" t="s">
        <v>236</v>
      </c>
      <c r="D107" s="109" t="s">
        <v>174</v>
      </c>
      <c r="E107" s="110" t="s">
        <v>147</v>
      </c>
      <c r="F107" s="110" t="s">
        <v>212</v>
      </c>
      <c r="G107" s="110">
        <v>280</v>
      </c>
      <c r="H107" s="110" t="s">
        <v>149</v>
      </c>
      <c r="I107" s="110">
        <v>80</v>
      </c>
      <c r="J107" s="110" t="s">
        <v>148</v>
      </c>
      <c r="K107" s="110">
        <v>16</v>
      </c>
      <c r="L107" s="114"/>
      <c r="M107" s="114"/>
      <c r="N107" s="114"/>
      <c r="O107" s="114"/>
      <c r="P107" s="114" t="s">
        <v>237</v>
      </c>
      <c r="Q107" s="17">
        <v>90</v>
      </c>
      <c r="R107" s="17">
        <v>140</v>
      </c>
      <c r="S107" s="17">
        <v>130</v>
      </c>
      <c r="T107" s="17">
        <v>150</v>
      </c>
      <c r="U107" s="17">
        <v>110</v>
      </c>
      <c r="V107" s="17">
        <v>80</v>
      </c>
      <c r="W107" s="122" t="s">
        <v>134</v>
      </c>
      <c r="X107" s="122" t="s">
        <v>135</v>
      </c>
      <c r="Y107" s="122" t="s">
        <v>135</v>
      </c>
      <c r="Z107" s="122" t="s">
        <v>135</v>
      </c>
      <c r="AA107" s="122" t="s">
        <v>144</v>
      </c>
      <c r="AB107" s="122" t="s">
        <v>134</v>
      </c>
      <c r="AC107" s="126">
        <f t="shared" ref="AC107:AH111" si="18">IFERROR(IF($B107="すえきすえぞー(レア1)",AC$401,RANK(AZ107,$AZ107:$BE107,1))," ")</f>
        <v>5</v>
      </c>
      <c r="AD107" s="126">
        <f t="shared" si="18"/>
        <v>2</v>
      </c>
      <c r="AE107" s="126">
        <f t="shared" si="18"/>
        <v>3</v>
      </c>
      <c r="AF107" s="126">
        <f t="shared" si="18"/>
        <v>1</v>
      </c>
      <c r="AG107" s="126">
        <f t="shared" si="18"/>
        <v>4</v>
      </c>
      <c r="AH107" s="126">
        <f t="shared" si="18"/>
        <v>6</v>
      </c>
      <c r="AI107" s="134"/>
      <c r="AJ107" s="134"/>
      <c r="AK107" s="134"/>
      <c r="AL107" s="134"/>
      <c r="AM107" s="134"/>
      <c r="AN107" s="135" t="str">
        <f>IF(OR(ISBLANK(AI107),AI107=" ")," ",IF(AI107&lt;0,"？",IFERROR(AI107/24/60/60,"-")))</f>
        <v xml:space="preserve"> </v>
      </c>
      <c r="AO107" s="135" t="str">
        <f>IF(OR(ISBLANK(AJ107),AJ107=" ")," ",IF(AJ107&lt;0,"？",IFERROR(AJ107/24/60/60,"-")))</f>
        <v xml:space="preserve"> </v>
      </c>
      <c r="AP107" s="135" t="str">
        <f>IF(OR(ISBLANK(AK107),AK107=" ")," ",IF(AK107&lt;0,"？",IFERROR(AK107/24/60/60,"-")))</f>
        <v xml:space="preserve"> </v>
      </c>
      <c r="AQ107" s="135" t="str">
        <f>IF(OR(ISBLANK(AL107),AL107=" ")," ",IF(AL107&lt;0,"？",IFERROR(AL107/24/60/60,"-")))</f>
        <v xml:space="preserve"> </v>
      </c>
      <c r="AR107" s="135" t="str">
        <f>IF(OR(ISBLANK(AM107),AM107=" ")," ",IF(AM107&lt;0,"？",IFERROR(AM107/24/60/60,"-")))</f>
        <v xml:space="preserve"> </v>
      </c>
      <c r="AS107" s="143"/>
      <c r="AT107" s="144">
        <f>IFERROR(Q107*INDEX(相性スクリプト1!$L$29:$L$33,MATCH(W107,相性スクリプト1!$K$29:$K$33,0),)," ")</f>
        <v>45</v>
      </c>
      <c r="AU107" s="144">
        <f>IFERROR(R107*INDEX(相性スクリプト1!$L$29:$L$33,MATCH(X107,相性スクリプト1!$K$29:$K$33,0),)," ")</f>
        <v>210</v>
      </c>
      <c r="AV107" s="144">
        <f>IFERROR(S107*INDEX(相性スクリプト1!$L$29:$L$33,MATCH(Y107,相性スクリプト1!$K$29:$K$33,0),)," ")</f>
        <v>195</v>
      </c>
      <c r="AW107" s="144">
        <f>IFERROR(T107*INDEX(相性スクリプト1!$L$29:$L$33,MATCH(Z107,相性スクリプト1!$K$29:$K$33,0),)," ")</f>
        <v>225</v>
      </c>
      <c r="AX107" s="144">
        <f>IFERROR(U107*INDEX(相性スクリプト1!$L$29:$L$33,MATCH(AA107,相性スクリプト1!$K$29:$K$33,0),)," ")</f>
        <v>110</v>
      </c>
      <c r="AY107" s="144">
        <f>IFERROR(V107*INDEX(相性スクリプト1!$L$29:$L$33,MATCH(AB107,相性スクリプト1!$K$29:$K$33,0),)," ")</f>
        <v>40</v>
      </c>
      <c r="AZ107" s="144">
        <f t="shared" ref="AZ107:AZ127" si="19">IFERROR(RANK(AT107,$AT107:$AY107)+0.1*RANK(AT107,$AT107:$AY107)+0.01*RANK(INDEX($Q$3:$V$668,MATCH($B107,$B$3:$B$668,0),MATCH(Q$2,$Q$2:$V$2,0)),INDEX($Q$3:$V$668,MATCH($B107,$B$3:$B$668,0),))+0.001*RANK(Q107,$Q107:$V107)+0.0001*(6-(COLUMN()-COLUMN($AZ107)))," ")</f>
        <v>5.5556000000000001</v>
      </c>
      <c r="BA107" s="144">
        <f t="shared" ref="BA107:BA127" si="20">IFERROR(RANK(AU107,$AT107:$AY107)+0.1*RANK(AU107,$AT107:$AY107)+0.01*RANK(INDEX($Q$3:$V$668,MATCH($B107,$B$3:$B$668,0),MATCH(R$2,$Q$2:$V$2,0)),INDEX($Q$3:$V$668,MATCH($B107,$B$3:$B$668,0),))+0.001*RANK(R107,$Q107:$V107)+0.0001*(6-(COLUMN()-COLUMN($AZ107)))," ")</f>
        <v>2.2225000000000001</v>
      </c>
      <c r="BB107" s="144">
        <f t="shared" ref="BB107:BB127" si="21">IFERROR(RANK(AV107,$AT107:$AY107)+0.1*RANK(AV107,$AT107:$AY107)+0.01*RANK(INDEX($Q$3:$V$668,MATCH($B107,$B$3:$B$668,0),MATCH(S$2,$Q$2:$V$2,0)),INDEX($Q$3:$V$668,MATCH($B107,$B$3:$B$668,0),))+0.001*RANK(S107,$Q107:$V107)+0.0001*(6-(COLUMN()-COLUMN($AZ107)))," ")</f>
        <v>3.3333999999999997</v>
      </c>
      <c r="BC107" s="144">
        <f t="shared" ref="BC107:BC127" si="22">IFERROR(RANK(AW107,$AT107:$AY107)+0.1*RANK(AW107,$AT107:$AY107)+0.01*RANK(INDEX($Q$3:$V$668,MATCH($B107,$B$3:$B$668,0),MATCH(T$2,$Q$2:$V$2,0)),INDEX($Q$3:$V$668,MATCH($B107,$B$3:$B$668,0),))+0.001*RANK(T107,$Q107:$V107)+0.0001*(6-(COLUMN()-COLUMN($AZ107)))," ")</f>
        <v>1.1113</v>
      </c>
      <c r="BD107" s="144">
        <f t="shared" ref="BD107:BD127" si="23">IFERROR(RANK(AX107,$AT107:$AY107)+0.1*RANK(AX107,$AT107:$AY107)+0.01*RANK(INDEX($Q$3:$V$668,MATCH($B107,$B$3:$B$668,0),MATCH(U$2,$Q$2:$V$2,0)),INDEX($Q$3:$V$668,MATCH($B107,$B$3:$B$668,0),))+0.001*RANK(U107,$Q107:$V107)+0.0001*(6-(COLUMN()-COLUMN($AZ107)))," ")</f>
        <v>4.4442000000000004</v>
      </c>
      <c r="BE107" s="144">
        <f t="shared" ref="BE107:BE127" si="24">IFERROR(RANK(AY107,$AT107:$AY107)+0.1*RANK(AY107,$AT107:$AY107)+0.01*RANK(INDEX($Q$3:$V$668,MATCH($B107,$B$3:$B$668,0),MATCH(V$2,$Q$2:$V$2,0)),INDEX($Q$3:$V$668,MATCH($B107,$B$3:$B$668,0),))+0.001*RANK(V107,$Q107:$V107)+0.0001*(6-(COLUMN()-COLUMN($AZ107)))," ")</f>
        <v>6.6660999999999992</v>
      </c>
      <c r="BF107" s="126">
        <f t="shared" ref="BF107:BF133" si="25">IFERROR(AC107*100000+AD107*10000+AE107*1000+AF107*100+AG107*10+AH107," ")</f>
        <v>523146</v>
      </c>
      <c r="BG107" s="149"/>
    </row>
    <row r="108" spans="1:59" x14ac:dyDescent="0.15">
      <c r="A108" s="108">
        <f t="shared" ref="A108:A171" si="26">IF(IFERROR(LEFT(B108,FIND("(",B108)-1),B108)=IFERROR(LEFT(B107,FIND("(",B107)-1),B107),A107,A107+1)</f>
        <v>72</v>
      </c>
      <c r="B108" s="54" t="s">
        <v>333</v>
      </c>
      <c r="C108" s="109" t="s">
        <v>236</v>
      </c>
      <c r="D108" s="109" t="s">
        <v>184</v>
      </c>
      <c r="E108" s="110" t="s">
        <v>147</v>
      </c>
      <c r="F108" s="110" t="s">
        <v>148</v>
      </c>
      <c r="G108" s="110">
        <v>320</v>
      </c>
      <c r="H108" s="110" t="s">
        <v>149</v>
      </c>
      <c r="I108" s="110">
        <v>10</v>
      </c>
      <c r="J108" s="110" t="s">
        <v>150</v>
      </c>
      <c r="K108" s="110">
        <v>12</v>
      </c>
      <c r="L108" s="114"/>
      <c r="M108" s="114"/>
      <c r="N108" s="114"/>
      <c r="O108" s="114"/>
      <c r="P108" s="114" t="s">
        <v>237</v>
      </c>
      <c r="Q108" s="17">
        <v>80</v>
      </c>
      <c r="R108" s="17">
        <v>110</v>
      </c>
      <c r="S108" s="17">
        <v>90</v>
      </c>
      <c r="T108" s="17">
        <v>150</v>
      </c>
      <c r="U108" s="17">
        <v>120</v>
      </c>
      <c r="V108" s="17">
        <v>100</v>
      </c>
      <c r="W108" s="122" t="s">
        <v>134</v>
      </c>
      <c r="X108" s="122" t="s">
        <v>144</v>
      </c>
      <c r="Y108" s="122" t="s">
        <v>134</v>
      </c>
      <c r="Z108" s="122" t="s">
        <v>135</v>
      </c>
      <c r="AA108" s="122" t="s">
        <v>144</v>
      </c>
      <c r="AB108" s="122" t="s">
        <v>144</v>
      </c>
      <c r="AC108" s="126">
        <f t="shared" si="18"/>
        <v>6</v>
      </c>
      <c r="AD108" s="126">
        <f t="shared" si="18"/>
        <v>3</v>
      </c>
      <c r="AE108" s="126">
        <f t="shared" si="18"/>
        <v>5</v>
      </c>
      <c r="AF108" s="126">
        <f t="shared" si="18"/>
        <v>1</v>
      </c>
      <c r="AG108" s="126">
        <f t="shared" si="18"/>
        <v>2</v>
      </c>
      <c r="AH108" s="126">
        <f t="shared" si="18"/>
        <v>4</v>
      </c>
      <c r="AI108" s="134">
        <v>35</v>
      </c>
      <c r="AJ108" s="134">
        <v>0</v>
      </c>
      <c r="AK108" s="134">
        <v>240</v>
      </c>
      <c r="AL108" s="134">
        <v>360</v>
      </c>
      <c r="AM108" s="134">
        <f t="shared" ref="AM108:AM133" si="27">IF(AL108="-","-",IF(ISBLANK(AL108)," ",SUM(AI108:AL108)))</f>
        <v>635</v>
      </c>
      <c r="AN108" s="135">
        <f t="shared" ref="AN108:AR158" si="28">IF(OR(ISBLANK(AI108),AI108=" ")," ",IF(AI108&lt;0,"？",IFERROR(AI108/24/60/60,"-")))</f>
        <v>4.0509259259259258E-4</v>
      </c>
      <c r="AO108" s="135">
        <f t="shared" si="28"/>
        <v>0</v>
      </c>
      <c r="AP108" s="135">
        <f t="shared" si="28"/>
        <v>2.7777777777777775E-3</v>
      </c>
      <c r="AQ108" s="135">
        <f t="shared" si="28"/>
        <v>4.1666666666666666E-3</v>
      </c>
      <c r="AR108" s="135">
        <f t="shared" si="28"/>
        <v>7.3495370370370372E-3</v>
      </c>
      <c r="AS108" s="143"/>
      <c r="AT108" s="144">
        <f>IFERROR(Q108*INDEX(相性スクリプト1!$L$29:$L$33,MATCH(W108,相性スクリプト1!$K$29:$K$33,0),)," ")</f>
        <v>40</v>
      </c>
      <c r="AU108" s="144">
        <f>IFERROR(R108*INDEX(相性スクリプト1!$L$29:$L$33,MATCH(X108,相性スクリプト1!$K$29:$K$33,0),)," ")</f>
        <v>110</v>
      </c>
      <c r="AV108" s="144">
        <f>IFERROR(S108*INDEX(相性スクリプト1!$L$29:$L$33,MATCH(Y108,相性スクリプト1!$K$29:$K$33,0),)," ")</f>
        <v>45</v>
      </c>
      <c r="AW108" s="144">
        <f>IFERROR(T108*INDEX(相性スクリプト1!$L$29:$L$33,MATCH(Z108,相性スクリプト1!$K$29:$K$33,0),)," ")</f>
        <v>225</v>
      </c>
      <c r="AX108" s="144">
        <f>IFERROR(U108*INDEX(相性スクリプト1!$L$29:$L$33,MATCH(AA108,相性スクリプト1!$K$29:$K$33,0),)," ")</f>
        <v>120</v>
      </c>
      <c r="AY108" s="144">
        <f>IFERROR(V108*INDEX(相性スクリプト1!$L$29:$L$33,MATCH(AB108,相性スクリプト1!$K$29:$K$33,0),)," ")</f>
        <v>100</v>
      </c>
      <c r="AZ108" s="144">
        <f t="shared" si="19"/>
        <v>6.6665999999999999</v>
      </c>
      <c r="BA108" s="144">
        <f t="shared" si="20"/>
        <v>3.3334999999999999</v>
      </c>
      <c r="BB108" s="144">
        <f t="shared" si="21"/>
        <v>5.5553999999999997</v>
      </c>
      <c r="BC108" s="144">
        <f t="shared" si="22"/>
        <v>1.1113</v>
      </c>
      <c r="BD108" s="144">
        <f t="shared" si="23"/>
        <v>2.2222</v>
      </c>
      <c r="BE108" s="144">
        <f t="shared" si="24"/>
        <v>4.4440999999999997</v>
      </c>
      <c r="BF108" s="126">
        <f t="shared" si="25"/>
        <v>635124</v>
      </c>
      <c r="BG108" s="149"/>
    </row>
    <row r="109" spans="1:59" x14ac:dyDescent="0.15">
      <c r="A109" s="108">
        <f t="shared" si="26"/>
        <v>73</v>
      </c>
      <c r="B109" s="54" t="s">
        <v>334</v>
      </c>
      <c r="C109" s="109" t="s">
        <v>236</v>
      </c>
      <c r="D109" s="109" t="s">
        <v>193</v>
      </c>
      <c r="E109" s="110" t="s">
        <v>147</v>
      </c>
      <c r="F109" s="110" t="s">
        <v>150</v>
      </c>
      <c r="G109" s="110">
        <v>280</v>
      </c>
      <c r="H109" s="110" t="s">
        <v>166</v>
      </c>
      <c r="I109" s="110">
        <v>-55</v>
      </c>
      <c r="J109" s="110" t="s">
        <v>148</v>
      </c>
      <c r="K109" s="110">
        <v>15</v>
      </c>
      <c r="L109" s="114" t="s">
        <v>335</v>
      </c>
      <c r="M109" s="114"/>
      <c r="N109" s="114"/>
      <c r="O109" s="114" t="s">
        <v>336</v>
      </c>
      <c r="P109" s="114" t="s">
        <v>237</v>
      </c>
      <c r="Q109" s="17">
        <v>90</v>
      </c>
      <c r="R109" s="17">
        <v>140</v>
      </c>
      <c r="S109" s="17">
        <v>130</v>
      </c>
      <c r="T109" s="17">
        <v>150</v>
      </c>
      <c r="U109" s="17">
        <v>120</v>
      </c>
      <c r="V109" s="17">
        <v>80</v>
      </c>
      <c r="W109" s="122" t="s">
        <v>134</v>
      </c>
      <c r="X109" s="122" t="s">
        <v>135</v>
      </c>
      <c r="Y109" s="122" t="s">
        <v>135</v>
      </c>
      <c r="Z109" s="122" t="s">
        <v>135</v>
      </c>
      <c r="AA109" s="122" t="s">
        <v>144</v>
      </c>
      <c r="AB109" s="122" t="s">
        <v>134</v>
      </c>
      <c r="AC109" s="126">
        <f t="shared" si="18"/>
        <v>5</v>
      </c>
      <c r="AD109" s="126">
        <f t="shared" si="18"/>
        <v>2</v>
      </c>
      <c r="AE109" s="126">
        <f t="shared" si="18"/>
        <v>3</v>
      </c>
      <c r="AF109" s="126">
        <f t="shared" si="18"/>
        <v>1</v>
      </c>
      <c r="AG109" s="126">
        <f t="shared" si="18"/>
        <v>4</v>
      </c>
      <c r="AH109" s="126">
        <f t="shared" si="18"/>
        <v>6</v>
      </c>
      <c r="AI109" s="134">
        <v>30</v>
      </c>
      <c r="AJ109" s="134">
        <v>0</v>
      </c>
      <c r="AK109" s="134">
        <v>240</v>
      </c>
      <c r="AL109" s="134">
        <v>360</v>
      </c>
      <c r="AM109" s="134">
        <f t="shared" si="27"/>
        <v>630</v>
      </c>
      <c r="AN109" s="135">
        <f t="shared" si="28"/>
        <v>3.4722222222222218E-4</v>
      </c>
      <c r="AO109" s="135">
        <f t="shared" si="28"/>
        <v>0</v>
      </c>
      <c r="AP109" s="135">
        <f t="shared" si="28"/>
        <v>2.7777777777777775E-3</v>
      </c>
      <c r="AQ109" s="135">
        <f t="shared" si="28"/>
        <v>4.1666666666666666E-3</v>
      </c>
      <c r="AR109" s="135">
        <f t="shared" si="28"/>
        <v>7.2916666666666668E-3</v>
      </c>
      <c r="AS109" s="143"/>
      <c r="AT109" s="144">
        <f>IFERROR(Q109*INDEX(相性スクリプト1!$L$29:$L$33,MATCH(W109,相性スクリプト1!$K$29:$K$33,0),)," ")</f>
        <v>45</v>
      </c>
      <c r="AU109" s="144">
        <f>IFERROR(R109*INDEX(相性スクリプト1!$L$29:$L$33,MATCH(X109,相性スクリプト1!$K$29:$K$33,0),)," ")</f>
        <v>210</v>
      </c>
      <c r="AV109" s="144">
        <f>IFERROR(S109*INDEX(相性スクリプト1!$L$29:$L$33,MATCH(Y109,相性スクリプト1!$K$29:$K$33,0),)," ")</f>
        <v>195</v>
      </c>
      <c r="AW109" s="144">
        <f>IFERROR(T109*INDEX(相性スクリプト1!$L$29:$L$33,MATCH(Z109,相性スクリプト1!$K$29:$K$33,0),)," ")</f>
        <v>225</v>
      </c>
      <c r="AX109" s="144">
        <f>IFERROR(U109*INDEX(相性スクリプト1!$L$29:$L$33,MATCH(AA109,相性スクリプト1!$K$29:$K$33,0),)," ")</f>
        <v>120</v>
      </c>
      <c r="AY109" s="144">
        <f>IFERROR(V109*INDEX(相性スクリプト1!$L$29:$L$33,MATCH(AB109,相性スクリプト1!$K$29:$K$33,0),)," ")</f>
        <v>40</v>
      </c>
      <c r="AZ109" s="144">
        <f t="shared" si="19"/>
        <v>5.5556000000000001</v>
      </c>
      <c r="BA109" s="144">
        <f t="shared" si="20"/>
        <v>2.2225000000000001</v>
      </c>
      <c r="BB109" s="144">
        <f t="shared" si="21"/>
        <v>3.3333999999999997</v>
      </c>
      <c r="BC109" s="144">
        <f t="shared" si="22"/>
        <v>1.1113</v>
      </c>
      <c r="BD109" s="144">
        <f t="shared" si="23"/>
        <v>4.4442000000000004</v>
      </c>
      <c r="BE109" s="144">
        <f t="shared" si="24"/>
        <v>6.6660999999999992</v>
      </c>
      <c r="BF109" s="126">
        <f t="shared" si="25"/>
        <v>523146</v>
      </c>
      <c r="BG109" s="149"/>
    </row>
    <row r="110" spans="1:59" x14ac:dyDescent="0.15">
      <c r="A110" s="108">
        <f t="shared" si="26"/>
        <v>74</v>
      </c>
      <c r="B110" s="54" t="s">
        <v>337</v>
      </c>
      <c r="C110" s="109" t="s">
        <v>236</v>
      </c>
      <c r="D110" s="109" t="s">
        <v>200</v>
      </c>
      <c r="E110" s="110" t="s">
        <v>147</v>
      </c>
      <c r="F110" s="110" t="s">
        <v>150</v>
      </c>
      <c r="G110" s="110">
        <v>360</v>
      </c>
      <c r="H110" s="110" t="s">
        <v>141</v>
      </c>
      <c r="I110" s="110">
        <v>20</v>
      </c>
      <c r="J110" s="110" t="s">
        <v>148</v>
      </c>
      <c r="K110" s="110">
        <v>14</v>
      </c>
      <c r="L110" s="114"/>
      <c r="M110" s="114"/>
      <c r="N110" s="114"/>
      <c r="O110" s="114"/>
      <c r="P110" s="114" t="s">
        <v>237</v>
      </c>
      <c r="Q110" s="17">
        <v>90</v>
      </c>
      <c r="R110" s="17">
        <v>100</v>
      </c>
      <c r="S110" s="17">
        <v>150</v>
      </c>
      <c r="T110" s="17">
        <v>110</v>
      </c>
      <c r="U110" s="17">
        <v>120</v>
      </c>
      <c r="V110" s="17">
        <v>80</v>
      </c>
      <c r="W110" s="122" t="s">
        <v>134</v>
      </c>
      <c r="X110" s="122" t="s">
        <v>144</v>
      </c>
      <c r="Y110" s="122" t="s">
        <v>135</v>
      </c>
      <c r="Z110" s="122" t="s">
        <v>144</v>
      </c>
      <c r="AA110" s="122" t="s">
        <v>144</v>
      </c>
      <c r="AB110" s="122" t="s">
        <v>134</v>
      </c>
      <c r="AC110" s="126">
        <f t="shared" si="18"/>
        <v>5</v>
      </c>
      <c r="AD110" s="126">
        <f t="shared" si="18"/>
        <v>4</v>
      </c>
      <c r="AE110" s="126">
        <f t="shared" si="18"/>
        <v>1</v>
      </c>
      <c r="AF110" s="126">
        <f t="shared" si="18"/>
        <v>3</v>
      </c>
      <c r="AG110" s="126">
        <f t="shared" si="18"/>
        <v>2</v>
      </c>
      <c r="AH110" s="126">
        <f t="shared" si="18"/>
        <v>6</v>
      </c>
      <c r="AI110" s="134">
        <v>24</v>
      </c>
      <c r="AJ110" s="134">
        <v>0</v>
      </c>
      <c r="AK110" s="134">
        <v>240</v>
      </c>
      <c r="AL110" s="134">
        <v>360</v>
      </c>
      <c r="AM110" s="134">
        <f t="shared" si="27"/>
        <v>624</v>
      </c>
      <c r="AN110" s="135">
        <f t="shared" si="28"/>
        <v>2.7777777777777778E-4</v>
      </c>
      <c r="AO110" s="135">
        <f t="shared" si="28"/>
        <v>0</v>
      </c>
      <c r="AP110" s="135">
        <f t="shared" si="28"/>
        <v>2.7777777777777775E-3</v>
      </c>
      <c r="AQ110" s="135">
        <f t="shared" si="28"/>
        <v>4.1666666666666666E-3</v>
      </c>
      <c r="AR110" s="135">
        <f t="shared" si="28"/>
        <v>7.2222222222222228E-3</v>
      </c>
      <c r="AS110" s="143"/>
      <c r="AT110" s="144">
        <f>IFERROR(Q110*INDEX(相性スクリプト1!$L$29:$L$33,MATCH(W110,相性スクリプト1!$K$29:$K$33,0),)," ")</f>
        <v>45</v>
      </c>
      <c r="AU110" s="144">
        <f>IFERROR(R110*INDEX(相性スクリプト1!$L$29:$L$33,MATCH(X110,相性スクリプト1!$K$29:$K$33,0),)," ")</f>
        <v>100</v>
      </c>
      <c r="AV110" s="144">
        <f>IFERROR(S110*INDEX(相性スクリプト1!$L$29:$L$33,MATCH(Y110,相性スクリプト1!$K$29:$K$33,0),)," ")</f>
        <v>225</v>
      </c>
      <c r="AW110" s="144">
        <f>IFERROR(T110*INDEX(相性スクリプト1!$L$29:$L$33,MATCH(Z110,相性スクリプト1!$K$29:$K$33,0),)," ")</f>
        <v>110</v>
      </c>
      <c r="AX110" s="144">
        <f>IFERROR(U110*INDEX(相性スクリプト1!$L$29:$L$33,MATCH(AA110,相性スクリプト1!$K$29:$K$33,0),)," ")</f>
        <v>120</v>
      </c>
      <c r="AY110" s="144">
        <f>IFERROR(V110*INDEX(相性スクリプト1!$L$29:$L$33,MATCH(AB110,相性スクリプト1!$K$29:$K$33,0),)," ")</f>
        <v>40</v>
      </c>
      <c r="AZ110" s="144">
        <f t="shared" si="19"/>
        <v>5.5556000000000001</v>
      </c>
      <c r="BA110" s="144">
        <f t="shared" si="20"/>
        <v>4.4444999999999997</v>
      </c>
      <c r="BB110" s="144">
        <f t="shared" si="21"/>
        <v>1.1113999999999999</v>
      </c>
      <c r="BC110" s="144">
        <f t="shared" si="22"/>
        <v>3.3332999999999999</v>
      </c>
      <c r="BD110" s="144">
        <f t="shared" si="23"/>
        <v>2.2222</v>
      </c>
      <c r="BE110" s="144">
        <f t="shared" si="24"/>
        <v>6.6660999999999992</v>
      </c>
      <c r="BF110" s="126">
        <f t="shared" si="25"/>
        <v>541326</v>
      </c>
      <c r="BG110" s="149"/>
    </row>
    <row r="111" spans="1:59" x14ac:dyDescent="0.15">
      <c r="A111" s="108">
        <f t="shared" si="26"/>
        <v>75</v>
      </c>
      <c r="B111" s="54" t="s">
        <v>338</v>
      </c>
      <c r="C111" s="109" t="s">
        <v>236</v>
      </c>
      <c r="D111" s="109" t="s">
        <v>204</v>
      </c>
      <c r="E111" s="110" t="s">
        <v>147</v>
      </c>
      <c r="F111" s="110" t="s">
        <v>140</v>
      </c>
      <c r="G111" s="110">
        <v>280</v>
      </c>
      <c r="H111" s="110" t="s">
        <v>149</v>
      </c>
      <c r="I111" s="110">
        <v>0</v>
      </c>
      <c r="J111" s="110" t="s">
        <v>140</v>
      </c>
      <c r="K111" s="110">
        <v>17</v>
      </c>
      <c r="L111" s="114"/>
      <c r="M111" s="114"/>
      <c r="N111" s="114"/>
      <c r="O111" s="114"/>
      <c r="P111" s="114" t="s">
        <v>237</v>
      </c>
      <c r="Q111" s="17">
        <v>90</v>
      </c>
      <c r="R111" s="17">
        <v>150</v>
      </c>
      <c r="S111" s="17">
        <v>100</v>
      </c>
      <c r="T111" s="17">
        <v>120</v>
      </c>
      <c r="U111" s="17">
        <v>130</v>
      </c>
      <c r="V111" s="17">
        <v>110</v>
      </c>
      <c r="W111" s="122" t="s">
        <v>134</v>
      </c>
      <c r="X111" s="122" t="s">
        <v>135</v>
      </c>
      <c r="Y111" s="122" t="s">
        <v>144</v>
      </c>
      <c r="Z111" s="122" t="s">
        <v>144</v>
      </c>
      <c r="AA111" s="122" t="s">
        <v>144</v>
      </c>
      <c r="AB111" s="122" t="s">
        <v>144</v>
      </c>
      <c r="AC111" s="126">
        <f t="shared" si="18"/>
        <v>6</v>
      </c>
      <c r="AD111" s="126">
        <f t="shared" si="18"/>
        <v>1</v>
      </c>
      <c r="AE111" s="126">
        <f t="shared" si="18"/>
        <v>5</v>
      </c>
      <c r="AF111" s="126">
        <f t="shared" si="18"/>
        <v>3</v>
      </c>
      <c r="AG111" s="126">
        <f t="shared" si="18"/>
        <v>2</v>
      </c>
      <c r="AH111" s="126">
        <f t="shared" si="18"/>
        <v>4</v>
      </c>
      <c r="AI111" s="134">
        <v>21</v>
      </c>
      <c r="AJ111" s="134">
        <v>0</v>
      </c>
      <c r="AK111" s="134">
        <v>240</v>
      </c>
      <c r="AL111" s="134">
        <v>360</v>
      </c>
      <c r="AM111" s="134">
        <f t="shared" si="27"/>
        <v>621</v>
      </c>
      <c r="AN111" s="135">
        <f t="shared" si="28"/>
        <v>2.4305555555555555E-4</v>
      </c>
      <c r="AO111" s="135">
        <f t="shared" si="28"/>
        <v>0</v>
      </c>
      <c r="AP111" s="135">
        <f t="shared" si="28"/>
        <v>2.7777777777777775E-3</v>
      </c>
      <c r="AQ111" s="135">
        <f t="shared" si="28"/>
        <v>4.1666666666666666E-3</v>
      </c>
      <c r="AR111" s="135">
        <f t="shared" si="28"/>
        <v>7.1875000000000003E-3</v>
      </c>
      <c r="AS111" s="143"/>
      <c r="AT111" s="144">
        <f>IFERROR(Q111*INDEX(相性スクリプト1!$L$29:$L$33,MATCH(W111,相性スクリプト1!$K$29:$K$33,0),)," ")</f>
        <v>45</v>
      </c>
      <c r="AU111" s="144">
        <f>IFERROR(R111*INDEX(相性スクリプト1!$L$29:$L$33,MATCH(X111,相性スクリプト1!$K$29:$K$33,0),)," ")</f>
        <v>225</v>
      </c>
      <c r="AV111" s="144">
        <f>IFERROR(S111*INDEX(相性スクリプト1!$L$29:$L$33,MATCH(Y111,相性スクリプト1!$K$29:$K$33,0),)," ")</f>
        <v>100</v>
      </c>
      <c r="AW111" s="144">
        <f>IFERROR(T111*INDEX(相性スクリプト1!$L$29:$L$33,MATCH(Z111,相性スクリプト1!$K$29:$K$33,0),)," ")</f>
        <v>120</v>
      </c>
      <c r="AX111" s="144">
        <f>IFERROR(U111*INDEX(相性スクリプト1!$L$29:$L$33,MATCH(AA111,相性スクリプト1!$K$29:$K$33,0),)," ")</f>
        <v>130</v>
      </c>
      <c r="AY111" s="144">
        <f>IFERROR(V111*INDEX(相性スクリプト1!$L$29:$L$33,MATCH(AB111,相性スクリプト1!$K$29:$K$33,0),)," ")</f>
        <v>110</v>
      </c>
      <c r="AZ111" s="144">
        <f t="shared" si="19"/>
        <v>6.6665999999999999</v>
      </c>
      <c r="BA111" s="144">
        <f t="shared" si="20"/>
        <v>1.1114999999999999</v>
      </c>
      <c r="BB111" s="144">
        <f t="shared" si="21"/>
        <v>5.5553999999999997</v>
      </c>
      <c r="BC111" s="144">
        <f t="shared" si="22"/>
        <v>3.3332999999999999</v>
      </c>
      <c r="BD111" s="144">
        <f t="shared" si="23"/>
        <v>2.2222</v>
      </c>
      <c r="BE111" s="144">
        <f t="shared" si="24"/>
        <v>4.4440999999999997</v>
      </c>
      <c r="BF111" s="126">
        <f t="shared" si="25"/>
        <v>615324</v>
      </c>
      <c r="BG111" s="149"/>
    </row>
    <row r="112" spans="1:59" x14ac:dyDescent="0.15">
      <c r="A112" s="108">
        <f t="shared" si="26"/>
        <v>75</v>
      </c>
      <c r="B112" s="54" t="s">
        <v>339</v>
      </c>
      <c r="C112" s="109" t="s">
        <v>236</v>
      </c>
      <c r="D112" s="109" t="s">
        <v>204</v>
      </c>
      <c r="E112" s="110" t="s">
        <v>147</v>
      </c>
      <c r="F112" s="110" t="s">
        <v>140</v>
      </c>
      <c r="G112" s="110">
        <v>300</v>
      </c>
      <c r="H112" s="110" t="s">
        <v>149</v>
      </c>
      <c r="I112" s="110">
        <v>70</v>
      </c>
      <c r="J112" s="110" t="s">
        <v>144</v>
      </c>
      <c r="K112" s="110">
        <v>17</v>
      </c>
      <c r="L112" s="114"/>
      <c r="M112" s="114"/>
      <c r="N112" s="114"/>
      <c r="O112" s="114"/>
      <c r="P112" s="114" t="s">
        <v>237</v>
      </c>
      <c r="Q112" s="17">
        <v>212</v>
      </c>
      <c r="R112" s="17">
        <v>139</v>
      </c>
      <c r="S112" s="17">
        <v>88</v>
      </c>
      <c r="T112" s="17">
        <v>112</v>
      </c>
      <c r="U112" s="17">
        <v>113</v>
      </c>
      <c r="V112" s="17">
        <v>105</v>
      </c>
      <c r="W112" s="122" t="s">
        <v>134</v>
      </c>
      <c r="X112" s="122" t="s">
        <v>135</v>
      </c>
      <c r="Y112" s="122" t="s">
        <v>144</v>
      </c>
      <c r="Z112" s="122" t="s">
        <v>144</v>
      </c>
      <c r="AA112" s="122" t="s">
        <v>144</v>
      </c>
      <c r="AB112" s="122" t="s">
        <v>144</v>
      </c>
      <c r="AC112" s="126">
        <f t="shared" ref="AC112:AH154" si="29">IFERROR(IF($B112="すえきすえぞー(レア1)",AC$401,RANK(AZ112,$AZ112:$BE112,1))," ")</f>
        <v>4</v>
      </c>
      <c r="AD112" s="126">
        <f t="shared" si="29"/>
        <v>1</v>
      </c>
      <c r="AE112" s="126">
        <f t="shared" si="29"/>
        <v>6</v>
      </c>
      <c r="AF112" s="126">
        <f t="shared" si="29"/>
        <v>3</v>
      </c>
      <c r="AG112" s="126">
        <f t="shared" si="29"/>
        <v>2</v>
      </c>
      <c r="AH112" s="126">
        <f t="shared" si="29"/>
        <v>5</v>
      </c>
      <c r="AI112" s="134">
        <v>254</v>
      </c>
      <c r="AJ112" s="134">
        <v>0</v>
      </c>
      <c r="AK112" s="134">
        <v>0</v>
      </c>
      <c r="AL112" s="134">
        <v>249</v>
      </c>
      <c r="AM112" s="134">
        <f t="shared" si="27"/>
        <v>503</v>
      </c>
      <c r="AN112" s="135">
        <f t="shared" si="28"/>
        <v>2.9398148148148148E-3</v>
      </c>
      <c r="AO112" s="135">
        <f t="shared" si="28"/>
        <v>0</v>
      </c>
      <c r="AP112" s="135">
        <f t="shared" si="28"/>
        <v>0</v>
      </c>
      <c r="AQ112" s="135">
        <f t="shared" si="28"/>
        <v>2.8819444444444444E-3</v>
      </c>
      <c r="AR112" s="135">
        <f t="shared" si="28"/>
        <v>5.8217592592592592E-3</v>
      </c>
      <c r="AS112" s="143"/>
      <c r="AT112" s="144">
        <f>IFERROR(Q112*INDEX(相性スクリプト1!$L$29:$L$33,MATCH(W112,相性スクリプト1!$K$29:$K$33,0),)," ")</f>
        <v>106</v>
      </c>
      <c r="AU112" s="144">
        <f>IFERROR(R112*INDEX(相性スクリプト1!$L$29:$L$33,MATCH(X112,相性スクリプト1!$K$29:$K$33,0),)," ")</f>
        <v>208.5</v>
      </c>
      <c r="AV112" s="144">
        <f>IFERROR(S112*INDEX(相性スクリプト1!$L$29:$L$33,MATCH(Y112,相性スクリプト1!$K$29:$K$33,0),)," ")</f>
        <v>88</v>
      </c>
      <c r="AW112" s="144">
        <f>IFERROR(T112*INDEX(相性スクリプト1!$L$29:$L$33,MATCH(Z112,相性スクリプト1!$K$29:$K$33,0),)," ")</f>
        <v>112</v>
      </c>
      <c r="AX112" s="144">
        <f>IFERROR(U112*INDEX(相性スクリプト1!$L$29:$L$33,MATCH(AA112,相性スクリプト1!$K$29:$K$33,0),)," ")</f>
        <v>113</v>
      </c>
      <c r="AY112" s="144">
        <f>IFERROR(V112*INDEX(相性スクリプト1!$L$29:$L$33,MATCH(AB112,相性スクリプト1!$K$29:$K$33,0),)," ")</f>
        <v>105</v>
      </c>
      <c r="AZ112" s="144">
        <f t="shared" si="19"/>
        <v>4.4116000000000009</v>
      </c>
      <c r="BA112" s="144">
        <f t="shared" si="20"/>
        <v>1.1225000000000001</v>
      </c>
      <c r="BB112" s="144">
        <f t="shared" si="21"/>
        <v>6.6663999999999994</v>
      </c>
      <c r="BC112" s="144">
        <f t="shared" si="22"/>
        <v>3.3443000000000001</v>
      </c>
      <c r="BD112" s="144">
        <f t="shared" si="23"/>
        <v>2.2332000000000001</v>
      </c>
      <c r="BE112" s="144">
        <f t="shared" si="24"/>
        <v>5.5550999999999995</v>
      </c>
      <c r="BF112" s="126">
        <f t="shared" si="25"/>
        <v>416325</v>
      </c>
      <c r="BG112" s="149"/>
    </row>
    <row r="113" spans="1:59" x14ac:dyDescent="0.15">
      <c r="A113" s="108">
        <f t="shared" si="26"/>
        <v>76</v>
      </c>
      <c r="B113" s="54" t="s">
        <v>340</v>
      </c>
      <c r="C113" s="109" t="s">
        <v>236</v>
      </c>
      <c r="D113" s="109" t="s">
        <v>210</v>
      </c>
      <c r="E113" s="110"/>
      <c r="F113" s="110"/>
      <c r="G113" s="110"/>
      <c r="H113" s="110"/>
      <c r="I113" s="110"/>
      <c r="J113" s="110"/>
      <c r="K113" s="110"/>
      <c r="L113" s="114"/>
      <c r="M113" s="114"/>
      <c r="N113" s="114"/>
      <c r="O113" s="114"/>
      <c r="P113" s="114"/>
      <c r="Q113" s="17"/>
      <c r="R113" s="17"/>
      <c r="S113" s="17"/>
      <c r="T113" s="17"/>
      <c r="U113" s="17"/>
      <c r="V113" s="17"/>
      <c r="W113" s="122"/>
      <c r="X113" s="122"/>
      <c r="Y113" s="122"/>
      <c r="Z113" s="122"/>
      <c r="AA113" s="122"/>
      <c r="AB113" s="122"/>
      <c r="AC113" s="126" t="str">
        <f t="shared" si="29"/>
        <v xml:space="preserve"> </v>
      </c>
      <c r="AD113" s="126" t="str">
        <f t="shared" si="29"/>
        <v xml:space="preserve"> </v>
      </c>
      <c r="AE113" s="126" t="str">
        <f t="shared" si="29"/>
        <v xml:space="preserve"> </v>
      </c>
      <c r="AF113" s="126" t="str">
        <f t="shared" si="29"/>
        <v xml:space="preserve"> </v>
      </c>
      <c r="AG113" s="126" t="str">
        <f t="shared" si="29"/>
        <v xml:space="preserve"> </v>
      </c>
      <c r="AH113" s="126" t="str">
        <f t="shared" si="29"/>
        <v xml:space="preserve"> </v>
      </c>
      <c r="AI113" s="134"/>
      <c r="AJ113" s="134"/>
      <c r="AK113" s="134"/>
      <c r="AL113" s="134"/>
      <c r="AM113" s="134" t="str">
        <f t="shared" si="27"/>
        <v xml:space="preserve"> </v>
      </c>
      <c r="AN113" s="135" t="str">
        <f t="shared" si="28"/>
        <v xml:space="preserve"> </v>
      </c>
      <c r="AO113" s="135" t="str">
        <f t="shared" si="28"/>
        <v xml:space="preserve"> </v>
      </c>
      <c r="AP113" s="135" t="str">
        <f t="shared" si="28"/>
        <v xml:space="preserve"> </v>
      </c>
      <c r="AQ113" s="135" t="str">
        <f t="shared" si="28"/>
        <v xml:space="preserve"> </v>
      </c>
      <c r="AR113" s="135" t="str">
        <f t="shared" si="28"/>
        <v xml:space="preserve"> </v>
      </c>
      <c r="AS113" s="143"/>
      <c r="AT113" s="144" t="str">
        <f>IFERROR(Q113*INDEX(相性スクリプト1!$L$29:$L$33,MATCH(W113,相性スクリプト1!$K$29:$K$33,0),)," ")</f>
        <v xml:space="preserve"> </v>
      </c>
      <c r="AU113" s="144" t="str">
        <f>IFERROR(R113*INDEX(相性スクリプト1!$L$29:$L$33,MATCH(X113,相性スクリプト1!$K$29:$K$33,0),)," ")</f>
        <v xml:space="preserve"> </v>
      </c>
      <c r="AV113" s="144" t="str">
        <f>IFERROR(S113*INDEX(相性スクリプト1!$L$29:$L$33,MATCH(Y113,相性スクリプト1!$K$29:$K$33,0),)," ")</f>
        <v xml:space="preserve"> </v>
      </c>
      <c r="AW113" s="144" t="str">
        <f>IFERROR(T113*INDEX(相性スクリプト1!$L$29:$L$33,MATCH(Z113,相性スクリプト1!$K$29:$K$33,0),)," ")</f>
        <v xml:space="preserve"> </v>
      </c>
      <c r="AX113" s="144" t="str">
        <f>IFERROR(U113*INDEX(相性スクリプト1!$L$29:$L$33,MATCH(AA113,相性スクリプト1!$K$29:$K$33,0),)," ")</f>
        <v xml:space="preserve"> </v>
      </c>
      <c r="AY113" s="144" t="str">
        <f>IFERROR(V113*INDEX(相性スクリプト1!$L$29:$L$33,MATCH(AB113,相性スクリプト1!$K$29:$K$33,0),)," ")</f>
        <v xml:space="preserve"> </v>
      </c>
      <c r="AZ113" s="144" t="str">
        <f t="shared" si="19"/>
        <v xml:space="preserve"> </v>
      </c>
      <c r="BA113" s="144" t="str">
        <f t="shared" si="20"/>
        <v xml:space="preserve"> </v>
      </c>
      <c r="BB113" s="144" t="str">
        <f t="shared" si="21"/>
        <v xml:space="preserve"> </v>
      </c>
      <c r="BC113" s="144" t="str">
        <f t="shared" si="22"/>
        <v xml:space="preserve"> </v>
      </c>
      <c r="BD113" s="144" t="str">
        <f t="shared" si="23"/>
        <v xml:space="preserve"> </v>
      </c>
      <c r="BE113" s="144" t="str">
        <f t="shared" si="24"/>
        <v xml:space="preserve"> </v>
      </c>
      <c r="BF113" s="126" t="str">
        <f t="shared" si="25"/>
        <v xml:space="preserve"> </v>
      </c>
      <c r="BG113" s="149"/>
    </row>
    <row r="114" spans="1:59" x14ac:dyDescent="0.15">
      <c r="A114" s="108">
        <f t="shared" si="26"/>
        <v>76</v>
      </c>
      <c r="B114" s="54" t="s">
        <v>341</v>
      </c>
      <c r="C114" s="109" t="s">
        <v>236</v>
      </c>
      <c r="D114" s="109" t="s">
        <v>210</v>
      </c>
      <c r="E114" s="110" t="s">
        <v>147</v>
      </c>
      <c r="F114" s="110" t="s">
        <v>156</v>
      </c>
      <c r="G114" s="110">
        <v>300</v>
      </c>
      <c r="H114" s="110" t="s">
        <v>166</v>
      </c>
      <c r="I114" s="110">
        <v>-55</v>
      </c>
      <c r="J114" s="110" t="s">
        <v>144</v>
      </c>
      <c r="K114" s="110">
        <v>16</v>
      </c>
      <c r="L114" s="114" t="s">
        <v>335</v>
      </c>
      <c r="M114" s="114"/>
      <c r="N114" s="114"/>
      <c r="O114" s="114" t="s">
        <v>336</v>
      </c>
      <c r="P114" s="114" t="s">
        <v>237</v>
      </c>
      <c r="Q114" s="17">
        <v>85</v>
      </c>
      <c r="R114" s="17">
        <v>152</v>
      </c>
      <c r="S114" s="17">
        <v>184</v>
      </c>
      <c r="T114" s="17">
        <v>165</v>
      </c>
      <c r="U114" s="17">
        <v>167</v>
      </c>
      <c r="V114" s="17">
        <v>36</v>
      </c>
      <c r="W114" s="122" t="s">
        <v>134</v>
      </c>
      <c r="X114" s="122" t="s">
        <v>135</v>
      </c>
      <c r="Y114" s="122" t="s">
        <v>135</v>
      </c>
      <c r="Z114" s="122" t="s">
        <v>135</v>
      </c>
      <c r="AA114" s="122" t="s">
        <v>144</v>
      </c>
      <c r="AB114" s="122" t="s">
        <v>134</v>
      </c>
      <c r="AC114" s="126">
        <f t="shared" si="29"/>
        <v>5</v>
      </c>
      <c r="AD114" s="126">
        <f t="shared" si="29"/>
        <v>3</v>
      </c>
      <c r="AE114" s="126">
        <f t="shared" si="29"/>
        <v>1</v>
      </c>
      <c r="AF114" s="126">
        <f t="shared" si="29"/>
        <v>2</v>
      </c>
      <c r="AG114" s="126">
        <f t="shared" si="29"/>
        <v>4</v>
      </c>
      <c r="AH114" s="126">
        <f t="shared" si="29"/>
        <v>6</v>
      </c>
      <c r="AI114" s="134">
        <v>2775</v>
      </c>
      <c r="AJ114" s="134">
        <v>0</v>
      </c>
      <c r="AK114" s="134">
        <v>0</v>
      </c>
      <c r="AL114" s="134">
        <v>269</v>
      </c>
      <c r="AM114" s="134">
        <f t="shared" si="27"/>
        <v>3044</v>
      </c>
      <c r="AN114" s="135">
        <f t="shared" si="28"/>
        <v>3.2118055555555552E-2</v>
      </c>
      <c r="AO114" s="135">
        <f t="shared" si="28"/>
        <v>0</v>
      </c>
      <c r="AP114" s="135">
        <f t="shared" si="28"/>
        <v>0</v>
      </c>
      <c r="AQ114" s="135">
        <f t="shared" si="28"/>
        <v>3.1134259259259262E-3</v>
      </c>
      <c r="AR114" s="135">
        <f t="shared" si="28"/>
        <v>3.5231481481481482E-2</v>
      </c>
      <c r="AS114" s="143"/>
      <c r="AT114" s="144">
        <f>IFERROR(Q114*INDEX(相性スクリプト1!$L$29:$L$33,MATCH(W114,相性スクリプト1!$K$29:$K$33,0),)," ")</f>
        <v>42.5</v>
      </c>
      <c r="AU114" s="144">
        <f>IFERROR(R114*INDEX(相性スクリプト1!$L$29:$L$33,MATCH(X114,相性スクリプト1!$K$29:$K$33,0),)," ")</f>
        <v>228</v>
      </c>
      <c r="AV114" s="144">
        <f>IFERROR(S114*INDEX(相性スクリプト1!$L$29:$L$33,MATCH(Y114,相性スクリプト1!$K$29:$K$33,0),)," ")</f>
        <v>276</v>
      </c>
      <c r="AW114" s="144">
        <f>IFERROR(T114*INDEX(相性スクリプト1!$L$29:$L$33,MATCH(Z114,相性スクリプト1!$K$29:$K$33,0),)," ")</f>
        <v>247.5</v>
      </c>
      <c r="AX114" s="144">
        <f>IFERROR(U114*INDEX(相性スクリプト1!$L$29:$L$33,MATCH(AA114,相性スクリプト1!$K$29:$K$33,0),)," ")</f>
        <v>167</v>
      </c>
      <c r="AY114" s="144">
        <f>IFERROR(V114*INDEX(相性スクリプト1!$L$29:$L$33,MATCH(AB114,相性スクリプト1!$K$29:$K$33,0),)," ")</f>
        <v>18</v>
      </c>
      <c r="AZ114" s="144">
        <f t="shared" si="19"/>
        <v>5.5556000000000001</v>
      </c>
      <c r="BA114" s="144">
        <f t="shared" si="20"/>
        <v>3.3445</v>
      </c>
      <c r="BB114" s="144">
        <f t="shared" si="21"/>
        <v>1.1113999999999999</v>
      </c>
      <c r="BC114" s="144">
        <f t="shared" si="22"/>
        <v>2.2333000000000003</v>
      </c>
      <c r="BD114" s="144">
        <f t="shared" si="23"/>
        <v>4.4222000000000001</v>
      </c>
      <c r="BE114" s="144">
        <f t="shared" si="24"/>
        <v>6.6660999999999992</v>
      </c>
      <c r="BF114" s="126">
        <f t="shared" si="25"/>
        <v>531246</v>
      </c>
      <c r="BG114" s="149"/>
    </row>
    <row r="115" spans="1:59" x14ac:dyDescent="0.15">
      <c r="A115" s="108">
        <f t="shared" si="26"/>
        <v>76</v>
      </c>
      <c r="B115" s="54" t="s">
        <v>342</v>
      </c>
      <c r="C115" s="109" t="s">
        <v>236</v>
      </c>
      <c r="D115" s="109" t="s">
        <v>210</v>
      </c>
      <c r="E115" s="110" t="s">
        <v>147</v>
      </c>
      <c r="F115" s="110" t="s">
        <v>156</v>
      </c>
      <c r="G115" s="110">
        <v>300</v>
      </c>
      <c r="H115" s="110" t="s">
        <v>166</v>
      </c>
      <c r="I115" s="110">
        <v>-55</v>
      </c>
      <c r="J115" s="110" t="s">
        <v>144</v>
      </c>
      <c r="K115" s="110">
        <v>16</v>
      </c>
      <c r="L115" s="114" t="s">
        <v>335</v>
      </c>
      <c r="M115" s="114" t="s">
        <v>343</v>
      </c>
      <c r="N115" s="114"/>
      <c r="O115" s="114" t="s">
        <v>336</v>
      </c>
      <c r="P115" s="114" t="s">
        <v>237</v>
      </c>
      <c r="Q115" s="17">
        <v>102</v>
      </c>
      <c r="R115" s="17">
        <v>161</v>
      </c>
      <c r="S115" s="17">
        <v>147</v>
      </c>
      <c r="T115" s="17">
        <v>159</v>
      </c>
      <c r="U115" s="17">
        <v>127</v>
      </c>
      <c r="V115" s="17">
        <v>101</v>
      </c>
      <c r="W115" s="122" t="s">
        <v>134</v>
      </c>
      <c r="X115" s="122" t="s">
        <v>135</v>
      </c>
      <c r="Y115" s="122" t="s">
        <v>135</v>
      </c>
      <c r="Z115" s="122" t="s">
        <v>135</v>
      </c>
      <c r="AA115" s="122" t="s">
        <v>144</v>
      </c>
      <c r="AB115" s="122" t="s">
        <v>134</v>
      </c>
      <c r="AC115" s="126">
        <f t="shared" si="29"/>
        <v>5</v>
      </c>
      <c r="AD115" s="126">
        <f t="shared" si="29"/>
        <v>1</v>
      </c>
      <c r="AE115" s="126">
        <f t="shared" si="29"/>
        <v>3</v>
      </c>
      <c r="AF115" s="126">
        <f t="shared" si="29"/>
        <v>2</v>
      </c>
      <c r="AG115" s="126">
        <f t="shared" si="29"/>
        <v>4</v>
      </c>
      <c r="AH115" s="126">
        <f t="shared" si="29"/>
        <v>6</v>
      </c>
      <c r="AI115" s="134">
        <v>3418</v>
      </c>
      <c r="AJ115" s="134">
        <v>0</v>
      </c>
      <c r="AK115" s="134">
        <v>0</v>
      </c>
      <c r="AL115" s="134">
        <v>338</v>
      </c>
      <c r="AM115" s="134">
        <f t="shared" si="27"/>
        <v>3756</v>
      </c>
      <c r="AN115" s="135">
        <f t="shared" si="28"/>
        <v>3.9560185185185184E-2</v>
      </c>
      <c r="AO115" s="135">
        <f t="shared" si="28"/>
        <v>0</v>
      </c>
      <c r="AP115" s="135">
        <f t="shared" si="28"/>
        <v>0</v>
      </c>
      <c r="AQ115" s="135">
        <f t="shared" si="28"/>
        <v>3.9120370370370368E-3</v>
      </c>
      <c r="AR115" s="135">
        <f t="shared" si="28"/>
        <v>4.3472222222222225E-2</v>
      </c>
      <c r="AS115" s="143"/>
      <c r="AT115" s="144">
        <f>IFERROR(Q115*INDEX(相性スクリプト1!$L$29:$L$33,MATCH(W115,相性スクリプト1!$K$29:$K$33,0),)," ")</f>
        <v>51</v>
      </c>
      <c r="AU115" s="144">
        <f>IFERROR(R115*INDEX(相性スクリプト1!$L$29:$L$33,MATCH(X115,相性スクリプト1!$K$29:$K$33,0),)," ")</f>
        <v>241.5</v>
      </c>
      <c r="AV115" s="144">
        <f>IFERROR(S115*INDEX(相性スクリプト1!$L$29:$L$33,MATCH(Y115,相性スクリプト1!$K$29:$K$33,0),)," ")</f>
        <v>220.5</v>
      </c>
      <c r="AW115" s="144">
        <f>IFERROR(T115*INDEX(相性スクリプト1!$L$29:$L$33,MATCH(Z115,相性スクリプト1!$K$29:$K$33,0),)," ")</f>
        <v>238.5</v>
      </c>
      <c r="AX115" s="144">
        <f>IFERROR(U115*INDEX(相性スクリプト1!$L$29:$L$33,MATCH(AA115,相性スクリプト1!$K$29:$K$33,0),)," ")</f>
        <v>127</v>
      </c>
      <c r="AY115" s="144">
        <f>IFERROR(V115*INDEX(相性スクリプト1!$L$29:$L$33,MATCH(AB115,相性スクリプト1!$K$29:$K$33,0),)," ")</f>
        <v>50.5</v>
      </c>
      <c r="AZ115" s="144">
        <f t="shared" si="19"/>
        <v>5.5556000000000001</v>
      </c>
      <c r="BA115" s="144">
        <f t="shared" si="20"/>
        <v>1.1114999999999999</v>
      </c>
      <c r="BB115" s="144">
        <f t="shared" si="21"/>
        <v>3.3333999999999997</v>
      </c>
      <c r="BC115" s="144">
        <f t="shared" si="22"/>
        <v>2.2223000000000002</v>
      </c>
      <c r="BD115" s="144">
        <f t="shared" si="23"/>
        <v>4.4442000000000004</v>
      </c>
      <c r="BE115" s="144">
        <f t="shared" si="24"/>
        <v>6.6660999999999992</v>
      </c>
      <c r="BF115" s="126">
        <f t="shared" si="25"/>
        <v>513246</v>
      </c>
      <c r="BG115" s="149"/>
    </row>
    <row r="116" spans="1:59" x14ac:dyDescent="0.15">
      <c r="A116" s="108">
        <f t="shared" si="26"/>
        <v>76</v>
      </c>
      <c r="B116" s="54" t="s">
        <v>344</v>
      </c>
      <c r="C116" s="109" t="s">
        <v>236</v>
      </c>
      <c r="D116" s="109" t="s">
        <v>210</v>
      </c>
      <c r="E116" s="110" t="s">
        <v>147</v>
      </c>
      <c r="F116" s="110" t="s">
        <v>156</v>
      </c>
      <c r="G116" s="110">
        <v>300</v>
      </c>
      <c r="H116" s="110" t="s">
        <v>166</v>
      </c>
      <c r="I116" s="110">
        <v>-55</v>
      </c>
      <c r="J116" s="110" t="s">
        <v>144</v>
      </c>
      <c r="K116" s="110">
        <v>16</v>
      </c>
      <c r="L116" s="114" t="s">
        <v>335</v>
      </c>
      <c r="M116" s="114"/>
      <c r="N116" s="114"/>
      <c r="O116" s="114" t="s">
        <v>336</v>
      </c>
      <c r="P116" s="114" t="s">
        <v>237</v>
      </c>
      <c r="Q116" s="17">
        <v>57</v>
      </c>
      <c r="R116" s="17">
        <v>162</v>
      </c>
      <c r="S116" s="17">
        <v>175</v>
      </c>
      <c r="T116" s="17">
        <v>161</v>
      </c>
      <c r="U116" s="17">
        <v>99</v>
      </c>
      <c r="V116" s="17">
        <v>68</v>
      </c>
      <c r="W116" s="122" t="s">
        <v>134</v>
      </c>
      <c r="X116" s="122" t="s">
        <v>135</v>
      </c>
      <c r="Y116" s="122" t="s">
        <v>135</v>
      </c>
      <c r="Z116" s="122" t="s">
        <v>135</v>
      </c>
      <c r="AA116" s="122" t="s">
        <v>144</v>
      </c>
      <c r="AB116" s="122" t="s">
        <v>134</v>
      </c>
      <c r="AC116" s="126">
        <f t="shared" si="29"/>
        <v>6</v>
      </c>
      <c r="AD116" s="126">
        <f t="shared" si="29"/>
        <v>2</v>
      </c>
      <c r="AE116" s="126">
        <f t="shared" si="29"/>
        <v>1</v>
      </c>
      <c r="AF116" s="126">
        <f t="shared" si="29"/>
        <v>3</v>
      </c>
      <c r="AG116" s="126">
        <f t="shared" si="29"/>
        <v>4</v>
      </c>
      <c r="AH116" s="126">
        <f t="shared" si="29"/>
        <v>5</v>
      </c>
      <c r="AI116" s="134">
        <v>2972</v>
      </c>
      <c r="AJ116" s="134">
        <v>0</v>
      </c>
      <c r="AK116" s="134">
        <v>0</v>
      </c>
      <c r="AL116" s="134">
        <v>4</v>
      </c>
      <c r="AM116" s="134">
        <f t="shared" si="27"/>
        <v>2976</v>
      </c>
      <c r="AN116" s="135">
        <f t="shared" si="28"/>
        <v>3.4398148148148143E-2</v>
      </c>
      <c r="AO116" s="135">
        <f t="shared" si="28"/>
        <v>0</v>
      </c>
      <c r="AP116" s="135">
        <f t="shared" si="28"/>
        <v>0</v>
      </c>
      <c r="AQ116" s="135">
        <f t="shared" si="28"/>
        <v>4.6296296296296294E-5</v>
      </c>
      <c r="AR116" s="135">
        <f t="shared" si="28"/>
        <v>3.4444444444444451E-2</v>
      </c>
      <c r="AS116" s="143"/>
      <c r="AT116" s="144">
        <f>IFERROR(Q116*INDEX(相性スクリプト1!$L$29:$L$33,MATCH(W116,相性スクリプト1!$K$29:$K$33,0),)," ")</f>
        <v>28.5</v>
      </c>
      <c r="AU116" s="144">
        <f>IFERROR(R116*INDEX(相性スクリプト1!$L$29:$L$33,MATCH(X116,相性スクリプト1!$K$29:$K$33,0),)," ")</f>
        <v>243</v>
      </c>
      <c r="AV116" s="144">
        <f>IFERROR(S116*INDEX(相性スクリプト1!$L$29:$L$33,MATCH(Y116,相性スクリプト1!$K$29:$K$33,0),)," ")</f>
        <v>262.5</v>
      </c>
      <c r="AW116" s="144">
        <f>IFERROR(T116*INDEX(相性スクリプト1!$L$29:$L$33,MATCH(Z116,相性スクリプト1!$K$29:$K$33,0),)," ")</f>
        <v>241.5</v>
      </c>
      <c r="AX116" s="144">
        <f>IFERROR(U116*INDEX(相性スクリプト1!$L$29:$L$33,MATCH(AA116,相性スクリプト1!$K$29:$K$33,0),)," ")</f>
        <v>99</v>
      </c>
      <c r="AY116" s="144">
        <f>IFERROR(V116*INDEX(相性スクリプト1!$L$29:$L$33,MATCH(AB116,相性スクリプト1!$K$29:$K$33,0),)," ")</f>
        <v>34</v>
      </c>
      <c r="AZ116" s="144">
        <f t="shared" si="19"/>
        <v>6.6665999999999999</v>
      </c>
      <c r="BA116" s="144">
        <f t="shared" si="20"/>
        <v>2.2225000000000001</v>
      </c>
      <c r="BB116" s="144">
        <f t="shared" si="21"/>
        <v>1.1113999999999999</v>
      </c>
      <c r="BC116" s="144">
        <f t="shared" si="22"/>
        <v>3.3332999999999999</v>
      </c>
      <c r="BD116" s="144">
        <f t="shared" si="23"/>
        <v>4.4442000000000004</v>
      </c>
      <c r="BE116" s="144">
        <f t="shared" si="24"/>
        <v>5.5550999999999995</v>
      </c>
      <c r="BF116" s="126">
        <f t="shared" si="25"/>
        <v>621345</v>
      </c>
      <c r="BG116" s="149"/>
    </row>
    <row r="117" spans="1:59" x14ac:dyDescent="0.15">
      <c r="A117" s="108">
        <f t="shared" si="26"/>
        <v>77</v>
      </c>
      <c r="B117" s="54" t="s">
        <v>345</v>
      </c>
      <c r="C117" s="109" t="s">
        <v>154</v>
      </c>
      <c r="D117" s="109" t="s">
        <v>127</v>
      </c>
      <c r="E117" s="110" t="s">
        <v>147</v>
      </c>
      <c r="F117" s="110" t="s">
        <v>148</v>
      </c>
      <c r="G117" s="110">
        <v>420</v>
      </c>
      <c r="H117" s="110" t="s">
        <v>141</v>
      </c>
      <c r="I117" s="110">
        <v>-60</v>
      </c>
      <c r="J117" s="110" t="s">
        <v>150</v>
      </c>
      <c r="K117" s="110">
        <v>8</v>
      </c>
      <c r="L117" s="114" t="s">
        <v>346</v>
      </c>
      <c r="M117" s="114"/>
      <c r="N117" s="114"/>
      <c r="O117" s="114" t="s">
        <v>347</v>
      </c>
      <c r="P117" s="114" t="s">
        <v>157</v>
      </c>
      <c r="Q117" s="17">
        <v>60</v>
      </c>
      <c r="R117" s="17">
        <v>30</v>
      </c>
      <c r="S117" s="17">
        <v>140</v>
      </c>
      <c r="T117" s="17">
        <v>90</v>
      </c>
      <c r="U117" s="17">
        <v>150</v>
      </c>
      <c r="V117" s="17">
        <v>50</v>
      </c>
      <c r="W117" s="122" t="s">
        <v>134</v>
      </c>
      <c r="X117" s="122" t="s">
        <v>133</v>
      </c>
      <c r="Y117" s="122" t="s">
        <v>135</v>
      </c>
      <c r="Z117" s="122" t="s">
        <v>134</v>
      </c>
      <c r="AA117" s="122" t="s">
        <v>135</v>
      </c>
      <c r="AB117" s="122" t="s">
        <v>133</v>
      </c>
      <c r="AC117" s="126">
        <f t="shared" si="29"/>
        <v>4</v>
      </c>
      <c r="AD117" s="126">
        <f t="shared" si="29"/>
        <v>6</v>
      </c>
      <c r="AE117" s="126">
        <f t="shared" si="29"/>
        <v>2</v>
      </c>
      <c r="AF117" s="126">
        <f t="shared" si="29"/>
        <v>3</v>
      </c>
      <c r="AG117" s="126">
        <f t="shared" si="29"/>
        <v>1</v>
      </c>
      <c r="AH117" s="126">
        <f t="shared" si="29"/>
        <v>5</v>
      </c>
      <c r="AI117" s="134">
        <v>5</v>
      </c>
      <c r="AJ117" s="134">
        <v>0</v>
      </c>
      <c r="AK117" s="134">
        <v>0</v>
      </c>
      <c r="AL117" s="134">
        <v>3120</v>
      </c>
      <c r="AM117" s="134">
        <f t="shared" si="27"/>
        <v>3125</v>
      </c>
      <c r="AN117" s="135">
        <f t="shared" si="28"/>
        <v>5.7870370370370373E-5</v>
      </c>
      <c r="AO117" s="135">
        <f t="shared" si="28"/>
        <v>0</v>
      </c>
      <c r="AP117" s="135">
        <f t="shared" si="28"/>
        <v>0</v>
      </c>
      <c r="AQ117" s="135">
        <f t="shared" si="28"/>
        <v>3.6111111111111108E-2</v>
      </c>
      <c r="AR117" s="135">
        <f t="shared" si="28"/>
        <v>3.6168981481481483E-2</v>
      </c>
      <c r="AS117" s="143"/>
      <c r="AT117" s="144">
        <f>IFERROR(Q117*INDEX(相性スクリプト1!$L$29:$L$33,MATCH(W117,相性スクリプト1!$K$29:$K$33,0),)," ")</f>
        <v>30</v>
      </c>
      <c r="AU117" s="144">
        <f>IFERROR(R117*INDEX(相性スクリプト1!$L$29:$L$33,MATCH(X117,相性スクリプト1!$K$29:$K$33,0),)," ")</f>
        <v>0</v>
      </c>
      <c r="AV117" s="144">
        <f>IFERROR(S117*INDEX(相性スクリプト1!$L$29:$L$33,MATCH(Y117,相性スクリプト1!$K$29:$K$33,0),)," ")</f>
        <v>210</v>
      </c>
      <c r="AW117" s="144">
        <f>IFERROR(T117*INDEX(相性スクリプト1!$L$29:$L$33,MATCH(Z117,相性スクリプト1!$K$29:$K$33,0),)," ")</f>
        <v>45</v>
      </c>
      <c r="AX117" s="144">
        <f>IFERROR(U117*INDEX(相性スクリプト1!$L$29:$L$33,MATCH(AA117,相性スクリプト1!$K$29:$K$33,0),)," ")</f>
        <v>225</v>
      </c>
      <c r="AY117" s="144">
        <f>IFERROR(V117*INDEX(相性スクリプト1!$L$29:$L$33,MATCH(AB117,相性スクリプト1!$K$29:$K$33,0),)," ")</f>
        <v>0</v>
      </c>
      <c r="AZ117" s="144">
        <f t="shared" si="19"/>
        <v>4.4446000000000003</v>
      </c>
      <c r="BA117" s="144">
        <f t="shared" si="20"/>
        <v>5.5664999999999996</v>
      </c>
      <c r="BB117" s="144">
        <f t="shared" si="21"/>
        <v>2.2223999999999999</v>
      </c>
      <c r="BC117" s="144">
        <f t="shared" si="22"/>
        <v>3.3332999999999999</v>
      </c>
      <c r="BD117" s="144">
        <f t="shared" si="23"/>
        <v>1.1112</v>
      </c>
      <c r="BE117" s="144">
        <f t="shared" si="24"/>
        <v>5.5550999999999995</v>
      </c>
      <c r="BF117" s="126">
        <f t="shared" si="25"/>
        <v>462315</v>
      </c>
      <c r="BG117" s="149"/>
    </row>
    <row r="118" spans="1:59" x14ac:dyDescent="0.15">
      <c r="A118" s="108">
        <f t="shared" si="26"/>
        <v>77</v>
      </c>
      <c r="B118" s="54" t="s">
        <v>348</v>
      </c>
      <c r="C118" s="109" t="s">
        <v>154</v>
      </c>
      <c r="D118" s="109" t="s">
        <v>127</v>
      </c>
      <c r="E118" s="110" t="s">
        <v>147</v>
      </c>
      <c r="F118" s="110" t="s">
        <v>148</v>
      </c>
      <c r="G118" s="110">
        <v>440</v>
      </c>
      <c r="H118" s="110" t="s">
        <v>141</v>
      </c>
      <c r="I118" s="110">
        <v>-60</v>
      </c>
      <c r="J118" s="110" t="s">
        <v>150</v>
      </c>
      <c r="K118" s="110">
        <v>8</v>
      </c>
      <c r="L118" s="114" t="s">
        <v>346</v>
      </c>
      <c r="M118" s="114"/>
      <c r="N118" s="114"/>
      <c r="O118" s="114" t="s">
        <v>349</v>
      </c>
      <c r="P118" s="114" t="s">
        <v>157</v>
      </c>
      <c r="Q118" s="17">
        <v>70</v>
      </c>
      <c r="R118" s="17">
        <v>33</v>
      </c>
      <c r="S118" s="17">
        <v>183</v>
      </c>
      <c r="T118" s="17">
        <v>97</v>
      </c>
      <c r="U118" s="17">
        <v>160</v>
      </c>
      <c r="V118" s="17">
        <v>54</v>
      </c>
      <c r="W118" s="122" t="s">
        <v>134</v>
      </c>
      <c r="X118" s="122" t="s">
        <v>133</v>
      </c>
      <c r="Y118" s="122" t="s">
        <v>135</v>
      </c>
      <c r="Z118" s="122" t="s">
        <v>134</v>
      </c>
      <c r="AA118" s="122" t="s">
        <v>135</v>
      </c>
      <c r="AB118" s="122" t="s">
        <v>133</v>
      </c>
      <c r="AC118" s="126">
        <f t="shared" si="29"/>
        <v>4</v>
      </c>
      <c r="AD118" s="126">
        <f t="shared" si="29"/>
        <v>6</v>
      </c>
      <c r="AE118" s="126">
        <f t="shared" si="29"/>
        <v>1</v>
      </c>
      <c r="AF118" s="126">
        <f t="shared" si="29"/>
        <v>3</v>
      </c>
      <c r="AG118" s="126">
        <f t="shared" si="29"/>
        <v>2</v>
      </c>
      <c r="AH118" s="126">
        <f t="shared" si="29"/>
        <v>5</v>
      </c>
      <c r="AI118" s="134">
        <v>514</v>
      </c>
      <c r="AJ118" s="134">
        <v>0</v>
      </c>
      <c r="AK118" s="134">
        <v>0</v>
      </c>
      <c r="AL118" s="134">
        <v>262</v>
      </c>
      <c r="AM118" s="134">
        <f t="shared" si="27"/>
        <v>776</v>
      </c>
      <c r="AN118" s="135">
        <f t="shared" si="28"/>
        <v>5.9490740740740745E-3</v>
      </c>
      <c r="AO118" s="135">
        <f t="shared" si="28"/>
        <v>0</v>
      </c>
      <c r="AP118" s="135">
        <f t="shared" si="28"/>
        <v>0</v>
      </c>
      <c r="AQ118" s="135">
        <f t="shared" si="28"/>
        <v>3.0324074074074073E-3</v>
      </c>
      <c r="AR118" s="135">
        <f t="shared" si="28"/>
        <v>8.9814814814814826E-3</v>
      </c>
      <c r="AS118" s="143"/>
      <c r="AT118" s="144">
        <f>IFERROR(Q118*INDEX(相性スクリプト1!$L$29:$L$33,MATCH(W118,相性スクリプト1!$K$29:$K$33,0),)," ")</f>
        <v>35</v>
      </c>
      <c r="AU118" s="144">
        <f>IFERROR(R118*INDEX(相性スクリプト1!$L$29:$L$33,MATCH(X118,相性スクリプト1!$K$29:$K$33,0),)," ")</f>
        <v>0</v>
      </c>
      <c r="AV118" s="144">
        <f>IFERROR(S118*INDEX(相性スクリプト1!$L$29:$L$33,MATCH(Y118,相性スクリプト1!$K$29:$K$33,0),)," ")</f>
        <v>274.5</v>
      </c>
      <c r="AW118" s="144">
        <f>IFERROR(T118*INDEX(相性スクリプト1!$L$29:$L$33,MATCH(Z118,相性スクリプト1!$K$29:$K$33,0),)," ")</f>
        <v>48.5</v>
      </c>
      <c r="AX118" s="144">
        <f>IFERROR(U118*INDEX(相性スクリプト1!$L$29:$L$33,MATCH(AA118,相性スクリプト1!$K$29:$K$33,0),)," ")</f>
        <v>240</v>
      </c>
      <c r="AY118" s="144">
        <f>IFERROR(V118*INDEX(相性スクリプト1!$L$29:$L$33,MATCH(AB118,相性スクリプト1!$K$29:$K$33,0),)," ")</f>
        <v>0</v>
      </c>
      <c r="AZ118" s="144">
        <f t="shared" si="19"/>
        <v>4.4446000000000003</v>
      </c>
      <c r="BA118" s="144">
        <f t="shared" si="20"/>
        <v>5.5664999999999996</v>
      </c>
      <c r="BB118" s="144">
        <f t="shared" si="21"/>
        <v>1.1113999999999999</v>
      </c>
      <c r="BC118" s="144">
        <f t="shared" si="22"/>
        <v>3.3332999999999999</v>
      </c>
      <c r="BD118" s="144">
        <f t="shared" si="23"/>
        <v>2.2222</v>
      </c>
      <c r="BE118" s="144">
        <f t="shared" si="24"/>
        <v>5.5550999999999995</v>
      </c>
      <c r="BF118" s="126">
        <f t="shared" si="25"/>
        <v>461325</v>
      </c>
      <c r="BG118" s="149"/>
    </row>
    <row r="119" spans="1:59" x14ac:dyDescent="0.15">
      <c r="A119" s="108">
        <f t="shared" si="26"/>
        <v>77</v>
      </c>
      <c r="B119" s="54" t="s">
        <v>350</v>
      </c>
      <c r="C119" s="109" t="s">
        <v>154</v>
      </c>
      <c r="D119" s="109" t="s">
        <v>127</v>
      </c>
      <c r="E119" s="110" t="s">
        <v>147</v>
      </c>
      <c r="F119" s="110" t="s">
        <v>148</v>
      </c>
      <c r="G119" s="110">
        <v>440</v>
      </c>
      <c r="H119" s="110" t="s">
        <v>141</v>
      </c>
      <c r="I119" s="110">
        <v>-60</v>
      </c>
      <c r="J119" s="110" t="s">
        <v>150</v>
      </c>
      <c r="K119" s="110">
        <v>8</v>
      </c>
      <c r="L119" s="114" t="s">
        <v>346</v>
      </c>
      <c r="M119" s="114" t="s">
        <v>351</v>
      </c>
      <c r="N119" s="114"/>
      <c r="O119" s="114" t="s">
        <v>352</v>
      </c>
      <c r="P119" s="114" t="s">
        <v>157</v>
      </c>
      <c r="Q119" s="17">
        <v>62</v>
      </c>
      <c r="R119" s="17">
        <v>66</v>
      </c>
      <c r="S119" s="17">
        <v>154</v>
      </c>
      <c r="T119" s="17">
        <v>104</v>
      </c>
      <c r="U119" s="17">
        <v>155</v>
      </c>
      <c r="V119" s="17">
        <v>60</v>
      </c>
      <c r="W119" s="122" t="s">
        <v>134</v>
      </c>
      <c r="X119" s="122" t="s">
        <v>133</v>
      </c>
      <c r="Y119" s="122" t="s">
        <v>135</v>
      </c>
      <c r="Z119" s="122" t="s">
        <v>134</v>
      </c>
      <c r="AA119" s="122" t="s">
        <v>135</v>
      </c>
      <c r="AB119" s="122" t="s">
        <v>133</v>
      </c>
      <c r="AC119" s="126">
        <f t="shared" si="29"/>
        <v>4</v>
      </c>
      <c r="AD119" s="126">
        <f t="shared" si="29"/>
        <v>5</v>
      </c>
      <c r="AE119" s="126">
        <f t="shared" si="29"/>
        <v>2</v>
      </c>
      <c r="AF119" s="126">
        <f t="shared" si="29"/>
        <v>3</v>
      </c>
      <c r="AG119" s="126">
        <f t="shared" si="29"/>
        <v>1</v>
      </c>
      <c r="AH119" s="126">
        <f t="shared" si="29"/>
        <v>6</v>
      </c>
      <c r="AI119" s="134">
        <v>302</v>
      </c>
      <c r="AJ119" s="134">
        <v>0</v>
      </c>
      <c r="AK119" s="134">
        <v>0</v>
      </c>
      <c r="AL119" s="134">
        <v>300</v>
      </c>
      <c r="AM119" s="134">
        <f t="shared" si="27"/>
        <v>602</v>
      </c>
      <c r="AN119" s="135">
        <f t="shared" si="28"/>
        <v>3.4953703703703705E-3</v>
      </c>
      <c r="AO119" s="135">
        <f t="shared" si="28"/>
        <v>0</v>
      </c>
      <c r="AP119" s="135">
        <f t="shared" si="28"/>
        <v>0</v>
      </c>
      <c r="AQ119" s="135">
        <f t="shared" si="28"/>
        <v>3.4722222222222225E-3</v>
      </c>
      <c r="AR119" s="135">
        <f t="shared" si="28"/>
        <v>6.9675925925925921E-3</v>
      </c>
      <c r="AS119" s="143"/>
      <c r="AT119" s="144">
        <f>IFERROR(Q119*INDEX(相性スクリプト1!$L$29:$L$33,MATCH(W119,相性スクリプト1!$K$29:$K$33,0),)," ")</f>
        <v>31</v>
      </c>
      <c r="AU119" s="144">
        <f>IFERROR(R119*INDEX(相性スクリプト1!$L$29:$L$33,MATCH(X119,相性スクリプト1!$K$29:$K$33,0),)," ")</f>
        <v>0</v>
      </c>
      <c r="AV119" s="144">
        <f>IFERROR(S119*INDEX(相性スクリプト1!$L$29:$L$33,MATCH(Y119,相性スクリプト1!$K$29:$K$33,0),)," ")</f>
        <v>231</v>
      </c>
      <c r="AW119" s="144">
        <f>IFERROR(T119*INDEX(相性スクリプト1!$L$29:$L$33,MATCH(Z119,相性スクリプト1!$K$29:$K$33,0),)," ")</f>
        <v>52</v>
      </c>
      <c r="AX119" s="144">
        <f>IFERROR(U119*INDEX(相性スクリプト1!$L$29:$L$33,MATCH(AA119,相性スクリプト1!$K$29:$K$33,0),)," ")</f>
        <v>232.5</v>
      </c>
      <c r="AY119" s="144">
        <f>IFERROR(V119*INDEX(相性スクリプト1!$L$29:$L$33,MATCH(AB119,相性スクリプト1!$K$29:$K$33,0),)," ")</f>
        <v>0</v>
      </c>
      <c r="AZ119" s="144">
        <f t="shared" si="19"/>
        <v>4.4556000000000004</v>
      </c>
      <c r="BA119" s="144">
        <f t="shared" si="20"/>
        <v>5.5444999999999993</v>
      </c>
      <c r="BB119" s="144">
        <f t="shared" si="21"/>
        <v>2.2223999999999999</v>
      </c>
      <c r="BC119" s="144">
        <f t="shared" si="22"/>
        <v>3.3332999999999999</v>
      </c>
      <c r="BD119" s="144">
        <f t="shared" si="23"/>
        <v>1.1112</v>
      </c>
      <c r="BE119" s="144">
        <f t="shared" si="24"/>
        <v>5.5660999999999996</v>
      </c>
      <c r="BF119" s="126">
        <f t="shared" si="25"/>
        <v>452316</v>
      </c>
      <c r="BG119" s="149"/>
    </row>
    <row r="120" spans="1:59" x14ac:dyDescent="0.15">
      <c r="A120" s="108">
        <f t="shared" si="26"/>
        <v>78</v>
      </c>
      <c r="B120" s="54" t="s">
        <v>353</v>
      </c>
      <c r="C120" s="109" t="s">
        <v>154</v>
      </c>
      <c r="D120" s="109" t="s">
        <v>139</v>
      </c>
      <c r="E120" s="110" t="s">
        <v>147</v>
      </c>
      <c r="F120" s="110" t="s">
        <v>148</v>
      </c>
      <c r="G120" s="110">
        <v>400</v>
      </c>
      <c r="H120" s="110" t="s">
        <v>141</v>
      </c>
      <c r="I120" s="110">
        <v>-75</v>
      </c>
      <c r="J120" s="110" t="s">
        <v>148</v>
      </c>
      <c r="K120" s="110">
        <v>12</v>
      </c>
      <c r="L120" s="114" t="s">
        <v>346</v>
      </c>
      <c r="M120" s="114"/>
      <c r="N120" s="114" t="s">
        <v>354</v>
      </c>
      <c r="O120" s="114" t="s">
        <v>347</v>
      </c>
      <c r="P120" s="114" t="s">
        <v>157</v>
      </c>
      <c r="Q120" s="17">
        <v>90</v>
      </c>
      <c r="R120" s="17">
        <v>100</v>
      </c>
      <c r="S120" s="17">
        <v>150</v>
      </c>
      <c r="T120" s="17">
        <v>80</v>
      </c>
      <c r="U120" s="17">
        <v>110</v>
      </c>
      <c r="V120" s="17">
        <v>70</v>
      </c>
      <c r="W120" s="122" t="s">
        <v>144</v>
      </c>
      <c r="X120" s="122" t="s">
        <v>144</v>
      </c>
      <c r="Y120" s="122" t="s">
        <v>135</v>
      </c>
      <c r="Z120" s="122" t="s">
        <v>134</v>
      </c>
      <c r="AA120" s="122" t="s">
        <v>144</v>
      </c>
      <c r="AB120" s="122" t="s">
        <v>134</v>
      </c>
      <c r="AC120" s="126">
        <f t="shared" si="29"/>
        <v>4</v>
      </c>
      <c r="AD120" s="126">
        <f t="shared" si="29"/>
        <v>3</v>
      </c>
      <c r="AE120" s="126">
        <f t="shared" si="29"/>
        <v>1</v>
      </c>
      <c r="AF120" s="126">
        <f t="shared" si="29"/>
        <v>5</v>
      </c>
      <c r="AG120" s="126">
        <f t="shared" si="29"/>
        <v>2</v>
      </c>
      <c r="AH120" s="126">
        <f t="shared" si="29"/>
        <v>6</v>
      </c>
      <c r="AI120" s="134">
        <v>48</v>
      </c>
      <c r="AJ120" s="134">
        <v>0</v>
      </c>
      <c r="AK120" s="134">
        <v>0</v>
      </c>
      <c r="AL120" s="134">
        <v>3120</v>
      </c>
      <c r="AM120" s="134">
        <f t="shared" si="27"/>
        <v>3168</v>
      </c>
      <c r="AN120" s="135">
        <f t="shared" si="28"/>
        <v>5.5555555555555556E-4</v>
      </c>
      <c r="AO120" s="135">
        <f t="shared" si="28"/>
        <v>0</v>
      </c>
      <c r="AP120" s="135">
        <f t="shared" si="28"/>
        <v>0</v>
      </c>
      <c r="AQ120" s="135">
        <f t="shared" si="28"/>
        <v>3.6111111111111108E-2</v>
      </c>
      <c r="AR120" s="135">
        <f t="shared" si="28"/>
        <v>3.6666666666666667E-2</v>
      </c>
      <c r="AS120" s="143"/>
      <c r="AT120" s="144">
        <f>IFERROR(Q120*INDEX(相性スクリプト1!$L$29:$L$33,MATCH(W120,相性スクリプト1!$K$29:$K$33,0),)," ")</f>
        <v>90</v>
      </c>
      <c r="AU120" s="144">
        <f>IFERROR(R120*INDEX(相性スクリプト1!$L$29:$L$33,MATCH(X120,相性スクリプト1!$K$29:$K$33,0),)," ")</f>
        <v>100</v>
      </c>
      <c r="AV120" s="144">
        <f>IFERROR(S120*INDEX(相性スクリプト1!$L$29:$L$33,MATCH(Y120,相性スクリプト1!$K$29:$K$33,0),)," ")</f>
        <v>225</v>
      </c>
      <c r="AW120" s="144">
        <f>IFERROR(T120*INDEX(相性スクリプト1!$L$29:$L$33,MATCH(Z120,相性スクリプト1!$K$29:$K$33,0),)," ")</f>
        <v>40</v>
      </c>
      <c r="AX120" s="144">
        <f>IFERROR(U120*INDEX(相性スクリプト1!$L$29:$L$33,MATCH(AA120,相性スクリプト1!$K$29:$K$33,0),)," ")</f>
        <v>110</v>
      </c>
      <c r="AY120" s="144">
        <f>IFERROR(V120*INDEX(相性スクリプト1!$L$29:$L$33,MATCH(AB120,相性スクリプト1!$K$29:$K$33,0),)," ")</f>
        <v>35</v>
      </c>
      <c r="AZ120" s="144">
        <f t="shared" si="19"/>
        <v>4.4446000000000003</v>
      </c>
      <c r="BA120" s="144">
        <f t="shared" si="20"/>
        <v>3.3334999999999999</v>
      </c>
      <c r="BB120" s="144">
        <f t="shared" si="21"/>
        <v>1.1113999999999999</v>
      </c>
      <c r="BC120" s="144">
        <f t="shared" si="22"/>
        <v>5.5552999999999999</v>
      </c>
      <c r="BD120" s="144">
        <f t="shared" si="23"/>
        <v>2.2222</v>
      </c>
      <c r="BE120" s="144">
        <f t="shared" si="24"/>
        <v>6.6660999999999992</v>
      </c>
      <c r="BF120" s="126">
        <f t="shared" si="25"/>
        <v>431526</v>
      </c>
      <c r="BG120" s="149"/>
    </row>
    <row r="121" spans="1:59" x14ac:dyDescent="0.15">
      <c r="A121" s="108">
        <f t="shared" si="26"/>
        <v>79</v>
      </c>
      <c r="B121" s="54" t="s">
        <v>355</v>
      </c>
      <c r="C121" s="109" t="s">
        <v>154</v>
      </c>
      <c r="D121" s="109" t="s">
        <v>236</v>
      </c>
      <c r="E121" s="110" t="s">
        <v>147</v>
      </c>
      <c r="F121" s="110" t="s">
        <v>148</v>
      </c>
      <c r="G121" s="110">
        <v>420</v>
      </c>
      <c r="H121" s="110" t="s">
        <v>149</v>
      </c>
      <c r="I121" s="110">
        <v>30</v>
      </c>
      <c r="J121" s="110" t="s">
        <v>150</v>
      </c>
      <c r="K121" s="110">
        <v>12</v>
      </c>
      <c r="L121" s="114" t="s">
        <v>346</v>
      </c>
      <c r="M121" s="114"/>
      <c r="N121" s="114"/>
      <c r="O121" s="114"/>
      <c r="P121" s="114" t="s">
        <v>356</v>
      </c>
      <c r="Q121" s="17">
        <v>40</v>
      </c>
      <c r="R121" s="17">
        <v>70</v>
      </c>
      <c r="S121" s="17">
        <v>140</v>
      </c>
      <c r="T121" s="17">
        <v>90</v>
      </c>
      <c r="U121" s="17">
        <v>150</v>
      </c>
      <c r="V121" s="17">
        <v>50</v>
      </c>
      <c r="W121" s="122" t="s">
        <v>144</v>
      </c>
      <c r="X121" s="122" t="s">
        <v>134</v>
      </c>
      <c r="Y121" s="122" t="s">
        <v>135</v>
      </c>
      <c r="Z121" s="122" t="s">
        <v>134</v>
      </c>
      <c r="AA121" s="122" t="s">
        <v>135</v>
      </c>
      <c r="AB121" s="122" t="s">
        <v>133</v>
      </c>
      <c r="AC121" s="126">
        <f t="shared" si="29"/>
        <v>4</v>
      </c>
      <c r="AD121" s="126">
        <f t="shared" si="29"/>
        <v>5</v>
      </c>
      <c r="AE121" s="126">
        <f t="shared" si="29"/>
        <v>2</v>
      </c>
      <c r="AF121" s="126">
        <f t="shared" si="29"/>
        <v>3</v>
      </c>
      <c r="AG121" s="126">
        <f t="shared" si="29"/>
        <v>1</v>
      </c>
      <c r="AH121" s="126">
        <f t="shared" si="29"/>
        <v>6</v>
      </c>
      <c r="AI121" s="134">
        <v>46</v>
      </c>
      <c r="AJ121" s="134">
        <v>0</v>
      </c>
      <c r="AK121" s="134">
        <v>0</v>
      </c>
      <c r="AL121" s="134">
        <v>3120</v>
      </c>
      <c r="AM121" s="134">
        <f t="shared" si="27"/>
        <v>3166</v>
      </c>
      <c r="AN121" s="135">
        <f t="shared" si="28"/>
        <v>5.3240740740740744E-4</v>
      </c>
      <c r="AO121" s="135">
        <f t="shared" si="28"/>
        <v>0</v>
      </c>
      <c r="AP121" s="135">
        <f t="shared" si="28"/>
        <v>0</v>
      </c>
      <c r="AQ121" s="135">
        <f t="shared" si="28"/>
        <v>3.6111111111111108E-2</v>
      </c>
      <c r="AR121" s="135">
        <f t="shared" si="28"/>
        <v>3.664351851851852E-2</v>
      </c>
      <c r="AS121" s="143"/>
      <c r="AT121" s="144">
        <f>IFERROR(Q121*INDEX(相性スクリプト1!$L$29:$L$33,MATCH(W121,相性スクリプト1!$K$29:$K$33,0),)," ")</f>
        <v>40</v>
      </c>
      <c r="AU121" s="144">
        <f>IFERROR(R121*INDEX(相性スクリプト1!$L$29:$L$33,MATCH(X121,相性スクリプト1!$K$29:$K$33,0),)," ")</f>
        <v>35</v>
      </c>
      <c r="AV121" s="144">
        <f>IFERROR(S121*INDEX(相性スクリプト1!$L$29:$L$33,MATCH(Y121,相性スクリプト1!$K$29:$K$33,0),)," ")</f>
        <v>210</v>
      </c>
      <c r="AW121" s="144">
        <f>IFERROR(T121*INDEX(相性スクリプト1!$L$29:$L$33,MATCH(Z121,相性スクリプト1!$K$29:$K$33,0),)," ")</f>
        <v>45</v>
      </c>
      <c r="AX121" s="144">
        <f>IFERROR(U121*INDEX(相性スクリプト1!$L$29:$L$33,MATCH(AA121,相性スクリプト1!$K$29:$K$33,0),)," ")</f>
        <v>225</v>
      </c>
      <c r="AY121" s="144">
        <f>IFERROR(V121*INDEX(相性スクリプト1!$L$29:$L$33,MATCH(AB121,相性スクリプト1!$K$29:$K$33,0),)," ")</f>
        <v>0</v>
      </c>
      <c r="AZ121" s="144">
        <f t="shared" si="19"/>
        <v>4.4666000000000006</v>
      </c>
      <c r="BA121" s="144">
        <f t="shared" si="20"/>
        <v>5.5444999999999993</v>
      </c>
      <c r="BB121" s="144">
        <f t="shared" si="21"/>
        <v>2.2223999999999999</v>
      </c>
      <c r="BC121" s="144">
        <f t="shared" si="22"/>
        <v>3.3332999999999999</v>
      </c>
      <c r="BD121" s="144">
        <f t="shared" si="23"/>
        <v>1.1112</v>
      </c>
      <c r="BE121" s="144">
        <f t="shared" si="24"/>
        <v>6.6550999999999991</v>
      </c>
      <c r="BF121" s="126">
        <f t="shared" si="25"/>
        <v>452316</v>
      </c>
      <c r="BG121" s="149"/>
    </row>
    <row r="122" spans="1:59" x14ac:dyDescent="0.15">
      <c r="A122" s="108">
        <f t="shared" si="26"/>
        <v>80</v>
      </c>
      <c r="B122" s="54" t="s">
        <v>154</v>
      </c>
      <c r="C122" s="109" t="s">
        <v>154</v>
      </c>
      <c r="D122" s="109" t="s">
        <v>154</v>
      </c>
      <c r="E122" s="110" t="s">
        <v>147</v>
      </c>
      <c r="F122" s="110" t="s">
        <v>148</v>
      </c>
      <c r="G122" s="110">
        <v>500</v>
      </c>
      <c r="H122" s="110" t="s">
        <v>155</v>
      </c>
      <c r="I122" s="110">
        <v>-85</v>
      </c>
      <c r="J122" s="110" t="s">
        <v>150</v>
      </c>
      <c r="K122" s="110">
        <v>9</v>
      </c>
      <c r="L122" s="114" t="s">
        <v>346</v>
      </c>
      <c r="M122" s="114"/>
      <c r="N122" s="114"/>
      <c r="O122" s="114" t="s">
        <v>357</v>
      </c>
      <c r="P122" s="114" t="s">
        <v>157</v>
      </c>
      <c r="Q122" s="17">
        <v>20</v>
      </c>
      <c r="R122" s="17">
        <v>10</v>
      </c>
      <c r="S122" s="17">
        <v>150</v>
      </c>
      <c r="T122" s="17">
        <v>40</v>
      </c>
      <c r="U122" s="17">
        <v>160</v>
      </c>
      <c r="V122" s="17">
        <v>30</v>
      </c>
      <c r="W122" s="122" t="s">
        <v>144</v>
      </c>
      <c r="X122" s="122" t="s">
        <v>133</v>
      </c>
      <c r="Y122" s="122" t="s">
        <v>135</v>
      </c>
      <c r="Z122" s="122" t="s">
        <v>133</v>
      </c>
      <c r="AA122" s="122" t="s">
        <v>135</v>
      </c>
      <c r="AB122" s="122" t="s">
        <v>133</v>
      </c>
      <c r="AC122" s="126">
        <f t="shared" si="29"/>
        <v>3</v>
      </c>
      <c r="AD122" s="126">
        <f t="shared" si="29"/>
        <v>6</v>
      </c>
      <c r="AE122" s="126">
        <f t="shared" si="29"/>
        <v>2</v>
      </c>
      <c r="AF122" s="126">
        <f t="shared" si="29"/>
        <v>4</v>
      </c>
      <c r="AG122" s="126">
        <f t="shared" si="29"/>
        <v>1</v>
      </c>
      <c r="AH122" s="126">
        <f t="shared" si="29"/>
        <v>5</v>
      </c>
      <c r="AI122" s="134">
        <v>36</v>
      </c>
      <c r="AJ122" s="134">
        <v>0</v>
      </c>
      <c r="AK122" s="134">
        <v>0</v>
      </c>
      <c r="AL122" s="134">
        <v>3120</v>
      </c>
      <c r="AM122" s="134">
        <f t="shared" si="27"/>
        <v>3156</v>
      </c>
      <c r="AN122" s="135">
        <f t="shared" si="28"/>
        <v>4.1666666666666669E-4</v>
      </c>
      <c r="AO122" s="135">
        <f t="shared" si="28"/>
        <v>0</v>
      </c>
      <c r="AP122" s="135">
        <f t="shared" si="28"/>
        <v>0</v>
      </c>
      <c r="AQ122" s="135">
        <f t="shared" si="28"/>
        <v>3.6111111111111108E-2</v>
      </c>
      <c r="AR122" s="135">
        <f t="shared" si="28"/>
        <v>3.6527777777777784E-2</v>
      </c>
      <c r="AS122" s="143"/>
      <c r="AT122" s="144">
        <f>IFERROR(Q122*INDEX(相性スクリプト1!$L$29:$L$33,MATCH(W122,相性スクリプト1!$K$29:$K$33,0),)," ")</f>
        <v>20</v>
      </c>
      <c r="AU122" s="144">
        <f>IFERROR(R122*INDEX(相性スクリプト1!$L$29:$L$33,MATCH(X122,相性スクリプト1!$K$29:$K$33,0),)," ")</f>
        <v>0</v>
      </c>
      <c r="AV122" s="144">
        <f>IFERROR(S122*INDEX(相性スクリプト1!$L$29:$L$33,MATCH(Y122,相性スクリプト1!$K$29:$K$33,0),)," ")</f>
        <v>225</v>
      </c>
      <c r="AW122" s="144">
        <f>IFERROR(T122*INDEX(相性スクリプト1!$L$29:$L$33,MATCH(Z122,相性スクリプト1!$K$29:$K$33,0),)," ")</f>
        <v>0</v>
      </c>
      <c r="AX122" s="144">
        <f>IFERROR(U122*INDEX(相性スクリプト1!$L$29:$L$33,MATCH(AA122,相性スクリプト1!$K$29:$K$33,0),)," ")</f>
        <v>240</v>
      </c>
      <c r="AY122" s="144">
        <f>IFERROR(V122*INDEX(相性スクリプト1!$L$29:$L$33,MATCH(AB122,相性スクリプト1!$K$29:$K$33,0),)," ")</f>
        <v>0</v>
      </c>
      <c r="AZ122" s="144">
        <f t="shared" si="19"/>
        <v>3.3555999999999995</v>
      </c>
      <c r="BA122" s="144">
        <f t="shared" si="20"/>
        <v>4.4664999999999999</v>
      </c>
      <c r="BB122" s="144">
        <f t="shared" si="21"/>
        <v>2.2223999999999999</v>
      </c>
      <c r="BC122" s="144">
        <f t="shared" si="22"/>
        <v>4.4333000000000009</v>
      </c>
      <c r="BD122" s="144">
        <f t="shared" si="23"/>
        <v>1.1112</v>
      </c>
      <c r="BE122" s="144">
        <f t="shared" si="24"/>
        <v>4.4440999999999997</v>
      </c>
      <c r="BF122" s="126">
        <f t="shared" si="25"/>
        <v>362415</v>
      </c>
      <c r="BG122" s="149"/>
    </row>
    <row r="123" spans="1:59" x14ac:dyDescent="0.15">
      <c r="A123" s="108">
        <f t="shared" si="26"/>
        <v>80</v>
      </c>
      <c r="B123" s="54" t="s">
        <v>358</v>
      </c>
      <c r="C123" s="109" t="s">
        <v>154</v>
      </c>
      <c r="D123" s="109" t="s">
        <v>154</v>
      </c>
      <c r="E123" s="110" t="s">
        <v>147</v>
      </c>
      <c r="F123" s="110" t="s">
        <v>148</v>
      </c>
      <c r="G123" s="110">
        <v>520</v>
      </c>
      <c r="H123" s="110" t="s">
        <v>155</v>
      </c>
      <c r="I123" s="110">
        <v>-85</v>
      </c>
      <c r="J123" s="110" t="s">
        <v>150</v>
      </c>
      <c r="K123" s="110">
        <v>9</v>
      </c>
      <c r="L123" s="114" t="s">
        <v>346</v>
      </c>
      <c r="M123" s="114" t="s">
        <v>359</v>
      </c>
      <c r="N123" s="114"/>
      <c r="O123" s="114" t="s">
        <v>360</v>
      </c>
      <c r="P123" s="114" t="s">
        <v>157</v>
      </c>
      <c r="Q123" s="17">
        <v>27</v>
      </c>
      <c r="R123" s="17">
        <v>45</v>
      </c>
      <c r="S123" s="17">
        <v>159</v>
      </c>
      <c r="T123" s="17">
        <v>47</v>
      </c>
      <c r="U123" s="17">
        <v>189</v>
      </c>
      <c r="V123" s="17">
        <v>32</v>
      </c>
      <c r="W123" s="122" t="s">
        <v>144</v>
      </c>
      <c r="X123" s="122" t="s">
        <v>133</v>
      </c>
      <c r="Y123" s="122" t="s">
        <v>135</v>
      </c>
      <c r="Z123" s="122" t="s">
        <v>133</v>
      </c>
      <c r="AA123" s="122" t="s">
        <v>135</v>
      </c>
      <c r="AB123" s="122" t="s">
        <v>133</v>
      </c>
      <c r="AC123" s="126">
        <f t="shared" si="29"/>
        <v>3</v>
      </c>
      <c r="AD123" s="126">
        <f t="shared" si="29"/>
        <v>5</v>
      </c>
      <c r="AE123" s="126">
        <f t="shared" si="29"/>
        <v>2</v>
      </c>
      <c r="AF123" s="126">
        <f t="shared" si="29"/>
        <v>4</v>
      </c>
      <c r="AG123" s="126">
        <f t="shared" si="29"/>
        <v>1</v>
      </c>
      <c r="AH123" s="126">
        <f t="shared" si="29"/>
        <v>6</v>
      </c>
      <c r="AI123" s="134">
        <v>202</v>
      </c>
      <c r="AJ123" s="134">
        <v>201</v>
      </c>
      <c r="AK123" s="134">
        <v>0</v>
      </c>
      <c r="AL123" s="134">
        <v>346</v>
      </c>
      <c r="AM123" s="134">
        <f t="shared" si="27"/>
        <v>749</v>
      </c>
      <c r="AN123" s="135">
        <f t="shared" si="28"/>
        <v>2.3379629629629631E-3</v>
      </c>
      <c r="AO123" s="135">
        <f t="shared" si="28"/>
        <v>2.3263888888888891E-3</v>
      </c>
      <c r="AP123" s="135">
        <f t="shared" si="28"/>
        <v>0</v>
      </c>
      <c r="AQ123" s="135">
        <f t="shared" si="28"/>
        <v>4.0046296296296297E-3</v>
      </c>
      <c r="AR123" s="135">
        <f t="shared" si="28"/>
        <v>8.6689814814814806E-3</v>
      </c>
      <c r="AS123" s="143"/>
      <c r="AT123" s="144">
        <f>IFERROR(Q123*INDEX(相性スクリプト1!$L$29:$L$33,MATCH(W123,相性スクリプト1!$K$29:$K$33,0),)," ")</f>
        <v>27</v>
      </c>
      <c r="AU123" s="144">
        <f>IFERROR(R123*INDEX(相性スクリプト1!$L$29:$L$33,MATCH(X123,相性スクリプト1!$K$29:$K$33,0),)," ")</f>
        <v>0</v>
      </c>
      <c r="AV123" s="144">
        <f>IFERROR(S123*INDEX(相性スクリプト1!$L$29:$L$33,MATCH(Y123,相性スクリプト1!$K$29:$K$33,0),)," ")</f>
        <v>238.5</v>
      </c>
      <c r="AW123" s="144">
        <f>IFERROR(T123*INDEX(相性スクリプト1!$L$29:$L$33,MATCH(Z123,相性スクリプト1!$K$29:$K$33,0),)," ")</f>
        <v>0</v>
      </c>
      <c r="AX123" s="144">
        <f>IFERROR(U123*INDEX(相性スクリプト1!$L$29:$L$33,MATCH(AA123,相性スクリプト1!$K$29:$K$33,0),)," ")</f>
        <v>283.5</v>
      </c>
      <c r="AY123" s="144">
        <f>IFERROR(V123*INDEX(相性スクリプト1!$L$29:$L$33,MATCH(AB123,相性スクリプト1!$K$29:$K$33,0),)," ")</f>
        <v>0</v>
      </c>
      <c r="AZ123" s="144">
        <f t="shared" si="19"/>
        <v>3.3665999999999996</v>
      </c>
      <c r="BA123" s="144">
        <f t="shared" si="20"/>
        <v>4.4444999999999997</v>
      </c>
      <c r="BB123" s="144">
        <f t="shared" si="21"/>
        <v>2.2223999999999999</v>
      </c>
      <c r="BC123" s="144">
        <f t="shared" si="22"/>
        <v>4.4333000000000009</v>
      </c>
      <c r="BD123" s="144">
        <f t="shared" si="23"/>
        <v>1.1112</v>
      </c>
      <c r="BE123" s="144">
        <f t="shared" si="24"/>
        <v>4.4550999999999998</v>
      </c>
      <c r="BF123" s="126">
        <f t="shared" si="25"/>
        <v>352416</v>
      </c>
      <c r="BG123" s="149"/>
    </row>
    <row r="124" spans="1:59" x14ac:dyDescent="0.15">
      <c r="A124" s="108">
        <f t="shared" si="26"/>
        <v>81</v>
      </c>
      <c r="B124" s="54" t="s">
        <v>361</v>
      </c>
      <c r="C124" s="109" t="s">
        <v>154</v>
      </c>
      <c r="D124" s="109" t="s">
        <v>159</v>
      </c>
      <c r="E124" s="110" t="s">
        <v>147</v>
      </c>
      <c r="F124" s="110" t="s">
        <v>148</v>
      </c>
      <c r="G124" s="110">
        <v>440</v>
      </c>
      <c r="H124" s="110" t="s">
        <v>155</v>
      </c>
      <c r="I124" s="110">
        <v>-10</v>
      </c>
      <c r="J124" s="110" t="s">
        <v>148</v>
      </c>
      <c r="K124" s="110">
        <v>13</v>
      </c>
      <c r="L124" s="114" t="s">
        <v>346</v>
      </c>
      <c r="M124" s="114"/>
      <c r="N124" s="114"/>
      <c r="O124" s="114"/>
      <c r="P124" s="114" t="s">
        <v>157</v>
      </c>
      <c r="Q124" s="17">
        <v>80</v>
      </c>
      <c r="R124" s="17">
        <v>120</v>
      </c>
      <c r="S124" s="17">
        <v>150</v>
      </c>
      <c r="T124" s="17">
        <v>60</v>
      </c>
      <c r="U124" s="17">
        <v>100</v>
      </c>
      <c r="V124" s="17">
        <v>110</v>
      </c>
      <c r="W124" s="122" t="s">
        <v>144</v>
      </c>
      <c r="X124" s="122" t="s">
        <v>144</v>
      </c>
      <c r="Y124" s="122" t="s">
        <v>135</v>
      </c>
      <c r="Z124" s="122" t="s">
        <v>133</v>
      </c>
      <c r="AA124" s="122" t="s">
        <v>144</v>
      </c>
      <c r="AB124" s="122" t="s">
        <v>144</v>
      </c>
      <c r="AC124" s="126">
        <f t="shared" si="29"/>
        <v>5</v>
      </c>
      <c r="AD124" s="126">
        <f t="shared" si="29"/>
        <v>2</v>
      </c>
      <c r="AE124" s="126">
        <f t="shared" si="29"/>
        <v>1</v>
      </c>
      <c r="AF124" s="126">
        <f t="shared" si="29"/>
        <v>6</v>
      </c>
      <c r="AG124" s="126">
        <f t="shared" si="29"/>
        <v>4</v>
      </c>
      <c r="AH124" s="126">
        <f t="shared" si="29"/>
        <v>3</v>
      </c>
      <c r="AI124" s="134">
        <v>35</v>
      </c>
      <c r="AJ124" s="134">
        <v>0</v>
      </c>
      <c r="AK124" s="134">
        <v>0</v>
      </c>
      <c r="AL124" s="134">
        <v>3120</v>
      </c>
      <c r="AM124" s="134">
        <f t="shared" si="27"/>
        <v>3155</v>
      </c>
      <c r="AN124" s="135">
        <f t="shared" si="28"/>
        <v>4.0509259259259258E-4</v>
      </c>
      <c r="AO124" s="135">
        <f t="shared" si="28"/>
        <v>0</v>
      </c>
      <c r="AP124" s="135">
        <f t="shared" si="28"/>
        <v>0</v>
      </c>
      <c r="AQ124" s="135">
        <f t="shared" si="28"/>
        <v>3.6111111111111108E-2</v>
      </c>
      <c r="AR124" s="135">
        <f t="shared" si="28"/>
        <v>3.6516203703703703E-2</v>
      </c>
      <c r="AS124" s="143"/>
      <c r="AT124" s="144">
        <f>IFERROR(Q124*INDEX(相性スクリプト1!$L$29:$L$33,MATCH(W124,相性スクリプト1!$K$29:$K$33,0),)," ")</f>
        <v>80</v>
      </c>
      <c r="AU124" s="144">
        <f>IFERROR(R124*INDEX(相性スクリプト1!$L$29:$L$33,MATCH(X124,相性スクリプト1!$K$29:$K$33,0),)," ")</f>
        <v>120</v>
      </c>
      <c r="AV124" s="144">
        <f>IFERROR(S124*INDEX(相性スクリプト1!$L$29:$L$33,MATCH(Y124,相性スクリプト1!$K$29:$K$33,0),)," ")</f>
        <v>225</v>
      </c>
      <c r="AW124" s="144">
        <f>IFERROR(T124*INDEX(相性スクリプト1!$L$29:$L$33,MATCH(Z124,相性スクリプト1!$K$29:$K$33,0),)," ")</f>
        <v>0</v>
      </c>
      <c r="AX124" s="144">
        <f>IFERROR(U124*INDEX(相性スクリプト1!$L$29:$L$33,MATCH(AA124,相性スクリプト1!$K$29:$K$33,0),)," ")</f>
        <v>100</v>
      </c>
      <c r="AY124" s="144">
        <f>IFERROR(V124*INDEX(相性スクリプト1!$L$29:$L$33,MATCH(AB124,相性スクリプト1!$K$29:$K$33,0),)," ")</f>
        <v>110</v>
      </c>
      <c r="AZ124" s="144">
        <f t="shared" si="19"/>
        <v>5.5556000000000001</v>
      </c>
      <c r="BA124" s="144">
        <f t="shared" si="20"/>
        <v>2.2225000000000001</v>
      </c>
      <c r="BB124" s="144">
        <f t="shared" si="21"/>
        <v>1.1113999999999999</v>
      </c>
      <c r="BC124" s="144">
        <f t="shared" si="22"/>
        <v>6.6662999999999997</v>
      </c>
      <c r="BD124" s="144">
        <f t="shared" si="23"/>
        <v>4.4442000000000004</v>
      </c>
      <c r="BE124" s="144">
        <f t="shared" si="24"/>
        <v>3.3331</v>
      </c>
      <c r="BF124" s="126">
        <f t="shared" si="25"/>
        <v>521643</v>
      </c>
      <c r="BG124" s="149"/>
    </row>
    <row r="125" spans="1:59" x14ac:dyDescent="0.15">
      <c r="A125" s="108">
        <f t="shared" si="26"/>
        <v>82</v>
      </c>
      <c r="B125" s="54" t="s">
        <v>362</v>
      </c>
      <c r="C125" s="109" t="s">
        <v>154</v>
      </c>
      <c r="D125" s="109" t="s">
        <v>165</v>
      </c>
      <c r="E125" s="110" t="s">
        <v>147</v>
      </c>
      <c r="F125" s="110" t="s">
        <v>150</v>
      </c>
      <c r="G125" s="110">
        <v>460</v>
      </c>
      <c r="H125" s="110" t="s">
        <v>166</v>
      </c>
      <c r="I125" s="110">
        <v>-60</v>
      </c>
      <c r="J125" s="110" t="s">
        <v>148</v>
      </c>
      <c r="K125" s="110">
        <v>11</v>
      </c>
      <c r="L125" s="114" t="s">
        <v>346</v>
      </c>
      <c r="M125" s="114"/>
      <c r="N125" s="114"/>
      <c r="O125" s="114" t="s">
        <v>363</v>
      </c>
      <c r="P125" s="114" t="s">
        <v>364</v>
      </c>
      <c r="Q125" s="17">
        <v>50</v>
      </c>
      <c r="R125" s="17">
        <v>40</v>
      </c>
      <c r="S125" s="17">
        <v>140</v>
      </c>
      <c r="T125" s="17">
        <v>60</v>
      </c>
      <c r="U125" s="17">
        <v>120</v>
      </c>
      <c r="V125" s="17">
        <v>100</v>
      </c>
      <c r="W125" s="122" t="s">
        <v>144</v>
      </c>
      <c r="X125" s="122" t="s">
        <v>134</v>
      </c>
      <c r="Y125" s="122" t="s">
        <v>135</v>
      </c>
      <c r="Z125" s="122" t="s">
        <v>134</v>
      </c>
      <c r="AA125" s="122" t="s">
        <v>144</v>
      </c>
      <c r="AB125" s="122" t="s">
        <v>144</v>
      </c>
      <c r="AC125" s="126">
        <f t="shared" si="29"/>
        <v>4</v>
      </c>
      <c r="AD125" s="126">
        <f t="shared" si="29"/>
        <v>6</v>
      </c>
      <c r="AE125" s="126">
        <f t="shared" si="29"/>
        <v>1</v>
      </c>
      <c r="AF125" s="126">
        <f t="shared" si="29"/>
        <v>5</v>
      </c>
      <c r="AG125" s="126">
        <f t="shared" si="29"/>
        <v>2</v>
      </c>
      <c r="AH125" s="126">
        <f t="shared" si="29"/>
        <v>3</v>
      </c>
      <c r="AI125" s="134">
        <v>30</v>
      </c>
      <c r="AJ125" s="134">
        <v>0</v>
      </c>
      <c r="AK125" s="134">
        <v>0</v>
      </c>
      <c r="AL125" s="134">
        <v>3120</v>
      </c>
      <c r="AM125" s="134">
        <f t="shared" si="27"/>
        <v>3150</v>
      </c>
      <c r="AN125" s="135">
        <f t="shared" si="28"/>
        <v>3.4722222222222218E-4</v>
      </c>
      <c r="AO125" s="135">
        <f t="shared" si="28"/>
        <v>0</v>
      </c>
      <c r="AP125" s="135">
        <f t="shared" si="28"/>
        <v>0</v>
      </c>
      <c r="AQ125" s="135">
        <f t="shared" si="28"/>
        <v>3.6111111111111108E-2</v>
      </c>
      <c r="AR125" s="135">
        <f t="shared" si="28"/>
        <v>3.6458333333333336E-2</v>
      </c>
      <c r="AS125" s="143"/>
      <c r="AT125" s="144">
        <f>IFERROR(Q125*INDEX(相性スクリプト1!$L$29:$L$33,MATCH(W125,相性スクリプト1!$K$29:$K$33,0),)," ")</f>
        <v>50</v>
      </c>
      <c r="AU125" s="144">
        <f>IFERROR(R125*INDEX(相性スクリプト1!$L$29:$L$33,MATCH(X125,相性スクリプト1!$K$29:$K$33,0),)," ")</f>
        <v>20</v>
      </c>
      <c r="AV125" s="144">
        <f>IFERROR(S125*INDEX(相性スクリプト1!$L$29:$L$33,MATCH(Y125,相性スクリプト1!$K$29:$K$33,0),)," ")</f>
        <v>210</v>
      </c>
      <c r="AW125" s="144">
        <f>IFERROR(T125*INDEX(相性スクリプト1!$L$29:$L$33,MATCH(Z125,相性スクリプト1!$K$29:$K$33,0),)," ")</f>
        <v>30</v>
      </c>
      <c r="AX125" s="144">
        <f>IFERROR(U125*INDEX(相性スクリプト1!$L$29:$L$33,MATCH(AA125,相性スクリプト1!$K$29:$K$33,0),)," ")</f>
        <v>120</v>
      </c>
      <c r="AY125" s="144">
        <f>IFERROR(V125*INDEX(相性スクリプト1!$L$29:$L$33,MATCH(AB125,相性スクリプト1!$K$29:$K$33,0),)," ")</f>
        <v>100</v>
      </c>
      <c r="AZ125" s="144">
        <f t="shared" si="19"/>
        <v>4.4556000000000004</v>
      </c>
      <c r="BA125" s="144">
        <f t="shared" si="20"/>
        <v>6.6664999999999992</v>
      </c>
      <c r="BB125" s="144">
        <f t="shared" si="21"/>
        <v>1.1113999999999999</v>
      </c>
      <c r="BC125" s="144">
        <f t="shared" si="22"/>
        <v>5.5442999999999998</v>
      </c>
      <c r="BD125" s="144">
        <f t="shared" si="23"/>
        <v>2.2222</v>
      </c>
      <c r="BE125" s="144">
        <f t="shared" si="24"/>
        <v>3.3331</v>
      </c>
      <c r="BF125" s="126">
        <f t="shared" si="25"/>
        <v>461523</v>
      </c>
      <c r="BG125" s="149"/>
    </row>
    <row r="126" spans="1:59" x14ac:dyDescent="0.15">
      <c r="A126" s="108">
        <f t="shared" si="26"/>
        <v>83</v>
      </c>
      <c r="B126" s="54" t="s">
        <v>365</v>
      </c>
      <c r="C126" s="109" t="s">
        <v>154</v>
      </c>
      <c r="D126" s="109" t="s">
        <v>181</v>
      </c>
      <c r="E126" s="110" t="s">
        <v>147</v>
      </c>
      <c r="F126" s="110" t="s">
        <v>148</v>
      </c>
      <c r="G126" s="110">
        <v>440</v>
      </c>
      <c r="H126" s="110" t="s">
        <v>149</v>
      </c>
      <c r="I126" s="110">
        <v>-40</v>
      </c>
      <c r="J126" s="110" t="s">
        <v>148</v>
      </c>
      <c r="K126" s="110">
        <v>11</v>
      </c>
      <c r="L126" s="114" t="s">
        <v>346</v>
      </c>
      <c r="M126" s="114"/>
      <c r="N126" s="114"/>
      <c r="O126" s="114" t="s">
        <v>351</v>
      </c>
      <c r="P126" s="114" t="s">
        <v>157</v>
      </c>
      <c r="Q126" s="17">
        <v>80</v>
      </c>
      <c r="R126" s="17">
        <v>70</v>
      </c>
      <c r="S126" s="17">
        <v>120</v>
      </c>
      <c r="T126" s="17">
        <v>90</v>
      </c>
      <c r="U126" s="17">
        <v>150</v>
      </c>
      <c r="V126" s="17">
        <v>50</v>
      </c>
      <c r="W126" s="122" t="s">
        <v>144</v>
      </c>
      <c r="X126" s="122" t="s">
        <v>134</v>
      </c>
      <c r="Y126" s="122" t="s">
        <v>144</v>
      </c>
      <c r="Z126" s="122" t="s">
        <v>134</v>
      </c>
      <c r="AA126" s="122" t="s">
        <v>135</v>
      </c>
      <c r="AB126" s="122" t="s">
        <v>133</v>
      </c>
      <c r="AC126" s="126">
        <f t="shared" si="29"/>
        <v>3</v>
      </c>
      <c r="AD126" s="126">
        <f t="shared" si="29"/>
        <v>5</v>
      </c>
      <c r="AE126" s="126">
        <f t="shared" si="29"/>
        <v>2</v>
      </c>
      <c r="AF126" s="126">
        <f t="shared" si="29"/>
        <v>4</v>
      </c>
      <c r="AG126" s="126">
        <f t="shared" si="29"/>
        <v>1</v>
      </c>
      <c r="AH126" s="126">
        <f t="shared" si="29"/>
        <v>6</v>
      </c>
      <c r="AI126" s="134">
        <v>24</v>
      </c>
      <c r="AJ126" s="134">
        <v>0</v>
      </c>
      <c r="AK126" s="134">
        <v>0</v>
      </c>
      <c r="AL126" s="134">
        <v>3120</v>
      </c>
      <c r="AM126" s="134">
        <f t="shared" si="27"/>
        <v>3144</v>
      </c>
      <c r="AN126" s="135">
        <f t="shared" si="28"/>
        <v>2.7777777777777778E-4</v>
      </c>
      <c r="AO126" s="135">
        <f t="shared" si="28"/>
        <v>0</v>
      </c>
      <c r="AP126" s="135">
        <f t="shared" si="28"/>
        <v>0</v>
      </c>
      <c r="AQ126" s="135">
        <f t="shared" si="28"/>
        <v>3.6111111111111108E-2</v>
      </c>
      <c r="AR126" s="135">
        <f t="shared" si="28"/>
        <v>3.6388888888888887E-2</v>
      </c>
      <c r="AS126" s="143"/>
      <c r="AT126" s="144">
        <f>IFERROR(Q126*INDEX(相性スクリプト1!$L$29:$L$33,MATCH(W126,相性スクリプト1!$K$29:$K$33,0),)," ")</f>
        <v>80</v>
      </c>
      <c r="AU126" s="144">
        <f>IFERROR(R126*INDEX(相性スクリプト1!$L$29:$L$33,MATCH(X126,相性スクリプト1!$K$29:$K$33,0),)," ")</f>
        <v>35</v>
      </c>
      <c r="AV126" s="144">
        <f>IFERROR(S126*INDEX(相性スクリプト1!$L$29:$L$33,MATCH(Y126,相性スクリプト1!$K$29:$K$33,0),)," ")</f>
        <v>120</v>
      </c>
      <c r="AW126" s="144">
        <f>IFERROR(T126*INDEX(相性スクリプト1!$L$29:$L$33,MATCH(Z126,相性スクリプト1!$K$29:$K$33,0),)," ")</f>
        <v>45</v>
      </c>
      <c r="AX126" s="144">
        <f>IFERROR(U126*INDEX(相性スクリプト1!$L$29:$L$33,MATCH(AA126,相性スクリプト1!$K$29:$K$33,0),)," ")</f>
        <v>225</v>
      </c>
      <c r="AY126" s="144">
        <f>IFERROR(V126*INDEX(相性スクリプト1!$L$29:$L$33,MATCH(AB126,相性スクリプト1!$K$29:$K$33,0),)," ")</f>
        <v>0</v>
      </c>
      <c r="AZ126" s="144">
        <f t="shared" si="19"/>
        <v>3.3445999999999998</v>
      </c>
      <c r="BA126" s="144">
        <f t="shared" si="20"/>
        <v>5.5554999999999994</v>
      </c>
      <c r="BB126" s="144">
        <f t="shared" si="21"/>
        <v>2.2223999999999999</v>
      </c>
      <c r="BC126" s="144">
        <f t="shared" si="22"/>
        <v>4.4333000000000009</v>
      </c>
      <c r="BD126" s="144">
        <f t="shared" si="23"/>
        <v>1.1112</v>
      </c>
      <c r="BE126" s="144">
        <f t="shared" si="24"/>
        <v>6.6660999999999992</v>
      </c>
      <c r="BF126" s="126">
        <f t="shared" si="25"/>
        <v>352416</v>
      </c>
      <c r="BG126" s="149"/>
    </row>
    <row r="127" spans="1:59" x14ac:dyDescent="0.15">
      <c r="A127" s="108">
        <f t="shared" si="26"/>
        <v>84</v>
      </c>
      <c r="B127" s="54" t="s">
        <v>366</v>
      </c>
      <c r="C127" s="109" t="s">
        <v>154</v>
      </c>
      <c r="D127" s="109" t="s">
        <v>184</v>
      </c>
      <c r="E127" s="110" t="s">
        <v>147</v>
      </c>
      <c r="F127" s="110" t="s">
        <v>156</v>
      </c>
      <c r="G127" s="110">
        <v>440</v>
      </c>
      <c r="H127" s="110" t="s">
        <v>149</v>
      </c>
      <c r="I127" s="110">
        <v>-45</v>
      </c>
      <c r="J127" s="110" t="s">
        <v>150</v>
      </c>
      <c r="K127" s="110">
        <v>8</v>
      </c>
      <c r="L127" s="114" t="s">
        <v>346</v>
      </c>
      <c r="M127" s="114"/>
      <c r="N127" s="114"/>
      <c r="O127" s="114"/>
      <c r="P127" s="114" t="s">
        <v>157</v>
      </c>
      <c r="Q127" s="17">
        <v>60</v>
      </c>
      <c r="R127" s="17">
        <v>50</v>
      </c>
      <c r="S127" s="17">
        <v>120</v>
      </c>
      <c r="T127" s="17">
        <v>100</v>
      </c>
      <c r="U127" s="17">
        <v>130</v>
      </c>
      <c r="V127" s="17">
        <v>110</v>
      </c>
      <c r="W127" s="122" t="s">
        <v>144</v>
      </c>
      <c r="X127" s="122" t="s">
        <v>133</v>
      </c>
      <c r="Y127" s="122" t="s">
        <v>144</v>
      </c>
      <c r="Z127" s="122" t="s">
        <v>144</v>
      </c>
      <c r="AA127" s="122" t="s">
        <v>144</v>
      </c>
      <c r="AB127" s="122" t="s">
        <v>144</v>
      </c>
      <c r="AC127" s="126">
        <f t="shared" si="29"/>
        <v>5</v>
      </c>
      <c r="AD127" s="126">
        <f t="shared" si="29"/>
        <v>6</v>
      </c>
      <c r="AE127" s="126">
        <f t="shared" si="29"/>
        <v>2</v>
      </c>
      <c r="AF127" s="126">
        <f t="shared" si="29"/>
        <v>4</v>
      </c>
      <c r="AG127" s="126">
        <f t="shared" si="29"/>
        <v>1</v>
      </c>
      <c r="AH127" s="126">
        <f t="shared" si="29"/>
        <v>3</v>
      </c>
      <c r="AI127" s="134">
        <v>21</v>
      </c>
      <c r="AJ127" s="134">
        <v>0</v>
      </c>
      <c r="AK127" s="134">
        <v>0</v>
      </c>
      <c r="AL127" s="134">
        <v>3120</v>
      </c>
      <c r="AM127" s="134">
        <f t="shared" si="27"/>
        <v>3141</v>
      </c>
      <c r="AN127" s="135">
        <f t="shared" si="28"/>
        <v>2.4305555555555555E-4</v>
      </c>
      <c r="AO127" s="135">
        <f t="shared" si="28"/>
        <v>0</v>
      </c>
      <c r="AP127" s="135">
        <f t="shared" si="28"/>
        <v>0</v>
      </c>
      <c r="AQ127" s="135">
        <f t="shared" si="28"/>
        <v>3.6111111111111108E-2</v>
      </c>
      <c r="AR127" s="135">
        <f t="shared" si="28"/>
        <v>3.6354166666666667E-2</v>
      </c>
      <c r="AS127" s="143"/>
      <c r="AT127" s="144">
        <f>IFERROR(Q127*INDEX(相性スクリプト1!$L$29:$L$33,MATCH(W127,相性スクリプト1!$K$29:$K$33,0),)," ")</f>
        <v>60</v>
      </c>
      <c r="AU127" s="144">
        <f>IFERROR(R127*INDEX(相性スクリプト1!$L$29:$L$33,MATCH(X127,相性スクリプト1!$K$29:$K$33,0),)," ")</f>
        <v>0</v>
      </c>
      <c r="AV127" s="144">
        <f>IFERROR(S127*INDEX(相性スクリプト1!$L$29:$L$33,MATCH(Y127,相性スクリプト1!$K$29:$K$33,0),)," ")</f>
        <v>120</v>
      </c>
      <c r="AW127" s="144">
        <f>IFERROR(T127*INDEX(相性スクリプト1!$L$29:$L$33,MATCH(Z127,相性スクリプト1!$K$29:$K$33,0),)," ")</f>
        <v>100</v>
      </c>
      <c r="AX127" s="144">
        <f>IFERROR(U127*INDEX(相性スクリプト1!$L$29:$L$33,MATCH(AA127,相性スクリプト1!$K$29:$K$33,0),)," ")</f>
        <v>130</v>
      </c>
      <c r="AY127" s="144">
        <f>IFERROR(V127*INDEX(相性スクリプト1!$L$29:$L$33,MATCH(AB127,相性スクリプト1!$K$29:$K$33,0),)," ")</f>
        <v>110</v>
      </c>
      <c r="AZ127" s="144">
        <f t="shared" si="19"/>
        <v>5.5556000000000001</v>
      </c>
      <c r="BA127" s="144">
        <f t="shared" si="20"/>
        <v>6.6664999999999992</v>
      </c>
      <c r="BB127" s="144">
        <f t="shared" si="21"/>
        <v>2.2223999999999999</v>
      </c>
      <c r="BC127" s="144">
        <f t="shared" si="22"/>
        <v>4.4443000000000001</v>
      </c>
      <c r="BD127" s="144">
        <f t="shared" si="23"/>
        <v>1.1112</v>
      </c>
      <c r="BE127" s="144">
        <f t="shared" si="24"/>
        <v>3.3331</v>
      </c>
      <c r="BF127" s="126">
        <f t="shared" si="25"/>
        <v>562413</v>
      </c>
      <c r="BG127" s="149"/>
    </row>
    <row r="128" spans="1:59" x14ac:dyDescent="0.15">
      <c r="A128" s="108">
        <f t="shared" si="26"/>
        <v>85</v>
      </c>
      <c r="B128" s="54" t="s">
        <v>367</v>
      </c>
      <c r="C128" s="109" t="s">
        <v>154</v>
      </c>
      <c r="D128" s="109" t="s">
        <v>193</v>
      </c>
      <c r="E128" s="110" t="s">
        <v>147</v>
      </c>
      <c r="F128" s="110" t="s">
        <v>156</v>
      </c>
      <c r="G128" s="110">
        <v>400</v>
      </c>
      <c r="H128" s="110" t="s">
        <v>166</v>
      </c>
      <c r="I128" s="110">
        <v>-90</v>
      </c>
      <c r="J128" s="110" t="s">
        <v>150</v>
      </c>
      <c r="K128" s="110">
        <v>11</v>
      </c>
      <c r="L128" s="114" t="s">
        <v>368</v>
      </c>
      <c r="M128" s="114"/>
      <c r="N128" s="114"/>
      <c r="O128" s="114" t="s">
        <v>357</v>
      </c>
      <c r="P128" s="114" t="s">
        <v>157</v>
      </c>
      <c r="Q128" s="17">
        <v>80</v>
      </c>
      <c r="R128" s="17">
        <v>70</v>
      </c>
      <c r="S128" s="17">
        <v>130</v>
      </c>
      <c r="T128" s="17">
        <v>100</v>
      </c>
      <c r="U128" s="17">
        <v>120</v>
      </c>
      <c r="V128" s="17">
        <v>50</v>
      </c>
      <c r="W128" s="122" t="s">
        <v>144</v>
      </c>
      <c r="X128" s="122" t="s">
        <v>134</v>
      </c>
      <c r="Y128" s="122" t="s">
        <v>135</v>
      </c>
      <c r="Z128" s="122" t="s">
        <v>144</v>
      </c>
      <c r="AA128" s="122" t="s">
        <v>144</v>
      </c>
      <c r="AB128" s="122" t="s">
        <v>133</v>
      </c>
      <c r="AC128" s="126">
        <f t="shared" si="29"/>
        <v>4</v>
      </c>
      <c r="AD128" s="126">
        <f t="shared" si="29"/>
        <v>5</v>
      </c>
      <c r="AE128" s="126">
        <f t="shared" si="29"/>
        <v>1</v>
      </c>
      <c r="AF128" s="126">
        <f t="shared" si="29"/>
        <v>3</v>
      </c>
      <c r="AG128" s="126">
        <f t="shared" si="29"/>
        <v>2</v>
      </c>
      <c r="AH128" s="126">
        <f t="shared" si="29"/>
        <v>6</v>
      </c>
      <c r="AI128" s="134">
        <v>12</v>
      </c>
      <c r="AJ128" s="134">
        <v>0</v>
      </c>
      <c r="AK128" s="134">
        <v>0</v>
      </c>
      <c r="AL128" s="134">
        <v>3120</v>
      </c>
      <c r="AM128" s="134">
        <f t="shared" si="27"/>
        <v>3132</v>
      </c>
      <c r="AN128" s="135">
        <f t="shared" si="28"/>
        <v>1.3888888888888889E-4</v>
      </c>
      <c r="AO128" s="135">
        <f t="shared" si="28"/>
        <v>0</v>
      </c>
      <c r="AP128" s="135">
        <f t="shared" si="28"/>
        <v>0</v>
      </c>
      <c r="AQ128" s="135">
        <f t="shared" si="28"/>
        <v>3.6111111111111108E-2</v>
      </c>
      <c r="AR128" s="135">
        <f t="shared" si="28"/>
        <v>3.6249999999999998E-2</v>
      </c>
      <c r="AS128" s="143"/>
      <c r="AT128" s="144">
        <f>IFERROR(Q128*INDEX(相性スクリプト1!$L$29:$L$33,MATCH(W128,相性スクリプト1!$K$29:$K$33,0),)," ")</f>
        <v>80</v>
      </c>
      <c r="AU128" s="144">
        <f>IFERROR(R128*INDEX(相性スクリプト1!$L$29:$L$33,MATCH(X128,相性スクリプト1!$K$29:$K$33,0),)," ")</f>
        <v>35</v>
      </c>
      <c r="AV128" s="144">
        <f>IFERROR(S128*INDEX(相性スクリプト1!$L$29:$L$33,MATCH(Y128,相性スクリプト1!$K$29:$K$33,0),)," ")</f>
        <v>195</v>
      </c>
      <c r="AW128" s="144">
        <f>IFERROR(T128*INDEX(相性スクリプト1!$L$29:$L$33,MATCH(Z128,相性スクリプト1!$K$29:$K$33,0),)," ")</f>
        <v>100</v>
      </c>
      <c r="AX128" s="144">
        <f>IFERROR(U128*INDEX(相性スクリプト1!$L$29:$L$33,MATCH(AA128,相性スクリプト1!$K$29:$K$33,0),)," ")</f>
        <v>120</v>
      </c>
      <c r="AY128" s="144">
        <f>IFERROR(V128*INDEX(相性スクリプト1!$L$29:$L$33,MATCH(AB128,相性スクリプト1!$K$29:$K$33,0),)," ")</f>
        <v>0</v>
      </c>
      <c r="AZ128" s="144">
        <f t="shared" ref="AZ128:BE170" si="30">IFERROR(RANK(AT128,$AT128:$AY128)+0.1*RANK(AT128,$AT128:$AY128)+0.01*RANK(INDEX($Q$3:$V$668,MATCH($B128,$B$3:$B$668,0),MATCH(Q$2,$Q$2:$V$2,0)),INDEX($Q$3:$V$668,MATCH($B128,$B$3:$B$668,0),))+0.001*RANK(Q128,$Q128:$V128)+0.0001*(6-(COLUMN()-COLUMN($AZ128)))," ")</f>
        <v>4.4446000000000003</v>
      </c>
      <c r="BA128" s="144">
        <f t="shared" si="30"/>
        <v>5.5554999999999994</v>
      </c>
      <c r="BB128" s="144">
        <f t="shared" si="30"/>
        <v>1.1113999999999999</v>
      </c>
      <c r="BC128" s="144">
        <f t="shared" si="30"/>
        <v>3.3332999999999999</v>
      </c>
      <c r="BD128" s="144">
        <f t="shared" si="30"/>
        <v>2.2222</v>
      </c>
      <c r="BE128" s="144">
        <f t="shared" si="30"/>
        <v>6.6660999999999992</v>
      </c>
      <c r="BF128" s="126">
        <f t="shared" si="25"/>
        <v>451326</v>
      </c>
      <c r="BG128" s="149"/>
    </row>
    <row r="129" spans="1:59" x14ac:dyDescent="0.15">
      <c r="A129" s="108">
        <f t="shared" si="26"/>
        <v>86</v>
      </c>
      <c r="B129" s="54" t="s">
        <v>369</v>
      </c>
      <c r="C129" s="109" t="s">
        <v>154</v>
      </c>
      <c r="D129" s="109" t="s">
        <v>200</v>
      </c>
      <c r="E129" s="110" t="s">
        <v>147</v>
      </c>
      <c r="F129" s="110" t="s">
        <v>150</v>
      </c>
      <c r="G129" s="110">
        <v>480</v>
      </c>
      <c r="H129" s="110" t="s">
        <v>141</v>
      </c>
      <c r="I129" s="110">
        <v>-40</v>
      </c>
      <c r="J129" s="110" t="s">
        <v>148</v>
      </c>
      <c r="K129" s="110">
        <v>10</v>
      </c>
      <c r="L129" s="114" t="s">
        <v>346</v>
      </c>
      <c r="M129" s="114"/>
      <c r="N129" s="114"/>
      <c r="O129" s="114" t="s">
        <v>351</v>
      </c>
      <c r="P129" s="114" t="s">
        <v>157</v>
      </c>
      <c r="Q129" s="17">
        <v>60</v>
      </c>
      <c r="R129" s="17">
        <v>50</v>
      </c>
      <c r="S129" s="17">
        <v>150</v>
      </c>
      <c r="T129" s="17">
        <v>40</v>
      </c>
      <c r="U129" s="17">
        <v>120</v>
      </c>
      <c r="V129" s="17">
        <v>30</v>
      </c>
      <c r="W129" s="122" t="s">
        <v>144</v>
      </c>
      <c r="X129" s="122" t="s">
        <v>133</v>
      </c>
      <c r="Y129" s="122" t="s">
        <v>135</v>
      </c>
      <c r="Z129" s="122" t="s">
        <v>133</v>
      </c>
      <c r="AA129" s="122" t="s">
        <v>144</v>
      </c>
      <c r="AB129" s="122" t="s">
        <v>133</v>
      </c>
      <c r="AC129" s="126">
        <f t="shared" si="29"/>
        <v>3</v>
      </c>
      <c r="AD129" s="126">
        <f t="shared" si="29"/>
        <v>4</v>
      </c>
      <c r="AE129" s="126">
        <f t="shared" si="29"/>
        <v>1</v>
      </c>
      <c r="AF129" s="126">
        <f t="shared" si="29"/>
        <v>5</v>
      </c>
      <c r="AG129" s="126">
        <f t="shared" si="29"/>
        <v>2</v>
      </c>
      <c r="AH129" s="126">
        <f t="shared" si="29"/>
        <v>6</v>
      </c>
      <c r="AI129" s="134">
        <v>13</v>
      </c>
      <c r="AJ129" s="134">
        <v>0</v>
      </c>
      <c r="AK129" s="134">
        <v>0</v>
      </c>
      <c r="AL129" s="134">
        <v>3120</v>
      </c>
      <c r="AM129" s="134">
        <f t="shared" si="27"/>
        <v>3133</v>
      </c>
      <c r="AN129" s="135">
        <f t="shared" si="28"/>
        <v>1.5046296296296295E-4</v>
      </c>
      <c r="AO129" s="135">
        <f t="shared" si="28"/>
        <v>0</v>
      </c>
      <c r="AP129" s="135">
        <f t="shared" si="28"/>
        <v>0</v>
      </c>
      <c r="AQ129" s="135">
        <f t="shared" si="28"/>
        <v>3.6111111111111108E-2</v>
      </c>
      <c r="AR129" s="135">
        <f t="shared" si="28"/>
        <v>3.6261574074074071E-2</v>
      </c>
      <c r="AS129" s="143"/>
      <c r="AT129" s="144">
        <f>IFERROR(Q129*INDEX(相性スクリプト1!$L$29:$L$33,MATCH(W129,相性スクリプト1!$K$29:$K$33,0),)," ")</f>
        <v>60</v>
      </c>
      <c r="AU129" s="144">
        <f>IFERROR(R129*INDEX(相性スクリプト1!$L$29:$L$33,MATCH(X129,相性スクリプト1!$K$29:$K$33,0),)," ")</f>
        <v>0</v>
      </c>
      <c r="AV129" s="144">
        <f>IFERROR(S129*INDEX(相性スクリプト1!$L$29:$L$33,MATCH(Y129,相性スクリプト1!$K$29:$K$33,0),)," ")</f>
        <v>225</v>
      </c>
      <c r="AW129" s="144">
        <f>IFERROR(T129*INDEX(相性スクリプト1!$L$29:$L$33,MATCH(Z129,相性スクリプト1!$K$29:$K$33,0),)," ")</f>
        <v>0</v>
      </c>
      <c r="AX129" s="144">
        <f>IFERROR(U129*INDEX(相性スクリプト1!$L$29:$L$33,MATCH(AA129,相性スクリプト1!$K$29:$K$33,0),)," ")</f>
        <v>120</v>
      </c>
      <c r="AY129" s="144">
        <f>IFERROR(V129*INDEX(相性スクリプト1!$L$29:$L$33,MATCH(AB129,相性スクリプト1!$K$29:$K$33,0),)," ")</f>
        <v>0</v>
      </c>
      <c r="AZ129" s="144">
        <f t="shared" si="30"/>
        <v>3.3335999999999997</v>
      </c>
      <c r="BA129" s="144">
        <f t="shared" si="30"/>
        <v>4.4444999999999997</v>
      </c>
      <c r="BB129" s="144">
        <f t="shared" si="30"/>
        <v>1.1113999999999999</v>
      </c>
      <c r="BC129" s="144">
        <f t="shared" si="30"/>
        <v>4.4553000000000003</v>
      </c>
      <c r="BD129" s="144">
        <f t="shared" si="30"/>
        <v>2.2222</v>
      </c>
      <c r="BE129" s="144">
        <f t="shared" si="30"/>
        <v>4.4661</v>
      </c>
      <c r="BF129" s="126">
        <f t="shared" si="25"/>
        <v>341526</v>
      </c>
      <c r="BG129" s="149"/>
    </row>
    <row r="130" spans="1:59" x14ac:dyDescent="0.15">
      <c r="A130" s="108">
        <f t="shared" si="26"/>
        <v>87</v>
      </c>
      <c r="B130" s="54" t="s">
        <v>370</v>
      </c>
      <c r="C130" s="109" t="s">
        <v>154</v>
      </c>
      <c r="D130" s="109" t="s">
        <v>210</v>
      </c>
      <c r="E130" s="110"/>
      <c r="F130" s="110"/>
      <c r="G130" s="110"/>
      <c r="H130" s="110"/>
      <c r="I130" s="110"/>
      <c r="J130" s="110"/>
      <c r="K130" s="110"/>
      <c r="L130" s="114"/>
      <c r="M130" s="114"/>
      <c r="N130" s="114"/>
      <c r="O130" s="114"/>
      <c r="P130" s="114"/>
      <c r="Q130" s="17"/>
      <c r="R130" s="17"/>
      <c r="S130" s="17"/>
      <c r="T130" s="17"/>
      <c r="U130" s="17"/>
      <c r="V130" s="17"/>
      <c r="W130" s="122"/>
      <c r="X130" s="122"/>
      <c r="Y130" s="122"/>
      <c r="Z130" s="122"/>
      <c r="AA130" s="122"/>
      <c r="AB130" s="122"/>
      <c r="AC130" s="126" t="str">
        <f t="shared" si="29"/>
        <v xml:space="preserve"> </v>
      </c>
      <c r="AD130" s="126" t="str">
        <f t="shared" si="29"/>
        <v xml:space="preserve"> </v>
      </c>
      <c r="AE130" s="126" t="str">
        <f t="shared" si="29"/>
        <v xml:space="preserve"> </v>
      </c>
      <c r="AF130" s="126" t="str">
        <f t="shared" si="29"/>
        <v xml:space="preserve"> </v>
      </c>
      <c r="AG130" s="126" t="str">
        <f t="shared" si="29"/>
        <v xml:space="preserve"> </v>
      </c>
      <c r="AH130" s="126" t="str">
        <f t="shared" si="29"/>
        <v xml:space="preserve"> </v>
      </c>
      <c r="AI130" s="134"/>
      <c r="AJ130" s="134"/>
      <c r="AK130" s="134"/>
      <c r="AL130" s="134"/>
      <c r="AM130" s="134" t="str">
        <f t="shared" si="27"/>
        <v xml:space="preserve"> </v>
      </c>
      <c r="AN130" s="135" t="str">
        <f t="shared" si="28"/>
        <v xml:space="preserve"> </v>
      </c>
      <c r="AO130" s="135" t="str">
        <f t="shared" si="28"/>
        <v xml:space="preserve"> </v>
      </c>
      <c r="AP130" s="135" t="str">
        <f t="shared" si="28"/>
        <v xml:space="preserve"> </v>
      </c>
      <c r="AQ130" s="135" t="str">
        <f t="shared" si="28"/>
        <v xml:space="preserve"> </v>
      </c>
      <c r="AR130" s="135" t="str">
        <f t="shared" si="28"/>
        <v xml:space="preserve"> </v>
      </c>
      <c r="AS130" s="143"/>
      <c r="AT130" s="144" t="str">
        <f>IFERROR(Q130*INDEX(相性スクリプト1!$L$29:$L$33,MATCH(W130,相性スクリプト1!$K$29:$K$33,0),)," ")</f>
        <v xml:space="preserve"> </v>
      </c>
      <c r="AU130" s="144" t="str">
        <f>IFERROR(R130*INDEX(相性スクリプト1!$L$29:$L$33,MATCH(X130,相性スクリプト1!$K$29:$K$33,0),)," ")</f>
        <v xml:space="preserve"> </v>
      </c>
      <c r="AV130" s="144" t="str">
        <f>IFERROR(S130*INDEX(相性スクリプト1!$L$29:$L$33,MATCH(Y130,相性スクリプト1!$K$29:$K$33,0),)," ")</f>
        <v xml:space="preserve"> </v>
      </c>
      <c r="AW130" s="144" t="str">
        <f>IFERROR(T130*INDEX(相性スクリプト1!$L$29:$L$33,MATCH(Z130,相性スクリプト1!$K$29:$K$33,0),)," ")</f>
        <v xml:space="preserve"> </v>
      </c>
      <c r="AX130" s="144" t="str">
        <f>IFERROR(U130*INDEX(相性スクリプト1!$L$29:$L$33,MATCH(AA130,相性スクリプト1!$K$29:$K$33,0),)," ")</f>
        <v xml:space="preserve"> </v>
      </c>
      <c r="AY130" s="144" t="str">
        <f>IFERROR(V130*INDEX(相性スクリプト1!$L$29:$L$33,MATCH(AB130,相性スクリプト1!$K$29:$K$33,0),)," ")</f>
        <v xml:space="preserve"> </v>
      </c>
      <c r="AZ130" s="144" t="str">
        <f t="shared" si="30"/>
        <v xml:space="preserve"> </v>
      </c>
      <c r="BA130" s="144" t="str">
        <f t="shared" si="30"/>
        <v xml:space="preserve"> </v>
      </c>
      <c r="BB130" s="144" t="str">
        <f t="shared" si="30"/>
        <v xml:space="preserve"> </v>
      </c>
      <c r="BC130" s="144" t="str">
        <f t="shared" si="30"/>
        <v xml:space="preserve"> </v>
      </c>
      <c r="BD130" s="144" t="str">
        <f t="shared" si="30"/>
        <v xml:space="preserve"> </v>
      </c>
      <c r="BE130" s="144" t="str">
        <f t="shared" si="30"/>
        <v xml:space="preserve"> </v>
      </c>
      <c r="BF130" s="126" t="str">
        <f t="shared" si="25"/>
        <v xml:space="preserve"> </v>
      </c>
      <c r="BG130" s="149"/>
    </row>
    <row r="131" spans="1:59" x14ac:dyDescent="0.15">
      <c r="A131" s="108">
        <f t="shared" si="26"/>
        <v>87</v>
      </c>
      <c r="B131" s="54" t="s">
        <v>371</v>
      </c>
      <c r="C131" s="109" t="s">
        <v>154</v>
      </c>
      <c r="D131" s="109" t="s">
        <v>210</v>
      </c>
      <c r="E131" s="110" t="s">
        <v>147</v>
      </c>
      <c r="F131" s="110" t="s">
        <v>212</v>
      </c>
      <c r="G131" s="110">
        <v>460</v>
      </c>
      <c r="H131" s="110" t="s">
        <v>155</v>
      </c>
      <c r="I131" s="110">
        <v>-10</v>
      </c>
      <c r="J131" s="110" t="s">
        <v>144</v>
      </c>
      <c r="K131" s="110">
        <v>9</v>
      </c>
      <c r="L131" s="114" t="s">
        <v>346</v>
      </c>
      <c r="M131" s="114"/>
      <c r="N131" s="114"/>
      <c r="O131" s="114"/>
      <c r="P131" s="114" t="s">
        <v>157</v>
      </c>
      <c r="Q131" s="17">
        <v>90</v>
      </c>
      <c r="R131" s="17">
        <v>128</v>
      </c>
      <c r="S131" s="17">
        <v>191</v>
      </c>
      <c r="T131" s="17">
        <v>75</v>
      </c>
      <c r="U131" s="17">
        <v>110</v>
      </c>
      <c r="V131" s="17">
        <v>114</v>
      </c>
      <c r="W131" s="122" t="s">
        <v>144</v>
      </c>
      <c r="X131" s="122" t="s">
        <v>144</v>
      </c>
      <c r="Y131" s="122" t="s">
        <v>135</v>
      </c>
      <c r="Z131" s="122" t="s">
        <v>133</v>
      </c>
      <c r="AA131" s="122" t="s">
        <v>144</v>
      </c>
      <c r="AB131" s="122" t="s">
        <v>144</v>
      </c>
      <c r="AC131" s="126">
        <f t="shared" si="29"/>
        <v>5</v>
      </c>
      <c r="AD131" s="126">
        <f t="shared" si="29"/>
        <v>2</v>
      </c>
      <c r="AE131" s="126">
        <f t="shared" si="29"/>
        <v>1</v>
      </c>
      <c r="AF131" s="126">
        <f t="shared" si="29"/>
        <v>6</v>
      </c>
      <c r="AG131" s="126">
        <f t="shared" si="29"/>
        <v>4</v>
      </c>
      <c r="AH131" s="126">
        <f t="shared" si="29"/>
        <v>3</v>
      </c>
      <c r="AI131" s="134">
        <v>493</v>
      </c>
      <c r="AJ131" s="134">
        <v>0</v>
      </c>
      <c r="AK131" s="134">
        <v>0</v>
      </c>
      <c r="AL131" s="134">
        <v>317</v>
      </c>
      <c r="AM131" s="134">
        <f t="shared" si="27"/>
        <v>810</v>
      </c>
      <c r="AN131" s="135">
        <f t="shared" si="28"/>
        <v>5.7060185185185183E-3</v>
      </c>
      <c r="AO131" s="135">
        <f t="shared" si="28"/>
        <v>0</v>
      </c>
      <c r="AP131" s="135">
        <f t="shared" si="28"/>
        <v>0</v>
      </c>
      <c r="AQ131" s="135">
        <f t="shared" si="28"/>
        <v>3.6689814814814818E-3</v>
      </c>
      <c r="AR131" s="135">
        <f t="shared" si="28"/>
        <v>9.3749999999999997E-3</v>
      </c>
      <c r="AS131" s="143"/>
      <c r="AT131" s="144">
        <f>IFERROR(Q131*INDEX(相性スクリプト1!$L$29:$L$33,MATCH(W131,相性スクリプト1!$K$29:$K$33,0),)," ")</f>
        <v>90</v>
      </c>
      <c r="AU131" s="144">
        <f>IFERROR(R131*INDEX(相性スクリプト1!$L$29:$L$33,MATCH(X131,相性スクリプト1!$K$29:$K$33,0),)," ")</f>
        <v>128</v>
      </c>
      <c r="AV131" s="144">
        <f>IFERROR(S131*INDEX(相性スクリプト1!$L$29:$L$33,MATCH(Y131,相性スクリプト1!$K$29:$K$33,0),)," ")</f>
        <v>286.5</v>
      </c>
      <c r="AW131" s="144">
        <f>IFERROR(T131*INDEX(相性スクリプト1!$L$29:$L$33,MATCH(Z131,相性スクリプト1!$K$29:$K$33,0),)," ")</f>
        <v>0</v>
      </c>
      <c r="AX131" s="144">
        <f>IFERROR(U131*INDEX(相性スクリプト1!$L$29:$L$33,MATCH(AA131,相性スクリプト1!$K$29:$K$33,0),)," ")</f>
        <v>110</v>
      </c>
      <c r="AY131" s="144">
        <f>IFERROR(V131*INDEX(相性スクリプト1!$L$29:$L$33,MATCH(AB131,相性スクリプト1!$K$29:$K$33,0),)," ")</f>
        <v>114</v>
      </c>
      <c r="AZ131" s="144">
        <f t="shared" si="30"/>
        <v>5.5556000000000001</v>
      </c>
      <c r="BA131" s="144">
        <f t="shared" si="30"/>
        <v>2.2225000000000001</v>
      </c>
      <c r="BB131" s="144">
        <f t="shared" si="30"/>
        <v>1.1113999999999999</v>
      </c>
      <c r="BC131" s="144">
        <f t="shared" si="30"/>
        <v>6.6662999999999997</v>
      </c>
      <c r="BD131" s="144">
        <f t="shared" si="30"/>
        <v>4.4442000000000004</v>
      </c>
      <c r="BE131" s="144">
        <f t="shared" si="30"/>
        <v>3.3331</v>
      </c>
      <c r="BF131" s="126">
        <f t="shared" si="25"/>
        <v>521643</v>
      </c>
      <c r="BG131" s="149"/>
    </row>
    <row r="132" spans="1:59" x14ac:dyDescent="0.15">
      <c r="A132" s="108">
        <f t="shared" si="26"/>
        <v>87</v>
      </c>
      <c r="B132" s="54" t="s">
        <v>372</v>
      </c>
      <c r="C132" s="109" t="s">
        <v>154</v>
      </c>
      <c r="D132" s="109" t="s">
        <v>210</v>
      </c>
      <c r="E132" s="110" t="s">
        <v>147</v>
      </c>
      <c r="F132" s="110" t="s">
        <v>212</v>
      </c>
      <c r="G132" s="110">
        <v>460</v>
      </c>
      <c r="H132" s="110" t="s">
        <v>155</v>
      </c>
      <c r="I132" s="110">
        <v>40</v>
      </c>
      <c r="J132" s="110" t="s">
        <v>144</v>
      </c>
      <c r="K132" s="110">
        <v>9</v>
      </c>
      <c r="L132" s="114" t="s">
        <v>346</v>
      </c>
      <c r="M132" s="114" t="s">
        <v>373</v>
      </c>
      <c r="N132" s="114"/>
      <c r="O132" s="114"/>
      <c r="P132" s="114" t="s">
        <v>157</v>
      </c>
      <c r="Q132" s="17">
        <v>124</v>
      </c>
      <c r="R132" s="17">
        <v>82</v>
      </c>
      <c r="S132" s="17">
        <v>129</v>
      </c>
      <c r="T132" s="17">
        <v>111</v>
      </c>
      <c r="U132" s="17">
        <v>134</v>
      </c>
      <c r="V132" s="17">
        <v>55</v>
      </c>
      <c r="W132" s="122" t="s">
        <v>144</v>
      </c>
      <c r="X132" s="122" t="s">
        <v>134</v>
      </c>
      <c r="Y132" s="122" t="s">
        <v>144</v>
      </c>
      <c r="Z132" s="122" t="s">
        <v>134</v>
      </c>
      <c r="AA132" s="122" t="s">
        <v>135</v>
      </c>
      <c r="AB132" s="122" t="s">
        <v>133</v>
      </c>
      <c r="AC132" s="126">
        <f t="shared" si="29"/>
        <v>3</v>
      </c>
      <c r="AD132" s="126">
        <f t="shared" si="29"/>
        <v>5</v>
      </c>
      <c r="AE132" s="126">
        <f t="shared" si="29"/>
        <v>2</v>
      </c>
      <c r="AF132" s="126">
        <f t="shared" si="29"/>
        <v>4</v>
      </c>
      <c r="AG132" s="126">
        <f t="shared" si="29"/>
        <v>1</v>
      </c>
      <c r="AH132" s="126">
        <f t="shared" si="29"/>
        <v>6</v>
      </c>
      <c r="AI132" s="134">
        <v>151</v>
      </c>
      <c r="AJ132" s="134">
        <v>288</v>
      </c>
      <c r="AK132" s="134">
        <v>0</v>
      </c>
      <c r="AL132" s="134">
        <v>282</v>
      </c>
      <c r="AM132" s="134">
        <f t="shared" si="27"/>
        <v>721</v>
      </c>
      <c r="AN132" s="135">
        <f t="shared" si="28"/>
        <v>1.7476851851851852E-3</v>
      </c>
      <c r="AO132" s="135">
        <f t="shared" si="28"/>
        <v>3.3333333333333335E-3</v>
      </c>
      <c r="AP132" s="135">
        <f t="shared" si="28"/>
        <v>0</v>
      </c>
      <c r="AQ132" s="135">
        <f t="shared" si="28"/>
        <v>3.2638888888888887E-3</v>
      </c>
      <c r="AR132" s="135">
        <f t="shared" si="28"/>
        <v>8.3449074074074068E-3</v>
      </c>
      <c r="AS132" s="143"/>
      <c r="AT132" s="144">
        <f>IFERROR(Q132*INDEX(相性スクリプト1!$L$29:$L$33,MATCH(W132,相性スクリプト1!$K$29:$K$33,0),)," ")</f>
        <v>124</v>
      </c>
      <c r="AU132" s="144">
        <f>IFERROR(R132*INDEX(相性スクリプト1!$L$29:$L$33,MATCH(X132,相性スクリプト1!$K$29:$K$33,0),)," ")</f>
        <v>41</v>
      </c>
      <c r="AV132" s="144">
        <f>IFERROR(S132*INDEX(相性スクリプト1!$L$29:$L$33,MATCH(Y132,相性スクリプト1!$K$29:$K$33,0),)," ")</f>
        <v>129</v>
      </c>
      <c r="AW132" s="144">
        <f>IFERROR(T132*INDEX(相性スクリプト1!$L$29:$L$33,MATCH(Z132,相性スクリプト1!$K$29:$K$33,0),)," ")</f>
        <v>55.5</v>
      </c>
      <c r="AX132" s="144">
        <f>IFERROR(U132*INDEX(相性スクリプト1!$L$29:$L$33,MATCH(AA132,相性スクリプト1!$K$29:$K$33,0),)," ")</f>
        <v>201</v>
      </c>
      <c r="AY132" s="144">
        <f>IFERROR(V132*INDEX(相性スクリプト1!$L$29:$L$33,MATCH(AB132,相性スクリプト1!$K$29:$K$33,0),)," ")</f>
        <v>0</v>
      </c>
      <c r="AZ132" s="144">
        <f t="shared" si="30"/>
        <v>3.3335999999999997</v>
      </c>
      <c r="BA132" s="144">
        <f t="shared" si="30"/>
        <v>5.5554999999999994</v>
      </c>
      <c r="BB132" s="144">
        <f t="shared" si="30"/>
        <v>2.2223999999999999</v>
      </c>
      <c r="BC132" s="144">
        <f t="shared" si="30"/>
        <v>4.4443000000000001</v>
      </c>
      <c r="BD132" s="144">
        <f t="shared" si="30"/>
        <v>1.1112</v>
      </c>
      <c r="BE132" s="144">
        <f t="shared" si="30"/>
        <v>6.6660999999999992</v>
      </c>
      <c r="BF132" s="126">
        <f t="shared" si="25"/>
        <v>352416</v>
      </c>
      <c r="BG132" s="149"/>
    </row>
    <row r="133" spans="1:59" x14ac:dyDescent="0.15">
      <c r="A133" s="108">
        <f t="shared" si="26"/>
        <v>87</v>
      </c>
      <c r="B133" s="54" t="s">
        <v>374</v>
      </c>
      <c r="C133" s="109" t="s">
        <v>154</v>
      </c>
      <c r="D133" s="109" t="s">
        <v>210</v>
      </c>
      <c r="E133" s="110" t="s">
        <v>147</v>
      </c>
      <c r="F133" s="110" t="s">
        <v>212</v>
      </c>
      <c r="G133" s="110">
        <v>440</v>
      </c>
      <c r="H133" s="110" t="s">
        <v>149</v>
      </c>
      <c r="I133" s="110">
        <v>35</v>
      </c>
      <c r="J133" s="110" t="s">
        <v>135</v>
      </c>
      <c r="K133" s="110">
        <v>9</v>
      </c>
      <c r="L133" s="114" t="s">
        <v>346</v>
      </c>
      <c r="M133" s="114" t="s">
        <v>375</v>
      </c>
      <c r="N133" s="114"/>
      <c r="O133" s="114"/>
      <c r="P133" s="114" t="s">
        <v>157</v>
      </c>
      <c r="Q133" s="17">
        <v>101</v>
      </c>
      <c r="R133" s="17">
        <v>85</v>
      </c>
      <c r="S133" s="17">
        <v>128</v>
      </c>
      <c r="T133" s="17">
        <v>96</v>
      </c>
      <c r="U133" s="17">
        <v>151</v>
      </c>
      <c r="V133" s="17">
        <v>54</v>
      </c>
      <c r="W133" s="122" t="s">
        <v>134</v>
      </c>
      <c r="X133" s="122" t="s">
        <v>133</v>
      </c>
      <c r="Y133" s="122" t="s">
        <v>135</v>
      </c>
      <c r="Z133" s="122" t="s">
        <v>134</v>
      </c>
      <c r="AA133" s="122" t="s">
        <v>135</v>
      </c>
      <c r="AB133" s="122" t="s">
        <v>133</v>
      </c>
      <c r="AC133" s="126">
        <f t="shared" si="29"/>
        <v>3</v>
      </c>
      <c r="AD133" s="126">
        <f t="shared" si="29"/>
        <v>5</v>
      </c>
      <c r="AE133" s="126">
        <f t="shared" si="29"/>
        <v>2</v>
      </c>
      <c r="AF133" s="126">
        <f t="shared" si="29"/>
        <v>4</v>
      </c>
      <c r="AG133" s="126">
        <f t="shared" si="29"/>
        <v>1</v>
      </c>
      <c r="AH133" s="126">
        <f t="shared" si="29"/>
        <v>6</v>
      </c>
      <c r="AI133" s="134">
        <v>830</v>
      </c>
      <c r="AJ133" s="134">
        <v>0</v>
      </c>
      <c r="AK133" s="134">
        <v>0</v>
      </c>
      <c r="AL133" s="134">
        <v>293</v>
      </c>
      <c r="AM133" s="134">
        <f t="shared" si="27"/>
        <v>1123</v>
      </c>
      <c r="AN133" s="135">
        <f t="shared" si="28"/>
        <v>9.6064814814814832E-3</v>
      </c>
      <c r="AO133" s="135">
        <f t="shared" si="28"/>
        <v>0</v>
      </c>
      <c r="AP133" s="135">
        <f t="shared" si="28"/>
        <v>0</v>
      </c>
      <c r="AQ133" s="135">
        <f t="shared" si="28"/>
        <v>3.3912037037037036E-3</v>
      </c>
      <c r="AR133" s="135">
        <f t="shared" si="28"/>
        <v>1.2997685185185185E-2</v>
      </c>
      <c r="AS133" s="143"/>
      <c r="AT133" s="144">
        <f>IFERROR(Q133*INDEX(相性スクリプト1!$L$29:$L$33,MATCH(W133,相性スクリプト1!$K$29:$K$33,0),)," ")</f>
        <v>50.5</v>
      </c>
      <c r="AU133" s="144">
        <f>IFERROR(R133*INDEX(相性スクリプト1!$L$29:$L$33,MATCH(X133,相性スクリプト1!$K$29:$K$33,0),)," ")</f>
        <v>0</v>
      </c>
      <c r="AV133" s="144">
        <f>IFERROR(S133*INDEX(相性スクリプト1!$L$29:$L$33,MATCH(Y133,相性スクリプト1!$K$29:$K$33,0),)," ")</f>
        <v>192</v>
      </c>
      <c r="AW133" s="144">
        <f>IFERROR(T133*INDEX(相性スクリプト1!$L$29:$L$33,MATCH(Z133,相性スクリプト1!$K$29:$K$33,0),)," ")</f>
        <v>48</v>
      </c>
      <c r="AX133" s="144">
        <f>IFERROR(U133*INDEX(相性スクリプト1!$L$29:$L$33,MATCH(AA133,相性スクリプト1!$K$29:$K$33,0),)," ")</f>
        <v>226.5</v>
      </c>
      <c r="AY133" s="144">
        <f>IFERROR(V133*INDEX(相性スクリプト1!$L$29:$L$33,MATCH(AB133,相性スクリプト1!$K$29:$K$33,0),)," ")</f>
        <v>0</v>
      </c>
      <c r="AZ133" s="144">
        <f t="shared" si="30"/>
        <v>3.3335999999999997</v>
      </c>
      <c r="BA133" s="144">
        <f t="shared" si="30"/>
        <v>5.5554999999999994</v>
      </c>
      <c r="BB133" s="144">
        <f t="shared" si="30"/>
        <v>2.2223999999999999</v>
      </c>
      <c r="BC133" s="144">
        <f t="shared" si="30"/>
        <v>4.4443000000000001</v>
      </c>
      <c r="BD133" s="144">
        <f t="shared" si="30"/>
        <v>1.1112</v>
      </c>
      <c r="BE133" s="144">
        <f t="shared" si="30"/>
        <v>5.5660999999999996</v>
      </c>
      <c r="BF133" s="126">
        <f t="shared" si="25"/>
        <v>352416</v>
      </c>
      <c r="BG133" s="149"/>
    </row>
    <row r="134" spans="1:59" x14ac:dyDescent="0.15">
      <c r="A134" s="108">
        <f t="shared" si="26"/>
        <v>87</v>
      </c>
      <c r="B134" s="54" t="s">
        <v>376</v>
      </c>
      <c r="C134" s="109" t="s">
        <v>154</v>
      </c>
      <c r="D134" s="109" t="s">
        <v>210</v>
      </c>
      <c r="E134" s="110" t="s">
        <v>147</v>
      </c>
      <c r="F134" s="110" t="s">
        <v>212</v>
      </c>
      <c r="G134" s="110">
        <v>420</v>
      </c>
      <c r="H134" s="110" t="s">
        <v>166</v>
      </c>
      <c r="I134" s="110">
        <v>-90</v>
      </c>
      <c r="J134" s="110" t="s">
        <v>135</v>
      </c>
      <c r="K134" s="110">
        <v>9</v>
      </c>
      <c r="L134" s="114" t="s">
        <v>368</v>
      </c>
      <c r="M134" s="114" t="s">
        <v>377</v>
      </c>
      <c r="N134" s="114"/>
      <c r="O134" s="114" t="s">
        <v>360</v>
      </c>
      <c r="P134" s="114" t="s">
        <v>157</v>
      </c>
      <c r="Q134" s="17">
        <v>90</v>
      </c>
      <c r="R134" s="17">
        <v>78</v>
      </c>
      <c r="S134" s="17">
        <v>171</v>
      </c>
      <c r="T134" s="17">
        <v>115</v>
      </c>
      <c r="U134" s="17">
        <v>130</v>
      </c>
      <c r="V134" s="17">
        <v>54</v>
      </c>
      <c r="W134" s="122" t="s">
        <v>144</v>
      </c>
      <c r="X134" s="122" t="s">
        <v>134</v>
      </c>
      <c r="Y134" s="122" t="s">
        <v>135</v>
      </c>
      <c r="Z134" s="122" t="s">
        <v>144</v>
      </c>
      <c r="AA134" s="122" t="s">
        <v>144</v>
      </c>
      <c r="AB134" s="122" t="s">
        <v>133</v>
      </c>
      <c r="AC134" s="126">
        <f t="shared" si="29"/>
        <v>4</v>
      </c>
      <c r="AD134" s="126">
        <f t="shared" si="29"/>
        <v>5</v>
      </c>
      <c r="AE134" s="126">
        <f t="shared" si="29"/>
        <v>1</v>
      </c>
      <c r="AF134" s="126">
        <f t="shared" si="29"/>
        <v>3</v>
      </c>
      <c r="AG134" s="126">
        <f t="shared" si="29"/>
        <v>2</v>
      </c>
      <c r="AH134" s="126">
        <f t="shared" si="29"/>
        <v>6</v>
      </c>
      <c r="AI134" s="134">
        <v>1127</v>
      </c>
      <c r="AJ134" s="134">
        <v>0</v>
      </c>
      <c r="AK134" s="134">
        <v>0</v>
      </c>
      <c r="AL134" s="134">
        <v>8</v>
      </c>
      <c r="AM134" s="134">
        <f t="shared" ref="AM134:AM197" si="31">IF(AL134="-","-",IF(ISBLANK(AL134)," ",SUM(AI134:AL134)))</f>
        <v>1135</v>
      </c>
      <c r="AN134" s="135">
        <f t="shared" si="28"/>
        <v>1.3043981481481481E-2</v>
      </c>
      <c r="AO134" s="135">
        <f t="shared" si="28"/>
        <v>0</v>
      </c>
      <c r="AP134" s="135">
        <f t="shared" si="28"/>
        <v>0</v>
      </c>
      <c r="AQ134" s="135">
        <f t="shared" si="28"/>
        <v>9.2592592592592588E-5</v>
      </c>
      <c r="AR134" s="135">
        <f t="shared" si="28"/>
        <v>1.3136574074074073E-2</v>
      </c>
      <c r="AS134" s="143"/>
      <c r="AT134" s="144">
        <f>IFERROR(Q134*INDEX(相性スクリプト1!$L$29:$L$33,MATCH(W134,相性スクリプト1!$K$29:$K$33,0),)," ")</f>
        <v>90</v>
      </c>
      <c r="AU134" s="144">
        <f>IFERROR(R134*INDEX(相性スクリプト1!$L$29:$L$33,MATCH(X134,相性スクリプト1!$K$29:$K$33,0),)," ")</f>
        <v>39</v>
      </c>
      <c r="AV134" s="144">
        <f>IFERROR(S134*INDEX(相性スクリプト1!$L$29:$L$33,MATCH(Y134,相性スクリプト1!$K$29:$K$33,0),)," ")</f>
        <v>256.5</v>
      </c>
      <c r="AW134" s="144">
        <f>IFERROR(T134*INDEX(相性スクリプト1!$L$29:$L$33,MATCH(Z134,相性スクリプト1!$K$29:$K$33,0),)," ")</f>
        <v>115</v>
      </c>
      <c r="AX134" s="144">
        <f>IFERROR(U134*INDEX(相性スクリプト1!$L$29:$L$33,MATCH(AA134,相性スクリプト1!$K$29:$K$33,0),)," ")</f>
        <v>130</v>
      </c>
      <c r="AY134" s="144">
        <f>IFERROR(V134*INDEX(相性スクリプト1!$L$29:$L$33,MATCH(AB134,相性スクリプト1!$K$29:$K$33,0),)," ")</f>
        <v>0</v>
      </c>
      <c r="AZ134" s="144">
        <f t="shared" si="30"/>
        <v>4.4446000000000003</v>
      </c>
      <c r="BA134" s="144">
        <f t="shared" si="30"/>
        <v>5.5554999999999994</v>
      </c>
      <c r="BB134" s="144">
        <f t="shared" si="30"/>
        <v>1.1113999999999999</v>
      </c>
      <c r="BC134" s="144">
        <f t="shared" si="30"/>
        <v>3.3332999999999999</v>
      </c>
      <c r="BD134" s="144">
        <f t="shared" si="30"/>
        <v>2.2222</v>
      </c>
      <c r="BE134" s="144">
        <f t="shared" si="30"/>
        <v>6.6660999999999992</v>
      </c>
      <c r="BF134" s="126">
        <f t="shared" ref="BF134:BF197" si="32">IFERROR(AC134*100000+AD134*10000+AE134*1000+AF134*100+AG134*10+AH134," ")</f>
        <v>451326</v>
      </c>
      <c r="BG134" s="149"/>
    </row>
    <row r="135" spans="1:59" x14ac:dyDescent="0.15">
      <c r="A135" s="108">
        <f t="shared" si="26"/>
        <v>87</v>
      </c>
      <c r="B135" s="54" t="s">
        <v>378</v>
      </c>
      <c r="C135" s="109" t="s">
        <v>154</v>
      </c>
      <c r="D135" s="109" t="s">
        <v>210</v>
      </c>
      <c r="E135" s="110" t="s">
        <v>147</v>
      </c>
      <c r="F135" s="110" t="s">
        <v>212</v>
      </c>
      <c r="G135" s="110">
        <v>460</v>
      </c>
      <c r="H135" s="110" t="s">
        <v>149</v>
      </c>
      <c r="I135" s="110">
        <v>-45</v>
      </c>
      <c r="J135" s="110" t="s">
        <v>135</v>
      </c>
      <c r="K135" s="110">
        <v>9</v>
      </c>
      <c r="L135" s="114" t="s">
        <v>346</v>
      </c>
      <c r="M135" s="114"/>
      <c r="N135" s="114"/>
      <c r="O135" s="114" t="s">
        <v>349</v>
      </c>
      <c r="P135" s="114" t="s">
        <v>157</v>
      </c>
      <c r="Q135" s="17">
        <v>73</v>
      </c>
      <c r="R135" s="17">
        <v>69</v>
      </c>
      <c r="S135" s="17">
        <v>134</v>
      </c>
      <c r="T135" s="17">
        <v>107</v>
      </c>
      <c r="U135" s="17">
        <v>143</v>
      </c>
      <c r="V135" s="17">
        <v>128</v>
      </c>
      <c r="W135" s="122" t="s">
        <v>144</v>
      </c>
      <c r="X135" s="122" t="s">
        <v>133</v>
      </c>
      <c r="Y135" s="122" t="s">
        <v>144</v>
      </c>
      <c r="Z135" s="122" t="s">
        <v>144</v>
      </c>
      <c r="AA135" s="122" t="s">
        <v>144</v>
      </c>
      <c r="AB135" s="122" t="s">
        <v>144</v>
      </c>
      <c r="AC135" s="126">
        <f t="shared" si="29"/>
        <v>5</v>
      </c>
      <c r="AD135" s="126">
        <f t="shared" si="29"/>
        <v>6</v>
      </c>
      <c r="AE135" s="126">
        <f t="shared" si="29"/>
        <v>2</v>
      </c>
      <c r="AF135" s="126">
        <f t="shared" si="29"/>
        <v>4</v>
      </c>
      <c r="AG135" s="126">
        <f t="shared" si="29"/>
        <v>1</v>
      </c>
      <c r="AH135" s="126">
        <f t="shared" si="29"/>
        <v>3</v>
      </c>
      <c r="AI135" s="134">
        <v>1136</v>
      </c>
      <c r="AJ135" s="134">
        <v>0</v>
      </c>
      <c r="AK135" s="134">
        <v>0</v>
      </c>
      <c r="AL135" s="134">
        <v>234</v>
      </c>
      <c r="AM135" s="134">
        <f t="shared" si="31"/>
        <v>1370</v>
      </c>
      <c r="AN135" s="135">
        <f t="shared" si="28"/>
        <v>1.314814814814815E-2</v>
      </c>
      <c r="AO135" s="135">
        <f t="shared" si="28"/>
        <v>0</v>
      </c>
      <c r="AP135" s="135">
        <f t="shared" si="28"/>
        <v>0</v>
      </c>
      <c r="AQ135" s="135">
        <f t="shared" si="28"/>
        <v>2.7083333333333334E-3</v>
      </c>
      <c r="AR135" s="135">
        <f t="shared" si="28"/>
        <v>1.5856481481481482E-2</v>
      </c>
      <c r="AS135" s="143"/>
      <c r="AT135" s="144">
        <f>IFERROR(Q135*INDEX(相性スクリプト1!$L$29:$L$33,MATCH(W135,相性スクリプト1!$K$29:$K$33,0),)," ")</f>
        <v>73</v>
      </c>
      <c r="AU135" s="144">
        <f>IFERROR(R135*INDEX(相性スクリプト1!$L$29:$L$33,MATCH(X135,相性スクリプト1!$K$29:$K$33,0),)," ")</f>
        <v>0</v>
      </c>
      <c r="AV135" s="144">
        <f>IFERROR(S135*INDEX(相性スクリプト1!$L$29:$L$33,MATCH(Y135,相性スクリプト1!$K$29:$K$33,0),)," ")</f>
        <v>134</v>
      </c>
      <c r="AW135" s="144">
        <f>IFERROR(T135*INDEX(相性スクリプト1!$L$29:$L$33,MATCH(Z135,相性スクリプト1!$K$29:$K$33,0),)," ")</f>
        <v>107</v>
      </c>
      <c r="AX135" s="144">
        <f>IFERROR(U135*INDEX(相性スクリプト1!$L$29:$L$33,MATCH(AA135,相性スクリプト1!$K$29:$K$33,0),)," ")</f>
        <v>143</v>
      </c>
      <c r="AY135" s="144">
        <f>IFERROR(V135*INDEX(相性スクリプト1!$L$29:$L$33,MATCH(AB135,相性スクリプト1!$K$29:$K$33,0),)," ")</f>
        <v>128</v>
      </c>
      <c r="AZ135" s="144">
        <f t="shared" si="30"/>
        <v>5.5556000000000001</v>
      </c>
      <c r="BA135" s="144">
        <f t="shared" si="30"/>
        <v>6.6664999999999992</v>
      </c>
      <c r="BB135" s="144">
        <f t="shared" si="30"/>
        <v>2.2223999999999999</v>
      </c>
      <c r="BC135" s="144">
        <f t="shared" si="30"/>
        <v>4.4443000000000001</v>
      </c>
      <c r="BD135" s="144">
        <f t="shared" si="30"/>
        <v>1.1112</v>
      </c>
      <c r="BE135" s="144">
        <f t="shared" si="30"/>
        <v>3.3331</v>
      </c>
      <c r="BF135" s="126">
        <f t="shared" si="32"/>
        <v>562413</v>
      </c>
      <c r="BG135" s="149"/>
    </row>
    <row r="136" spans="1:59" x14ac:dyDescent="0.15">
      <c r="A136" s="108">
        <f t="shared" si="26"/>
        <v>88</v>
      </c>
      <c r="B136" s="54" t="s">
        <v>379</v>
      </c>
      <c r="C136" s="109" t="s">
        <v>159</v>
      </c>
      <c r="D136" s="109" t="s">
        <v>127</v>
      </c>
      <c r="E136" s="110" t="s">
        <v>147</v>
      </c>
      <c r="F136" s="110" t="s">
        <v>140</v>
      </c>
      <c r="G136" s="110">
        <v>330</v>
      </c>
      <c r="H136" s="110" t="s">
        <v>141</v>
      </c>
      <c r="I136" s="110">
        <v>-30</v>
      </c>
      <c r="J136" s="110" t="s">
        <v>144</v>
      </c>
      <c r="K136" s="110">
        <v>14</v>
      </c>
      <c r="L136" s="114" t="s">
        <v>380</v>
      </c>
      <c r="M136" s="114"/>
      <c r="N136" s="114"/>
      <c r="O136" s="114"/>
      <c r="P136" s="114"/>
      <c r="Q136" s="17">
        <v>90</v>
      </c>
      <c r="R136" s="17">
        <v>150</v>
      </c>
      <c r="S136" s="17">
        <v>140</v>
      </c>
      <c r="T136" s="17">
        <v>80</v>
      </c>
      <c r="U136" s="17">
        <v>70</v>
      </c>
      <c r="V136" s="17">
        <v>120</v>
      </c>
      <c r="W136" s="122" t="s">
        <v>134</v>
      </c>
      <c r="X136" s="122" t="s">
        <v>135</v>
      </c>
      <c r="Y136" s="122" t="s">
        <v>135</v>
      </c>
      <c r="Z136" s="122" t="s">
        <v>134</v>
      </c>
      <c r="AA136" s="122" t="s">
        <v>134</v>
      </c>
      <c r="AB136" s="122" t="s">
        <v>144</v>
      </c>
      <c r="AC136" s="126">
        <f t="shared" si="29"/>
        <v>4</v>
      </c>
      <c r="AD136" s="126">
        <f t="shared" si="29"/>
        <v>1</v>
      </c>
      <c r="AE136" s="126">
        <f t="shared" si="29"/>
        <v>2</v>
      </c>
      <c r="AF136" s="126">
        <f t="shared" si="29"/>
        <v>5</v>
      </c>
      <c r="AG136" s="126">
        <f t="shared" si="29"/>
        <v>6</v>
      </c>
      <c r="AH136" s="126">
        <f t="shared" si="29"/>
        <v>3</v>
      </c>
      <c r="AI136" s="134">
        <v>5</v>
      </c>
      <c r="AJ136" s="134">
        <v>0</v>
      </c>
      <c r="AK136" s="134">
        <v>300</v>
      </c>
      <c r="AL136" s="134">
        <v>2100</v>
      </c>
      <c r="AM136" s="134">
        <f t="shared" si="31"/>
        <v>2405</v>
      </c>
      <c r="AN136" s="135">
        <f t="shared" si="28"/>
        <v>5.7870370370370373E-5</v>
      </c>
      <c r="AO136" s="135">
        <f t="shared" si="28"/>
        <v>0</v>
      </c>
      <c r="AP136" s="135">
        <f t="shared" si="28"/>
        <v>3.4722222222222225E-3</v>
      </c>
      <c r="AQ136" s="135">
        <f t="shared" si="28"/>
        <v>2.4305555555555556E-2</v>
      </c>
      <c r="AR136" s="135">
        <f t="shared" si="28"/>
        <v>2.7835648148148148E-2</v>
      </c>
      <c r="AS136" s="143"/>
      <c r="AT136" s="144">
        <f>IFERROR(Q136*INDEX(相性スクリプト1!$L$29:$L$33,MATCH(W136,相性スクリプト1!$K$29:$K$33,0),)," ")</f>
        <v>45</v>
      </c>
      <c r="AU136" s="144">
        <f>IFERROR(R136*INDEX(相性スクリプト1!$L$29:$L$33,MATCH(X136,相性スクリプト1!$K$29:$K$33,0),)," ")</f>
        <v>225</v>
      </c>
      <c r="AV136" s="144">
        <f>IFERROR(S136*INDEX(相性スクリプト1!$L$29:$L$33,MATCH(Y136,相性スクリプト1!$K$29:$K$33,0),)," ")</f>
        <v>210</v>
      </c>
      <c r="AW136" s="144">
        <f>IFERROR(T136*INDEX(相性スクリプト1!$L$29:$L$33,MATCH(Z136,相性スクリプト1!$K$29:$K$33,0),)," ")</f>
        <v>40</v>
      </c>
      <c r="AX136" s="144">
        <f>IFERROR(U136*INDEX(相性スクリプト1!$L$29:$L$33,MATCH(AA136,相性スクリプト1!$K$29:$K$33,0),)," ")</f>
        <v>35</v>
      </c>
      <c r="AY136" s="144">
        <f>IFERROR(V136*INDEX(相性スクリプト1!$L$29:$L$33,MATCH(AB136,相性スクリプト1!$K$29:$K$33,0),)," ")</f>
        <v>120</v>
      </c>
      <c r="AZ136" s="144">
        <f t="shared" si="30"/>
        <v>4.4446000000000003</v>
      </c>
      <c r="BA136" s="144">
        <f t="shared" si="30"/>
        <v>1.1114999999999999</v>
      </c>
      <c r="BB136" s="144">
        <f t="shared" si="30"/>
        <v>2.2223999999999999</v>
      </c>
      <c r="BC136" s="144">
        <f t="shared" si="30"/>
        <v>5.5552999999999999</v>
      </c>
      <c r="BD136" s="144">
        <f t="shared" si="30"/>
        <v>6.6661999999999999</v>
      </c>
      <c r="BE136" s="144">
        <f t="shared" si="30"/>
        <v>3.3331</v>
      </c>
      <c r="BF136" s="126">
        <f t="shared" si="32"/>
        <v>412563</v>
      </c>
      <c r="BG136" s="149"/>
    </row>
    <row r="137" spans="1:59" x14ac:dyDescent="0.15">
      <c r="A137" s="108">
        <f t="shared" si="26"/>
        <v>89</v>
      </c>
      <c r="B137" s="54" t="s">
        <v>381</v>
      </c>
      <c r="C137" s="109" t="s">
        <v>159</v>
      </c>
      <c r="D137" s="109" t="s">
        <v>139</v>
      </c>
      <c r="E137" s="110" t="s">
        <v>147</v>
      </c>
      <c r="F137" s="110" t="s">
        <v>148</v>
      </c>
      <c r="G137" s="110">
        <v>310</v>
      </c>
      <c r="H137" s="110" t="s">
        <v>141</v>
      </c>
      <c r="I137" s="110">
        <v>-55</v>
      </c>
      <c r="J137" s="110" t="s">
        <v>133</v>
      </c>
      <c r="K137" s="110">
        <v>18</v>
      </c>
      <c r="L137" s="114" t="s">
        <v>380</v>
      </c>
      <c r="M137" s="114"/>
      <c r="N137" s="114"/>
      <c r="O137" s="114"/>
      <c r="P137" s="114"/>
      <c r="Q137" s="17">
        <v>100</v>
      </c>
      <c r="R137" s="17">
        <v>220</v>
      </c>
      <c r="S137" s="17">
        <v>130</v>
      </c>
      <c r="T137" s="17">
        <v>90</v>
      </c>
      <c r="U137" s="17">
        <v>60</v>
      </c>
      <c r="V137" s="17">
        <v>150</v>
      </c>
      <c r="W137" s="122" t="s">
        <v>144</v>
      </c>
      <c r="X137" s="122" t="s">
        <v>131</v>
      </c>
      <c r="Y137" s="122" t="s">
        <v>135</v>
      </c>
      <c r="Z137" s="122" t="s">
        <v>134</v>
      </c>
      <c r="AA137" s="122" t="s">
        <v>133</v>
      </c>
      <c r="AB137" s="122" t="s">
        <v>135</v>
      </c>
      <c r="AC137" s="126">
        <f t="shared" si="29"/>
        <v>4</v>
      </c>
      <c r="AD137" s="126">
        <f t="shared" si="29"/>
        <v>1</v>
      </c>
      <c r="AE137" s="126">
        <f t="shared" si="29"/>
        <v>3</v>
      </c>
      <c r="AF137" s="126">
        <f t="shared" si="29"/>
        <v>5</v>
      </c>
      <c r="AG137" s="126">
        <f t="shared" si="29"/>
        <v>6</v>
      </c>
      <c r="AH137" s="126">
        <f t="shared" si="29"/>
        <v>2</v>
      </c>
      <c r="AI137" s="134">
        <v>48</v>
      </c>
      <c r="AJ137" s="134">
        <v>0</v>
      </c>
      <c r="AK137" s="134">
        <v>300</v>
      </c>
      <c r="AL137" s="134">
        <v>2100</v>
      </c>
      <c r="AM137" s="134">
        <f t="shared" si="31"/>
        <v>2448</v>
      </c>
      <c r="AN137" s="135">
        <f t="shared" si="28"/>
        <v>5.5555555555555556E-4</v>
      </c>
      <c r="AO137" s="135">
        <f t="shared" si="28"/>
        <v>0</v>
      </c>
      <c r="AP137" s="135">
        <f t="shared" si="28"/>
        <v>3.4722222222222225E-3</v>
      </c>
      <c r="AQ137" s="135">
        <f t="shared" si="28"/>
        <v>2.4305555555555556E-2</v>
      </c>
      <c r="AR137" s="135">
        <f t="shared" si="28"/>
        <v>2.8333333333333332E-2</v>
      </c>
      <c r="AS137" s="143"/>
      <c r="AT137" s="144">
        <f>IFERROR(Q137*INDEX(相性スクリプト1!$L$29:$L$33,MATCH(W137,相性スクリプト1!$K$29:$K$33,0),)," ")</f>
        <v>100</v>
      </c>
      <c r="AU137" s="144">
        <f>IFERROR(R137*INDEX(相性スクリプト1!$L$29:$L$33,MATCH(X137,相性スクリプト1!$K$29:$K$33,0),)," ")</f>
        <v>440</v>
      </c>
      <c r="AV137" s="144">
        <f>IFERROR(S137*INDEX(相性スクリプト1!$L$29:$L$33,MATCH(Y137,相性スクリプト1!$K$29:$K$33,0),)," ")</f>
        <v>195</v>
      </c>
      <c r="AW137" s="144">
        <f>IFERROR(T137*INDEX(相性スクリプト1!$L$29:$L$33,MATCH(Z137,相性スクリプト1!$K$29:$K$33,0),)," ")</f>
        <v>45</v>
      </c>
      <c r="AX137" s="144">
        <f>IFERROR(U137*INDEX(相性スクリプト1!$L$29:$L$33,MATCH(AA137,相性スクリプト1!$K$29:$K$33,0),)," ")</f>
        <v>0</v>
      </c>
      <c r="AY137" s="144">
        <f>IFERROR(V137*INDEX(相性スクリプト1!$L$29:$L$33,MATCH(AB137,相性スクリプト1!$K$29:$K$33,0),)," ")</f>
        <v>225</v>
      </c>
      <c r="AZ137" s="144">
        <f t="shared" si="30"/>
        <v>4.4446000000000003</v>
      </c>
      <c r="BA137" s="144">
        <f t="shared" si="30"/>
        <v>1.1114999999999999</v>
      </c>
      <c r="BB137" s="144">
        <f t="shared" si="30"/>
        <v>3.3333999999999997</v>
      </c>
      <c r="BC137" s="144">
        <f t="shared" si="30"/>
        <v>5.5552999999999999</v>
      </c>
      <c r="BD137" s="144">
        <f t="shared" si="30"/>
        <v>6.6661999999999999</v>
      </c>
      <c r="BE137" s="144">
        <f t="shared" si="30"/>
        <v>2.2221000000000002</v>
      </c>
      <c r="BF137" s="126">
        <f t="shared" si="32"/>
        <v>413562</v>
      </c>
      <c r="BG137" s="149"/>
    </row>
    <row r="138" spans="1:59" x14ac:dyDescent="0.15">
      <c r="A138" s="108">
        <f t="shared" si="26"/>
        <v>90</v>
      </c>
      <c r="B138" s="54" t="s">
        <v>382</v>
      </c>
      <c r="C138" s="109" t="s">
        <v>159</v>
      </c>
      <c r="D138" s="109" t="s">
        <v>233</v>
      </c>
      <c r="E138" s="110" t="s">
        <v>147</v>
      </c>
      <c r="F138" s="110" t="s">
        <v>148</v>
      </c>
      <c r="G138" s="110">
        <v>330</v>
      </c>
      <c r="H138" s="110" t="s">
        <v>141</v>
      </c>
      <c r="I138" s="110">
        <v>30</v>
      </c>
      <c r="J138" s="110" t="s">
        <v>162</v>
      </c>
      <c r="K138" s="110">
        <v>16</v>
      </c>
      <c r="L138" s="114" t="s">
        <v>380</v>
      </c>
      <c r="M138" s="114"/>
      <c r="N138" s="114"/>
      <c r="O138" s="114"/>
      <c r="P138" s="114" t="s">
        <v>234</v>
      </c>
      <c r="Q138" s="17">
        <v>110</v>
      </c>
      <c r="R138" s="17">
        <v>180</v>
      </c>
      <c r="S138" s="17">
        <v>100</v>
      </c>
      <c r="T138" s="17">
        <v>70</v>
      </c>
      <c r="U138" s="17">
        <v>60</v>
      </c>
      <c r="V138" s="17">
        <v>160</v>
      </c>
      <c r="W138" s="122" t="s">
        <v>144</v>
      </c>
      <c r="X138" s="122" t="s">
        <v>131</v>
      </c>
      <c r="Y138" s="122" t="s">
        <v>134</v>
      </c>
      <c r="Z138" s="122" t="s">
        <v>133</v>
      </c>
      <c r="AA138" s="122" t="s">
        <v>133</v>
      </c>
      <c r="AB138" s="122" t="s">
        <v>131</v>
      </c>
      <c r="AC138" s="126">
        <f t="shared" si="29"/>
        <v>3</v>
      </c>
      <c r="AD138" s="126">
        <f t="shared" si="29"/>
        <v>1</v>
      </c>
      <c r="AE138" s="126">
        <f t="shared" si="29"/>
        <v>4</v>
      </c>
      <c r="AF138" s="126">
        <f t="shared" si="29"/>
        <v>5</v>
      </c>
      <c r="AG138" s="126">
        <f t="shared" si="29"/>
        <v>6</v>
      </c>
      <c r="AH138" s="126">
        <f t="shared" si="29"/>
        <v>2</v>
      </c>
      <c r="AI138" s="134">
        <v>46</v>
      </c>
      <c r="AJ138" s="134">
        <v>0</v>
      </c>
      <c r="AK138" s="134">
        <v>300</v>
      </c>
      <c r="AL138" s="134">
        <v>2100</v>
      </c>
      <c r="AM138" s="134">
        <f t="shared" si="31"/>
        <v>2446</v>
      </c>
      <c r="AN138" s="135">
        <f t="shared" si="28"/>
        <v>5.3240740740740744E-4</v>
      </c>
      <c r="AO138" s="135">
        <f t="shared" si="28"/>
        <v>0</v>
      </c>
      <c r="AP138" s="135">
        <f t="shared" si="28"/>
        <v>3.4722222222222225E-3</v>
      </c>
      <c r="AQ138" s="135">
        <f t="shared" si="28"/>
        <v>2.4305555555555556E-2</v>
      </c>
      <c r="AR138" s="135">
        <f t="shared" si="28"/>
        <v>2.8310185185185188E-2</v>
      </c>
      <c r="AS138" s="143"/>
      <c r="AT138" s="144">
        <f>IFERROR(Q138*INDEX(相性スクリプト1!$L$29:$L$33,MATCH(W138,相性スクリプト1!$K$29:$K$33,0),)," ")</f>
        <v>110</v>
      </c>
      <c r="AU138" s="144">
        <f>IFERROR(R138*INDEX(相性スクリプト1!$L$29:$L$33,MATCH(X138,相性スクリプト1!$K$29:$K$33,0),)," ")</f>
        <v>360</v>
      </c>
      <c r="AV138" s="144">
        <f>IFERROR(S138*INDEX(相性スクリプト1!$L$29:$L$33,MATCH(Y138,相性スクリプト1!$K$29:$K$33,0),)," ")</f>
        <v>50</v>
      </c>
      <c r="AW138" s="144">
        <f>IFERROR(T138*INDEX(相性スクリプト1!$L$29:$L$33,MATCH(Z138,相性スクリプト1!$K$29:$K$33,0),)," ")</f>
        <v>0</v>
      </c>
      <c r="AX138" s="144">
        <f>IFERROR(U138*INDEX(相性スクリプト1!$L$29:$L$33,MATCH(AA138,相性スクリプト1!$K$29:$K$33,0),)," ")</f>
        <v>0</v>
      </c>
      <c r="AY138" s="144">
        <f>IFERROR(V138*INDEX(相性スクリプト1!$L$29:$L$33,MATCH(AB138,相性スクリプト1!$K$29:$K$33,0),)," ")</f>
        <v>320</v>
      </c>
      <c r="AZ138" s="144">
        <f t="shared" si="30"/>
        <v>3.3335999999999997</v>
      </c>
      <c r="BA138" s="144">
        <f t="shared" si="30"/>
        <v>1.1114999999999999</v>
      </c>
      <c r="BB138" s="144">
        <f t="shared" si="30"/>
        <v>4.4443999999999999</v>
      </c>
      <c r="BC138" s="144">
        <f t="shared" si="30"/>
        <v>5.5552999999999999</v>
      </c>
      <c r="BD138" s="144">
        <f t="shared" si="30"/>
        <v>5.5662000000000003</v>
      </c>
      <c r="BE138" s="144">
        <f t="shared" si="30"/>
        <v>2.2221000000000002</v>
      </c>
      <c r="BF138" s="126">
        <f t="shared" si="32"/>
        <v>314562</v>
      </c>
      <c r="BG138" s="149"/>
    </row>
    <row r="139" spans="1:59" x14ac:dyDescent="0.15">
      <c r="A139" s="108">
        <f t="shared" si="26"/>
        <v>91</v>
      </c>
      <c r="B139" s="54" t="s">
        <v>383</v>
      </c>
      <c r="C139" s="109" t="s">
        <v>159</v>
      </c>
      <c r="D139" s="109" t="s">
        <v>236</v>
      </c>
      <c r="E139" s="110" t="s">
        <v>147</v>
      </c>
      <c r="F139" s="110" t="s">
        <v>148</v>
      </c>
      <c r="G139" s="110">
        <v>330</v>
      </c>
      <c r="H139" s="110" t="s">
        <v>149</v>
      </c>
      <c r="I139" s="110">
        <v>60</v>
      </c>
      <c r="J139" s="110" t="s">
        <v>140</v>
      </c>
      <c r="K139" s="110">
        <v>17</v>
      </c>
      <c r="L139" s="114" t="s">
        <v>380</v>
      </c>
      <c r="M139" s="114"/>
      <c r="N139" s="114"/>
      <c r="O139" s="114" t="s">
        <v>384</v>
      </c>
      <c r="P139" s="114" t="s">
        <v>237</v>
      </c>
      <c r="Q139" s="17">
        <v>100</v>
      </c>
      <c r="R139" s="17">
        <v>170</v>
      </c>
      <c r="S139" s="17">
        <v>120</v>
      </c>
      <c r="T139" s="17">
        <v>80</v>
      </c>
      <c r="U139" s="17">
        <v>60</v>
      </c>
      <c r="V139" s="17">
        <v>140</v>
      </c>
      <c r="W139" s="122" t="s">
        <v>144</v>
      </c>
      <c r="X139" s="122" t="s">
        <v>131</v>
      </c>
      <c r="Y139" s="122" t="s">
        <v>144</v>
      </c>
      <c r="Z139" s="122" t="s">
        <v>134</v>
      </c>
      <c r="AA139" s="122" t="s">
        <v>134</v>
      </c>
      <c r="AB139" s="122" t="s">
        <v>135</v>
      </c>
      <c r="AC139" s="126">
        <f t="shared" si="29"/>
        <v>4</v>
      </c>
      <c r="AD139" s="126">
        <f t="shared" si="29"/>
        <v>1</v>
      </c>
      <c r="AE139" s="126">
        <f t="shared" si="29"/>
        <v>3</v>
      </c>
      <c r="AF139" s="126">
        <f t="shared" si="29"/>
        <v>5</v>
      </c>
      <c r="AG139" s="126">
        <f t="shared" si="29"/>
        <v>6</v>
      </c>
      <c r="AH139" s="126">
        <f t="shared" si="29"/>
        <v>2</v>
      </c>
      <c r="AI139" s="134">
        <v>36</v>
      </c>
      <c r="AJ139" s="134">
        <v>0</v>
      </c>
      <c r="AK139" s="134">
        <v>300</v>
      </c>
      <c r="AL139" s="134">
        <v>2100</v>
      </c>
      <c r="AM139" s="134">
        <f t="shared" si="31"/>
        <v>2436</v>
      </c>
      <c r="AN139" s="135">
        <f t="shared" si="28"/>
        <v>4.1666666666666669E-4</v>
      </c>
      <c r="AO139" s="135">
        <f t="shared" si="28"/>
        <v>0</v>
      </c>
      <c r="AP139" s="135">
        <f t="shared" si="28"/>
        <v>3.4722222222222225E-3</v>
      </c>
      <c r="AQ139" s="135">
        <f t="shared" si="28"/>
        <v>2.4305555555555556E-2</v>
      </c>
      <c r="AR139" s="135">
        <f t="shared" si="28"/>
        <v>2.8194444444444446E-2</v>
      </c>
      <c r="AS139" s="143"/>
      <c r="AT139" s="144">
        <f>IFERROR(Q139*INDEX(相性スクリプト1!$L$29:$L$33,MATCH(W139,相性スクリプト1!$K$29:$K$33,0),)," ")</f>
        <v>100</v>
      </c>
      <c r="AU139" s="144">
        <f>IFERROR(R139*INDEX(相性スクリプト1!$L$29:$L$33,MATCH(X139,相性スクリプト1!$K$29:$K$33,0),)," ")</f>
        <v>340</v>
      </c>
      <c r="AV139" s="144">
        <f>IFERROR(S139*INDEX(相性スクリプト1!$L$29:$L$33,MATCH(Y139,相性スクリプト1!$K$29:$K$33,0),)," ")</f>
        <v>120</v>
      </c>
      <c r="AW139" s="144">
        <f>IFERROR(T139*INDEX(相性スクリプト1!$L$29:$L$33,MATCH(Z139,相性スクリプト1!$K$29:$K$33,0),)," ")</f>
        <v>40</v>
      </c>
      <c r="AX139" s="144">
        <f>IFERROR(U139*INDEX(相性スクリプト1!$L$29:$L$33,MATCH(AA139,相性スクリプト1!$K$29:$K$33,0),)," ")</f>
        <v>30</v>
      </c>
      <c r="AY139" s="144">
        <f>IFERROR(V139*INDEX(相性スクリプト1!$L$29:$L$33,MATCH(AB139,相性スクリプト1!$K$29:$K$33,0),)," ")</f>
        <v>210</v>
      </c>
      <c r="AZ139" s="144">
        <f t="shared" si="30"/>
        <v>4.4446000000000003</v>
      </c>
      <c r="BA139" s="144">
        <f t="shared" si="30"/>
        <v>1.1114999999999999</v>
      </c>
      <c r="BB139" s="144">
        <f t="shared" si="30"/>
        <v>3.3333999999999997</v>
      </c>
      <c r="BC139" s="144">
        <f t="shared" si="30"/>
        <v>5.5552999999999999</v>
      </c>
      <c r="BD139" s="144">
        <f t="shared" si="30"/>
        <v>6.6661999999999999</v>
      </c>
      <c r="BE139" s="144">
        <f t="shared" si="30"/>
        <v>2.2221000000000002</v>
      </c>
      <c r="BF139" s="126">
        <f t="shared" si="32"/>
        <v>413562</v>
      </c>
      <c r="BG139" s="149"/>
    </row>
    <row r="140" spans="1:59" x14ac:dyDescent="0.15">
      <c r="A140" s="108">
        <f t="shared" si="26"/>
        <v>91</v>
      </c>
      <c r="B140" s="54" t="s">
        <v>385</v>
      </c>
      <c r="C140" s="109" t="s">
        <v>159</v>
      </c>
      <c r="D140" s="109" t="s">
        <v>236</v>
      </c>
      <c r="E140" s="110" t="s">
        <v>147</v>
      </c>
      <c r="F140" s="110" t="s">
        <v>148</v>
      </c>
      <c r="G140" s="110">
        <v>350</v>
      </c>
      <c r="H140" s="110" t="s">
        <v>149</v>
      </c>
      <c r="I140" s="110">
        <v>15</v>
      </c>
      <c r="J140" s="110" t="s">
        <v>140</v>
      </c>
      <c r="K140" s="110">
        <v>17</v>
      </c>
      <c r="L140" s="114" t="s">
        <v>386</v>
      </c>
      <c r="M140" s="114"/>
      <c r="N140" s="114"/>
      <c r="O140" s="114"/>
      <c r="P140" s="114" t="s">
        <v>198</v>
      </c>
      <c r="Q140" s="17">
        <v>126</v>
      </c>
      <c r="R140" s="17">
        <v>165</v>
      </c>
      <c r="S140" s="17">
        <v>145</v>
      </c>
      <c r="T140" s="17">
        <v>80</v>
      </c>
      <c r="U140" s="17">
        <v>61</v>
      </c>
      <c r="V140" s="17">
        <v>225</v>
      </c>
      <c r="W140" s="122" t="s">
        <v>144</v>
      </c>
      <c r="X140" s="122" t="s">
        <v>135</v>
      </c>
      <c r="Y140" s="122" t="s">
        <v>144</v>
      </c>
      <c r="Z140" s="122" t="s">
        <v>134</v>
      </c>
      <c r="AA140" s="122" t="s">
        <v>133</v>
      </c>
      <c r="AB140" s="122" t="s">
        <v>131</v>
      </c>
      <c r="AC140" s="126">
        <f t="shared" si="29"/>
        <v>4</v>
      </c>
      <c r="AD140" s="126">
        <f t="shared" si="29"/>
        <v>2</v>
      </c>
      <c r="AE140" s="126">
        <f t="shared" si="29"/>
        <v>3</v>
      </c>
      <c r="AF140" s="126">
        <f t="shared" si="29"/>
        <v>5</v>
      </c>
      <c r="AG140" s="126">
        <f t="shared" si="29"/>
        <v>6</v>
      </c>
      <c r="AH140" s="126">
        <f t="shared" si="29"/>
        <v>1</v>
      </c>
      <c r="AI140" s="134">
        <v>2856</v>
      </c>
      <c r="AJ140" s="134">
        <v>161</v>
      </c>
      <c r="AK140" s="134">
        <v>0</v>
      </c>
      <c r="AL140" s="134">
        <v>175</v>
      </c>
      <c r="AM140" s="134">
        <f t="shared" si="31"/>
        <v>3192</v>
      </c>
      <c r="AN140" s="135">
        <f t="shared" si="28"/>
        <v>3.3055555555555553E-2</v>
      </c>
      <c r="AO140" s="135">
        <f t="shared" si="28"/>
        <v>1.8634259259259257E-3</v>
      </c>
      <c r="AP140" s="135">
        <f t="shared" si="28"/>
        <v>0</v>
      </c>
      <c r="AQ140" s="135">
        <f t="shared" si="28"/>
        <v>2.0254629629629629E-3</v>
      </c>
      <c r="AR140" s="135">
        <f t="shared" si="28"/>
        <v>3.6944444444444446E-2</v>
      </c>
      <c r="AS140" s="143"/>
      <c r="AT140" s="144">
        <f>IFERROR(Q140*INDEX(相性スクリプト1!$L$29:$L$33,MATCH(W140,相性スクリプト1!$K$29:$K$33,0),)," ")</f>
        <v>126</v>
      </c>
      <c r="AU140" s="144">
        <f>IFERROR(R140*INDEX(相性スクリプト1!$L$29:$L$33,MATCH(X140,相性スクリプト1!$K$29:$K$33,0),)," ")</f>
        <v>247.5</v>
      </c>
      <c r="AV140" s="144">
        <f>IFERROR(S140*INDEX(相性スクリプト1!$L$29:$L$33,MATCH(Y140,相性スクリプト1!$K$29:$K$33,0),)," ")</f>
        <v>145</v>
      </c>
      <c r="AW140" s="144">
        <f>IFERROR(T140*INDEX(相性スクリプト1!$L$29:$L$33,MATCH(Z140,相性スクリプト1!$K$29:$K$33,0),)," ")</f>
        <v>40</v>
      </c>
      <c r="AX140" s="144">
        <f>IFERROR(U140*INDEX(相性スクリプト1!$L$29:$L$33,MATCH(AA140,相性スクリプト1!$K$29:$K$33,0),)," ")</f>
        <v>0</v>
      </c>
      <c r="AY140" s="144">
        <f>IFERROR(V140*INDEX(相性スクリプト1!$L$29:$L$33,MATCH(AB140,相性スクリプト1!$K$29:$K$33,0),)," ")</f>
        <v>450</v>
      </c>
      <c r="AZ140" s="144">
        <f t="shared" si="30"/>
        <v>4.4446000000000003</v>
      </c>
      <c r="BA140" s="144">
        <f t="shared" si="30"/>
        <v>2.2225000000000001</v>
      </c>
      <c r="BB140" s="144">
        <f t="shared" si="30"/>
        <v>3.3333999999999997</v>
      </c>
      <c r="BC140" s="144">
        <f t="shared" si="30"/>
        <v>5.5552999999999999</v>
      </c>
      <c r="BD140" s="144">
        <f t="shared" si="30"/>
        <v>6.6661999999999999</v>
      </c>
      <c r="BE140" s="144">
        <f t="shared" si="30"/>
        <v>1.1111</v>
      </c>
      <c r="BF140" s="126">
        <f t="shared" si="32"/>
        <v>423561</v>
      </c>
      <c r="BG140" s="149"/>
    </row>
    <row r="141" spans="1:59" x14ac:dyDescent="0.15">
      <c r="A141" s="108">
        <f t="shared" si="26"/>
        <v>92</v>
      </c>
      <c r="B141" s="54" t="s">
        <v>387</v>
      </c>
      <c r="C141" s="109" t="s">
        <v>159</v>
      </c>
      <c r="D141" s="109" t="s">
        <v>154</v>
      </c>
      <c r="E141" s="110" t="s">
        <v>147</v>
      </c>
      <c r="F141" s="110" t="s">
        <v>148</v>
      </c>
      <c r="G141" s="110">
        <v>410</v>
      </c>
      <c r="H141" s="110" t="s">
        <v>155</v>
      </c>
      <c r="I141" s="110">
        <v>-70</v>
      </c>
      <c r="J141" s="110" t="s">
        <v>140</v>
      </c>
      <c r="K141" s="110">
        <v>14</v>
      </c>
      <c r="L141" s="114" t="s">
        <v>380</v>
      </c>
      <c r="M141" s="114"/>
      <c r="N141" s="114"/>
      <c r="O141" s="114" t="s">
        <v>388</v>
      </c>
      <c r="P141" s="114" t="s">
        <v>157</v>
      </c>
      <c r="Q141" s="17">
        <v>90</v>
      </c>
      <c r="R141" s="17">
        <v>130</v>
      </c>
      <c r="S141" s="17">
        <v>100</v>
      </c>
      <c r="T141" s="17">
        <v>60</v>
      </c>
      <c r="U141" s="17">
        <v>70</v>
      </c>
      <c r="V141" s="17">
        <v>120</v>
      </c>
      <c r="W141" s="122" t="s">
        <v>144</v>
      </c>
      <c r="X141" s="122" t="s">
        <v>144</v>
      </c>
      <c r="Y141" s="122" t="s">
        <v>144</v>
      </c>
      <c r="Z141" s="122" t="s">
        <v>133</v>
      </c>
      <c r="AA141" s="122" t="s">
        <v>134</v>
      </c>
      <c r="AB141" s="122" t="s">
        <v>144</v>
      </c>
      <c r="AC141" s="126">
        <f t="shared" si="29"/>
        <v>4</v>
      </c>
      <c r="AD141" s="126">
        <f t="shared" si="29"/>
        <v>1</v>
      </c>
      <c r="AE141" s="126">
        <f t="shared" si="29"/>
        <v>3</v>
      </c>
      <c r="AF141" s="126">
        <f t="shared" si="29"/>
        <v>6</v>
      </c>
      <c r="AG141" s="126">
        <f t="shared" si="29"/>
        <v>5</v>
      </c>
      <c r="AH141" s="126">
        <f t="shared" si="29"/>
        <v>2</v>
      </c>
      <c r="AI141" s="134">
        <v>35</v>
      </c>
      <c r="AJ141" s="134">
        <v>0</v>
      </c>
      <c r="AK141" s="134">
        <v>300</v>
      </c>
      <c r="AL141" s="134">
        <v>2100</v>
      </c>
      <c r="AM141" s="134">
        <f t="shared" si="31"/>
        <v>2435</v>
      </c>
      <c r="AN141" s="135">
        <f t="shared" si="28"/>
        <v>4.0509259259259258E-4</v>
      </c>
      <c r="AO141" s="135">
        <f t="shared" si="28"/>
        <v>0</v>
      </c>
      <c r="AP141" s="135">
        <f t="shared" si="28"/>
        <v>3.4722222222222225E-3</v>
      </c>
      <c r="AQ141" s="135">
        <f t="shared" si="28"/>
        <v>2.4305555555555556E-2</v>
      </c>
      <c r="AR141" s="135">
        <f t="shared" si="28"/>
        <v>2.8182870370370369E-2</v>
      </c>
      <c r="AS141" s="143"/>
      <c r="AT141" s="144">
        <f>IFERROR(Q141*INDEX(相性スクリプト1!$L$29:$L$33,MATCH(W141,相性スクリプト1!$K$29:$K$33,0),)," ")</f>
        <v>90</v>
      </c>
      <c r="AU141" s="144">
        <f>IFERROR(R141*INDEX(相性スクリプト1!$L$29:$L$33,MATCH(X141,相性スクリプト1!$K$29:$K$33,0),)," ")</f>
        <v>130</v>
      </c>
      <c r="AV141" s="144">
        <f>IFERROR(S141*INDEX(相性スクリプト1!$L$29:$L$33,MATCH(Y141,相性スクリプト1!$K$29:$K$33,0),)," ")</f>
        <v>100</v>
      </c>
      <c r="AW141" s="144">
        <f>IFERROR(T141*INDEX(相性スクリプト1!$L$29:$L$33,MATCH(Z141,相性スクリプト1!$K$29:$K$33,0),)," ")</f>
        <v>0</v>
      </c>
      <c r="AX141" s="144">
        <f>IFERROR(U141*INDEX(相性スクリプト1!$L$29:$L$33,MATCH(AA141,相性スクリプト1!$K$29:$K$33,0),)," ")</f>
        <v>35</v>
      </c>
      <c r="AY141" s="144">
        <f>IFERROR(V141*INDEX(相性スクリプト1!$L$29:$L$33,MATCH(AB141,相性スクリプト1!$K$29:$K$33,0),)," ")</f>
        <v>120</v>
      </c>
      <c r="AZ141" s="144">
        <f t="shared" si="30"/>
        <v>4.4446000000000003</v>
      </c>
      <c r="BA141" s="144">
        <f t="shared" si="30"/>
        <v>1.1114999999999999</v>
      </c>
      <c r="BB141" s="144">
        <f t="shared" si="30"/>
        <v>3.3333999999999997</v>
      </c>
      <c r="BC141" s="144">
        <f t="shared" si="30"/>
        <v>6.6662999999999997</v>
      </c>
      <c r="BD141" s="144">
        <f t="shared" si="30"/>
        <v>5.5552000000000001</v>
      </c>
      <c r="BE141" s="144">
        <f t="shared" si="30"/>
        <v>2.2221000000000002</v>
      </c>
      <c r="BF141" s="126">
        <f t="shared" si="32"/>
        <v>413652</v>
      </c>
      <c r="BG141" s="149"/>
    </row>
    <row r="142" spans="1:59" x14ac:dyDescent="0.15">
      <c r="A142" s="108">
        <f t="shared" si="26"/>
        <v>93</v>
      </c>
      <c r="B142" s="54" t="s">
        <v>159</v>
      </c>
      <c r="C142" s="109" t="s">
        <v>159</v>
      </c>
      <c r="D142" s="109" t="s">
        <v>159</v>
      </c>
      <c r="E142" s="110" t="s">
        <v>147</v>
      </c>
      <c r="F142" s="110" t="s">
        <v>140</v>
      </c>
      <c r="G142" s="110">
        <v>350</v>
      </c>
      <c r="H142" s="110" t="s">
        <v>155</v>
      </c>
      <c r="I142" s="110">
        <v>35</v>
      </c>
      <c r="J142" s="110" t="s">
        <v>133</v>
      </c>
      <c r="K142" s="110">
        <v>18</v>
      </c>
      <c r="L142" s="114" t="s">
        <v>380</v>
      </c>
      <c r="M142" s="114"/>
      <c r="N142" s="114"/>
      <c r="O142" s="114"/>
      <c r="P142" s="114"/>
      <c r="Q142" s="17">
        <v>100</v>
      </c>
      <c r="R142" s="17">
        <v>220</v>
      </c>
      <c r="S142" s="17">
        <v>110</v>
      </c>
      <c r="T142" s="17">
        <v>70</v>
      </c>
      <c r="U142" s="17">
        <v>60</v>
      </c>
      <c r="V142" s="17">
        <v>160</v>
      </c>
      <c r="W142" s="122" t="s">
        <v>144</v>
      </c>
      <c r="X142" s="122" t="s">
        <v>131</v>
      </c>
      <c r="Y142" s="122" t="s">
        <v>144</v>
      </c>
      <c r="Z142" s="122" t="s">
        <v>133</v>
      </c>
      <c r="AA142" s="122" t="s">
        <v>133</v>
      </c>
      <c r="AB142" s="122" t="s">
        <v>131</v>
      </c>
      <c r="AC142" s="126">
        <f t="shared" si="29"/>
        <v>4</v>
      </c>
      <c r="AD142" s="126">
        <f t="shared" si="29"/>
        <v>1</v>
      </c>
      <c r="AE142" s="126">
        <f t="shared" si="29"/>
        <v>3</v>
      </c>
      <c r="AF142" s="126">
        <f t="shared" si="29"/>
        <v>5</v>
      </c>
      <c r="AG142" s="126">
        <f t="shared" si="29"/>
        <v>6</v>
      </c>
      <c r="AH142" s="126">
        <f t="shared" si="29"/>
        <v>2</v>
      </c>
      <c r="AI142" s="134">
        <v>30</v>
      </c>
      <c r="AJ142" s="134">
        <v>0</v>
      </c>
      <c r="AK142" s="134">
        <v>300</v>
      </c>
      <c r="AL142" s="134">
        <v>2100</v>
      </c>
      <c r="AM142" s="134">
        <f t="shared" si="31"/>
        <v>2430</v>
      </c>
      <c r="AN142" s="135">
        <f t="shared" si="28"/>
        <v>3.4722222222222218E-4</v>
      </c>
      <c r="AO142" s="135">
        <f t="shared" si="28"/>
        <v>0</v>
      </c>
      <c r="AP142" s="135">
        <f t="shared" si="28"/>
        <v>3.4722222222222225E-3</v>
      </c>
      <c r="AQ142" s="135">
        <f t="shared" si="28"/>
        <v>2.4305555555555556E-2</v>
      </c>
      <c r="AR142" s="135">
        <f t="shared" si="28"/>
        <v>2.8125000000000001E-2</v>
      </c>
      <c r="AS142" s="143"/>
      <c r="AT142" s="144">
        <f>IFERROR(Q142*INDEX(相性スクリプト1!$L$29:$L$33,MATCH(W142,相性スクリプト1!$K$29:$K$33,0),)," ")</f>
        <v>100</v>
      </c>
      <c r="AU142" s="144">
        <f>IFERROR(R142*INDEX(相性スクリプト1!$L$29:$L$33,MATCH(X142,相性スクリプト1!$K$29:$K$33,0),)," ")</f>
        <v>440</v>
      </c>
      <c r="AV142" s="144">
        <f>IFERROR(S142*INDEX(相性スクリプト1!$L$29:$L$33,MATCH(Y142,相性スクリプト1!$K$29:$K$33,0),)," ")</f>
        <v>110</v>
      </c>
      <c r="AW142" s="144">
        <f>IFERROR(T142*INDEX(相性スクリプト1!$L$29:$L$33,MATCH(Z142,相性スクリプト1!$K$29:$K$33,0),)," ")</f>
        <v>0</v>
      </c>
      <c r="AX142" s="144">
        <f>IFERROR(U142*INDEX(相性スクリプト1!$L$29:$L$33,MATCH(AA142,相性スクリプト1!$K$29:$K$33,0),)," ")</f>
        <v>0</v>
      </c>
      <c r="AY142" s="144">
        <f>IFERROR(V142*INDEX(相性スクリプト1!$L$29:$L$33,MATCH(AB142,相性スクリプト1!$K$29:$K$33,0),)," ")</f>
        <v>320</v>
      </c>
      <c r="AZ142" s="144">
        <f t="shared" si="30"/>
        <v>4.4446000000000003</v>
      </c>
      <c r="BA142" s="144">
        <f t="shared" si="30"/>
        <v>1.1114999999999999</v>
      </c>
      <c r="BB142" s="144">
        <f t="shared" si="30"/>
        <v>3.3333999999999997</v>
      </c>
      <c r="BC142" s="144">
        <f t="shared" si="30"/>
        <v>5.5552999999999999</v>
      </c>
      <c r="BD142" s="144">
        <f t="shared" si="30"/>
        <v>5.5662000000000003</v>
      </c>
      <c r="BE142" s="144">
        <f t="shared" si="30"/>
        <v>2.2221000000000002</v>
      </c>
      <c r="BF142" s="126">
        <f t="shared" si="32"/>
        <v>413562</v>
      </c>
      <c r="BG142" s="149"/>
    </row>
    <row r="143" spans="1:59" x14ac:dyDescent="0.15">
      <c r="A143" s="108">
        <f t="shared" si="26"/>
        <v>93</v>
      </c>
      <c r="B143" s="54" t="s">
        <v>389</v>
      </c>
      <c r="C143" s="109" t="s">
        <v>159</v>
      </c>
      <c r="D143" s="109" t="s">
        <v>159</v>
      </c>
      <c r="E143" s="110" t="s">
        <v>147</v>
      </c>
      <c r="F143" s="110" t="s">
        <v>140</v>
      </c>
      <c r="G143" s="110">
        <v>370</v>
      </c>
      <c r="H143" s="110" t="s">
        <v>155</v>
      </c>
      <c r="I143" s="110">
        <v>35</v>
      </c>
      <c r="J143" s="110" t="s">
        <v>133</v>
      </c>
      <c r="K143" s="110">
        <v>18</v>
      </c>
      <c r="L143" s="114" t="s">
        <v>386</v>
      </c>
      <c r="M143" s="114"/>
      <c r="N143" s="114"/>
      <c r="O143" s="114"/>
      <c r="P143" s="114"/>
      <c r="Q143" s="17">
        <v>105</v>
      </c>
      <c r="R143" s="17">
        <v>227</v>
      </c>
      <c r="S143" s="17">
        <v>128</v>
      </c>
      <c r="T143" s="17">
        <v>73</v>
      </c>
      <c r="U143" s="17">
        <v>69</v>
      </c>
      <c r="V143" s="17">
        <v>198</v>
      </c>
      <c r="W143" s="122" t="s">
        <v>144</v>
      </c>
      <c r="X143" s="122" t="s">
        <v>131</v>
      </c>
      <c r="Y143" s="122" t="s">
        <v>144</v>
      </c>
      <c r="Z143" s="122" t="s">
        <v>133</v>
      </c>
      <c r="AA143" s="122" t="s">
        <v>133</v>
      </c>
      <c r="AB143" s="122" t="s">
        <v>131</v>
      </c>
      <c r="AC143" s="126">
        <f t="shared" si="29"/>
        <v>4</v>
      </c>
      <c r="AD143" s="126">
        <f t="shared" si="29"/>
        <v>1</v>
      </c>
      <c r="AE143" s="126">
        <f t="shared" si="29"/>
        <v>3</v>
      </c>
      <c r="AF143" s="126">
        <f t="shared" si="29"/>
        <v>5</v>
      </c>
      <c r="AG143" s="126">
        <f t="shared" si="29"/>
        <v>6</v>
      </c>
      <c r="AH143" s="126">
        <f t="shared" si="29"/>
        <v>2</v>
      </c>
      <c r="AI143" s="134">
        <v>2555</v>
      </c>
      <c r="AJ143" s="134">
        <v>109</v>
      </c>
      <c r="AK143" s="134">
        <v>0</v>
      </c>
      <c r="AL143" s="134">
        <v>95</v>
      </c>
      <c r="AM143" s="134">
        <f t="shared" si="31"/>
        <v>2759</v>
      </c>
      <c r="AN143" s="135">
        <f t="shared" si="28"/>
        <v>2.9571759259259259E-2</v>
      </c>
      <c r="AO143" s="135">
        <f t="shared" si="28"/>
        <v>1.2615740740740742E-3</v>
      </c>
      <c r="AP143" s="135">
        <f t="shared" si="28"/>
        <v>0</v>
      </c>
      <c r="AQ143" s="135">
        <f t="shared" si="28"/>
        <v>1.0995370370370371E-3</v>
      </c>
      <c r="AR143" s="135">
        <f t="shared" si="28"/>
        <v>3.1932870370370368E-2</v>
      </c>
      <c r="AS143" s="143"/>
      <c r="AT143" s="144">
        <f>IFERROR(Q143*INDEX(相性スクリプト1!$L$29:$L$33,MATCH(W143,相性スクリプト1!$K$29:$K$33,0),)," ")</f>
        <v>105</v>
      </c>
      <c r="AU143" s="144">
        <f>IFERROR(R143*INDEX(相性スクリプト1!$L$29:$L$33,MATCH(X143,相性スクリプト1!$K$29:$K$33,0),)," ")</f>
        <v>454</v>
      </c>
      <c r="AV143" s="144">
        <f>IFERROR(S143*INDEX(相性スクリプト1!$L$29:$L$33,MATCH(Y143,相性スクリプト1!$K$29:$K$33,0),)," ")</f>
        <v>128</v>
      </c>
      <c r="AW143" s="144">
        <f>IFERROR(T143*INDEX(相性スクリプト1!$L$29:$L$33,MATCH(Z143,相性スクリプト1!$K$29:$K$33,0),)," ")</f>
        <v>0</v>
      </c>
      <c r="AX143" s="144">
        <f>IFERROR(U143*INDEX(相性スクリプト1!$L$29:$L$33,MATCH(AA143,相性スクリプト1!$K$29:$K$33,0),)," ")</f>
        <v>0</v>
      </c>
      <c r="AY143" s="144">
        <f>IFERROR(V143*INDEX(相性スクリプト1!$L$29:$L$33,MATCH(AB143,相性スクリプト1!$K$29:$K$33,0),)," ")</f>
        <v>396</v>
      </c>
      <c r="AZ143" s="144">
        <f t="shared" si="30"/>
        <v>4.4446000000000003</v>
      </c>
      <c r="BA143" s="144">
        <f t="shared" si="30"/>
        <v>1.1114999999999999</v>
      </c>
      <c r="BB143" s="144">
        <f t="shared" si="30"/>
        <v>3.3333999999999997</v>
      </c>
      <c r="BC143" s="144">
        <f t="shared" si="30"/>
        <v>5.5552999999999999</v>
      </c>
      <c r="BD143" s="144">
        <f t="shared" si="30"/>
        <v>5.5662000000000003</v>
      </c>
      <c r="BE143" s="144">
        <f t="shared" si="30"/>
        <v>2.2221000000000002</v>
      </c>
      <c r="BF143" s="126">
        <f t="shared" si="32"/>
        <v>413562</v>
      </c>
      <c r="BG143" s="149"/>
    </row>
    <row r="144" spans="1:59" x14ac:dyDescent="0.15">
      <c r="A144" s="108">
        <f t="shared" si="26"/>
        <v>94</v>
      </c>
      <c r="B144" s="54" t="s">
        <v>390</v>
      </c>
      <c r="C144" s="109" t="s">
        <v>159</v>
      </c>
      <c r="D144" s="109" t="s">
        <v>161</v>
      </c>
      <c r="E144" s="110" t="s">
        <v>147</v>
      </c>
      <c r="F144" s="110" t="s">
        <v>140</v>
      </c>
      <c r="G144" s="110">
        <v>350</v>
      </c>
      <c r="H144" s="110" t="s">
        <v>149</v>
      </c>
      <c r="I144" s="110">
        <v>20</v>
      </c>
      <c r="J144" s="110" t="s">
        <v>140</v>
      </c>
      <c r="K144" s="110">
        <v>16</v>
      </c>
      <c r="L144" s="114" t="s">
        <v>380</v>
      </c>
      <c r="M144" s="114"/>
      <c r="N144" s="114"/>
      <c r="O144" s="114"/>
      <c r="P144" s="114" t="s">
        <v>163</v>
      </c>
      <c r="Q144" s="17">
        <v>100</v>
      </c>
      <c r="R144" s="17">
        <v>140</v>
      </c>
      <c r="S144" s="17">
        <v>110</v>
      </c>
      <c r="T144" s="17">
        <v>70</v>
      </c>
      <c r="U144" s="17">
        <v>90</v>
      </c>
      <c r="V144" s="17">
        <v>130</v>
      </c>
      <c r="W144" s="122" t="s">
        <v>144</v>
      </c>
      <c r="X144" s="122" t="s">
        <v>135</v>
      </c>
      <c r="Y144" s="122" t="s">
        <v>144</v>
      </c>
      <c r="Z144" s="122" t="s">
        <v>134</v>
      </c>
      <c r="AA144" s="122" t="s">
        <v>134</v>
      </c>
      <c r="AB144" s="122" t="s">
        <v>135</v>
      </c>
      <c r="AC144" s="126">
        <f t="shared" si="29"/>
        <v>4</v>
      </c>
      <c r="AD144" s="126">
        <f t="shared" si="29"/>
        <v>1</v>
      </c>
      <c r="AE144" s="126">
        <f t="shared" si="29"/>
        <v>3</v>
      </c>
      <c r="AF144" s="126">
        <f t="shared" si="29"/>
        <v>6</v>
      </c>
      <c r="AG144" s="126">
        <f t="shared" si="29"/>
        <v>5</v>
      </c>
      <c r="AH144" s="126">
        <f t="shared" si="29"/>
        <v>2</v>
      </c>
      <c r="AI144" s="134">
        <v>24</v>
      </c>
      <c r="AJ144" s="134">
        <v>0</v>
      </c>
      <c r="AK144" s="134">
        <v>300</v>
      </c>
      <c r="AL144" s="134">
        <v>2100</v>
      </c>
      <c r="AM144" s="134">
        <f t="shared" si="31"/>
        <v>2424</v>
      </c>
      <c r="AN144" s="135">
        <f t="shared" si="28"/>
        <v>2.7777777777777778E-4</v>
      </c>
      <c r="AO144" s="135">
        <f t="shared" si="28"/>
        <v>0</v>
      </c>
      <c r="AP144" s="135">
        <f t="shared" si="28"/>
        <v>3.4722222222222225E-3</v>
      </c>
      <c r="AQ144" s="135">
        <f t="shared" si="28"/>
        <v>2.4305555555555556E-2</v>
      </c>
      <c r="AR144" s="135">
        <f t="shared" si="28"/>
        <v>2.8055555555555556E-2</v>
      </c>
      <c r="AS144" s="143"/>
      <c r="AT144" s="144">
        <f>IFERROR(Q144*INDEX(相性スクリプト1!$L$29:$L$33,MATCH(W144,相性スクリプト1!$K$29:$K$33,0),)," ")</f>
        <v>100</v>
      </c>
      <c r="AU144" s="144">
        <f>IFERROR(R144*INDEX(相性スクリプト1!$L$29:$L$33,MATCH(X144,相性スクリプト1!$K$29:$K$33,0),)," ")</f>
        <v>210</v>
      </c>
      <c r="AV144" s="144">
        <f>IFERROR(S144*INDEX(相性スクリプト1!$L$29:$L$33,MATCH(Y144,相性スクリプト1!$K$29:$K$33,0),)," ")</f>
        <v>110</v>
      </c>
      <c r="AW144" s="144">
        <f>IFERROR(T144*INDEX(相性スクリプト1!$L$29:$L$33,MATCH(Z144,相性スクリプト1!$K$29:$K$33,0),)," ")</f>
        <v>35</v>
      </c>
      <c r="AX144" s="144">
        <f>IFERROR(U144*INDEX(相性スクリプト1!$L$29:$L$33,MATCH(AA144,相性スクリプト1!$K$29:$K$33,0),)," ")</f>
        <v>45</v>
      </c>
      <c r="AY144" s="144">
        <f>IFERROR(V144*INDEX(相性スクリプト1!$L$29:$L$33,MATCH(AB144,相性スクリプト1!$K$29:$K$33,0),)," ")</f>
        <v>195</v>
      </c>
      <c r="AZ144" s="144">
        <f t="shared" si="30"/>
        <v>4.4446000000000003</v>
      </c>
      <c r="BA144" s="144">
        <f t="shared" si="30"/>
        <v>1.1114999999999999</v>
      </c>
      <c r="BB144" s="144">
        <f t="shared" si="30"/>
        <v>3.3333999999999997</v>
      </c>
      <c r="BC144" s="144">
        <f t="shared" si="30"/>
        <v>6.6662999999999997</v>
      </c>
      <c r="BD144" s="144">
        <f t="shared" si="30"/>
        <v>5.5552000000000001</v>
      </c>
      <c r="BE144" s="144">
        <f t="shared" si="30"/>
        <v>2.2221000000000002</v>
      </c>
      <c r="BF144" s="126">
        <f t="shared" si="32"/>
        <v>413652</v>
      </c>
      <c r="BG144" s="149"/>
    </row>
    <row r="145" spans="1:59" x14ac:dyDescent="0.15">
      <c r="A145" s="108">
        <f t="shared" si="26"/>
        <v>94</v>
      </c>
      <c r="B145" s="54" t="s">
        <v>391</v>
      </c>
      <c r="C145" s="109" t="s">
        <v>159</v>
      </c>
      <c r="D145" s="109" t="s">
        <v>161</v>
      </c>
      <c r="E145" s="110" t="s">
        <v>147</v>
      </c>
      <c r="F145" s="110" t="s">
        <v>140</v>
      </c>
      <c r="G145" s="110">
        <v>370</v>
      </c>
      <c r="H145" s="110" t="s">
        <v>149</v>
      </c>
      <c r="I145" s="110">
        <v>20</v>
      </c>
      <c r="J145" s="110" t="s">
        <v>140</v>
      </c>
      <c r="K145" s="110">
        <v>16</v>
      </c>
      <c r="L145" s="114" t="s">
        <v>386</v>
      </c>
      <c r="M145" s="114"/>
      <c r="N145" s="114"/>
      <c r="O145" s="114"/>
      <c r="P145" s="114" t="s">
        <v>163</v>
      </c>
      <c r="Q145" s="17">
        <v>113</v>
      </c>
      <c r="R145" s="17">
        <v>142</v>
      </c>
      <c r="S145" s="17">
        <v>144</v>
      </c>
      <c r="T145" s="17">
        <v>72</v>
      </c>
      <c r="U145" s="17">
        <v>115</v>
      </c>
      <c r="V145" s="17">
        <v>136</v>
      </c>
      <c r="W145" s="122" t="s">
        <v>144</v>
      </c>
      <c r="X145" s="122" t="s">
        <v>135</v>
      </c>
      <c r="Y145" s="122" t="s">
        <v>144</v>
      </c>
      <c r="Z145" s="122" t="s">
        <v>134</v>
      </c>
      <c r="AA145" s="122" t="s">
        <v>134</v>
      </c>
      <c r="AB145" s="122" t="s">
        <v>135</v>
      </c>
      <c r="AC145" s="126">
        <f t="shared" si="29"/>
        <v>4</v>
      </c>
      <c r="AD145" s="126">
        <f t="shared" si="29"/>
        <v>1</v>
      </c>
      <c r="AE145" s="126">
        <f t="shared" si="29"/>
        <v>3</v>
      </c>
      <c r="AF145" s="126">
        <f t="shared" si="29"/>
        <v>6</v>
      </c>
      <c r="AG145" s="126">
        <f t="shared" si="29"/>
        <v>5</v>
      </c>
      <c r="AH145" s="126">
        <f t="shared" si="29"/>
        <v>2</v>
      </c>
      <c r="AI145" s="134">
        <v>2351</v>
      </c>
      <c r="AJ145" s="134">
        <v>145</v>
      </c>
      <c r="AK145" s="134">
        <v>0</v>
      </c>
      <c r="AL145" s="134">
        <v>132</v>
      </c>
      <c r="AM145" s="134">
        <f t="shared" si="31"/>
        <v>2628</v>
      </c>
      <c r="AN145" s="135">
        <f t="shared" si="28"/>
        <v>2.7210648148148147E-2</v>
      </c>
      <c r="AO145" s="135">
        <f t="shared" si="28"/>
        <v>1.6782407407407408E-3</v>
      </c>
      <c r="AP145" s="135">
        <f t="shared" si="28"/>
        <v>0</v>
      </c>
      <c r="AQ145" s="135">
        <f t="shared" si="28"/>
        <v>1.5277777777777776E-3</v>
      </c>
      <c r="AR145" s="135">
        <f t="shared" si="28"/>
        <v>3.0416666666666665E-2</v>
      </c>
      <c r="AS145" s="143"/>
      <c r="AT145" s="144">
        <f>IFERROR(Q145*INDEX(相性スクリプト1!$L$29:$L$33,MATCH(W145,相性スクリプト1!$K$29:$K$33,0),)," ")</f>
        <v>113</v>
      </c>
      <c r="AU145" s="144">
        <f>IFERROR(R145*INDEX(相性スクリプト1!$L$29:$L$33,MATCH(X145,相性スクリプト1!$K$29:$K$33,0),)," ")</f>
        <v>213</v>
      </c>
      <c r="AV145" s="144">
        <f>IFERROR(S145*INDEX(相性スクリプト1!$L$29:$L$33,MATCH(Y145,相性スクリプト1!$K$29:$K$33,0),)," ")</f>
        <v>144</v>
      </c>
      <c r="AW145" s="144">
        <f>IFERROR(T145*INDEX(相性スクリプト1!$L$29:$L$33,MATCH(Z145,相性スクリプト1!$K$29:$K$33,0),)," ")</f>
        <v>36</v>
      </c>
      <c r="AX145" s="144">
        <f>IFERROR(U145*INDEX(相性スクリプト1!$L$29:$L$33,MATCH(AA145,相性スクリプト1!$K$29:$K$33,0),)," ")</f>
        <v>57.5</v>
      </c>
      <c r="AY145" s="144">
        <f>IFERROR(V145*INDEX(相性スクリプト1!$L$29:$L$33,MATCH(AB145,相性スクリプト1!$K$29:$K$33,0),)," ")</f>
        <v>204</v>
      </c>
      <c r="AZ145" s="144">
        <f t="shared" si="30"/>
        <v>4.4556000000000004</v>
      </c>
      <c r="BA145" s="144">
        <f t="shared" si="30"/>
        <v>1.1225000000000001</v>
      </c>
      <c r="BB145" s="144">
        <f t="shared" si="30"/>
        <v>3.3113999999999995</v>
      </c>
      <c r="BC145" s="144">
        <f t="shared" si="30"/>
        <v>6.6662999999999997</v>
      </c>
      <c r="BD145" s="144">
        <f t="shared" si="30"/>
        <v>5.5442</v>
      </c>
      <c r="BE145" s="144">
        <f t="shared" si="30"/>
        <v>2.2331000000000003</v>
      </c>
      <c r="BF145" s="126">
        <f t="shared" si="32"/>
        <v>413652</v>
      </c>
      <c r="BG145" s="149"/>
    </row>
    <row r="146" spans="1:59" x14ac:dyDescent="0.15">
      <c r="A146" s="108">
        <f t="shared" si="26"/>
        <v>95</v>
      </c>
      <c r="B146" s="54" t="s">
        <v>392</v>
      </c>
      <c r="C146" s="109" t="s">
        <v>159</v>
      </c>
      <c r="D146" s="109" t="s">
        <v>165</v>
      </c>
      <c r="E146" s="110" t="s">
        <v>147</v>
      </c>
      <c r="F146" s="110" t="s">
        <v>150</v>
      </c>
      <c r="G146" s="110">
        <v>370</v>
      </c>
      <c r="H146" s="110" t="s">
        <v>166</v>
      </c>
      <c r="I146" s="110">
        <v>-35</v>
      </c>
      <c r="J146" s="110" t="s">
        <v>162</v>
      </c>
      <c r="K146" s="110">
        <v>16</v>
      </c>
      <c r="L146" s="114" t="s">
        <v>380</v>
      </c>
      <c r="M146" s="114"/>
      <c r="N146" s="114"/>
      <c r="O146" s="114"/>
      <c r="P146" s="114" t="s">
        <v>167</v>
      </c>
      <c r="Q146" s="17">
        <v>110</v>
      </c>
      <c r="R146" s="17">
        <v>200</v>
      </c>
      <c r="S146" s="17">
        <v>100</v>
      </c>
      <c r="T146" s="17">
        <v>80</v>
      </c>
      <c r="U146" s="17">
        <v>60</v>
      </c>
      <c r="V146" s="17">
        <v>180</v>
      </c>
      <c r="W146" s="122" t="s">
        <v>144</v>
      </c>
      <c r="X146" s="122" t="s">
        <v>131</v>
      </c>
      <c r="Y146" s="122" t="s">
        <v>144</v>
      </c>
      <c r="Z146" s="122" t="s">
        <v>134</v>
      </c>
      <c r="AA146" s="122" t="s">
        <v>133</v>
      </c>
      <c r="AB146" s="122" t="s">
        <v>131</v>
      </c>
      <c r="AC146" s="126">
        <f t="shared" si="29"/>
        <v>3</v>
      </c>
      <c r="AD146" s="126">
        <f t="shared" si="29"/>
        <v>1</v>
      </c>
      <c r="AE146" s="126">
        <f t="shared" si="29"/>
        <v>4</v>
      </c>
      <c r="AF146" s="126">
        <f t="shared" si="29"/>
        <v>5</v>
      </c>
      <c r="AG146" s="126">
        <f t="shared" si="29"/>
        <v>6</v>
      </c>
      <c r="AH146" s="126">
        <f t="shared" si="29"/>
        <v>2</v>
      </c>
      <c r="AI146" s="134">
        <v>21</v>
      </c>
      <c r="AJ146" s="134">
        <v>0</v>
      </c>
      <c r="AK146" s="134">
        <v>300</v>
      </c>
      <c r="AL146" s="134">
        <v>2100</v>
      </c>
      <c r="AM146" s="134">
        <f t="shared" si="31"/>
        <v>2421</v>
      </c>
      <c r="AN146" s="135">
        <f t="shared" si="28"/>
        <v>2.4305555555555555E-4</v>
      </c>
      <c r="AO146" s="135">
        <f t="shared" si="28"/>
        <v>0</v>
      </c>
      <c r="AP146" s="135">
        <f t="shared" si="28"/>
        <v>3.4722222222222225E-3</v>
      </c>
      <c r="AQ146" s="135">
        <f t="shared" si="28"/>
        <v>2.4305555555555556E-2</v>
      </c>
      <c r="AR146" s="135">
        <f t="shared" si="28"/>
        <v>2.8020833333333332E-2</v>
      </c>
      <c r="AS146" s="143"/>
      <c r="AT146" s="144">
        <f>IFERROR(Q146*INDEX(相性スクリプト1!$L$29:$L$33,MATCH(W146,相性スクリプト1!$K$29:$K$33,0),)," ")</f>
        <v>110</v>
      </c>
      <c r="AU146" s="144">
        <f>IFERROR(R146*INDEX(相性スクリプト1!$L$29:$L$33,MATCH(X146,相性スクリプト1!$K$29:$K$33,0),)," ")</f>
        <v>400</v>
      </c>
      <c r="AV146" s="144">
        <f>IFERROR(S146*INDEX(相性スクリプト1!$L$29:$L$33,MATCH(Y146,相性スクリプト1!$K$29:$K$33,0),)," ")</f>
        <v>100</v>
      </c>
      <c r="AW146" s="144">
        <f>IFERROR(T146*INDEX(相性スクリプト1!$L$29:$L$33,MATCH(Z146,相性スクリプト1!$K$29:$K$33,0),)," ")</f>
        <v>40</v>
      </c>
      <c r="AX146" s="144">
        <f>IFERROR(U146*INDEX(相性スクリプト1!$L$29:$L$33,MATCH(AA146,相性スクリプト1!$K$29:$K$33,0),)," ")</f>
        <v>0</v>
      </c>
      <c r="AY146" s="144">
        <f>IFERROR(V146*INDEX(相性スクリプト1!$L$29:$L$33,MATCH(AB146,相性スクリプト1!$K$29:$K$33,0),)," ")</f>
        <v>360</v>
      </c>
      <c r="AZ146" s="144">
        <f t="shared" si="30"/>
        <v>3.3335999999999997</v>
      </c>
      <c r="BA146" s="144">
        <f t="shared" si="30"/>
        <v>1.1114999999999999</v>
      </c>
      <c r="BB146" s="144">
        <f t="shared" si="30"/>
        <v>4.4443999999999999</v>
      </c>
      <c r="BC146" s="144">
        <f t="shared" si="30"/>
        <v>5.5552999999999999</v>
      </c>
      <c r="BD146" s="144">
        <f t="shared" si="30"/>
        <v>6.6661999999999999</v>
      </c>
      <c r="BE146" s="144">
        <f t="shared" si="30"/>
        <v>2.2221000000000002</v>
      </c>
      <c r="BF146" s="126">
        <f t="shared" si="32"/>
        <v>314562</v>
      </c>
      <c r="BG146" s="149"/>
    </row>
    <row r="147" spans="1:59" x14ac:dyDescent="0.15">
      <c r="A147" s="108">
        <f t="shared" si="26"/>
        <v>96</v>
      </c>
      <c r="B147" s="54" t="s">
        <v>393</v>
      </c>
      <c r="C147" s="109" t="s">
        <v>159</v>
      </c>
      <c r="D147" s="109" t="s">
        <v>242</v>
      </c>
      <c r="E147" s="110" t="s">
        <v>147</v>
      </c>
      <c r="F147" s="110" t="s">
        <v>140</v>
      </c>
      <c r="G147" s="110">
        <v>370</v>
      </c>
      <c r="H147" s="110" t="s">
        <v>149</v>
      </c>
      <c r="I147" s="110">
        <v>10</v>
      </c>
      <c r="J147" s="110" t="s">
        <v>133</v>
      </c>
      <c r="K147" s="110">
        <v>18</v>
      </c>
      <c r="L147" s="114" t="s">
        <v>380</v>
      </c>
      <c r="M147" s="114"/>
      <c r="N147" s="114"/>
      <c r="O147" s="114"/>
      <c r="P147" s="114"/>
      <c r="Q147" s="17">
        <v>120</v>
      </c>
      <c r="R147" s="17">
        <v>150</v>
      </c>
      <c r="S147" s="17">
        <v>110</v>
      </c>
      <c r="T147" s="17">
        <v>80</v>
      </c>
      <c r="U147" s="17">
        <v>40</v>
      </c>
      <c r="V147" s="17">
        <v>200</v>
      </c>
      <c r="W147" s="122" t="s">
        <v>144</v>
      </c>
      <c r="X147" s="122" t="s">
        <v>135</v>
      </c>
      <c r="Y147" s="122" t="s">
        <v>144</v>
      </c>
      <c r="Z147" s="122" t="s">
        <v>134</v>
      </c>
      <c r="AA147" s="122" t="s">
        <v>133</v>
      </c>
      <c r="AB147" s="122" t="s">
        <v>131</v>
      </c>
      <c r="AC147" s="126">
        <f t="shared" si="29"/>
        <v>3</v>
      </c>
      <c r="AD147" s="126">
        <f t="shared" si="29"/>
        <v>2</v>
      </c>
      <c r="AE147" s="126">
        <f t="shared" si="29"/>
        <v>4</v>
      </c>
      <c r="AF147" s="126">
        <f t="shared" si="29"/>
        <v>5</v>
      </c>
      <c r="AG147" s="126">
        <f t="shared" si="29"/>
        <v>6</v>
      </c>
      <c r="AH147" s="126">
        <f t="shared" si="29"/>
        <v>1</v>
      </c>
      <c r="AI147" s="134">
        <v>12</v>
      </c>
      <c r="AJ147" s="134">
        <v>0</v>
      </c>
      <c r="AK147" s="134">
        <v>300</v>
      </c>
      <c r="AL147" s="134">
        <v>2100</v>
      </c>
      <c r="AM147" s="134">
        <f t="shared" si="31"/>
        <v>2412</v>
      </c>
      <c r="AN147" s="135">
        <f t="shared" si="28"/>
        <v>1.3888888888888889E-4</v>
      </c>
      <c r="AO147" s="135">
        <f t="shared" si="28"/>
        <v>0</v>
      </c>
      <c r="AP147" s="135">
        <f t="shared" si="28"/>
        <v>3.4722222222222225E-3</v>
      </c>
      <c r="AQ147" s="135">
        <f t="shared" si="28"/>
        <v>2.4305555555555556E-2</v>
      </c>
      <c r="AR147" s="135">
        <f t="shared" si="28"/>
        <v>2.7916666666666666E-2</v>
      </c>
      <c r="AS147" s="143"/>
      <c r="AT147" s="144">
        <f>IFERROR(Q147*INDEX(相性スクリプト1!$L$29:$L$33,MATCH(W147,相性スクリプト1!$K$29:$K$33,0),)," ")</f>
        <v>120</v>
      </c>
      <c r="AU147" s="144">
        <f>IFERROR(R147*INDEX(相性スクリプト1!$L$29:$L$33,MATCH(X147,相性スクリプト1!$K$29:$K$33,0),)," ")</f>
        <v>225</v>
      </c>
      <c r="AV147" s="144">
        <f>IFERROR(S147*INDEX(相性スクリプト1!$L$29:$L$33,MATCH(Y147,相性スクリプト1!$K$29:$K$33,0),)," ")</f>
        <v>110</v>
      </c>
      <c r="AW147" s="144">
        <f>IFERROR(T147*INDEX(相性スクリプト1!$L$29:$L$33,MATCH(Z147,相性スクリプト1!$K$29:$K$33,0),)," ")</f>
        <v>40</v>
      </c>
      <c r="AX147" s="144">
        <f>IFERROR(U147*INDEX(相性スクリプト1!$L$29:$L$33,MATCH(AA147,相性スクリプト1!$K$29:$K$33,0),)," ")</f>
        <v>0</v>
      </c>
      <c r="AY147" s="144">
        <f>IFERROR(V147*INDEX(相性スクリプト1!$L$29:$L$33,MATCH(AB147,相性スクリプト1!$K$29:$K$33,0),)," ")</f>
        <v>400</v>
      </c>
      <c r="AZ147" s="144">
        <f t="shared" si="30"/>
        <v>3.3335999999999997</v>
      </c>
      <c r="BA147" s="144">
        <f t="shared" si="30"/>
        <v>2.2225000000000001</v>
      </c>
      <c r="BB147" s="144">
        <f t="shared" si="30"/>
        <v>4.4443999999999999</v>
      </c>
      <c r="BC147" s="144">
        <f t="shared" si="30"/>
        <v>5.5552999999999999</v>
      </c>
      <c r="BD147" s="144">
        <f t="shared" si="30"/>
        <v>6.6661999999999999</v>
      </c>
      <c r="BE147" s="144">
        <f t="shared" si="30"/>
        <v>1.1111</v>
      </c>
      <c r="BF147" s="126">
        <f t="shared" si="32"/>
        <v>324561</v>
      </c>
      <c r="BG147" s="149"/>
    </row>
    <row r="148" spans="1:59" x14ac:dyDescent="0.15">
      <c r="A148" s="108">
        <f t="shared" si="26"/>
        <v>96</v>
      </c>
      <c r="B148" s="54" t="s">
        <v>394</v>
      </c>
      <c r="C148" s="109" t="s">
        <v>159</v>
      </c>
      <c r="D148" s="109" t="s">
        <v>242</v>
      </c>
      <c r="E148" s="110" t="s">
        <v>147</v>
      </c>
      <c r="F148" s="110" t="s">
        <v>140</v>
      </c>
      <c r="G148" s="110">
        <v>390</v>
      </c>
      <c r="H148" s="110" t="s">
        <v>149</v>
      </c>
      <c r="I148" s="110">
        <v>10</v>
      </c>
      <c r="J148" s="110" t="s">
        <v>133</v>
      </c>
      <c r="K148" s="110">
        <v>18</v>
      </c>
      <c r="L148" s="114" t="s">
        <v>386</v>
      </c>
      <c r="M148" s="114"/>
      <c r="N148" s="114"/>
      <c r="O148" s="114"/>
      <c r="P148" s="114"/>
      <c r="Q148" s="17">
        <v>126</v>
      </c>
      <c r="R148" s="17">
        <v>151</v>
      </c>
      <c r="S148" s="17">
        <v>130</v>
      </c>
      <c r="T148" s="17">
        <v>82</v>
      </c>
      <c r="U148" s="17">
        <v>84</v>
      </c>
      <c r="V148" s="17">
        <v>208</v>
      </c>
      <c r="W148" s="122" t="s">
        <v>144</v>
      </c>
      <c r="X148" s="122" t="s">
        <v>135</v>
      </c>
      <c r="Y148" s="122" t="s">
        <v>144</v>
      </c>
      <c r="Z148" s="122" t="s">
        <v>134</v>
      </c>
      <c r="AA148" s="122" t="s">
        <v>133</v>
      </c>
      <c r="AB148" s="122" t="s">
        <v>131</v>
      </c>
      <c r="AC148" s="126">
        <f t="shared" si="29"/>
        <v>4</v>
      </c>
      <c r="AD148" s="126">
        <f t="shared" si="29"/>
        <v>2</v>
      </c>
      <c r="AE148" s="126">
        <f t="shared" si="29"/>
        <v>3</v>
      </c>
      <c r="AF148" s="126">
        <f t="shared" si="29"/>
        <v>5</v>
      </c>
      <c r="AG148" s="126">
        <f t="shared" si="29"/>
        <v>6</v>
      </c>
      <c r="AH148" s="126">
        <f t="shared" si="29"/>
        <v>1</v>
      </c>
      <c r="AI148" s="134">
        <v>2563</v>
      </c>
      <c r="AJ148" s="134">
        <v>102</v>
      </c>
      <c r="AK148" s="134">
        <v>0</v>
      </c>
      <c r="AL148" s="134">
        <v>308</v>
      </c>
      <c r="AM148" s="134">
        <f t="shared" si="31"/>
        <v>2973</v>
      </c>
      <c r="AN148" s="135">
        <f t="shared" si="28"/>
        <v>2.9664351851851851E-2</v>
      </c>
      <c r="AO148" s="135">
        <f t="shared" si="28"/>
        <v>1.1805555555555556E-3</v>
      </c>
      <c r="AP148" s="135">
        <f t="shared" si="28"/>
        <v>0</v>
      </c>
      <c r="AQ148" s="135">
        <f t="shared" si="28"/>
        <v>3.5648148148148149E-3</v>
      </c>
      <c r="AR148" s="135">
        <f t="shared" si="28"/>
        <v>3.4409722222222223E-2</v>
      </c>
      <c r="AS148" s="143"/>
      <c r="AT148" s="144">
        <f>IFERROR(Q148*INDEX(相性スクリプト1!$L$29:$L$33,MATCH(W148,相性スクリプト1!$K$29:$K$33,0),)," ")</f>
        <v>126</v>
      </c>
      <c r="AU148" s="144">
        <f>IFERROR(R148*INDEX(相性スクリプト1!$L$29:$L$33,MATCH(X148,相性スクリプト1!$K$29:$K$33,0),)," ")</f>
        <v>226.5</v>
      </c>
      <c r="AV148" s="144">
        <f>IFERROR(S148*INDEX(相性スクリプト1!$L$29:$L$33,MATCH(Y148,相性スクリプト1!$K$29:$K$33,0),)," ")</f>
        <v>130</v>
      </c>
      <c r="AW148" s="144">
        <f>IFERROR(T148*INDEX(相性スクリプト1!$L$29:$L$33,MATCH(Z148,相性スクリプト1!$K$29:$K$33,0),)," ")</f>
        <v>41</v>
      </c>
      <c r="AX148" s="144">
        <f>IFERROR(U148*INDEX(相性スクリプト1!$L$29:$L$33,MATCH(AA148,相性スクリプト1!$K$29:$K$33,0),)," ")</f>
        <v>0</v>
      </c>
      <c r="AY148" s="144">
        <f>IFERROR(V148*INDEX(相性スクリプト1!$L$29:$L$33,MATCH(AB148,相性スクリプト1!$K$29:$K$33,0),)," ")</f>
        <v>416</v>
      </c>
      <c r="AZ148" s="144">
        <f t="shared" si="30"/>
        <v>4.4446000000000003</v>
      </c>
      <c r="BA148" s="144">
        <f t="shared" si="30"/>
        <v>2.2225000000000001</v>
      </c>
      <c r="BB148" s="144">
        <f t="shared" si="30"/>
        <v>3.3333999999999997</v>
      </c>
      <c r="BC148" s="144">
        <f t="shared" si="30"/>
        <v>5.5663</v>
      </c>
      <c r="BD148" s="144">
        <f t="shared" si="30"/>
        <v>6.6551999999999998</v>
      </c>
      <c r="BE148" s="144">
        <f t="shared" si="30"/>
        <v>1.1111</v>
      </c>
      <c r="BF148" s="126">
        <f t="shared" si="32"/>
        <v>423561</v>
      </c>
      <c r="BG148" s="149"/>
    </row>
    <row r="149" spans="1:59" x14ac:dyDescent="0.15">
      <c r="A149" s="108">
        <f t="shared" si="26"/>
        <v>97</v>
      </c>
      <c r="B149" s="54" t="s">
        <v>395</v>
      </c>
      <c r="C149" s="109" t="s">
        <v>159</v>
      </c>
      <c r="D149" s="109" t="s">
        <v>169</v>
      </c>
      <c r="E149" s="110" t="s">
        <v>147</v>
      </c>
      <c r="F149" s="110" t="s">
        <v>140</v>
      </c>
      <c r="G149" s="110">
        <v>330</v>
      </c>
      <c r="H149" s="110" t="s">
        <v>141</v>
      </c>
      <c r="I149" s="110">
        <v>60</v>
      </c>
      <c r="J149" s="110" t="s">
        <v>134</v>
      </c>
      <c r="K149" s="110">
        <v>14</v>
      </c>
      <c r="L149" s="114" t="s">
        <v>380</v>
      </c>
      <c r="M149" s="114"/>
      <c r="N149" s="114"/>
      <c r="O149" s="114" t="s">
        <v>384</v>
      </c>
      <c r="P149" s="114"/>
      <c r="Q149" s="17">
        <v>120</v>
      </c>
      <c r="R149" s="17">
        <v>140</v>
      </c>
      <c r="S149" s="17">
        <v>110</v>
      </c>
      <c r="T149" s="17">
        <v>130</v>
      </c>
      <c r="U149" s="17">
        <v>70</v>
      </c>
      <c r="V149" s="17">
        <v>100</v>
      </c>
      <c r="W149" s="122" t="s">
        <v>144</v>
      </c>
      <c r="X149" s="122" t="s">
        <v>135</v>
      </c>
      <c r="Y149" s="122" t="s">
        <v>144</v>
      </c>
      <c r="Z149" s="122" t="s">
        <v>144</v>
      </c>
      <c r="AA149" s="122" t="s">
        <v>134</v>
      </c>
      <c r="AB149" s="122" t="s">
        <v>144</v>
      </c>
      <c r="AC149" s="126">
        <f t="shared" si="29"/>
        <v>3</v>
      </c>
      <c r="AD149" s="126">
        <f t="shared" si="29"/>
        <v>1</v>
      </c>
      <c r="AE149" s="126">
        <f t="shared" si="29"/>
        <v>4</v>
      </c>
      <c r="AF149" s="126">
        <f t="shared" si="29"/>
        <v>2</v>
      </c>
      <c r="AG149" s="126">
        <f t="shared" si="29"/>
        <v>6</v>
      </c>
      <c r="AH149" s="126">
        <f t="shared" si="29"/>
        <v>5</v>
      </c>
      <c r="AI149" s="134">
        <v>13</v>
      </c>
      <c r="AJ149" s="134">
        <v>0</v>
      </c>
      <c r="AK149" s="134">
        <v>300</v>
      </c>
      <c r="AL149" s="134">
        <v>2100</v>
      </c>
      <c r="AM149" s="134">
        <f t="shared" si="31"/>
        <v>2413</v>
      </c>
      <c r="AN149" s="135">
        <f t="shared" si="28"/>
        <v>1.5046296296296295E-4</v>
      </c>
      <c r="AO149" s="135">
        <f t="shared" si="28"/>
        <v>0</v>
      </c>
      <c r="AP149" s="135">
        <f t="shared" si="28"/>
        <v>3.4722222222222225E-3</v>
      </c>
      <c r="AQ149" s="135">
        <f t="shared" si="28"/>
        <v>2.4305555555555556E-2</v>
      </c>
      <c r="AR149" s="135">
        <f t="shared" si="28"/>
        <v>2.7928240740740743E-2</v>
      </c>
      <c r="AS149" s="143"/>
      <c r="AT149" s="144">
        <f>IFERROR(Q149*INDEX(相性スクリプト1!$L$29:$L$33,MATCH(W149,相性スクリプト1!$K$29:$K$33,0),)," ")</f>
        <v>120</v>
      </c>
      <c r="AU149" s="144">
        <f>IFERROR(R149*INDEX(相性スクリプト1!$L$29:$L$33,MATCH(X149,相性スクリプト1!$K$29:$K$33,0),)," ")</f>
        <v>210</v>
      </c>
      <c r="AV149" s="144">
        <f>IFERROR(S149*INDEX(相性スクリプト1!$L$29:$L$33,MATCH(Y149,相性スクリプト1!$K$29:$K$33,0),)," ")</f>
        <v>110</v>
      </c>
      <c r="AW149" s="144">
        <f>IFERROR(T149*INDEX(相性スクリプト1!$L$29:$L$33,MATCH(Z149,相性スクリプト1!$K$29:$K$33,0),)," ")</f>
        <v>130</v>
      </c>
      <c r="AX149" s="144">
        <f>IFERROR(U149*INDEX(相性スクリプト1!$L$29:$L$33,MATCH(AA149,相性スクリプト1!$K$29:$K$33,0),)," ")</f>
        <v>35</v>
      </c>
      <c r="AY149" s="144">
        <f>IFERROR(V149*INDEX(相性スクリプト1!$L$29:$L$33,MATCH(AB149,相性スクリプト1!$K$29:$K$33,0),)," ")</f>
        <v>100</v>
      </c>
      <c r="AZ149" s="144">
        <f t="shared" si="30"/>
        <v>3.3335999999999997</v>
      </c>
      <c r="BA149" s="144">
        <f t="shared" si="30"/>
        <v>1.1114999999999999</v>
      </c>
      <c r="BB149" s="144">
        <f t="shared" si="30"/>
        <v>4.4443999999999999</v>
      </c>
      <c r="BC149" s="144">
        <f t="shared" si="30"/>
        <v>2.2223000000000002</v>
      </c>
      <c r="BD149" s="144">
        <f t="shared" si="30"/>
        <v>6.6661999999999999</v>
      </c>
      <c r="BE149" s="144">
        <f t="shared" si="30"/>
        <v>5.5550999999999995</v>
      </c>
      <c r="BF149" s="126">
        <f t="shared" si="32"/>
        <v>314265</v>
      </c>
      <c r="BG149" s="149"/>
    </row>
    <row r="150" spans="1:59" x14ac:dyDescent="0.15">
      <c r="A150" s="108">
        <f t="shared" si="26"/>
        <v>97</v>
      </c>
      <c r="B150" s="54" t="s">
        <v>396</v>
      </c>
      <c r="C150" s="109" t="s">
        <v>159</v>
      </c>
      <c r="D150" s="109" t="s">
        <v>169</v>
      </c>
      <c r="E150" s="110" t="s">
        <v>147</v>
      </c>
      <c r="F150" s="110" t="s">
        <v>140</v>
      </c>
      <c r="G150" s="110">
        <v>350</v>
      </c>
      <c r="H150" s="110" t="s">
        <v>141</v>
      </c>
      <c r="I150" s="110">
        <v>60</v>
      </c>
      <c r="J150" s="110" t="s">
        <v>134</v>
      </c>
      <c r="K150" s="110">
        <v>14</v>
      </c>
      <c r="L150" s="114" t="s">
        <v>386</v>
      </c>
      <c r="M150" s="114"/>
      <c r="N150" s="114"/>
      <c r="O150" s="114" t="s">
        <v>384</v>
      </c>
      <c r="P150" s="114"/>
      <c r="Q150" s="17">
        <v>180</v>
      </c>
      <c r="R150" s="17">
        <v>143</v>
      </c>
      <c r="S150" s="17">
        <v>117</v>
      </c>
      <c r="T150" s="17">
        <v>135</v>
      </c>
      <c r="U150" s="17">
        <v>73</v>
      </c>
      <c r="V150" s="17">
        <v>109</v>
      </c>
      <c r="W150" s="122" t="s">
        <v>144</v>
      </c>
      <c r="X150" s="122" t="s">
        <v>135</v>
      </c>
      <c r="Y150" s="122" t="s">
        <v>144</v>
      </c>
      <c r="Z150" s="122" t="s">
        <v>144</v>
      </c>
      <c r="AA150" s="122" t="s">
        <v>134</v>
      </c>
      <c r="AB150" s="122" t="s">
        <v>144</v>
      </c>
      <c r="AC150" s="126">
        <f t="shared" si="29"/>
        <v>2</v>
      </c>
      <c r="AD150" s="126">
        <f t="shared" si="29"/>
        <v>1</v>
      </c>
      <c r="AE150" s="126">
        <f t="shared" si="29"/>
        <v>4</v>
      </c>
      <c r="AF150" s="126">
        <f t="shared" si="29"/>
        <v>3</v>
      </c>
      <c r="AG150" s="126">
        <f t="shared" si="29"/>
        <v>6</v>
      </c>
      <c r="AH150" s="126">
        <f t="shared" si="29"/>
        <v>5</v>
      </c>
      <c r="AI150" s="134">
        <v>1518</v>
      </c>
      <c r="AJ150" s="134">
        <v>741</v>
      </c>
      <c r="AK150" s="134">
        <v>0</v>
      </c>
      <c r="AL150" s="134">
        <v>234</v>
      </c>
      <c r="AM150" s="134">
        <f t="shared" si="31"/>
        <v>2493</v>
      </c>
      <c r="AN150" s="135">
        <f t="shared" si="28"/>
        <v>1.7569444444444447E-2</v>
      </c>
      <c r="AO150" s="135">
        <f t="shared" si="28"/>
        <v>8.5763888888888886E-3</v>
      </c>
      <c r="AP150" s="135">
        <f t="shared" si="28"/>
        <v>0</v>
      </c>
      <c r="AQ150" s="135">
        <f t="shared" si="28"/>
        <v>2.7083333333333334E-3</v>
      </c>
      <c r="AR150" s="135">
        <f t="shared" si="28"/>
        <v>2.8854166666666667E-2</v>
      </c>
      <c r="AS150" s="143"/>
      <c r="AT150" s="144">
        <f>IFERROR(Q150*INDEX(相性スクリプト1!$L$29:$L$33,MATCH(W150,相性スクリプト1!$K$29:$K$33,0),)," ")</f>
        <v>180</v>
      </c>
      <c r="AU150" s="144">
        <f>IFERROR(R150*INDEX(相性スクリプト1!$L$29:$L$33,MATCH(X150,相性スクリプト1!$K$29:$K$33,0),)," ")</f>
        <v>214.5</v>
      </c>
      <c r="AV150" s="144">
        <f>IFERROR(S150*INDEX(相性スクリプト1!$L$29:$L$33,MATCH(Y150,相性スクリプト1!$K$29:$K$33,0),)," ")</f>
        <v>117</v>
      </c>
      <c r="AW150" s="144">
        <f>IFERROR(T150*INDEX(相性スクリプト1!$L$29:$L$33,MATCH(Z150,相性スクリプト1!$K$29:$K$33,0),)," ")</f>
        <v>135</v>
      </c>
      <c r="AX150" s="144">
        <f>IFERROR(U150*INDEX(相性スクリプト1!$L$29:$L$33,MATCH(AA150,相性スクリプト1!$K$29:$K$33,0),)," ")</f>
        <v>36.5</v>
      </c>
      <c r="AY150" s="144">
        <f>IFERROR(V150*INDEX(相性スクリプト1!$L$29:$L$33,MATCH(AB150,相性スクリプト1!$K$29:$K$33,0),)," ")</f>
        <v>109</v>
      </c>
      <c r="AZ150" s="144">
        <f t="shared" si="30"/>
        <v>2.2115999999999998</v>
      </c>
      <c r="BA150" s="144">
        <f t="shared" si="30"/>
        <v>1.1225000000000001</v>
      </c>
      <c r="BB150" s="144">
        <f t="shared" si="30"/>
        <v>4.4443999999999999</v>
      </c>
      <c r="BC150" s="144">
        <f t="shared" si="30"/>
        <v>3.3332999999999999</v>
      </c>
      <c r="BD150" s="144">
        <f t="shared" si="30"/>
        <v>6.6661999999999999</v>
      </c>
      <c r="BE150" s="144">
        <f t="shared" si="30"/>
        <v>5.5550999999999995</v>
      </c>
      <c r="BF150" s="126">
        <f t="shared" si="32"/>
        <v>214365</v>
      </c>
      <c r="BG150" s="149"/>
    </row>
    <row r="151" spans="1:59" x14ac:dyDescent="0.15">
      <c r="A151" s="108">
        <f t="shared" si="26"/>
        <v>98</v>
      </c>
      <c r="B151" s="54" t="s">
        <v>397</v>
      </c>
      <c r="C151" s="109" t="s">
        <v>159</v>
      </c>
      <c r="D151" s="109" t="s">
        <v>171</v>
      </c>
      <c r="E151" s="110" t="s">
        <v>147</v>
      </c>
      <c r="F151" s="110" t="s">
        <v>140</v>
      </c>
      <c r="G151" s="110">
        <v>330</v>
      </c>
      <c r="H151" s="110" t="s">
        <v>149</v>
      </c>
      <c r="I151" s="110">
        <v>40</v>
      </c>
      <c r="J151" s="110" t="s">
        <v>134</v>
      </c>
      <c r="K151" s="110">
        <v>17</v>
      </c>
      <c r="L151" s="114" t="s">
        <v>380</v>
      </c>
      <c r="M151" s="114"/>
      <c r="N151" s="114"/>
      <c r="O151" s="114"/>
      <c r="P151" s="114"/>
      <c r="Q151" s="17">
        <v>100</v>
      </c>
      <c r="R151" s="17">
        <v>160</v>
      </c>
      <c r="S151" s="17">
        <v>110</v>
      </c>
      <c r="T151" s="17">
        <v>70</v>
      </c>
      <c r="U151" s="17">
        <v>130</v>
      </c>
      <c r="V151" s="17">
        <v>120</v>
      </c>
      <c r="W151" s="122" t="s">
        <v>144</v>
      </c>
      <c r="X151" s="122" t="s">
        <v>131</v>
      </c>
      <c r="Y151" s="122" t="s">
        <v>134</v>
      </c>
      <c r="Z151" s="122" t="s">
        <v>134</v>
      </c>
      <c r="AA151" s="122" t="s">
        <v>144</v>
      </c>
      <c r="AB151" s="122" t="s">
        <v>144</v>
      </c>
      <c r="AC151" s="126">
        <f t="shared" si="29"/>
        <v>4</v>
      </c>
      <c r="AD151" s="126">
        <f t="shared" si="29"/>
        <v>1</v>
      </c>
      <c r="AE151" s="126">
        <f t="shared" si="29"/>
        <v>5</v>
      </c>
      <c r="AF151" s="126">
        <f t="shared" si="29"/>
        <v>6</v>
      </c>
      <c r="AG151" s="126">
        <f t="shared" si="29"/>
        <v>2</v>
      </c>
      <c r="AH151" s="126">
        <f t="shared" si="29"/>
        <v>3</v>
      </c>
      <c r="AI151" s="134">
        <v>3</v>
      </c>
      <c r="AJ151" s="134">
        <v>0</v>
      </c>
      <c r="AK151" s="134">
        <v>300</v>
      </c>
      <c r="AL151" s="134">
        <v>2100</v>
      </c>
      <c r="AM151" s="134">
        <f t="shared" si="31"/>
        <v>2403</v>
      </c>
      <c r="AN151" s="135">
        <f t="shared" si="28"/>
        <v>3.4722222222222222E-5</v>
      </c>
      <c r="AO151" s="135">
        <f t="shared" si="28"/>
        <v>0</v>
      </c>
      <c r="AP151" s="135">
        <f t="shared" si="28"/>
        <v>3.4722222222222225E-3</v>
      </c>
      <c r="AQ151" s="135">
        <f t="shared" si="28"/>
        <v>2.4305555555555556E-2</v>
      </c>
      <c r="AR151" s="135">
        <f t="shared" si="28"/>
        <v>2.78125E-2</v>
      </c>
      <c r="AS151" s="143"/>
      <c r="AT151" s="144">
        <f>IFERROR(Q151*INDEX(相性スクリプト1!$L$29:$L$33,MATCH(W151,相性スクリプト1!$K$29:$K$33,0),)," ")</f>
        <v>100</v>
      </c>
      <c r="AU151" s="144">
        <f>IFERROR(R151*INDEX(相性スクリプト1!$L$29:$L$33,MATCH(X151,相性スクリプト1!$K$29:$K$33,0),)," ")</f>
        <v>320</v>
      </c>
      <c r="AV151" s="144">
        <f>IFERROR(S151*INDEX(相性スクリプト1!$L$29:$L$33,MATCH(Y151,相性スクリプト1!$K$29:$K$33,0),)," ")</f>
        <v>55</v>
      </c>
      <c r="AW151" s="144">
        <f>IFERROR(T151*INDEX(相性スクリプト1!$L$29:$L$33,MATCH(Z151,相性スクリプト1!$K$29:$K$33,0),)," ")</f>
        <v>35</v>
      </c>
      <c r="AX151" s="144">
        <f>IFERROR(U151*INDEX(相性スクリプト1!$L$29:$L$33,MATCH(AA151,相性スクリプト1!$K$29:$K$33,0),)," ")</f>
        <v>130</v>
      </c>
      <c r="AY151" s="144">
        <f>IFERROR(V151*INDEX(相性スクリプト1!$L$29:$L$33,MATCH(AB151,相性スクリプト1!$K$29:$K$33,0),)," ")</f>
        <v>120</v>
      </c>
      <c r="AZ151" s="144">
        <f t="shared" si="30"/>
        <v>4.4556000000000004</v>
      </c>
      <c r="BA151" s="144">
        <f t="shared" si="30"/>
        <v>1.1114999999999999</v>
      </c>
      <c r="BB151" s="144">
        <f t="shared" si="30"/>
        <v>5.5443999999999996</v>
      </c>
      <c r="BC151" s="144">
        <f t="shared" si="30"/>
        <v>6.6662999999999997</v>
      </c>
      <c r="BD151" s="144">
        <f t="shared" si="30"/>
        <v>2.2222</v>
      </c>
      <c r="BE151" s="144">
        <f t="shared" si="30"/>
        <v>3.3331</v>
      </c>
      <c r="BF151" s="126">
        <f t="shared" si="32"/>
        <v>415623</v>
      </c>
      <c r="BG151" s="149"/>
    </row>
    <row r="152" spans="1:59" x14ac:dyDescent="0.15">
      <c r="A152" s="108">
        <f t="shared" si="26"/>
        <v>98</v>
      </c>
      <c r="B152" s="54" t="s">
        <v>398</v>
      </c>
      <c r="C152" s="109" t="s">
        <v>159</v>
      </c>
      <c r="D152" s="109" t="s">
        <v>171</v>
      </c>
      <c r="E152" s="110" t="s">
        <v>147</v>
      </c>
      <c r="F152" s="110" t="s">
        <v>140</v>
      </c>
      <c r="G152" s="110">
        <v>350</v>
      </c>
      <c r="H152" s="110" t="s">
        <v>149</v>
      </c>
      <c r="I152" s="110">
        <v>40</v>
      </c>
      <c r="J152" s="110" t="s">
        <v>134</v>
      </c>
      <c r="K152" s="110">
        <v>17</v>
      </c>
      <c r="L152" s="114" t="s">
        <v>386</v>
      </c>
      <c r="M152" s="114"/>
      <c r="N152" s="114"/>
      <c r="O152" s="114"/>
      <c r="P152" s="114"/>
      <c r="Q152" s="17">
        <v>109</v>
      </c>
      <c r="R152" s="17">
        <v>222</v>
      </c>
      <c r="S152" s="17">
        <v>115</v>
      </c>
      <c r="T152" s="17">
        <v>76</v>
      </c>
      <c r="U152" s="17">
        <v>132</v>
      </c>
      <c r="V152" s="17">
        <v>121</v>
      </c>
      <c r="W152" s="122" t="s">
        <v>144</v>
      </c>
      <c r="X152" s="122" t="s">
        <v>131</v>
      </c>
      <c r="Y152" s="122" t="s">
        <v>134</v>
      </c>
      <c r="Z152" s="122" t="s">
        <v>134</v>
      </c>
      <c r="AA152" s="122" t="s">
        <v>144</v>
      </c>
      <c r="AB152" s="122" t="s">
        <v>144</v>
      </c>
      <c r="AC152" s="126">
        <f t="shared" si="29"/>
        <v>4</v>
      </c>
      <c r="AD152" s="126">
        <f t="shared" si="29"/>
        <v>1</v>
      </c>
      <c r="AE152" s="126">
        <f t="shared" si="29"/>
        <v>5</v>
      </c>
      <c r="AF152" s="126">
        <f t="shared" si="29"/>
        <v>6</v>
      </c>
      <c r="AG152" s="126">
        <f t="shared" si="29"/>
        <v>2</v>
      </c>
      <c r="AH152" s="126">
        <f t="shared" si="29"/>
        <v>3</v>
      </c>
      <c r="AI152" s="134">
        <v>2564</v>
      </c>
      <c r="AJ152" s="134">
        <v>201</v>
      </c>
      <c r="AK152" s="134">
        <v>0</v>
      </c>
      <c r="AL152" s="134">
        <v>150</v>
      </c>
      <c r="AM152" s="134">
        <f t="shared" si="31"/>
        <v>2915</v>
      </c>
      <c r="AN152" s="135">
        <f t="shared" si="28"/>
        <v>2.9675925925925925E-2</v>
      </c>
      <c r="AO152" s="135">
        <f t="shared" si="28"/>
        <v>2.3263888888888891E-3</v>
      </c>
      <c r="AP152" s="135">
        <f t="shared" si="28"/>
        <v>0</v>
      </c>
      <c r="AQ152" s="135">
        <f t="shared" si="28"/>
        <v>1.7361111111111112E-3</v>
      </c>
      <c r="AR152" s="135">
        <f t="shared" si="28"/>
        <v>3.3738425925925922E-2</v>
      </c>
      <c r="AS152" s="143"/>
      <c r="AT152" s="144">
        <f>IFERROR(Q152*INDEX(相性スクリプト1!$L$29:$L$33,MATCH(W152,相性スクリプト1!$K$29:$K$33,0),)," ")</f>
        <v>109</v>
      </c>
      <c r="AU152" s="144">
        <f>IFERROR(R152*INDEX(相性スクリプト1!$L$29:$L$33,MATCH(X152,相性スクリプト1!$K$29:$K$33,0),)," ")</f>
        <v>444</v>
      </c>
      <c r="AV152" s="144">
        <f>IFERROR(S152*INDEX(相性スクリプト1!$L$29:$L$33,MATCH(Y152,相性スクリプト1!$K$29:$K$33,0),)," ")</f>
        <v>57.5</v>
      </c>
      <c r="AW152" s="144">
        <f>IFERROR(T152*INDEX(相性スクリプト1!$L$29:$L$33,MATCH(Z152,相性スクリプト1!$K$29:$K$33,0),)," ")</f>
        <v>38</v>
      </c>
      <c r="AX152" s="144">
        <f>IFERROR(U152*INDEX(相性スクリプト1!$L$29:$L$33,MATCH(AA152,相性スクリプト1!$K$29:$K$33,0),)," ")</f>
        <v>132</v>
      </c>
      <c r="AY152" s="144">
        <f>IFERROR(V152*INDEX(相性スクリプト1!$L$29:$L$33,MATCH(AB152,相性スクリプト1!$K$29:$K$33,0),)," ")</f>
        <v>121</v>
      </c>
      <c r="AZ152" s="144">
        <f t="shared" si="30"/>
        <v>4.4556000000000004</v>
      </c>
      <c r="BA152" s="144">
        <f t="shared" si="30"/>
        <v>1.1114999999999999</v>
      </c>
      <c r="BB152" s="144">
        <f t="shared" si="30"/>
        <v>5.5443999999999996</v>
      </c>
      <c r="BC152" s="144">
        <f t="shared" si="30"/>
        <v>6.6662999999999997</v>
      </c>
      <c r="BD152" s="144">
        <f t="shared" si="30"/>
        <v>2.2222</v>
      </c>
      <c r="BE152" s="144">
        <f t="shared" si="30"/>
        <v>3.3331</v>
      </c>
      <c r="BF152" s="126">
        <f t="shared" si="32"/>
        <v>415623</v>
      </c>
      <c r="BG152" s="149"/>
    </row>
    <row r="153" spans="1:59" x14ac:dyDescent="0.15">
      <c r="A153" s="108">
        <f t="shared" si="26"/>
        <v>99</v>
      </c>
      <c r="B153" s="54" t="s">
        <v>399</v>
      </c>
      <c r="C153" s="109" t="s">
        <v>159</v>
      </c>
      <c r="D153" s="109" t="s">
        <v>400</v>
      </c>
      <c r="E153" s="110" t="s">
        <v>147</v>
      </c>
      <c r="F153" s="110" t="s">
        <v>140</v>
      </c>
      <c r="G153" s="110">
        <v>370</v>
      </c>
      <c r="H153" s="110" t="s">
        <v>155</v>
      </c>
      <c r="I153" s="110">
        <v>60</v>
      </c>
      <c r="J153" s="110" t="s">
        <v>133</v>
      </c>
      <c r="K153" s="110">
        <v>17</v>
      </c>
      <c r="L153" s="114" t="s">
        <v>380</v>
      </c>
      <c r="M153" s="114"/>
      <c r="N153" s="114"/>
      <c r="O153" s="114" t="s">
        <v>384</v>
      </c>
      <c r="P153" s="114"/>
      <c r="Q153" s="17">
        <v>140</v>
      </c>
      <c r="R153" s="17">
        <v>210</v>
      </c>
      <c r="S153" s="17">
        <v>70</v>
      </c>
      <c r="T153" s="17">
        <v>50</v>
      </c>
      <c r="U153" s="17">
        <v>40</v>
      </c>
      <c r="V153" s="17">
        <v>150</v>
      </c>
      <c r="W153" s="122" t="s">
        <v>135</v>
      </c>
      <c r="X153" s="122" t="s">
        <v>131</v>
      </c>
      <c r="Y153" s="122" t="s">
        <v>134</v>
      </c>
      <c r="Z153" s="122" t="s">
        <v>133</v>
      </c>
      <c r="AA153" s="122" t="s">
        <v>133</v>
      </c>
      <c r="AB153" s="122" t="s">
        <v>135</v>
      </c>
      <c r="AC153" s="126">
        <f t="shared" si="29"/>
        <v>3</v>
      </c>
      <c r="AD153" s="126">
        <f t="shared" si="29"/>
        <v>1</v>
      </c>
      <c r="AE153" s="126">
        <f t="shared" si="29"/>
        <v>4</v>
      </c>
      <c r="AF153" s="126">
        <f t="shared" si="29"/>
        <v>5</v>
      </c>
      <c r="AG153" s="126">
        <f t="shared" si="29"/>
        <v>6</v>
      </c>
      <c r="AH153" s="126">
        <f t="shared" si="29"/>
        <v>2</v>
      </c>
      <c r="AI153" s="134">
        <v>37</v>
      </c>
      <c r="AJ153" s="134">
        <v>0</v>
      </c>
      <c r="AK153" s="134">
        <v>300</v>
      </c>
      <c r="AL153" s="134">
        <v>2100</v>
      </c>
      <c r="AM153" s="134">
        <f t="shared" si="31"/>
        <v>2437</v>
      </c>
      <c r="AN153" s="135">
        <f t="shared" si="28"/>
        <v>4.2824074074074081E-4</v>
      </c>
      <c r="AO153" s="135">
        <f t="shared" si="28"/>
        <v>0</v>
      </c>
      <c r="AP153" s="135">
        <f t="shared" si="28"/>
        <v>3.4722222222222225E-3</v>
      </c>
      <c r="AQ153" s="135">
        <f t="shared" si="28"/>
        <v>2.4305555555555556E-2</v>
      </c>
      <c r="AR153" s="135">
        <f t="shared" si="28"/>
        <v>2.8206018518518519E-2</v>
      </c>
      <c r="AS153" s="143"/>
      <c r="AT153" s="144">
        <f>IFERROR(Q153*INDEX(相性スクリプト1!$L$29:$L$33,MATCH(W153,相性スクリプト1!$K$29:$K$33,0),)," ")</f>
        <v>210</v>
      </c>
      <c r="AU153" s="144">
        <f>IFERROR(R153*INDEX(相性スクリプト1!$L$29:$L$33,MATCH(X153,相性スクリプト1!$K$29:$K$33,0),)," ")</f>
        <v>420</v>
      </c>
      <c r="AV153" s="144">
        <f>IFERROR(S153*INDEX(相性スクリプト1!$L$29:$L$33,MATCH(Y153,相性スクリプト1!$K$29:$K$33,0),)," ")</f>
        <v>35</v>
      </c>
      <c r="AW153" s="144">
        <f>IFERROR(T153*INDEX(相性スクリプト1!$L$29:$L$33,MATCH(Z153,相性スクリプト1!$K$29:$K$33,0),)," ")</f>
        <v>0</v>
      </c>
      <c r="AX153" s="144">
        <f>IFERROR(U153*INDEX(相性スクリプト1!$L$29:$L$33,MATCH(AA153,相性スクリプト1!$K$29:$K$33,0),)," ")</f>
        <v>0</v>
      </c>
      <c r="AY153" s="144">
        <f>IFERROR(V153*INDEX(相性スクリプト1!$L$29:$L$33,MATCH(AB153,相性スクリプト1!$K$29:$K$33,0),)," ")</f>
        <v>225</v>
      </c>
      <c r="AZ153" s="144">
        <f t="shared" si="30"/>
        <v>3.3335999999999997</v>
      </c>
      <c r="BA153" s="144">
        <f t="shared" si="30"/>
        <v>1.1114999999999999</v>
      </c>
      <c r="BB153" s="144">
        <f t="shared" si="30"/>
        <v>4.4443999999999999</v>
      </c>
      <c r="BC153" s="144">
        <f t="shared" si="30"/>
        <v>5.5552999999999999</v>
      </c>
      <c r="BD153" s="144">
        <f t="shared" si="30"/>
        <v>5.5662000000000003</v>
      </c>
      <c r="BE153" s="144">
        <f t="shared" si="30"/>
        <v>2.2221000000000002</v>
      </c>
      <c r="BF153" s="126">
        <f t="shared" si="32"/>
        <v>314562</v>
      </c>
      <c r="BG153" s="149"/>
    </row>
    <row r="154" spans="1:59" x14ac:dyDescent="0.15">
      <c r="A154" s="108">
        <f t="shared" si="26"/>
        <v>100</v>
      </c>
      <c r="B154" s="54" t="s">
        <v>401</v>
      </c>
      <c r="C154" s="109" t="s">
        <v>159</v>
      </c>
      <c r="D154" s="109" t="s">
        <v>174</v>
      </c>
      <c r="E154" s="110" t="s">
        <v>147</v>
      </c>
      <c r="F154" s="110" t="s">
        <v>148</v>
      </c>
      <c r="G154" s="110">
        <v>310</v>
      </c>
      <c r="H154" s="110" t="s">
        <v>149</v>
      </c>
      <c r="I154" s="110">
        <v>70</v>
      </c>
      <c r="J154" s="110" t="s">
        <v>134</v>
      </c>
      <c r="K154" s="110">
        <v>18</v>
      </c>
      <c r="L154" s="114" t="s">
        <v>380</v>
      </c>
      <c r="M154" s="114"/>
      <c r="N154" s="114"/>
      <c r="O154" s="114" t="s">
        <v>384</v>
      </c>
      <c r="P154" s="114"/>
      <c r="Q154" s="17">
        <v>100</v>
      </c>
      <c r="R154" s="17">
        <v>150</v>
      </c>
      <c r="S154" s="17">
        <v>110</v>
      </c>
      <c r="T154" s="17">
        <v>60</v>
      </c>
      <c r="U154" s="17">
        <v>50</v>
      </c>
      <c r="V154" s="17">
        <v>130</v>
      </c>
      <c r="W154" s="122" t="s">
        <v>144</v>
      </c>
      <c r="X154" s="122" t="s">
        <v>131</v>
      </c>
      <c r="Y154" s="122" t="s">
        <v>144</v>
      </c>
      <c r="Z154" s="122" t="s">
        <v>133</v>
      </c>
      <c r="AA154" s="122" t="s">
        <v>133</v>
      </c>
      <c r="AB154" s="122" t="s">
        <v>135</v>
      </c>
      <c r="AC154" s="126">
        <f t="shared" si="29"/>
        <v>4</v>
      </c>
      <c r="AD154" s="126">
        <f t="shared" si="29"/>
        <v>1</v>
      </c>
      <c r="AE154" s="126">
        <f t="shared" si="29"/>
        <v>3</v>
      </c>
      <c r="AF154" s="126">
        <f t="shared" ref="AF154:AH217" si="33">IFERROR(IF($B154="すえきすえぞー(レア1)",AF$401,RANK(BC154,$AZ154:$BE154,1))," ")</f>
        <v>5</v>
      </c>
      <c r="AG154" s="126">
        <f t="shared" si="33"/>
        <v>6</v>
      </c>
      <c r="AH154" s="126">
        <f t="shared" si="33"/>
        <v>2</v>
      </c>
      <c r="AI154" s="134">
        <v>7</v>
      </c>
      <c r="AJ154" s="134">
        <v>0</v>
      </c>
      <c r="AK154" s="134">
        <v>300</v>
      </c>
      <c r="AL154" s="134">
        <v>2100</v>
      </c>
      <c r="AM154" s="134">
        <f t="shared" si="31"/>
        <v>2407</v>
      </c>
      <c r="AN154" s="135">
        <f t="shared" si="28"/>
        <v>8.1018518518518516E-5</v>
      </c>
      <c r="AO154" s="135">
        <f t="shared" si="28"/>
        <v>0</v>
      </c>
      <c r="AP154" s="135">
        <f t="shared" si="28"/>
        <v>3.4722222222222225E-3</v>
      </c>
      <c r="AQ154" s="135">
        <f t="shared" si="28"/>
        <v>2.4305555555555556E-2</v>
      </c>
      <c r="AR154" s="135">
        <f t="shared" si="28"/>
        <v>2.7858796296296298E-2</v>
      </c>
      <c r="AS154" s="143"/>
      <c r="AT154" s="144">
        <f>IFERROR(Q154*INDEX(相性スクリプト1!$L$29:$L$33,MATCH(W154,相性スクリプト1!$K$29:$K$33,0),)," ")</f>
        <v>100</v>
      </c>
      <c r="AU154" s="144">
        <f>IFERROR(R154*INDEX(相性スクリプト1!$L$29:$L$33,MATCH(X154,相性スクリプト1!$K$29:$K$33,0),)," ")</f>
        <v>300</v>
      </c>
      <c r="AV154" s="144">
        <f>IFERROR(S154*INDEX(相性スクリプト1!$L$29:$L$33,MATCH(Y154,相性スクリプト1!$K$29:$K$33,0),)," ")</f>
        <v>110</v>
      </c>
      <c r="AW154" s="144">
        <f>IFERROR(T154*INDEX(相性スクリプト1!$L$29:$L$33,MATCH(Z154,相性スクリプト1!$K$29:$K$33,0),)," ")</f>
        <v>0</v>
      </c>
      <c r="AX154" s="144">
        <f>IFERROR(U154*INDEX(相性スクリプト1!$L$29:$L$33,MATCH(AA154,相性スクリプト1!$K$29:$K$33,0),)," ")</f>
        <v>0</v>
      </c>
      <c r="AY154" s="144">
        <f>IFERROR(V154*INDEX(相性スクリプト1!$L$29:$L$33,MATCH(AB154,相性スクリプト1!$K$29:$K$33,0),)," ")</f>
        <v>195</v>
      </c>
      <c r="AZ154" s="144">
        <f t="shared" si="30"/>
        <v>4.4446000000000003</v>
      </c>
      <c r="BA154" s="144">
        <f t="shared" si="30"/>
        <v>1.1114999999999999</v>
      </c>
      <c r="BB154" s="144">
        <f t="shared" si="30"/>
        <v>3.3333999999999997</v>
      </c>
      <c r="BC154" s="144">
        <f t="shared" si="30"/>
        <v>5.5552999999999999</v>
      </c>
      <c r="BD154" s="144">
        <f t="shared" si="30"/>
        <v>5.5662000000000003</v>
      </c>
      <c r="BE154" s="144">
        <f t="shared" si="30"/>
        <v>2.2221000000000002</v>
      </c>
      <c r="BF154" s="126">
        <f t="shared" si="32"/>
        <v>413562</v>
      </c>
      <c r="BG154" s="149"/>
    </row>
    <row r="155" spans="1:59" x14ac:dyDescent="0.15">
      <c r="A155" s="108">
        <f t="shared" si="26"/>
        <v>101</v>
      </c>
      <c r="B155" s="54" t="s">
        <v>402</v>
      </c>
      <c r="C155" s="109" t="s">
        <v>159</v>
      </c>
      <c r="D155" s="109" t="s">
        <v>403</v>
      </c>
      <c r="E155" s="110" t="s">
        <v>147</v>
      </c>
      <c r="F155" s="110" t="s">
        <v>150</v>
      </c>
      <c r="G155" s="110">
        <v>350</v>
      </c>
      <c r="H155" s="110" t="s">
        <v>155</v>
      </c>
      <c r="I155" s="110">
        <v>35</v>
      </c>
      <c r="J155" s="110" t="s">
        <v>140</v>
      </c>
      <c r="K155" s="110">
        <v>18</v>
      </c>
      <c r="L155" s="114" t="s">
        <v>380</v>
      </c>
      <c r="M155" s="114"/>
      <c r="N155" s="114"/>
      <c r="O155" s="114"/>
      <c r="P155" s="114" t="s">
        <v>182</v>
      </c>
      <c r="Q155" s="17">
        <v>110</v>
      </c>
      <c r="R155" s="17">
        <v>150</v>
      </c>
      <c r="S155" s="17">
        <v>140</v>
      </c>
      <c r="T155" s="17">
        <v>80</v>
      </c>
      <c r="U155" s="17">
        <v>60</v>
      </c>
      <c r="V155" s="17">
        <v>160</v>
      </c>
      <c r="W155" s="122" t="s">
        <v>144</v>
      </c>
      <c r="X155" s="122" t="s">
        <v>135</v>
      </c>
      <c r="Y155" s="122" t="s">
        <v>135</v>
      </c>
      <c r="Z155" s="122" t="s">
        <v>134</v>
      </c>
      <c r="AA155" s="122" t="s">
        <v>133</v>
      </c>
      <c r="AB155" s="122" t="s">
        <v>135</v>
      </c>
      <c r="AC155" s="126">
        <f t="shared" ref="AC155:AH218" si="34">IFERROR(IF($B155="すえきすえぞー(レア1)",AC$401,RANK(AZ155,$AZ155:$BE155,1))," ")</f>
        <v>4</v>
      </c>
      <c r="AD155" s="126">
        <f t="shared" si="34"/>
        <v>2</v>
      </c>
      <c r="AE155" s="126">
        <f t="shared" si="34"/>
        <v>3</v>
      </c>
      <c r="AF155" s="126">
        <f t="shared" si="33"/>
        <v>5</v>
      </c>
      <c r="AG155" s="126">
        <f t="shared" si="33"/>
        <v>6</v>
      </c>
      <c r="AH155" s="126">
        <f t="shared" si="33"/>
        <v>1</v>
      </c>
      <c r="AI155" s="134">
        <v>23</v>
      </c>
      <c r="AJ155" s="134">
        <v>0</v>
      </c>
      <c r="AK155" s="134">
        <v>300</v>
      </c>
      <c r="AL155" s="134">
        <v>2100</v>
      </c>
      <c r="AM155" s="134">
        <f t="shared" si="31"/>
        <v>2423</v>
      </c>
      <c r="AN155" s="135">
        <f t="shared" si="28"/>
        <v>2.6620370370370372E-4</v>
      </c>
      <c r="AO155" s="135">
        <f t="shared" si="28"/>
        <v>0</v>
      </c>
      <c r="AP155" s="135">
        <f t="shared" si="28"/>
        <v>3.4722222222222225E-3</v>
      </c>
      <c r="AQ155" s="135">
        <f t="shared" si="28"/>
        <v>2.4305555555555556E-2</v>
      </c>
      <c r="AR155" s="135">
        <f t="shared" si="28"/>
        <v>2.8043981481481479E-2</v>
      </c>
      <c r="AS155" s="143"/>
      <c r="AT155" s="144">
        <f>IFERROR(Q155*INDEX(相性スクリプト1!$L$29:$L$33,MATCH(W155,相性スクリプト1!$K$29:$K$33,0),)," ")</f>
        <v>110</v>
      </c>
      <c r="AU155" s="144">
        <f>IFERROR(R155*INDEX(相性スクリプト1!$L$29:$L$33,MATCH(X155,相性スクリプト1!$K$29:$K$33,0),)," ")</f>
        <v>225</v>
      </c>
      <c r="AV155" s="144">
        <f>IFERROR(S155*INDEX(相性スクリプト1!$L$29:$L$33,MATCH(Y155,相性スクリプト1!$K$29:$K$33,0),)," ")</f>
        <v>210</v>
      </c>
      <c r="AW155" s="144">
        <f>IFERROR(T155*INDEX(相性スクリプト1!$L$29:$L$33,MATCH(Z155,相性スクリプト1!$K$29:$K$33,0),)," ")</f>
        <v>40</v>
      </c>
      <c r="AX155" s="144">
        <f>IFERROR(U155*INDEX(相性スクリプト1!$L$29:$L$33,MATCH(AA155,相性スクリプト1!$K$29:$K$33,0),)," ")</f>
        <v>0</v>
      </c>
      <c r="AY155" s="144">
        <f>IFERROR(V155*INDEX(相性スクリプト1!$L$29:$L$33,MATCH(AB155,相性スクリプト1!$K$29:$K$33,0),)," ")</f>
        <v>240</v>
      </c>
      <c r="AZ155" s="144">
        <f t="shared" si="30"/>
        <v>4.4446000000000003</v>
      </c>
      <c r="BA155" s="144">
        <f t="shared" si="30"/>
        <v>2.2225000000000001</v>
      </c>
      <c r="BB155" s="144">
        <f t="shared" si="30"/>
        <v>3.3333999999999997</v>
      </c>
      <c r="BC155" s="144">
        <f t="shared" si="30"/>
        <v>5.5552999999999999</v>
      </c>
      <c r="BD155" s="144">
        <f t="shared" si="30"/>
        <v>6.6661999999999999</v>
      </c>
      <c r="BE155" s="144">
        <f t="shared" si="30"/>
        <v>1.1111</v>
      </c>
      <c r="BF155" s="126">
        <f t="shared" si="32"/>
        <v>423561</v>
      </c>
      <c r="BG155" s="149"/>
    </row>
    <row r="156" spans="1:59" x14ac:dyDescent="0.15">
      <c r="A156" s="108">
        <f t="shared" si="26"/>
        <v>102</v>
      </c>
      <c r="B156" s="54" t="s">
        <v>404</v>
      </c>
      <c r="C156" s="109" t="s">
        <v>159</v>
      </c>
      <c r="D156" s="109" t="s">
        <v>181</v>
      </c>
      <c r="E156" s="110" t="s">
        <v>147</v>
      </c>
      <c r="F156" s="110" t="s">
        <v>148</v>
      </c>
      <c r="G156" s="110">
        <v>350</v>
      </c>
      <c r="H156" s="110" t="s">
        <v>149</v>
      </c>
      <c r="I156" s="110">
        <v>15</v>
      </c>
      <c r="J156" s="110" t="s">
        <v>133</v>
      </c>
      <c r="K156" s="110">
        <v>16</v>
      </c>
      <c r="L156" s="114" t="s">
        <v>380</v>
      </c>
      <c r="M156" s="114"/>
      <c r="N156" s="114"/>
      <c r="O156" s="114"/>
      <c r="P156" s="114"/>
      <c r="Q156" s="17">
        <v>110</v>
      </c>
      <c r="R156" s="17">
        <v>160</v>
      </c>
      <c r="S156" s="17">
        <v>120</v>
      </c>
      <c r="T156" s="17">
        <v>90</v>
      </c>
      <c r="U156" s="17">
        <v>70</v>
      </c>
      <c r="V156" s="17">
        <v>130</v>
      </c>
      <c r="W156" s="122" t="s">
        <v>144</v>
      </c>
      <c r="X156" s="122" t="s">
        <v>131</v>
      </c>
      <c r="Y156" s="122" t="s">
        <v>144</v>
      </c>
      <c r="Z156" s="122" t="s">
        <v>134</v>
      </c>
      <c r="AA156" s="122" t="s">
        <v>134</v>
      </c>
      <c r="AB156" s="122" t="s">
        <v>135</v>
      </c>
      <c r="AC156" s="126">
        <f t="shared" si="34"/>
        <v>4</v>
      </c>
      <c r="AD156" s="126">
        <f t="shared" si="34"/>
        <v>1</v>
      </c>
      <c r="AE156" s="126">
        <f t="shared" si="34"/>
        <v>3</v>
      </c>
      <c r="AF156" s="126">
        <f t="shared" si="33"/>
        <v>5</v>
      </c>
      <c r="AG156" s="126">
        <f t="shared" si="33"/>
        <v>6</v>
      </c>
      <c r="AH156" s="126">
        <f t="shared" si="33"/>
        <v>2</v>
      </c>
      <c r="AI156" s="134">
        <v>15</v>
      </c>
      <c r="AJ156" s="134">
        <v>0</v>
      </c>
      <c r="AK156" s="134">
        <v>300</v>
      </c>
      <c r="AL156" s="134">
        <v>2100</v>
      </c>
      <c r="AM156" s="134">
        <f t="shared" si="31"/>
        <v>2415</v>
      </c>
      <c r="AN156" s="135">
        <f t="shared" si="28"/>
        <v>1.7361111111111109E-4</v>
      </c>
      <c r="AO156" s="135">
        <f t="shared" si="28"/>
        <v>0</v>
      </c>
      <c r="AP156" s="135">
        <f t="shared" si="28"/>
        <v>3.4722222222222225E-3</v>
      </c>
      <c r="AQ156" s="135">
        <f t="shared" si="28"/>
        <v>2.4305555555555556E-2</v>
      </c>
      <c r="AR156" s="135">
        <f t="shared" si="28"/>
        <v>2.7951388888888887E-2</v>
      </c>
      <c r="AS156" s="143"/>
      <c r="AT156" s="144">
        <f>IFERROR(Q156*INDEX(相性スクリプト1!$L$29:$L$33,MATCH(W156,相性スクリプト1!$K$29:$K$33,0),)," ")</f>
        <v>110</v>
      </c>
      <c r="AU156" s="144">
        <f>IFERROR(R156*INDEX(相性スクリプト1!$L$29:$L$33,MATCH(X156,相性スクリプト1!$K$29:$K$33,0),)," ")</f>
        <v>320</v>
      </c>
      <c r="AV156" s="144">
        <f>IFERROR(S156*INDEX(相性スクリプト1!$L$29:$L$33,MATCH(Y156,相性スクリプト1!$K$29:$K$33,0),)," ")</f>
        <v>120</v>
      </c>
      <c r="AW156" s="144">
        <f>IFERROR(T156*INDEX(相性スクリプト1!$L$29:$L$33,MATCH(Z156,相性スクリプト1!$K$29:$K$33,0),)," ")</f>
        <v>45</v>
      </c>
      <c r="AX156" s="144">
        <f>IFERROR(U156*INDEX(相性スクリプト1!$L$29:$L$33,MATCH(AA156,相性スクリプト1!$K$29:$K$33,0),)," ")</f>
        <v>35</v>
      </c>
      <c r="AY156" s="144">
        <f>IFERROR(V156*INDEX(相性スクリプト1!$L$29:$L$33,MATCH(AB156,相性スクリプト1!$K$29:$K$33,0),)," ")</f>
        <v>195</v>
      </c>
      <c r="AZ156" s="144">
        <f t="shared" si="30"/>
        <v>4.4446000000000003</v>
      </c>
      <c r="BA156" s="144">
        <f t="shared" si="30"/>
        <v>1.1114999999999999</v>
      </c>
      <c r="BB156" s="144">
        <f t="shared" si="30"/>
        <v>3.3333999999999997</v>
      </c>
      <c r="BC156" s="144">
        <f t="shared" si="30"/>
        <v>5.5552999999999999</v>
      </c>
      <c r="BD156" s="144">
        <f t="shared" si="30"/>
        <v>6.6661999999999999</v>
      </c>
      <c r="BE156" s="144">
        <f t="shared" si="30"/>
        <v>2.2221000000000002</v>
      </c>
      <c r="BF156" s="126">
        <f t="shared" si="32"/>
        <v>413562</v>
      </c>
      <c r="BG156" s="149"/>
    </row>
    <row r="157" spans="1:59" x14ac:dyDescent="0.15">
      <c r="A157" s="108">
        <f t="shared" si="26"/>
        <v>103</v>
      </c>
      <c r="B157" s="54" t="s">
        <v>405</v>
      </c>
      <c r="C157" s="109" t="s">
        <v>159</v>
      </c>
      <c r="D157" s="109" t="s">
        <v>184</v>
      </c>
      <c r="E157" s="110" t="s">
        <v>147</v>
      </c>
      <c r="F157" s="110" t="s">
        <v>150</v>
      </c>
      <c r="G157" s="110">
        <v>350</v>
      </c>
      <c r="H157" s="110" t="s">
        <v>149</v>
      </c>
      <c r="I157" s="110">
        <v>-10</v>
      </c>
      <c r="J157" s="110" t="s">
        <v>144</v>
      </c>
      <c r="K157" s="110">
        <v>13</v>
      </c>
      <c r="L157" s="114" t="s">
        <v>380</v>
      </c>
      <c r="M157" s="114"/>
      <c r="N157" s="114"/>
      <c r="O157" s="114"/>
      <c r="P157" s="114"/>
      <c r="Q157" s="17">
        <v>90</v>
      </c>
      <c r="R157" s="17">
        <v>110</v>
      </c>
      <c r="S157" s="17">
        <v>100</v>
      </c>
      <c r="T157" s="17">
        <v>120</v>
      </c>
      <c r="U157" s="17">
        <v>30</v>
      </c>
      <c r="V157" s="17">
        <v>200</v>
      </c>
      <c r="W157" s="122" t="s">
        <v>144</v>
      </c>
      <c r="X157" s="122" t="s">
        <v>135</v>
      </c>
      <c r="Y157" s="122" t="s">
        <v>134</v>
      </c>
      <c r="Z157" s="122" t="s">
        <v>144</v>
      </c>
      <c r="AA157" s="122" t="s">
        <v>133</v>
      </c>
      <c r="AB157" s="122" t="s">
        <v>131</v>
      </c>
      <c r="AC157" s="126">
        <f t="shared" si="34"/>
        <v>4</v>
      </c>
      <c r="AD157" s="126">
        <f t="shared" si="34"/>
        <v>2</v>
      </c>
      <c r="AE157" s="126">
        <f t="shared" si="34"/>
        <v>5</v>
      </c>
      <c r="AF157" s="126">
        <f t="shared" si="33"/>
        <v>3</v>
      </c>
      <c r="AG157" s="126">
        <f t="shared" si="33"/>
        <v>6</v>
      </c>
      <c r="AH157" s="126">
        <f t="shared" si="33"/>
        <v>1</v>
      </c>
      <c r="AI157" s="134">
        <v>50</v>
      </c>
      <c r="AJ157" s="134">
        <v>0</v>
      </c>
      <c r="AK157" s="134">
        <v>300</v>
      </c>
      <c r="AL157" s="134">
        <v>2100</v>
      </c>
      <c r="AM157" s="134">
        <f t="shared" si="31"/>
        <v>2450</v>
      </c>
      <c r="AN157" s="135">
        <f t="shared" si="28"/>
        <v>5.7870370370370378E-4</v>
      </c>
      <c r="AO157" s="135">
        <f t="shared" si="28"/>
        <v>0</v>
      </c>
      <c r="AP157" s="135">
        <f t="shared" si="28"/>
        <v>3.4722222222222225E-3</v>
      </c>
      <c r="AQ157" s="135">
        <f t="shared" si="28"/>
        <v>2.4305555555555556E-2</v>
      </c>
      <c r="AR157" s="135">
        <f t="shared" si="28"/>
        <v>2.8356481481481479E-2</v>
      </c>
      <c r="AS157" s="143"/>
      <c r="AT157" s="144">
        <f>IFERROR(Q157*INDEX(相性スクリプト1!$L$29:$L$33,MATCH(W157,相性スクリプト1!$K$29:$K$33,0),)," ")</f>
        <v>90</v>
      </c>
      <c r="AU157" s="144">
        <f>IFERROR(R157*INDEX(相性スクリプト1!$L$29:$L$33,MATCH(X157,相性スクリプト1!$K$29:$K$33,0),)," ")</f>
        <v>165</v>
      </c>
      <c r="AV157" s="144">
        <f>IFERROR(S157*INDEX(相性スクリプト1!$L$29:$L$33,MATCH(Y157,相性スクリプト1!$K$29:$K$33,0),)," ")</f>
        <v>50</v>
      </c>
      <c r="AW157" s="144">
        <f>IFERROR(T157*INDEX(相性スクリプト1!$L$29:$L$33,MATCH(Z157,相性スクリプト1!$K$29:$K$33,0),)," ")</f>
        <v>120</v>
      </c>
      <c r="AX157" s="144">
        <f>IFERROR(U157*INDEX(相性スクリプト1!$L$29:$L$33,MATCH(AA157,相性スクリプト1!$K$29:$K$33,0),)," ")</f>
        <v>0</v>
      </c>
      <c r="AY157" s="144">
        <f>IFERROR(V157*INDEX(相性スクリプト1!$L$29:$L$33,MATCH(AB157,相性スクリプト1!$K$29:$K$33,0),)," ")</f>
        <v>400</v>
      </c>
      <c r="AZ157" s="144">
        <f t="shared" si="30"/>
        <v>4.4556000000000004</v>
      </c>
      <c r="BA157" s="144">
        <f t="shared" si="30"/>
        <v>2.2335000000000003</v>
      </c>
      <c r="BB157" s="144">
        <f t="shared" si="30"/>
        <v>5.5443999999999996</v>
      </c>
      <c r="BC157" s="144">
        <f t="shared" si="30"/>
        <v>3.3222999999999998</v>
      </c>
      <c r="BD157" s="144">
        <f t="shared" si="30"/>
        <v>6.6661999999999999</v>
      </c>
      <c r="BE157" s="144">
        <f t="shared" si="30"/>
        <v>1.1111</v>
      </c>
      <c r="BF157" s="126">
        <f t="shared" si="32"/>
        <v>425361</v>
      </c>
      <c r="BG157" s="149"/>
    </row>
    <row r="158" spans="1:59" x14ac:dyDescent="0.15">
      <c r="A158" s="108">
        <f t="shared" si="26"/>
        <v>104</v>
      </c>
      <c r="B158" s="54" t="s">
        <v>406</v>
      </c>
      <c r="C158" s="109" t="s">
        <v>159</v>
      </c>
      <c r="D158" s="109" t="s">
        <v>187</v>
      </c>
      <c r="E158" s="110" t="s">
        <v>147</v>
      </c>
      <c r="F158" s="110" t="s">
        <v>140</v>
      </c>
      <c r="G158" s="110">
        <v>350</v>
      </c>
      <c r="H158" s="110" t="s">
        <v>141</v>
      </c>
      <c r="I158" s="110">
        <v>-50</v>
      </c>
      <c r="J158" s="110" t="s">
        <v>133</v>
      </c>
      <c r="K158" s="110">
        <v>16</v>
      </c>
      <c r="L158" s="114" t="s">
        <v>380</v>
      </c>
      <c r="M158" s="114"/>
      <c r="N158" s="114"/>
      <c r="O158" s="114"/>
      <c r="P158" s="114"/>
      <c r="Q158" s="17">
        <v>110</v>
      </c>
      <c r="R158" s="17">
        <v>130</v>
      </c>
      <c r="S158" s="17">
        <v>140</v>
      </c>
      <c r="T158" s="17">
        <v>70</v>
      </c>
      <c r="U158" s="17">
        <v>60</v>
      </c>
      <c r="V158" s="17">
        <v>150</v>
      </c>
      <c r="W158" s="122" t="s">
        <v>144</v>
      </c>
      <c r="X158" s="122" t="s">
        <v>135</v>
      </c>
      <c r="Y158" s="122" t="s">
        <v>135</v>
      </c>
      <c r="Z158" s="122" t="s">
        <v>134</v>
      </c>
      <c r="AA158" s="122" t="s">
        <v>133</v>
      </c>
      <c r="AB158" s="122" t="s">
        <v>135</v>
      </c>
      <c r="AC158" s="126">
        <f t="shared" si="34"/>
        <v>4</v>
      </c>
      <c r="AD158" s="126">
        <f t="shared" si="34"/>
        <v>3</v>
      </c>
      <c r="AE158" s="126">
        <f t="shared" si="34"/>
        <v>2</v>
      </c>
      <c r="AF158" s="126">
        <f t="shared" si="33"/>
        <v>5</v>
      </c>
      <c r="AG158" s="126">
        <f t="shared" si="33"/>
        <v>6</v>
      </c>
      <c r="AH158" s="126">
        <f t="shared" si="33"/>
        <v>1</v>
      </c>
      <c r="AI158" s="134">
        <v>1</v>
      </c>
      <c r="AJ158" s="134">
        <v>0</v>
      </c>
      <c r="AK158" s="134">
        <v>300</v>
      </c>
      <c r="AL158" s="134">
        <v>2100</v>
      </c>
      <c r="AM158" s="134">
        <f t="shared" si="31"/>
        <v>2401</v>
      </c>
      <c r="AN158" s="135">
        <f t="shared" si="28"/>
        <v>1.1574074074074073E-5</v>
      </c>
      <c r="AO158" s="135">
        <f t="shared" si="28"/>
        <v>0</v>
      </c>
      <c r="AP158" s="135">
        <f t="shared" si="28"/>
        <v>3.4722222222222225E-3</v>
      </c>
      <c r="AQ158" s="135">
        <f t="shared" si="28"/>
        <v>2.4305555555555556E-2</v>
      </c>
      <c r="AR158" s="135">
        <f t="shared" si="28"/>
        <v>2.7789351851851853E-2</v>
      </c>
      <c r="AS158" s="143"/>
      <c r="AT158" s="144">
        <f>IFERROR(Q158*INDEX(相性スクリプト1!$L$29:$L$33,MATCH(W158,相性スクリプト1!$K$29:$K$33,0),)," ")</f>
        <v>110</v>
      </c>
      <c r="AU158" s="144">
        <f>IFERROR(R158*INDEX(相性スクリプト1!$L$29:$L$33,MATCH(X158,相性スクリプト1!$K$29:$K$33,0),)," ")</f>
        <v>195</v>
      </c>
      <c r="AV158" s="144">
        <f>IFERROR(S158*INDEX(相性スクリプト1!$L$29:$L$33,MATCH(Y158,相性スクリプト1!$K$29:$K$33,0),)," ")</f>
        <v>210</v>
      </c>
      <c r="AW158" s="144">
        <f>IFERROR(T158*INDEX(相性スクリプト1!$L$29:$L$33,MATCH(Z158,相性スクリプト1!$K$29:$K$33,0),)," ")</f>
        <v>35</v>
      </c>
      <c r="AX158" s="144">
        <f>IFERROR(U158*INDEX(相性スクリプト1!$L$29:$L$33,MATCH(AA158,相性スクリプト1!$K$29:$K$33,0),)," ")</f>
        <v>0</v>
      </c>
      <c r="AY158" s="144">
        <f>IFERROR(V158*INDEX(相性スクリプト1!$L$29:$L$33,MATCH(AB158,相性スクリプト1!$K$29:$K$33,0),)," ")</f>
        <v>225</v>
      </c>
      <c r="AZ158" s="144">
        <f t="shared" si="30"/>
        <v>4.4446000000000003</v>
      </c>
      <c r="BA158" s="144">
        <f t="shared" si="30"/>
        <v>3.3334999999999999</v>
      </c>
      <c r="BB158" s="144">
        <f t="shared" si="30"/>
        <v>2.2223999999999999</v>
      </c>
      <c r="BC158" s="144">
        <f t="shared" si="30"/>
        <v>5.5552999999999999</v>
      </c>
      <c r="BD158" s="144">
        <f t="shared" si="30"/>
        <v>6.6661999999999999</v>
      </c>
      <c r="BE158" s="144">
        <f t="shared" si="30"/>
        <v>1.1111</v>
      </c>
      <c r="BF158" s="126">
        <f t="shared" si="32"/>
        <v>432561</v>
      </c>
      <c r="BG158" s="149"/>
    </row>
    <row r="159" spans="1:59" x14ac:dyDescent="0.15">
      <c r="A159" s="108">
        <f t="shared" si="26"/>
        <v>104</v>
      </c>
      <c r="B159" s="54" t="s">
        <v>407</v>
      </c>
      <c r="C159" s="109" t="s">
        <v>159</v>
      </c>
      <c r="D159" s="109" t="s">
        <v>187</v>
      </c>
      <c r="E159" s="110" t="s">
        <v>147</v>
      </c>
      <c r="F159" s="110" t="s">
        <v>140</v>
      </c>
      <c r="G159" s="110">
        <v>370</v>
      </c>
      <c r="H159" s="110" t="s">
        <v>141</v>
      </c>
      <c r="I159" s="110">
        <v>-50</v>
      </c>
      <c r="J159" s="110" t="s">
        <v>133</v>
      </c>
      <c r="K159" s="110">
        <v>16</v>
      </c>
      <c r="L159" s="114" t="s">
        <v>386</v>
      </c>
      <c r="M159" s="114"/>
      <c r="N159" s="114"/>
      <c r="O159" s="114"/>
      <c r="P159" s="114"/>
      <c r="Q159" s="17">
        <v>113</v>
      </c>
      <c r="R159" s="17">
        <v>137</v>
      </c>
      <c r="S159" s="17">
        <v>149</v>
      </c>
      <c r="T159" s="17">
        <v>78</v>
      </c>
      <c r="U159" s="17">
        <v>73</v>
      </c>
      <c r="V159" s="17">
        <v>197</v>
      </c>
      <c r="W159" s="122" t="s">
        <v>144</v>
      </c>
      <c r="X159" s="122" t="s">
        <v>135</v>
      </c>
      <c r="Y159" s="122" t="s">
        <v>135</v>
      </c>
      <c r="Z159" s="122" t="s">
        <v>134</v>
      </c>
      <c r="AA159" s="122" t="s">
        <v>133</v>
      </c>
      <c r="AB159" s="122" t="s">
        <v>135</v>
      </c>
      <c r="AC159" s="126">
        <f t="shared" si="34"/>
        <v>4</v>
      </c>
      <c r="AD159" s="126">
        <f t="shared" si="34"/>
        <v>3</v>
      </c>
      <c r="AE159" s="126">
        <f t="shared" si="34"/>
        <v>2</v>
      </c>
      <c r="AF159" s="126">
        <f t="shared" si="33"/>
        <v>5</v>
      </c>
      <c r="AG159" s="126">
        <f t="shared" si="33"/>
        <v>6</v>
      </c>
      <c r="AH159" s="126">
        <f t="shared" si="33"/>
        <v>1</v>
      </c>
      <c r="AI159" s="134">
        <v>2256</v>
      </c>
      <c r="AJ159" s="134">
        <v>289</v>
      </c>
      <c r="AK159" s="134">
        <v>0</v>
      </c>
      <c r="AL159" s="134">
        <v>160</v>
      </c>
      <c r="AM159" s="134">
        <f t="shared" si="31"/>
        <v>2705</v>
      </c>
      <c r="AN159" s="135">
        <f t="shared" ref="AN159:AR209" si="35">IF(OR(ISBLANK(AI159),AI159=" ")," ",IF(AI159&lt;0,"？",IFERROR(AI159/24/60/60,"-")))</f>
        <v>2.6111111111111109E-2</v>
      </c>
      <c r="AO159" s="135">
        <f t="shared" si="35"/>
        <v>3.3449074074074071E-3</v>
      </c>
      <c r="AP159" s="135">
        <f t="shared" si="35"/>
        <v>0</v>
      </c>
      <c r="AQ159" s="135">
        <f t="shared" si="35"/>
        <v>1.8518518518518519E-3</v>
      </c>
      <c r="AR159" s="135">
        <f t="shared" si="35"/>
        <v>3.1307870370370368E-2</v>
      </c>
      <c r="AS159" s="143"/>
      <c r="AT159" s="144">
        <f>IFERROR(Q159*INDEX(相性スクリプト1!$L$29:$L$33,MATCH(W159,相性スクリプト1!$K$29:$K$33,0),)," ")</f>
        <v>113</v>
      </c>
      <c r="AU159" s="144">
        <f>IFERROR(R159*INDEX(相性スクリプト1!$L$29:$L$33,MATCH(X159,相性スクリプト1!$K$29:$K$33,0),)," ")</f>
        <v>205.5</v>
      </c>
      <c r="AV159" s="144">
        <f>IFERROR(S159*INDEX(相性スクリプト1!$L$29:$L$33,MATCH(Y159,相性スクリプト1!$K$29:$K$33,0),)," ")</f>
        <v>223.5</v>
      </c>
      <c r="AW159" s="144">
        <f>IFERROR(T159*INDEX(相性スクリプト1!$L$29:$L$33,MATCH(Z159,相性スクリプト1!$K$29:$K$33,0),)," ")</f>
        <v>39</v>
      </c>
      <c r="AX159" s="144">
        <f>IFERROR(U159*INDEX(相性スクリプト1!$L$29:$L$33,MATCH(AA159,相性スクリプト1!$K$29:$K$33,0),)," ")</f>
        <v>0</v>
      </c>
      <c r="AY159" s="144">
        <f>IFERROR(V159*INDEX(相性スクリプト1!$L$29:$L$33,MATCH(AB159,相性スクリプト1!$K$29:$K$33,0),)," ")</f>
        <v>295.5</v>
      </c>
      <c r="AZ159" s="144">
        <f t="shared" si="30"/>
        <v>4.4446000000000003</v>
      </c>
      <c r="BA159" s="144">
        <f t="shared" si="30"/>
        <v>3.3334999999999999</v>
      </c>
      <c r="BB159" s="144">
        <f t="shared" si="30"/>
        <v>2.2223999999999999</v>
      </c>
      <c r="BC159" s="144">
        <f t="shared" si="30"/>
        <v>5.5552999999999999</v>
      </c>
      <c r="BD159" s="144">
        <f t="shared" si="30"/>
        <v>6.6661999999999999</v>
      </c>
      <c r="BE159" s="144">
        <f t="shared" si="30"/>
        <v>1.1111</v>
      </c>
      <c r="BF159" s="126">
        <f t="shared" si="32"/>
        <v>432561</v>
      </c>
      <c r="BG159" s="149"/>
    </row>
    <row r="160" spans="1:59" x14ac:dyDescent="0.15">
      <c r="A160" s="108">
        <f t="shared" si="26"/>
        <v>105</v>
      </c>
      <c r="B160" s="54" t="s">
        <v>408</v>
      </c>
      <c r="C160" s="109" t="s">
        <v>159</v>
      </c>
      <c r="D160" s="109" t="s">
        <v>193</v>
      </c>
      <c r="E160" s="110" t="s">
        <v>147</v>
      </c>
      <c r="F160" s="110" t="s">
        <v>150</v>
      </c>
      <c r="G160" s="110">
        <v>310</v>
      </c>
      <c r="H160" s="110" t="s">
        <v>166</v>
      </c>
      <c r="I160" s="110">
        <v>-75</v>
      </c>
      <c r="J160" s="110" t="s">
        <v>134</v>
      </c>
      <c r="K160" s="110">
        <v>16</v>
      </c>
      <c r="L160" s="114" t="s">
        <v>409</v>
      </c>
      <c r="M160" s="114"/>
      <c r="N160" s="114"/>
      <c r="O160" s="114" t="s">
        <v>388</v>
      </c>
      <c r="P160" s="114"/>
      <c r="Q160" s="17">
        <v>100</v>
      </c>
      <c r="R160" s="17">
        <v>130</v>
      </c>
      <c r="S160" s="17">
        <v>140</v>
      </c>
      <c r="T160" s="17">
        <v>110</v>
      </c>
      <c r="U160" s="17">
        <v>60</v>
      </c>
      <c r="V160" s="17">
        <v>150</v>
      </c>
      <c r="W160" s="122" t="s">
        <v>144</v>
      </c>
      <c r="X160" s="122" t="s">
        <v>135</v>
      </c>
      <c r="Y160" s="122" t="s">
        <v>135</v>
      </c>
      <c r="Z160" s="122" t="s">
        <v>144</v>
      </c>
      <c r="AA160" s="122" t="s">
        <v>133</v>
      </c>
      <c r="AB160" s="122" t="s">
        <v>135</v>
      </c>
      <c r="AC160" s="126">
        <f t="shared" si="34"/>
        <v>5</v>
      </c>
      <c r="AD160" s="126">
        <f t="shared" si="34"/>
        <v>3</v>
      </c>
      <c r="AE160" s="126">
        <f t="shared" si="34"/>
        <v>2</v>
      </c>
      <c r="AF160" s="126">
        <f t="shared" si="33"/>
        <v>4</v>
      </c>
      <c r="AG160" s="126">
        <f t="shared" si="33"/>
        <v>6</v>
      </c>
      <c r="AH160" s="126">
        <f t="shared" si="33"/>
        <v>1</v>
      </c>
      <c r="AI160" s="134">
        <v>2</v>
      </c>
      <c r="AJ160" s="134">
        <v>0</v>
      </c>
      <c r="AK160" s="134">
        <v>300</v>
      </c>
      <c r="AL160" s="134">
        <v>2100</v>
      </c>
      <c r="AM160" s="134">
        <f t="shared" si="31"/>
        <v>2402</v>
      </c>
      <c r="AN160" s="135">
        <f t="shared" si="35"/>
        <v>2.3148148148148147E-5</v>
      </c>
      <c r="AO160" s="135">
        <f t="shared" si="35"/>
        <v>0</v>
      </c>
      <c r="AP160" s="135">
        <f t="shared" si="35"/>
        <v>3.4722222222222225E-3</v>
      </c>
      <c r="AQ160" s="135">
        <f t="shared" si="35"/>
        <v>2.4305555555555556E-2</v>
      </c>
      <c r="AR160" s="135">
        <f t="shared" si="35"/>
        <v>2.7800925925925923E-2</v>
      </c>
      <c r="AS160" s="143"/>
      <c r="AT160" s="144">
        <f>IFERROR(Q160*INDEX(相性スクリプト1!$L$29:$L$33,MATCH(W160,相性スクリプト1!$K$29:$K$33,0),)," ")</f>
        <v>100</v>
      </c>
      <c r="AU160" s="144">
        <f>IFERROR(R160*INDEX(相性スクリプト1!$L$29:$L$33,MATCH(X160,相性スクリプト1!$K$29:$K$33,0),)," ")</f>
        <v>195</v>
      </c>
      <c r="AV160" s="144">
        <f>IFERROR(S160*INDEX(相性スクリプト1!$L$29:$L$33,MATCH(Y160,相性スクリプト1!$K$29:$K$33,0),)," ")</f>
        <v>210</v>
      </c>
      <c r="AW160" s="144">
        <f>IFERROR(T160*INDEX(相性スクリプト1!$L$29:$L$33,MATCH(Z160,相性スクリプト1!$K$29:$K$33,0),)," ")</f>
        <v>110</v>
      </c>
      <c r="AX160" s="144">
        <f>IFERROR(U160*INDEX(相性スクリプト1!$L$29:$L$33,MATCH(AA160,相性スクリプト1!$K$29:$K$33,0),)," ")</f>
        <v>0</v>
      </c>
      <c r="AY160" s="144">
        <f>IFERROR(V160*INDEX(相性スクリプト1!$L$29:$L$33,MATCH(AB160,相性スクリプト1!$K$29:$K$33,0),)," ")</f>
        <v>225</v>
      </c>
      <c r="AZ160" s="144">
        <f t="shared" si="30"/>
        <v>5.5556000000000001</v>
      </c>
      <c r="BA160" s="144">
        <f t="shared" si="30"/>
        <v>3.3334999999999999</v>
      </c>
      <c r="BB160" s="144">
        <f t="shared" si="30"/>
        <v>2.2223999999999999</v>
      </c>
      <c r="BC160" s="144">
        <f t="shared" si="30"/>
        <v>4.4443000000000001</v>
      </c>
      <c r="BD160" s="144">
        <f t="shared" si="30"/>
        <v>6.6661999999999999</v>
      </c>
      <c r="BE160" s="144">
        <f t="shared" si="30"/>
        <v>1.1111</v>
      </c>
      <c r="BF160" s="126">
        <f t="shared" si="32"/>
        <v>532461</v>
      </c>
      <c r="BG160" s="149"/>
    </row>
    <row r="161" spans="1:59" x14ac:dyDescent="0.15">
      <c r="A161" s="108">
        <f t="shared" si="26"/>
        <v>106</v>
      </c>
      <c r="B161" s="54" t="s">
        <v>410</v>
      </c>
      <c r="C161" s="109" t="s">
        <v>159</v>
      </c>
      <c r="D161" s="109" t="s">
        <v>197</v>
      </c>
      <c r="E161" s="110" t="s">
        <v>147</v>
      </c>
      <c r="F161" s="110" t="s">
        <v>140</v>
      </c>
      <c r="G161" s="110">
        <v>350</v>
      </c>
      <c r="H161" s="110" t="s">
        <v>149</v>
      </c>
      <c r="I161" s="110">
        <v>15</v>
      </c>
      <c r="J161" s="110" t="s">
        <v>140</v>
      </c>
      <c r="K161" s="110">
        <v>16</v>
      </c>
      <c r="L161" s="114" t="s">
        <v>380</v>
      </c>
      <c r="M161" s="114"/>
      <c r="N161" s="114"/>
      <c r="O161" s="114"/>
      <c r="P161" s="114" t="s">
        <v>198</v>
      </c>
      <c r="Q161" s="17">
        <v>120</v>
      </c>
      <c r="R161" s="17">
        <v>160</v>
      </c>
      <c r="S161" s="17">
        <v>100</v>
      </c>
      <c r="T161" s="17">
        <v>70</v>
      </c>
      <c r="U161" s="17">
        <v>50</v>
      </c>
      <c r="V161" s="17">
        <v>220</v>
      </c>
      <c r="W161" s="122" t="s">
        <v>144</v>
      </c>
      <c r="X161" s="122" t="s">
        <v>135</v>
      </c>
      <c r="Y161" s="122" t="s">
        <v>144</v>
      </c>
      <c r="Z161" s="122" t="s">
        <v>134</v>
      </c>
      <c r="AA161" s="122" t="s">
        <v>133</v>
      </c>
      <c r="AB161" s="122" t="s">
        <v>131</v>
      </c>
      <c r="AC161" s="126">
        <f t="shared" si="34"/>
        <v>3</v>
      </c>
      <c r="AD161" s="126">
        <f t="shared" si="34"/>
        <v>2</v>
      </c>
      <c r="AE161" s="126">
        <f t="shared" si="34"/>
        <v>4</v>
      </c>
      <c r="AF161" s="126">
        <f t="shared" si="33"/>
        <v>5</v>
      </c>
      <c r="AG161" s="126">
        <f t="shared" si="33"/>
        <v>6</v>
      </c>
      <c r="AH161" s="126">
        <f t="shared" si="33"/>
        <v>1</v>
      </c>
      <c r="AI161" s="134">
        <v>55</v>
      </c>
      <c r="AJ161" s="134">
        <v>0</v>
      </c>
      <c r="AK161" s="134">
        <v>300</v>
      </c>
      <c r="AL161" s="134">
        <v>2100</v>
      </c>
      <c r="AM161" s="134">
        <f t="shared" si="31"/>
        <v>2455</v>
      </c>
      <c r="AN161" s="135">
        <f t="shared" si="35"/>
        <v>6.3657407407407402E-4</v>
      </c>
      <c r="AO161" s="135">
        <f t="shared" si="35"/>
        <v>0</v>
      </c>
      <c r="AP161" s="135">
        <f t="shared" si="35"/>
        <v>3.4722222222222225E-3</v>
      </c>
      <c r="AQ161" s="135">
        <f t="shared" si="35"/>
        <v>2.4305555555555556E-2</v>
      </c>
      <c r="AR161" s="135">
        <f t="shared" si="35"/>
        <v>2.8414351851851854E-2</v>
      </c>
      <c r="AS161" s="143"/>
      <c r="AT161" s="144">
        <f>IFERROR(Q161*INDEX(相性スクリプト1!$L$29:$L$33,MATCH(W161,相性スクリプト1!$K$29:$K$33,0),)," ")</f>
        <v>120</v>
      </c>
      <c r="AU161" s="144">
        <f>IFERROR(R161*INDEX(相性スクリプト1!$L$29:$L$33,MATCH(X161,相性スクリプト1!$K$29:$K$33,0),)," ")</f>
        <v>240</v>
      </c>
      <c r="AV161" s="144">
        <f>IFERROR(S161*INDEX(相性スクリプト1!$L$29:$L$33,MATCH(Y161,相性スクリプト1!$K$29:$K$33,0),)," ")</f>
        <v>100</v>
      </c>
      <c r="AW161" s="144">
        <f>IFERROR(T161*INDEX(相性スクリプト1!$L$29:$L$33,MATCH(Z161,相性スクリプト1!$K$29:$K$33,0),)," ")</f>
        <v>35</v>
      </c>
      <c r="AX161" s="144">
        <f>IFERROR(U161*INDEX(相性スクリプト1!$L$29:$L$33,MATCH(AA161,相性スクリプト1!$K$29:$K$33,0),)," ")</f>
        <v>0</v>
      </c>
      <c r="AY161" s="144">
        <f>IFERROR(V161*INDEX(相性スクリプト1!$L$29:$L$33,MATCH(AB161,相性スクリプト1!$K$29:$K$33,0),)," ")</f>
        <v>440</v>
      </c>
      <c r="AZ161" s="144">
        <f t="shared" si="30"/>
        <v>3.3335999999999997</v>
      </c>
      <c r="BA161" s="144">
        <f t="shared" si="30"/>
        <v>2.2225000000000001</v>
      </c>
      <c r="BB161" s="144">
        <f t="shared" si="30"/>
        <v>4.4443999999999999</v>
      </c>
      <c r="BC161" s="144">
        <f t="shared" si="30"/>
        <v>5.5552999999999999</v>
      </c>
      <c r="BD161" s="144">
        <f t="shared" si="30"/>
        <v>6.6661999999999999</v>
      </c>
      <c r="BE161" s="144">
        <f t="shared" si="30"/>
        <v>1.1111</v>
      </c>
      <c r="BF161" s="126">
        <f t="shared" si="32"/>
        <v>324561</v>
      </c>
      <c r="BG161" s="149"/>
    </row>
    <row r="162" spans="1:59" x14ac:dyDescent="0.15">
      <c r="A162" s="108">
        <f t="shared" si="26"/>
        <v>107</v>
      </c>
      <c r="B162" s="54" t="s">
        <v>411</v>
      </c>
      <c r="C162" s="109" t="s">
        <v>159</v>
      </c>
      <c r="D162" s="109" t="s">
        <v>200</v>
      </c>
      <c r="E162" s="110" t="s">
        <v>147</v>
      </c>
      <c r="F162" s="110" t="s">
        <v>150</v>
      </c>
      <c r="G162" s="110">
        <v>390</v>
      </c>
      <c r="H162" s="110" t="s">
        <v>141</v>
      </c>
      <c r="I162" s="110">
        <v>5</v>
      </c>
      <c r="J162" s="110" t="s">
        <v>133</v>
      </c>
      <c r="K162" s="110">
        <v>16</v>
      </c>
      <c r="L162" s="114" t="s">
        <v>380</v>
      </c>
      <c r="M162" s="114"/>
      <c r="N162" s="114"/>
      <c r="O162" s="114"/>
      <c r="P162" s="114"/>
      <c r="Q162" s="17">
        <v>110</v>
      </c>
      <c r="R162" s="17">
        <v>140</v>
      </c>
      <c r="S162" s="17">
        <v>150</v>
      </c>
      <c r="T162" s="17">
        <v>50</v>
      </c>
      <c r="U162" s="17">
        <v>60</v>
      </c>
      <c r="V162" s="17">
        <v>160</v>
      </c>
      <c r="W162" s="122" t="s">
        <v>134</v>
      </c>
      <c r="X162" s="122" t="s">
        <v>135</v>
      </c>
      <c r="Y162" s="122" t="s">
        <v>135</v>
      </c>
      <c r="Z162" s="122" t="s">
        <v>133</v>
      </c>
      <c r="AA162" s="122" t="s">
        <v>133</v>
      </c>
      <c r="AB162" s="122" t="s">
        <v>135</v>
      </c>
      <c r="AC162" s="126">
        <f t="shared" si="34"/>
        <v>4</v>
      </c>
      <c r="AD162" s="126">
        <f t="shared" si="34"/>
        <v>3</v>
      </c>
      <c r="AE162" s="126">
        <f t="shared" si="34"/>
        <v>2</v>
      </c>
      <c r="AF162" s="126">
        <f t="shared" si="33"/>
        <v>6</v>
      </c>
      <c r="AG162" s="126">
        <f t="shared" si="33"/>
        <v>5</v>
      </c>
      <c r="AH162" s="126">
        <f t="shared" si="33"/>
        <v>1</v>
      </c>
      <c r="AI162" s="134">
        <v>4</v>
      </c>
      <c r="AJ162" s="134">
        <v>0</v>
      </c>
      <c r="AK162" s="134">
        <v>300</v>
      </c>
      <c r="AL162" s="134">
        <v>2100</v>
      </c>
      <c r="AM162" s="134">
        <f t="shared" si="31"/>
        <v>2404</v>
      </c>
      <c r="AN162" s="135">
        <f t="shared" si="35"/>
        <v>4.6296296296296294E-5</v>
      </c>
      <c r="AO162" s="135">
        <f t="shared" si="35"/>
        <v>0</v>
      </c>
      <c r="AP162" s="135">
        <f t="shared" si="35"/>
        <v>3.4722222222222225E-3</v>
      </c>
      <c r="AQ162" s="135">
        <f t="shared" si="35"/>
        <v>2.4305555555555556E-2</v>
      </c>
      <c r="AR162" s="135">
        <f t="shared" si="35"/>
        <v>2.7824074074074074E-2</v>
      </c>
      <c r="AS162" s="143"/>
      <c r="AT162" s="144">
        <f>IFERROR(Q162*INDEX(相性スクリプト1!$L$29:$L$33,MATCH(W162,相性スクリプト1!$K$29:$K$33,0),)," ")</f>
        <v>55</v>
      </c>
      <c r="AU162" s="144">
        <f>IFERROR(R162*INDEX(相性スクリプト1!$L$29:$L$33,MATCH(X162,相性スクリプト1!$K$29:$K$33,0),)," ")</f>
        <v>210</v>
      </c>
      <c r="AV162" s="144">
        <f>IFERROR(S162*INDEX(相性スクリプト1!$L$29:$L$33,MATCH(Y162,相性スクリプト1!$K$29:$K$33,0),)," ")</f>
        <v>225</v>
      </c>
      <c r="AW162" s="144">
        <f>IFERROR(T162*INDEX(相性スクリプト1!$L$29:$L$33,MATCH(Z162,相性スクリプト1!$K$29:$K$33,0),)," ")</f>
        <v>0</v>
      </c>
      <c r="AX162" s="144">
        <f>IFERROR(U162*INDEX(相性スクリプト1!$L$29:$L$33,MATCH(AA162,相性スクリプト1!$K$29:$K$33,0),)," ")</f>
        <v>0</v>
      </c>
      <c r="AY162" s="144">
        <f>IFERROR(V162*INDEX(相性スクリプト1!$L$29:$L$33,MATCH(AB162,相性スクリプト1!$K$29:$K$33,0),)," ")</f>
        <v>240</v>
      </c>
      <c r="AZ162" s="144">
        <f t="shared" si="30"/>
        <v>4.4446000000000003</v>
      </c>
      <c r="BA162" s="144">
        <f t="shared" si="30"/>
        <v>3.3334999999999999</v>
      </c>
      <c r="BB162" s="144">
        <f t="shared" si="30"/>
        <v>2.2223999999999999</v>
      </c>
      <c r="BC162" s="144">
        <f t="shared" si="30"/>
        <v>5.5663</v>
      </c>
      <c r="BD162" s="144">
        <f t="shared" si="30"/>
        <v>5.5552000000000001</v>
      </c>
      <c r="BE162" s="144">
        <f t="shared" si="30"/>
        <v>1.1111</v>
      </c>
      <c r="BF162" s="126">
        <f t="shared" si="32"/>
        <v>432651</v>
      </c>
      <c r="BG162" s="149"/>
    </row>
    <row r="163" spans="1:59" x14ac:dyDescent="0.15">
      <c r="A163" s="108">
        <f t="shared" si="26"/>
        <v>108</v>
      </c>
      <c r="B163" s="54" t="s">
        <v>412</v>
      </c>
      <c r="C163" s="109" t="s">
        <v>159</v>
      </c>
      <c r="D163" s="109" t="s">
        <v>202</v>
      </c>
      <c r="E163" s="110" t="s">
        <v>147</v>
      </c>
      <c r="F163" s="110" t="s">
        <v>140</v>
      </c>
      <c r="G163" s="110">
        <v>390</v>
      </c>
      <c r="H163" s="110" t="s">
        <v>141</v>
      </c>
      <c r="I163" s="110">
        <v>50</v>
      </c>
      <c r="J163" s="110" t="s">
        <v>133</v>
      </c>
      <c r="K163" s="110">
        <v>14</v>
      </c>
      <c r="L163" s="114" t="s">
        <v>380</v>
      </c>
      <c r="M163" s="114"/>
      <c r="N163" s="114"/>
      <c r="O163" s="114"/>
      <c r="P163" s="114"/>
      <c r="Q163" s="17">
        <v>140</v>
      </c>
      <c r="R163" s="17">
        <v>100</v>
      </c>
      <c r="S163" s="17">
        <v>110</v>
      </c>
      <c r="T163" s="17">
        <v>90</v>
      </c>
      <c r="U163" s="17">
        <v>60</v>
      </c>
      <c r="V163" s="17">
        <v>130</v>
      </c>
      <c r="W163" s="122" t="s">
        <v>135</v>
      </c>
      <c r="X163" s="122" t="s">
        <v>144</v>
      </c>
      <c r="Y163" s="122" t="s">
        <v>144</v>
      </c>
      <c r="Z163" s="122" t="s">
        <v>134</v>
      </c>
      <c r="AA163" s="122" t="s">
        <v>133</v>
      </c>
      <c r="AB163" s="122" t="s">
        <v>144</v>
      </c>
      <c r="AC163" s="126">
        <f t="shared" si="34"/>
        <v>1</v>
      </c>
      <c r="AD163" s="126">
        <f t="shared" si="34"/>
        <v>4</v>
      </c>
      <c r="AE163" s="126">
        <f t="shared" si="34"/>
        <v>3</v>
      </c>
      <c r="AF163" s="126">
        <f t="shared" si="33"/>
        <v>5</v>
      </c>
      <c r="AG163" s="126">
        <f t="shared" si="33"/>
        <v>6</v>
      </c>
      <c r="AH163" s="126">
        <f t="shared" si="33"/>
        <v>2</v>
      </c>
      <c r="AI163" s="134">
        <v>44</v>
      </c>
      <c r="AJ163" s="134">
        <v>0</v>
      </c>
      <c r="AK163" s="134">
        <v>300</v>
      </c>
      <c r="AL163" s="134">
        <v>2100</v>
      </c>
      <c r="AM163" s="134">
        <f t="shared" si="31"/>
        <v>2444</v>
      </c>
      <c r="AN163" s="135">
        <f t="shared" si="35"/>
        <v>5.0925925925925921E-4</v>
      </c>
      <c r="AO163" s="135">
        <f t="shared" si="35"/>
        <v>0</v>
      </c>
      <c r="AP163" s="135">
        <f t="shared" si="35"/>
        <v>3.4722222222222225E-3</v>
      </c>
      <c r="AQ163" s="135">
        <f t="shared" si="35"/>
        <v>2.4305555555555556E-2</v>
      </c>
      <c r="AR163" s="135">
        <f t="shared" si="35"/>
        <v>2.8287037037037038E-2</v>
      </c>
      <c r="AS163" s="143"/>
      <c r="AT163" s="144">
        <f>IFERROR(Q163*INDEX(相性スクリプト1!$L$29:$L$33,MATCH(W163,相性スクリプト1!$K$29:$K$33,0),)," ")</f>
        <v>210</v>
      </c>
      <c r="AU163" s="144">
        <f>IFERROR(R163*INDEX(相性スクリプト1!$L$29:$L$33,MATCH(X163,相性スクリプト1!$K$29:$K$33,0),)," ")</f>
        <v>100</v>
      </c>
      <c r="AV163" s="144">
        <f>IFERROR(S163*INDEX(相性スクリプト1!$L$29:$L$33,MATCH(Y163,相性スクリプト1!$K$29:$K$33,0),)," ")</f>
        <v>110</v>
      </c>
      <c r="AW163" s="144">
        <f>IFERROR(T163*INDEX(相性スクリプト1!$L$29:$L$33,MATCH(Z163,相性スクリプト1!$K$29:$K$33,0),)," ")</f>
        <v>45</v>
      </c>
      <c r="AX163" s="144">
        <f>IFERROR(U163*INDEX(相性スクリプト1!$L$29:$L$33,MATCH(AA163,相性スクリプト1!$K$29:$K$33,0),)," ")</f>
        <v>0</v>
      </c>
      <c r="AY163" s="144">
        <f>IFERROR(V163*INDEX(相性スクリプト1!$L$29:$L$33,MATCH(AB163,相性スクリプト1!$K$29:$K$33,0),)," ")</f>
        <v>130</v>
      </c>
      <c r="AZ163" s="144">
        <f t="shared" si="30"/>
        <v>1.1115999999999999</v>
      </c>
      <c r="BA163" s="144">
        <f t="shared" si="30"/>
        <v>4.4444999999999997</v>
      </c>
      <c r="BB163" s="144">
        <f t="shared" si="30"/>
        <v>3.3333999999999997</v>
      </c>
      <c r="BC163" s="144">
        <f t="shared" si="30"/>
        <v>5.5552999999999999</v>
      </c>
      <c r="BD163" s="144">
        <f t="shared" si="30"/>
        <v>6.6661999999999999</v>
      </c>
      <c r="BE163" s="144">
        <f t="shared" si="30"/>
        <v>2.2221000000000002</v>
      </c>
      <c r="BF163" s="126">
        <f t="shared" si="32"/>
        <v>143562</v>
      </c>
      <c r="BG163" s="149"/>
    </row>
    <row r="164" spans="1:59" x14ac:dyDescent="0.15">
      <c r="A164" s="108">
        <f t="shared" si="26"/>
        <v>109</v>
      </c>
      <c r="B164" s="54" t="s">
        <v>413</v>
      </c>
      <c r="C164" s="109" t="s">
        <v>159</v>
      </c>
      <c r="D164" s="109" t="s">
        <v>204</v>
      </c>
      <c r="E164" s="110" t="s">
        <v>147</v>
      </c>
      <c r="F164" s="110" t="s">
        <v>140</v>
      </c>
      <c r="G164" s="110">
        <v>310</v>
      </c>
      <c r="H164" s="110" t="s">
        <v>149</v>
      </c>
      <c r="I164" s="110">
        <v>-20</v>
      </c>
      <c r="J164" s="110" t="s">
        <v>133</v>
      </c>
      <c r="K164" s="110">
        <v>18</v>
      </c>
      <c r="L164" s="114" t="s">
        <v>380</v>
      </c>
      <c r="M164" s="114"/>
      <c r="N164" s="114"/>
      <c r="O164" s="114"/>
      <c r="P164" s="114"/>
      <c r="Q164" s="17">
        <v>130</v>
      </c>
      <c r="R164" s="17">
        <v>140</v>
      </c>
      <c r="S164" s="17">
        <v>110</v>
      </c>
      <c r="T164" s="17">
        <v>40</v>
      </c>
      <c r="U164" s="17">
        <v>60</v>
      </c>
      <c r="V164" s="17">
        <v>170</v>
      </c>
      <c r="W164" s="122" t="s">
        <v>144</v>
      </c>
      <c r="X164" s="122" t="s">
        <v>135</v>
      </c>
      <c r="Y164" s="122" t="s">
        <v>144</v>
      </c>
      <c r="Z164" s="122" t="s">
        <v>133</v>
      </c>
      <c r="AA164" s="122" t="s">
        <v>133</v>
      </c>
      <c r="AB164" s="122" t="s">
        <v>131</v>
      </c>
      <c r="AC164" s="126">
        <f t="shared" si="34"/>
        <v>3</v>
      </c>
      <c r="AD164" s="126">
        <f t="shared" si="34"/>
        <v>2</v>
      </c>
      <c r="AE164" s="126">
        <f t="shared" si="34"/>
        <v>4</v>
      </c>
      <c r="AF164" s="126">
        <f t="shared" si="33"/>
        <v>6</v>
      </c>
      <c r="AG164" s="126">
        <f t="shared" si="33"/>
        <v>5</v>
      </c>
      <c r="AH164" s="126">
        <f t="shared" si="33"/>
        <v>1</v>
      </c>
      <c r="AI164" s="134">
        <v>33</v>
      </c>
      <c r="AJ164" s="134">
        <v>0</v>
      </c>
      <c r="AK164" s="134">
        <v>300</v>
      </c>
      <c r="AL164" s="134">
        <v>2100</v>
      </c>
      <c r="AM164" s="134">
        <f t="shared" si="31"/>
        <v>2433</v>
      </c>
      <c r="AN164" s="135">
        <f t="shared" si="35"/>
        <v>3.8194444444444441E-4</v>
      </c>
      <c r="AO164" s="135">
        <f t="shared" si="35"/>
        <v>0</v>
      </c>
      <c r="AP164" s="135">
        <f t="shared" si="35"/>
        <v>3.4722222222222225E-3</v>
      </c>
      <c r="AQ164" s="135">
        <f t="shared" si="35"/>
        <v>2.4305555555555556E-2</v>
      </c>
      <c r="AR164" s="135">
        <f t="shared" si="35"/>
        <v>2.8159722222222225E-2</v>
      </c>
      <c r="AS164" s="143"/>
      <c r="AT164" s="144">
        <f>IFERROR(Q164*INDEX(相性スクリプト1!$L$29:$L$33,MATCH(W164,相性スクリプト1!$K$29:$K$33,0),)," ")</f>
        <v>130</v>
      </c>
      <c r="AU164" s="144">
        <f>IFERROR(R164*INDEX(相性スクリプト1!$L$29:$L$33,MATCH(X164,相性スクリプト1!$K$29:$K$33,0),)," ")</f>
        <v>210</v>
      </c>
      <c r="AV164" s="144">
        <f>IFERROR(S164*INDEX(相性スクリプト1!$L$29:$L$33,MATCH(Y164,相性スクリプト1!$K$29:$K$33,0),)," ")</f>
        <v>110</v>
      </c>
      <c r="AW164" s="144">
        <f>IFERROR(T164*INDEX(相性スクリプト1!$L$29:$L$33,MATCH(Z164,相性スクリプト1!$K$29:$K$33,0),)," ")</f>
        <v>0</v>
      </c>
      <c r="AX164" s="144">
        <f>IFERROR(U164*INDEX(相性スクリプト1!$L$29:$L$33,MATCH(AA164,相性スクリプト1!$K$29:$K$33,0),)," ")</f>
        <v>0</v>
      </c>
      <c r="AY164" s="144">
        <f>IFERROR(V164*INDEX(相性スクリプト1!$L$29:$L$33,MATCH(AB164,相性スクリプト1!$K$29:$K$33,0),)," ")</f>
        <v>340</v>
      </c>
      <c r="AZ164" s="144">
        <f t="shared" si="30"/>
        <v>3.3335999999999997</v>
      </c>
      <c r="BA164" s="144">
        <f t="shared" si="30"/>
        <v>2.2225000000000001</v>
      </c>
      <c r="BB164" s="144">
        <f t="shared" si="30"/>
        <v>4.4443999999999999</v>
      </c>
      <c r="BC164" s="144">
        <f t="shared" si="30"/>
        <v>5.5663</v>
      </c>
      <c r="BD164" s="144">
        <f t="shared" si="30"/>
        <v>5.5552000000000001</v>
      </c>
      <c r="BE164" s="144">
        <f t="shared" si="30"/>
        <v>1.1111</v>
      </c>
      <c r="BF164" s="126">
        <f t="shared" si="32"/>
        <v>324651</v>
      </c>
      <c r="BG164" s="149"/>
    </row>
    <row r="165" spans="1:59" x14ac:dyDescent="0.15">
      <c r="A165" s="108">
        <f t="shared" si="26"/>
        <v>110</v>
      </c>
      <c r="B165" s="54" t="s">
        <v>414</v>
      </c>
      <c r="C165" s="109" t="s">
        <v>159</v>
      </c>
      <c r="D165" s="109" t="s">
        <v>206</v>
      </c>
      <c r="E165" s="110" t="s">
        <v>147</v>
      </c>
      <c r="F165" s="110" t="s">
        <v>140</v>
      </c>
      <c r="G165" s="110">
        <v>330</v>
      </c>
      <c r="H165" s="110" t="s">
        <v>155</v>
      </c>
      <c r="I165" s="110">
        <v>25</v>
      </c>
      <c r="J165" s="110" t="s">
        <v>133</v>
      </c>
      <c r="K165" s="110">
        <v>17</v>
      </c>
      <c r="L165" s="114" t="s">
        <v>380</v>
      </c>
      <c r="M165" s="114"/>
      <c r="N165" s="114"/>
      <c r="O165" s="114"/>
      <c r="P165" s="114"/>
      <c r="Q165" s="17">
        <v>150</v>
      </c>
      <c r="R165" s="17">
        <v>160</v>
      </c>
      <c r="S165" s="17">
        <v>110</v>
      </c>
      <c r="T165" s="17">
        <v>90</v>
      </c>
      <c r="U165" s="17">
        <v>20</v>
      </c>
      <c r="V165" s="17">
        <v>130</v>
      </c>
      <c r="W165" s="122" t="s">
        <v>135</v>
      </c>
      <c r="X165" s="122" t="s">
        <v>135</v>
      </c>
      <c r="Y165" s="122" t="s">
        <v>144</v>
      </c>
      <c r="Z165" s="122" t="s">
        <v>134</v>
      </c>
      <c r="AA165" s="122" t="s">
        <v>133</v>
      </c>
      <c r="AB165" s="122" t="s">
        <v>135</v>
      </c>
      <c r="AC165" s="126">
        <f t="shared" si="34"/>
        <v>2</v>
      </c>
      <c r="AD165" s="126">
        <f t="shared" si="34"/>
        <v>1</v>
      </c>
      <c r="AE165" s="126">
        <f t="shared" si="34"/>
        <v>4</v>
      </c>
      <c r="AF165" s="126">
        <f t="shared" si="33"/>
        <v>5</v>
      </c>
      <c r="AG165" s="126">
        <f t="shared" si="33"/>
        <v>6</v>
      </c>
      <c r="AH165" s="126">
        <f t="shared" si="33"/>
        <v>3</v>
      </c>
      <c r="AI165" s="134">
        <v>22</v>
      </c>
      <c r="AJ165" s="134">
        <v>0</v>
      </c>
      <c r="AK165" s="134">
        <v>300</v>
      </c>
      <c r="AL165" s="134">
        <v>2100</v>
      </c>
      <c r="AM165" s="134">
        <f t="shared" si="31"/>
        <v>2422</v>
      </c>
      <c r="AN165" s="135">
        <f t="shared" si="35"/>
        <v>2.5462962962962961E-4</v>
      </c>
      <c r="AO165" s="135">
        <f t="shared" si="35"/>
        <v>0</v>
      </c>
      <c r="AP165" s="135">
        <f t="shared" si="35"/>
        <v>3.4722222222222225E-3</v>
      </c>
      <c r="AQ165" s="135">
        <f t="shared" si="35"/>
        <v>2.4305555555555556E-2</v>
      </c>
      <c r="AR165" s="135">
        <f t="shared" si="35"/>
        <v>2.8032407407407409E-2</v>
      </c>
      <c r="AS165" s="143"/>
      <c r="AT165" s="144">
        <f>IFERROR(Q165*INDEX(相性スクリプト1!$L$29:$L$33,MATCH(W165,相性スクリプト1!$K$29:$K$33,0),)," ")</f>
        <v>225</v>
      </c>
      <c r="AU165" s="144">
        <f>IFERROR(R165*INDEX(相性スクリプト1!$L$29:$L$33,MATCH(X165,相性スクリプト1!$K$29:$K$33,0),)," ")</f>
        <v>240</v>
      </c>
      <c r="AV165" s="144">
        <f>IFERROR(S165*INDEX(相性スクリプト1!$L$29:$L$33,MATCH(Y165,相性スクリプト1!$K$29:$K$33,0),)," ")</f>
        <v>110</v>
      </c>
      <c r="AW165" s="144">
        <f>IFERROR(T165*INDEX(相性スクリプト1!$L$29:$L$33,MATCH(Z165,相性スクリプト1!$K$29:$K$33,0),)," ")</f>
        <v>45</v>
      </c>
      <c r="AX165" s="144">
        <f>IFERROR(U165*INDEX(相性スクリプト1!$L$29:$L$33,MATCH(AA165,相性スクリプト1!$K$29:$K$33,0),)," ")</f>
        <v>0</v>
      </c>
      <c r="AY165" s="144">
        <f>IFERROR(V165*INDEX(相性スクリプト1!$L$29:$L$33,MATCH(AB165,相性スクリプト1!$K$29:$K$33,0),)," ")</f>
        <v>195</v>
      </c>
      <c r="AZ165" s="144">
        <f t="shared" si="30"/>
        <v>2.2225999999999999</v>
      </c>
      <c r="BA165" s="144">
        <f t="shared" si="30"/>
        <v>1.1114999999999999</v>
      </c>
      <c r="BB165" s="144">
        <f t="shared" si="30"/>
        <v>4.4443999999999999</v>
      </c>
      <c r="BC165" s="144">
        <f t="shared" si="30"/>
        <v>5.5552999999999999</v>
      </c>
      <c r="BD165" s="144">
        <f t="shared" si="30"/>
        <v>6.6661999999999999</v>
      </c>
      <c r="BE165" s="144">
        <f t="shared" si="30"/>
        <v>3.3331</v>
      </c>
      <c r="BF165" s="126">
        <f t="shared" si="32"/>
        <v>214563</v>
      </c>
      <c r="BG165" s="149"/>
    </row>
    <row r="166" spans="1:59" x14ac:dyDescent="0.15">
      <c r="A166" s="108">
        <f t="shared" si="26"/>
        <v>111</v>
      </c>
      <c r="B166" s="54" t="s">
        <v>415</v>
      </c>
      <c r="C166" s="109" t="s">
        <v>159</v>
      </c>
      <c r="D166" s="109" t="s">
        <v>208</v>
      </c>
      <c r="E166" s="110" t="s">
        <v>147</v>
      </c>
      <c r="F166" s="110" t="s">
        <v>140</v>
      </c>
      <c r="G166" s="110">
        <v>310</v>
      </c>
      <c r="H166" s="110" t="s">
        <v>141</v>
      </c>
      <c r="I166" s="110">
        <v>-65</v>
      </c>
      <c r="J166" s="110" t="s">
        <v>134</v>
      </c>
      <c r="K166" s="110">
        <v>15</v>
      </c>
      <c r="L166" s="114" t="s">
        <v>380</v>
      </c>
      <c r="M166" s="114"/>
      <c r="N166" s="114"/>
      <c r="O166" s="114" t="s">
        <v>388</v>
      </c>
      <c r="P166" s="114"/>
      <c r="Q166" s="17">
        <v>120</v>
      </c>
      <c r="R166" s="17">
        <v>190</v>
      </c>
      <c r="S166" s="17">
        <v>60</v>
      </c>
      <c r="T166" s="17">
        <v>70</v>
      </c>
      <c r="U166" s="17">
        <v>50</v>
      </c>
      <c r="V166" s="17">
        <v>150</v>
      </c>
      <c r="W166" s="122" t="s">
        <v>144</v>
      </c>
      <c r="X166" s="122" t="s">
        <v>131</v>
      </c>
      <c r="Y166" s="122" t="s">
        <v>134</v>
      </c>
      <c r="Z166" s="122" t="s">
        <v>134</v>
      </c>
      <c r="AA166" s="122" t="s">
        <v>133</v>
      </c>
      <c r="AB166" s="122" t="s">
        <v>135</v>
      </c>
      <c r="AC166" s="126">
        <f t="shared" si="34"/>
        <v>3</v>
      </c>
      <c r="AD166" s="126">
        <f t="shared" si="34"/>
        <v>1</v>
      </c>
      <c r="AE166" s="126">
        <f t="shared" si="34"/>
        <v>5</v>
      </c>
      <c r="AF166" s="126">
        <f t="shared" si="33"/>
        <v>4</v>
      </c>
      <c r="AG166" s="126">
        <f t="shared" si="33"/>
        <v>6</v>
      </c>
      <c r="AH166" s="126">
        <f t="shared" si="33"/>
        <v>2</v>
      </c>
      <c r="AI166" s="134">
        <v>28</v>
      </c>
      <c r="AJ166" s="134">
        <v>0</v>
      </c>
      <c r="AK166" s="134">
        <v>300</v>
      </c>
      <c r="AL166" s="134">
        <v>2100</v>
      </c>
      <c r="AM166" s="134">
        <f t="shared" si="31"/>
        <v>2428</v>
      </c>
      <c r="AN166" s="135">
        <f t="shared" si="35"/>
        <v>3.2407407407407406E-4</v>
      </c>
      <c r="AO166" s="135">
        <f t="shared" si="35"/>
        <v>0</v>
      </c>
      <c r="AP166" s="135">
        <f t="shared" si="35"/>
        <v>3.4722222222222225E-3</v>
      </c>
      <c r="AQ166" s="135">
        <f t="shared" si="35"/>
        <v>2.4305555555555556E-2</v>
      </c>
      <c r="AR166" s="135">
        <f t="shared" si="35"/>
        <v>2.8101851851851854E-2</v>
      </c>
      <c r="AS166" s="143"/>
      <c r="AT166" s="144">
        <f>IFERROR(Q166*INDEX(相性スクリプト1!$L$29:$L$33,MATCH(W166,相性スクリプト1!$K$29:$K$33,0),)," ")</f>
        <v>120</v>
      </c>
      <c r="AU166" s="144">
        <f>IFERROR(R166*INDEX(相性スクリプト1!$L$29:$L$33,MATCH(X166,相性スクリプト1!$K$29:$K$33,0),)," ")</f>
        <v>380</v>
      </c>
      <c r="AV166" s="144">
        <f>IFERROR(S166*INDEX(相性スクリプト1!$L$29:$L$33,MATCH(Y166,相性スクリプト1!$K$29:$K$33,0),)," ")</f>
        <v>30</v>
      </c>
      <c r="AW166" s="144">
        <f>IFERROR(T166*INDEX(相性スクリプト1!$L$29:$L$33,MATCH(Z166,相性スクリプト1!$K$29:$K$33,0),)," ")</f>
        <v>35</v>
      </c>
      <c r="AX166" s="144">
        <f>IFERROR(U166*INDEX(相性スクリプト1!$L$29:$L$33,MATCH(AA166,相性スクリプト1!$K$29:$K$33,0),)," ")</f>
        <v>0</v>
      </c>
      <c r="AY166" s="144">
        <f>IFERROR(V166*INDEX(相性スクリプト1!$L$29:$L$33,MATCH(AB166,相性スクリプト1!$K$29:$K$33,0),)," ")</f>
        <v>225</v>
      </c>
      <c r="AZ166" s="144">
        <f t="shared" si="30"/>
        <v>3.3335999999999997</v>
      </c>
      <c r="BA166" s="144">
        <f t="shared" si="30"/>
        <v>1.1114999999999999</v>
      </c>
      <c r="BB166" s="144">
        <f t="shared" si="30"/>
        <v>5.5553999999999997</v>
      </c>
      <c r="BC166" s="144">
        <f t="shared" si="30"/>
        <v>4.4443000000000001</v>
      </c>
      <c r="BD166" s="144">
        <f t="shared" si="30"/>
        <v>6.6661999999999999</v>
      </c>
      <c r="BE166" s="144">
        <f t="shared" si="30"/>
        <v>2.2221000000000002</v>
      </c>
      <c r="BF166" s="126">
        <f t="shared" si="32"/>
        <v>315462</v>
      </c>
      <c r="BG166" s="149"/>
    </row>
    <row r="167" spans="1:59" x14ac:dyDescent="0.15">
      <c r="A167" s="108">
        <f t="shared" si="26"/>
        <v>112</v>
      </c>
      <c r="B167" s="54" t="s">
        <v>416</v>
      </c>
      <c r="C167" s="109" t="s">
        <v>159</v>
      </c>
      <c r="D167" s="109" t="s">
        <v>210</v>
      </c>
      <c r="E167" s="110"/>
      <c r="F167" s="110"/>
      <c r="G167" s="110"/>
      <c r="H167" s="110"/>
      <c r="I167" s="110"/>
      <c r="J167" s="110"/>
      <c r="K167" s="110"/>
      <c r="L167" s="114"/>
      <c r="M167" s="114"/>
      <c r="N167" s="114"/>
      <c r="O167" s="114"/>
      <c r="P167" s="114"/>
      <c r="Q167" s="17"/>
      <c r="R167" s="17"/>
      <c r="S167" s="17"/>
      <c r="T167" s="17"/>
      <c r="U167" s="17"/>
      <c r="V167" s="17"/>
      <c r="W167" s="122"/>
      <c r="X167" s="122"/>
      <c r="Y167" s="122"/>
      <c r="Z167" s="122"/>
      <c r="AA167" s="122"/>
      <c r="AB167" s="122"/>
      <c r="AC167" s="126" t="str">
        <f t="shared" si="34"/>
        <v xml:space="preserve"> </v>
      </c>
      <c r="AD167" s="126" t="str">
        <f t="shared" si="34"/>
        <v xml:space="preserve"> </v>
      </c>
      <c r="AE167" s="126" t="str">
        <f t="shared" si="34"/>
        <v xml:space="preserve"> </v>
      </c>
      <c r="AF167" s="126" t="str">
        <f t="shared" si="33"/>
        <v xml:space="preserve"> </v>
      </c>
      <c r="AG167" s="126" t="str">
        <f t="shared" si="33"/>
        <v xml:space="preserve"> </v>
      </c>
      <c r="AH167" s="126" t="str">
        <f t="shared" si="33"/>
        <v xml:space="preserve"> </v>
      </c>
      <c r="AI167" s="134"/>
      <c r="AJ167" s="134"/>
      <c r="AK167" s="134"/>
      <c r="AL167" s="134"/>
      <c r="AM167" s="134" t="str">
        <f t="shared" si="31"/>
        <v xml:space="preserve"> </v>
      </c>
      <c r="AN167" s="135" t="str">
        <f t="shared" si="35"/>
        <v xml:space="preserve"> </v>
      </c>
      <c r="AO167" s="135" t="str">
        <f t="shared" si="35"/>
        <v xml:space="preserve"> </v>
      </c>
      <c r="AP167" s="135" t="str">
        <f t="shared" si="35"/>
        <v xml:space="preserve"> </v>
      </c>
      <c r="AQ167" s="135" t="str">
        <f t="shared" si="35"/>
        <v xml:space="preserve"> </v>
      </c>
      <c r="AR167" s="135" t="str">
        <f t="shared" si="35"/>
        <v xml:space="preserve"> </v>
      </c>
      <c r="AS167" s="143"/>
      <c r="AT167" s="144" t="str">
        <f>IFERROR(Q167*INDEX(相性スクリプト1!$L$29:$L$33,MATCH(W167,相性スクリプト1!$K$29:$K$33,0),)," ")</f>
        <v xml:space="preserve"> </v>
      </c>
      <c r="AU167" s="144" t="str">
        <f>IFERROR(R167*INDEX(相性スクリプト1!$L$29:$L$33,MATCH(X167,相性スクリプト1!$K$29:$K$33,0),)," ")</f>
        <v xml:space="preserve"> </v>
      </c>
      <c r="AV167" s="144" t="str">
        <f>IFERROR(S167*INDEX(相性スクリプト1!$L$29:$L$33,MATCH(Y167,相性スクリプト1!$K$29:$K$33,0),)," ")</f>
        <v xml:space="preserve"> </v>
      </c>
      <c r="AW167" s="144" t="str">
        <f>IFERROR(T167*INDEX(相性スクリプト1!$L$29:$L$33,MATCH(Z167,相性スクリプト1!$K$29:$K$33,0),)," ")</f>
        <v xml:space="preserve"> </v>
      </c>
      <c r="AX167" s="144" t="str">
        <f>IFERROR(U167*INDEX(相性スクリプト1!$L$29:$L$33,MATCH(AA167,相性スクリプト1!$K$29:$K$33,0),)," ")</f>
        <v xml:space="preserve"> </v>
      </c>
      <c r="AY167" s="144" t="str">
        <f>IFERROR(V167*INDEX(相性スクリプト1!$L$29:$L$33,MATCH(AB167,相性スクリプト1!$K$29:$K$33,0),)," ")</f>
        <v xml:space="preserve"> </v>
      </c>
      <c r="AZ167" s="144" t="str">
        <f t="shared" si="30"/>
        <v xml:space="preserve"> </v>
      </c>
      <c r="BA167" s="144" t="str">
        <f t="shared" si="30"/>
        <v xml:space="preserve"> </v>
      </c>
      <c r="BB167" s="144" t="str">
        <f t="shared" si="30"/>
        <v xml:space="preserve"> </v>
      </c>
      <c r="BC167" s="144" t="str">
        <f t="shared" si="30"/>
        <v xml:space="preserve"> </v>
      </c>
      <c r="BD167" s="144" t="str">
        <f t="shared" si="30"/>
        <v xml:space="preserve"> </v>
      </c>
      <c r="BE167" s="144" t="str">
        <f t="shared" si="30"/>
        <v xml:space="preserve"> </v>
      </c>
      <c r="BF167" s="126" t="str">
        <f t="shared" si="32"/>
        <v xml:space="preserve"> </v>
      </c>
      <c r="BG167" s="149"/>
    </row>
    <row r="168" spans="1:59" x14ac:dyDescent="0.15">
      <c r="A168" s="108">
        <f t="shared" si="26"/>
        <v>112</v>
      </c>
      <c r="B168" s="54" t="s">
        <v>417</v>
      </c>
      <c r="C168" s="109" t="s">
        <v>159</v>
      </c>
      <c r="D168" s="109" t="s">
        <v>210</v>
      </c>
      <c r="E168" s="110" t="s">
        <v>147</v>
      </c>
      <c r="F168" s="110" t="s">
        <v>156</v>
      </c>
      <c r="G168" s="110">
        <v>350</v>
      </c>
      <c r="H168" s="110" t="s">
        <v>141</v>
      </c>
      <c r="I168" s="110">
        <v>-30</v>
      </c>
      <c r="J168" s="110" t="s">
        <v>144</v>
      </c>
      <c r="K168" s="110">
        <v>18</v>
      </c>
      <c r="L168" s="114" t="s">
        <v>380</v>
      </c>
      <c r="M168" s="114"/>
      <c r="N168" s="114"/>
      <c r="O168" s="114"/>
      <c r="P168" s="114"/>
      <c r="Q168" s="17">
        <v>104</v>
      </c>
      <c r="R168" s="17">
        <v>158</v>
      </c>
      <c r="S168" s="17">
        <v>148</v>
      </c>
      <c r="T168" s="17">
        <v>107</v>
      </c>
      <c r="U168" s="17">
        <v>90</v>
      </c>
      <c r="V168" s="17">
        <v>123</v>
      </c>
      <c r="W168" s="122" t="s">
        <v>134</v>
      </c>
      <c r="X168" s="122" t="s">
        <v>135</v>
      </c>
      <c r="Y168" s="122" t="s">
        <v>135</v>
      </c>
      <c r="Z168" s="122" t="s">
        <v>134</v>
      </c>
      <c r="AA168" s="122" t="s">
        <v>134</v>
      </c>
      <c r="AB168" s="122" t="s">
        <v>144</v>
      </c>
      <c r="AC168" s="126">
        <f t="shared" si="34"/>
        <v>5</v>
      </c>
      <c r="AD168" s="126">
        <f t="shared" si="34"/>
        <v>1</v>
      </c>
      <c r="AE168" s="126">
        <f t="shared" si="34"/>
        <v>2</v>
      </c>
      <c r="AF168" s="126">
        <f t="shared" si="33"/>
        <v>4</v>
      </c>
      <c r="AG168" s="126">
        <f t="shared" si="33"/>
        <v>6</v>
      </c>
      <c r="AH168" s="126">
        <f t="shared" si="33"/>
        <v>3</v>
      </c>
      <c r="AI168" s="134">
        <v>632</v>
      </c>
      <c r="AJ168" s="134">
        <v>0</v>
      </c>
      <c r="AK168" s="134">
        <v>0</v>
      </c>
      <c r="AL168" s="134">
        <v>220</v>
      </c>
      <c r="AM168" s="134">
        <f t="shared" si="31"/>
        <v>852</v>
      </c>
      <c r="AN168" s="135">
        <f t="shared" si="35"/>
        <v>7.3148148148148148E-3</v>
      </c>
      <c r="AO168" s="135">
        <f t="shared" si="35"/>
        <v>0</v>
      </c>
      <c r="AP168" s="135">
        <f t="shared" si="35"/>
        <v>0</v>
      </c>
      <c r="AQ168" s="135">
        <f t="shared" si="35"/>
        <v>2.5462962962962961E-3</v>
      </c>
      <c r="AR168" s="135">
        <f t="shared" si="35"/>
        <v>9.8611111111111104E-3</v>
      </c>
      <c r="AS168" s="143"/>
      <c r="AT168" s="144">
        <f>IFERROR(Q168*INDEX(相性スクリプト1!$L$29:$L$33,MATCH(W168,相性スクリプト1!$K$29:$K$33,0),)," ")</f>
        <v>52</v>
      </c>
      <c r="AU168" s="144">
        <f>IFERROR(R168*INDEX(相性スクリプト1!$L$29:$L$33,MATCH(X168,相性スクリプト1!$K$29:$K$33,0),)," ")</f>
        <v>237</v>
      </c>
      <c r="AV168" s="144">
        <f>IFERROR(S168*INDEX(相性スクリプト1!$L$29:$L$33,MATCH(Y168,相性スクリプト1!$K$29:$K$33,0),)," ")</f>
        <v>222</v>
      </c>
      <c r="AW168" s="144">
        <f>IFERROR(T168*INDEX(相性スクリプト1!$L$29:$L$33,MATCH(Z168,相性スクリプト1!$K$29:$K$33,0),)," ")</f>
        <v>53.5</v>
      </c>
      <c r="AX168" s="144">
        <f>IFERROR(U168*INDEX(相性スクリプト1!$L$29:$L$33,MATCH(AA168,相性スクリプト1!$K$29:$K$33,0),)," ")</f>
        <v>45</v>
      </c>
      <c r="AY168" s="144">
        <f>IFERROR(V168*INDEX(相性スクリプト1!$L$29:$L$33,MATCH(AB168,相性スクリプト1!$K$29:$K$33,0),)," ")</f>
        <v>123</v>
      </c>
      <c r="AZ168" s="144">
        <f t="shared" si="30"/>
        <v>5.5556000000000001</v>
      </c>
      <c r="BA168" s="144">
        <f t="shared" si="30"/>
        <v>1.1114999999999999</v>
      </c>
      <c r="BB168" s="144">
        <f t="shared" si="30"/>
        <v>2.2223999999999999</v>
      </c>
      <c r="BC168" s="144">
        <f t="shared" si="30"/>
        <v>4.4443000000000001</v>
      </c>
      <c r="BD168" s="144">
        <f t="shared" si="30"/>
        <v>6.6661999999999999</v>
      </c>
      <c r="BE168" s="144">
        <f t="shared" si="30"/>
        <v>3.3331</v>
      </c>
      <c r="BF168" s="126">
        <f t="shared" si="32"/>
        <v>512463</v>
      </c>
      <c r="BG168" s="149"/>
    </row>
    <row r="169" spans="1:59" x14ac:dyDescent="0.15">
      <c r="A169" s="108">
        <f t="shared" si="26"/>
        <v>112</v>
      </c>
      <c r="B169" s="54" t="s">
        <v>418</v>
      </c>
      <c r="C169" s="109" t="s">
        <v>159</v>
      </c>
      <c r="D169" s="109" t="s">
        <v>210</v>
      </c>
      <c r="E169" s="110" t="s">
        <v>147</v>
      </c>
      <c r="F169" s="110" t="s">
        <v>156</v>
      </c>
      <c r="G169" s="110">
        <v>330</v>
      </c>
      <c r="H169" s="110" t="s">
        <v>149</v>
      </c>
      <c r="I169" s="110">
        <v>-20</v>
      </c>
      <c r="J169" s="110" t="s">
        <v>133</v>
      </c>
      <c r="K169" s="110">
        <v>18</v>
      </c>
      <c r="L169" s="114" t="s">
        <v>380</v>
      </c>
      <c r="M169" s="114" t="s">
        <v>321</v>
      </c>
      <c r="N169" s="114"/>
      <c r="O169" s="114"/>
      <c r="P169" s="114"/>
      <c r="Q169" s="17">
        <v>142</v>
      </c>
      <c r="R169" s="17">
        <v>142</v>
      </c>
      <c r="S169" s="17">
        <v>133</v>
      </c>
      <c r="T169" s="17">
        <v>44</v>
      </c>
      <c r="U169" s="17">
        <v>103</v>
      </c>
      <c r="V169" s="17">
        <v>181</v>
      </c>
      <c r="W169" s="122" t="s">
        <v>144</v>
      </c>
      <c r="X169" s="122" t="s">
        <v>135</v>
      </c>
      <c r="Y169" s="122" t="s">
        <v>144</v>
      </c>
      <c r="Z169" s="122" t="s">
        <v>133</v>
      </c>
      <c r="AA169" s="122" t="s">
        <v>133</v>
      </c>
      <c r="AB169" s="122" t="s">
        <v>131</v>
      </c>
      <c r="AC169" s="126">
        <f t="shared" si="34"/>
        <v>3</v>
      </c>
      <c r="AD169" s="126">
        <f t="shared" si="34"/>
        <v>2</v>
      </c>
      <c r="AE169" s="126">
        <f t="shared" si="34"/>
        <v>4</v>
      </c>
      <c r="AF169" s="126">
        <f t="shared" si="33"/>
        <v>6</v>
      </c>
      <c r="AG169" s="126">
        <f t="shared" si="33"/>
        <v>5</v>
      </c>
      <c r="AH169" s="126">
        <f t="shared" si="33"/>
        <v>1</v>
      </c>
      <c r="AI169" s="134">
        <v>3139</v>
      </c>
      <c r="AJ169" s="134">
        <v>0</v>
      </c>
      <c r="AK169" s="134">
        <v>0</v>
      </c>
      <c r="AL169" s="134">
        <v>370</v>
      </c>
      <c r="AM169" s="134">
        <f t="shared" si="31"/>
        <v>3509</v>
      </c>
      <c r="AN169" s="135">
        <f t="shared" si="35"/>
        <v>3.6331018518518512E-2</v>
      </c>
      <c r="AO169" s="135">
        <f t="shared" si="35"/>
        <v>0</v>
      </c>
      <c r="AP169" s="135">
        <f t="shared" si="35"/>
        <v>0</v>
      </c>
      <c r="AQ169" s="135">
        <f t="shared" si="35"/>
        <v>4.2824074074074066E-3</v>
      </c>
      <c r="AR169" s="135">
        <f t="shared" si="35"/>
        <v>4.0613425925925935E-2</v>
      </c>
      <c r="AS169" s="143"/>
      <c r="AT169" s="144">
        <f>IFERROR(Q169*INDEX(相性スクリプト1!$L$29:$L$33,MATCH(W169,相性スクリプト1!$K$29:$K$33,0),)," ")</f>
        <v>142</v>
      </c>
      <c r="AU169" s="144">
        <f>IFERROR(R169*INDEX(相性スクリプト1!$L$29:$L$33,MATCH(X169,相性スクリプト1!$K$29:$K$33,0),)," ")</f>
        <v>213</v>
      </c>
      <c r="AV169" s="144">
        <f>IFERROR(S169*INDEX(相性スクリプト1!$L$29:$L$33,MATCH(Y169,相性スクリプト1!$K$29:$K$33,0),)," ")</f>
        <v>133</v>
      </c>
      <c r="AW169" s="144">
        <f>IFERROR(T169*INDEX(相性スクリプト1!$L$29:$L$33,MATCH(Z169,相性スクリプト1!$K$29:$K$33,0),)," ")</f>
        <v>0</v>
      </c>
      <c r="AX169" s="144">
        <f>IFERROR(U169*INDEX(相性スクリプト1!$L$29:$L$33,MATCH(AA169,相性スクリプト1!$K$29:$K$33,0),)," ")</f>
        <v>0</v>
      </c>
      <c r="AY169" s="144">
        <f>IFERROR(V169*INDEX(相性スクリプト1!$L$29:$L$33,MATCH(AB169,相性スクリプト1!$K$29:$K$33,0),)," ")</f>
        <v>362</v>
      </c>
      <c r="AZ169" s="144">
        <f t="shared" si="30"/>
        <v>3.3225999999999996</v>
      </c>
      <c r="BA169" s="144">
        <f t="shared" si="30"/>
        <v>2.2225000000000001</v>
      </c>
      <c r="BB169" s="144">
        <f t="shared" si="30"/>
        <v>4.4443999999999999</v>
      </c>
      <c r="BC169" s="144">
        <f t="shared" si="30"/>
        <v>5.5663</v>
      </c>
      <c r="BD169" s="144">
        <f t="shared" si="30"/>
        <v>5.5552000000000001</v>
      </c>
      <c r="BE169" s="144">
        <f t="shared" si="30"/>
        <v>1.1111</v>
      </c>
      <c r="BF169" s="126">
        <f t="shared" si="32"/>
        <v>324651</v>
      </c>
      <c r="BG169" s="149"/>
    </row>
    <row r="170" spans="1:59" x14ac:dyDescent="0.15">
      <c r="A170" s="108">
        <f t="shared" si="26"/>
        <v>112</v>
      </c>
      <c r="B170" s="54" t="s">
        <v>419</v>
      </c>
      <c r="C170" s="109" t="s">
        <v>159</v>
      </c>
      <c r="D170" s="109" t="s">
        <v>210</v>
      </c>
      <c r="E170" s="110" t="s">
        <v>147</v>
      </c>
      <c r="F170" s="110" t="s">
        <v>156</v>
      </c>
      <c r="G170" s="110">
        <v>430</v>
      </c>
      <c r="H170" s="110" t="s">
        <v>155</v>
      </c>
      <c r="I170" s="110">
        <v>-70</v>
      </c>
      <c r="J170" s="110" t="s">
        <v>134</v>
      </c>
      <c r="K170" s="110">
        <v>18</v>
      </c>
      <c r="L170" s="114" t="s">
        <v>228</v>
      </c>
      <c r="M170" s="114" t="s">
        <v>420</v>
      </c>
      <c r="N170" s="114"/>
      <c r="O170" s="114" t="s">
        <v>388</v>
      </c>
      <c r="P170" s="114" t="s">
        <v>157</v>
      </c>
      <c r="Q170" s="17">
        <v>99</v>
      </c>
      <c r="R170" s="17">
        <v>145</v>
      </c>
      <c r="S170" s="17">
        <v>114</v>
      </c>
      <c r="T170" s="17">
        <v>61</v>
      </c>
      <c r="U170" s="17">
        <v>82</v>
      </c>
      <c r="V170" s="17">
        <v>158</v>
      </c>
      <c r="W170" s="122" t="s">
        <v>134</v>
      </c>
      <c r="X170" s="122" t="s">
        <v>144</v>
      </c>
      <c r="Y170" s="122" t="s">
        <v>144</v>
      </c>
      <c r="Z170" s="122" t="s">
        <v>133</v>
      </c>
      <c r="AA170" s="122" t="s">
        <v>134</v>
      </c>
      <c r="AB170" s="122" t="s">
        <v>144</v>
      </c>
      <c r="AC170" s="126">
        <f t="shared" si="34"/>
        <v>4</v>
      </c>
      <c r="AD170" s="126">
        <f t="shared" si="34"/>
        <v>2</v>
      </c>
      <c r="AE170" s="126">
        <f t="shared" si="34"/>
        <v>3</v>
      </c>
      <c r="AF170" s="126">
        <f t="shared" si="33"/>
        <v>6</v>
      </c>
      <c r="AG170" s="126">
        <f t="shared" si="33"/>
        <v>5</v>
      </c>
      <c r="AH170" s="126">
        <f t="shared" si="33"/>
        <v>1</v>
      </c>
      <c r="AI170" s="134">
        <v>1828</v>
      </c>
      <c r="AJ170" s="134">
        <v>15</v>
      </c>
      <c r="AK170" s="134">
        <v>0</v>
      </c>
      <c r="AL170" s="134">
        <v>7</v>
      </c>
      <c r="AM170" s="134">
        <f t="shared" si="31"/>
        <v>1850</v>
      </c>
      <c r="AN170" s="135">
        <f t="shared" si="35"/>
        <v>2.1157407407407409E-2</v>
      </c>
      <c r="AO170" s="135">
        <f t="shared" si="35"/>
        <v>1.7361111111111109E-4</v>
      </c>
      <c r="AP170" s="135">
        <f t="shared" si="35"/>
        <v>0</v>
      </c>
      <c r="AQ170" s="135">
        <f t="shared" si="35"/>
        <v>8.1018518518518516E-5</v>
      </c>
      <c r="AR170" s="135">
        <f t="shared" si="35"/>
        <v>2.1412037037037035E-2</v>
      </c>
      <c r="AS170" s="143"/>
      <c r="AT170" s="144">
        <f>IFERROR(Q170*INDEX(相性スクリプト1!$L$29:$L$33,MATCH(W170,相性スクリプト1!$K$29:$K$33,0),)," ")</f>
        <v>49.5</v>
      </c>
      <c r="AU170" s="144">
        <f>IFERROR(R170*INDEX(相性スクリプト1!$L$29:$L$33,MATCH(X170,相性スクリプト1!$K$29:$K$33,0),)," ")</f>
        <v>145</v>
      </c>
      <c r="AV170" s="144">
        <f>IFERROR(S170*INDEX(相性スクリプト1!$L$29:$L$33,MATCH(Y170,相性スクリプト1!$K$29:$K$33,0),)," ")</f>
        <v>114</v>
      </c>
      <c r="AW170" s="144">
        <f>IFERROR(T170*INDEX(相性スクリプト1!$L$29:$L$33,MATCH(Z170,相性スクリプト1!$K$29:$K$33,0),)," ")</f>
        <v>0</v>
      </c>
      <c r="AX170" s="144">
        <f>IFERROR(U170*INDEX(相性スクリプト1!$L$29:$L$33,MATCH(AA170,相性スクリプト1!$K$29:$K$33,0),)," ")</f>
        <v>41</v>
      </c>
      <c r="AY170" s="144">
        <f>IFERROR(V170*INDEX(相性スクリプト1!$L$29:$L$33,MATCH(AB170,相性スクリプト1!$K$29:$K$33,0),)," ")</f>
        <v>158</v>
      </c>
      <c r="AZ170" s="144">
        <f t="shared" si="30"/>
        <v>4.4446000000000003</v>
      </c>
      <c r="BA170" s="144">
        <f t="shared" si="30"/>
        <v>2.2225000000000001</v>
      </c>
      <c r="BB170" s="144">
        <f t="shared" si="30"/>
        <v>3.3333999999999997</v>
      </c>
      <c r="BC170" s="144">
        <f t="shared" ref="BC170:BE233" si="36">IFERROR(RANK(AW170,$AT170:$AY170)+0.1*RANK(AW170,$AT170:$AY170)+0.01*RANK(INDEX($Q$3:$V$668,MATCH($B170,$B$3:$B$668,0),MATCH(T$2,$Q$2:$V$2,0)),INDEX($Q$3:$V$668,MATCH($B170,$B$3:$B$668,0),))+0.001*RANK(T170,$Q170:$V170)+0.0001*(6-(COLUMN()-COLUMN($AZ170)))," ")</f>
        <v>6.6662999999999997</v>
      </c>
      <c r="BD170" s="144">
        <f t="shared" si="36"/>
        <v>5.5552000000000001</v>
      </c>
      <c r="BE170" s="144">
        <f t="shared" si="36"/>
        <v>1.1111</v>
      </c>
      <c r="BF170" s="126">
        <f t="shared" si="32"/>
        <v>423651</v>
      </c>
      <c r="BG170" s="149"/>
    </row>
    <row r="171" spans="1:59" x14ac:dyDescent="0.15">
      <c r="A171" s="108">
        <f t="shared" si="26"/>
        <v>113</v>
      </c>
      <c r="B171" s="54" t="s">
        <v>421</v>
      </c>
      <c r="C171" s="109" t="s">
        <v>161</v>
      </c>
      <c r="D171" s="109" t="s">
        <v>127</v>
      </c>
      <c r="E171" s="110" t="s">
        <v>128</v>
      </c>
      <c r="F171" s="110" t="s">
        <v>162</v>
      </c>
      <c r="G171" s="110">
        <v>330</v>
      </c>
      <c r="H171" s="110" t="s">
        <v>141</v>
      </c>
      <c r="I171" s="110">
        <v>-40</v>
      </c>
      <c r="J171" s="110" t="s">
        <v>150</v>
      </c>
      <c r="K171" s="110">
        <v>11</v>
      </c>
      <c r="L171" s="114"/>
      <c r="M171" s="114"/>
      <c r="N171" s="114"/>
      <c r="O171" s="114"/>
      <c r="P171" s="114" t="s">
        <v>163</v>
      </c>
      <c r="Q171" s="17">
        <v>70</v>
      </c>
      <c r="R171" s="17">
        <v>110</v>
      </c>
      <c r="S171" s="17">
        <v>120</v>
      </c>
      <c r="T171" s="17">
        <v>140</v>
      </c>
      <c r="U171" s="17">
        <v>100</v>
      </c>
      <c r="V171" s="17">
        <v>90</v>
      </c>
      <c r="W171" s="122" t="s">
        <v>134</v>
      </c>
      <c r="X171" s="122" t="s">
        <v>144</v>
      </c>
      <c r="Y171" s="122" t="s">
        <v>144</v>
      </c>
      <c r="Z171" s="122" t="s">
        <v>135</v>
      </c>
      <c r="AA171" s="122" t="s">
        <v>144</v>
      </c>
      <c r="AB171" s="122" t="s">
        <v>134</v>
      </c>
      <c r="AC171" s="126">
        <f t="shared" si="34"/>
        <v>6</v>
      </c>
      <c r="AD171" s="126">
        <f t="shared" si="34"/>
        <v>3</v>
      </c>
      <c r="AE171" s="126">
        <f t="shared" si="34"/>
        <v>2</v>
      </c>
      <c r="AF171" s="126">
        <f t="shared" si="33"/>
        <v>1</v>
      </c>
      <c r="AG171" s="126">
        <f t="shared" si="33"/>
        <v>4</v>
      </c>
      <c r="AH171" s="126">
        <f t="shared" si="33"/>
        <v>5</v>
      </c>
      <c r="AI171" s="134">
        <v>5</v>
      </c>
      <c r="AJ171" s="134">
        <v>0</v>
      </c>
      <c r="AK171" s="134">
        <v>0</v>
      </c>
      <c r="AL171" s="134">
        <v>480</v>
      </c>
      <c r="AM171" s="134">
        <f t="shared" si="31"/>
        <v>485</v>
      </c>
      <c r="AN171" s="135">
        <f t="shared" si="35"/>
        <v>5.7870370370370373E-5</v>
      </c>
      <c r="AO171" s="135">
        <f t="shared" si="35"/>
        <v>0</v>
      </c>
      <c r="AP171" s="135">
        <f t="shared" si="35"/>
        <v>0</v>
      </c>
      <c r="AQ171" s="135">
        <f t="shared" si="35"/>
        <v>5.5555555555555549E-3</v>
      </c>
      <c r="AR171" s="135">
        <f t="shared" si="35"/>
        <v>5.6134259259259254E-3</v>
      </c>
      <c r="AS171" s="143"/>
      <c r="AT171" s="144">
        <f>IFERROR(Q171*INDEX(相性スクリプト1!$L$29:$L$33,MATCH(W171,相性スクリプト1!$K$29:$K$33,0),)," ")</f>
        <v>35</v>
      </c>
      <c r="AU171" s="144">
        <f>IFERROR(R171*INDEX(相性スクリプト1!$L$29:$L$33,MATCH(X171,相性スクリプト1!$K$29:$K$33,0),)," ")</f>
        <v>110</v>
      </c>
      <c r="AV171" s="144">
        <f>IFERROR(S171*INDEX(相性スクリプト1!$L$29:$L$33,MATCH(Y171,相性スクリプト1!$K$29:$K$33,0),)," ")</f>
        <v>120</v>
      </c>
      <c r="AW171" s="144">
        <f>IFERROR(T171*INDEX(相性スクリプト1!$L$29:$L$33,MATCH(Z171,相性スクリプト1!$K$29:$K$33,0),)," ")</f>
        <v>210</v>
      </c>
      <c r="AX171" s="144">
        <f>IFERROR(U171*INDEX(相性スクリプト1!$L$29:$L$33,MATCH(AA171,相性スクリプト1!$K$29:$K$33,0),)," ")</f>
        <v>100</v>
      </c>
      <c r="AY171" s="144">
        <f>IFERROR(V171*INDEX(相性スクリプト1!$L$29:$L$33,MATCH(AB171,相性スクリプト1!$K$29:$K$33,0),)," ")</f>
        <v>45</v>
      </c>
      <c r="AZ171" s="144">
        <f t="shared" ref="AZ171:BE234" si="37">IFERROR(RANK(AT171,$AT171:$AY171)+0.1*RANK(AT171,$AT171:$AY171)+0.01*RANK(INDEX($Q$3:$V$668,MATCH($B171,$B$3:$B$668,0),MATCH(Q$2,$Q$2:$V$2,0)),INDEX($Q$3:$V$668,MATCH($B171,$B$3:$B$668,0),))+0.001*RANK(Q171,$Q171:$V171)+0.0001*(6-(COLUMN()-COLUMN($AZ171)))," ")</f>
        <v>6.6665999999999999</v>
      </c>
      <c r="BA171" s="144">
        <f t="shared" si="37"/>
        <v>3.3334999999999999</v>
      </c>
      <c r="BB171" s="144">
        <f t="shared" si="37"/>
        <v>2.2223999999999999</v>
      </c>
      <c r="BC171" s="144">
        <f t="shared" si="36"/>
        <v>1.1113</v>
      </c>
      <c r="BD171" s="144">
        <f t="shared" si="36"/>
        <v>4.4442000000000004</v>
      </c>
      <c r="BE171" s="144">
        <f t="shared" si="36"/>
        <v>5.5550999999999995</v>
      </c>
      <c r="BF171" s="126">
        <f t="shared" si="32"/>
        <v>632145</v>
      </c>
      <c r="BG171" s="149"/>
    </row>
    <row r="172" spans="1:59" x14ac:dyDescent="0.15">
      <c r="A172" s="108">
        <f t="shared" ref="A172:A235" si="38">IF(IFERROR(LEFT(B172,FIND("(",B172)-1),B172)=IFERROR(LEFT(B171,FIND("(",B171)-1),B171),A171,A171+1)</f>
        <v>114</v>
      </c>
      <c r="B172" s="54" t="s">
        <v>422</v>
      </c>
      <c r="C172" s="109" t="s">
        <v>161</v>
      </c>
      <c r="D172" s="109" t="s">
        <v>139</v>
      </c>
      <c r="E172" s="110" t="s">
        <v>128</v>
      </c>
      <c r="F172" s="110" t="s">
        <v>148</v>
      </c>
      <c r="G172" s="110">
        <v>330</v>
      </c>
      <c r="H172" s="110" t="s">
        <v>141</v>
      </c>
      <c r="I172" s="110">
        <v>-65</v>
      </c>
      <c r="J172" s="110" t="s">
        <v>148</v>
      </c>
      <c r="K172" s="110">
        <v>15</v>
      </c>
      <c r="L172" s="114"/>
      <c r="M172" s="114"/>
      <c r="N172" s="114"/>
      <c r="O172" s="114" t="s">
        <v>423</v>
      </c>
      <c r="P172" s="114" t="s">
        <v>163</v>
      </c>
      <c r="Q172" s="17">
        <v>90</v>
      </c>
      <c r="R172" s="17">
        <v>120</v>
      </c>
      <c r="S172" s="17">
        <v>100</v>
      </c>
      <c r="T172" s="17">
        <v>140</v>
      </c>
      <c r="U172" s="17">
        <v>100</v>
      </c>
      <c r="V172" s="17">
        <v>80</v>
      </c>
      <c r="W172" s="122" t="s">
        <v>134</v>
      </c>
      <c r="X172" s="122" t="s">
        <v>144</v>
      </c>
      <c r="Y172" s="122" t="s">
        <v>144</v>
      </c>
      <c r="Z172" s="122" t="s">
        <v>135</v>
      </c>
      <c r="AA172" s="122" t="s">
        <v>144</v>
      </c>
      <c r="AB172" s="122" t="s">
        <v>134</v>
      </c>
      <c r="AC172" s="126">
        <f t="shared" si="34"/>
        <v>5</v>
      </c>
      <c r="AD172" s="126">
        <f t="shared" si="34"/>
        <v>2</v>
      </c>
      <c r="AE172" s="126">
        <f t="shared" si="34"/>
        <v>4</v>
      </c>
      <c r="AF172" s="126">
        <f t="shared" si="33"/>
        <v>1</v>
      </c>
      <c r="AG172" s="126">
        <f t="shared" si="33"/>
        <v>3</v>
      </c>
      <c r="AH172" s="126">
        <f t="shared" si="33"/>
        <v>6</v>
      </c>
      <c r="AI172" s="134">
        <v>48</v>
      </c>
      <c r="AJ172" s="134">
        <v>0</v>
      </c>
      <c r="AK172" s="134">
        <v>0</v>
      </c>
      <c r="AL172" s="134">
        <v>480</v>
      </c>
      <c r="AM172" s="134">
        <f t="shared" si="31"/>
        <v>528</v>
      </c>
      <c r="AN172" s="135">
        <f t="shared" si="35"/>
        <v>5.5555555555555556E-4</v>
      </c>
      <c r="AO172" s="135">
        <f t="shared" si="35"/>
        <v>0</v>
      </c>
      <c r="AP172" s="135">
        <f t="shared" si="35"/>
        <v>0</v>
      </c>
      <c r="AQ172" s="135">
        <f t="shared" si="35"/>
        <v>5.5555555555555549E-3</v>
      </c>
      <c r="AR172" s="135">
        <f t="shared" si="35"/>
        <v>6.1111111111111106E-3</v>
      </c>
      <c r="AS172" s="143"/>
      <c r="AT172" s="144">
        <f>IFERROR(Q172*INDEX(相性スクリプト1!$L$29:$L$33,MATCH(W172,相性スクリプト1!$K$29:$K$33,0),)," ")</f>
        <v>45</v>
      </c>
      <c r="AU172" s="144">
        <f>IFERROR(R172*INDEX(相性スクリプト1!$L$29:$L$33,MATCH(X172,相性スクリプト1!$K$29:$K$33,0),)," ")</f>
        <v>120</v>
      </c>
      <c r="AV172" s="144">
        <f>IFERROR(S172*INDEX(相性スクリプト1!$L$29:$L$33,MATCH(Y172,相性スクリプト1!$K$29:$K$33,0),)," ")</f>
        <v>100</v>
      </c>
      <c r="AW172" s="144">
        <f>IFERROR(T172*INDEX(相性スクリプト1!$L$29:$L$33,MATCH(Z172,相性スクリプト1!$K$29:$K$33,0),)," ")</f>
        <v>210</v>
      </c>
      <c r="AX172" s="144">
        <f>IFERROR(U172*INDEX(相性スクリプト1!$L$29:$L$33,MATCH(AA172,相性スクリプト1!$K$29:$K$33,0),)," ")</f>
        <v>100</v>
      </c>
      <c r="AY172" s="144">
        <f>IFERROR(V172*INDEX(相性スクリプト1!$L$29:$L$33,MATCH(AB172,相性スクリプト1!$K$29:$K$33,0),)," ")</f>
        <v>40</v>
      </c>
      <c r="AZ172" s="144">
        <f t="shared" si="37"/>
        <v>5.5556000000000001</v>
      </c>
      <c r="BA172" s="144">
        <f t="shared" si="37"/>
        <v>2.2225000000000001</v>
      </c>
      <c r="BB172" s="144">
        <f t="shared" si="37"/>
        <v>3.3333999999999997</v>
      </c>
      <c r="BC172" s="144">
        <f t="shared" si="36"/>
        <v>1.1113</v>
      </c>
      <c r="BD172" s="144">
        <f t="shared" si="36"/>
        <v>3.3331999999999997</v>
      </c>
      <c r="BE172" s="144">
        <f t="shared" si="36"/>
        <v>6.6660999999999992</v>
      </c>
      <c r="BF172" s="126">
        <f t="shared" si="32"/>
        <v>524136</v>
      </c>
      <c r="BG172" s="149"/>
    </row>
    <row r="173" spans="1:59" x14ac:dyDescent="0.15">
      <c r="A173" s="108">
        <f t="shared" si="38"/>
        <v>115</v>
      </c>
      <c r="B173" s="54" t="s">
        <v>424</v>
      </c>
      <c r="C173" s="109" t="s">
        <v>161</v>
      </c>
      <c r="D173" s="109" t="s">
        <v>159</v>
      </c>
      <c r="E173" s="110" t="s">
        <v>128</v>
      </c>
      <c r="F173" s="110" t="s">
        <v>140</v>
      </c>
      <c r="G173" s="110">
        <v>350</v>
      </c>
      <c r="H173" s="110" t="s">
        <v>155</v>
      </c>
      <c r="I173" s="110">
        <v>30</v>
      </c>
      <c r="J173" s="110" t="s">
        <v>140</v>
      </c>
      <c r="K173" s="110">
        <v>15</v>
      </c>
      <c r="L173" s="114"/>
      <c r="M173" s="114"/>
      <c r="N173" s="114"/>
      <c r="O173" s="114"/>
      <c r="P173" s="114" t="s">
        <v>163</v>
      </c>
      <c r="Q173" s="17">
        <v>110</v>
      </c>
      <c r="R173" s="17">
        <v>140</v>
      </c>
      <c r="S173" s="17">
        <v>80</v>
      </c>
      <c r="T173" s="17">
        <v>120</v>
      </c>
      <c r="U173" s="17">
        <v>100</v>
      </c>
      <c r="V173" s="17">
        <v>130</v>
      </c>
      <c r="W173" s="122" t="s">
        <v>144</v>
      </c>
      <c r="X173" s="122" t="s">
        <v>135</v>
      </c>
      <c r="Y173" s="122" t="s">
        <v>134</v>
      </c>
      <c r="Z173" s="122" t="s">
        <v>144</v>
      </c>
      <c r="AA173" s="122" t="s">
        <v>134</v>
      </c>
      <c r="AB173" s="122" t="s">
        <v>135</v>
      </c>
      <c r="AC173" s="126">
        <f t="shared" si="34"/>
        <v>4</v>
      </c>
      <c r="AD173" s="126">
        <f t="shared" si="34"/>
        <v>1</v>
      </c>
      <c r="AE173" s="126">
        <f t="shared" si="34"/>
        <v>6</v>
      </c>
      <c r="AF173" s="126">
        <f t="shared" si="33"/>
        <v>3</v>
      </c>
      <c r="AG173" s="126">
        <f t="shared" si="33"/>
        <v>5</v>
      </c>
      <c r="AH173" s="126">
        <f t="shared" si="33"/>
        <v>2</v>
      </c>
      <c r="AI173" s="134">
        <v>46</v>
      </c>
      <c r="AJ173" s="134">
        <v>0</v>
      </c>
      <c r="AK173" s="134">
        <v>0</v>
      </c>
      <c r="AL173" s="134">
        <v>480</v>
      </c>
      <c r="AM173" s="134">
        <f t="shared" si="31"/>
        <v>526</v>
      </c>
      <c r="AN173" s="135">
        <f t="shared" si="35"/>
        <v>5.3240740740740744E-4</v>
      </c>
      <c r="AO173" s="135">
        <f t="shared" si="35"/>
        <v>0</v>
      </c>
      <c r="AP173" s="135">
        <f t="shared" si="35"/>
        <v>0</v>
      </c>
      <c r="AQ173" s="135">
        <f t="shared" si="35"/>
        <v>5.5555555555555549E-3</v>
      </c>
      <c r="AR173" s="135">
        <f t="shared" si="35"/>
        <v>6.0879629629629634E-3</v>
      </c>
      <c r="AS173" s="143"/>
      <c r="AT173" s="144">
        <f>IFERROR(Q173*INDEX(相性スクリプト1!$L$29:$L$33,MATCH(W173,相性スクリプト1!$K$29:$K$33,0),)," ")</f>
        <v>110</v>
      </c>
      <c r="AU173" s="144">
        <f>IFERROR(R173*INDEX(相性スクリプト1!$L$29:$L$33,MATCH(X173,相性スクリプト1!$K$29:$K$33,0),)," ")</f>
        <v>210</v>
      </c>
      <c r="AV173" s="144">
        <f>IFERROR(S173*INDEX(相性スクリプト1!$L$29:$L$33,MATCH(Y173,相性スクリプト1!$K$29:$K$33,0),)," ")</f>
        <v>40</v>
      </c>
      <c r="AW173" s="144">
        <f>IFERROR(T173*INDEX(相性スクリプト1!$L$29:$L$33,MATCH(Z173,相性スクリプト1!$K$29:$K$33,0),)," ")</f>
        <v>120</v>
      </c>
      <c r="AX173" s="144">
        <f>IFERROR(U173*INDEX(相性スクリプト1!$L$29:$L$33,MATCH(AA173,相性スクリプト1!$K$29:$K$33,0),)," ")</f>
        <v>50</v>
      </c>
      <c r="AY173" s="144">
        <f>IFERROR(V173*INDEX(相性スクリプト1!$L$29:$L$33,MATCH(AB173,相性スクリプト1!$K$29:$K$33,0),)," ")</f>
        <v>195</v>
      </c>
      <c r="AZ173" s="144">
        <f t="shared" si="37"/>
        <v>4.4446000000000003</v>
      </c>
      <c r="BA173" s="144">
        <f t="shared" si="37"/>
        <v>1.1114999999999999</v>
      </c>
      <c r="BB173" s="144">
        <f t="shared" si="37"/>
        <v>6.6663999999999994</v>
      </c>
      <c r="BC173" s="144">
        <f t="shared" si="36"/>
        <v>3.3332999999999999</v>
      </c>
      <c r="BD173" s="144">
        <f t="shared" si="36"/>
        <v>5.5552000000000001</v>
      </c>
      <c r="BE173" s="144">
        <f t="shared" si="36"/>
        <v>2.2221000000000002</v>
      </c>
      <c r="BF173" s="126">
        <f t="shared" si="32"/>
        <v>416352</v>
      </c>
      <c r="BG173" s="149"/>
    </row>
    <row r="174" spans="1:59" x14ac:dyDescent="0.15">
      <c r="A174" s="108">
        <f t="shared" si="38"/>
        <v>116</v>
      </c>
      <c r="B174" s="54" t="s">
        <v>161</v>
      </c>
      <c r="C174" s="109" t="s">
        <v>161</v>
      </c>
      <c r="D174" s="109" t="s">
        <v>161</v>
      </c>
      <c r="E174" s="110" t="s">
        <v>128</v>
      </c>
      <c r="F174" s="110" t="s">
        <v>162</v>
      </c>
      <c r="G174" s="110">
        <v>350</v>
      </c>
      <c r="H174" s="110" t="s">
        <v>149</v>
      </c>
      <c r="I174" s="110">
        <v>10</v>
      </c>
      <c r="J174" s="110" t="s">
        <v>148</v>
      </c>
      <c r="K174" s="110">
        <v>13</v>
      </c>
      <c r="L174" s="114"/>
      <c r="M174" s="114"/>
      <c r="N174" s="114"/>
      <c r="O174" s="114"/>
      <c r="P174" s="114" t="s">
        <v>163</v>
      </c>
      <c r="Q174" s="17">
        <v>130</v>
      </c>
      <c r="R174" s="17">
        <v>120</v>
      </c>
      <c r="S174" s="17">
        <v>80</v>
      </c>
      <c r="T174" s="17">
        <v>140</v>
      </c>
      <c r="U174" s="17">
        <v>100</v>
      </c>
      <c r="V174" s="17">
        <v>110</v>
      </c>
      <c r="W174" s="122" t="s">
        <v>144</v>
      </c>
      <c r="X174" s="122" t="s">
        <v>144</v>
      </c>
      <c r="Y174" s="122" t="s">
        <v>134</v>
      </c>
      <c r="Z174" s="122" t="s">
        <v>135</v>
      </c>
      <c r="AA174" s="122" t="s">
        <v>144</v>
      </c>
      <c r="AB174" s="122" t="s">
        <v>144</v>
      </c>
      <c r="AC174" s="126">
        <f t="shared" si="34"/>
        <v>2</v>
      </c>
      <c r="AD174" s="126">
        <f t="shared" si="34"/>
        <v>3</v>
      </c>
      <c r="AE174" s="126">
        <f t="shared" si="34"/>
        <v>6</v>
      </c>
      <c r="AF174" s="126">
        <f t="shared" si="33"/>
        <v>1</v>
      </c>
      <c r="AG174" s="126">
        <f t="shared" si="33"/>
        <v>5</v>
      </c>
      <c r="AH174" s="126">
        <f t="shared" si="33"/>
        <v>4</v>
      </c>
      <c r="AI174" s="134">
        <v>36</v>
      </c>
      <c r="AJ174" s="134">
        <v>0</v>
      </c>
      <c r="AK174" s="134">
        <v>0</v>
      </c>
      <c r="AL174" s="134">
        <v>480</v>
      </c>
      <c r="AM174" s="134">
        <f t="shared" si="31"/>
        <v>516</v>
      </c>
      <c r="AN174" s="135">
        <f t="shared" si="35"/>
        <v>4.1666666666666669E-4</v>
      </c>
      <c r="AO174" s="135">
        <f t="shared" si="35"/>
        <v>0</v>
      </c>
      <c r="AP174" s="135">
        <f t="shared" si="35"/>
        <v>0</v>
      </c>
      <c r="AQ174" s="135">
        <f t="shared" si="35"/>
        <v>5.5555555555555549E-3</v>
      </c>
      <c r="AR174" s="135">
        <f t="shared" si="35"/>
        <v>5.9722222222222225E-3</v>
      </c>
      <c r="AS174" s="143"/>
      <c r="AT174" s="144">
        <f>IFERROR(Q174*INDEX(相性スクリプト1!$L$29:$L$33,MATCH(W174,相性スクリプト1!$K$29:$K$33,0),)," ")</f>
        <v>130</v>
      </c>
      <c r="AU174" s="144">
        <f>IFERROR(R174*INDEX(相性スクリプト1!$L$29:$L$33,MATCH(X174,相性スクリプト1!$K$29:$K$33,0),)," ")</f>
        <v>120</v>
      </c>
      <c r="AV174" s="144">
        <f>IFERROR(S174*INDEX(相性スクリプト1!$L$29:$L$33,MATCH(Y174,相性スクリプト1!$K$29:$K$33,0),)," ")</f>
        <v>40</v>
      </c>
      <c r="AW174" s="144">
        <f>IFERROR(T174*INDEX(相性スクリプト1!$L$29:$L$33,MATCH(Z174,相性スクリプト1!$K$29:$K$33,0),)," ")</f>
        <v>210</v>
      </c>
      <c r="AX174" s="144">
        <f>IFERROR(U174*INDEX(相性スクリプト1!$L$29:$L$33,MATCH(AA174,相性スクリプト1!$K$29:$K$33,0),)," ")</f>
        <v>100</v>
      </c>
      <c r="AY174" s="144">
        <f>IFERROR(V174*INDEX(相性スクリプト1!$L$29:$L$33,MATCH(AB174,相性スクリプト1!$K$29:$K$33,0),)," ")</f>
        <v>110</v>
      </c>
      <c r="AZ174" s="144">
        <f t="shared" si="37"/>
        <v>2.2225999999999999</v>
      </c>
      <c r="BA174" s="144">
        <f t="shared" si="37"/>
        <v>3.3334999999999999</v>
      </c>
      <c r="BB174" s="144">
        <f t="shared" si="37"/>
        <v>6.6663999999999994</v>
      </c>
      <c r="BC174" s="144">
        <f t="shared" si="36"/>
        <v>1.1113</v>
      </c>
      <c r="BD174" s="144">
        <f t="shared" si="36"/>
        <v>5.5552000000000001</v>
      </c>
      <c r="BE174" s="144">
        <f t="shared" si="36"/>
        <v>4.4440999999999997</v>
      </c>
      <c r="BF174" s="126">
        <f t="shared" si="32"/>
        <v>236154</v>
      </c>
      <c r="BG174" s="149"/>
    </row>
    <row r="175" spans="1:59" x14ac:dyDescent="0.15">
      <c r="A175" s="108">
        <f t="shared" si="38"/>
        <v>116</v>
      </c>
      <c r="B175" s="54" t="s">
        <v>425</v>
      </c>
      <c r="C175" s="109" t="s">
        <v>161</v>
      </c>
      <c r="D175" s="109" t="s">
        <v>161</v>
      </c>
      <c r="E175" s="110" t="s">
        <v>128</v>
      </c>
      <c r="F175" s="110" t="s">
        <v>162</v>
      </c>
      <c r="G175" s="110">
        <v>370</v>
      </c>
      <c r="H175" s="110" t="s">
        <v>149</v>
      </c>
      <c r="I175" s="110">
        <v>10</v>
      </c>
      <c r="J175" s="110" t="s">
        <v>148</v>
      </c>
      <c r="K175" s="110">
        <v>13</v>
      </c>
      <c r="L175" s="114"/>
      <c r="M175" s="114"/>
      <c r="N175" s="114"/>
      <c r="O175" s="114"/>
      <c r="P175" s="114" t="s">
        <v>163</v>
      </c>
      <c r="Q175" s="17">
        <v>141</v>
      </c>
      <c r="R175" s="17">
        <v>122</v>
      </c>
      <c r="S175" s="17">
        <v>82</v>
      </c>
      <c r="T175" s="17">
        <v>183</v>
      </c>
      <c r="U175" s="17">
        <v>106</v>
      </c>
      <c r="V175" s="17">
        <v>119</v>
      </c>
      <c r="W175" s="122" t="s">
        <v>144</v>
      </c>
      <c r="X175" s="122" t="s">
        <v>144</v>
      </c>
      <c r="Y175" s="122" t="s">
        <v>134</v>
      </c>
      <c r="Z175" s="122" t="s">
        <v>135</v>
      </c>
      <c r="AA175" s="122" t="s">
        <v>144</v>
      </c>
      <c r="AB175" s="122" t="s">
        <v>144</v>
      </c>
      <c r="AC175" s="126">
        <f t="shared" si="34"/>
        <v>2</v>
      </c>
      <c r="AD175" s="126">
        <f t="shared" si="34"/>
        <v>3</v>
      </c>
      <c r="AE175" s="126">
        <f t="shared" si="34"/>
        <v>6</v>
      </c>
      <c r="AF175" s="126">
        <f t="shared" si="33"/>
        <v>1</v>
      </c>
      <c r="AG175" s="126">
        <f t="shared" si="33"/>
        <v>5</v>
      </c>
      <c r="AH175" s="126">
        <f t="shared" si="33"/>
        <v>4</v>
      </c>
      <c r="AI175" s="134">
        <v>3296</v>
      </c>
      <c r="AJ175" s="134">
        <v>0</v>
      </c>
      <c r="AK175" s="134">
        <v>0</v>
      </c>
      <c r="AL175" s="134">
        <v>277</v>
      </c>
      <c r="AM175" s="134">
        <f t="shared" si="31"/>
        <v>3573</v>
      </c>
      <c r="AN175" s="135">
        <f t="shared" si="35"/>
        <v>3.8148148148148153E-2</v>
      </c>
      <c r="AO175" s="135">
        <f t="shared" si="35"/>
        <v>0</v>
      </c>
      <c r="AP175" s="135">
        <f t="shared" si="35"/>
        <v>0</v>
      </c>
      <c r="AQ175" s="135">
        <f t="shared" si="35"/>
        <v>3.2060185185185182E-3</v>
      </c>
      <c r="AR175" s="135">
        <f t="shared" si="35"/>
        <v>4.1354166666666671E-2</v>
      </c>
      <c r="AS175" s="143"/>
      <c r="AT175" s="144">
        <f>IFERROR(Q175*INDEX(相性スクリプト1!$L$29:$L$33,MATCH(W175,相性スクリプト1!$K$29:$K$33,0),)," ")</f>
        <v>141</v>
      </c>
      <c r="AU175" s="144">
        <f>IFERROR(R175*INDEX(相性スクリプト1!$L$29:$L$33,MATCH(X175,相性スクリプト1!$K$29:$K$33,0),)," ")</f>
        <v>122</v>
      </c>
      <c r="AV175" s="144">
        <f>IFERROR(S175*INDEX(相性スクリプト1!$L$29:$L$33,MATCH(Y175,相性スクリプト1!$K$29:$K$33,0),)," ")</f>
        <v>41</v>
      </c>
      <c r="AW175" s="144">
        <f>IFERROR(T175*INDEX(相性スクリプト1!$L$29:$L$33,MATCH(Z175,相性スクリプト1!$K$29:$K$33,0),)," ")</f>
        <v>274.5</v>
      </c>
      <c r="AX175" s="144">
        <f>IFERROR(U175*INDEX(相性スクリプト1!$L$29:$L$33,MATCH(AA175,相性スクリプト1!$K$29:$K$33,0),)," ")</f>
        <v>106</v>
      </c>
      <c r="AY175" s="144">
        <f>IFERROR(V175*INDEX(相性スクリプト1!$L$29:$L$33,MATCH(AB175,相性スクリプト1!$K$29:$K$33,0),)," ")</f>
        <v>119</v>
      </c>
      <c r="AZ175" s="144">
        <f t="shared" si="37"/>
        <v>2.2225999999999999</v>
      </c>
      <c r="BA175" s="144">
        <f t="shared" si="37"/>
        <v>3.3334999999999999</v>
      </c>
      <c r="BB175" s="144">
        <f t="shared" si="37"/>
        <v>6.6663999999999994</v>
      </c>
      <c r="BC175" s="144">
        <f t="shared" si="36"/>
        <v>1.1113</v>
      </c>
      <c r="BD175" s="144">
        <f t="shared" si="36"/>
        <v>5.5552000000000001</v>
      </c>
      <c r="BE175" s="144">
        <f t="shared" si="36"/>
        <v>4.4440999999999997</v>
      </c>
      <c r="BF175" s="126">
        <f t="shared" si="32"/>
        <v>236154</v>
      </c>
      <c r="BG175" s="149"/>
    </row>
    <row r="176" spans="1:59" x14ac:dyDescent="0.15">
      <c r="A176" s="108">
        <f t="shared" si="38"/>
        <v>117</v>
      </c>
      <c r="B176" s="54" t="s">
        <v>426</v>
      </c>
      <c r="C176" s="109" t="s">
        <v>161</v>
      </c>
      <c r="D176" s="109" t="s">
        <v>242</v>
      </c>
      <c r="E176" s="110" t="s">
        <v>128</v>
      </c>
      <c r="F176" s="110" t="s">
        <v>162</v>
      </c>
      <c r="G176" s="110">
        <v>370</v>
      </c>
      <c r="H176" s="110" t="s">
        <v>149</v>
      </c>
      <c r="I176" s="110">
        <v>-5</v>
      </c>
      <c r="J176" s="110" t="s">
        <v>148</v>
      </c>
      <c r="K176" s="110">
        <v>15</v>
      </c>
      <c r="L176" s="114"/>
      <c r="M176" s="114"/>
      <c r="N176" s="114"/>
      <c r="O176" s="114"/>
      <c r="P176" s="114" t="s">
        <v>163</v>
      </c>
      <c r="Q176" s="17">
        <v>130</v>
      </c>
      <c r="R176" s="17">
        <v>120</v>
      </c>
      <c r="S176" s="17">
        <v>80</v>
      </c>
      <c r="T176" s="17">
        <v>150</v>
      </c>
      <c r="U176" s="17">
        <v>110</v>
      </c>
      <c r="V176" s="17">
        <v>140</v>
      </c>
      <c r="W176" s="122" t="s">
        <v>144</v>
      </c>
      <c r="X176" s="122" t="s">
        <v>144</v>
      </c>
      <c r="Y176" s="122" t="s">
        <v>134</v>
      </c>
      <c r="Z176" s="122" t="s">
        <v>135</v>
      </c>
      <c r="AA176" s="122" t="s">
        <v>144</v>
      </c>
      <c r="AB176" s="122" t="s">
        <v>135</v>
      </c>
      <c r="AC176" s="126">
        <f t="shared" si="34"/>
        <v>3</v>
      </c>
      <c r="AD176" s="126">
        <f t="shared" si="34"/>
        <v>4</v>
      </c>
      <c r="AE176" s="126">
        <f t="shared" si="34"/>
        <v>6</v>
      </c>
      <c r="AF176" s="126">
        <f t="shared" si="33"/>
        <v>1</v>
      </c>
      <c r="AG176" s="126">
        <f t="shared" si="33"/>
        <v>5</v>
      </c>
      <c r="AH176" s="126">
        <f t="shared" si="33"/>
        <v>2</v>
      </c>
      <c r="AI176" s="134">
        <v>35</v>
      </c>
      <c r="AJ176" s="134">
        <v>0</v>
      </c>
      <c r="AK176" s="134">
        <v>0</v>
      </c>
      <c r="AL176" s="134">
        <v>480</v>
      </c>
      <c r="AM176" s="134">
        <f t="shared" si="31"/>
        <v>515</v>
      </c>
      <c r="AN176" s="135">
        <f t="shared" si="35"/>
        <v>4.0509259259259258E-4</v>
      </c>
      <c r="AO176" s="135">
        <f t="shared" si="35"/>
        <v>0</v>
      </c>
      <c r="AP176" s="135">
        <f t="shared" si="35"/>
        <v>0</v>
      </c>
      <c r="AQ176" s="135">
        <f t="shared" si="35"/>
        <v>5.5555555555555549E-3</v>
      </c>
      <c r="AR176" s="135">
        <f t="shared" si="35"/>
        <v>5.9606481481481481E-3</v>
      </c>
      <c r="AS176" s="143"/>
      <c r="AT176" s="144">
        <f>IFERROR(Q176*INDEX(相性スクリプト1!$L$29:$L$33,MATCH(W176,相性スクリプト1!$K$29:$K$33,0),)," ")</f>
        <v>130</v>
      </c>
      <c r="AU176" s="144">
        <f>IFERROR(R176*INDEX(相性スクリプト1!$L$29:$L$33,MATCH(X176,相性スクリプト1!$K$29:$K$33,0),)," ")</f>
        <v>120</v>
      </c>
      <c r="AV176" s="144">
        <f>IFERROR(S176*INDEX(相性スクリプト1!$L$29:$L$33,MATCH(Y176,相性スクリプト1!$K$29:$K$33,0),)," ")</f>
        <v>40</v>
      </c>
      <c r="AW176" s="144">
        <f>IFERROR(T176*INDEX(相性スクリプト1!$L$29:$L$33,MATCH(Z176,相性スクリプト1!$K$29:$K$33,0),)," ")</f>
        <v>225</v>
      </c>
      <c r="AX176" s="144">
        <f>IFERROR(U176*INDEX(相性スクリプト1!$L$29:$L$33,MATCH(AA176,相性スクリプト1!$K$29:$K$33,0),)," ")</f>
        <v>110</v>
      </c>
      <c r="AY176" s="144">
        <f>IFERROR(V176*INDEX(相性スクリプト1!$L$29:$L$33,MATCH(AB176,相性スクリプト1!$K$29:$K$33,0),)," ")</f>
        <v>210</v>
      </c>
      <c r="AZ176" s="144">
        <f t="shared" si="37"/>
        <v>3.3335999999999997</v>
      </c>
      <c r="BA176" s="144">
        <f t="shared" si="37"/>
        <v>4.4444999999999997</v>
      </c>
      <c r="BB176" s="144">
        <f t="shared" si="37"/>
        <v>6.6663999999999994</v>
      </c>
      <c r="BC176" s="144">
        <f t="shared" si="36"/>
        <v>1.1113</v>
      </c>
      <c r="BD176" s="144">
        <f t="shared" si="36"/>
        <v>5.5552000000000001</v>
      </c>
      <c r="BE176" s="144">
        <f t="shared" si="36"/>
        <v>2.2221000000000002</v>
      </c>
      <c r="BF176" s="126">
        <f t="shared" si="32"/>
        <v>346152</v>
      </c>
      <c r="BG176" s="149"/>
    </row>
    <row r="177" spans="1:59" x14ac:dyDescent="0.15">
      <c r="A177" s="108">
        <f t="shared" si="38"/>
        <v>118</v>
      </c>
      <c r="B177" s="54" t="s">
        <v>427</v>
      </c>
      <c r="C177" s="109" t="s">
        <v>161</v>
      </c>
      <c r="D177" s="109" t="s">
        <v>169</v>
      </c>
      <c r="E177" s="110" t="s">
        <v>128</v>
      </c>
      <c r="F177" s="110" t="s">
        <v>162</v>
      </c>
      <c r="G177" s="110">
        <v>330</v>
      </c>
      <c r="H177" s="110" t="s">
        <v>141</v>
      </c>
      <c r="I177" s="110">
        <v>55</v>
      </c>
      <c r="J177" s="110" t="s">
        <v>148</v>
      </c>
      <c r="K177" s="110">
        <v>11</v>
      </c>
      <c r="L177" s="114"/>
      <c r="M177" s="114"/>
      <c r="N177" s="114"/>
      <c r="O177" s="114"/>
      <c r="P177" s="114" t="s">
        <v>163</v>
      </c>
      <c r="Q177" s="17">
        <v>130</v>
      </c>
      <c r="R177" s="17">
        <v>120</v>
      </c>
      <c r="S177" s="17">
        <v>100</v>
      </c>
      <c r="T177" s="17">
        <v>150</v>
      </c>
      <c r="U177" s="17">
        <v>110</v>
      </c>
      <c r="V177" s="17">
        <v>90</v>
      </c>
      <c r="W177" s="122" t="s">
        <v>144</v>
      </c>
      <c r="X177" s="122" t="s">
        <v>144</v>
      </c>
      <c r="Y177" s="122" t="s">
        <v>144</v>
      </c>
      <c r="Z177" s="122" t="s">
        <v>135</v>
      </c>
      <c r="AA177" s="122" t="s">
        <v>144</v>
      </c>
      <c r="AB177" s="122" t="s">
        <v>134</v>
      </c>
      <c r="AC177" s="126">
        <f t="shared" si="34"/>
        <v>2</v>
      </c>
      <c r="AD177" s="126">
        <f t="shared" si="34"/>
        <v>3</v>
      </c>
      <c r="AE177" s="126">
        <f t="shared" si="34"/>
        <v>5</v>
      </c>
      <c r="AF177" s="126">
        <f t="shared" si="33"/>
        <v>1</v>
      </c>
      <c r="AG177" s="126">
        <f t="shared" si="33"/>
        <v>4</v>
      </c>
      <c r="AH177" s="126">
        <f t="shared" si="33"/>
        <v>6</v>
      </c>
      <c r="AI177" s="134">
        <v>30</v>
      </c>
      <c r="AJ177" s="134">
        <v>0</v>
      </c>
      <c r="AK177" s="134">
        <v>0</v>
      </c>
      <c r="AL177" s="134">
        <v>480</v>
      </c>
      <c r="AM177" s="134">
        <f t="shared" si="31"/>
        <v>510</v>
      </c>
      <c r="AN177" s="135">
        <f t="shared" si="35"/>
        <v>3.4722222222222218E-4</v>
      </c>
      <c r="AO177" s="135">
        <f t="shared" si="35"/>
        <v>0</v>
      </c>
      <c r="AP177" s="135">
        <f t="shared" si="35"/>
        <v>0</v>
      </c>
      <c r="AQ177" s="135">
        <f t="shared" si="35"/>
        <v>5.5555555555555549E-3</v>
      </c>
      <c r="AR177" s="135">
        <f t="shared" si="35"/>
        <v>5.9027777777777785E-3</v>
      </c>
      <c r="AS177" s="143"/>
      <c r="AT177" s="144">
        <f>IFERROR(Q177*INDEX(相性スクリプト1!$L$29:$L$33,MATCH(W177,相性スクリプト1!$K$29:$K$33,0),)," ")</f>
        <v>130</v>
      </c>
      <c r="AU177" s="144">
        <f>IFERROR(R177*INDEX(相性スクリプト1!$L$29:$L$33,MATCH(X177,相性スクリプト1!$K$29:$K$33,0),)," ")</f>
        <v>120</v>
      </c>
      <c r="AV177" s="144">
        <f>IFERROR(S177*INDEX(相性スクリプト1!$L$29:$L$33,MATCH(Y177,相性スクリプト1!$K$29:$K$33,0),)," ")</f>
        <v>100</v>
      </c>
      <c r="AW177" s="144">
        <f>IFERROR(T177*INDEX(相性スクリプト1!$L$29:$L$33,MATCH(Z177,相性スクリプト1!$K$29:$K$33,0),)," ")</f>
        <v>225</v>
      </c>
      <c r="AX177" s="144">
        <f>IFERROR(U177*INDEX(相性スクリプト1!$L$29:$L$33,MATCH(AA177,相性スクリプト1!$K$29:$K$33,0),)," ")</f>
        <v>110</v>
      </c>
      <c r="AY177" s="144">
        <f>IFERROR(V177*INDEX(相性スクリプト1!$L$29:$L$33,MATCH(AB177,相性スクリプト1!$K$29:$K$33,0),)," ")</f>
        <v>45</v>
      </c>
      <c r="AZ177" s="144">
        <f t="shared" si="37"/>
        <v>2.2225999999999999</v>
      </c>
      <c r="BA177" s="144">
        <f t="shared" si="37"/>
        <v>3.3334999999999999</v>
      </c>
      <c r="BB177" s="144">
        <f t="shared" si="37"/>
        <v>5.5553999999999997</v>
      </c>
      <c r="BC177" s="144">
        <f t="shared" si="36"/>
        <v>1.1113</v>
      </c>
      <c r="BD177" s="144">
        <f t="shared" si="36"/>
        <v>4.4442000000000004</v>
      </c>
      <c r="BE177" s="144">
        <f t="shared" si="36"/>
        <v>6.6660999999999992</v>
      </c>
      <c r="BF177" s="126">
        <f t="shared" si="32"/>
        <v>235146</v>
      </c>
      <c r="BG177" s="149"/>
    </row>
    <row r="178" spans="1:59" x14ac:dyDescent="0.15">
      <c r="A178" s="108">
        <f t="shared" si="38"/>
        <v>119</v>
      </c>
      <c r="B178" s="54" t="s">
        <v>428</v>
      </c>
      <c r="C178" s="109" t="s">
        <v>161</v>
      </c>
      <c r="D178" s="109" t="s">
        <v>171</v>
      </c>
      <c r="E178" s="110" t="s">
        <v>128</v>
      </c>
      <c r="F178" s="110" t="s">
        <v>162</v>
      </c>
      <c r="G178" s="110">
        <v>330</v>
      </c>
      <c r="H178" s="110" t="s">
        <v>149</v>
      </c>
      <c r="I178" s="110">
        <v>35</v>
      </c>
      <c r="J178" s="110" t="s">
        <v>148</v>
      </c>
      <c r="K178" s="110">
        <v>14</v>
      </c>
      <c r="L178" s="114"/>
      <c r="M178" s="114"/>
      <c r="N178" s="114"/>
      <c r="O178" s="114"/>
      <c r="P178" s="114" t="s">
        <v>163</v>
      </c>
      <c r="Q178" s="17">
        <v>120</v>
      </c>
      <c r="R178" s="17">
        <v>140</v>
      </c>
      <c r="S178" s="17">
        <v>80</v>
      </c>
      <c r="T178" s="17">
        <v>150</v>
      </c>
      <c r="U178" s="17">
        <v>130</v>
      </c>
      <c r="V178" s="17">
        <v>100</v>
      </c>
      <c r="W178" s="122" t="s">
        <v>144</v>
      </c>
      <c r="X178" s="122" t="s">
        <v>135</v>
      </c>
      <c r="Y178" s="122" t="s">
        <v>134</v>
      </c>
      <c r="Z178" s="122" t="s">
        <v>135</v>
      </c>
      <c r="AA178" s="122" t="s">
        <v>135</v>
      </c>
      <c r="AB178" s="122" t="s">
        <v>134</v>
      </c>
      <c r="AC178" s="126">
        <f t="shared" si="34"/>
        <v>4</v>
      </c>
      <c r="AD178" s="126">
        <f t="shared" si="34"/>
        <v>2</v>
      </c>
      <c r="AE178" s="126">
        <f t="shared" si="34"/>
        <v>6</v>
      </c>
      <c r="AF178" s="126">
        <f t="shared" si="33"/>
        <v>1</v>
      </c>
      <c r="AG178" s="126">
        <f t="shared" si="33"/>
        <v>3</v>
      </c>
      <c r="AH178" s="126">
        <f t="shared" si="33"/>
        <v>5</v>
      </c>
      <c r="AI178" s="134">
        <v>24</v>
      </c>
      <c r="AJ178" s="134">
        <v>0</v>
      </c>
      <c r="AK178" s="134">
        <v>0</v>
      </c>
      <c r="AL178" s="134">
        <v>480</v>
      </c>
      <c r="AM178" s="134">
        <f t="shared" si="31"/>
        <v>504</v>
      </c>
      <c r="AN178" s="135">
        <f t="shared" si="35"/>
        <v>2.7777777777777778E-4</v>
      </c>
      <c r="AO178" s="135">
        <f t="shared" si="35"/>
        <v>0</v>
      </c>
      <c r="AP178" s="135">
        <f t="shared" si="35"/>
        <v>0</v>
      </c>
      <c r="AQ178" s="135">
        <f t="shared" si="35"/>
        <v>5.5555555555555549E-3</v>
      </c>
      <c r="AR178" s="135">
        <f t="shared" si="35"/>
        <v>5.8333333333333327E-3</v>
      </c>
      <c r="AS178" s="143"/>
      <c r="AT178" s="144">
        <f>IFERROR(Q178*INDEX(相性スクリプト1!$L$29:$L$33,MATCH(W178,相性スクリプト1!$K$29:$K$33,0),)," ")</f>
        <v>120</v>
      </c>
      <c r="AU178" s="144">
        <f>IFERROR(R178*INDEX(相性スクリプト1!$L$29:$L$33,MATCH(X178,相性スクリプト1!$K$29:$K$33,0),)," ")</f>
        <v>210</v>
      </c>
      <c r="AV178" s="144">
        <f>IFERROR(S178*INDEX(相性スクリプト1!$L$29:$L$33,MATCH(Y178,相性スクリプト1!$K$29:$K$33,0),)," ")</f>
        <v>40</v>
      </c>
      <c r="AW178" s="144">
        <f>IFERROR(T178*INDEX(相性スクリプト1!$L$29:$L$33,MATCH(Z178,相性スクリプト1!$K$29:$K$33,0),)," ")</f>
        <v>225</v>
      </c>
      <c r="AX178" s="144">
        <f>IFERROR(U178*INDEX(相性スクリプト1!$L$29:$L$33,MATCH(AA178,相性スクリプト1!$K$29:$K$33,0),)," ")</f>
        <v>195</v>
      </c>
      <c r="AY178" s="144">
        <f>IFERROR(V178*INDEX(相性スクリプト1!$L$29:$L$33,MATCH(AB178,相性スクリプト1!$K$29:$K$33,0),)," ")</f>
        <v>50</v>
      </c>
      <c r="AZ178" s="144">
        <f t="shared" si="37"/>
        <v>4.4446000000000003</v>
      </c>
      <c r="BA178" s="144">
        <f t="shared" si="37"/>
        <v>2.2225000000000001</v>
      </c>
      <c r="BB178" s="144">
        <f t="shared" si="37"/>
        <v>6.6663999999999994</v>
      </c>
      <c r="BC178" s="144">
        <f t="shared" si="36"/>
        <v>1.1113</v>
      </c>
      <c r="BD178" s="144">
        <f t="shared" si="36"/>
        <v>3.3331999999999997</v>
      </c>
      <c r="BE178" s="144">
        <f t="shared" si="36"/>
        <v>5.5550999999999995</v>
      </c>
      <c r="BF178" s="126">
        <f t="shared" si="32"/>
        <v>426135</v>
      </c>
      <c r="BG178" s="149"/>
    </row>
    <row r="179" spans="1:59" x14ac:dyDescent="0.15">
      <c r="A179" s="108">
        <f t="shared" si="38"/>
        <v>120</v>
      </c>
      <c r="B179" s="54" t="s">
        <v>429</v>
      </c>
      <c r="C179" s="109" t="s">
        <v>161</v>
      </c>
      <c r="D179" s="109" t="s">
        <v>400</v>
      </c>
      <c r="E179" s="110" t="s">
        <v>147</v>
      </c>
      <c r="F179" s="110" t="s">
        <v>140</v>
      </c>
      <c r="G179" s="110">
        <v>370</v>
      </c>
      <c r="H179" s="110" t="s">
        <v>155</v>
      </c>
      <c r="I179" s="110">
        <v>50</v>
      </c>
      <c r="J179" s="110" t="s">
        <v>140</v>
      </c>
      <c r="K179" s="110">
        <v>14</v>
      </c>
      <c r="L179" s="114"/>
      <c r="M179" s="114"/>
      <c r="N179" s="114"/>
      <c r="O179" s="114"/>
      <c r="P179" s="114" t="s">
        <v>163</v>
      </c>
      <c r="Q179" s="17">
        <v>130</v>
      </c>
      <c r="R179" s="17">
        <v>120</v>
      </c>
      <c r="S179" s="17">
        <v>80</v>
      </c>
      <c r="T179" s="17">
        <v>110</v>
      </c>
      <c r="U179" s="17">
        <v>90</v>
      </c>
      <c r="V179" s="17">
        <v>100</v>
      </c>
      <c r="W179" s="122" t="s">
        <v>135</v>
      </c>
      <c r="X179" s="122" t="s">
        <v>144</v>
      </c>
      <c r="Y179" s="122" t="s">
        <v>134</v>
      </c>
      <c r="Z179" s="122" t="s">
        <v>144</v>
      </c>
      <c r="AA179" s="122" t="s">
        <v>134</v>
      </c>
      <c r="AB179" s="122" t="s">
        <v>144</v>
      </c>
      <c r="AC179" s="126">
        <f t="shared" si="34"/>
        <v>1</v>
      </c>
      <c r="AD179" s="126">
        <f t="shared" si="34"/>
        <v>2</v>
      </c>
      <c r="AE179" s="126">
        <f t="shared" si="34"/>
        <v>6</v>
      </c>
      <c r="AF179" s="126">
        <f t="shared" si="33"/>
        <v>3</v>
      </c>
      <c r="AG179" s="126">
        <f t="shared" si="33"/>
        <v>5</v>
      </c>
      <c r="AH179" s="126">
        <f t="shared" si="33"/>
        <v>4</v>
      </c>
      <c r="AI179" s="134">
        <v>21</v>
      </c>
      <c r="AJ179" s="134">
        <v>0</v>
      </c>
      <c r="AK179" s="134">
        <v>0</v>
      </c>
      <c r="AL179" s="134">
        <v>480</v>
      </c>
      <c r="AM179" s="134">
        <f t="shared" si="31"/>
        <v>501</v>
      </c>
      <c r="AN179" s="135">
        <f t="shared" si="35"/>
        <v>2.4305555555555555E-4</v>
      </c>
      <c r="AO179" s="135">
        <f t="shared" si="35"/>
        <v>0</v>
      </c>
      <c r="AP179" s="135">
        <f t="shared" si="35"/>
        <v>0</v>
      </c>
      <c r="AQ179" s="135">
        <f t="shared" si="35"/>
        <v>5.5555555555555549E-3</v>
      </c>
      <c r="AR179" s="135">
        <f t="shared" si="35"/>
        <v>5.7986111111111112E-3</v>
      </c>
      <c r="AS179" s="143"/>
      <c r="AT179" s="144">
        <f>IFERROR(Q179*INDEX(相性スクリプト1!$L$29:$L$33,MATCH(W179,相性スクリプト1!$K$29:$K$33,0),)," ")</f>
        <v>195</v>
      </c>
      <c r="AU179" s="144">
        <f>IFERROR(R179*INDEX(相性スクリプト1!$L$29:$L$33,MATCH(X179,相性スクリプト1!$K$29:$K$33,0),)," ")</f>
        <v>120</v>
      </c>
      <c r="AV179" s="144">
        <f>IFERROR(S179*INDEX(相性スクリプト1!$L$29:$L$33,MATCH(Y179,相性スクリプト1!$K$29:$K$33,0),)," ")</f>
        <v>40</v>
      </c>
      <c r="AW179" s="144">
        <f>IFERROR(T179*INDEX(相性スクリプト1!$L$29:$L$33,MATCH(Z179,相性スクリプト1!$K$29:$K$33,0),)," ")</f>
        <v>110</v>
      </c>
      <c r="AX179" s="144">
        <f>IFERROR(U179*INDEX(相性スクリプト1!$L$29:$L$33,MATCH(AA179,相性スクリプト1!$K$29:$K$33,0),)," ")</f>
        <v>45</v>
      </c>
      <c r="AY179" s="144">
        <f>IFERROR(V179*INDEX(相性スクリプト1!$L$29:$L$33,MATCH(AB179,相性スクリプト1!$K$29:$K$33,0),)," ")</f>
        <v>100</v>
      </c>
      <c r="AZ179" s="144">
        <f t="shared" si="37"/>
        <v>1.1115999999999999</v>
      </c>
      <c r="BA179" s="144">
        <f t="shared" si="37"/>
        <v>2.2225000000000001</v>
      </c>
      <c r="BB179" s="144">
        <f t="shared" si="37"/>
        <v>6.6663999999999994</v>
      </c>
      <c r="BC179" s="144">
        <f t="shared" si="36"/>
        <v>3.3332999999999999</v>
      </c>
      <c r="BD179" s="144">
        <f t="shared" si="36"/>
        <v>5.5552000000000001</v>
      </c>
      <c r="BE179" s="144">
        <f t="shared" si="36"/>
        <v>4.4440999999999997</v>
      </c>
      <c r="BF179" s="126">
        <f t="shared" si="32"/>
        <v>126354</v>
      </c>
      <c r="BG179" s="149"/>
    </row>
    <row r="180" spans="1:59" x14ac:dyDescent="0.15">
      <c r="A180" s="108">
        <f t="shared" si="38"/>
        <v>120</v>
      </c>
      <c r="B180" s="54" t="s">
        <v>430</v>
      </c>
      <c r="C180" s="109" t="s">
        <v>161</v>
      </c>
      <c r="D180" s="109" t="s">
        <v>400</v>
      </c>
      <c r="E180" s="110" t="s">
        <v>147</v>
      </c>
      <c r="F180" s="110" t="s">
        <v>140</v>
      </c>
      <c r="G180" s="110">
        <v>390</v>
      </c>
      <c r="H180" s="110" t="s">
        <v>155</v>
      </c>
      <c r="I180" s="110">
        <v>50</v>
      </c>
      <c r="J180" s="110" t="s">
        <v>140</v>
      </c>
      <c r="K180" s="110">
        <v>14</v>
      </c>
      <c r="L180" s="114"/>
      <c r="M180" s="114" t="s">
        <v>431</v>
      </c>
      <c r="N180" s="114"/>
      <c r="O180" s="114"/>
      <c r="P180" s="114" t="s">
        <v>163</v>
      </c>
      <c r="Q180" s="17">
        <v>146</v>
      </c>
      <c r="R180" s="17">
        <v>146</v>
      </c>
      <c r="S180" s="17">
        <v>87</v>
      </c>
      <c r="T180" s="17">
        <v>115</v>
      </c>
      <c r="U180" s="17">
        <v>107</v>
      </c>
      <c r="V180" s="17">
        <v>111</v>
      </c>
      <c r="W180" s="122" t="s">
        <v>135</v>
      </c>
      <c r="X180" s="122" t="s">
        <v>144</v>
      </c>
      <c r="Y180" s="122" t="s">
        <v>134</v>
      </c>
      <c r="Z180" s="122" t="s">
        <v>144</v>
      </c>
      <c r="AA180" s="122" t="s">
        <v>134</v>
      </c>
      <c r="AB180" s="122" t="s">
        <v>144</v>
      </c>
      <c r="AC180" s="126">
        <f t="shared" si="34"/>
        <v>1</v>
      </c>
      <c r="AD180" s="126">
        <f t="shared" si="34"/>
        <v>2</v>
      </c>
      <c r="AE180" s="126">
        <f t="shared" si="34"/>
        <v>6</v>
      </c>
      <c r="AF180" s="126">
        <f t="shared" si="33"/>
        <v>3</v>
      </c>
      <c r="AG180" s="126">
        <f t="shared" si="33"/>
        <v>5</v>
      </c>
      <c r="AH180" s="126">
        <f t="shared" si="33"/>
        <v>4</v>
      </c>
      <c r="AI180" s="134">
        <v>3961</v>
      </c>
      <c r="AJ180" s="134">
        <v>43</v>
      </c>
      <c r="AK180" s="134">
        <v>0</v>
      </c>
      <c r="AL180" s="134">
        <v>334</v>
      </c>
      <c r="AM180" s="134">
        <f t="shared" si="31"/>
        <v>4338</v>
      </c>
      <c r="AN180" s="135">
        <f t="shared" si="35"/>
        <v>4.5844907407407404E-2</v>
      </c>
      <c r="AO180" s="135">
        <f t="shared" si="35"/>
        <v>4.9768518518518521E-4</v>
      </c>
      <c r="AP180" s="135">
        <f t="shared" si="35"/>
        <v>0</v>
      </c>
      <c r="AQ180" s="135">
        <f t="shared" si="35"/>
        <v>3.8657407407407403E-3</v>
      </c>
      <c r="AR180" s="135">
        <f t="shared" si="35"/>
        <v>5.0208333333333334E-2</v>
      </c>
      <c r="AS180" s="143"/>
      <c r="AT180" s="144">
        <f>IFERROR(Q180*INDEX(相性スクリプト1!$L$29:$L$33,MATCH(W180,相性スクリプト1!$K$29:$K$33,0),)," ")</f>
        <v>219</v>
      </c>
      <c r="AU180" s="144">
        <f>IFERROR(R180*INDEX(相性スクリプト1!$L$29:$L$33,MATCH(X180,相性スクリプト1!$K$29:$K$33,0),)," ")</f>
        <v>146</v>
      </c>
      <c r="AV180" s="144">
        <f>IFERROR(S180*INDEX(相性スクリプト1!$L$29:$L$33,MATCH(Y180,相性スクリプト1!$K$29:$K$33,0),)," ")</f>
        <v>43.5</v>
      </c>
      <c r="AW180" s="144">
        <f>IFERROR(T180*INDEX(相性スクリプト1!$L$29:$L$33,MATCH(Z180,相性スクリプト1!$K$29:$K$33,0),)," ")</f>
        <v>115</v>
      </c>
      <c r="AX180" s="144">
        <f>IFERROR(U180*INDEX(相性スクリプト1!$L$29:$L$33,MATCH(AA180,相性スクリプト1!$K$29:$K$33,0),)," ")</f>
        <v>53.5</v>
      </c>
      <c r="AY180" s="144">
        <f>IFERROR(V180*INDEX(相性スクリプト1!$L$29:$L$33,MATCH(AB180,相性スクリプト1!$K$29:$K$33,0),)," ")</f>
        <v>111</v>
      </c>
      <c r="AZ180" s="144">
        <f t="shared" si="37"/>
        <v>1.1115999999999999</v>
      </c>
      <c r="BA180" s="144">
        <f t="shared" si="37"/>
        <v>2.2115</v>
      </c>
      <c r="BB180" s="144">
        <f t="shared" si="37"/>
        <v>6.6663999999999994</v>
      </c>
      <c r="BC180" s="144">
        <f t="shared" si="36"/>
        <v>3.3332999999999999</v>
      </c>
      <c r="BD180" s="144">
        <f t="shared" si="36"/>
        <v>5.5552000000000001</v>
      </c>
      <c r="BE180" s="144">
        <f t="shared" si="36"/>
        <v>4.4440999999999997</v>
      </c>
      <c r="BF180" s="126">
        <f t="shared" si="32"/>
        <v>126354</v>
      </c>
      <c r="BG180" s="149"/>
    </row>
    <row r="181" spans="1:59" x14ac:dyDescent="0.15">
      <c r="A181" s="108">
        <f t="shared" si="38"/>
        <v>121</v>
      </c>
      <c r="B181" s="54" t="s">
        <v>432</v>
      </c>
      <c r="C181" s="109" t="s">
        <v>161</v>
      </c>
      <c r="D181" s="109" t="s">
        <v>174</v>
      </c>
      <c r="E181" s="110" t="s">
        <v>128</v>
      </c>
      <c r="F181" s="110" t="s">
        <v>140</v>
      </c>
      <c r="G181" s="110">
        <v>310</v>
      </c>
      <c r="H181" s="110" t="s">
        <v>149</v>
      </c>
      <c r="I181" s="110">
        <v>65</v>
      </c>
      <c r="J181" s="110" t="s">
        <v>148</v>
      </c>
      <c r="K181" s="110">
        <v>15</v>
      </c>
      <c r="L181" s="114"/>
      <c r="M181" s="114"/>
      <c r="N181" s="114"/>
      <c r="O181" s="114"/>
      <c r="P181" s="114" t="s">
        <v>163</v>
      </c>
      <c r="Q181" s="17">
        <v>140</v>
      </c>
      <c r="R181" s="17">
        <v>130</v>
      </c>
      <c r="S181" s="17">
        <v>100</v>
      </c>
      <c r="T181" s="17">
        <v>150</v>
      </c>
      <c r="U181" s="17">
        <v>110</v>
      </c>
      <c r="V181" s="17">
        <v>120</v>
      </c>
      <c r="W181" s="122" t="s">
        <v>144</v>
      </c>
      <c r="X181" s="122" t="s">
        <v>144</v>
      </c>
      <c r="Y181" s="122" t="s">
        <v>144</v>
      </c>
      <c r="Z181" s="122" t="s">
        <v>135</v>
      </c>
      <c r="AA181" s="122" t="s">
        <v>144</v>
      </c>
      <c r="AB181" s="122" t="s">
        <v>144</v>
      </c>
      <c r="AC181" s="126">
        <f t="shared" si="34"/>
        <v>2</v>
      </c>
      <c r="AD181" s="126">
        <f t="shared" si="34"/>
        <v>3</v>
      </c>
      <c r="AE181" s="126">
        <f t="shared" si="34"/>
        <v>6</v>
      </c>
      <c r="AF181" s="126">
        <f t="shared" si="33"/>
        <v>1</v>
      </c>
      <c r="AG181" s="126">
        <f t="shared" si="33"/>
        <v>5</v>
      </c>
      <c r="AH181" s="126">
        <f t="shared" si="33"/>
        <v>4</v>
      </c>
      <c r="AI181" s="134">
        <v>12</v>
      </c>
      <c r="AJ181" s="134">
        <v>0</v>
      </c>
      <c r="AK181" s="134">
        <v>0</v>
      </c>
      <c r="AL181" s="134">
        <v>480</v>
      </c>
      <c r="AM181" s="134">
        <f t="shared" si="31"/>
        <v>492</v>
      </c>
      <c r="AN181" s="135">
        <f t="shared" si="35"/>
        <v>1.3888888888888889E-4</v>
      </c>
      <c r="AO181" s="135">
        <f t="shared" si="35"/>
        <v>0</v>
      </c>
      <c r="AP181" s="135">
        <f t="shared" si="35"/>
        <v>0</v>
      </c>
      <c r="AQ181" s="135">
        <f t="shared" si="35"/>
        <v>5.5555555555555549E-3</v>
      </c>
      <c r="AR181" s="135">
        <f t="shared" si="35"/>
        <v>5.6944444444444447E-3</v>
      </c>
      <c r="AS181" s="143"/>
      <c r="AT181" s="144">
        <f>IFERROR(Q181*INDEX(相性スクリプト1!$L$29:$L$33,MATCH(W181,相性スクリプト1!$K$29:$K$33,0),)," ")</f>
        <v>140</v>
      </c>
      <c r="AU181" s="144">
        <f>IFERROR(R181*INDEX(相性スクリプト1!$L$29:$L$33,MATCH(X181,相性スクリプト1!$K$29:$K$33,0),)," ")</f>
        <v>130</v>
      </c>
      <c r="AV181" s="144">
        <f>IFERROR(S181*INDEX(相性スクリプト1!$L$29:$L$33,MATCH(Y181,相性スクリプト1!$K$29:$K$33,0),)," ")</f>
        <v>100</v>
      </c>
      <c r="AW181" s="144">
        <f>IFERROR(T181*INDEX(相性スクリプト1!$L$29:$L$33,MATCH(Z181,相性スクリプト1!$K$29:$K$33,0),)," ")</f>
        <v>225</v>
      </c>
      <c r="AX181" s="144">
        <f>IFERROR(U181*INDEX(相性スクリプト1!$L$29:$L$33,MATCH(AA181,相性スクリプト1!$K$29:$K$33,0),)," ")</f>
        <v>110</v>
      </c>
      <c r="AY181" s="144">
        <f>IFERROR(V181*INDEX(相性スクリプト1!$L$29:$L$33,MATCH(AB181,相性スクリプト1!$K$29:$K$33,0),)," ")</f>
        <v>120</v>
      </c>
      <c r="AZ181" s="144">
        <f t="shared" si="37"/>
        <v>2.2225999999999999</v>
      </c>
      <c r="BA181" s="144">
        <f t="shared" si="37"/>
        <v>3.3334999999999999</v>
      </c>
      <c r="BB181" s="144">
        <f t="shared" si="37"/>
        <v>6.6663999999999994</v>
      </c>
      <c r="BC181" s="144">
        <f t="shared" si="36"/>
        <v>1.1113</v>
      </c>
      <c r="BD181" s="144">
        <f t="shared" si="36"/>
        <v>5.5552000000000001</v>
      </c>
      <c r="BE181" s="144">
        <f t="shared" si="36"/>
        <v>4.4440999999999997</v>
      </c>
      <c r="BF181" s="126">
        <f t="shared" si="32"/>
        <v>236154</v>
      </c>
      <c r="BG181" s="149"/>
    </row>
    <row r="182" spans="1:59" x14ac:dyDescent="0.15">
      <c r="A182" s="108">
        <f t="shared" si="38"/>
        <v>122</v>
      </c>
      <c r="B182" s="54" t="s">
        <v>433</v>
      </c>
      <c r="C182" s="109" t="s">
        <v>161</v>
      </c>
      <c r="D182" s="109" t="s">
        <v>178</v>
      </c>
      <c r="E182" s="110" t="s">
        <v>128</v>
      </c>
      <c r="F182" s="110" t="s">
        <v>162</v>
      </c>
      <c r="G182" s="110">
        <v>390</v>
      </c>
      <c r="H182" s="110" t="s">
        <v>155</v>
      </c>
      <c r="I182" s="110">
        <v>-50</v>
      </c>
      <c r="J182" s="110" t="s">
        <v>148</v>
      </c>
      <c r="K182" s="110">
        <v>15</v>
      </c>
      <c r="L182" s="114"/>
      <c r="M182" s="114"/>
      <c r="N182" s="114"/>
      <c r="O182" s="114"/>
      <c r="P182" s="114" t="s">
        <v>434</v>
      </c>
      <c r="Q182" s="17">
        <v>120</v>
      </c>
      <c r="R182" s="17">
        <v>90</v>
      </c>
      <c r="S182" s="17">
        <v>130</v>
      </c>
      <c r="T182" s="17">
        <v>140</v>
      </c>
      <c r="U182" s="17">
        <v>100</v>
      </c>
      <c r="V182" s="17">
        <v>110</v>
      </c>
      <c r="W182" s="122" t="s">
        <v>144</v>
      </c>
      <c r="X182" s="122" t="s">
        <v>134</v>
      </c>
      <c r="Y182" s="122" t="s">
        <v>144</v>
      </c>
      <c r="Z182" s="122" t="s">
        <v>135</v>
      </c>
      <c r="AA182" s="122" t="s">
        <v>135</v>
      </c>
      <c r="AB182" s="122" t="s">
        <v>144</v>
      </c>
      <c r="AC182" s="126">
        <f t="shared" si="34"/>
        <v>4</v>
      </c>
      <c r="AD182" s="126">
        <f t="shared" si="34"/>
        <v>6</v>
      </c>
      <c r="AE182" s="126">
        <f t="shared" si="34"/>
        <v>3</v>
      </c>
      <c r="AF182" s="126">
        <f t="shared" si="33"/>
        <v>1</v>
      </c>
      <c r="AG182" s="126">
        <f t="shared" si="33"/>
        <v>2</v>
      </c>
      <c r="AH182" s="126">
        <f t="shared" si="33"/>
        <v>5</v>
      </c>
      <c r="AI182" s="134">
        <v>13</v>
      </c>
      <c r="AJ182" s="134">
        <v>0</v>
      </c>
      <c r="AK182" s="134">
        <v>0</v>
      </c>
      <c r="AL182" s="134">
        <v>480</v>
      </c>
      <c r="AM182" s="134">
        <f t="shared" si="31"/>
        <v>493</v>
      </c>
      <c r="AN182" s="135">
        <f t="shared" si="35"/>
        <v>1.5046296296296295E-4</v>
      </c>
      <c r="AO182" s="135">
        <f t="shared" si="35"/>
        <v>0</v>
      </c>
      <c r="AP182" s="135">
        <f t="shared" si="35"/>
        <v>0</v>
      </c>
      <c r="AQ182" s="135">
        <f t="shared" si="35"/>
        <v>5.5555555555555549E-3</v>
      </c>
      <c r="AR182" s="135">
        <f t="shared" si="35"/>
        <v>5.7060185185185183E-3</v>
      </c>
      <c r="AS182" s="143"/>
      <c r="AT182" s="144">
        <f>IFERROR(Q182*INDEX(相性スクリプト1!$L$29:$L$33,MATCH(W182,相性スクリプト1!$K$29:$K$33,0),)," ")</f>
        <v>120</v>
      </c>
      <c r="AU182" s="144">
        <f>IFERROR(R182*INDEX(相性スクリプト1!$L$29:$L$33,MATCH(X182,相性スクリプト1!$K$29:$K$33,0),)," ")</f>
        <v>45</v>
      </c>
      <c r="AV182" s="144">
        <f>IFERROR(S182*INDEX(相性スクリプト1!$L$29:$L$33,MATCH(Y182,相性スクリプト1!$K$29:$K$33,0),)," ")</f>
        <v>130</v>
      </c>
      <c r="AW182" s="144">
        <f>IFERROR(T182*INDEX(相性スクリプト1!$L$29:$L$33,MATCH(Z182,相性スクリプト1!$K$29:$K$33,0),)," ")</f>
        <v>210</v>
      </c>
      <c r="AX182" s="144">
        <f>IFERROR(U182*INDEX(相性スクリプト1!$L$29:$L$33,MATCH(AA182,相性スクリプト1!$K$29:$K$33,0),)," ")</f>
        <v>150</v>
      </c>
      <c r="AY182" s="144">
        <f>IFERROR(V182*INDEX(相性スクリプト1!$L$29:$L$33,MATCH(AB182,相性スクリプト1!$K$29:$K$33,0),)," ")</f>
        <v>110</v>
      </c>
      <c r="AZ182" s="144">
        <f t="shared" si="37"/>
        <v>4.4336000000000011</v>
      </c>
      <c r="BA182" s="144">
        <f t="shared" si="37"/>
        <v>6.6664999999999992</v>
      </c>
      <c r="BB182" s="144">
        <f t="shared" si="37"/>
        <v>3.3223999999999996</v>
      </c>
      <c r="BC182" s="144">
        <f t="shared" si="36"/>
        <v>1.1113</v>
      </c>
      <c r="BD182" s="144">
        <f t="shared" si="36"/>
        <v>2.2551999999999999</v>
      </c>
      <c r="BE182" s="144">
        <f t="shared" si="36"/>
        <v>5.5440999999999994</v>
      </c>
      <c r="BF182" s="126">
        <f t="shared" si="32"/>
        <v>463125</v>
      </c>
      <c r="BG182" s="149"/>
    </row>
    <row r="183" spans="1:59" x14ac:dyDescent="0.15">
      <c r="A183" s="108">
        <f t="shared" si="38"/>
        <v>123</v>
      </c>
      <c r="B183" s="54" t="s">
        <v>435</v>
      </c>
      <c r="C183" s="109" t="s">
        <v>161</v>
      </c>
      <c r="D183" s="109" t="s">
        <v>181</v>
      </c>
      <c r="E183" s="110" t="s">
        <v>147</v>
      </c>
      <c r="F183" s="110" t="s">
        <v>148</v>
      </c>
      <c r="G183" s="110">
        <v>350</v>
      </c>
      <c r="H183" s="110" t="s">
        <v>149</v>
      </c>
      <c r="I183" s="110">
        <v>10</v>
      </c>
      <c r="J183" s="110" t="s">
        <v>148</v>
      </c>
      <c r="K183" s="110">
        <v>13</v>
      </c>
      <c r="L183" s="114"/>
      <c r="M183" s="114"/>
      <c r="N183" s="114"/>
      <c r="O183" s="114"/>
      <c r="P183" s="114" t="s">
        <v>163</v>
      </c>
      <c r="Q183" s="17">
        <v>130</v>
      </c>
      <c r="R183" s="17">
        <v>120</v>
      </c>
      <c r="S183" s="17">
        <v>80</v>
      </c>
      <c r="T183" s="17">
        <v>150</v>
      </c>
      <c r="U183" s="17">
        <v>100</v>
      </c>
      <c r="V183" s="17">
        <v>110</v>
      </c>
      <c r="W183" s="122" t="s">
        <v>144</v>
      </c>
      <c r="X183" s="122" t="s">
        <v>144</v>
      </c>
      <c r="Y183" s="122" t="s">
        <v>134</v>
      </c>
      <c r="Z183" s="122" t="s">
        <v>135</v>
      </c>
      <c r="AA183" s="122" t="s">
        <v>144</v>
      </c>
      <c r="AB183" s="122" t="s">
        <v>144</v>
      </c>
      <c r="AC183" s="126">
        <f t="shared" si="34"/>
        <v>2</v>
      </c>
      <c r="AD183" s="126">
        <f t="shared" si="34"/>
        <v>3</v>
      </c>
      <c r="AE183" s="126">
        <f t="shared" si="34"/>
        <v>6</v>
      </c>
      <c r="AF183" s="126">
        <f t="shared" si="33"/>
        <v>1</v>
      </c>
      <c r="AG183" s="126">
        <f t="shared" si="33"/>
        <v>5</v>
      </c>
      <c r="AH183" s="126">
        <f t="shared" si="33"/>
        <v>4</v>
      </c>
      <c r="AI183" s="134">
        <v>3</v>
      </c>
      <c r="AJ183" s="134">
        <v>0</v>
      </c>
      <c r="AK183" s="134">
        <v>0</v>
      </c>
      <c r="AL183" s="134">
        <v>480</v>
      </c>
      <c r="AM183" s="134">
        <f t="shared" si="31"/>
        <v>483</v>
      </c>
      <c r="AN183" s="135">
        <f t="shared" si="35"/>
        <v>3.4722222222222222E-5</v>
      </c>
      <c r="AO183" s="135">
        <f t="shared" si="35"/>
        <v>0</v>
      </c>
      <c r="AP183" s="135">
        <f t="shared" si="35"/>
        <v>0</v>
      </c>
      <c r="AQ183" s="135">
        <f t="shared" si="35"/>
        <v>5.5555555555555549E-3</v>
      </c>
      <c r="AR183" s="135">
        <f t="shared" si="35"/>
        <v>5.5902777777777773E-3</v>
      </c>
      <c r="AS183" s="143"/>
      <c r="AT183" s="144">
        <f>IFERROR(Q183*INDEX(相性スクリプト1!$L$29:$L$33,MATCH(W183,相性スクリプト1!$K$29:$K$33,0),)," ")</f>
        <v>130</v>
      </c>
      <c r="AU183" s="144">
        <f>IFERROR(R183*INDEX(相性スクリプト1!$L$29:$L$33,MATCH(X183,相性スクリプト1!$K$29:$K$33,0),)," ")</f>
        <v>120</v>
      </c>
      <c r="AV183" s="144">
        <f>IFERROR(S183*INDEX(相性スクリプト1!$L$29:$L$33,MATCH(Y183,相性スクリプト1!$K$29:$K$33,0),)," ")</f>
        <v>40</v>
      </c>
      <c r="AW183" s="144">
        <f>IFERROR(T183*INDEX(相性スクリプト1!$L$29:$L$33,MATCH(Z183,相性スクリプト1!$K$29:$K$33,0),)," ")</f>
        <v>225</v>
      </c>
      <c r="AX183" s="144">
        <f>IFERROR(U183*INDEX(相性スクリプト1!$L$29:$L$33,MATCH(AA183,相性スクリプト1!$K$29:$K$33,0),)," ")</f>
        <v>100</v>
      </c>
      <c r="AY183" s="144">
        <f>IFERROR(V183*INDEX(相性スクリプト1!$L$29:$L$33,MATCH(AB183,相性スクリプト1!$K$29:$K$33,0),)," ")</f>
        <v>110</v>
      </c>
      <c r="AZ183" s="144">
        <f t="shared" si="37"/>
        <v>2.2225999999999999</v>
      </c>
      <c r="BA183" s="144">
        <f t="shared" si="37"/>
        <v>3.3334999999999999</v>
      </c>
      <c r="BB183" s="144">
        <f t="shared" si="37"/>
        <v>6.6663999999999994</v>
      </c>
      <c r="BC183" s="144">
        <f t="shared" si="36"/>
        <v>1.1113</v>
      </c>
      <c r="BD183" s="144">
        <f t="shared" si="36"/>
        <v>5.5552000000000001</v>
      </c>
      <c r="BE183" s="144">
        <f t="shared" si="36"/>
        <v>4.4440999999999997</v>
      </c>
      <c r="BF183" s="126">
        <f t="shared" si="32"/>
        <v>236154</v>
      </c>
      <c r="BG183" s="149"/>
    </row>
    <row r="184" spans="1:59" x14ac:dyDescent="0.15">
      <c r="A184" s="108">
        <f t="shared" si="38"/>
        <v>124</v>
      </c>
      <c r="B184" s="54" t="s">
        <v>436</v>
      </c>
      <c r="C184" s="109" t="s">
        <v>161</v>
      </c>
      <c r="D184" s="109" t="s">
        <v>187</v>
      </c>
      <c r="E184" s="110" t="s">
        <v>128</v>
      </c>
      <c r="F184" s="110" t="s">
        <v>162</v>
      </c>
      <c r="G184" s="110">
        <v>350</v>
      </c>
      <c r="H184" s="110" t="s">
        <v>141</v>
      </c>
      <c r="I184" s="110">
        <v>-60</v>
      </c>
      <c r="J184" s="110" t="s">
        <v>148</v>
      </c>
      <c r="K184" s="110">
        <v>13</v>
      </c>
      <c r="L184" s="114"/>
      <c r="M184" s="114"/>
      <c r="N184" s="114"/>
      <c r="O184" s="114" t="s">
        <v>423</v>
      </c>
      <c r="P184" s="114" t="s">
        <v>163</v>
      </c>
      <c r="Q184" s="17">
        <v>140</v>
      </c>
      <c r="R184" s="17">
        <v>110</v>
      </c>
      <c r="S184" s="17">
        <v>100</v>
      </c>
      <c r="T184" s="17">
        <v>150</v>
      </c>
      <c r="U184" s="17">
        <v>120</v>
      </c>
      <c r="V184" s="17">
        <v>130</v>
      </c>
      <c r="W184" s="122" t="s">
        <v>144</v>
      </c>
      <c r="X184" s="122" t="s">
        <v>144</v>
      </c>
      <c r="Y184" s="122" t="s">
        <v>144</v>
      </c>
      <c r="Z184" s="122" t="s">
        <v>135</v>
      </c>
      <c r="AA184" s="122" t="s">
        <v>144</v>
      </c>
      <c r="AB184" s="122" t="s">
        <v>144</v>
      </c>
      <c r="AC184" s="126">
        <f t="shared" si="34"/>
        <v>2</v>
      </c>
      <c r="AD184" s="126">
        <f t="shared" si="34"/>
        <v>5</v>
      </c>
      <c r="AE184" s="126">
        <f t="shared" si="34"/>
        <v>6</v>
      </c>
      <c r="AF184" s="126">
        <f t="shared" si="33"/>
        <v>1</v>
      </c>
      <c r="AG184" s="126">
        <f t="shared" si="33"/>
        <v>4</v>
      </c>
      <c r="AH184" s="126">
        <f t="shared" si="33"/>
        <v>3</v>
      </c>
      <c r="AI184" s="134">
        <v>37</v>
      </c>
      <c r="AJ184" s="134">
        <v>0</v>
      </c>
      <c r="AK184" s="134">
        <v>0</v>
      </c>
      <c r="AL184" s="134">
        <v>480</v>
      </c>
      <c r="AM184" s="134">
        <f t="shared" si="31"/>
        <v>517</v>
      </c>
      <c r="AN184" s="135">
        <f t="shared" si="35"/>
        <v>4.2824074074074081E-4</v>
      </c>
      <c r="AO184" s="135">
        <f t="shared" si="35"/>
        <v>0</v>
      </c>
      <c r="AP184" s="135">
        <f t="shared" si="35"/>
        <v>0</v>
      </c>
      <c r="AQ184" s="135">
        <f t="shared" si="35"/>
        <v>5.5555555555555549E-3</v>
      </c>
      <c r="AR184" s="135">
        <f t="shared" si="35"/>
        <v>5.9837962962962961E-3</v>
      </c>
      <c r="AS184" s="143"/>
      <c r="AT184" s="144">
        <f>IFERROR(Q184*INDEX(相性スクリプト1!$L$29:$L$33,MATCH(W184,相性スクリプト1!$K$29:$K$33,0),)," ")</f>
        <v>140</v>
      </c>
      <c r="AU184" s="144">
        <f>IFERROR(R184*INDEX(相性スクリプト1!$L$29:$L$33,MATCH(X184,相性スクリプト1!$K$29:$K$33,0),)," ")</f>
        <v>110</v>
      </c>
      <c r="AV184" s="144">
        <f>IFERROR(S184*INDEX(相性スクリプト1!$L$29:$L$33,MATCH(Y184,相性スクリプト1!$K$29:$K$33,0),)," ")</f>
        <v>100</v>
      </c>
      <c r="AW184" s="144">
        <f>IFERROR(T184*INDEX(相性スクリプト1!$L$29:$L$33,MATCH(Z184,相性スクリプト1!$K$29:$K$33,0),)," ")</f>
        <v>225</v>
      </c>
      <c r="AX184" s="144">
        <f>IFERROR(U184*INDEX(相性スクリプト1!$L$29:$L$33,MATCH(AA184,相性スクリプト1!$K$29:$K$33,0),)," ")</f>
        <v>120</v>
      </c>
      <c r="AY184" s="144">
        <f>IFERROR(V184*INDEX(相性スクリプト1!$L$29:$L$33,MATCH(AB184,相性スクリプト1!$K$29:$K$33,0),)," ")</f>
        <v>130</v>
      </c>
      <c r="AZ184" s="144">
        <f t="shared" si="37"/>
        <v>2.2225999999999999</v>
      </c>
      <c r="BA184" s="144">
        <f t="shared" si="37"/>
        <v>5.5554999999999994</v>
      </c>
      <c r="BB184" s="144">
        <f t="shared" si="37"/>
        <v>6.6663999999999994</v>
      </c>
      <c r="BC184" s="144">
        <f t="shared" si="36"/>
        <v>1.1113</v>
      </c>
      <c r="BD184" s="144">
        <f t="shared" si="36"/>
        <v>4.4442000000000004</v>
      </c>
      <c r="BE184" s="144">
        <f t="shared" si="36"/>
        <v>3.3331</v>
      </c>
      <c r="BF184" s="126">
        <f t="shared" si="32"/>
        <v>256143</v>
      </c>
      <c r="BG184" s="149"/>
    </row>
    <row r="185" spans="1:59" x14ac:dyDescent="0.15">
      <c r="A185" s="108">
        <f t="shared" si="38"/>
        <v>125</v>
      </c>
      <c r="B185" s="54" t="s">
        <v>437</v>
      </c>
      <c r="C185" s="109" t="s">
        <v>161</v>
      </c>
      <c r="D185" s="109" t="s">
        <v>193</v>
      </c>
      <c r="E185" s="110" t="s">
        <v>147</v>
      </c>
      <c r="F185" s="110" t="s">
        <v>150</v>
      </c>
      <c r="G185" s="110">
        <v>310</v>
      </c>
      <c r="H185" s="110" t="s">
        <v>166</v>
      </c>
      <c r="I185" s="110">
        <v>-85</v>
      </c>
      <c r="J185" s="110" t="s">
        <v>148</v>
      </c>
      <c r="K185" s="110">
        <v>13</v>
      </c>
      <c r="L185" s="114" t="s">
        <v>335</v>
      </c>
      <c r="M185" s="114"/>
      <c r="N185" s="114"/>
      <c r="O185" s="114" t="s">
        <v>423</v>
      </c>
      <c r="P185" s="114" t="s">
        <v>163</v>
      </c>
      <c r="Q185" s="17">
        <v>120</v>
      </c>
      <c r="R185" s="17">
        <v>100</v>
      </c>
      <c r="S185" s="17">
        <v>90</v>
      </c>
      <c r="T185" s="17">
        <v>140</v>
      </c>
      <c r="U185" s="17">
        <v>130</v>
      </c>
      <c r="V185" s="17">
        <v>110</v>
      </c>
      <c r="W185" s="122" t="s">
        <v>144</v>
      </c>
      <c r="X185" s="122" t="s">
        <v>144</v>
      </c>
      <c r="Y185" s="122" t="s">
        <v>144</v>
      </c>
      <c r="Z185" s="122" t="s">
        <v>135</v>
      </c>
      <c r="AA185" s="122" t="s">
        <v>144</v>
      </c>
      <c r="AB185" s="122" t="s">
        <v>144</v>
      </c>
      <c r="AC185" s="126">
        <f t="shared" si="34"/>
        <v>3</v>
      </c>
      <c r="AD185" s="126">
        <f t="shared" si="34"/>
        <v>5</v>
      </c>
      <c r="AE185" s="126">
        <f t="shared" si="34"/>
        <v>6</v>
      </c>
      <c r="AF185" s="126">
        <f t="shared" si="33"/>
        <v>1</v>
      </c>
      <c r="AG185" s="126">
        <f t="shared" si="33"/>
        <v>2</v>
      </c>
      <c r="AH185" s="126">
        <f t="shared" si="33"/>
        <v>4</v>
      </c>
      <c r="AI185" s="134">
        <v>7</v>
      </c>
      <c r="AJ185" s="134">
        <v>0</v>
      </c>
      <c r="AK185" s="134">
        <v>0</v>
      </c>
      <c r="AL185" s="134">
        <v>480</v>
      </c>
      <c r="AM185" s="134">
        <f t="shared" si="31"/>
        <v>487</v>
      </c>
      <c r="AN185" s="135">
        <f t="shared" si="35"/>
        <v>8.1018518518518516E-5</v>
      </c>
      <c r="AO185" s="135">
        <f t="shared" si="35"/>
        <v>0</v>
      </c>
      <c r="AP185" s="135">
        <f t="shared" si="35"/>
        <v>0</v>
      </c>
      <c r="AQ185" s="135">
        <f t="shared" si="35"/>
        <v>5.5555555555555549E-3</v>
      </c>
      <c r="AR185" s="135">
        <f t="shared" si="35"/>
        <v>5.6365740740740742E-3</v>
      </c>
      <c r="AS185" s="143"/>
      <c r="AT185" s="144">
        <f>IFERROR(Q185*INDEX(相性スクリプト1!$L$29:$L$33,MATCH(W185,相性スクリプト1!$K$29:$K$33,0),)," ")</f>
        <v>120</v>
      </c>
      <c r="AU185" s="144">
        <f>IFERROR(R185*INDEX(相性スクリプト1!$L$29:$L$33,MATCH(X185,相性スクリプト1!$K$29:$K$33,0),)," ")</f>
        <v>100</v>
      </c>
      <c r="AV185" s="144">
        <f>IFERROR(S185*INDEX(相性スクリプト1!$L$29:$L$33,MATCH(Y185,相性スクリプト1!$K$29:$K$33,0),)," ")</f>
        <v>90</v>
      </c>
      <c r="AW185" s="144">
        <f>IFERROR(T185*INDEX(相性スクリプト1!$L$29:$L$33,MATCH(Z185,相性スクリプト1!$K$29:$K$33,0),)," ")</f>
        <v>210</v>
      </c>
      <c r="AX185" s="144">
        <f>IFERROR(U185*INDEX(相性スクリプト1!$L$29:$L$33,MATCH(AA185,相性スクリプト1!$K$29:$K$33,0),)," ")</f>
        <v>130</v>
      </c>
      <c r="AY185" s="144">
        <f>IFERROR(V185*INDEX(相性スクリプト1!$L$29:$L$33,MATCH(AB185,相性スクリプト1!$K$29:$K$33,0),)," ")</f>
        <v>110</v>
      </c>
      <c r="AZ185" s="144">
        <f t="shared" si="37"/>
        <v>3.3335999999999997</v>
      </c>
      <c r="BA185" s="144">
        <f t="shared" si="37"/>
        <v>5.5554999999999994</v>
      </c>
      <c r="BB185" s="144">
        <f t="shared" si="37"/>
        <v>6.6663999999999994</v>
      </c>
      <c r="BC185" s="144">
        <f t="shared" si="36"/>
        <v>1.1113</v>
      </c>
      <c r="BD185" s="144">
        <f t="shared" si="36"/>
        <v>2.2222</v>
      </c>
      <c r="BE185" s="144">
        <f t="shared" si="36"/>
        <v>4.4440999999999997</v>
      </c>
      <c r="BF185" s="126">
        <f t="shared" si="32"/>
        <v>356124</v>
      </c>
      <c r="BG185" s="149"/>
    </row>
    <row r="186" spans="1:59" x14ac:dyDescent="0.15">
      <c r="A186" s="108">
        <f t="shared" si="38"/>
        <v>126</v>
      </c>
      <c r="B186" s="54" t="s">
        <v>438</v>
      </c>
      <c r="C186" s="109" t="s">
        <v>161</v>
      </c>
      <c r="D186" s="109" t="s">
        <v>197</v>
      </c>
      <c r="E186" s="110" t="s">
        <v>128</v>
      </c>
      <c r="F186" s="110" t="s">
        <v>162</v>
      </c>
      <c r="G186" s="110">
        <v>350</v>
      </c>
      <c r="H186" s="110" t="s">
        <v>149</v>
      </c>
      <c r="I186" s="110">
        <v>0</v>
      </c>
      <c r="J186" s="110" t="s">
        <v>148</v>
      </c>
      <c r="K186" s="110">
        <v>13</v>
      </c>
      <c r="L186" s="114"/>
      <c r="M186" s="114"/>
      <c r="N186" s="114"/>
      <c r="O186" s="114"/>
      <c r="P186" s="114" t="s">
        <v>439</v>
      </c>
      <c r="Q186" s="17">
        <v>120</v>
      </c>
      <c r="R186" s="17">
        <v>130</v>
      </c>
      <c r="S186" s="17">
        <v>100</v>
      </c>
      <c r="T186" s="17">
        <v>140</v>
      </c>
      <c r="U186" s="17">
        <v>110</v>
      </c>
      <c r="V186" s="17">
        <v>140</v>
      </c>
      <c r="W186" s="122" t="s">
        <v>144</v>
      </c>
      <c r="X186" s="122" t="s">
        <v>144</v>
      </c>
      <c r="Y186" s="122" t="s">
        <v>144</v>
      </c>
      <c r="Z186" s="122" t="s">
        <v>135</v>
      </c>
      <c r="AA186" s="122" t="s">
        <v>144</v>
      </c>
      <c r="AB186" s="122" t="s">
        <v>144</v>
      </c>
      <c r="AC186" s="126">
        <f t="shared" si="34"/>
        <v>4</v>
      </c>
      <c r="AD186" s="126">
        <f t="shared" si="34"/>
        <v>3</v>
      </c>
      <c r="AE186" s="126">
        <f t="shared" si="34"/>
        <v>6</v>
      </c>
      <c r="AF186" s="126">
        <f t="shared" si="33"/>
        <v>1</v>
      </c>
      <c r="AG186" s="126">
        <f t="shared" si="33"/>
        <v>5</v>
      </c>
      <c r="AH186" s="126">
        <f t="shared" si="33"/>
        <v>2</v>
      </c>
      <c r="AI186" s="134">
        <v>23</v>
      </c>
      <c r="AJ186" s="134">
        <v>0</v>
      </c>
      <c r="AK186" s="134">
        <v>0</v>
      </c>
      <c r="AL186" s="134">
        <v>480</v>
      </c>
      <c r="AM186" s="134">
        <f t="shared" si="31"/>
        <v>503</v>
      </c>
      <c r="AN186" s="135">
        <f t="shared" si="35"/>
        <v>2.6620370370370372E-4</v>
      </c>
      <c r="AO186" s="135">
        <f t="shared" si="35"/>
        <v>0</v>
      </c>
      <c r="AP186" s="135">
        <f t="shared" si="35"/>
        <v>0</v>
      </c>
      <c r="AQ186" s="135">
        <f t="shared" si="35"/>
        <v>5.5555555555555549E-3</v>
      </c>
      <c r="AR186" s="135">
        <f t="shared" si="35"/>
        <v>5.8217592592592592E-3</v>
      </c>
      <c r="AS186" s="143"/>
      <c r="AT186" s="144">
        <f>IFERROR(Q186*INDEX(相性スクリプト1!$L$29:$L$33,MATCH(W186,相性スクリプト1!$K$29:$K$33,0),)," ")</f>
        <v>120</v>
      </c>
      <c r="AU186" s="144">
        <f>IFERROR(R186*INDEX(相性スクリプト1!$L$29:$L$33,MATCH(X186,相性スクリプト1!$K$29:$K$33,0),)," ")</f>
        <v>130</v>
      </c>
      <c r="AV186" s="144">
        <f>IFERROR(S186*INDEX(相性スクリプト1!$L$29:$L$33,MATCH(Y186,相性スクリプト1!$K$29:$K$33,0),)," ")</f>
        <v>100</v>
      </c>
      <c r="AW186" s="144">
        <f>IFERROR(T186*INDEX(相性スクリプト1!$L$29:$L$33,MATCH(Z186,相性スクリプト1!$K$29:$K$33,0),)," ")</f>
        <v>210</v>
      </c>
      <c r="AX186" s="144">
        <f>IFERROR(U186*INDEX(相性スクリプト1!$L$29:$L$33,MATCH(AA186,相性スクリプト1!$K$29:$K$33,0),)," ")</f>
        <v>110</v>
      </c>
      <c r="AY186" s="144">
        <f>IFERROR(V186*INDEX(相性スクリプト1!$L$29:$L$33,MATCH(AB186,相性スクリプト1!$K$29:$K$33,0),)," ")</f>
        <v>140</v>
      </c>
      <c r="AZ186" s="144">
        <f t="shared" si="37"/>
        <v>4.4446000000000003</v>
      </c>
      <c r="BA186" s="144">
        <f t="shared" si="37"/>
        <v>3.3334999999999999</v>
      </c>
      <c r="BB186" s="144">
        <f t="shared" si="37"/>
        <v>6.6663999999999994</v>
      </c>
      <c r="BC186" s="144">
        <f t="shared" si="36"/>
        <v>1.1113</v>
      </c>
      <c r="BD186" s="144">
        <f t="shared" si="36"/>
        <v>5.5552000000000001</v>
      </c>
      <c r="BE186" s="144">
        <f t="shared" si="36"/>
        <v>2.2111000000000001</v>
      </c>
      <c r="BF186" s="126">
        <f t="shared" si="32"/>
        <v>436152</v>
      </c>
      <c r="BG186" s="149"/>
    </row>
    <row r="187" spans="1:59" x14ac:dyDescent="0.15">
      <c r="A187" s="108">
        <f t="shared" si="38"/>
        <v>127</v>
      </c>
      <c r="B187" s="54" t="s">
        <v>440</v>
      </c>
      <c r="C187" s="109" t="s">
        <v>161</v>
      </c>
      <c r="D187" s="109" t="s">
        <v>200</v>
      </c>
      <c r="E187" s="110" t="s">
        <v>147</v>
      </c>
      <c r="F187" s="110" t="s">
        <v>150</v>
      </c>
      <c r="G187" s="110">
        <v>390</v>
      </c>
      <c r="H187" s="110" t="s">
        <v>141</v>
      </c>
      <c r="I187" s="110">
        <v>-10</v>
      </c>
      <c r="J187" s="110" t="s">
        <v>148</v>
      </c>
      <c r="K187" s="110">
        <v>13</v>
      </c>
      <c r="L187" s="114"/>
      <c r="M187" s="114"/>
      <c r="N187" s="114"/>
      <c r="O187" s="114"/>
      <c r="P187" s="114" t="s">
        <v>163</v>
      </c>
      <c r="Q187" s="17">
        <v>90</v>
      </c>
      <c r="R187" s="17">
        <v>130</v>
      </c>
      <c r="S187" s="17">
        <v>100</v>
      </c>
      <c r="T187" s="17">
        <v>120</v>
      </c>
      <c r="U187" s="17">
        <v>140</v>
      </c>
      <c r="V187" s="17">
        <v>110</v>
      </c>
      <c r="W187" s="122" t="s">
        <v>134</v>
      </c>
      <c r="X187" s="122" t="s">
        <v>144</v>
      </c>
      <c r="Y187" s="122" t="s">
        <v>144</v>
      </c>
      <c r="Z187" s="122" t="s">
        <v>144</v>
      </c>
      <c r="AA187" s="122" t="s">
        <v>144</v>
      </c>
      <c r="AB187" s="122" t="s">
        <v>144</v>
      </c>
      <c r="AC187" s="126">
        <f t="shared" si="34"/>
        <v>6</v>
      </c>
      <c r="AD187" s="126">
        <f t="shared" si="34"/>
        <v>2</v>
      </c>
      <c r="AE187" s="126">
        <f t="shared" si="34"/>
        <v>5</v>
      </c>
      <c r="AF187" s="126">
        <f t="shared" si="33"/>
        <v>3</v>
      </c>
      <c r="AG187" s="126">
        <f t="shared" si="33"/>
        <v>1</v>
      </c>
      <c r="AH187" s="126">
        <f t="shared" si="33"/>
        <v>4</v>
      </c>
      <c r="AI187" s="134">
        <v>15</v>
      </c>
      <c r="AJ187" s="134">
        <v>0</v>
      </c>
      <c r="AK187" s="134">
        <v>0</v>
      </c>
      <c r="AL187" s="134">
        <v>480</v>
      </c>
      <c r="AM187" s="134">
        <f t="shared" si="31"/>
        <v>495</v>
      </c>
      <c r="AN187" s="135">
        <f t="shared" si="35"/>
        <v>1.7361111111111109E-4</v>
      </c>
      <c r="AO187" s="135">
        <f t="shared" si="35"/>
        <v>0</v>
      </c>
      <c r="AP187" s="135">
        <f t="shared" si="35"/>
        <v>0</v>
      </c>
      <c r="AQ187" s="135">
        <f t="shared" si="35"/>
        <v>5.5555555555555549E-3</v>
      </c>
      <c r="AR187" s="135">
        <f t="shared" si="35"/>
        <v>5.7291666666666663E-3</v>
      </c>
      <c r="AS187" s="143"/>
      <c r="AT187" s="144">
        <f>IFERROR(Q187*INDEX(相性スクリプト1!$L$29:$L$33,MATCH(W187,相性スクリプト1!$K$29:$K$33,0),)," ")</f>
        <v>45</v>
      </c>
      <c r="AU187" s="144">
        <f>IFERROR(R187*INDEX(相性スクリプト1!$L$29:$L$33,MATCH(X187,相性スクリプト1!$K$29:$K$33,0),)," ")</f>
        <v>130</v>
      </c>
      <c r="AV187" s="144">
        <f>IFERROR(S187*INDEX(相性スクリプト1!$L$29:$L$33,MATCH(Y187,相性スクリプト1!$K$29:$K$33,0),)," ")</f>
        <v>100</v>
      </c>
      <c r="AW187" s="144">
        <f>IFERROR(T187*INDEX(相性スクリプト1!$L$29:$L$33,MATCH(Z187,相性スクリプト1!$K$29:$K$33,0),)," ")</f>
        <v>120</v>
      </c>
      <c r="AX187" s="144">
        <f>IFERROR(U187*INDEX(相性スクリプト1!$L$29:$L$33,MATCH(AA187,相性スクリプト1!$K$29:$K$33,0),)," ")</f>
        <v>140</v>
      </c>
      <c r="AY187" s="144">
        <f>IFERROR(V187*INDEX(相性スクリプト1!$L$29:$L$33,MATCH(AB187,相性スクリプト1!$K$29:$K$33,0),)," ")</f>
        <v>110</v>
      </c>
      <c r="AZ187" s="144">
        <f t="shared" si="37"/>
        <v>6.6665999999999999</v>
      </c>
      <c r="BA187" s="144">
        <f t="shared" si="37"/>
        <v>2.2225000000000001</v>
      </c>
      <c r="BB187" s="144">
        <f t="shared" si="37"/>
        <v>5.5553999999999997</v>
      </c>
      <c r="BC187" s="144">
        <f t="shared" si="36"/>
        <v>3.3332999999999999</v>
      </c>
      <c r="BD187" s="144">
        <f t="shared" si="36"/>
        <v>1.1112</v>
      </c>
      <c r="BE187" s="144">
        <f t="shared" si="36"/>
        <v>4.4440999999999997</v>
      </c>
      <c r="BF187" s="126">
        <f t="shared" si="32"/>
        <v>625314</v>
      </c>
      <c r="BG187" s="149"/>
    </row>
    <row r="188" spans="1:59" x14ac:dyDescent="0.15">
      <c r="A188" s="108">
        <f t="shared" si="38"/>
        <v>128</v>
      </c>
      <c r="B188" s="54" t="s">
        <v>441</v>
      </c>
      <c r="C188" s="109" t="s">
        <v>161</v>
      </c>
      <c r="D188" s="109" t="s">
        <v>202</v>
      </c>
      <c r="E188" s="110" t="s">
        <v>128</v>
      </c>
      <c r="F188" s="110" t="s">
        <v>162</v>
      </c>
      <c r="G188" s="110">
        <v>390</v>
      </c>
      <c r="H188" s="110" t="s">
        <v>141</v>
      </c>
      <c r="I188" s="110">
        <v>45</v>
      </c>
      <c r="J188" s="110" t="s">
        <v>148</v>
      </c>
      <c r="K188" s="110">
        <v>11</v>
      </c>
      <c r="L188" s="114"/>
      <c r="M188" s="114"/>
      <c r="N188" s="114"/>
      <c r="O188" s="114"/>
      <c r="P188" s="114" t="s">
        <v>163</v>
      </c>
      <c r="Q188" s="17">
        <v>130</v>
      </c>
      <c r="R188" s="17">
        <v>90</v>
      </c>
      <c r="S188" s="17">
        <v>80</v>
      </c>
      <c r="T188" s="17">
        <v>140</v>
      </c>
      <c r="U188" s="17">
        <v>120</v>
      </c>
      <c r="V188" s="17">
        <v>100</v>
      </c>
      <c r="W188" s="122" t="s">
        <v>135</v>
      </c>
      <c r="X188" s="122" t="s">
        <v>134</v>
      </c>
      <c r="Y188" s="122" t="s">
        <v>134</v>
      </c>
      <c r="Z188" s="122" t="s">
        <v>135</v>
      </c>
      <c r="AA188" s="122" t="s">
        <v>144</v>
      </c>
      <c r="AB188" s="122" t="s">
        <v>134</v>
      </c>
      <c r="AC188" s="126">
        <f t="shared" si="34"/>
        <v>2</v>
      </c>
      <c r="AD188" s="126">
        <f t="shared" si="34"/>
        <v>5</v>
      </c>
      <c r="AE188" s="126">
        <f t="shared" si="34"/>
        <v>6</v>
      </c>
      <c r="AF188" s="126">
        <f t="shared" si="33"/>
        <v>1</v>
      </c>
      <c r="AG188" s="126">
        <f t="shared" si="33"/>
        <v>3</v>
      </c>
      <c r="AH188" s="126">
        <f t="shared" si="33"/>
        <v>4</v>
      </c>
      <c r="AI188" s="134">
        <v>50</v>
      </c>
      <c r="AJ188" s="134">
        <v>0</v>
      </c>
      <c r="AK188" s="134">
        <v>0</v>
      </c>
      <c r="AL188" s="134">
        <v>480</v>
      </c>
      <c r="AM188" s="134">
        <f t="shared" si="31"/>
        <v>530</v>
      </c>
      <c r="AN188" s="135">
        <f t="shared" si="35"/>
        <v>5.7870370370370378E-4</v>
      </c>
      <c r="AO188" s="135">
        <f t="shared" si="35"/>
        <v>0</v>
      </c>
      <c r="AP188" s="135">
        <f t="shared" si="35"/>
        <v>0</v>
      </c>
      <c r="AQ188" s="135">
        <f t="shared" si="35"/>
        <v>5.5555555555555549E-3</v>
      </c>
      <c r="AR188" s="135">
        <f t="shared" si="35"/>
        <v>6.1342592592592586E-3</v>
      </c>
      <c r="AS188" s="143"/>
      <c r="AT188" s="144">
        <f>IFERROR(Q188*INDEX(相性スクリプト1!$L$29:$L$33,MATCH(W188,相性スクリプト1!$K$29:$K$33,0),)," ")</f>
        <v>195</v>
      </c>
      <c r="AU188" s="144">
        <f>IFERROR(R188*INDEX(相性スクリプト1!$L$29:$L$33,MATCH(X188,相性スクリプト1!$K$29:$K$33,0),)," ")</f>
        <v>45</v>
      </c>
      <c r="AV188" s="144">
        <f>IFERROR(S188*INDEX(相性スクリプト1!$L$29:$L$33,MATCH(Y188,相性スクリプト1!$K$29:$K$33,0),)," ")</f>
        <v>40</v>
      </c>
      <c r="AW188" s="144">
        <f>IFERROR(T188*INDEX(相性スクリプト1!$L$29:$L$33,MATCH(Z188,相性スクリプト1!$K$29:$K$33,0),)," ")</f>
        <v>210</v>
      </c>
      <c r="AX188" s="144">
        <f>IFERROR(U188*INDEX(相性スクリプト1!$L$29:$L$33,MATCH(AA188,相性スクリプト1!$K$29:$K$33,0),)," ")</f>
        <v>120</v>
      </c>
      <c r="AY188" s="144">
        <f>IFERROR(V188*INDEX(相性スクリプト1!$L$29:$L$33,MATCH(AB188,相性スクリプト1!$K$29:$K$33,0),)," ")</f>
        <v>50</v>
      </c>
      <c r="AZ188" s="144">
        <f t="shared" si="37"/>
        <v>2.2225999999999999</v>
      </c>
      <c r="BA188" s="144">
        <f t="shared" si="37"/>
        <v>5.5554999999999994</v>
      </c>
      <c r="BB188" s="144">
        <f t="shared" si="37"/>
        <v>6.6663999999999994</v>
      </c>
      <c r="BC188" s="144">
        <f t="shared" si="36"/>
        <v>1.1113</v>
      </c>
      <c r="BD188" s="144">
        <f t="shared" si="36"/>
        <v>3.3331999999999997</v>
      </c>
      <c r="BE188" s="144">
        <f t="shared" si="36"/>
        <v>4.4440999999999997</v>
      </c>
      <c r="BF188" s="126">
        <f t="shared" si="32"/>
        <v>256134</v>
      </c>
      <c r="BG188" s="149"/>
    </row>
    <row r="189" spans="1:59" x14ac:dyDescent="0.15">
      <c r="A189" s="108">
        <f t="shared" si="38"/>
        <v>129</v>
      </c>
      <c r="B189" s="54" t="s">
        <v>442</v>
      </c>
      <c r="C189" s="109" t="s">
        <v>161</v>
      </c>
      <c r="D189" s="109" t="s">
        <v>204</v>
      </c>
      <c r="E189" s="110" t="s">
        <v>128</v>
      </c>
      <c r="F189" s="110" t="s">
        <v>162</v>
      </c>
      <c r="G189" s="110">
        <v>310</v>
      </c>
      <c r="H189" s="110" t="s">
        <v>149</v>
      </c>
      <c r="I189" s="110">
        <v>-30</v>
      </c>
      <c r="J189" s="110" t="s">
        <v>140</v>
      </c>
      <c r="K189" s="110">
        <v>15</v>
      </c>
      <c r="L189" s="114"/>
      <c r="M189" s="114"/>
      <c r="N189" s="114"/>
      <c r="O189" s="114"/>
      <c r="P189" s="114" t="s">
        <v>163</v>
      </c>
      <c r="Q189" s="17">
        <v>110</v>
      </c>
      <c r="R189" s="17">
        <v>100</v>
      </c>
      <c r="S189" s="17">
        <v>80</v>
      </c>
      <c r="T189" s="17">
        <v>120</v>
      </c>
      <c r="U189" s="17">
        <v>90</v>
      </c>
      <c r="V189" s="17">
        <v>150</v>
      </c>
      <c r="W189" s="122" t="s">
        <v>144</v>
      </c>
      <c r="X189" s="122" t="s">
        <v>144</v>
      </c>
      <c r="Y189" s="122" t="s">
        <v>134</v>
      </c>
      <c r="Z189" s="122" t="s">
        <v>144</v>
      </c>
      <c r="AA189" s="122" t="s">
        <v>134</v>
      </c>
      <c r="AB189" s="122" t="s">
        <v>135</v>
      </c>
      <c r="AC189" s="126">
        <f t="shared" si="34"/>
        <v>3</v>
      </c>
      <c r="AD189" s="126">
        <f t="shared" si="34"/>
        <v>4</v>
      </c>
      <c r="AE189" s="126">
        <f t="shared" si="34"/>
        <v>6</v>
      </c>
      <c r="AF189" s="126">
        <f t="shared" si="33"/>
        <v>2</v>
      </c>
      <c r="AG189" s="126">
        <f t="shared" si="33"/>
        <v>5</v>
      </c>
      <c r="AH189" s="126">
        <f t="shared" si="33"/>
        <v>1</v>
      </c>
      <c r="AI189" s="134">
        <v>1</v>
      </c>
      <c r="AJ189" s="134">
        <v>0</v>
      </c>
      <c r="AK189" s="134">
        <v>0</v>
      </c>
      <c r="AL189" s="134">
        <v>480</v>
      </c>
      <c r="AM189" s="134">
        <f t="shared" si="31"/>
        <v>481</v>
      </c>
      <c r="AN189" s="135">
        <f t="shared" si="35"/>
        <v>1.1574074074074073E-5</v>
      </c>
      <c r="AO189" s="135">
        <f t="shared" si="35"/>
        <v>0</v>
      </c>
      <c r="AP189" s="135">
        <f t="shared" si="35"/>
        <v>0</v>
      </c>
      <c r="AQ189" s="135">
        <f t="shared" si="35"/>
        <v>5.5555555555555549E-3</v>
      </c>
      <c r="AR189" s="135">
        <f t="shared" si="35"/>
        <v>5.5671296296296302E-3</v>
      </c>
      <c r="AS189" s="143"/>
      <c r="AT189" s="144">
        <f>IFERROR(Q189*INDEX(相性スクリプト1!$L$29:$L$33,MATCH(W189,相性スクリプト1!$K$29:$K$33,0),)," ")</f>
        <v>110</v>
      </c>
      <c r="AU189" s="144">
        <f>IFERROR(R189*INDEX(相性スクリプト1!$L$29:$L$33,MATCH(X189,相性スクリプト1!$K$29:$K$33,0),)," ")</f>
        <v>100</v>
      </c>
      <c r="AV189" s="144">
        <f>IFERROR(S189*INDEX(相性スクリプト1!$L$29:$L$33,MATCH(Y189,相性スクリプト1!$K$29:$K$33,0),)," ")</f>
        <v>40</v>
      </c>
      <c r="AW189" s="144">
        <f>IFERROR(T189*INDEX(相性スクリプト1!$L$29:$L$33,MATCH(Z189,相性スクリプト1!$K$29:$K$33,0),)," ")</f>
        <v>120</v>
      </c>
      <c r="AX189" s="144">
        <f>IFERROR(U189*INDEX(相性スクリプト1!$L$29:$L$33,MATCH(AA189,相性スクリプト1!$K$29:$K$33,0),)," ")</f>
        <v>45</v>
      </c>
      <c r="AY189" s="144">
        <f>IFERROR(V189*INDEX(相性スクリプト1!$L$29:$L$33,MATCH(AB189,相性スクリプト1!$K$29:$K$33,0),)," ")</f>
        <v>225</v>
      </c>
      <c r="AZ189" s="144">
        <f t="shared" si="37"/>
        <v>3.3335999999999997</v>
      </c>
      <c r="BA189" s="144">
        <f t="shared" si="37"/>
        <v>4.4444999999999997</v>
      </c>
      <c r="BB189" s="144">
        <f t="shared" si="37"/>
        <v>6.6663999999999994</v>
      </c>
      <c r="BC189" s="144">
        <f t="shared" si="36"/>
        <v>2.2223000000000002</v>
      </c>
      <c r="BD189" s="144">
        <f t="shared" si="36"/>
        <v>5.5552000000000001</v>
      </c>
      <c r="BE189" s="144">
        <f t="shared" si="36"/>
        <v>1.1111</v>
      </c>
      <c r="BF189" s="126">
        <f t="shared" si="32"/>
        <v>346251</v>
      </c>
      <c r="BG189" s="149"/>
    </row>
    <row r="190" spans="1:59" x14ac:dyDescent="0.15">
      <c r="A190" s="108">
        <f t="shared" si="38"/>
        <v>130</v>
      </c>
      <c r="B190" s="54" t="s">
        <v>443</v>
      </c>
      <c r="C190" s="109" t="s">
        <v>161</v>
      </c>
      <c r="D190" s="109" t="s">
        <v>206</v>
      </c>
      <c r="E190" s="110" t="s">
        <v>128</v>
      </c>
      <c r="F190" s="110" t="s">
        <v>140</v>
      </c>
      <c r="G190" s="110">
        <v>330</v>
      </c>
      <c r="H190" s="110" t="s">
        <v>155</v>
      </c>
      <c r="I190" s="110">
        <v>20</v>
      </c>
      <c r="J190" s="110" t="s">
        <v>148</v>
      </c>
      <c r="K190" s="110">
        <v>14</v>
      </c>
      <c r="L190" s="114"/>
      <c r="M190" s="114"/>
      <c r="N190" s="114"/>
      <c r="O190" s="114"/>
      <c r="P190" s="114" t="s">
        <v>163</v>
      </c>
      <c r="Q190" s="17">
        <v>150</v>
      </c>
      <c r="R190" s="17">
        <v>110</v>
      </c>
      <c r="S190" s="17">
        <v>80</v>
      </c>
      <c r="T190" s="17">
        <v>130</v>
      </c>
      <c r="U190" s="17">
        <v>70</v>
      </c>
      <c r="V190" s="17">
        <v>120</v>
      </c>
      <c r="W190" s="122" t="s">
        <v>135</v>
      </c>
      <c r="X190" s="122" t="s">
        <v>144</v>
      </c>
      <c r="Y190" s="122" t="s">
        <v>134</v>
      </c>
      <c r="Z190" s="122" t="s">
        <v>135</v>
      </c>
      <c r="AA190" s="122" t="s">
        <v>134</v>
      </c>
      <c r="AB190" s="122" t="s">
        <v>144</v>
      </c>
      <c r="AC190" s="126">
        <f t="shared" si="34"/>
        <v>1</v>
      </c>
      <c r="AD190" s="126">
        <f t="shared" si="34"/>
        <v>4</v>
      </c>
      <c r="AE190" s="126">
        <f t="shared" si="34"/>
        <v>5</v>
      </c>
      <c r="AF190" s="126">
        <f t="shared" si="33"/>
        <v>2</v>
      </c>
      <c r="AG190" s="126">
        <f t="shared" si="33"/>
        <v>6</v>
      </c>
      <c r="AH190" s="126">
        <f t="shared" si="33"/>
        <v>3</v>
      </c>
      <c r="AI190" s="134">
        <v>2</v>
      </c>
      <c r="AJ190" s="134">
        <v>0</v>
      </c>
      <c r="AK190" s="134">
        <v>0</v>
      </c>
      <c r="AL190" s="134">
        <v>480</v>
      </c>
      <c r="AM190" s="134">
        <f t="shared" si="31"/>
        <v>482</v>
      </c>
      <c r="AN190" s="135">
        <f t="shared" si="35"/>
        <v>2.3148148148148147E-5</v>
      </c>
      <c r="AO190" s="135">
        <f t="shared" si="35"/>
        <v>0</v>
      </c>
      <c r="AP190" s="135">
        <f t="shared" si="35"/>
        <v>0</v>
      </c>
      <c r="AQ190" s="135">
        <f t="shared" si="35"/>
        <v>5.5555555555555549E-3</v>
      </c>
      <c r="AR190" s="135">
        <f t="shared" si="35"/>
        <v>5.5787037037037029E-3</v>
      </c>
      <c r="AS190" s="143"/>
      <c r="AT190" s="144">
        <f>IFERROR(Q190*INDEX(相性スクリプト1!$L$29:$L$33,MATCH(W190,相性スクリプト1!$K$29:$K$33,0),)," ")</f>
        <v>225</v>
      </c>
      <c r="AU190" s="144">
        <f>IFERROR(R190*INDEX(相性スクリプト1!$L$29:$L$33,MATCH(X190,相性スクリプト1!$K$29:$K$33,0),)," ")</f>
        <v>110</v>
      </c>
      <c r="AV190" s="144">
        <f>IFERROR(S190*INDEX(相性スクリプト1!$L$29:$L$33,MATCH(Y190,相性スクリプト1!$K$29:$K$33,0),)," ")</f>
        <v>40</v>
      </c>
      <c r="AW190" s="144">
        <f>IFERROR(T190*INDEX(相性スクリプト1!$L$29:$L$33,MATCH(Z190,相性スクリプト1!$K$29:$K$33,0),)," ")</f>
        <v>195</v>
      </c>
      <c r="AX190" s="144">
        <f>IFERROR(U190*INDEX(相性スクリプト1!$L$29:$L$33,MATCH(AA190,相性スクリプト1!$K$29:$K$33,0),)," ")</f>
        <v>35</v>
      </c>
      <c r="AY190" s="144">
        <f>IFERROR(V190*INDEX(相性スクリプト1!$L$29:$L$33,MATCH(AB190,相性スクリプト1!$K$29:$K$33,0),)," ")</f>
        <v>120</v>
      </c>
      <c r="AZ190" s="144">
        <f t="shared" si="37"/>
        <v>1.1115999999999999</v>
      </c>
      <c r="BA190" s="144">
        <f t="shared" si="37"/>
        <v>4.4444999999999997</v>
      </c>
      <c r="BB190" s="144">
        <f t="shared" si="37"/>
        <v>5.5553999999999997</v>
      </c>
      <c r="BC190" s="144">
        <f t="shared" si="36"/>
        <v>2.2223000000000002</v>
      </c>
      <c r="BD190" s="144">
        <f t="shared" si="36"/>
        <v>6.6661999999999999</v>
      </c>
      <c r="BE190" s="144">
        <f t="shared" si="36"/>
        <v>3.3331</v>
      </c>
      <c r="BF190" s="126">
        <f t="shared" si="32"/>
        <v>145263</v>
      </c>
      <c r="BG190" s="149"/>
    </row>
    <row r="191" spans="1:59" x14ac:dyDescent="0.15">
      <c r="A191" s="108">
        <f t="shared" si="38"/>
        <v>131</v>
      </c>
      <c r="B191" s="54" t="s">
        <v>444</v>
      </c>
      <c r="C191" s="109" t="s">
        <v>161</v>
      </c>
      <c r="D191" s="109" t="s">
        <v>208</v>
      </c>
      <c r="E191" s="110" t="s">
        <v>128</v>
      </c>
      <c r="F191" s="110" t="s">
        <v>162</v>
      </c>
      <c r="G191" s="110">
        <v>310</v>
      </c>
      <c r="H191" s="110" t="s">
        <v>141</v>
      </c>
      <c r="I191" s="110">
        <v>-75</v>
      </c>
      <c r="J191" s="110" t="s">
        <v>148</v>
      </c>
      <c r="K191" s="110">
        <v>12</v>
      </c>
      <c r="L191" s="114"/>
      <c r="M191" s="114"/>
      <c r="N191" s="114"/>
      <c r="O191" s="114" t="s">
        <v>423</v>
      </c>
      <c r="P191" s="114" t="s">
        <v>163</v>
      </c>
      <c r="Q191" s="17">
        <v>130</v>
      </c>
      <c r="R191" s="17">
        <v>100</v>
      </c>
      <c r="S191" s="17">
        <v>60</v>
      </c>
      <c r="T191" s="17">
        <v>150</v>
      </c>
      <c r="U191" s="17">
        <v>120</v>
      </c>
      <c r="V191" s="17">
        <v>110</v>
      </c>
      <c r="W191" s="122" t="s">
        <v>144</v>
      </c>
      <c r="X191" s="122" t="s">
        <v>144</v>
      </c>
      <c r="Y191" s="122" t="s">
        <v>134</v>
      </c>
      <c r="Z191" s="122" t="s">
        <v>135</v>
      </c>
      <c r="AA191" s="122" t="s">
        <v>144</v>
      </c>
      <c r="AB191" s="122" t="s">
        <v>144</v>
      </c>
      <c r="AC191" s="126">
        <f t="shared" si="34"/>
        <v>2</v>
      </c>
      <c r="AD191" s="126">
        <f t="shared" si="34"/>
        <v>5</v>
      </c>
      <c r="AE191" s="126">
        <f t="shared" si="34"/>
        <v>6</v>
      </c>
      <c r="AF191" s="126">
        <f t="shared" si="33"/>
        <v>1</v>
      </c>
      <c r="AG191" s="126">
        <f t="shared" si="33"/>
        <v>3</v>
      </c>
      <c r="AH191" s="126">
        <f t="shared" si="33"/>
        <v>4</v>
      </c>
      <c r="AI191" s="134">
        <v>55</v>
      </c>
      <c r="AJ191" s="134">
        <v>0</v>
      </c>
      <c r="AK191" s="134">
        <v>0</v>
      </c>
      <c r="AL191" s="134">
        <v>480</v>
      </c>
      <c r="AM191" s="134">
        <f t="shared" si="31"/>
        <v>535</v>
      </c>
      <c r="AN191" s="135">
        <f t="shared" si="35"/>
        <v>6.3657407407407402E-4</v>
      </c>
      <c r="AO191" s="135">
        <f t="shared" si="35"/>
        <v>0</v>
      </c>
      <c r="AP191" s="135">
        <f t="shared" si="35"/>
        <v>0</v>
      </c>
      <c r="AQ191" s="135">
        <f t="shared" si="35"/>
        <v>5.5555555555555549E-3</v>
      </c>
      <c r="AR191" s="135">
        <f t="shared" si="35"/>
        <v>6.1921296296296299E-3</v>
      </c>
      <c r="AS191" s="143"/>
      <c r="AT191" s="144">
        <f>IFERROR(Q191*INDEX(相性スクリプト1!$L$29:$L$33,MATCH(W191,相性スクリプト1!$K$29:$K$33,0),)," ")</f>
        <v>130</v>
      </c>
      <c r="AU191" s="144">
        <f>IFERROR(R191*INDEX(相性スクリプト1!$L$29:$L$33,MATCH(X191,相性スクリプト1!$K$29:$K$33,0),)," ")</f>
        <v>100</v>
      </c>
      <c r="AV191" s="144">
        <f>IFERROR(S191*INDEX(相性スクリプト1!$L$29:$L$33,MATCH(Y191,相性スクリプト1!$K$29:$K$33,0),)," ")</f>
        <v>30</v>
      </c>
      <c r="AW191" s="144">
        <f>IFERROR(T191*INDEX(相性スクリプト1!$L$29:$L$33,MATCH(Z191,相性スクリプト1!$K$29:$K$33,0),)," ")</f>
        <v>225</v>
      </c>
      <c r="AX191" s="144">
        <f>IFERROR(U191*INDEX(相性スクリプト1!$L$29:$L$33,MATCH(AA191,相性スクリプト1!$K$29:$K$33,0),)," ")</f>
        <v>120</v>
      </c>
      <c r="AY191" s="144">
        <f>IFERROR(V191*INDEX(相性スクリプト1!$L$29:$L$33,MATCH(AB191,相性スクリプト1!$K$29:$K$33,0),)," ")</f>
        <v>110</v>
      </c>
      <c r="AZ191" s="144">
        <f t="shared" si="37"/>
        <v>2.2225999999999999</v>
      </c>
      <c r="BA191" s="144">
        <f t="shared" si="37"/>
        <v>5.5554999999999994</v>
      </c>
      <c r="BB191" s="144">
        <f t="shared" si="37"/>
        <v>6.6663999999999994</v>
      </c>
      <c r="BC191" s="144">
        <f t="shared" si="36"/>
        <v>1.1113</v>
      </c>
      <c r="BD191" s="144">
        <f t="shared" si="36"/>
        <v>3.3331999999999997</v>
      </c>
      <c r="BE191" s="144">
        <f t="shared" si="36"/>
        <v>4.4440999999999997</v>
      </c>
      <c r="BF191" s="126">
        <f t="shared" si="32"/>
        <v>256134</v>
      </c>
      <c r="BG191" s="149"/>
    </row>
    <row r="192" spans="1:59" x14ac:dyDescent="0.15">
      <c r="A192" s="108">
        <f t="shared" si="38"/>
        <v>132</v>
      </c>
      <c r="B192" s="54" t="s">
        <v>445</v>
      </c>
      <c r="C192" s="109" t="s">
        <v>161</v>
      </c>
      <c r="D192" s="109" t="s">
        <v>210</v>
      </c>
      <c r="E192" s="110"/>
      <c r="F192" s="110"/>
      <c r="G192" s="110"/>
      <c r="H192" s="110"/>
      <c r="I192" s="110"/>
      <c r="J192" s="110"/>
      <c r="K192" s="110"/>
      <c r="L192" s="114"/>
      <c r="M192" s="114"/>
      <c r="N192" s="114"/>
      <c r="O192" s="114"/>
      <c r="P192" s="114"/>
      <c r="Q192" s="17"/>
      <c r="R192" s="17"/>
      <c r="S192" s="17"/>
      <c r="T192" s="17"/>
      <c r="U192" s="17"/>
      <c r="V192" s="17"/>
      <c r="W192" s="122"/>
      <c r="X192" s="122"/>
      <c r="Y192" s="122"/>
      <c r="Z192" s="122"/>
      <c r="AA192" s="122"/>
      <c r="AB192" s="122"/>
      <c r="AC192" s="126" t="str">
        <f t="shared" si="34"/>
        <v xml:space="preserve"> </v>
      </c>
      <c r="AD192" s="126" t="str">
        <f t="shared" si="34"/>
        <v xml:space="preserve"> </v>
      </c>
      <c r="AE192" s="126" t="str">
        <f t="shared" si="34"/>
        <v xml:space="preserve"> </v>
      </c>
      <c r="AF192" s="126" t="str">
        <f t="shared" si="33"/>
        <v xml:space="preserve"> </v>
      </c>
      <c r="AG192" s="126" t="str">
        <f t="shared" si="33"/>
        <v xml:space="preserve"> </v>
      </c>
      <c r="AH192" s="126" t="str">
        <f t="shared" si="33"/>
        <v xml:space="preserve"> </v>
      </c>
      <c r="AI192" s="134"/>
      <c r="AJ192" s="134"/>
      <c r="AK192" s="134"/>
      <c r="AL192" s="134"/>
      <c r="AM192" s="134" t="str">
        <f t="shared" si="31"/>
        <v xml:space="preserve"> </v>
      </c>
      <c r="AN192" s="135" t="str">
        <f t="shared" si="35"/>
        <v xml:space="preserve"> </v>
      </c>
      <c r="AO192" s="135" t="str">
        <f t="shared" si="35"/>
        <v xml:space="preserve"> </v>
      </c>
      <c r="AP192" s="135" t="str">
        <f t="shared" si="35"/>
        <v xml:space="preserve"> </v>
      </c>
      <c r="AQ192" s="135" t="str">
        <f t="shared" si="35"/>
        <v xml:space="preserve"> </v>
      </c>
      <c r="AR192" s="135" t="str">
        <f t="shared" si="35"/>
        <v xml:space="preserve"> </v>
      </c>
      <c r="AS192" s="143"/>
      <c r="AT192" s="144" t="str">
        <f>IFERROR(Q192*INDEX(相性スクリプト1!$L$29:$L$33,MATCH(W192,相性スクリプト1!$K$29:$K$33,0),)," ")</f>
        <v xml:space="preserve"> </v>
      </c>
      <c r="AU192" s="144" t="str">
        <f>IFERROR(R192*INDEX(相性スクリプト1!$L$29:$L$33,MATCH(X192,相性スクリプト1!$K$29:$K$33,0),)," ")</f>
        <v xml:space="preserve"> </v>
      </c>
      <c r="AV192" s="144" t="str">
        <f>IFERROR(S192*INDEX(相性スクリプト1!$L$29:$L$33,MATCH(Y192,相性スクリプト1!$K$29:$K$33,0),)," ")</f>
        <v xml:space="preserve"> </v>
      </c>
      <c r="AW192" s="144" t="str">
        <f>IFERROR(T192*INDEX(相性スクリプト1!$L$29:$L$33,MATCH(Z192,相性スクリプト1!$K$29:$K$33,0),)," ")</f>
        <v xml:space="preserve"> </v>
      </c>
      <c r="AX192" s="144" t="str">
        <f>IFERROR(U192*INDEX(相性スクリプト1!$L$29:$L$33,MATCH(AA192,相性スクリプト1!$K$29:$K$33,0),)," ")</f>
        <v xml:space="preserve"> </v>
      </c>
      <c r="AY192" s="144" t="str">
        <f>IFERROR(V192*INDEX(相性スクリプト1!$L$29:$L$33,MATCH(AB192,相性スクリプト1!$K$29:$K$33,0),)," ")</f>
        <v xml:space="preserve"> </v>
      </c>
      <c r="AZ192" s="144" t="str">
        <f t="shared" si="37"/>
        <v xml:space="preserve"> </v>
      </c>
      <c r="BA192" s="144" t="str">
        <f t="shared" si="37"/>
        <v xml:space="preserve"> </v>
      </c>
      <c r="BB192" s="144" t="str">
        <f t="shared" si="37"/>
        <v xml:space="preserve"> </v>
      </c>
      <c r="BC192" s="144" t="str">
        <f t="shared" si="36"/>
        <v xml:space="preserve"> </v>
      </c>
      <c r="BD192" s="144" t="str">
        <f t="shared" si="36"/>
        <v xml:space="preserve"> </v>
      </c>
      <c r="BE192" s="144" t="str">
        <f t="shared" si="36"/>
        <v xml:space="preserve"> </v>
      </c>
      <c r="BF192" s="126" t="str">
        <f t="shared" si="32"/>
        <v xml:space="preserve"> </v>
      </c>
      <c r="BG192" s="149"/>
    </row>
    <row r="193" spans="1:59" x14ac:dyDescent="0.15">
      <c r="A193" s="108">
        <f t="shared" si="38"/>
        <v>132</v>
      </c>
      <c r="B193" s="54" t="s">
        <v>446</v>
      </c>
      <c r="C193" s="109" t="s">
        <v>161</v>
      </c>
      <c r="D193" s="109" t="s">
        <v>210</v>
      </c>
      <c r="E193" s="110" t="s">
        <v>128</v>
      </c>
      <c r="F193" s="110" t="s">
        <v>150</v>
      </c>
      <c r="G193" s="110">
        <v>350</v>
      </c>
      <c r="H193" s="110" t="s">
        <v>141</v>
      </c>
      <c r="I193" s="110">
        <v>55</v>
      </c>
      <c r="J193" s="110" t="s">
        <v>144</v>
      </c>
      <c r="K193" s="110">
        <v>13</v>
      </c>
      <c r="L193" s="114"/>
      <c r="M193" s="114"/>
      <c r="N193" s="114"/>
      <c r="O193" s="114"/>
      <c r="P193" s="114" t="s">
        <v>163</v>
      </c>
      <c r="Q193" s="17">
        <v>138</v>
      </c>
      <c r="R193" s="17">
        <v>123</v>
      </c>
      <c r="S193" s="17">
        <v>117</v>
      </c>
      <c r="T193" s="17">
        <v>176</v>
      </c>
      <c r="U193" s="17">
        <v>124</v>
      </c>
      <c r="V193" s="17">
        <v>110</v>
      </c>
      <c r="W193" s="122" t="s">
        <v>144</v>
      </c>
      <c r="X193" s="122" t="s">
        <v>144</v>
      </c>
      <c r="Y193" s="122" t="s">
        <v>144</v>
      </c>
      <c r="Z193" s="122" t="s">
        <v>135</v>
      </c>
      <c r="AA193" s="122" t="s">
        <v>144</v>
      </c>
      <c r="AB193" s="122" t="s">
        <v>134</v>
      </c>
      <c r="AC193" s="126">
        <f t="shared" si="34"/>
        <v>2</v>
      </c>
      <c r="AD193" s="126">
        <f t="shared" si="34"/>
        <v>4</v>
      </c>
      <c r="AE193" s="126">
        <f t="shared" si="34"/>
        <v>5</v>
      </c>
      <c r="AF193" s="126">
        <f t="shared" si="33"/>
        <v>1</v>
      </c>
      <c r="AG193" s="126">
        <f t="shared" si="33"/>
        <v>3</v>
      </c>
      <c r="AH193" s="126">
        <f t="shared" si="33"/>
        <v>6</v>
      </c>
      <c r="AI193" s="134">
        <v>2605</v>
      </c>
      <c r="AJ193" s="134">
        <v>0</v>
      </c>
      <c r="AK193" s="134">
        <v>0</v>
      </c>
      <c r="AL193" s="134">
        <v>206</v>
      </c>
      <c r="AM193" s="134">
        <f t="shared" si="31"/>
        <v>2811</v>
      </c>
      <c r="AN193" s="135">
        <f t="shared" si="35"/>
        <v>3.0150462962962966E-2</v>
      </c>
      <c r="AO193" s="135">
        <f t="shared" si="35"/>
        <v>0</v>
      </c>
      <c r="AP193" s="135">
        <f t="shared" si="35"/>
        <v>0</v>
      </c>
      <c r="AQ193" s="135">
        <f t="shared" si="35"/>
        <v>2.3842592592592596E-3</v>
      </c>
      <c r="AR193" s="135">
        <f t="shared" si="35"/>
        <v>3.2534722222222222E-2</v>
      </c>
      <c r="AS193" s="143"/>
      <c r="AT193" s="144">
        <f>IFERROR(Q193*INDEX(相性スクリプト1!$L$29:$L$33,MATCH(W193,相性スクリプト1!$K$29:$K$33,0),)," ")</f>
        <v>138</v>
      </c>
      <c r="AU193" s="144">
        <f>IFERROR(R193*INDEX(相性スクリプト1!$L$29:$L$33,MATCH(X193,相性スクリプト1!$K$29:$K$33,0),)," ")</f>
        <v>123</v>
      </c>
      <c r="AV193" s="144">
        <f>IFERROR(S193*INDEX(相性スクリプト1!$L$29:$L$33,MATCH(Y193,相性スクリプト1!$K$29:$K$33,0),)," ")</f>
        <v>117</v>
      </c>
      <c r="AW193" s="144">
        <f>IFERROR(T193*INDEX(相性スクリプト1!$L$29:$L$33,MATCH(Z193,相性スクリプト1!$K$29:$K$33,0),)," ")</f>
        <v>264</v>
      </c>
      <c r="AX193" s="144">
        <f>IFERROR(U193*INDEX(相性スクリプト1!$L$29:$L$33,MATCH(AA193,相性スクリプト1!$K$29:$K$33,0),)," ")</f>
        <v>124</v>
      </c>
      <c r="AY193" s="144">
        <f>IFERROR(V193*INDEX(相性スクリプト1!$L$29:$L$33,MATCH(AB193,相性スクリプト1!$K$29:$K$33,0),)," ")</f>
        <v>55</v>
      </c>
      <c r="AZ193" s="144">
        <f t="shared" si="37"/>
        <v>2.2225999999999999</v>
      </c>
      <c r="BA193" s="144">
        <f t="shared" si="37"/>
        <v>4.4444999999999997</v>
      </c>
      <c r="BB193" s="144">
        <f t="shared" si="37"/>
        <v>5.5553999999999997</v>
      </c>
      <c r="BC193" s="144">
        <f t="shared" si="36"/>
        <v>1.1113</v>
      </c>
      <c r="BD193" s="144">
        <f t="shared" si="36"/>
        <v>3.3331999999999997</v>
      </c>
      <c r="BE193" s="144">
        <f t="shared" si="36"/>
        <v>6.6660999999999992</v>
      </c>
      <c r="BF193" s="126">
        <f t="shared" si="32"/>
        <v>245136</v>
      </c>
      <c r="BG193" s="149"/>
    </row>
    <row r="194" spans="1:59" x14ac:dyDescent="0.15">
      <c r="A194" s="108">
        <f t="shared" si="38"/>
        <v>132</v>
      </c>
      <c r="B194" s="54" t="s">
        <v>447</v>
      </c>
      <c r="C194" s="109" t="s">
        <v>161</v>
      </c>
      <c r="D194" s="109" t="s">
        <v>210</v>
      </c>
      <c r="E194" s="110" t="s">
        <v>128</v>
      </c>
      <c r="F194" s="110" t="s">
        <v>150</v>
      </c>
      <c r="G194" s="110">
        <v>350</v>
      </c>
      <c r="H194" s="110" t="s">
        <v>141</v>
      </c>
      <c r="I194" s="110">
        <v>-40</v>
      </c>
      <c r="J194" s="110" t="s">
        <v>135</v>
      </c>
      <c r="K194" s="110">
        <v>13</v>
      </c>
      <c r="L194" s="114"/>
      <c r="M194" s="114" t="s">
        <v>448</v>
      </c>
      <c r="N194" s="114"/>
      <c r="O194" s="114"/>
      <c r="P194" s="114" t="s">
        <v>163</v>
      </c>
      <c r="Q194" s="17">
        <v>94</v>
      </c>
      <c r="R194" s="17">
        <v>120</v>
      </c>
      <c r="S194" s="17">
        <v>139</v>
      </c>
      <c r="T194" s="17">
        <v>151</v>
      </c>
      <c r="U194" s="17">
        <v>107</v>
      </c>
      <c r="V194" s="17">
        <v>105</v>
      </c>
      <c r="W194" s="122" t="s">
        <v>134</v>
      </c>
      <c r="X194" s="122" t="s">
        <v>144</v>
      </c>
      <c r="Y194" s="122" t="s">
        <v>144</v>
      </c>
      <c r="Z194" s="122" t="s">
        <v>135</v>
      </c>
      <c r="AA194" s="122" t="s">
        <v>144</v>
      </c>
      <c r="AB194" s="122" t="s">
        <v>134</v>
      </c>
      <c r="AC194" s="126">
        <f t="shared" si="34"/>
        <v>6</v>
      </c>
      <c r="AD194" s="126">
        <f t="shared" si="34"/>
        <v>3</v>
      </c>
      <c r="AE194" s="126">
        <f t="shared" si="34"/>
        <v>2</v>
      </c>
      <c r="AF194" s="126">
        <f t="shared" si="33"/>
        <v>1</v>
      </c>
      <c r="AG194" s="126">
        <f t="shared" si="33"/>
        <v>4</v>
      </c>
      <c r="AH194" s="126">
        <f t="shared" si="33"/>
        <v>5</v>
      </c>
      <c r="AI194" s="134">
        <v>2094</v>
      </c>
      <c r="AJ194" s="134">
        <v>0</v>
      </c>
      <c r="AK194" s="134">
        <v>0</v>
      </c>
      <c r="AL194" s="134">
        <v>273</v>
      </c>
      <c r="AM194" s="134">
        <f t="shared" si="31"/>
        <v>2367</v>
      </c>
      <c r="AN194" s="135">
        <f t="shared" si="35"/>
        <v>2.4236111111111111E-2</v>
      </c>
      <c r="AO194" s="135">
        <f t="shared" si="35"/>
        <v>0</v>
      </c>
      <c r="AP194" s="135">
        <f t="shared" si="35"/>
        <v>0</v>
      </c>
      <c r="AQ194" s="135">
        <f t="shared" si="35"/>
        <v>3.1597222222222222E-3</v>
      </c>
      <c r="AR194" s="135">
        <f t="shared" si="35"/>
        <v>2.7395833333333335E-2</v>
      </c>
      <c r="AS194" s="143"/>
      <c r="AT194" s="144">
        <f>IFERROR(Q194*INDEX(相性スクリプト1!$L$29:$L$33,MATCH(W194,相性スクリプト1!$K$29:$K$33,0),)," ")</f>
        <v>47</v>
      </c>
      <c r="AU194" s="144">
        <f>IFERROR(R194*INDEX(相性スクリプト1!$L$29:$L$33,MATCH(X194,相性スクリプト1!$K$29:$K$33,0),)," ")</f>
        <v>120</v>
      </c>
      <c r="AV194" s="144">
        <f>IFERROR(S194*INDEX(相性スクリプト1!$L$29:$L$33,MATCH(Y194,相性スクリプト1!$K$29:$K$33,0),)," ")</f>
        <v>139</v>
      </c>
      <c r="AW194" s="144">
        <f>IFERROR(T194*INDEX(相性スクリプト1!$L$29:$L$33,MATCH(Z194,相性スクリプト1!$K$29:$K$33,0),)," ")</f>
        <v>226.5</v>
      </c>
      <c r="AX194" s="144">
        <f>IFERROR(U194*INDEX(相性スクリプト1!$L$29:$L$33,MATCH(AA194,相性スクリプト1!$K$29:$K$33,0),)," ")</f>
        <v>107</v>
      </c>
      <c r="AY194" s="144">
        <f>IFERROR(V194*INDEX(相性スクリプト1!$L$29:$L$33,MATCH(AB194,相性スクリプト1!$K$29:$K$33,0),)," ")</f>
        <v>52.5</v>
      </c>
      <c r="AZ194" s="144">
        <f t="shared" si="37"/>
        <v>6.6665999999999999</v>
      </c>
      <c r="BA194" s="144">
        <f t="shared" si="37"/>
        <v>3.3334999999999999</v>
      </c>
      <c r="BB194" s="144">
        <f t="shared" si="37"/>
        <v>2.2223999999999999</v>
      </c>
      <c r="BC194" s="144">
        <f t="shared" si="36"/>
        <v>1.1113</v>
      </c>
      <c r="BD194" s="144">
        <f t="shared" si="36"/>
        <v>4.4442000000000004</v>
      </c>
      <c r="BE194" s="144">
        <f t="shared" si="36"/>
        <v>5.5550999999999995</v>
      </c>
      <c r="BF194" s="126">
        <f t="shared" si="32"/>
        <v>632145</v>
      </c>
      <c r="BG194" s="149"/>
    </row>
    <row r="195" spans="1:59" x14ac:dyDescent="0.15">
      <c r="A195" s="108">
        <f t="shared" si="38"/>
        <v>132</v>
      </c>
      <c r="B195" s="54" t="s">
        <v>449</v>
      </c>
      <c r="C195" s="109" t="s">
        <v>161</v>
      </c>
      <c r="D195" s="109" t="s">
        <v>210</v>
      </c>
      <c r="E195" s="110" t="s">
        <v>128</v>
      </c>
      <c r="F195" s="110" t="s">
        <v>150</v>
      </c>
      <c r="G195" s="110">
        <v>390</v>
      </c>
      <c r="H195" s="110" t="s">
        <v>155</v>
      </c>
      <c r="I195" s="110">
        <v>50</v>
      </c>
      <c r="J195" s="110" t="s">
        <v>134</v>
      </c>
      <c r="K195" s="110">
        <v>13</v>
      </c>
      <c r="L195" s="114"/>
      <c r="M195" s="114"/>
      <c r="N195" s="114"/>
      <c r="O195" s="114"/>
      <c r="P195" s="114" t="s">
        <v>163</v>
      </c>
      <c r="Q195" s="17">
        <v>132</v>
      </c>
      <c r="R195" s="17">
        <v>124</v>
      </c>
      <c r="S195" s="17">
        <v>83</v>
      </c>
      <c r="T195" s="17">
        <v>147</v>
      </c>
      <c r="U195" s="17">
        <v>102</v>
      </c>
      <c r="V195" s="17">
        <v>112</v>
      </c>
      <c r="W195" s="122" t="s">
        <v>135</v>
      </c>
      <c r="X195" s="122" t="s">
        <v>144</v>
      </c>
      <c r="Y195" s="122" t="s">
        <v>134</v>
      </c>
      <c r="Z195" s="122" t="s">
        <v>144</v>
      </c>
      <c r="AA195" s="122" t="s">
        <v>134</v>
      </c>
      <c r="AB195" s="122" t="s">
        <v>144</v>
      </c>
      <c r="AC195" s="126">
        <f t="shared" si="34"/>
        <v>1</v>
      </c>
      <c r="AD195" s="126">
        <f t="shared" si="34"/>
        <v>3</v>
      </c>
      <c r="AE195" s="126">
        <f t="shared" si="34"/>
        <v>6</v>
      </c>
      <c r="AF195" s="126">
        <f t="shared" si="33"/>
        <v>2</v>
      </c>
      <c r="AG195" s="126">
        <f t="shared" si="33"/>
        <v>5</v>
      </c>
      <c r="AH195" s="126">
        <f t="shared" si="33"/>
        <v>4</v>
      </c>
      <c r="AI195" s="134" t="s">
        <v>295</v>
      </c>
      <c r="AJ195" s="134" t="s">
        <v>295</v>
      </c>
      <c r="AK195" s="134" t="s">
        <v>295</v>
      </c>
      <c r="AL195" s="134" t="s">
        <v>295</v>
      </c>
      <c r="AM195" s="134" t="str">
        <f t="shared" si="31"/>
        <v>-</v>
      </c>
      <c r="AN195" s="135" t="str">
        <f t="shared" si="35"/>
        <v>-</v>
      </c>
      <c r="AO195" s="135" t="str">
        <f t="shared" si="35"/>
        <v>-</v>
      </c>
      <c r="AP195" s="135" t="str">
        <f t="shared" si="35"/>
        <v>-</v>
      </c>
      <c r="AQ195" s="135" t="str">
        <f t="shared" si="35"/>
        <v>-</v>
      </c>
      <c r="AR195" s="135" t="str">
        <f t="shared" si="35"/>
        <v>-</v>
      </c>
      <c r="AS195" s="143"/>
      <c r="AT195" s="144">
        <f>IFERROR(Q195*INDEX(相性スクリプト1!$L$29:$L$33,MATCH(W195,相性スクリプト1!$K$29:$K$33,0),)," ")</f>
        <v>198</v>
      </c>
      <c r="AU195" s="144">
        <f>IFERROR(R195*INDEX(相性スクリプト1!$L$29:$L$33,MATCH(X195,相性スクリプト1!$K$29:$K$33,0),)," ")</f>
        <v>124</v>
      </c>
      <c r="AV195" s="144">
        <f>IFERROR(S195*INDEX(相性スクリプト1!$L$29:$L$33,MATCH(Y195,相性スクリプト1!$K$29:$K$33,0),)," ")</f>
        <v>41.5</v>
      </c>
      <c r="AW195" s="144">
        <f>IFERROR(T195*INDEX(相性スクリプト1!$L$29:$L$33,MATCH(Z195,相性スクリプト1!$K$29:$K$33,0),)," ")</f>
        <v>147</v>
      </c>
      <c r="AX195" s="144">
        <f>IFERROR(U195*INDEX(相性スクリプト1!$L$29:$L$33,MATCH(AA195,相性スクリプト1!$K$29:$K$33,0),)," ")</f>
        <v>51</v>
      </c>
      <c r="AY195" s="144">
        <f>IFERROR(V195*INDEX(相性スクリプト1!$L$29:$L$33,MATCH(AB195,相性スクリプト1!$K$29:$K$33,0),)," ")</f>
        <v>112</v>
      </c>
      <c r="AZ195" s="144">
        <f t="shared" si="37"/>
        <v>1.1226</v>
      </c>
      <c r="BA195" s="144">
        <f t="shared" si="37"/>
        <v>3.3334999999999999</v>
      </c>
      <c r="BB195" s="144">
        <f t="shared" si="37"/>
        <v>6.6663999999999994</v>
      </c>
      <c r="BC195" s="144">
        <f t="shared" si="36"/>
        <v>2.2113</v>
      </c>
      <c r="BD195" s="144">
        <f t="shared" si="36"/>
        <v>5.5552000000000001</v>
      </c>
      <c r="BE195" s="144">
        <f t="shared" si="36"/>
        <v>4.4440999999999997</v>
      </c>
      <c r="BF195" s="126">
        <f t="shared" si="32"/>
        <v>136254</v>
      </c>
      <c r="BG195" s="149" t="s">
        <v>296</v>
      </c>
    </row>
    <row r="196" spans="1:59" x14ac:dyDescent="0.15">
      <c r="A196" s="108">
        <f t="shared" si="38"/>
        <v>133</v>
      </c>
      <c r="B196" s="54" t="s">
        <v>450</v>
      </c>
      <c r="C196" s="109" t="s">
        <v>165</v>
      </c>
      <c r="D196" s="109" t="s">
        <v>127</v>
      </c>
      <c r="E196" s="110" t="s">
        <v>147</v>
      </c>
      <c r="F196" s="110" t="s">
        <v>148</v>
      </c>
      <c r="G196" s="110">
        <v>360</v>
      </c>
      <c r="H196" s="110" t="s">
        <v>141</v>
      </c>
      <c r="I196" s="110">
        <v>-50</v>
      </c>
      <c r="J196" s="110" t="s">
        <v>148</v>
      </c>
      <c r="K196" s="110">
        <v>11</v>
      </c>
      <c r="L196" s="114" t="s">
        <v>451</v>
      </c>
      <c r="M196" s="114"/>
      <c r="N196" s="114" t="s">
        <v>452</v>
      </c>
      <c r="O196" s="114" t="s">
        <v>453</v>
      </c>
      <c r="P196" s="114" t="s">
        <v>167</v>
      </c>
      <c r="Q196" s="17">
        <v>90</v>
      </c>
      <c r="R196" s="17">
        <v>110</v>
      </c>
      <c r="S196" s="17">
        <v>150</v>
      </c>
      <c r="T196" s="17">
        <v>130</v>
      </c>
      <c r="U196" s="17">
        <v>100</v>
      </c>
      <c r="V196" s="17">
        <v>120</v>
      </c>
      <c r="W196" s="122" t="s">
        <v>134</v>
      </c>
      <c r="X196" s="122" t="s">
        <v>144</v>
      </c>
      <c r="Y196" s="122" t="s">
        <v>135</v>
      </c>
      <c r="Z196" s="122" t="s">
        <v>144</v>
      </c>
      <c r="AA196" s="122" t="s">
        <v>134</v>
      </c>
      <c r="AB196" s="122" t="s">
        <v>144</v>
      </c>
      <c r="AC196" s="126">
        <f t="shared" si="34"/>
        <v>6</v>
      </c>
      <c r="AD196" s="126">
        <f t="shared" si="34"/>
        <v>4</v>
      </c>
      <c r="AE196" s="126">
        <f t="shared" si="34"/>
        <v>1</v>
      </c>
      <c r="AF196" s="126">
        <f t="shared" si="33"/>
        <v>2</v>
      </c>
      <c r="AG196" s="126">
        <f t="shared" si="33"/>
        <v>5</v>
      </c>
      <c r="AH196" s="126">
        <f t="shared" si="33"/>
        <v>3</v>
      </c>
      <c r="AI196" s="134">
        <v>5</v>
      </c>
      <c r="AJ196" s="134">
        <v>0</v>
      </c>
      <c r="AK196" s="134">
        <v>0</v>
      </c>
      <c r="AL196" s="134">
        <v>1740</v>
      </c>
      <c r="AM196" s="134">
        <f t="shared" si="31"/>
        <v>1745</v>
      </c>
      <c r="AN196" s="135">
        <f t="shared" si="35"/>
        <v>5.7870370370370373E-5</v>
      </c>
      <c r="AO196" s="135">
        <f t="shared" si="35"/>
        <v>0</v>
      </c>
      <c r="AP196" s="135">
        <f t="shared" si="35"/>
        <v>0</v>
      </c>
      <c r="AQ196" s="135">
        <f t="shared" si="35"/>
        <v>2.0138888888888887E-2</v>
      </c>
      <c r="AR196" s="135">
        <f t="shared" si="35"/>
        <v>2.0196759259259258E-2</v>
      </c>
      <c r="AS196" s="143"/>
      <c r="AT196" s="144">
        <f>IFERROR(Q196*INDEX(相性スクリプト1!$L$29:$L$33,MATCH(W196,相性スクリプト1!$K$29:$K$33,0),)," ")</f>
        <v>45</v>
      </c>
      <c r="AU196" s="144">
        <f>IFERROR(R196*INDEX(相性スクリプト1!$L$29:$L$33,MATCH(X196,相性スクリプト1!$K$29:$K$33,0),)," ")</f>
        <v>110</v>
      </c>
      <c r="AV196" s="144">
        <f>IFERROR(S196*INDEX(相性スクリプト1!$L$29:$L$33,MATCH(Y196,相性スクリプト1!$K$29:$K$33,0),)," ")</f>
        <v>225</v>
      </c>
      <c r="AW196" s="144">
        <f>IFERROR(T196*INDEX(相性スクリプト1!$L$29:$L$33,MATCH(Z196,相性スクリプト1!$K$29:$K$33,0),)," ")</f>
        <v>130</v>
      </c>
      <c r="AX196" s="144">
        <f>IFERROR(U196*INDEX(相性スクリプト1!$L$29:$L$33,MATCH(AA196,相性スクリプト1!$K$29:$K$33,0),)," ")</f>
        <v>50</v>
      </c>
      <c r="AY196" s="144">
        <f>IFERROR(V196*INDEX(相性スクリプト1!$L$29:$L$33,MATCH(AB196,相性スクリプト1!$K$29:$K$33,0),)," ")</f>
        <v>120</v>
      </c>
      <c r="AZ196" s="144">
        <f t="shared" si="37"/>
        <v>6.6665999999999999</v>
      </c>
      <c r="BA196" s="144">
        <f t="shared" si="37"/>
        <v>4.4444999999999997</v>
      </c>
      <c r="BB196" s="144">
        <f t="shared" si="37"/>
        <v>1.1113999999999999</v>
      </c>
      <c r="BC196" s="144">
        <f t="shared" si="36"/>
        <v>2.2223000000000002</v>
      </c>
      <c r="BD196" s="144">
        <f t="shared" si="36"/>
        <v>5.5552000000000001</v>
      </c>
      <c r="BE196" s="144">
        <f t="shared" si="36"/>
        <v>3.3331</v>
      </c>
      <c r="BF196" s="126">
        <f t="shared" si="32"/>
        <v>641253</v>
      </c>
      <c r="BG196" s="149"/>
    </row>
    <row r="197" spans="1:59" x14ac:dyDescent="0.15">
      <c r="A197" s="108">
        <f t="shared" si="38"/>
        <v>134</v>
      </c>
      <c r="B197" s="54" t="s">
        <v>454</v>
      </c>
      <c r="C197" s="109" t="s">
        <v>165</v>
      </c>
      <c r="D197" s="109" t="s">
        <v>139</v>
      </c>
      <c r="E197" s="110" t="s">
        <v>147</v>
      </c>
      <c r="F197" s="110" t="s">
        <v>150</v>
      </c>
      <c r="G197" s="110">
        <v>340</v>
      </c>
      <c r="H197" s="110" t="s">
        <v>141</v>
      </c>
      <c r="I197" s="110">
        <v>-65</v>
      </c>
      <c r="J197" s="110" t="s">
        <v>140</v>
      </c>
      <c r="K197" s="110">
        <v>16</v>
      </c>
      <c r="L197" s="114" t="s">
        <v>451</v>
      </c>
      <c r="M197" s="114"/>
      <c r="N197" s="114" t="s">
        <v>455</v>
      </c>
      <c r="O197" s="114" t="s">
        <v>456</v>
      </c>
      <c r="P197" s="114" t="s">
        <v>167</v>
      </c>
      <c r="Q197" s="17">
        <v>100</v>
      </c>
      <c r="R197" s="17">
        <v>130</v>
      </c>
      <c r="S197" s="17">
        <v>150</v>
      </c>
      <c r="T197" s="17">
        <v>110</v>
      </c>
      <c r="U197" s="17">
        <v>70</v>
      </c>
      <c r="V197" s="17">
        <v>140</v>
      </c>
      <c r="W197" s="122" t="s">
        <v>144</v>
      </c>
      <c r="X197" s="122" t="s">
        <v>135</v>
      </c>
      <c r="Y197" s="122" t="s">
        <v>135</v>
      </c>
      <c r="Z197" s="122" t="s">
        <v>144</v>
      </c>
      <c r="AA197" s="122" t="s">
        <v>133</v>
      </c>
      <c r="AB197" s="122" t="s">
        <v>135</v>
      </c>
      <c r="AC197" s="126">
        <f t="shared" si="34"/>
        <v>5</v>
      </c>
      <c r="AD197" s="126">
        <f t="shared" si="34"/>
        <v>3</v>
      </c>
      <c r="AE197" s="126">
        <f t="shared" si="34"/>
        <v>1</v>
      </c>
      <c r="AF197" s="126">
        <f t="shared" si="33"/>
        <v>4</v>
      </c>
      <c r="AG197" s="126">
        <f t="shared" si="33"/>
        <v>6</v>
      </c>
      <c r="AH197" s="126">
        <f t="shared" si="33"/>
        <v>2</v>
      </c>
      <c r="AI197" s="134">
        <v>48</v>
      </c>
      <c r="AJ197" s="134">
        <v>0</v>
      </c>
      <c r="AK197" s="134">
        <v>0</v>
      </c>
      <c r="AL197" s="134">
        <v>1740</v>
      </c>
      <c r="AM197" s="134">
        <f t="shared" si="31"/>
        <v>1788</v>
      </c>
      <c r="AN197" s="135">
        <f t="shared" si="35"/>
        <v>5.5555555555555556E-4</v>
      </c>
      <c r="AO197" s="135">
        <f t="shared" si="35"/>
        <v>0</v>
      </c>
      <c r="AP197" s="135">
        <f t="shared" si="35"/>
        <v>0</v>
      </c>
      <c r="AQ197" s="135">
        <f t="shared" si="35"/>
        <v>2.0138888888888887E-2</v>
      </c>
      <c r="AR197" s="135">
        <f t="shared" si="35"/>
        <v>2.0694444444444446E-2</v>
      </c>
      <c r="AS197" s="143"/>
      <c r="AT197" s="144">
        <f>IFERROR(Q197*INDEX(相性スクリプト1!$L$29:$L$33,MATCH(W197,相性スクリプト1!$K$29:$K$33,0),)," ")</f>
        <v>100</v>
      </c>
      <c r="AU197" s="144">
        <f>IFERROR(R197*INDEX(相性スクリプト1!$L$29:$L$33,MATCH(X197,相性スクリプト1!$K$29:$K$33,0),)," ")</f>
        <v>195</v>
      </c>
      <c r="AV197" s="144">
        <f>IFERROR(S197*INDEX(相性スクリプト1!$L$29:$L$33,MATCH(Y197,相性スクリプト1!$K$29:$K$33,0),)," ")</f>
        <v>225</v>
      </c>
      <c r="AW197" s="144">
        <f>IFERROR(T197*INDEX(相性スクリプト1!$L$29:$L$33,MATCH(Z197,相性スクリプト1!$K$29:$K$33,0),)," ")</f>
        <v>110</v>
      </c>
      <c r="AX197" s="144">
        <f>IFERROR(U197*INDEX(相性スクリプト1!$L$29:$L$33,MATCH(AA197,相性スクリプト1!$K$29:$K$33,0),)," ")</f>
        <v>0</v>
      </c>
      <c r="AY197" s="144">
        <f>IFERROR(V197*INDEX(相性スクリプト1!$L$29:$L$33,MATCH(AB197,相性スクリプト1!$K$29:$K$33,0),)," ")</f>
        <v>210</v>
      </c>
      <c r="AZ197" s="144">
        <f t="shared" si="37"/>
        <v>5.5556000000000001</v>
      </c>
      <c r="BA197" s="144">
        <f t="shared" si="37"/>
        <v>3.3334999999999999</v>
      </c>
      <c r="BB197" s="144">
        <f t="shared" si="37"/>
        <v>1.1113999999999999</v>
      </c>
      <c r="BC197" s="144">
        <f t="shared" si="36"/>
        <v>4.4443000000000001</v>
      </c>
      <c r="BD197" s="144">
        <f t="shared" si="36"/>
        <v>6.6661999999999999</v>
      </c>
      <c r="BE197" s="144">
        <f t="shared" si="36"/>
        <v>2.2221000000000002</v>
      </c>
      <c r="BF197" s="126">
        <f t="shared" si="32"/>
        <v>531462</v>
      </c>
      <c r="BG197" s="149"/>
    </row>
    <row r="198" spans="1:59" x14ac:dyDescent="0.15">
      <c r="A198" s="108">
        <f t="shared" si="38"/>
        <v>135</v>
      </c>
      <c r="B198" s="54" t="s">
        <v>457</v>
      </c>
      <c r="C198" s="109" t="s">
        <v>165</v>
      </c>
      <c r="D198" s="109" t="s">
        <v>233</v>
      </c>
      <c r="E198" s="110" t="s">
        <v>147</v>
      </c>
      <c r="F198" s="110" t="s">
        <v>150</v>
      </c>
      <c r="G198" s="110">
        <v>360</v>
      </c>
      <c r="H198" s="110" t="s">
        <v>141</v>
      </c>
      <c r="I198" s="110">
        <v>5</v>
      </c>
      <c r="J198" s="110" t="s">
        <v>140</v>
      </c>
      <c r="K198" s="110">
        <v>14</v>
      </c>
      <c r="L198" s="114" t="s">
        <v>451</v>
      </c>
      <c r="M198" s="114"/>
      <c r="N198" s="114"/>
      <c r="O198" s="114"/>
      <c r="P198" s="114" t="s">
        <v>312</v>
      </c>
      <c r="Q198" s="17">
        <v>100</v>
      </c>
      <c r="R198" s="17">
        <v>150</v>
      </c>
      <c r="S198" s="17">
        <v>80</v>
      </c>
      <c r="T198" s="17">
        <v>110</v>
      </c>
      <c r="U198" s="17">
        <v>30</v>
      </c>
      <c r="V198" s="17">
        <v>180</v>
      </c>
      <c r="W198" s="122" t="s">
        <v>144</v>
      </c>
      <c r="X198" s="122" t="s">
        <v>135</v>
      </c>
      <c r="Y198" s="122" t="s">
        <v>134</v>
      </c>
      <c r="Z198" s="122" t="s">
        <v>144</v>
      </c>
      <c r="AA198" s="122" t="s">
        <v>133</v>
      </c>
      <c r="AB198" s="122" t="s">
        <v>131</v>
      </c>
      <c r="AC198" s="126">
        <f t="shared" si="34"/>
        <v>4</v>
      </c>
      <c r="AD198" s="126">
        <f t="shared" si="34"/>
        <v>2</v>
      </c>
      <c r="AE198" s="126">
        <f t="shared" si="34"/>
        <v>5</v>
      </c>
      <c r="AF198" s="126">
        <f t="shared" si="33"/>
        <v>3</v>
      </c>
      <c r="AG198" s="126">
        <f t="shared" si="33"/>
        <v>6</v>
      </c>
      <c r="AH198" s="126">
        <f t="shared" si="33"/>
        <v>1</v>
      </c>
      <c r="AI198" s="134">
        <v>46</v>
      </c>
      <c r="AJ198" s="134">
        <v>0</v>
      </c>
      <c r="AK198" s="134">
        <v>0</v>
      </c>
      <c r="AL198" s="134">
        <v>1740</v>
      </c>
      <c r="AM198" s="134">
        <f t="shared" ref="AM198:AM261" si="39">IF(AL198="-","-",IF(ISBLANK(AL198)," ",SUM(AI198:AL198)))</f>
        <v>1786</v>
      </c>
      <c r="AN198" s="135">
        <f t="shared" si="35"/>
        <v>5.3240740740740744E-4</v>
      </c>
      <c r="AO198" s="135">
        <f t="shared" si="35"/>
        <v>0</v>
      </c>
      <c r="AP198" s="135">
        <f t="shared" si="35"/>
        <v>0</v>
      </c>
      <c r="AQ198" s="135">
        <f t="shared" si="35"/>
        <v>2.0138888888888887E-2</v>
      </c>
      <c r="AR198" s="135">
        <f t="shared" si="35"/>
        <v>2.0671296296296295E-2</v>
      </c>
      <c r="AS198" s="143"/>
      <c r="AT198" s="144">
        <f>IFERROR(Q198*INDEX(相性スクリプト1!$L$29:$L$33,MATCH(W198,相性スクリプト1!$K$29:$K$33,0),)," ")</f>
        <v>100</v>
      </c>
      <c r="AU198" s="144">
        <f>IFERROR(R198*INDEX(相性スクリプト1!$L$29:$L$33,MATCH(X198,相性スクリプト1!$K$29:$K$33,0),)," ")</f>
        <v>225</v>
      </c>
      <c r="AV198" s="144">
        <f>IFERROR(S198*INDEX(相性スクリプト1!$L$29:$L$33,MATCH(Y198,相性スクリプト1!$K$29:$K$33,0),)," ")</f>
        <v>40</v>
      </c>
      <c r="AW198" s="144">
        <f>IFERROR(T198*INDEX(相性スクリプト1!$L$29:$L$33,MATCH(Z198,相性スクリプト1!$K$29:$K$33,0),)," ")</f>
        <v>110</v>
      </c>
      <c r="AX198" s="144">
        <f>IFERROR(U198*INDEX(相性スクリプト1!$L$29:$L$33,MATCH(AA198,相性スクリプト1!$K$29:$K$33,0),)," ")</f>
        <v>0</v>
      </c>
      <c r="AY198" s="144">
        <f>IFERROR(V198*INDEX(相性スクリプト1!$L$29:$L$33,MATCH(AB198,相性スクリプト1!$K$29:$K$33,0),)," ")</f>
        <v>360</v>
      </c>
      <c r="AZ198" s="144">
        <f t="shared" si="37"/>
        <v>4.4446000000000003</v>
      </c>
      <c r="BA198" s="144">
        <f t="shared" si="37"/>
        <v>2.2225000000000001</v>
      </c>
      <c r="BB198" s="144">
        <f t="shared" si="37"/>
        <v>5.5553999999999997</v>
      </c>
      <c r="BC198" s="144">
        <f t="shared" si="36"/>
        <v>3.3332999999999999</v>
      </c>
      <c r="BD198" s="144">
        <f t="shared" si="36"/>
        <v>6.6661999999999999</v>
      </c>
      <c r="BE198" s="144">
        <f t="shared" si="36"/>
        <v>1.1111</v>
      </c>
      <c r="BF198" s="126">
        <f t="shared" ref="BF198:BF261" si="40">IFERROR(AC198*100000+AD198*10000+AE198*1000+AF198*100+AG198*10+AH198," ")</f>
        <v>425361</v>
      </c>
      <c r="BG198" s="149"/>
    </row>
    <row r="199" spans="1:59" x14ac:dyDescent="0.15">
      <c r="A199" s="108">
        <f t="shared" si="38"/>
        <v>136</v>
      </c>
      <c r="B199" s="54" t="s">
        <v>458</v>
      </c>
      <c r="C199" s="109" t="s">
        <v>165</v>
      </c>
      <c r="D199" s="109" t="s">
        <v>159</v>
      </c>
      <c r="E199" s="110" t="s">
        <v>147</v>
      </c>
      <c r="F199" s="110" t="s">
        <v>148</v>
      </c>
      <c r="G199" s="110">
        <v>380</v>
      </c>
      <c r="H199" s="110" t="s">
        <v>155</v>
      </c>
      <c r="I199" s="110">
        <v>10</v>
      </c>
      <c r="J199" s="110" t="s">
        <v>140</v>
      </c>
      <c r="K199" s="110">
        <v>16</v>
      </c>
      <c r="L199" s="114" t="s">
        <v>451</v>
      </c>
      <c r="M199" s="114"/>
      <c r="N199" s="114"/>
      <c r="O199" s="114"/>
      <c r="P199" s="114" t="s">
        <v>167</v>
      </c>
      <c r="Q199" s="17">
        <v>120</v>
      </c>
      <c r="R199" s="17">
        <v>150</v>
      </c>
      <c r="S199" s="17">
        <v>100</v>
      </c>
      <c r="T199" s="17">
        <v>90</v>
      </c>
      <c r="U199" s="17">
        <v>60</v>
      </c>
      <c r="V199" s="17">
        <v>170</v>
      </c>
      <c r="W199" s="122" t="s">
        <v>144</v>
      </c>
      <c r="X199" s="122" t="s">
        <v>135</v>
      </c>
      <c r="Y199" s="122" t="s">
        <v>144</v>
      </c>
      <c r="Z199" s="122" t="s">
        <v>134</v>
      </c>
      <c r="AA199" s="122" t="s">
        <v>133</v>
      </c>
      <c r="AB199" s="122" t="s">
        <v>131</v>
      </c>
      <c r="AC199" s="126">
        <f t="shared" si="34"/>
        <v>3</v>
      </c>
      <c r="AD199" s="126">
        <f t="shared" si="34"/>
        <v>2</v>
      </c>
      <c r="AE199" s="126">
        <f t="shared" si="34"/>
        <v>4</v>
      </c>
      <c r="AF199" s="126">
        <f t="shared" si="33"/>
        <v>5</v>
      </c>
      <c r="AG199" s="126">
        <f t="shared" si="33"/>
        <v>6</v>
      </c>
      <c r="AH199" s="126">
        <f t="shared" si="33"/>
        <v>1</v>
      </c>
      <c r="AI199" s="134">
        <v>36</v>
      </c>
      <c r="AJ199" s="134">
        <v>0</v>
      </c>
      <c r="AK199" s="134">
        <v>0</v>
      </c>
      <c r="AL199" s="134">
        <v>1740</v>
      </c>
      <c r="AM199" s="134">
        <f t="shared" si="39"/>
        <v>1776</v>
      </c>
      <c r="AN199" s="135">
        <f t="shared" si="35"/>
        <v>4.1666666666666669E-4</v>
      </c>
      <c r="AO199" s="135">
        <f t="shared" si="35"/>
        <v>0</v>
      </c>
      <c r="AP199" s="135">
        <f t="shared" si="35"/>
        <v>0</v>
      </c>
      <c r="AQ199" s="135">
        <f t="shared" si="35"/>
        <v>2.0138888888888887E-2</v>
      </c>
      <c r="AR199" s="135">
        <f t="shared" si="35"/>
        <v>2.0555555555555556E-2</v>
      </c>
      <c r="AS199" s="143"/>
      <c r="AT199" s="144">
        <f>IFERROR(Q199*INDEX(相性スクリプト1!$L$29:$L$33,MATCH(W199,相性スクリプト1!$K$29:$K$33,0),)," ")</f>
        <v>120</v>
      </c>
      <c r="AU199" s="144">
        <f>IFERROR(R199*INDEX(相性スクリプト1!$L$29:$L$33,MATCH(X199,相性スクリプト1!$K$29:$K$33,0),)," ")</f>
        <v>225</v>
      </c>
      <c r="AV199" s="144">
        <f>IFERROR(S199*INDEX(相性スクリプト1!$L$29:$L$33,MATCH(Y199,相性スクリプト1!$K$29:$K$33,0),)," ")</f>
        <v>100</v>
      </c>
      <c r="AW199" s="144">
        <f>IFERROR(T199*INDEX(相性スクリプト1!$L$29:$L$33,MATCH(Z199,相性スクリプト1!$K$29:$K$33,0),)," ")</f>
        <v>45</v>
      </c>
      <c r="AX199" s="144">
        <f>IFERROR(U199*INDEX(相性スクリプト1!$L$29:$L$33,MATCH(AA199,相性スクリプト1!$K$29:$K$33,0),)," ")</f>
        <v>0</v>
      </c>
      <c r="AY199" s="144">
        <f>IFERROR(V199*INDEX(相性スクリプト1!$L$29:$L$33,MATCH(AB199,相性スクリプト1!$K$29:$K$33,0),)," ")</f>
        <v>340</v>
      </c>
      <c r="AZ199" s="144">
        <f t="shared" si="37"/>
        <v>3.3335999999999997</v>
      </c>
      <c r="BA199" s="144">
        <f t="shared" si="37"/>
        <v>2.2225000000000001</v>
      </c>
      <c r="BB199" s="144">
        <f t="shared" si="37"/>
        <v>4.4443999999999999</v>
      </c>
      <c r="BC199" s="144">
        <f t="shared" si="36"/>
        <v>5.5552999999999999</v>
      </c>
      <c r="BD199" s="144">
        <f t="shared" si="36"/>
        <v>6.6661999999999999</v>
      </c>
      <c r="BE199" s="144">
        <f t="shared" si="36"/>
        <v>1.1111</v>
      </c>
      <c r="BF199" s="126">
        <f t="shared" si="40"/>
        <v>324561</v>
      </c>
      <c r="BG199" s="149"/>
    </row>
    <row r="200" spans="1:59" x14ac:dyDescent="0.15">
      <c r="A200" s="108">
        <f t="shared" si="38"/>
        <v>137</v>
      </c>
      <c r="B200" s="54" t="s">
        <v>165</v>
      </c>
      <c r="C200" s="109" t="s">
        <v>165</v>
      </c>
      <c r="D200" s="109" t="s">
        <v>165</v>
      </c>
      <c r="E200" s="110" t="s">
        <v>147</v>
      </c>
      <c r="F200" s="110" t="s">
        <v>148</v>
      </c>
      <c r="G200" s="110">
        <v>400</v>
      </c>
      <c r="H200" s="110" t="s">
        <v>166</v>
      </c>
      <c r="I200" s="110">
        <v>-50</v>
      </c>
      <c r="J200" s="110" t="s">
        <v>140</v>
      </c>
      <c r="K200" s="110">
        <v>14</v>
      </c>
      <c r="L200" s="114" t="s">
        <v>451</v>
      </c>
      <c r="M200" s="114"/>
      <c r="N200" s="114"/>
      <c r="O200" s="114"/>
      <c r="P200" s="114" t="s">
        <v>167</v>
      </c>
      <c r="Q200" s="17">
        <v>100</v>
      </c>
      <c r="R200" s="17">
        <v>150</v>
      </c>
      <c r="S200" s="17">
        <v>80</v>
      </c>
      <c r="T200" s="17">
        <v>110</v>
      </c>
      <c r="U200" s="17">
        <v>70</v>
      </c>
      <c r="V200" s="17">
        <v>180</v>
      </c>
      <c r="W200" s="122" t="s">
        <v>144</v>
      </c>
      <c r="X200" s="122" t="s">
        <v>135</v>
      </c>
      <c r="Y200" s="122" t="s">
        <v>144</v>
      </c>
      <c r="Z200" s="122" t="s">
        <v>144</v>
      </c>
      <c r="AA200" s="122" t="s">
        <v>133</v>
      </c>
      <c r="AB200" s="122" t="s">
        <v>131</v>
      </c>
      <c r="AC200" s="126">
        <f t="shared" si="34"/>
        <v>4</v>
      </c>
      <c r="AD200" s="126">
        <f t="shared" si="34"/>
        <v>2</v>
      </c>
      <c r="AE200" s="126">
        <f t="shared" si="34"/>
        <v>5</v>
      </c>
      <c r="AF200" s="126">
        <f t="shared" si="33"/>
        <v>3</v>
      </c>
      <c r="AG200" s="126">
        <f t="shared" si="33"/>
        <v>6</v>
      </c>
      <c r="AH200" s="126">
        <f t="shared" si="33"/>
        <v>1</v>
      </c>
      <c r="AI200" s="134">
        <v>35</v>
      </c>
      <c r="AJ200" s="134">
        <v>0</v>
      </c>
      <c r="AK200" s="134">
        <v>0</v>
      </c>
      <c r="AL200" s="134">
        <v>1740</v>
      </c>
      <c r="AM200" s="134">
        <f t="shared" si="39"/>
        <v>1775</v>
      </c>
      <c r="AN200" s="135">
        <f t="shared" si="35"/>
        <v>4.0509259259259258E-4</v>
      </c>
      <c r="AO200" s="135">
        <f t="shared" si="35"/>
        <v>0</v>
      </c>
      <c r="AP200" s="135">
        <f t="shared" si="35"/>
        <v>0</v>
      </c>
      <c r="AQ200" s="135">
        <f t="shared" si="35"/>
        <v>2.0138888888888887E-2</v>
      </c>
      <c r="AR200" s="135">
        <f t="shared" si="35"/>
        <v>2.0543981481481479E-2</v>
      </c>
      <c r="AS200" s="143"/>
      <c r="AT200" s="144">
        <f>IFERROR(Q200*INDEX(相性スクリプト1!$L$29:$L$33,MATCH(W200,相性スクリプト1!$K$29:$K$33,0),)," ")</f>
        <v>100</v>
      </c>
      <c r="AU200" s="144">
        <f>IFERROR(R200*INDEX(相性スクリプト1!$L$29:$L$33,MATCH(X200,相性スクリプト1!$K$29:$K$33,0),)," ")</f>
        <v>225</v>
      </c>
      <c r="AV200" s="144">
        <f>IFERROR(S200*INDEX(相性スクリプト1!$L$29:$L$33,MATCH(Y200,相性スクリプト1!$K$29:$K$33,0),)," ")</f>
        <v>80</v>
      </c>
      <c r="AW200" s="144">
        <f>IFERROR(T200*INDEX(相性スクリプト1!$L$29:$L$33,MATCH(Z200,相性スクリプト1!$K$29:$K$33,0),)," ")</f>
        <v>110</v>
      </c>
      <c r="AX200" s="144">
        <f>IFERROR(U200*INDEX(相性スクリプト1!$L$29:$L$33,MATCH(AA200,相性スクリプト1!$K$29:$K$33,0),)," ")</f>
        <v>0</v>
      </c>
      <c r="AY200" s="144">
        <f>IFERROR(V200*INDEX(相性スクリプト1!$L$29:$L$33,MATCH(AB200,相性スクリプト1!$K$29:$K$33,0),)," ")</f>
        <v>360</v>
      </c>
      <c r="AZ200" s="144">
        <f t="shared" si="37"/>
        <v>4.4446000000000003</v>
      </c>
      <c r="BA200" s="144">
        <f t="shared" si="37"/>
        <v>2.2225000000000001</v>
      </c>
      <c r="BB200" s="144">
        <f t="shared" si="37"/>
        <v>5.5553999999999997</v>
      </c>
      <c r="BC200" s="144">
        <f t="shared" si="36"/>
        <v>3.3332999999999999</v>
      </c>
      <c r="BD200" s="144">
        <f t="shared" si="36"/>
        <v>6.6661999999999999</v>
      </c>
      <c r="BE200" s="144">
        <f t="shared" si="36"/>
        <v>1.1111</v>
      </c>
      <c r="BF200" s="126">
        <f t="shared" si="40"/>
        <v>425361</v>
      </c>
      <c r="BG200" s="149"/>
    </row>
    <row r="201" spans="1:59" x14ac:dyDescent="0.15">
      <c r="A201" s="108">
        <f t="shared" si="38"/>
        <v>137</v>
      </c>
      <c r="B201" s="54" t="s">
        <v>459</v>
      </c>
      <c r="C201" s="109" t="s">
        <v>165</v>
      </c>
      <c r="D201" s="109" t="s">
        <v>165</v>
      </c>
      <c r="E201" s="110" t="s">
        <v>147</v>
      </c>
      <c r="F201" s="110" t="s">
        <v>148</v>
      </c>
      <c r="G201" s="110">
        <v>420</v>
      </c>
      <c r="H201" s="110" t="s">
        <v>166</v>
      </c>
      <c r="I201" s="110">
        <v>-50</v>
      </c>
      <c r="J201" s="110" t="s">
        <v>140</v>
      </c>
      <c r="K201" s="110">
        <v>14</v>
      </c>
      <c r="L201" s="114" t="s">
        <v>451</v>
      </c>
      <c r="M201" s="114"/>
      <c r="N201" s="114"/>
      <c r="O201" s="114"/>
      <c r="P201" s="114" t="s">
        <v>167</v>
      </c>
      <c r="Q201" s="17">
        <v>105</v>
      </c>
      <c r="R201" s="17">
        <v>158</v>
      </c>
      <c r="S201" s="17">
        <v>90</v>
      </c>
      <c r="T201" s="17">
        <v>112</v>
      </c>
      <c r="U201" s="17">
        <v>86</v>
      </c>
      <c r="V201" s="17">
        <v>220</v>
      </c>
      <c r="W201" s="122" t="s">
        <v>144</v>
      </c>
      <c r="X201" s="122" t="s">
        <v>135</v>
      </c>
      <c r="Y201" s="122" t="s">
        <v>144</v>
      </c>
      <c r="Z201" s="122" t="s">
        <v>144</v>
      </c>
      <c r="AA201" s="122" t="s">
        <v>133</v>
      </c>
      <c r="AB201" s="122" t="s">
        <v>131</v>
      </c>
      <c r="AC201" s="126">
        <f t="shared" si="34"/>
        <v>4</v>
      </c>
      <c r="AD201" s="126">
        <f t="shared" si="34"/>
        <v>2</v>
      </c>
      <c r="AE201" s="126">
        <f t="shared" si="34"/>
        <v>5</v>
      </c>
      <c r="AF201" s="126">
        <f t="shared" si="33"/>
        <v>3</v>
      </c>
      <c r="AG201" s="126">
        <f t="shared" si="33"/>
        <v>6</v>
      </c>
      <c r="AH201" s="126">
        <f t="shared" si="33"/>
        <v>1</v>
      </c>
      <c r="AI201" s="134">
        <v>0</v>
      </c>
      <c r="AJ201" s="134">
        <v>0</v>
      </c>
      <c r="AK201" s="134">
        <v>0</v>
      </c>
      <c r="AL201" s="134">
        <v>2985</v>
      </c>
      <c r="AM201" s="134">
        <f t="shared" si="39"/>
        <v>2985</v>
      </c>
      <c r="AN201" s="135">
        <f t="shared" si="35"/>
        <v>0</v>
      </c>
      <c r="AO201" s="135">
        <f t="shared" si="35"/>
        <v>0</v>
      </c>
      <c r="AP201" s="135">
        <f t="shared" si="35"/>
        <v>0</v>
      </c>
      <c r="AQ201" s="135">
        <f t="shared" si="35"/>
        <v>3.4548611111111106E-2</v>
      </c>
      <c r="AR201" s="135">
        <f t="shared" si="35"/>
        <v>3.4548611111111106E-2</v>
      </c>
      <c r="AS201" s="143"/>
      <c r="AT201" s="144">
        <f>IFERROR(Q201*INDEX(相性スクリプト1!$L$29:$L$33,MATCH(W201,相性スクリプト1!$K$29:$K$33,0),)," ")</f>
        <v>105</v>
      </c>
      <c r="AU201" s="144">
        <f>IFERROR(R201*INDEX(相性スクリプト1!$L$29:$L$33,MATCH(X201,相性スクリプト1!$K$29:$K$33,0),)," ")</f>
        <v>237</v>
      </c>
      <c r="AV201" s="144">
        <f>IFERROR(S201*INDEX(相性スクリプト1!$L$29:$L$33,MATCH(Y201,相性スクリプト1!$K$29:$K$33,0),)," ")</f>
        <v>90</v>
      </c>
      <c r="AW201" s="144">
        <f>IFERROR(T201*INDEX(相性スクリプト1!$L$29:$L$33,MATCH(Z201,相性スクリプト1!$K$29:$K$33,0),)," ")</f>
        <v>112</v>
      </c>
      <c r="AX201" s="144">
        <f>IFERROR(U201*INDEX(相性スクリプト1!$L$29:$L$33,MATCH(AA201,相性スクリプト1!$K$29:$K$33,0),)," ")</f>
        <v>0</v>
      </c>
      <c r="AY201" s="144">
        <f>IFERROR(V201*INDEX(相性スクリプト1!$L$29:$L$33,MATCH(AB201,相性スクリプト1!$K$29:$K$33,0),)," ")</f>
        <v>440</v>
      </c>
      <c r="AZ201" s="144">
        <f t="shared" si="37"/>
        <v>4.4446000000000003</v>
      </c>
      <c r="BA201" s="144">
        <f t="shared" si="37"/>
        <v>2.2225000000000001</v>
      </c>
      <c r="BB201" s="144">
        <f t="shared" si="37"/>
        <v>5.5553999999999997</v>
      </c>
      <c r="BC201" s="144">
        <f t="shared" si="36"/>
        <v>3.3332999999999999</v>
      </c>
      <c r="BD201" s="144">
        <f t="shared" si="36"/>
        <v>6.6661999999999999</v>
      </c>
      <c r="BE201" s="144">
        <f t="shared" si="36"/>
        <v>1.1111</v>
      </c>
      <c r="BF201" s="126">
        <f t="shared" si="40"/>
        <v>425361</v>
      </c>
      <c r="BG201" s="149"/>
    </row>
    <row r="202" spans="1:59" x14ac:dyDescent="0.15">
      <c r="A202" s="108">
        <f t="shared" si="38"/>
        <v>138</v>
      </c>
      <c r="B202" s="54" t="s">
        <v>460</v>
      </c>
      <c r="C202" s="109" t="s">
        <v>165</v>
      </c>
      <c r="D202" s="109" t="s">
        <v>242</v>
      </c>
      <c r="E202" s="110" t="s">
        <v>147</v>
      </c>
      <c r="F202" s="110" t="s">
        <v>148</v>
      </c>
      <c r="G202" s="110">
        <v>400</v>
      </c>
      <c r="H202" s="110" t="s">
        <v>149</v>
      </c>
      <c r="I202" s="110">
        <v>-25</v>
      </c>
      <c r="J202" s="110" t="s">
        <v>140</v>
      </c>
      <c r="K202" s="110">
        <v>15</v>
      </c>
      <c r="L202" s="114" t="s">
        <v>451</v>
      </c>
      <c r="M202" s="114"/>
      <c r="N202" s="114"/>
      <c r="O202" s="114"/>
      <c r="P202" s="114" t="s">
        <v>167</v>
      </c>
      <c r="Q202" s="17">
        <v>120</v>
      </c>
      <c r="R202" s="17">
        <v>140</v>
      </c>
      <c r="S202" s="17">
        <v>90</v>
      </c>
      <c r="T202" s="17">
        <v>110</v>
      </c>
      <c r="U202" s="17">
        <v>50</v>
      </c>
      <c r="V202" s="17">
        <v>160</v>
      </c>
      <c r="W202" s="122" t="s">
        <v>144</v>
      </c>
      <c r="X202" s="122" t="s">
        <v>135</v>
      </c>
      <c r="Y202" s="122" t="s">
        <v>144</v>
      </c>
      <c r="Z202" s="122" t="s">
        <v>144</v>
      </c>
      <c r="AA202" s="122" t="s">
        <v>133</v>
      </c>
      <c r="AB202" s="122" t="s">
        <v>131</v>
      </c>
      <c r="AC202" s="126">
        <f t="shared" si="34"/>
        <v>3</v>
      </c>
      <c r="AD202" s="126">
        <f t="shared" si="34"/>
        <v>2</v>
      </c>
      <c r="AE202" s="126">
        <f t="shared" si="34"/>
        <v>5</v>
      </c>
      <c r="AF202" s="126">
        <f t="shared" si="33"/>
        <v>4</v>
      </c>
      <c r="AG202" s="126">
        <f t="shared" si="33"/>
        <v>6</v>
      </c>
      <c r="AH202" s="126">
        <f t="shared" si="33"/>
        <v>1</v>
      </c>
      <c r="AI202" s="134">
        <v>30</v>
      </c>
      <c r="AJ202" s="134">
        <v>0</v>
      </c>
      <c r="AK202" s="134">
        <v>0</v>
      </c>
      <c r="AL202" s="134">
        <v>1740</v>
      </c>
      <c r="AM202" s="134">
        <f t="shared" si="39"/>
        <v>1770</v>
      </c>
      <c r="AN202" s="135">
        <f t="shared" si="35"/>
        <v>3.4722222222222218E-4</v>
      </c>
      <c r="AO202" s="135">
        <f t="shared" si="35"/>
        <v>0</v>
      </c>
      <c r="AP202" s="135">
        <f t="shared" si="35"/>
        <v>0</v>
      </c>
      <c r="AQ202" s="135">
        <f t="shared" si="35"/>
        <v>2.0138888888888887E-2</v>
      </c>
      <c r="AR202" s="135">
        <f t="shared" si="35"/>
        <v>2.0486111111111111E-2</v>
      </c>
      <c r="AS202" s="143"/>
      <c r="AT202" s="144">
        <f>IFERROR(Q202*INDEX(相性スクリプト1!$L$29:$L$33,MATCH(W202,相性スクリプト1!$K$29:$K$33,0),)," ")</f>
        <v>120</v>
      </c>
      <c r="AU202" s="144">
        <f>IFERROR(R202*INDEX(相性スクリプト1!$L$29:$L$33,MATCH(X202,相性スクリプト1!$K$29:$K$33,0),)," ")</f>
        <v>210</v>
      </c>
      <c r="AV202" s="144">
        <f>IFERROR(S202*INDEX(相性スクリプト1!$L$29:$L$33,MATCH(Y202,相性スクリプト1!$K$29:$K$33,0),)," ")</f>
        <v>90</v>
      </c>
      <c r="AW202" s="144">
        <f>IFERROR(T202*INDEX(相性スクリプト1!$L$29:$L$33,MATCH(Z202,相性スクリプト1!$K$29:$K$33,0),)," ")</f>
        <v>110</v>
      </c>
      <c r="AX202" s="144">
        <f>IFERROR(U202*INDEX(相性スクリプト1!$L$29:$L$33,MATCH(AA202,相性スクリプト1!$K$29:$K$33,0),)," ")</f>
        <v>0</v>
      </c>
      <c r="AY202" s="144">
        <f>IFERROR(V202*INDEX(相性スクリプト1!$L$29:$L$33,MATCH(AB202,相性スクリプト1!$K$29:$K$33,0),)," ")</f>
        <v>320</v>
      </c>
      <c r="AZ202" s="144">
        <f t="shared" si="37"/>
        <v>3.3335999999999997</v>
      </c>
      <c r="BA202" s="144">
        <f t="shared" si="37"/>
        <v>2.2225000000000001</v>
      </c>
      <c r="BB202" s="144">
        <f t="shared" si="37"/>
        <v>5.5553999999999997</v>
      </c>
      <c r="BC202" s="144">
        <f t="shared" si="36"/>
        <v>4.4443000000000001</v>
      </c>
      <c r="BD202" s="144">
        <f t="shared" si="36"/>
        <v>6.6661999999999999</v>
      </c>
      <c r="BE202" s="144">
        <f t="shared" si="36"/>
        <v>1.1111</v>
      </c>
      <c r="BF202" s="126">
        <f t="shared" si="40"/>
        <v>325461</v>
      </c>
      <c r="BG202" s="149"/>
    </row>
    <row r="203" spans="1:59" x14ac:dyDescent="0.15">
      <c r="A203" s="108">
        <f t="shared" si="38"/>
        <v>139</v>
      </c>
      <c r="B203" s="54" t="s">
        <v>461</v>
      </c>
      <c r="C203" s="109" t="s">
        <v>165</v>
      </c>
      <c r="D203" s="109" t="s">
        <v>169</v>
      </c>
      <c r="E203" s="110" t="s">
        <v>147</v>
      </c>
      <c r="F203" s="110" t="s">
        <v>148</v>
      </c>
      <c r="G203" s="110">
        <v>360</v>
      </c>
      <c r="H203" s="110" t="s">
        <v>141</v>
      </c>
      <c r="I203" s="110">
        <v>50</v>
      </c>
      <c r="J203" s="110" t="s">
        <v>148</v>
      </c>
      <c r="K203" s="110">
        <v>12</v>
      </c>
      <c r="L203" s="114" t="s">
        <v>451</v>
      </c>
      <c r="M203" s="114"/>
      <c r="N203" s="114" t="s">
        <v>455</v>
      </c>
      <c r="O203" s="114" t="s">
        <v>462</v>
      </c>
      <c r="P203" s="114" t="s">
        <v>167</v>
      </c>
      <c r="Q203" s="17">
        <v>130</v>
      </c>
      <c r="R203" s="17">
        <v>110</v>
      </c>
      <c r="S203" s="17">
        <v>120</v>
      </c>
      <c r="T203" s="17">
        <v>140</v>
      </c>
      <c r="U203" s="17">
        <v>90</v>
      </c>
      <c r="V203" s="17">
        <v>100</v>
      </c>
      <c r="W203" s="122" t="s">
        <v>144</v>
      </c>
      <c r="X203" s="122" t="s">
        <v>144</v>
      </c>
      <c r="Y203" s="122" t="s">
        <v>144</v>
      </c>
      <c r="Z203" s="122" t="s">
        <v>135</v>
      </c>
      <c r="AA203" s="122" t="s">
        <v>134</v>
      </c>
      <c r="AB203" s="122" t="s">
        <v>144</v>
      </c>
      <c r="AC203" s="126">
        <f t="shared" si="34"/>
        <v>2</v>
      </c>
      <c r="AD203" s="126">
        <f t="shared" si="34"/>
        <v>4</v>
      </c>
      <c r="AE203" s="126">
        <f t="shared" si="34"/>
        <v>3</v>
      </c>
      <c r="AF203" s="126">
        <f t="shared" si="33"/>
        <v>1</v>
      </c>
      <c r="AG203" s="126">
        <f t="shared" si="33"/>
        <v>6</v>
      </c>
      <c r="AH203" s="126">
        <f t="shared" si="33"/>
        <v>5</v>
      </c>
      <c r="AI203" s="134">
        <v>24</v>
      </c>
      <c r="AJ203" s="134">
        <v>0</v>
      </c>
      <c r="AK203" s="134">
        <v>0</v>
      </c>
      <c r="AL203" s="134">
        <v>1740</v>
      </c>
      <c r="AM203" s="134">
        <f t="shared" si="39"/>
        <v>1764</v>
      </c>
      <c r="AN203" s="135">
        <f t="shared" si="35"/>
        <v>2.7777777777777778E-4</v>
      </c>
      <c r="AO203" s="135">
        <f t="shared" si="35"/>
        <v>0</v>
      </c>
      <c r="AP203" s="135">
        <f t="shared" si="35"/>
        <v>0</v>
      </c>
      <c r="AQ203" s="135">
        <f t="shared" si="35"/>
        <v>2.0138888888888887E-2</v>
      </c>
      <c r="AR203" s="135">
        <f t="shared" si="35"/>
        <v>2.041666666666667E-2</v>
      </c>
      <c r="AS203" s="143"/>
      <c r="AT203" s="144">
        <f>IFERROR(Q203*INDEX(相性スクリプト1!$L$29:$L$33,MATCH(W203,相性スクリプト1!$K$29:$K$33,0),)," ")</f>
        <v>130</v>
      </c>
      <c r="AU203" s="144">
        <f>IFERROR(R203*INDEX(相性スクリプト1!$L$29:$L$33,MATCH(X203,相性スクリプト1!$K$29:$K$33,0),)," ")</f>
        <v>110</v>
      </c>
      <c r="AV203" s="144">
        <f>IFERROR(S203*INDEX(相性スクリプト1!$L$29:$L$33,MATCH(Y203,相性スクリプト1!$K$29:$K$33,0),)," ")</f>
        <v>120</v>
      </c>
      <c r="AW203" s="144">
        <f>IFERROR(T203*INDEX(相性スクリプト1!$L$29:$L$33,MATCH(Z203,相性スクリプト1!$K$29:$K$33,0),)," ")</f>
        <v>210</v>
      </c>
      <c r="AX203" s="144">
        <f>IFERROR(U203*INDEX(相性スクリプト1!$L$29:$L$33,MATCH(AA203,相性スクリプト1!$K$29:$K$33,0),)," ")</f>
        <v>45</v>
      </c>
      <c r="AY203" s="144">
        <f>IFERROR(V203*INDEX(相性スクリプト1!$L$29:$L$33,MATCH(AB203,相性スクリプト1!$K$29:$K$33,0),)," ")</f>
        <v>100</v>
      </c>
      <c r="AZ203" s="144">
        <f t="shared" si="37"/>
        <v>2.2225999999999999</v>
      </c>
      <c r="BA203" s="144">
        <f t="shared" si="37"/>
        <v>4.4444999999999997</v>
      </c>
      <c r="BB203" s="144">
        <f t="shared" si="37"/>
        <v>3.3333999999999997</v>
      </c>
      <c r="BC203" s="144">
        <f t="shared" si="36"/>
        <v>1.1113</v>
      </c>
      <c r="BD203" s="144">
        <f t="shared" si="36"/>
        <v>6.6661999999999999</v>
      </c>
      <c r="BE203" s="144">
        <f t="shared" si="36"/>
        <v>5.5550999999999995</v>
      </c>
      <c r="BF203" s="126">
        <f t="shared" si="40"/>
        <v>243165</v>
      </c>
      <c r="BG203" s="149"/>
    </row>
    <row r="204" spans="1:59" x14ac:dyDescent="0.15">
      <c r="A204" s="108">
        <f t="shared" si="38"/>
        <v>140</v>
      </c>
      <c r="B204" s="54" t="s">
        <v>463</v>
      </c>
      <c r="C204" s="109" t="s">
        <v>165</v>
      </c>
      <c r="D204" s="109" t="s">
        <v>464</v>
      </c>
      <c r="E204" s="110" t="s">
        <v>147</v>
      </c>
      <c r="F204" s="110" t="s">
        <v>156</v>
      </c>
      <c r="G204" s="110">
        <v>380</v>
      </c>
      <c r="H204" s="110" t="s">
        <v>155</v>
      </c>
      <c r="I204" s="110">
        <v>65</v>
      </c>
      <c r="J204" s="110" t="s">
        <v>140</v>
      </c>
      <c r="K204" s="110">
        <v>14</v>
      </c>
      <c r="L204" s="114" t="s">
        <v>451</v>
      </c>
      <c r="M204" s="114"/>
      <c r="N204" s="114"/>
      <c r="O204" s="114" t="s">
        <v>465</v>
      </c>
      <c r="P204" s="114" t="s">
        <v>466</v>
      </c>
      <c r="Q204" s="17">
        <v>100</v>
      </c>
      <c r="R204" s="17">
        <v>120</v>
      </c>
      <c r="S204" s="17">
        <v>130</v>
      </c>
      <c r="T204" s="17">
        <v>110</v>
      </c>
      <c r="U204" s="17">
        <v>90</v>
      </c>
      <c r="V204" s="17">
        <v>150</v>
      </c>
      <c r="W204" s="122" t="s">
        <v>144</v>
      </c>
      <c r="X204" s="122" t="s">
        <v>144</v>
      </c>
      <c r="Y204" s="122" t="s">
        <v>135</v>
      </c>
      <c r="Z204" s="122" t="s">
        <v>144</v>
      </c>
      <c r="AA204" s="122" t="s">
        <v>134</v>
      </c>
      <c r="AB204" s="122" t="s">
        <v>135</v>
      </c>
      <c r="AC204" s="126">
        <f t="shared" si="34"/>
        <v>5</v>
      </c>
      <c r="AD204" s="126">
        <f t="shared" si="34"/>
        <v>3</v>
      </c>
      <c r="AE204" s="126">
        <f t="shared" si="34"/>
        <v>2</v>
      </c>
      <c r="AF204" s="126">
        <f t="shared" si="33"/>
        <v>4</v>
      </c>
      <c r="AG204" s="126">
        <f t="shared" si="33"/>
        <v>6</v>
      </c>
      <c r="AH204" s="126">
        <f t="shared" si="33"/>
        <v>1</v>
      </c>
      <c r="AI204" s="134">
        <v>21</v>
      </c>
      <c r="AJ204" s="134">
        <v>0</v>
      </c>
      <c r="AK204" s="134">
        <v>0</v>
      </c>
      <c r="AL204" s="134">
        <v>1740</v>
      </c>
      <c r="AM204" s="134">
        <f t="shared" si="39"/>
        <v>1761</v>
      </c>
      <c r="AN204" s="135">
        <f t="shared" si="35"/>
        <v>2.4305555555555555E-4</v>
      </c>
      <c r="AO204" s="135">
        <f t="shared" si="35"/>
        <v>0</v>
      </c>
      <c r="AP204" s="135">
        <f t="shared" si="35"/>
        <v>0</v>
      </c>
      <c r="AQ204" s="135">
        <f t="shared" si="35"/>
        <v>2.0138888888888887E-2</v>
      </c>
      <c r="AR204" s="135">
        <f t="shared" si="35"/>
        <v>2.0381944444444446E-2</v>
      </c>
      <c r="AS204" s="143"/>
      <c r="AT204" s="144">
        <f>IFERROR(Q204*INDEX(相性スクリプト1!$L$29:$L$33,MATCH(W204,相性スクリプト1!$K$29:$K$33,0),)," ")</f>
        <v>100</v>
      </c>
      <c r="AU204" s="144">
        <f>IFERROR(R204*INDEX(相性スクリプト1!$L$29:$L$33,MATCH(X204,相性スクリプト1!$K$29:$K$33,0),)," ")</f>
        <v>120</v>
      </c>
      <c r="AV204" s="144">
        <f>IFERROR(S204*INDEX(相性スクリプト1!$L$29:$L$33,MATCH(Y204,相性スクリプト1!$K$29:$K$33,0),)," ")</f>
        <v>195</v>
      </c>
      <c r="AW204" s="144">
        <f>IFERROR(T204*INDEX(相性スクリプト1!$L$29:$L$33,MATCH(Z204,相性スクリプト1!$K$29:$K$33,0),)," ")</f>
        <v>110</v>
      </c>
      <c r="AX204" s="144">
        <f>IFERROR(U204*INDEX(相性スクリプト1!$L$29:$L$33,MATCH(AA204,相性スクリプト1!$K$29:$K$33,0),)," ")</f>
        <v>45</v>
      </c>
      <c r="AY204" s="144">
        <f>IFERROR(V204*INDEX(相性スクリプト1!$L$29:$L$33,MATCH(AB204,相性スクリプト1!$K$29:$K$33,0),)," ")</f>
        <v>225</v>
      </c>
      <c r="AZ204" s="144">
        <f t="shared" si="37"/>
        <v>5.5556000000000001</v>
      </c>
      <c r="BA204" s="144">
        <f t="shared" si="37"/>
        <v>3.3334999999999999</v>
      </c>
      <c r="BB204" s="144">
        <f t="shared" si="37"/>
        <v>2.2223999999999999</v>
      </c>
      <c r="BC204" s="144">
        <f t="shared" si="36"/>
        <v>4.4443000000000001</v>
      </c>
      <c r="BD204" s="144">
        <f t="shared" si="36"/>
        <v>6.6661999999999999</v>
      </c>
      <c r="BE204" s="144">
        <f t="shared" si="36"/>
        <v>1.1111</v>
      </c>
      <c r="BF204" s="126">
        <f t="shared" si="40"/>
        <v>532461</v>
      </c>
      <c r="BG204" s="149"/>
    </row>
    <row r="205" spans="1:59" x14ac:dyDescent="0.15">
      <c r="A205" s="108">
        <f t="shared" si="38"/>
        <v>141</v>
      </c>
      <c r="B205" s="54" t="s">
        <v>467</v>
      </c>
      <c r="C205" s="109" t="s">
        <v>165</v>
      </c>
      <c r="D205" s="109" t="s">
        <v>184</v>
      </c>
      <c r="E205" s="110" t="s">
        <v>147</v>
      </c>
      <c r="F205" s="110" t="s">
        <v>156</v>
      </c>
      <c r="G205" s="110">
        <v>380</v>
      </c>
      <c r="H205" s="110" t="s">
        <v>149</v>
      </c>
      <c r="I205" s="110">
        <v>-35</v>
      </c>
      <c r="J205" s="110" t="s">
        <v>148</v>
      </c>
      <c r="K205" s="110">
        <v>11</v>
      </c>
      <c r="L205" s="114" t="s">
        <v>451</v>
      </c>
      <c r="M205" s="114"/>
      <c r="N205" s="114"/>
      <c r="O205" s="114"/>
      <c r="P205" s="114" t="s">
        <v>167</v>
      </c>
      <c r="Q205" s="17">
        <v>90</v>
      </c>
      <c r="R205" s="17">
        <v>120</v>
      </c>
      <c r="S205" s="17">
        <v>80</v>
      </c>
      <c r="T205" s="17">
        <v>140</v>
      </c>
      <c r="U205" s="17">
        <v>70</v>
      </c>
      <c r="V205" s="17">
        <v>160</v>
      </c>
      <c r="W205" s="122" t="s">
        <v>144</v>
      </c>
      <c r="X205" s="122" t="s">
        <v>144</v>
      </c>
      <c r="Y205" s="122" t="s">
        <v>134</v>
      </c>
      <c r="Z205" s="122" t="s">
        <v>135</v>
      </c>
      <c r="AA205" s="122" t="s">
        <v>133</v>
      </c>
      <c r="AB205" s="122" t="s">
        <v>131</v>
      </c>
      <c r="AC205" s="126">
        <f t="shared" si="34"/>
        <v>4</v>
      </c>
      <c r="AD205" s="126">
        <f t="shared" si="34"/>
        <v>3</v>
      </c>
      <c r="AE205" s="126">
        <f t="shared" si="34"/>
        <v>5</v>
      </c>
      <c r="AF205" s="126">
        <f t="shared" si="33"/>
        <v>2</v>
      </c>
      <c r="AG205" s="126">
        <f t="shared" si="33"/>
        <v>6</v>
      </c>
      <c r="AH205" s="126">
        <f t="shared" si="33"/>
        <v>1</v>
      </c>
      <c r="AI205" s="134">
        <v>12</v>
      </c>
      <c r="AJ205" s="134">
        <v>0</v>
      </c>
      <c r="AK205" s="134">
        <v>0</v>
      </c>
      <c r="AL205" s="134">
        <v>1740</v>
      </c>
      <c r="AM205" s="134">
        <f t="shared" si="39"/>
        <v>1752</v>
      </c>
      <c r="AN205" s="135">
        <f t="shared" si="35"/>
        <v>1.3888888888888889E-4</v>
      </c>
      <c r="AO205" s="135">
        <f t="shared" si="35"/>
        <v>0</v>
      </c>
      <c r="AP205" s="135">
        <f t="shared" si="35"/>
        <v>0</v>
      </c>
      <c r="AQ205" s="135">
        <f t="shared" si="35"/>
        <v>2.0138888888888887E-2</v>
      </c>
      <c r="AR205" s="135">
        <f t="shared" si="35"/>
        <v>2.0277777777777777E-2</v>
      </c>
      <c r="AS205" s="143"/>
      <c r="AT205" s="144">
        <f>IFERROR(Q205*INDEX(相性スクリプト1!$L$29:$L$33,MATCH(W205,相性スクリプト1!$K$29:$K$33,0),)," ")</f>
        <v>90</v>
      </c>
      <c r="AU205" s="144">
        <f>IFERROR(R205*INDEX(相性スクリプト1!$L$29:$L$33,MATCH(X205,相性スクリプト1!$K$29:$K$33,0),)," ")</f>
        <v>120</v>
      </c>
      <c r="AV205" s="144">
        <f>IFERROR(S205*INDEX(相性スクリプト1!$L$29:$L$33,MATCH(Y205,相性スクリプト1!$K$29:$K$33,0),)," ")</f>
        <v>40</v>
      </c>
      <c r="AW205" s="144">
        <f>IFERROR(T205*INDEX(相性スクリプト1!$L$29:$L$33,MATCH(Z205,相性スクリプト1!$K$29:$K$33,0),)," ")</f>
        <v>210</v>
      </c>
      <c r="AX205" s="144">
        <f>IFERROR(U205*INDEX(相性スクリプト1!$L$29:$L$33,MATCH(AA205,相性スクリプト1!$K$29:$K$33,0),)," ")</f>
        <v>0</v>
      </c>
      <c r="AY205" s="144">
        <f>IFERROR(V205*INDEX(相性スクリプト1!$L$29:$L$33,MATCH(AB205,相性スクリプト1!$K$29:$K$33,0),)," ")</f>
        <v>320</v>
      </c>
      <c r="AZ205" s="144">
        <f t="shared" si="37"/>
        <v>4.4446000000000003</v>
      </c>
      <c r="BA205" s="144">
        <f t="shared" si="37"/>
        <v>3.3334999999999999</v>
      </c>
      <c r="BB205" s="144">
        <f t="shared" si="37"/>
        <v>5.5553999999999997</v>
      </c>
      <c r="BC205" s="144">
        <f t="shared" si="36"/>
        <v>2.2223000000000002</v>
      </c>
      <c r="BD205" s="144">
        <f t="shared" si="36"/>
        <v>6.6661999999999999</v>
      </c>
      <c r="BE205" s="144">
        <f t="shared" si="36"/>
        <v>1.1111</v>
      </c>
      <c r="BF205" s="126">
        <f t="shared" si="40"/>
        <v>435261</v>
      </c>
      <c r="BG205" s="149"/>
    </row>
    <row r="206" spans="1:59" x14ac:dyDescent="0.15">
      <c r="A206" s="108">
        <f t="shared" si="38"/>
        <v>141</v>
      </c>
      <c r="B206" s="54" t="s">
        <v>468</v>
      </c>
      <c r="C206" s="109" t="s">
        <v>165</v>
      </c>
      <c r="D206" s="109" t="s">
        <v>184</v>
      </c>
      <c r="E206" s="110" t="s">
        <v>147</v>
      </c>
      <c r="F206" s="110" t="s">
        <v>156</v>
      </c>
      <c r="G206" s="110">
        <v>400</v>
      </c>
      <c r="H206" s="110" t="s">
        <v>149</v>
      </c>
      <c r="I206" s="110">
        <v>-35</v>
      </c>
      <c r="J206" s="110" t="s">
        <v>148</v>
      </c>
      <c r="K206" s="110">
        <v>11</v>
      </c>
      <c r="L206" s="114" t="s">
        <v>451</v>
      </c>
      <c r="M206" s="114"/>
      <c r="N206" s="114"/>
      <c r="O206" s="114"/>
      <c r="P206" s="114" t="s">
        <v>167</v>
      </c>
      <c r="Q206" s="17">
        <v>106</v>
      </c>
      <c r="R206" s="17">
        <v>130</v>
      </c>
      <c r="S206" s="17">
        <v>95</v>
      </c>
      <c r="T206" s="17">
        <v>159</v>
      </c>
      <c r="U206" s="17">
        <v>81</v>
      </c>
      <c r="V206" s="17">
        <v>176</v>
      </c>
      <c r="W206" s="122" t="s">
        <v>144</v>
      </c>
      <c r="X206" s="122" t="s">
        <v>144</v>
      </c>
      <c r="Y206" s="122" t="s">
        <v>134</v>
      </c>
      <c r="Z206" s="122" t="s">
        <v>135</v>
      </c>
      <c r="AA206" s="122" t="s">
        <v>133</v>
      </c>
      <c r="AB206" s="122" t="s">
        <v>131</v>
      </c>
      <c r="AC206" s="126">
        <f t="shared" si="34"/>
        <v>4</v>
      </c>
      <c r="AD206" s="126">
        <f t="shared" si="34"/>
        <v>3</v>
      </c>
      <c r="AE206" s="126">
        <f t="shared" si="34"/>
        <v>5</v>
      </c>
      <c r="AF206" s="126">
        <f t="shared" si="33"/>
        <v>2</v>
      </c>
      <c r="AG206" s="126">
        <f t="shared" si="33"/>
        <v>6</v>
      </c>
      <c r="AH206" s="126">
        <f t="shared" si="33"/>
        <v>1</v>
      </c>
      <c r="AI206" s="134">
        <v>2930</v>
      </c>
      <c r="AJ206" s="134">
        <v>0</v>
      </c>
      <c r="AK206" s="134">
        <v>0</v>
      </c>
      <c r="AL206" s="134">
        <v>20</v>
      </c>
      <c r="AM206" s="134">
        <f t="shared" si="39"/>
        <v>2950</v>
      </c>
      <c r="AN206" s="135">
        <f t="shared" si="35"/>
        <v>3.3912037037037039E-2</v>
      </c>
      <c r="AO206" s="135">
        <f t="shared" si="35"/>
        <v>0</v>
      </c>
      <c r="AP206" s="135">
        <f t="shared" si="35"/>
        <v>0</v>
      </c>
      <c r="AQ206" s="135">
        <f t="shared" si="35"/>
        <v>2.3148148148148149E-4</v>
      </c>
      <c r="AR206" s="135">
        <f t="shared" si="35"/>
        <v>3.4143518518518517E-2</v>
      </c>
      <c r="AS206" s="143"/>
      <c r="AT206" s="144">
        <f>IFERROR(Q206*INDEX(相性スクリプト1!$L$29:$L$33,MATCH(W206,相性スクリプト1!$K$29:$K$33,0),)," ")</f>
        <v>106</v>
      </c>
      <c r="AU206" s="144">
        <f>IFERROR(R206*INDEX(相性スクリプト1!$L$29:$L$33,MATCH(X206,相性スクリプト1!$K$29:$K$33,0),)," ")</f>
        <v>130</v>
      </c>
      <c r="AV206" s="144">
        <f>IFERROR(S206*INDEX(相性スクリプト1!$L$29:$L$33,MATCH(Y206,相性スクリプト1!$K$29:$K$33,0),)," ")</f>
        <v>47.5</v>
      </c>
      <c r="AW206" s="144">
        <f>IFERROR(T206*INDEX(相性スクリプト1!$L$29:$L$33,MATCH(Z206,相性スクリプト1!$K$29:$K$33,0),)," ")</f>
        <v>238.5</v>
      </c>
      <c r="AX206" s="144">
        <f>IFERROR(U206*INDEX(相性スクリプト1!$L$29:$L$33,MATCH(AA206,相性スクリプト1!$K$29:$K$33,0),)," ")</f>
        <v>0</v>
      </c>
      <c r="AY206" s="144">
        <f>IFERROR(V206*INDEX(相性スクリプト1!$L$29:$L$33,MATCH(AB206,相性スクリプト1!$K$29:$K$33,0),)," ")</f>
        <v>352</v>
      </c>
      <c r="AZ206" s="144">
        <f t="shared" si="37"/>
        <v>4.4446000000000003</v>
      </c>
      <c r="BA206" s="144">
        <f t="shared" si="37"/>
        <v>3.3334999999999999</v>
      </c>
      <c r="BB206" s="144">
        <f t="shared" si="37"/>
        <v>5.5553999999999997</v>
      </c>
      <c r="BC206" s="144">
        <f t="shared" si="36"/>
        <v>2.2223000000000002</v>
      </c>
      <c r="BD206" s="144">
        <f t="shared" si="36"/>
        <v>6.6661999999999999</v>
      </c>
      <c r="BE206" s="144">
        <f t="shared" si="36"/>
        <v>1.1111</v>
      </c>
      <c r="BF206" s="126">
        <f t="shared" si="40"/>
        <v>435261</v>
      </c>
      <c r="BG206" s="149"/>
    </row>
    <row r="207" spans="1:59" x14ac:dyDescent="0.15">
      <c r="A207" s="108">
        <f t="shared" si="38"/>
        <v>142</v>
      </c>
      <c r="B207" s="54" t="s">
        <v>469</v>
      </c>
      <c r="C207" s="109" t="s">
        <v>165</v>
      </c>
      <c r="D207" s="109" t="s">
        <v>193</v>
      </c>
      <c r="E207" s="110" t="s">
        <v>147</v>
      </c>
      <c r="F207" s="110" t="s">
        <v>150</v>
      </c>
      <c r="G207" s="110">
        <v>340</v>
      </c>
      <c r="H207" s="110" t="s">
        <v>166</v>
      </c>
      <c r="I207" s="110">
        <v>-80</v>
      </c>
      <c r="J207" s="110" t="s">
        <v>140</v>
      </c>
      <c r="K207" s="110">
        <v>14</v>
      </c>
      <c r="L207" s="114" t="s">
        <v>451</v>
      </c>
      <c r="M207" s="114"/>
      <c r="N207" s="114" t="s">
        <v>452</v>
      </c>
      <c r="O207" s="114" t="s">
        <v>470</v>
      </c>
      <c r="P207" s="114" t="s">
        <v>167</v>
      </c>
      <c r="Q207" s="17">
        <v>100</v>
      </c>
      <c r="R207" s="17">
        <v>120</v>
      </c>
      <c r="S207" s="17">
        <v>150</v>
      </c>
      <c r="T207" s="17">
        <v>140</v>
      </c>
      <c r="U207" s="17">
        <v>80</v>
      </c>
      <c r="V207" s="17">
        <v>130</v>
      </c>
      <c r="W207" s="122" t="s">
        <v>144</v>
      </c>
      <c r="X207" s="122" t="s">
        <v>135</v>
      </c>
      <c r="Y207" s="122" t="s">
        <v>135</v>
      </c>
      <c r="Z207" s="122" t="s">
        <v>135</v>
      </c>
      <c r="AA207" s="122" t="s">
        <v>133</v>
      </c>
      <c r="AB207" s="122" t="s">
        <v>135</v>
      </c>
      <c r="AC207" s="126">
        <f t="shared" si="34"/>
        <v>5</v>
      </c>
      <c r="AD207" s="126">
        <f t="shared" si="34"/>
        <v>4</v>
      </c>
      <c r="AE207" s="126">
        <f t="shared" si="34"/>
        <v>1</v>
      </c>
      <c r="AF207" s="126">
        <f t="shared" si="33"/>
        <v>2</v>
      </c>
      <c r="AG207" s="126">
        <f t="shared" si="33"/>
        <v>6</v>
      </c>
      <c r="AH207" s="126">
        <f t="shared" si="33"/>
        <v>3</v>
      </c>
      <c r="AI207" s="134">
        <v>13</v>
      </c>
      <c r="AJ207" s="134">
        <v>0</v>
      </c>
      <c r="AK207" s="134">
        <v>0</v>
      </c>
      <c r="AL207" s="134">
        <v>1740</v>
      </c>
      <c r="AM207" s="134">
        <f t="shared" si="39"/>
        <v>1753</v>
      </c>
      <c r="AN207" s="135">
        <f t="shared" si="35"/>
        <v>1.5046296296296295E-4</v>
      </c>
      <c r="AO207" s="135">
        <f t="shared" si="35"/>
        <v>0</v>
      </c>
      <c r="AP207" s="135">
        <f t="shared" si="35"/>
        <v>0</v>
      </c>
      <c r="AQ207" s="135">
        <f t="shared" si="35"/>
        <v>2.0138888888888887E-2</v>
      </c>
      <c r="AR207" s="135">
        <f t="shared" si="35"/>
        <v>2.0289351851851854E-2</v>
      </c>
      <c r="AS207" s="143"/>
      <c r="AT207" s="144">
        <f>IFERROR(Q207*INDEX(相性スクリプト1!$L$29:$L$33,MATCH(W207,相性スクリプト1!$K$29:$K$33,0),)," ")</f>
        <v>100</v>
      </c>
      <c r="AU207" s="144">
        <f>IFERROR(R207*INDEX(相性スクリプト1!$L$29:$L$33,MATCH(X207,相性スクリプト1!$K$29:$K$33,0),)," ")</f>
        <v>180</v>
      </c>
      <c r="AV207" s="144">
        <f>IFERROR(S207*INDEX(相性スクリプト1!$L$29:$L$33,MATCH(Y207,相性スクリプト1!$K$29:$K$33,0),)," ")</f>
        <v>225</v>
      </c>
      <c r="AW207" s="144">
        <f>IFERROR(T207*INDEX(相性スクリプト1!$L$29:$L$33,MATCH(Z207,相性スクリプト1!$K$29:$K$33,0),)," ")</f>
        <v>210</v>
      </c>
      <c r="AX207" s="144">
        <f>IFERROR(U207*INDEX(相性スクリプト1!$L$29:$L$33,MATCH(AA207,相性スクリプト1!$K$29:$K$33,0),)," ")</f>
        <v>0</v>
      </c>
      <c r="AY207" s="144">
        <f>IFERROR(V207*INDEX(相性スクリプト1!$L$29:$L$33,MATCH(AB207,相性スクリプト1!$K$29:$K$33,0),)," ")</f>
        <v>195</v>
      </c>
      <c r="AZ207" s="144">
        <f t="shared" si="37"/>
        <v>5.5556000000000001</v>
      </c>
      <c r="BA207" s="144">
        <f t="shared" si="37"/>
        <v>4.4444999999999997</v>
      </c>
      <c r="BB207" s="144">
        <f t="shared" si="37"/>
        <v>1.1113999999999999</v>
      </c>
      <c r="BC207" s="144">
        <f t="shared" si="36"/>
        <v>2.2223000000000002</v>
      </c>
      <c r="BD207" s="144">
        <f t="shared" si="36"/>
        <v>6.6661999999999999</v>
      </c>
      <c r="BE207" s="144">
        <f t="shared" si="36"/>
        <v>3.3331</v>
      </c>
      <c r="BF207" s="126">
        <f t="shared" si="40"/>
        <v>541263</v>
      </c>
      <c r="BG207" s="149"/>
    </row>
    <row r="208" spans="1:59" x14ac:dyDescent="0.15">
      <c r="A208" s="108">
        <f t="shared" si="38"/>
        <v>143</v>
      </c>
      <c r="B208" s="54" t="s">
        <v>471</v>
      </c>
      <c r="C208" s="109" t="s">
        <v>165</v>
      </c>
      <c r="D208" s="109" t="s">
        <v>200</v>
      </c>
      <c r="E208" s="110" t="s">
        <v>147</v>
      </c>
      <c r="F208" s="110" t="s">
        <v>150</v>
      </c>
      <c r="G208" s="110">
        <v>420</v>
      </c>
      <c r="H208" s="110" t="s">
        <v>141</v>
      </c>
      <c r="I208" s="110">
        <v>-30</v>
      </c>
      <c r="J208" s="110" t="s">
        <v>140</v>
      </c>
      <c r="K208" s="110">
        <v>13</v>
      </c>
      <c r="L208" s="114" t="s">
        <v>451</v>
      </c>
      <c r="M208" s="114"/>
      <c r="N208" s="114"/>
      <c r="O208" s="114"/>
      <c r="P208" s="114" t="s">
        <v>167</v>
      </c>
      <c r="Q208" s="17">
        <v>90</v>
      </c>
      <c r="R208" s="17">
        <v>120</v>
      </c>
      <c r="S208" s="17">
        <v>130</v>
      </c>
      <c r="T208" s="17">
        <v>110</v>
      </c>
      <c r="U208" s="17">
        <v>70</v>
      </c>
      <c r="V208" s="17">
        <v>150</v>
      </c>
      <c r="W208" s="122" t="s">
        <v>134</v>
      </c>
      <c r="X208" s="122" t="s">
        <v>144</v>
      </c>
      <c r="Y208" s="122" t="s">
        <v>135</v>
      </c>
      <c r="Z208" s="122" t="s">
        <v>144</v>
      </c>
      <c r="AA208" s="122" t="s">
        <v>133</v>
      </c>
      <c r="AB208" s="122" t="s">
        <v>135</v>
      </c>
      <c r="AC208" s="126">
        <f t="shared" si="34"/>
        <v>5</v>
      </c>
      <c r="AD208" s="126">
        <f t="shared" si="34"/>
        <v>3</v>
      </c>
      <c r="AE208" s="126">
        <f t="shared" si="34"/>
        <v>2</v>
      </c>
      <c r="AF208" s="126">
        <f t="shared" si="33"/>
        <v>4</v>
      </c>
      <c r="AG208" s="126">
        <f t="shared" si="33"/>
        <v>6</v>
      </c>
      <c r="AH208" s="126">
        <f t="shared" si="33"/>
        <v>1</v>
      </c>
      <c r="AI208" s="134">
        <v>3</v>
      </c>
      <c r="AJ208" s="134">
        <v>0</v>
      </c>
      <c r="AK208" s="134">
        <v>0</v>
      </c>
      <c r="AL208" s="134">
        <v>1740</v>
      </c>
      <c r="AM208" s="134">
        <f t="shared" si="39"/>
        <v>1743</v>
      </c>
      <c r="AN208" s="135">
        <f t="shared" si="35"/>
        <v>3.4722222222222222E-5</v>
      </c>
      <c r="AO208" s="135">
        <f t="shared" si="35"/>
        <v>0</v>
      </c>
      <c r="AP208" s="135">
        <f t="shared" si="35"/>
        <v>0</v>
      </c>
      <c r="AQ208" s="135">
        <f t="shared" si="35"/>
        <v>2.0138888888888887E-2</v>
      </c>
      <c r="AR208" s="135">
        <f t="shared" si="35"/>
        <v>2.0173611111111111E-2</v>
      </c>
      <c r="AS208" s="143"/>
      <c r="AT208" s="144">
        <f>IFERROR(Q208*INDEX(相性スクリプト1!$L$29:$L$33,MATCH(W208,相性スクリプト1!$K$29:$K$33,0),)," ")</f>
        <v>45</v>
      </c>
      <c r="AU208" s="144">
        <f>IFERROR(R208*INDEX(相性スクリプト1!$L$29:$L$33,MATCH(X208,相性スクリプト1!$K$29:$K$33,0),)," ")</f>
        <v>120</v>
      </c>
      <c r="AV208" s="144">
        <f>IFERROR(S208*INDEX(相性スクリプト1!$L$29:$L$33,MATCH(Y208,相性スクリプト1!$K$29:$K$33,0),)," ")</f>
        <v>195</v>
      </c>
      <c r="AW208" s="144">
        <f>IFERROR(T208*INDEX(相性スクリプト1!$L$29:$L$33,MATCH(Z208,相性スクリプト1!$K$29:$K$33,0),)," ")</f>
        <v>110</v>
      </c>
      <c r="AX208" s="144">
        <f>IFERROR(U208*INDEX(相性スクリプト1!$L$29:$L$33,MATCH(AA208,相性スクリプト1!$K$29:$K$33,0),)," ")</f>
        <v>0</v>
      </c>
      <c r="AY208" s="144">
        <f>IFERROR(V208*INDEX(相性スクリプト1!$L$29:$L$33,MATCH(AB208,相性スクリプト1!$K$29:$K$33,0),)," ")</f>
        <v>225</v>
      </c>
      <c r="AZ208" s="144">
        <f t="shared" si="37"/>
        <v>5.5556000000000001</v>
      </c>
      <c r="BA208" s="144">
        <f t="shared" si="37"/>
        <v>3.3334999999999999</v>
      </c>
      <c r="BB208" s="144">
        <f t="shared" si="37"/>
        <v>2.2223999999999999</v>
      </c>
      <c r="BC208" s="144">
        <f t="shared" si="36"/>
        <v>4.4443000000000001</v>
      </c>
      <c r="BD208" s="144">
        <f t="shared" si="36"/>
        <v>6.6661999999999999</v>
      </c>
      <c r="BE208" s="144">
        <f t="shared" si="36"/>
        <v>1.1111</v>
      </c>
      <c r="BF208" s="126">
        <f t="shared" si="40"/>
        <v>532461</v>
      </c>
      <c r="BG208" s="149"/>
    </row>
    <row r="209" spans="1:59" x14ac:dyDescent="0.15">
      <c r="A209" s="108">
        <f t="shared" si="38"/>
        <v>144</v>
      </c>
      <c r="B209" s="54" t="s">
        <v>472</v>
      </c>
      <c r="C209" s="109" t="s">
        <v>165</v>
      </c>
      <c r="D209" s="109" t="s">
        <v>210</v>
      </c>
      <c r="E209" s="110"/>
      <c r="F209" s="110"/>
      <c r="G209" s="110"/>
      <c r="H209" s="110"/>
      <c r="I209" s="110"/>
      <c r="J209" s="110"/>
      <c r="K209" s="110"/>
      <c r="L209" s="114"/>
      <c r="M209" s="114"/>
      <c r="N209" s="114"/>
      <c r="O209" s="114"/>
      <c r="P209" s="114"/>
      <c r="Q209" s="17"/>
      <c r="R209" s="17"/>
      <c r="S209" s="17"/>
      <c r="T209" s="17"/>
      <c r="U209" s="17"/>
      <c r="V209" s="17"/>
      <c r="W209" s="122"/>
      <c r="X209" s="122"/>
      <c r="Y209" s="122"/>
      <c r="Z209" s="122"/>
      <c r="AA209" s="122"/>
      <c r="AB209" s="122"/>
      <c r="AC209" s="126" t="str">
        <f t="shared" si="34"/>
        <v xml:space="preserve"> </v>
      </c>
      <c r="AD209" s="126" t="str">
        <f t="shared" si="34"/>
        <v xml:space="preserve"> </v>
      </c>
      <c r="AE209" s="126" t="str">
        <f t="shared" si="34"/>
        <v xml:space="preserve"> </v>
      </c>
      <c r="AF209" s="126" t="str">
        <f t="shared" si="33"/>
        <v xml:space="preserve"> </v>
      </c>
      <c r="AG209" s="126" t="str">
        <f t="shared" si="33"/>
        <v xml:space="preserve"> </v>
      </c>
      <c r="AH209" s="126" t="str">
        <f t="shared" si="33"/>
        <v xml:space="preserve"> </v>
      </c>
      <c r="AI209" s="134"/>
      <c r="AJ209" s="134"/>
      <c r="AK209" s="134"/>
      <c r="AL209" s="134"/>
      <c r="AM209" s="134" t="str">
        <f t="shared" si="39"/>
        <v xml:space="preserve"> </v>
      </c>
      <c r="AN209" s="135" t="str">
        <f t="shared" si="35"/>
        <v xml:space="preserve"> </v>
      </c>
      <c r="AO209" s="135" t="str">
        <f t="shared" si="35"/>
        <v xml:space="preserve"> </v>
      </c>
      <c r="AP209" s="135" t="str">
        <f t="shared" si="35"/>
        <v xml:space="preserve"> </v>
      </c>
      <c r="AQ209" s="135" t="str">
        <f t="shared" si="35"/>
        <v xml:space="preserve"> </v>
      </c>
      <c r="AR209" s="135" t="str">
        <f t="shared" si="35"/>
        <v xml:space="preserve"> </v>
      </c>
      <c r="AS209" s="143"/>
      <c r="AT209" s="144" t="str">
        <f>IFERROR(Q209*INDEX(相性スクリプト1!$L$29:$L$33,MATCH(W209,相性スクリプト1!$K$29:$K$33,0),)," ")</f>
        <v xml:space="preserve"> </v>
      </c>
      <c r="AU209" s="144" t="str">
        <f>IFERROR(R209*INDEX(相性スクリプト1!$L$29:$L$33,MATCH(X209,相性スクリプト1!$K$29:$K$33,0),)," ")</f>
        <v xml:space="preserve"> </v>
      </c>
      <c r="AV209" s="144" t="str">
        <f>IFERROR(S209*INDEX(相性スクリプト1!$L$29:$L$33,MATCH(Y209,相性スクリプト1!$K$29:$K$33,0),)," ")</f>
        <v xml:space="preserve"> </v>
      </c>
      <c r="AW209" s="144" t="str">
        <f>IFERROR(T209*INDEX(相性スクリプト1!$L$29:$L$33,MATCH(Z209,相性スクリプト1!$K$29:$K$33,0),)," ")</f>
        <v xml:space="preserve"> </v>
      </c>
      <c r="AX209" s="144" t="str">
        <f>IFERROR(U209*INDEX(相性スクリプト1!$L$29:$L$33,MATCH(AA209,相性スクリプト1!$K$29:$K$33,0),)," ")</f>
        <v xml:space="preserve"> </v>
      </c>
      <c r="AY209" s="144" t="str">
        <f>IFERROR(V209*INDEX(相性スクリプト1!$L$29:$L$33,MATCH(AB209,相性スクリプト1!$K$29:$K$33,0),)," ")</f>
        <v xml:space="preserve"> </v>
      </c>
      <c r="AZ209" s="144" t="str">
        <f t="shared" si="37"/>
        <v xml:space="preserve"> </v>
      </c>
      <c r="BA209" s="144" t="str">
        <f t="shared" si="37"/>
        <v xml:space="preserve"> </v>
      </c>
      <c r="BB209" s="144" t="str">
        <f t="shared" si="37"/>
        <v xml:space="preserve"> </v>
      </c>
      <c r="BC209" s="144" t="str">
        <f t="shared" si="36"/>
        <v xml:space="preserve"> </v>
      </c>
      <c r="BD209" s="144" t="str">
        <f t="shared" si="36"/>
        <v xml:space="preserve"> </v>
      </c>
      <c r="BE209" s="144" t="str">
        <f t="shared" si="36"/>
        <v xml:space="preserve"> </v>
      </c>
      <c r="BF209" s="126" t="str">
        <f t="shared" si="40"/>
        <v xml:space="preserve"> </v>
      </c>
      <c r="BG209" s="149"/>
    </row>
    <row r="210" spans="1:59" x14ac:dyDescent="0.15">
      <c r="A210" s="108">
        <f t="shared" si="38"/>
        <v>144</v>
      </c>
      <c r="B210" s="54" t="s">
        <v>473</v>
      </c>
      <c r="C210" s="109" t="s">
        <v>165</v>
      </c>
      <c r="D210" s="109" t="s">
        <v>210</v>
      </c>
      <c r="E210" s="110" t="s">
        <v>147</v>
      </c>
      <c r="F210" s="110" t="s">
        <v>156</v>
      </c>
      <c r="G210" s="110">
        <v>380</v>
      </c>
      <c r="H210" s="110" t="s">
        <v>141</v>
      </c>
      <c r="I210" s="110">
        <v>50</v>
      </c>
      <c r="J210" s="110" t="s">
        <v>144</v>
      </c>
      <c r="K210" s="110">
        <v>14</v>
      </c>
      <c r="L210" s="114" t="s">
        <v>451</v>
      </c>
      <c r="M210" s="114"/>
      <c r="N210" s="114" t="s">
        <v>452</v>
      </c>
      <c r="O210" s="114" t="s">
        <v>453</v>
      </c>
      <c r="P210" s="114" t="s">
        <v>167</v>
      </c>
      <c r="Q210" s="17">
        <v>135</v>
      </c>
      <c r="R210" s="17">
        <v>112</v>
      </c>
      <c r="S210" s="17">
        <v>156</v>
      </c>
      <c r="T210" s="17">
        <v>150</v>
      </c>
      <c r="U210" s="17">
        <v>104</v>
      </c>
      <c r="V210" s="17">
        <v>114</v>
      </c>
      <c r="W210" s="122" t="s">
        <v>144</v>
      </c>
      <c r="X210" s="122" t="s">
        <v>144</v>
      </c>
      <c r="Y210" s="122" t="s">
        <v>144</v>
      </c>
      <c r="Z210" s="122" t="s">
        <v>135</v>
      </c>
      <c r="AA210" s="122" t="s">
        <v>134</v>
      </c>
      <c r="AB210" s="122" t="s">
        <v>144</v>
      </c>
      <c r="AC210" s="126">
        <f t="shared" si="34"/>
        <v>3</v>
      </c>
      <c r="AD210" s="126">
        <f t="shared" si="34"/>
        <v>5</v>
      </c>
      <c r="AE210" s="126">
        <f t="shared" si="34"/>
        <v>2</v>
      </c>
      <c r="AF210" s="126">
        <f t="shared" si="33"/>
        <v>1</v>
      </c>
      <c r="AG210" s="126">
        <f t="shared" si="33"/>
        <v>6</v>
      </c>
      <c r="AH210" s="126">
        <f t="shared" si="33"/>
        <v>4</v>
      </c>
      <c r="AI210" s="134">
        <v>338</v>
      </c>
      <c r="AJ210" s="134">
        <v>0</v>
      </c>
      <c r="AK210" s="134">
        <v>0</v>
      </c>
      <c r="AL210" s="134">
        <v>297</v>
      </c>
      <c r="AM210" s="134">
        <f t="shared" si="39"/>
        <v>635</v>
      </c>
      <c r="AN210" s="135">
        <f t="shared" ref="AN210:AR260" si="41">IF(OR(ISBLANK(AI210),AI210=" ")," ",IF(AI210&lt;0,"？",IFERROR(AI210/24/60/60,"-")))</f>
        <v>3.9120370370370368E-3</v>
      </c>
      <c r="AO210" s="135">
        <f t="shared" si="41"/>
        <v>0</v>
      </c>
      <c r="AP210" s="135">
        <f t="shared" si="41"/>
        <v>0</v>
      </c>
      <c r="AQ210" s="135">
        <f t="shared" si="41"/>
        <v>3.4375E-3</v>
      </c>
      <c r="AR210" s="135">
        <f t="shared" si="41"/>
        <v>7.3495370370370372E-3</v>
      </c>
      <c r="AS210" s="143"/>
      <c r="AT210" s="144">
        <f>IFERROR(Q210*INDEX(相性スクリプト1!$L$29:$L$33,MATCH(W210,相性スクリプト1!$K$29:$K$33,0),)," ")</f>
        <v>135</v>
      </c>
      <c r="AU210" s="144">
        <f>IFERROR(R210*INDEX(相性スクリプト1!$L$29:$L$33,MATCH(X210,相性スクリプト1!$K$29:$K$33,0),)," ")</f>
        <v>112</v>
      </c>
      <c r="AV210" s="144">
        <f>IFERROR(S210*INDEX(相性スクリプト1!$L$29:$L$33,MATCH(Y210,相性スクリプト1!$K$29:$K$33,0),)," ")</f>
        <v>156</v>
      </c>
      <c r="AW210" s="144">
        <f>IFERROR(T210*INDEX(相性スクリプト1!$L$29:$L$33,MATCH(Z210,相性スクリプト1!$K$29:$K$33,0),)," ")</f>
        <v>225</v>
      </c>
      <c r="AX210" s="144">
        <f>IFERROR(U210*INDEX(相性スクリプト1!$L$29:$L$33,MATCH(AA210,相性スクリプト1!$K$29:$K$33,0),)," ")</f>
        <v>52</v>
      </c>
      <c r="AY210" s="144">
        <f>IFERROR(V210*INDEX(相性スクリプト1!$L$29:$L$33,MATCH(AB210,相性スクリプト1!$K$29:$K$33,0),)," ")</f>
        <v>114</v>
      </c>
      <c r="AZ210" s="144">
        <f t="shared" si="37"/>
        <v>3.3335999999999997</v>
      </c>
      <c r="BA210" s="144">
        <f t="shared" si="37"/>
        <v>5.5554999999999994</v>
      </c>
      <c r="BB210" s="144">
        <f t="shared" si="37"/>
        <v>2.2113999999999998</v>
      </c>
      <c r="BC210" s="144">
        <f t="shared" si="36"/>
        <v>1.1223000000000001</v>
      </c>
      <c r="BD210" s="144">
        <f t="shared" si="36"/>
        <v>6.6661999999999999</v>
      </c>
      <c r="BE210" s="144">
        <f t="shared" si="36"/>
        <v>4.4440999999999997</v>
      </c>
      <c r="BF210" s="126">
        <f t="shared" si="40"/>
        <v>352164</v>
      </c>
      <c r="BG210" s="149"/>
    </row>
    <row r="211" spans="1:59" x14ac:dyDescent="0.15">
      <c r="A211" s="108">
        <f t="shared" si="38"/>
        <v>144</v>
      </c>
      <c r="B211" s="54" t="s">
        <v>474</v>
      </c>
      <c r="C211" s="109" t="s">
        <v>165</v>
      </c>
      <c r="D211" s="109" t="s">
        <v>210</v>
      </c>
      <c r="E211" s="110" t="s">
        <v>147</v>
      </c>
      <c r="F211" s="110" t="s">
        <v>156</v>
      </c>
      <c r="G211" s="110">
        <v>440</v>
      </c>
      <c r="H211" s="110" t="s">
        <v>141</v>
      </c>
      <c r="I211" s="110">
        <v>-30</v>
      </c>
      <c r="J211" s="110" t="s">
        <v>134</v>
      </c>
      <c r="K211" s="110">
        <v>14</v>
      </c>
      <c r="L211" s="114" t="s">
        <v>451</v>
      </c>
      <c r="M211" s="114"/>
      <c r="N211" s="114" t="s">
        <v>452</v>
      </c>
      <c r="O211" s="114" t="s">
        <v>453</v>
      </c>
      <c r="P211" s="114" t="s">
        <v>167</v>
      </c>
      <c r="Q211" s="17">
        <v>95</v>
      </c>
      <c r="R211" s="17">
        <v>137</v>
      </c>
      <c r="S211" s="17">
        <v>143</v>
      </c>
      <c r="T211" s="17">
        <v>117</v>
      </c>
      <c r="U211" s="17">
        <v>96</v>
      </c>
      <c r="V211" s="17">
        <v>166</v>
      </c>
      <c r="W211" s="122" t="s">
        <v>144</v>
      </c>
      <c r="X211" s="122" t="s">
        <v>144</v>
      </c>
      <c r="Y211" s="122" t="s">
        <v>135</v>
      </c>
      <c r="Z211" s="122" t="s">
        <v>144</v>
      </c>
      <c r="AA211" s="122" t="s">
        <v>133</v>
      </c>
      <c r="AB211" s="122" t="s">
        <v>135</v>
      </c>
      <c r="AC211" s="126">
        <f t="shared" si="34"/>
        <v>5</v>
      </c>
      <c r="AD211" s="126">
        <f t="shared" si="34"/>
        <v>3</v>
      </c>
      <c r="AE211" s="126">
        <f t="shared" si="34"/>
        <v>2</v>
      </c>
      <c r="AF211" s="126">
        <f t="shared" si="33"/>
        <v>4</v>
      </c>
      <c r="AG211" s="126">
        <f t="shared" si="33"/>
        <v>6</v>
      </c>
      <c r="AH211" s="126">
        <f t="shared" si="33"/>
        <v>1</v>
      </c>
      <c r="AI211" s="134">
        <v>2308</v>
      </c>
      <c r="AJ211" s="134">
        <v>0</v>
      </c>
      <c r="AK211" s="134">
        <v>0</v>
      </c>
      <c r="AL211" s="134">
        <v>186</v>
      </c>
      <c r="AM211" s="134">
        <f t="shared" si="39"/>
        <v>2494</v>
      </c>
      <c r="AN211" s="135">
        <f t="shared" si="41"/>
        <v>2.6712962962962963E-2</v>
      </c>
      <c r="AO211" s="135">
        <f t="shared" si="41"/>
        <v>0</v>
      </c>
      <c r="AP211" s="135">
        <f t="shared" si="41"/>
        <v>0</v>
      </c>
      <c r="AQ211" s="135">
        <f t="shared" si="41"/>
        <v>2.1527777777777782E-3</v>
      </c>
      <c r="AR211" s="135">
        <f t="shared" si="41"/>
        <v>2.886574074074074E-2</v>
      </c>
      <c r="AS211" s="143"/>
      <c r="AT211" s="144">
        <f>IFERROR(Q211*INDEX(相性スクリプト1!$L$29:$L$33,MATCH(W211,相性スクリプト1!$K$29:$K$33,0),)," ")</f>
        <v>95</v>
      </c>
      <c r="AU211" s="144">
        <f>IFERROR(R211*INDEX(相性スクリプト1!$L$29:$L$33,MATCH(X211,相性スクリプト1!$K$29:$K$33,0),)," ")</f>
        <v>137</v>
      </c>
      <c r="AV211" s="144">
        <f>IFERROR(S211*INDEX(相性スクリプト1!$L$29:$L$33,MATCH(Y211,相性スクリプト1!$K$29:$K$33,0),)," ")</f>
        <v>214.5</v>
      </c>
      <c r="AW211" s="144">
        <f>IFERROR(T211*INDEX(相性スクリプト1!$L$29:$L$33,MATCH(Z211,相性スクリプト1!$K$29:$K$33,0),)," ")</f>
        <v>117</v>
      </c>
      <c r="AX211" s="144">
        <f>IFERROR(U211*INDEX(相性スクリプト1!$L$29:$L$33,MATCH(AA211,相性スクリプト1!$K$29:$K$33,0),)," ")</f>
        <v>0</v>
      </c>
      <c r="AY211" s="144">
        <f>IFERROR(V211*INDEX(相性スクリプト1!$L$29:$L$33,MATCH(AB211,相性スクリプト1!$K$29:$K$33,0),)," ")</f>
        <v>249</v>
      </c>
      <c r="AZ211" s="144">
        <f t="shared" si="37"/>
        <v>5.5666000000000002</v>
      </c>
      <c r="BA211" s="144">
        <f t="shared" si="37"/>
        <v>3.3334999999999999</v>
      </c>
      <c r="BB211" s="144">
        <f t="shared" si="37"/>
        <v>2.2223999999999999</v>
      </c>
      <c r="BC211" s="144">
        <f t="shared" si="36"/>
        <v>4.4443000000000001</v>
      </c>
      <c r="BD211" s="144">
        <f t="shared" si="36"/>
        <v>6.6551999999999998</v>
      </c>
      <c r="BE211" s="144">
        <f t="shared" si="36"/>
        <v>1.1111</v>
      </c>
      <c r="BF211" s="126">
        <f t="shared" si="40"/>
        <v>532461</v>
      </c>
      <c r="BG211" s="149"/>
    </row>
    <row r="212" spans="1:59" x14ac:dyDescent="0.15">
      <c r="A212" s="108">
        <f t="shared" si="38"/>
        <v>144</v>
      </c>
      <c r="B212" s="54" t="s">
        <v>475</v>
      </c>
      <c r="C212" s="109" t="s">
        <v>165</v>
      </c>
      <c r="D212" s="109" t="s">
        <v>210</v>
      </c>
      <c r="E212" s="110" t="s">
        <v>147</v>
      </c>
      <c r="F212" s="110" t="s">
        <v>156</v>
      </c>
      <c r="G212" s="110">
        <v>400</v>
      </c>
      <c r="H212" s="110" t="s">
        <v>155</v>
      </c>
      <c r="I212" s="110">
        <v>65</v>
      </c>
      <c r="J212" s="110" t="s">
        <v>134</v>
      </c>
      <c r="K212" s="110">
        <v>14</v>
      </c>
      <c r="L212" s="114" t="s">
        <v>451</v>
      </c>
      <c r="M212" s="114" t="s">
        <v>476</v>
      </c>
      <c r="N212" s="114" t="s">
        <v>452</v>
      </c>
      <c r="O212" s="114" t="s">
        <v>453</v>
      </c>
      <c r="P212" s="114" t="s">
        <v>466</v>
      </c>
      <c r="Q212" s="17">
        <v>118</v>
      </c>
      <c r="R212" s="17">
        <v>129</v>
      </c>
      <c r="S212" s="17">
        <v>149</v>
      </c>
      <c r="T212" s="17">
        <v>123</v>
      </c>
      <c r="U212" s="17">
        <v>95</v>
      </c>
      <c r="V212" s="17">
        <v>169</v>
      </c>
      <c r="W212" s="122" t="s">
        <v>144</v>
      </c>
      <c r="X212" s="122" t="s">
        <v>144</v>
      </c>
      <c r="Y212" s="122" t="s">
        <v>135</v>
      </c>
      <c r="Z212" s="122" t="s">
        <v>144</v>
      </c>
      <c r="AA212" s="122" t="s">
        <v>134</v>
      </c>
      <c r="AB212" s="122" t="s">
        <v>135</v>
      </c>
      <c r="AC212" s="126">
        <f t="shared" si="34"/>
        <v>5</v>
      </c>
      <c r="AD212" s="126">
        <f t="shared" si="34"/>
        <v>3</v>
      </c>
      <c r="AE212" s="126">
        <f t="shared" si="34"/>
        <v>2</v>
      </c>
      <c r="AF212" s="126">
        <f t="shared" si="33"/>
        <v>4</v>
      </c>
      <c r="AG212" s="126">
        <f t="shared" si="33"/>
        <v>6</v>
      </c>
      <c r="AH212" s="126">
        <f t="shared" si="33"/>
        <v>1</v>
      </c>
      <c r="AI212" s="134">
        <v>460</v>
      </c>
      <c r="AJ212" s="134">
        <v>198</v>
      </c>
      <c r="AK212" s="134">
        <v>0</v>
      </c>
      <c r="AL212" s="134">
        <v>197</v>
      </c>
      <c r="AM212" s="134">
        <f t="shared" si="39"/>
        <v>855</v>
      </c>
      <c r="AN212" s="135">
        <f t="shared" si="41"/>
        <v>5.3240740740740748E-3</v>
      </c>
      <c r="AO212" s="135">
        <f t="shared" si="41"/>
        <v>2.2916666666666667E-3</v>
      </c>
      <c r="AP212" s="135">
        <f t="shared" si="41"/>
        <v>0</v>
      </c>
      <c r="AQ212" s="135">
        <f t="shared" si="41"/>
        <v>2.2800925925925927E-3</v>
      </c>
      <c r="AR212" s="135">
        <f t="shared" si="41"/>
        <v>9.8958333333333329E-3</v>
      </c>
      <c r="AS212" s="143"/>
      <c r="AT212" s="144">
        <f>IFERROR(Q212*INDEX(相性スクリプト1!$L$29:$L$33,MATCH(W212,相性スクリプト1!$K$29:$K$33,0),)," ")</f>
        <v>118</v>
      </c>
      <c r="AU212" s="144">
        <f>IFERROR(R212*INDEX(相性スクリプト1!$L$29:$L$33,MATCH(X212,相性スクリプト1!$K$29:$K$33,0),)," ")</f>
        <v>129</v>
      </c>
      <c r="AV212" s="144">
        <f>IFERROR(S212*INDEX(相性スクリプト1!$L$29:$L$33,MATCH(Y212,相性スクリプト1!$K$29:$K$33,0),)," ")</f>
        <v>223.5</v>
      </c>
      <c r="AW212" s="144">
        <f>IFERROR(T212*INDEX(相性スクリプト1!$L$29:$L$33,MATCH(Z212,相性スクリプト1!$K$29:$K$33,0),)," ")</f>
        <v>123</v>
      </c>
      <c r="AX212" s="144">
        <f>IFERROR(U212*INDEX(相性スクリプト1!$L$29:$L$33,MATCH(AA212,相性スクリプト1!$K$29:$K$33,0),)," ")</f>
        <v>47.5</v>
      </c>
      <c r="AY212" s="144">
        <f>IFERROR(V212*INDEX(相性スクリプト1!$L$29:$L$33,MATCH(AB212,相性スクリプト1!$K$29:$K$33,0),)," ")</f>
        <v>253.5</v>
      </c>
      <c r="AZ212" s="144">
        <f t="shared" si="37"/>
        <v>5.5556000000000001</v>
      </c>
      <c r="BA212" s="144">
        <f t="shared" si="37"/>
        <v>3.3334999999999999</v>
      </c>
      <c r="BB212" s="144">
        <f t="shared" si="37"/>
        <v>2.2223999999999999</v>
      </c>
      <c r="BC212" s="144">
        <f t="shared" si="36"/>
        <v>4.4443000000000001</v>
      </c>
      <c r="BD212" s="144">
        <f t="shared" si="36"/>
        <v>6.6661999999999999</v>
      </c>
      <c r="BE212" s="144">
        <f t="shared" si="36"/>
        <v>1.1111</v>
      </c>
      <c r="BF212" s="126">
        <f t="shared" si="40"/>
        <v>532461</v>
      </c>
      <c r="BG212" s="149"/>
    </row>
    <row r="213" spans="1:59" x14ac:dyDescent="0.15">
      <c r="A213" s="108">
        <f t="shared" si="38"/>
        <v>145</v>
      </c>
      <c r="B213" s="54" t="s">
        <v>477</v>
      </c>
      <c r="C213" s="109" t="s">
        <v>165</v>
      </c>
      <c r="D213" s="109" t="s">
        <v>210</v>
      </c>
      <c r="E213" s="110"/>
      <c r="F213" s="110"/>
      <c r="G213" s="110"/>
      <c r="H213" s="110"/>
      <c r="I213" s="110"/>
      <c r="J213" s="110"/>
      <c r="K213" s="110"/>
      <c r="L213" s="114"/>
      <c r="M213" s="114"/>
      <c r="N213" s="114"/>
      <c r="O213" s="114"/>
      <c r="P213" s="114"/>
      <c r="Q213" s="17"/>
      <c r="R213" s="17"/>
      <c r="S213" s="17"/>
      <c r="T213" s="17"/>
      <c r="U213" s="17"/>
      <c r="V213" s="17"/>
      <c r="W213" s="122"/>
      <c r="X213" s="122"/>
      <c r="Y213" s="122"/>
      <c r="Z213" s="122"/>
      <c r="AA213" s="122"/>
      <c r="AB213" s="122"/>
      <c r="AC213" s="126" t="str">
        <f t="shared" si="34"/>
        <v xml:space="preserve"> </v>
      </c>
      <c r="AD213" s="126" t="str">
        <f t="shared" si="34"/>
        <v xml:space="preserve"> </v>
      </c>
      <c r="AE213" s="126" t="str">
        <f t="shared" si="34"/>
        <v xml:space="preserve"> </v>
      </c>
      <c r="AF213" s="126" t="str">
        <f t="shared" si="33"/>
        <v xml:space="preserve"> </v>
      </c>
      <c r="AG213" s="126" t="str">
        <f t="shared" si="33"/>
        <v xml:space="preserve"> </v>
      </c>
      <c r="AH213" s="126" t="str">
        <f t="shared" si="33"/>
        <v xml:space="preserve"> </v>
      </c>
      <c r="AI213" s="134"/>
      <c r="AJ213" s="134"/>
      <c r="AK213" s="134"/>
      <c r="AL213" s="134"/>
      <c r="AM213" s="134" t="str">
        <f t="shared" si="39"/>
        <v xml:space="preserve"> </v>
      </c>
      <c r="AN213" s="135" t="str">
        <f t="shared" si="41"/>
        <v xml:space="preserve"> </v>
      </c>
      <c r="AO213" s="135" t="str">
        <f t="shared" si="41"/>
        <v xml:space="preserve"> </v>
      </c>
      <c r="AP213" s="135" t="str">
        <f t="shared" si="41"/>
        <v xml:space="preserve"> </v>
      </c>
      <c r="AQ213" s="135" t="str">
        <f t="shared" si="41"/>
        <v xml:space="preserve"> </v>
      </c>
      <c r="AR213" s="135" t="str">
        <f t="shared" si="41"/>
        <v xml:space="preserve"> </v>
      </c>
      <c r="AS213" s="143"/>
      <c r="AT213" s="144" t="str">
        <f>IFERROR(Q213*INDEX(相性スクリプト1!$L$29:$L$33,MATCH(W213,相性スクリプト1!$K$29:$K$33,0),)," ")</f>
        <v xml:space="preserve"> </v>
      </c>
      <c r="AU213" s="144" t="str">
        <f>IFERROR(R213*INDEX(相性スクリプト1!$L$29:$L$33,MATCH(X213,相性スクリプト1!$K$29:$K$33,0),)," ")</f>
        <v xml:space="preserve"> </v>
      </c>
      <c r="AV213" s="144" t="str">
        <f>IFERROR(S213*INDEX(相性スクリプト1!$L$29:$L$33,MATCH(Y213,相性スクリプト1!$K$29:$K$33,0),)," ")</f>
        <v xml:space="preserve"> </v>
      </c>
      <c r="AW213" s="144" t="str">
        <f>IFERROR(T213*INDEX(相性スクリプト1!$L$29:$L$33,MATCH(Z213,相性スクリプト1!$K$29:$K$33,0),)," ")</f>
        <v xml:space="preserve"> </v>
      </c>
      <c r="AX213" s="144" t="str">
        <f>IFERROR(U213*INDEX(相性スクリプト1!$L$29:$L$33,MATCH(AA213,相性スクリプト1!$K$29:$K$33,0),)," ")</f>
        <v xml:space="preserve"> </v>
      </c>
      <c r="AY213" s="144" t="str">
        <f>IFERROR(V213*INDEX(相性スクリプト1!$L$29:$L$33,MATCH(AB213,相性スクリプト1!$K$29:$K$33,0),)," ")</f>
        <v xml:space="preserve"> </v>
      </c>
      <c r="AZ213" s="144" t="str">
        <f t="shared" si="37"/>
        <v xml:space="preserve"> </v>
      </c>
      <c r="BA213" s="144" t="str">
        <f t="shared" si="37"/>
        <v xml:space="preserve"> </v>
      </c>
      <c r="BB213" s="144" t="str">
        <f t="shared" si="37"/>
        <v xml:space="preserve"> </v>
      </c>
      <c r="BC213" s="144" t="str">
        <f t="shared" si="36"/>
        <v xml:space="preserve"> </v>
      </c>
      <c r="BD213" s="144" t="str">
        <f t="shared" si="36"/>
        <v xml:space="preserve"> </v>
      </c>
      <c r="BE213" s="144" t="str">
        <f t="shared" si="36"/>
        <v xml:space="preserve"> </v>
      </c>
      <c r="BF213" s="126" t="str">
        <f t="shared" si="40"/>
        <v xml:space="preserve"> </v>
      </c>
      <c r="BG213" s="149"/>
    </row>
    <row r="214" spans="1:59" ht="13.5" customHeight="1" x14ac:dyDescent="0.15">
      <c r="A214" s="108">
        <f t="shared" si="38"/>
        <v>145</v>
      </c>
      <c r="B214" s="54" t="s">
        <v>478</v>
      </c>
      <c r="C214" s="109" t="s">
        <v>165</v>
      </c>
      <c r="D214" s="109" t="s">
        <v>210</v>
      </c>
      <c r="E214" s="110" t="s">
        <v>147</v>
      </c>
      <c r="F214" s="110" t="s">
        <v>156</v>
      </c>
      <c r="G214" s="110">
        <v>360</v>
      </c>
      <c r="H214" s="110" t="s">
        <v>141</v>
      </c>
      <c r="I214" s="110">
        <v>-65</v>
      </c>
      <c r="J214" s="110" t="s">
        <v>134</v>
      </c>
      <c r="K214" s="110">
        <v>14</v>
      </c>
      <c r="L214" s="114" t="s">
        <v>451</v>
      </c>
      <c r="M214" s="114" t="s">
        <v>479</v>
      </c>
      <c r="N214" s="114" t="s">
        <v>480</v>
      </c>
      <c r="O214" s="114" t="s">
        <v>481</v>
      </c>
      <c r="P214" s="114" t="s">
        <v>167</v>
      </c>
      <c r="Q214" s="17">
        <v>129</v>
      </c>
      <c r="R214" s="17">
        <v>137</v>
      </c>
      <c r="S214" s="17">
        <v>185</v>
      </c>
      <c r="T214" s="17">
        <v>112</v>
      </c>
      <c r="U214" s="17">
        <v>79</v>
      </c>
      <c r="V214" s="17">
        <v>147</v>
      </c>
      <c r="W214" s="122" t="s">
        <v>144</v>
      </c>
      <c r="X214" s="122" t="s">
        <v>135</v>
      </c>
      <c r="Y214" s="122" t="s">
        <v>135</v>
      </c>
      <c r="Z214" s="122" t="s">
        <v>144</v>
      </c>
      <c r="AA214" s="122" t="s">
        <v>133</v>
      </c>
      <c r="AB214" s="122" t="s">
        <v>135</v>
      </c>
      <c r="AC214" s="126">
        <f t="shared" si="34"/>
        <v>4</v>
      </c>
      <c r="AD214" s="126">
        <f t="shared" si="34"/>
        <v>3</v>
      </c>
      <c r="AE214" s="126">
        <f t="shared" si="34"/>
        <v>1</v>
      </c>
      <c r="AF214" s="126">
        <f t="shared" si="33"/>
        <v>5</v>
      </c>
      <c r="AG214" s="126">
        <f t="shared" si="33"/>
        <v>6</v>
      </c>
      <c r="AH214" s="126">
        <f t="shared" si="33"/>
        <v>2</v>
      </c>
      <c r="AI214" s="134">
        <v>415</v>
      </c>
      <c r="AJ214" s="134">
        <v>0</v>
      </c>
      <c r="AK214" s="134">
        <v>0</v>
      </c>
      <c r="AL214" s="134">
        <v>32</v>
      </c>
      <c r="AM214" s="134">
        <f t="shared" si="39"/>
        <v>447</v>
      </c>
      <c r="AN214" s="135">
        <f t="shared" si="41"/>
        <v>4.8032407407407416E-3</v>
      </c>
      <c r="AO214" s="135">
        <f t="shared" si="41"/>
        <v>0</v>
      </c>
      <c r="AP214" s="135">
        <f t="shared" si="41"/>
        <v>0</v>
      </c>
      <c r="AQ214" s="135">
        <f t="shared" si="41"/>
        <v>3.7037037037037035E-4</v>
      </c>
      <c r="AR214" s="135">
        <f t="shared" si="41"/>
        <v>5.1736111111111115E-3</v>
      </c>
      <c r="AS214" s="143"/>
      <c r="AT214" s="144">
        <f>IFERROR(Q214*INDEX(相性スクリプト1!$L$29:$L$33,MATCH(W214,相性スクリプト1!$K$29:$K$33,0),)," ")</f>
        <v>129</v>
      </c>
      <c r="AU214" s="144">
        <f>IFERROR(R214*INDEX(相性スクリプト1!$L$29:$L$33,MATCH(X214,相性スクリプト1!$K$29:$K$33,0),)," ")</f>
        <v>205.5</v>
      </c>
      <c r="AV214" s="144">
        <f>IFERROR(S214*INDEX(相性スクリプト1!$L$29:$L$33,MATCH(Y214,相性スクリプト1!$K$29:$K$33,0),)," ")</f>
        <v>277.5</v>
      </c>
      <c r="AW214" s="144">
        <f>IFERROR(T214*INDEX(相性スクリプト1!$L$29:$L$33,MATCH(Z214,相性スクリプト1!$K$29:$K$33,0),)," ")</f>
        <v>112</v>
      </c>
      <c r="AX214" s="144">
        <f>IFERROR(U214*INDEX(相性スクリプト1!$L$29:$L$33,MATCH(AA214,相性スクリプト1!$K$29:$K$33,0),)," ")</f>
        <v>0</v>
      </c>
      <c r="AY214" s="144">
        <f>IFERROR(V214*INDEX(相性スクリプト1!$L$29:$L$33,MATCH(AB214,相性スクリプト1!$K$29:$K$33,0),)," ")</f>
        <v>220.5</v>
      </c>
      <c r="AZ214" s="144">
        <f t="shared" si="37"/>
        <v>4.4446000000000003</v>
      </c>
      <c r="BA214" s="144">
        <f t="shared" si="37"/>
        <v>3.3334999999999999</v>
      </c>
      <c r="BB214" s="144">
        <f t="shared" si="37"/>
        <v>1.1113999999999999</v>
      </c>
      <c r="BC214" s="144">
        <f t="shared" si="36"/>
        <v>5.5552999999999999</v>
      </c>
      <c r="BD214" s="144">
        <f t="shared" si="36"/>
        <v>6.6661999999999999</v>
      </c>
      <c r="BE214" s="144">
        <f t="shared" si="36"/>
        <v>2.2221000000000002</v>
      </c>
      <c r="BF214" s="126">
        <f t="shared" si="40"/>
        <v>431562</v>
      </c>
      <c r="BG214" s="149"/>
    </row>
    <row r="215" spans="1:59" x14ac:dyDescent="0.15">
      <c r="A215" s="108">
        <f t="shared" si="38"/>
        <v>146</v>
      </c>
      <c r="B215" s="54" t="s">
        <v>482</v>
      </c>
      <c r="C215" s="109" t="s">
        <v>165</v>
      </c>
      <c r="D215" s="109" t="s">
        <v>210</v>
      </c>
      <c r="E215" s="110"/>
      <c r="F215" s="110"/>
      <c r="G215" s="110"/>
      <c r="H215" s="110"/>
      <c r="I215" s="110"/>
      <c r="J215" s="110"/>
      <c r="K215" s="110"/>
      <c r="L215" s="114"/>
      <c r="M215" s="114"/>
      <c r="N215" s="114"/>
      <c r="O215" s="114"/>
      <c r="P215" s="114"/>
      <c r="Q215" s="17"/>
      <c r="R215" s="17"/>
      <c r="S215" s="17"/>
      <c r="T215" s="17"/>
      <c r="U215" s="17"/>
      <c r="V215" s="17"/>
      <c r="W215" s="122"/>
      <c r="X215" s="122"/>
      <c r="Y215" s="122"/>
      <c r="Z215" s="122"/>
      <c r="AA215" s="122"/>
      <c r="AB215" s="122"/>
      <c r="AC215" s="126" t="str">
        <f t="shared" si="34"/>
        <v xml:space="preserve"> </v>
      </c>
      <c r="AD215" s="126" t="str">
        <f t="shared" si="34"/>
        <v xml:space="preserve"> </v>
      </c>
      <c r="AE215" s="126" t="str">
        <f t="shared" si="34"/>
        <v xml:space="preserve"> </v>
      </c>
      <c r="AF215" s="126" t="str">
        <f t="shared" si="33"/>
        <v xml:space="preserve"> </v>
      </c>
      <c r="AG215" s="126" t="str">
        <f t="shared" si="33"/>
        <v xml:space="preserve"> </v>
      </c>
      <c r="AH215" s="126" t="str">
        <f t="shared" si="33"/>
        <v xml:space="preserve"> </v>
      </c>
      <c r="AI215" s="134"/>
      <c r="AJ215" s="134"/>
      <c r="AK215" s="134"/>
      <c r="AL215" s="134"/>
      <c r="AM215" s="134" t="str">
        <f t="shared" si="39"/>
        <v xml:space="preserve"> </v>
      </c>
      <c r="AN215" s="135" t="str">
        <f t="shared" si="41"/>
        <v xml:space="preserve"> </v>
      </c>
      <c r="AO215" s="135" t="str">
        <f t="shared" si="41"/>
        <v xml:space="preserve"> </v>
      </c>
      <c r="AP215" s="135" t="str">
        <f t="shared" si="41"/>
        <v xml:space="preserve"> </v>
      </c>
      <c r="AQ215" s="135" t="str">
        <f t="shared" si="41"/>
        <v xml:space="preserve"> </v>
      </c>
      <c r="AR215" s="135" t="str">
        <f t="shared" si="41"/>
        <v xml:space="preserve"> </v>
      </c>
      <c r="AS215" s="143"/>
      <c r="AT215" s="144" t="str">
        <f>IFERROR(Q215*INDEX(相性スクリプト1!$L$29:$L$33,MATCH(W215,相性スクリプト1!$K$29:$K$33,0),)," ")</f>
        <v xml:space="preserve"> </v>
      </c>
      <c r="AU215" s="144" t="str">
        <f>IFERROR(R215*INDEX(相性スクリプト1!$L$29:$L$33,MATCH(X215,相性スクリプト1!$K$29:$K$33,0),)," ")</f>
        <v xml:space="preserve"> </v>
      </c>
      <c r="AV215" s="144" t="str">
        <f>IFERROR(S215*INDEX(相性スクリプト1!$L$29:$L$33,MATCH(Y215,相性スクリプト1!$K$29:$K$33,0),)," ")</f>
        <v xml:space="preserve"> </v>
      </c>
      <c r="AW215" s="144" t="str">
        <f>IFERROR(T215*INDEX(相性スクリプト1!$L$29:$L$33,MATCH(Z215,相性スクリプト1!$K$29:$K$33,0),)," ")</f>
        <v xml:space="preserve"> </v>
      </c>
      <c r="AX215" s="144" t="str">
        <f>IFERROR(U215*INDEX(相性スクリプト1!$L$29:$L$33,MATCH(AA215,相性スクリプト1!$K$29:$K$33,0),)," ")</f>
        <v xml:space="preserve"> </v>
      </c>
      <c r="AY215" s="144" t="str">
        <f>IFERROR(V215*INDEX(相性スクリプト1!$L$29:$L$33,MATCH(AB215,相性スクリプト1!$K$29:$K$33,0),)," ")</f>
        <v xml:space="preserve"> </v>
      </c>
      <c r="AZ215" s="144" t="str">
        <f t="shared" si="37"/>
        <v xml:space="preserve"> </v>
      </c>
      <c r="BA215" s="144" t="str">
        <f t="shared" si="37"/>
        <v xml:space="preserve"> </v>
      </c>
      <c r="BB215" s="144" t="str">
        <f t="shared" si="37"/>
        <v xml:space="preserve"> </v>
      </c>
      <c r="BC215" s="144" t="str">
        <f t="shared" si="36"/>
        <v xml:space="preserve"> </v>
      </c>
      <c r="BD215" s="144" t="str">
        <f t="shared" si="36"/>
        <v xml:space="preserve"> </v>
      </c>
      <c r="BE215" s="144" t="str">
        <f t="shared" si="36"/>
        <v xml:space="preserve"> </v>
      </c>
      <c r="BF215" s="126" t="str">
        <f t="shared" si="40"/>
        <v xml:space="preserve"> </v>
      </c>
      <c r="BG215" s="149"/>
    </row>
    <row r="216" spans="1:59" x14ac:dyDescent="0.15">
      <c r="A216" s="108">
        <f t="shared" si="38"/>
        <v>146</v>
      </c>
      <c r="B216" s="54" t="s">
        <v>483</v>
      </c>
      <c r="C216" s="109" t="s">
        <v>165</v>
      </c>
      <c r="D216" s="109" t="s">
        <v>210</v>
      </c>
      <c r="E216" s="110" t="s">
        <v>147</v>
      </c>
      <c r="F216" s="110" t="s">
        <v>156</v>
      </c>
      <c r="G216" s="110">
        <v>380</v>
      </c>
      <c r="H216" s="110" t="s">
        <v>141</v>
      </c>
      <c r="I216" s="110">
        <v>5</v>
      </c>
      <c r="J216" s="110" t="s">
        <v>134</v>
      </c>
      <c r="K216" s="110">
        <v>14</v>
      </c>
      <c r="L216" s="114" t="s">
        <v>451</v>
      </c>
      <c r="M216" s="114" t="s">
        <v>484</v>
      </c>
      <c r="N216" s="114" t="s">
        <v>455</v>
      </c>
      <c r="O216" s="114" t="s">
        <v>462</v>
      </c>
      <c r="P216" s="114" t="s">
        <v>312</v>
      </c>
      <c r="Q216" s="17">
        <v>144</v>
      </c>
      <c r="R216" s="17">
        <v>156</v>
      </c>
      <c r="S216" s="17">
        <v>81</v>
      </c>
      <c r="T216" s="17">
        <v>118</v>
      </c>
      <c r="U216" s="17">
        <v>50</v>
      </c>
      <c r="V216" s="17">
        <v>182</v>
      </c>
      <c r="W216" s="122" t="s">
        <v>144</v>
      </c>
      <c r="X216" s="122" t="s">
        <v>135</v>
      </c>
      <c r="Y216" s="122" t="s">
        <v>134</v>
      </c>
      <c r="Z216" s="122" t="s">
        <v>144</v>
      </c>
      <c r="AA216" s="122" t="s">
        <v>133</v>
      </c>
      <c r="AB216" s="122" t="s">
        <v>131</v>
      </c>
      <c r="AC216" s="126">
        <f t="shared" si="34"/>
        <v>3</v>
      </c>
      <c r="AD216" s="126">
        <f t="shared" si="34"/>
        <v>2</v>
      </c>
      <c r="AE216" s="126">
        <f t="shared" si="34"/>
        <v>5</v>
      </c>
      <c r="AF216" s="126">
        <f t="shared" si="33"/>
        <v>4</v>
      </c>
      <c r="AG216" s="126">
        <f t="shared" si="33"/>
        <v>6</v>
      </c>
      <c r="AH216" s="126">
        <f t="shared" si="33"/>
        <v>1</v>
      </c>
      <c r="AI216" s="134">
        <v>1855</v>
      </c>
      <c r="AJ216" s="134">
        <v>0</v>
      </c>
      <c r="AK216" s="134">
        <v>0</v>
      </c>
      <c r="AL216" s="134">
        <v>285</v>
      </c>
      <c r="AM216" s="134">
        <f t="shared" si="39"/>
        <v>2140</v>
      </c>
      <c r="AN216" s="135">
        <f t="shared" si="41"/>
        <v>2.1469907407407406E-2</v>
      </c>
      <c r="AO216" s="135">
        <f t="shared" si="41"/>
        <v>0</v>
      </c>
      <c r="AP216" s="135">
        <f t="shared" si="41"/>
        <v>0</v>
      </c>
      <c r="AQ216" s="135">
        <f t="shared" si="41"/>
        <v>3.2986111111111111E-3</v>
      </c>
      <c r="AR216" s="135">
        <f t="shared" si="41"/>
        <v>2.476851851851852E-2</v>
      </c>
      <c r="AS216" s="143"/>
      <c r="AT216" s="144">
        <f>IFERROR(Q216*INDEX(相性スクリプト1!$L$29:$L$33,MATCH(W216,相性スクリプト1!$K$29:$K$33,0),)," ")</f>
        <v>144</v>
      </c>
      <c r="AU216" s="144">
        <f>IFERROR(R216*INDEX(相性スクリプト1!$L$29:$L$33,MATCH(X216,相性スクリプト1!$K$29:$K$33,0),)," ")</f>
        <v>234</v>
      </c>
      <c r="AV216" s="144">
        <f>IFERROR(S216*INDEX(相性スクリプト1!$L$29:$L$33,MATCH(Y216,相性スクリプト1!$K$29:$K$33,0),)," ")</f>
        <v>40.5</v>
      </c>
      <c r="AW216" s="144">
        <f>IFERROR(T216*INDEX(相性スクリプト1!$L$29:$L$33,MATCH(Z216,相性スクリプト1!$K$29:$K$33,0),)," ")</f>
        <v>118</v>
      </c>
      <c r="AX216" s="144">
        <f>IFERROR(U216*INDEX(相性スクリプト1!$L$29:$L$33,MATCH(AA216,相性スクリプト1!$K$29:$K$33,0),)," ")</f>
        <v>0</v>
      </c>
      <c r="AY216" s="144">
        <f>IFERROR(V216*INDEX(相性スクリプト1!$L$29:$L$33,MATCH(AB216,相性スクリプト1!$K$29:$K$33,0),)," ")</f>
        <v>364</v>
      </c>
      <c r="AZ216" s="144">
        <f t="shared" si="37"/>
        <v>3.3335999999999997</v>
      </c>
      <c r="BA216" s="144">
        <f t="shared" si="37"/>
        <v>2.2225000000000001</v>
      </c>
      <c r="BB216" s="144">
        <f t="shared" si="37"/>
        <v>5.5553999999999997</v>
      </c>
      <c r="BC216" s="144">
        <f t="shared" si="36"/>
        <v>4.4443000000000001</v>
      </c>
      <c r="BD216" s="144">
        <f t="shared" si="36"/>
        <v>6.6661999999999999</v>
      </c>
      <c r="BE216" s="144">
        <f t="shared" si="36"/>
        <v>1.1111</v>
      </c>
      <c r="BF216" s="126">
        <f t="shared" si="40"/>
        <v>325461</v>
      </c>
      <c r="BG216" s="149"/>
    </row>
    <row r="217" spans="1:59" x14ac:dyDescent="0.15">
      <c r="A217" s="108">
        <f t="shared" si="38"/>
        <v>146</v>
      </c>
      <c r="B217" s="54" t="s">
        <v>485</v>
      </c>
      <c r="C217" s="109" t="s">
        <v>165</v>
      </c>
      <c r="D217" s="109" t="s">
        <v>210</v>
      </c>
      <c r="E217" s="110" t="s">
        <v>147</v>
      </c>
      <c r="F217" s="110" t="s">
        <v>156</v>
      </c>
      <c r="G217" s="110">
        <v>400</v>
      </c>
      <c r="H217" s="110" t="s">
        <v>155</v>
      </c>
      <c r="I217" s="110">
        <v>10</v>
      </c>
      <c r="J217" s="110" t="s">
        <v>134</v>
      </c>
      <c r="K217" s="110">
        <v>14</v>
      </c>
      <c r="L217" s="114" t="s">
        <v>451</v>
      </c>
      <c r="M217" s="114" t="s">
        <v>484</v>
      </c>
      <c r="N217" s="114" t="s">
        <v>455</v>
      </c>
      <c r="O217" s="114" t="s">
        <v>462</v>
      </c>
      <c r="P217" s="114" t="s">
        <v>167</v>
      </c>
      <c r="Q217" s="17">
        <v>123</v>
      </c>
      <c r="R217" s="17">
        <v>210</v>
      </c>
      <c r="S217" s="17">
        <v>103</v>
      </c>
      <c r="T217" s="17">
        <v>99</v>
      </c>
      <c r="U217" s="17">
        <v>67</v>
      </c>
      <c r="V217" s="17">
        <v>175</v>
      </c>
      <c r="W217" s="122" t="s">
        <v>144</v>
      </c>
      <c r="X217" s="122" t="s">
        <v>135</v>
      </c>
      <c r="Y217" s="122" t="s">
        <v>144</v>
      </c>
      <c r="Z217" s="122" t="s">
        <v>134</v>
      </c>
      <c r="AA217" s="122" t="s">
        <v>133</v>
      </c>
      <c r="AB217" s="122" t="s">
        <v>131</v>
      </c>
      <c r="AC217" s="126">
        <f t="shared" si="34"/>
        <v>3</v>
      </c>
      <c r="AD217" s="126">
        <f t="shared" si="34"/>
        <v>2</v>
      </c>
      <c r="AE217" s="126">
        <f t="shared" si="34"/>
        <v>4</v>
      </c>
      <c r="AF217" s="126">
        <f t="shared" si="33"/>
        <v>5</v>
      </c>
      <c r="AG217" s="126">
        <f t="shared" si="33"/>
        <v>6</v>
      </c>
      <c r="AH217" s="126">
        <f t="shared" si="33"/>
        <v>1</v>
      </c>
      <c r="AI217" s="134">
        <v>643</v>
      </c>
      <c r="AJ217" s="134">
        <v>0</v>
      </c>
      <c r="AK217" s="134">
        <v>0</v>
      </c>
      <c r="AL217" s="134">
        <v>20</v>
      </c>
      <c r="AM217" s="134">
        <f t="shared" si="39"/>
        <v>663</v>
      </c>
      <c r="AN217" s="135">
        <f t="shared" si="41"/>
        <v>7.4421296296296301E-3</v>
      </c>
      <c r="AO217" s="135">
        <f t="shared" si="41"/>
        <v>0</v>
      </c>
      <c r="AP217" s="135">
        <f t="shared" si="41"/>
        <v>0</v>
      </c>
      <c r="AQ217" s="135">
        <f t="shared" si="41"/>
        <v>2.3148148148148149E-4</v>
      </c>
      <c r="AR217" s="135">
        <f t="shared" si="41"/>
        <v>7.6736111111111111E-3</v>
      </c>
      <c r="AS217" s="143"/>
      <c r="AT217" s="144">
        <f>IFERROR(Q217*INDEX(相性スクリプト1!$L$29:$L$33,MATCH(W217,相性スクリプト1!$K$29:$K$33,0),)," ")</f>
        <v>123</v>
      </c>
      <c r="AU217" s="144">
        <f>IFERROR(R217*INDEX(相性スクリプト1!$L$29:$L$33,MATCH(X217,相性スクリプト1!$K$29:$K$33,0),)," ")</f>
        <v>315</v>
      </c>
      <c r="AV217" s="144">
        <f>IFERROR(S217*INDEX(相性スクリプト1!$L$29:$L$33,MATCH(Y217,相性スクリプト1!$K$29:$K$33,0),)," ")</f>
        <v>103</v>
      </c>
      <c r="AW217" s="144">
        <f>IFERROR(T217*INDEX(相性スクリプト1!$L$29:$L$33,MATCH(Z217,相性スクリプト1!$K$29:$K$33,0),)," ")</f>
        <v>49.5</v>
      </c>
      <c r="AX217" s="144">
        <f>IFERROR(U217*INDEX(相性スクリプト1!$L$29:$L$33,MATCH(AA217,相性スクリプト1!$K$29:$K$33,0),)," ")</f>
        <v>0</v>
      </c>
      <c r="AY217" s="144">
        <f>IFERROR(V217*INDEX(相性スクリプト1!$L$29:$L$33,MATCH(AB217,相性スクリプト1!$K$29:$K$33,0),)," ")</f>
        <v>350</v>
      </c>
      <c r="AZ217" s="144">
        <f t="shared" si="37"/>
        <v>3.3335999999999997</v>
      </c>
      <c r="BA217" s="144">
        <f t="shared" si="37"/>
        <v>2.2115</v>
      </c>
      <c r="BB217" s="144">
        <f t="shared" si="37"/>
        <v>4.4443999999999999</v>
      </c>
      <c r="BC217" s="144">
        <f t="shared" si="36"/>
        <v>5.5552999999999999</v>
      </c>
      <c r="BD217" s="144">
        <f t="shared" si="36"/>
        <v>6.6661999999999999</v>
      </c>
      <c r="BE217" s="144">
        <f t="shared" si="36"/>
        <v>1.1221000000000001</v>
      </c>
      <c r="BF217" s="126">
        <f t="shared" si="40"/>
        <v>324561</v>
      </c>
      <c r="BG217" s="149"/>
    </row>
    <row r="218" spans="1:59" x14ac:dyDescent="0.15">
      <c r="A218" s="108">
        <f t="shared" si="38"/>
        <v>146</v>
      </c>
      <c r="B218" s="54" t="s">
        <v>486</v>
      </c>
      <c r="C218" s="109" t="s">
        <v>165</v>
      </c>
      <c r="D218" s="109" t="s">
        <v>210</v>
      </c>
      <c r="E218" s="110" t="s">
        <v>147</v>
      </c>
      <c r="F218" s="110" t="s">
        <v>156</v>
      </c>
      <c r="G218" s="110">
        <v>400</v>
      </c>
      <c r="H218" s="110" t="s">
        <v>149</v>
      </c>
      <c r="I218" s="110">
        <v>-35</v>
      </c>
      <c r="J218" s="110" t="s">
        <v>144</v>
      </c>
      <c r="K218" s="110">
        <v>14</v>
      </c>
      <c r="L218" s="114" t="s">
        <v>487</v>
      </c>
      <c r="M218" s="114" t="s">
        <v>484</v>
      </c>
      <c r="N218" s="114" t="s">
        <v>455</v>
      </c>
      <c r="O218" s="114" t="s">
        <v>462</v>
      </c>
      <c r="P218" s="114" t="s">
        <v>167</v>
      </c>
      <c r="Q218" s="17">
        <v>99</v>
      </c>
      <c r="R218" s="17">
        <v>125</v>
      </c>
      <c r="S218" s="17">
        <v>87</v>
      </c>
      <c r="T218" s="17">
        <v>178</v>
      </c>
      <c r="U218" s="17">
        <v>88</v>
      </c>
      <c r="V218" s="17">
        <v>163</v>
      </c>
      <c r="W218" s="122" t="s">
        <v>144</v>
      </c>
      <c r="X218" s="122" t="s">
        <v>144</v>
      </c>
      <c r="Y218" s="122" t="s">
        <v>134</v>
      </c>
      <c r="Z218" s="122" t="s">
        <v>135</v>
      </c>
      <c r="AA218" s="122" t="s">
        <v>133</v>
      </c>
      <c r="AB218" s="122" t="s">
        <v>131</v>
      </c>
      <c r="AC218" s="126">
        <f t="shared" si="34"/>
        <v>4</v>
      </c>
      <c r="AD218" s="126">
        <f t="shared" si="34"/>
        <v>3</v>
      </c>
      <c r="AE218" s="126">
        <f t="shared" si="34"/>
        <v>5</v>
      </c>
      <c r="AF218" s="126">
        <f t="shared" si="34"/>
        <v>2</v>
      </c>
      <c r="AG218" s="126">
        <f t="shared" si="34"/>
        <v>6</v>
      </c>
      <c r="AH218" s="126">
        <f t="shared" si="34"/>
        <v>1</v>
      </c>
      <c r="AI218" s="134">
        <v>6</v>
      </c>
      <c r="AJ218" s="134">
        <v>0</v>
      </c>
      <c r="AK218" s="134">
        <v>0</v>
      </c>
      <c r="AL218" s="134">
        <v>10</v>
      </c>
      <c r="AM218" s="134">
        <f t="shared" si="39"/>
        <v>16</v>
      </c>
      <c r="AN218" s="135">
        <f t="shared" si="41"/>
        <v>6.9444444444444444E-5</v>
      </c>
      <c r="AO218" s="135">
        <f t="shared" si="41"/>
        <v>0</v>
      </c>
      <c r="AP218" s="135">
        <f t="shared" si="41"/>
        <v>0</v>
      </c>
      <c r="AQ218" s="135">
        <f t="shared" si="41"/>
        <v>1.1574074074074075E-4</v>
      </c>
      <c r="AR218" s="135">
        <f t="shared" si="41"/>
        <v>1.8518518518518518E-4</v>
      </c>
      <c r="AS218" s="143"/>
      <c r="AT218" s="144">
        <f>IFERROR(Q218*INDEX(相性スクリプト1!$L$29:$L$33,MATCH(W218,相性スクリプト1!$K$29:$K$33,0),)," ")</f>
        <v>99</v>
      </c>
      <c r="AU218" s="144">
        <f>IFERROR(R218*INDEX(相性スクリプト1!$L$29:$L$33,MATCH(X218,相性スクリプト1!$K$29:$K$33,0),)," ")</f>
        <v>125</v>
      </c>
      <c r="AV218" s="144">
        <f>IFERROR(S218*INDEX(相性スクリプト1!$L$29:$L$33,MATCH(Y218,相性スクリプト1!$K$29:$K$33,0),)," ")</f>
        <v>43.5</v>
      </c>
      <c r="AW218" s="144">
        <f>IFERROR(T218*INDEX(相性スクリプト1!$L$29:$L$33,MATCH(Z218,相性スクリプト1!$K$29:$K$33,0),)," ")</f>
        <v>267</v>
      </c>
      <c r="AX218" s="144">
        <f>IFERROR(U218*INDEX(相性スクリプト1!$L$29:$L$33,MATCH(AA218,相性スクリプト1!$K$29:$K$33,0),)," ")</f>
        <v>0</v>
      </c>
      <c r="AY218" s="144">
        <f>IFERROR(V218*INDEX(相性スクリプト1!$L$29:$L$33,MATCH(AB218,相性スクリプト1!$K$29:$K$33,0),)," ")</f>
        <v>326</v>
      </c>
      <c r="AZ218" s="144">
        <f t="shared" si="37"/>
        <v>4.4446000000000003</v>
      </c>
      <c r="BA218" s="144">
        <f t="shared" si="37"/>
        <v>3.3334999999999999</v>
      </c>
      <c r="BB218" s="144">
        <f t="shared" si="37"/>
        <v>5.5663999999999998</v>
      </c>
      <c r="BC218" s="144">
        <f t="shared" si="36"/>
        <v>2.2113</v>
      </c>
      <c r="BD218" s="144">
        <f t="shared" si="36"/>
        <v>6.6551999999999998</v>
      </c>
      <c r="BE218" s="144">
        <f t="shared" si="36"/>
        <v>1.1221000000000001</v>
      </c>
      <c r="BF218" s="126">
        <f t="shared" si="40"/>
        <v>435261</v>
      </c>
      <c r="BG218" s="149"/>
    </row>
    <row r="219" spans="1:59" x14ac:dyDescent="0.15">
      <c r="A219" s="108">
        <f t="shared" si="38"/>
        <v>146</v>
      </c>
      <c r="B219" s="54" t="s">
        <v>488</v>
      </c>
      <c r="C219" s="109" t="s">
        <v>165</v>
      </c>
      <c r="D219" s="109" t="s">
        <v>210</v>
      </c>
      <c r="E219" s="110" t="s">
        <v>147</v>
      </c>
      <c r="F219" s="110" t="s">
        <v>156</v>
      </c>
      <c r="G219" s="110">
        <v>380</v>
      </c>
      <c r="H219" s="110" t="s">
        <v>141</v>
      </c>
      <c r="I219" s="110">
        <v>-50</v>
      </c>
      <c r="J219" s="110" t="s">
        <v>144</v>
      </c>
      <c r="K219" s="110">
        <v>14</v>
      </c>
      <c r="L219" s="114" t="s">
        <v>451</v>
      </c>
      <c r="M219" s="114" t="s">
        <v>484</v>
      </c>
      <c r="N219" s="114" t="s">
        <v>455</v>
      </c>
      <c r="O219" s="114" t="s">
        <v>462</v>
      </c>
      <c r="P219" s="114" t="s">
        <v>167</v>
      </c>
      <c r="Q219" s="17">
        <v>115</v>
      </c>
      <c r="R219" s="17">
        <v>123</v>
      </c>
      <c r="S219" s="17">
        <v>152</v>
      </c>
      <c r="T219" s="17">
        <v>136</v>
      </c>
      <c r="U219" s="17">
        <v>134</v>
      </c>
      <c r="V219" s="17">
        <v>122</v>
      </c>
      <c r="W219" s="122" t="s">
        <v>134</v>
      </c>
      <c r="X219" s="122" t="s">
        <v>144</v>
      </c>
      <c r="Y219" s="122" t="s">
        <v>135</v>
      </c>
      <c r="Z219" s="122" t="s">
        <v>144</v>
      </c>
      <c r="AA219" s="122" t="s">
        <v>134</v>
      </c>
      <c r="AB219" s="122" t="s">
        <v>144</v>
      </c>
      <c r="AC219" s="126">
        <f t="shared" ref="AC219:AH261" si="42">IFERROR(IF($B219="すえきすえぞー(レア1)",AC$401,RANK(AZ219,$AZ219:$BE219,1))," ")</f>
        <v>6</v>
      </c>
      <c r="AD219" s="126">
        <f t="shared" si="42"/>
        <v>3</v>
      </c>
      <c r="AE219" s="126">
        <f t="shared" si="42"/>
        <v>1</v>
      </c>
      <c r="AF219" s="126">
        <f t="shared" si="42"/>
        <v>2</v>
      </c>
      <c r="AG219" s="126">
        <f t="shared" si="42"/>
        <v>5</v>
      </c>
      <c r="AH219" s="126">
        <f t="shared" si="42"/>
        <v>4</v>
      </c>
      <c r="AI219" s="134">
        <v>860</v>
      </c>
      <c r="AJ219" s="134">
        <v>0</v>
      </c>
      <c r="AK219" s="134">
        <v>0</v>
      </c>
      <c r="AL219" s="134">
        <v>292</v>
      </c>
      <c r="AM219" s="134">
        <f t="shared" si="39"/>
        <v>1152</v>
      </c>
      <c r="AN219" s="135">
        <f t="shared" si="41"/>
        <v>9.9537037037037042E-3</v>
      </c>
      <c r="AO219" s="135">
        <f t="shared" si="41"/>
        <v>0</v>
      </c>
      <c r="AP219" s="135">
        <f t="shared" si="41"/>
        <v>0</v>
      </c>
      <c r="AQ219" s="135">
        <f t="shared" si="41"/>
        <v>3.3796296296296296E-3</v>
      </c>
      <c r="AR219" s="135">
        <f t="shared" si="41"/>
        <v>1.3333333333333334E-2</v>
      </c>
      <c r="AS219" s="143"/>
      <c r="AT219" s="144">
        <f>IFERROR(Q219*INDEX(相性スクリプト1!$L$29:$L$33,MATCH(W219,相性スクリプト1!$K$29:$K$33,0),)," ")</f>
        <v>57.5</v>
      </c>
      <c r="AU219" s="144">
        <f>IFERROR(R219*INDEX(相性スクリプト1!$L$29:$L$33,MATCH(X219,相性スクリプト1!$K$29:$K$33,0),)," ")</f>
        <v>123</v>
      </c>
      <c r="AV219" s="144">
        <f>IFERROR(S219*INDEX(相性スクリプト1!$L$29:$L$33,MATCH(Y219,相性スクリプト1!$K$29:$K$33,0),)," ")</f>
        <v>228</v>
      </c>
      <c r="AW219" s="144">
        <f>IFERROR(T219*INDEX(相性スクリプト1!$L$29:$L$33,MATCH(Z219,相性スクリプト1!$K$29:$K$33,0),)," ")</f>
        <v>136</v>
      </c>
      <c r="AX219" s="144">
        <f>IFERROR(U219*INDEX(相性スクリプト1!$L$29:$L$33,MATCH(AA219,相性スクリプト1!$K$29:$K$33,0),)," ")</f>
        <v>67</v>
      </c>
      <c r="AY219" s="144">
        <f>IFERROR(V219*INDEX(相性スクリプト1!$L$29:$L$33,MATCH(AB219,相性スクリプト1!$K$29:$K$33,0),)," ")</f>
        <v>122</v>
      </c>
      <c r="AZ219" s="144">
        <f t="shared" si="37"/>
        <v>6.6665999999999999</v>
      </c>
      <c r="BA219" s="144">
        <f t="shared" si="37"/>
        <v>3.3445</v>
      </c>
      <c r="BB219" s="144">
        <f t="shared" si="37"/>
        <v>1.1113999999999999</v>
      </c>
      <c r="BC219" s="144">
        <f t="shared" si="36"/>
        <v>2.2223000000000002</v>
      </c>
      <c r="BD219" s="144">
        <f t="shared" si="36"/>
        <v>5.5332000000000008</v>
      </c>
      <c r="BE219" s="144">
        <f t="shared" si="36"/>
        <v>4.4550999999999998</v>
      </c>
      <c r="BF219" s="126">
        <f t="shared" si="40"/>
        <v>631254</v>
      </c>
      <c r="BG219" s="149"/>
    </row>
    <row r="220" spans="1:59" x14ac:dyDescent="0.15">
      <c r="A220" s="108">
        <f t="shared" si="38"/>
        <v>147</v>
      </c>
      <c r="B220" s="54" t="s">
        <v>489</v>
      </c>
      <c r="C220" s="109" t="s">
        <v>242</v>
      </c>
      <c r="D220" s="109" t="s">
        <v>236</v>
      </c>
      <c r="E220" s="110" t="s">
        <v>128</v>
      </c>
      <c r="F220" s="110" t="s">
        <v>140</v>
      </c>
      <c r="G220" s="110">
        <v>360</v>
      </c>
      <c r="H220" s="110" t="s">
        <v>149</v>
      </c>
      <c r="I220" s="110">
        <v>65</v>
      </c>
      <c r="J220" s="110" t="s">
        <v>140</v>
      </c>
      <c r="K220" s="110">
        <v>17</v>
      </c>
      <c r="L220" s="114" t="s">
        <v>380</v>
      </c>
      <c r="M220" s="114"/>
      <c r="N220" s="114" t="s">
        <v>307</v>
      </c>
      <c r="O220" s="114"/>
      <c r="P220" s="114" t="s">
        <v>237</v>
      </c>
      <c r="Q220" s="17">
        <v>120</v>
      </c>
      <c r="R220" s="17">
        <v>100</v>
      </c>
      <c r="S220" s="17">
        <v>60</v>
      </c>
      <c r="T220" s="17">
        <v>110</v>
      </c>
      <c r="U220" s="17">
        <v>90</v>
      </c>
      <c r="V220" s="17">
        <v>130</v>
      </c>
      <c r="W220" s="122" t="s">
        <v>144</v>
      </c>
      <c r="X220" s="122" t="s">
        <v>144</v>
      </c>
      <c r="Y220" s="122" t="s">
        <v>134</v>
      </c>
      <c r="Z220" s="122" t="s">
        <v>144</v>
      </c>
      <c r="AA220" s="122" t="s">
        <v>144</v>
      </c>
      <c r="AB220" s="122" t="s">
        <v>135</v>
      </c>
      <c r="AC220" s="126">
        <f t="shared" si="42"/>
        <v>2</v>
      </c>
      <c r="AD220" s="126">
        <f t="shared" si="42"/>
        <v>4</v>
      </c>
      <c r="AE220" s="126">
        <f t="shared" si="42"/>
        <v>6</v>
      </c>
      <c r="AF220" s="126">
        <f t="shared" si="42"/>
        <v>3</v>
      </c>
      <c r="AG220" s="126">
        <f t="shared" si="42"/>
        <v>5</v>
      </c>
      <c r="AH220" s="126">
        <f t="shared" si="42"/>
        <v>1</v>
      </c>
      <c r="AI220" s="134">
        <v>5</v>
      </c>
      <c r="AJ220" s="134">
        <v>0</v>
      </c>
      <c r="AK220" s="134">
        <v>0</v>
      </c>
      <c r="AL220" s="134">
        <v>1080</v>
      </c>
      <c r="AM220" s="134">
        <f t="shared" si="39"/>
        <v>1085</v>
      </c>
      <c r="AN220" s="135">
        <f t="shared" si="41"/>
        <v>5.7870370370370373E-5</v>
      </c>
      <c r="AO220" s="135">
        <f t="shared" si="41"/>
        <v>0</v>
      </c>
      <c r="AP220" s="135">
        <f t="shared" si="41"/>
        <v>0</v>
      </c>
      <c r="AQ220" s="135">
        <f t="shared" si="41"/>
        <v>1.2500000000000001E-2</v>
      </c>
      <c r="AR220" s="135">
        <f t="shared" si="41"/>
        <v>1.255787037037037E-2</v>
      </c>
      <c r="AS220" s="143"/>
      <c r="AT220" s="144">
        <f>IFERROR(Q220*INDEX(相性スクリプト1!$L$29:$L$33,MATCH(W220,相性スクリプト1!$K$29:$K$33,0),)," ")</f>
        <v>120</v>
      </c>
      <c r="AU220" s="144">
        <f>IFERROR(R220*INDEX(相性スクリプト1!$L$29:$L$33,MATCH(X220,相性スクリプト1!$K$29:$K$33,0),)," ")</f>
        <v>100</v>
      </c>
      <c r="AV220" s="144">
        <f>IFERROR(S220*INDEX(相性スクリプト1!$L$29:$L$33,MATCH(Y220,相性スクリプト1!$K$29:$K$33,0),)," ")</f>
        <v>30</v>
      </c>
      <c r="AW220" s="144">
        <f>IFERROR(T220*INDEX(相性スクリプト1!$L$29:$L$33,MATCH(Z220,相性スクリプト1!$K$29:$K$33,0),)," ")</f>
        <v>110</v>
      </c>
      <c r="AX220" s="144">
        <f>IFERROR(U220*INDEX(相性スクリプト1!$L$29:$L$33,MATCH(AA220,相性スクリプト1!$K$29:$K$33,0),)," ")</f>
        <v>90</v>
      </c>
      <c r="AY220" s="144">
        <f>IFERROR(V220*INDEX(相性スクリプト1!$L$29:$L$33,MATCH(AB220,相性スクリプト1!$K$29:$K$33,0),)," ")</f>
        <v>195</v>
      </c>
      <c r="AZ220" s="144">
        <f t="shared" si="37"/>
        <v>2.2225999999999999</v>
      </c>
      <c r="BA220" s="144">
        <f t="shared" si="37"/>
        <v>4.4444999999999997</v>
      </c>
      <c r="BB220" s="144">
        <f t="shared" si="37"/>
        <v>6.6663999999999994</v>
      </c>
      <c r="BC220" s="144">
        <f t="shared" si="36"/>
        <v>3.3332999999999999</v>
      </c>
      <c r="BD220" s="144">
        <f t="shared" si="36"/>
        <v>5.5552000000000001</v>
      </c>
      <c r="BE220" s="144">
        <f t="shared" si="36"/>
        <v>1.1111</v>
      </c>
      <c r="BF220" s="126">
        <f t="shared" si="40"/>
        <v>246351</v>
      </c>
      <c r="BG220" s="149"/>
    </row>
    <row r="221" spans="1:59" x14ac:dyDescent="0.15">
      <c r="A221" s="108">
        <f t="shared" si="38"/>
        <v>148</v>
      </c>
      <c r="B221" s="54" t="s">
        <v>490</v>
      </c>
      <c r="C221" s="109" t="s">
        <v>242</v>
      </c>
      <c r="D221" s="109" t="s">
        <v>159</v>
      </c>
      <c r="E221" s="110" t="s">
        <v>128</v>
      </c>
      <c r="F221" s="110" t="s">
        <v>140</v>
      </c>
      <c r="G221" s="110">
        <v>380</v>
      </c>
      <c r="H221" s="110" t="s">
        <v>155</v>
      </c>
      <c r="I221" s="110">
        <v>30</v>
      </c>
      <c r="J221" s="110" t="s">
        <v>134</v>
      </c>
      <c r="K221" s="110">
        <v>17</v>
      </c>
      <c r="L221" s="114" t="s">
        <v>380</v>
      </c>
      <c r="M221" s="114"/>
      <c r="N221" s="114" t="s">
        <v>491</v>
      </c>
      <c r="O221" s="114"/>
      <c r="P221" s="114"/>
      <c r="Q221" s="17">
        <v>120</v>
      </c>
      <c r="R221" s="17">
        <v>150</v>
      </c>
      <c r="S221" s="17">
        <v>70</v>
      </c>
      <c r="T221" s="17">
        <v>50</v>
      </c>
      <c r="U221" s="17">
        <v>60</v>
      </c>
      <c r="V221" s="17">
        <v>190</v>
      </c>
      <c r="W221" s="122" t="s">
        <v>144</v>
      </c>
      <c r="X221" s="122" t="s">
        <v>135</v>
      </c>
      <c r="Y221" s="122" t="s">
        <v>134</v>
      </c>
      <c r="Z221" s="122" t="s">
        <v>134</v>
      </c>
      <c r="AA221" s="122" t="s">
        <v>134</v>
      </c>
      <c r="AB221" s="122" t="s">
        <v>131</v>
      </c>
      <c r="AC221" s="126">
        <f t="shared" si="42"/>
        <v>3</v>
      </c>
      <c r="AD221" s="126">
        <f t="shared" si="42"/>
        <v>2</v>
      </c>
      <c r="AE221" s="126">
        <f t="shared" si="42"/>
        <v>4</v>
      </c>
      <c r="AF221" s="126">
        <f t="shared" si="42"/>
        <v>6</v>
      </c>
      <c r="AG221" s="126">
        <f t="shared" si="42"/>
        <v>5</v>
      </c>
      <c r="AH221" s="126">
        <f t="shared" si="42"/>
        <v>1</v>
      </c>
      <c r="AI221" s="134">
        <v>48</v>
      </c>
      <c r="AJ221" s="134">
        <v>0</v>
      </c>
      <c r="AK221" s="134">
        <v>0</v>
      </c>
      <c r="AL221" s="134">
        <v>1080</v>
      </c>
      <c r="AM221" s="134">
        <f t="shared" si="39"/>
        <v>1128</v>
      </c>
      <c r="AN221" s="135">
        <f t="shared" si="41"/>
        <v>5.5555555555555556E-4</v>
      </c>
      <c r="AO221" s="135">
        <f t="shared" si="41"/>
        <v>0</v>
      </c>
      <c r="AP221" s="135">
        <f t="shared" si="41"/>
        <v>0</v>
      </c>
      <c r="AQ221" s="135">
        <f t="shared" si="41"/>
        <v>1.2500000000000001E-2</v>
      </c>
      <c r="AR221" s="135">
        <f t="shared" si="41"/>
        <v>1.3055555555555555E-2</v>
      </c>
      <c r="AS221" s="143"/>
      <c r="AT221" s="144">
        <f>IFERROR(Q221*INDEX(相性スクリプト1!$L$29:$L$33,MATCH(W221,相性スクリプト1!$K$29:$K$33,0),)," ")</f>
        <v>120</v>
      </c>
      <c r="AU221" s="144">
        <f>IFERROR(R221*INDEX(相性スクリプト1!$L$29:$L$33,MATCH(X221,相性スクリプト1!$K$29:$K$33,0),)," ")</f>
        <v>225</v>
      </c>
      <c r="AV221" s="144">
        <f>IFERROR(S221*INDEX(相性スクリプト1!$L$29:$L$33,MATCH(Y221,相性スクリプト1!$K$29:$K$33,0),)," ")</f>
        <v>35</v>
      </c>
      <c r="AW221" s="144">
        <f>IFERROR(T221*INDEX(相性スクリプト1!$L$29:$L$33,MATCH(Z221,相性スクリプト1!$K$29:$K$33,0),)," ")</f>
        <v>25</v>
      </c>
      <c r="AX221" s="144">
        <f>IFERROR(U221*INDEX(相性スクリプト1!$L$29:$L$33,MATCH(AA221,相性スクリプト1!$K$29:$K$33,0),)," ")</f>
        <v>30</v>
      </c>
      <c r="AY221" s="144">
        <f>IFERROR(V221*INDEX(相性スクリプト1!$L$29:$L$33,MATCH(AB221,相性スクリプト1!$K$29:$K$33,0),)," ")</f>
        <v>380</v>
      </c>
      <c r="AZ221" s="144">
        <f t="shared" si="37"/>
        <v>3.3335999999999997</v>
      </c>
      <c r="BA221" s="144">
        <f t="shared" si="37"/>
        <v>2.2225000000000001</v>
      </c>
      <c r="BB221" s="144">
        <f t="shared" si="37"/>
        <v>4.4443999999999999</v>
      </c>
      <c r="BC221" s="144">
        <f t="shared" si="36"/>
        <v>6.6662999999999997</v>
      </c>
      <c r="BD221" s="144">
        <f t="shared" si="36"/>
        <v>5.5552000000000001</v>
      </c>
      <c r="BE221" s="144">
        <f t="shared" si="36"/>
        <v>1.1111</v>
      </c>
      <c r="BF221" s="126">
        <f t="shared" si="40"/>
        <v>324651</v>
      </c>
      <c r="BG221" s="149"/>
    </row>
    <row r="222" spans="1:59" x14ac:dyDescent="0.15">
      <c r="A222" s="108">
        <f t="shared" si="38"/>
        <v>149</v>
      </c>
      <c r="B222" s="54" t="s">
        <v>492</v>
      </c>
      <c r="C222" s="109" t="s">
        <v>242</v>
      </c>
      <c r="D222" s="109" t="s">
        <v>165</v>
      </c>
      <c r="E222" s="110" t="s">
        <v>147</v>
      </c>
      <c r="F222" s="110" t="s">
        <v>148</v>
      </c>
      <c r="G222" s="110">
        <v>400</v>
      </c>
      <c r="H222" s="110" t="s">
        <v>166</v>
      </c>
      <c r="I222" s="110">
        <v>-40</v>
      </c>
      <c r="J222" s="110" t="s">
        <v>140</v>
      </c>
      <c r="K222" s="110">
        <v>16</v>
      </c>
      <c r="L222" s="114" t="s">
        <v>380</v>
      </c>
      <c r="M222" s="114"/>
      <c r="N222" s="114" t="s">
        <v>493</v>
      </c>
      <c r="O222" s="114" t="s">
        <v>494</v>
      </c>
      <c r="P222" s="114" t="s">
        <v>167</v>
      </c>
      <c r="Q222" s="17">
        <v>130</v>
      </c>
      <c r="R222" s="17">
        <v>120</v>
      </c>
      <c r="S222" s="17">
        <v>80</v>
      </c>
      <c r="T222" s="17">
        <v>110</v>
      </c>
      <c r="U222" s="17">
        <v>100</v>
      </c>
      <c r="V222" s="17">
        <v>170</v>
      </c>
      <c r="W222" s="122" t="s">
        <v>144</v>
      </c>
      <c r="X222" s="122" t="s">
        <v>144</v>
      </c>
      <c r="Y222" s="122" t="s">
        <v>134</v>
      </c>
      <c r="Z222" s="122" t="s">
        <v>144</v>
      </c>
      <c r="AA222" s="122" t="s">
        <v>134</v>
      </c>
      <c r="AB222" s="122" t="s">
        <v>131</v>
      </c>
      <c r="AC222" s="126">
        <f t="shared" si="42"/>
        <v>2</v>
      </c>
      <c r="AD222" s="126">
        <f t="shared" si="42"/>
        <v>3</v>
      </c>
      <c r="AE222" s="126">
        <f t="shared" si="42"/>
        <v>6</v>
      </c>
      <c r="AF222" s="126">
        <f t="shared" si="42"/>
        <v>4</v>
      </c>
      <c r="AG222" s="126">
        <f t="shared" si="42"/>
        <v>5</v>
      </c>
      <c r="AH222" s="126">
        <f t="shared" si="42"/>
        <v>1</v>
      </c>
      <c r="AI222" s="134">
        <v>46</v>
      </c>
      <c r="AJ222" s="134">
        <v>0</v>
      </c>
      <c r="AK222" s="134">
        <v>0</v>
      </c>
      <c r="AL222" s="134">
        <v>1080</v>
      </c>
      <c r="AM222" s="134">
        <f t="shared" si="39"/>
        <v>1126</v>
      </c>
      <c r="AN222" s="135">
        <f t="shared" si="41"/>
        <v>5.3240740740740744E-4</v>
      </c>
      <c r="AO222" s="135">
        <f t="shared" si="41"/>
        <v>0</v>
      </c>
      <c r="AP222" s="135">
        <f t="shared" si="41"/>
        <v>0</v>
      </c>
      <c r="AQ222" s="135">
        <f t="shared" si="41"/>
        <v>1.2500000000000001E-2</v>
      </c>
      <c r="AR222" s="135">
        <f t="shared" si="41"/>
        <v>1.3032407407407407E-2</v>
      </c>
      <c r="AS222" s="143"/>
      <c r="AT222" s="144">
        <f>IFERROR(Q222*INDEX(相性スクリプト1!$L$29:$L$33,MATCH(W222,相性スクリプト1!$K$29:$K$33,0),)," ")</f>
        <v>130</v>
      </c>
      <c r="AU222" s="144">
        <f>IFERROR(R222*INDEX(相性スクリプト1!$L$29:$L$33,MATCH(X222,相性スクリプト1!$K$29:$K$33,0),)," ")</f>
        <v>120</v>
      </c>
      <c r="AV222" s="144">
        <f>IFERROR(S222*INDEX(相性スクリプト1!$L$29:$L$33,MATCH(Y222,相性スクリプト1!$K$29:$K$33,0),)," ")</f>
        <v>40</v>
      </c>
      <c r="AW222" s="144">
        <f>IFERROR(T222*INDEX(相性スクリプト1!$L$29:$L$33,MATCH(Z222,相性スクリプト1!$K$29:$K$33,0),)," ")</f>
        <v>110</v>
      </c>
      <c r="AX222" s="144">
        <f>IFERROR(U222*INDEX(相性スクリプト1!$L$29:$L$33,MATCH(AA222,相性スクリプト1!$K$29:$K$33,0),)," ")</f>
        <v>50</v>
      </c>
      <c r="AY222" s="144">
        <f>IFERROR(V222*INDEX(相性スクリプト1!$L$29:$L$33,MATCH(AB222,相性スクリプト1!$K$29:$K$33,0),)," ")</f>
        <v>340</v>
      </c>
      <c r="AZ222" s="144">
        <f t="shared" si="37"/>
        <v>2.2225999999999999</v>
      </c>
      <c r="BA222" s="144">
        <f t="shared" si="37"/>
        <v>3.3334999999999999</v>
      </c>
      <c r="BB222" s="144">
        <f t="shared" si="37"/>
        <v>6.6663999999999994</v>
      </c>
      <c r="BC222" s="144">
        <f t="shared" si="36"/>
        <v>4.4443000000000001</v>
      </c>
      <c r="BD222" s="144">
        <f t="shared" si="36"/>
        <v>5.5552000000000001</v>
      </c>
      <c r="BE222" s="144">
        <f t="shared" si="36"/>
        <v>1.1111</v>
      </c>
      <c r="BF222" s="126">
        <f t="shared" si="40"/>
        <v>236451</v>
      </c>
      <c r="BG222" s="149"/>
    </row>
    <row r="223" spans="1:59" x14ac:dyDescent="0.15">
      <c r="A223" s="108">
        <f t="shared" si="38"/>
        <v>150</v>
      </c>
      <c r="B223" s="54" t="s">
        <v>242</v>
      </c>
      <c r="C223" s="109" t="s">
        <v>242</v>
      </c>
      <c r="D223" s="109" t="s">
        <v>242</v>
      </c>
      <c r="E223" s="110" t="s">
        <v>128</v>
      </c>
      <c r="F223" s="110" t="s">
        <v>162</v>
      </c>
      <c r="G223" s="110">
        <v>400</v>
      </c>
      <c r="H223" s="110" t="s">
        <v>149</v>
      </c>
      <c r="I223" s="110">
        <v>-10</v>
      </c>
      <c r="J223" s="110" t="s">
        <v>134</v>
      </c>
      <c r="K223" s="110">
        <v>17</v>
      </c>
      <c r="L223" s="114" t="s">
        <v>380</v>
      </c>
      <c r="M223" s="114"/>
      <c r="N223" s="114"/>
      <c r="O223" s="114"/>
      <c r="P223" s="114"/>
      <c r="Q223" s="17">
        <v>120</v>
      </c>
      <c r="R223" s="17">
        <v>80</v>
      </c>
      <c r="S223" s="17">
        <v>70</v>
      </c>
      <c r="T223" s="17">
        <v>30</v>
      </c>
      <c r="U223" s="17">
        <v>40</v>
      </c>
      <c r="V223" s="17">
        <v>170</v>
      </c>
      <c r="W223" s="122" t="s">
        <v>144</v>
      </c>
      <c r="X223" s="122" t="s">
        <v>144</v>
      </c>
      <c r="Y223" s="122" t="s">
        <v>134</v>
      </c>
      <c r="Z223" s="122" t="s">
        <v>144</v>
      </c>
      <c r="AA223" s="122" t="s">
        <v>134</v>
      </c>
      <c r="AB223" s="122" t="s">
        <v>131</v>
      </c>
      <c r="AC223" s="126">
        <f t="shared" si="42"/>
        <v>2</v>
      </c>
      <c r="AD223" s="126">
        <f t="shared" si="42"/>
        <v>3</v>
      </c>
      <c r="AE223" s="126">
        <f t="shared" si="42"/>
        <v>4</v>
      </c>
      <c r="AF223" s="126">
        <f t="shared" si="42"/>
        <v>5</v>
      </c>
      <c r="AG223" s="126">
        <f t="shared" si="42"/>
        <v>6</v>
      </c>
      <c r="AH223" s="126">
        <f t="shared" si="42"/>
        <v>1</v>
      </c>
      <c r="AI223" s="134">
        <v>36</v>
      </c>
      <c r="AJ223" s="134">
        <v>0</v>
      </c>
      <c r="AK223" s="134">
        <v>0</v>
      </c>
      <c r="AL223" s="134">
        <v>1080</v>
      </c>
      <c r="AM223" s="134">
        <f t="shared" si="39"/>
        <v>1116</v>
      </c>
      <c r="AN223" s="135">
        <f t="shared" si="41"/>
        <v>4.1666666666666669E-4</v>
      </c>
      <c r="AO223" s="135">
        <f t="shared" si="41"/>
        <v>0</v>
      </c>
      <c r="AP223" s="135">
        <f t="shared" si="41"/>
        <v>0</v>
      </c>
      <c r="AQ223" s="135">
        <f t="shared" si="41"/>
        <v>1.2500000000000001E-2</v>
      </c>
      <c r="AR223" s="135">
        <f t="shared" si="41"/>
        <v>1.2916666666666667E-2</v>
      </c>
      <c r="AS223" s="143"/>
      <c r="AT223" s="144">
        <f>IFERROR(Q223*INDEX(相性スクリプト1!$L$29:$L$33,MATCH(W223,相性スクリプト1!$K$29:$K$33,0),)," ")</f>
        <v>120</v>
      </c>
      <c r="AU223" s="144">
        <f>IFERROR(R223*INDEX(相性スクリプト1!$L$29:$L$33,MATCH(X223,相性スクリプト1!$K$29:$K$33,0),)," ")</f>
        <v>80</v>
      </c>
      <c r="AV223" s="144">
        <f>IFERROR(S223*INDEX(相性スクリプト1!$L$29:$L$33,MATCH(Y223,相性スクリプト1!$K$29:$K$33,0),)," ")</f>
        <v>35</v>
      </c>
      <c r="AW223" s="144">
        <f>IFERROR(T223*INDEX(相性スクリプト1!$L$29:$L$33,MATCH(Z223,相性スクリプト1!$K$29:$K$33,0),)," ")</f>
        <v>30</v>
      </c>
      <c r="AX223" s="144">
        <f>IFERROR(U223*INDEX(相性スクリプト1!$L$29:$L$33,MATCH(AA223,相性スクリプト1!$K$29:$K$33,0),)," ")</f>
        <v>20</v>
      </c>
      <c r="AY223" s="144">
        <f>IFERROR(V223*INDEX(相性スクリプト1!$L$29:$L$33,MATCH(AB223,相性スクリプト1!$K$29:$K$33,0),)," ")</f>
        <v>340</v>
      </c>
      <c r="AZ223" s="144">
        <f t="shared" si="37"/>
        <v>2.2225999999999999</v>
      </c>
      <c r="BA223" s="144">
        <f t="shared" si="37"/>
        <v>3.3334999999999999</v>
      </c>
      <c r="BB223" s="144">
        <f t="shared" si="37"/>
        <v>4.4443999999999999</v>
      </c>
      <c r="BC223" s="144">
        <f t="shared" si="36"/>
        <v>5.5663</v>
      </c>
      <c r="BD223" s="144">
        <f t="shared" si="36"/>
        <v>6.6551999999999998</v>
      </c>
      <c r="BE223" s="144">
        <f t="shared" si="36"/>
        <v>1.1111</v>
      </c>
      <c r="BF223" s="126">
        <f t="shared" si="40"/>
        <v>234561</v>
      </c>
      <c r="BG223" s="149"/>
    </row>
    <row r="224" spans="1:59" x14ac:dyDescent="0.15">
      <c r="A224" s="108">
        <f t="shared" si="38"/>
        <v>150</v>
      </c>
      <c r="B224" s="54" t="s">
        <v>495</v>
      </c>
      <c r="C224" s="109" t="s">
        <v>242</v>
      </c>
      <c r="D224" s="109" t="s">
        <v>242</v>
      </c>
      <c r="E224" s="110" t="s">
        <v>128</v>
      </c>
      <c r="F224" s="110" t="s">
        <v>162</v>
      </c>
      <c r="G224" s="110">
        <v>200</v>
      </c>
      <c r="H224" s="110" t="s">
        <v>149</v>
      </c>
      <c r="I224" s="110">
        <v>-10</v>
      </c>
      <c r="J224" s="110" t="s">
        <v>134</v>
      </c>
      <c r="K224" s="110">
        <v>17</v>
      </c>
      <c r="L224" s="114" t="s">
        <v>380</v>
      </c>
      <c r="M224" s="114" t="s">
        <v>496</v>
      </c>
      <c r="N224" s="114"/>
      <c r="O224" s="114"/>
      <c r="P224" s="114"/>
      <c r="Q224" s="17">
        <v>128</v>
      </c>
      <c r="R224" s="17">
        <v>98</v>
      </c>
      <c r="S224" s="17">
        <v>78</v>
      </c>
      <c r="T224" s="17">
        <v>48</v>
      </c>
      <c r="U224" s="17">
        <v>45</v>
      </c>
      <c r="V224" s="17">
        <v>193</v>
      </c>
      <c r="W224" s="122" t="s">
        <v>144</v>
      </c>
      <c r="X224" s="122" t="s">
        <v>144</v>
      </c>
      <c r="Y224" s="122" t="s">
        <v>134</v>
      </c>
      <c r="Z224" s="122" t="s">
        <v>144</v>
      </c>
      <c r="AA224" s="122" t="s">
        <v>134</v>
      </c>
      <c r="AB224" s="122" t="s">
        <v>131</v>
      </c>
      <c r="AC224" s="126">
        <f t="shared" si="42"/>
        <v>2</v>
      </c>
      <c r="AD224" s="126">
        <f t="shared" si="42"/>
        <v>3</v>
      </c>
      <c r="AE224" s="126">
        <f t="shared" si="42"/>
        <v>5</v>
      </c>
      <c r="AF224" s="126">
        <f t="shared" si="42"/>
        <v>4</v>
      </c>
      <c r="AG224" s="126">
        <f t="shared" si="42"/>
        <v>6</v>
      </c>
      <c r="AH224" s="126">
        <f t="shared" si="42"/>
        <v>1</v>
      </c>
      <c r="AI224" s="134">
        <v>461</v>
      </c>
      <c r="AJ224" s="134">
        <v>0</v>
      </c>
      <c r="AK224" s="134">
        <v>0</v>
      </c>
      <c r="AL224" s="134">
        <v>348</v>
      </c>
      <c r="AM224" s="134">
        <f t="shared" si="39"/>
        <v>809</v>
      </c>
      <c r="AN224" s="135">
        <f t="shared" si="41"/>
        <v>5.3356481481481475E-3</v>
      </c>
      <c r="AO224" s="135">
        <f t="shared" si="41"/>
        <v>0</v>
      </c>
      <c r="AP224" s="135">
        <f t="shared" si="41"/>
        <v>0</v>
      </c>
      <c r="AQ224" s="135">
        <f t="shared" si="41"/>
        <v>4.0277777777777777E-3</v>
      </c>
      <c r="AR224" s="135">
        <f t="shared" si="41"/>
        <v>9.3634259259259261E-3</v>
      </c>
      <c r="AS224" s="143"/>
      <c r="AT224" s="144">
        <f>IFERROR(Q224*INDEX(相性スクリプト1!$L$29:$L$33,MATCH(W224,相性スクリプト1!$K$29:$K$33,0),)," ")</f>
        <v>128</v>
      </c>
      <c r="AU224" s="144">
        <f>IFERROR(R224*INDEX(相性スクリプト1!$L$29:$L$33,MATCH(X224,相性スクリプト1!$K$29:$K$33,0),)," ")</f>
        <v>98</v>
      </c>
      <c r="AV224" s="144">
        <f>IFERROR(S224*INDEX(相性スクリプト1!$L$29:$L$33,MATCH(Y224,相性スクリプト1!$K$29:$K$33,0),)," ")</f>
        <v>39</v>
      </c>
      <c r="AW224" s="144">
        <f>IFERROR(T224*INDEX(相性スクリプト1!$L$29:$L$33,MATCH(Z224,相性スクリプト1!$K$29:$K$33,0),)," ")</f>
        <v>48</v>
      </c>
      <c r="AX224" s="144">
        <f>IFERROR(U224*INDEX(相性スクリプト1!$L$29:$L$33,MATCH(AA224,相性スクリプト1!$K$29:$K$33,0),)," ")</f>
        <v>22.5</v>
      </c>
      <c r="AY224" s="144">
        <f>IFERROR(V224*INDEX(相性スクリプト1!$L$29:$L$33,MATCH(AB224,相性スクリプト1!$K$29:$K$33,0),)," ")</f>
        <v>386</v>
      </c>
      <c r="AZ224" s="144">
        <f t="shared" si="37"/>
        <v>2.2225999999999999</v>
      </c>
      <c r="BA224" s="144">
        <f t="shared" si="37"/>
        <v>3.3334999999999999</v>
      </c>
      <c r="BB224" s="144">
        <f t="shared" si="37"/>
        <v>5.5443999999999996</v>
      </c>
      <c r="BC224" s="144">
        <f t="shared" si="36"/>
        <v>4.4553000000000003</v>
      </c>
      <c r="BD224" s="144">
        <f t="shared" si="36"/>
        <v>6.6661999999999999</v>
      </c>
      <c r="BE224" s="144">
        <f t="shared" si="36"/>
        <v>1.1111</v>
      </c>
      <c r="BF224" s="126">
        <f t="shared" si="40"/>
        <v>235461</v>
      </c>
      <c r="BG224" s="149"/>
    </row>
    <row r="225" spans="1:59" x14ac:dyDescent="0.15">
      <c r="A225" s="108">
        <f t="shared" si="38"/>
        <v>150</v>
      </c>
      <c r="B225" s="54" t="s">
        <v>497</v>
      </c>
      <c r="C225" s="109" t="s">
        <v>242</v>
      </c>
      <c r="D225" s="109" t="s">
        <v>242</v>
      </c>
      <c r="E225" s="110" t="s">
        <v>128</v>
      </c>
      <c r="F225" s="110" t="s">
        <v>162</v>
      </c>
      <c r="G225" s="110">
        <v>420</v>
      </c>
      <c r="H225" s="110" t="s">
        <v>149</v>
      </c>
      <c r="I225" s="110">
        <v>-10</v>
      </c>
      <c r="J225" s="110" t="s">
        <v>134</v>
      </c>
      <c r="K225" s="110">
        <v>17</v>
      </c>
      <c r="L225" s="114" t="s">
        <v>380</v>
      </c>
      <c r="M225" s="114"/>
      <c r="N225" s="114"/>
      <c r="O225" s="114"/>
      <c r="P225" s="114"/>
      <c r="Q225" s="17">
        <v>137</v>
      </c>
      <c r="R225" s="17">
        <v>94</v>
      </c>
      <c r="S225" s="17">
        <v>72</v>
      </c>
      <c r="T225" s="17">
        <v>45</v>
      </c>
      <c r="U225" s="17">
        <v>55</v>
      </c>
      <c r="V225" s="17">
        <v>189</v>
      </c>
      <c r="W225" s="122" t="s">
        <v>144</v>
      </c>
      <c r="X225" s="122" t="s">
        <v>144</v>
      </c>
      <c r="Y225" s="122" t="s">
        <v>134</v>
      </c>
      <c r="Z225" s="122" t="s">
        <v>144</v>
      </c>
      <c r="AA225" s="122" t="s">
        <v>134</v>
      </c>
      <c r="AB225" s="122" t="s">
        <v>131</v>
      </c>
      <c r="AC225" s="126">
        <f t="shared" si="42"/>
        <v>2</v>
      </c>
      <c r="AD225" s="126">
        <f t="shared" si="42"/>
        <v>3</v>
      </c>
      <c r="AE225" s="126">
        <f t="shared" si="42"/>
        <v>5</v>
      </c>
      <c r="AF225" s="126">
        <f t="shared" si="42"/>
        <v>4</v>
      </c>
      <c r="AG225" s="126">
        <f t="shared" si="42"/>
        <v>6</v>
      </c>
      <c r="AH225" s="126">
        <f t="shared" si="42"/>
        <v>1</v>
      </c>
      <c r="AI225" s="134">
        <v>2553</v>
      </c>
      <c r="AJ225" s="134">
        <v>0</v>
      </c>
      <c r="AK225" s="134">
        <v>0</v>
      </c>
      <c r="AL225" s="134">
        <v>227</v>
      </c>
      <c r="AM225" s="134">
        <f t="shared" si="39"/>
        <v>2780</v>
      </c>
      <c r="AN225" s="135">
        <f t="shared" si="41"/>
        <v>2.9548611111111112E-2</v>
      </c>
      <c r="AO225" s="135">
        <f t="shared" si="41"/>
        <v>0</v>
      </c>
      <c r="AP225" s="135">
        <f t="shared" si="41"/>
        <v>0</v>
      </c>
      <c r="AQ225" s="135">
        <f t="shared" si="41"/>
        <v>2.6273148148148154E-3</v>
      </c>
      <c r="AR225" s="135">
        <f t="shared" si="41"/>
        <v>3.2175925925925927E-2</v>
      </c>
      <c r="AS225" s="143"/>
      <c r="AT225" s="144">
        <f>IFERROR(Q225*INDEX(相性スクリプト1!$L$29:$L$33,MATCH(W225,相性スクリプト1!$K$29:$K$33,0),)," ")</f>
        <v>137</v>
      </c>
      <c r="AU225" s="144">
        <f>IFERROR(R225*INDEX(相性スクリプト1!$L$29:$L$33,MATCH(X225,相性スクリプト1!$K$29:$K$33,0),)," ")</f>
        <v>94</v>
      </c>
      <c r="AV225" s="144">
        <f>IFERROR(S225*INDEX(相性スクリプト1!$L$29:$L$33,MATCH(Y225,相性スクリプト1!$K$29:$K$33,0),)," ")</f>
        <v>36</v>
      </c>
      <c r="AW225" s="144">
        <f>IFERROR(T225*INDEX(相性スクリプト1!$L$29:$L$33,MATCH(Z225,相性スクリプト1!$K$29:$K$33,0),)," ")</f>
        <v>45</v>
      </c>
      <c r="AX225" s="144">
        <f>IFERROR(U225*INDEX(相性スクリプト1!$L$29:$L$33,MATCH(AA225,相性スクリプト1!$K$29:$K$33,0),)," ")</f>
        <v>27.5</v>
      </c>
      <c r="AY225" s="144">
        <f>IFERROR(V225*INDEX(相性スクリプト1!$L$29:$L$33,MATCH(AB225,相性スクリプト1!$K$29:$K$33,0),)," ")</f>
        <v>378</v>
      </c>
      <c r="AZ225" s="144">
        <f t="shared" si="37"/>
        <v>2.2225999999999999</v>
      </c>
      <c r="BA225" s="144">
        <f t="shared" si="37"/>
        <v>3.3334999999999999</v>
      </c>
      <c r="BB225" s="144">
        <f t="shared" si="37"/>
        <v>5.5443999999999996</v>
      </c>
      <c r="BC225" s="144">
        <f t="shared" si="36"/>
        <v>4.4663000000000004</v>
      </c>
      <c r="BD225" s="144">
        <f t="shared" si="36"/>
        <v>6.6551999999999998</v>
      </c>
      <c r="BE225" s="144">
        <f t="shared" si="36"/>
        <v>1.1111</v>
      </c>
      <c r="BF225" s="126">
        <f t="shared" si="40"/>
        <v>235461</v>
      </c>
      <c r="BG225" s="149"/>
    </row>
    <row r="226" spans="1:59" x14ac:dyDescent="0.15">
      <c r="A226" s="108">
        <f t="shared" si="38"/>
        <v>151</v>
      </c>
      <c r="B226" s="54" t="s">
        <v>498</v>
      </c>
      <c r="C226" s="109" t="s">
        <v>242</v>
      </c>
      <c r="D226" s="109" t="s">
        <v>187</v>
      </c>
      <c r="E226" s="110" t="s">
        <v>128</v>
      </c>
      <c r="F226" s="110" t="s">
        <v>162</v>
      </c>
      <c r="G226" s="110">
        <v>380</v>
      </c>
      <c r="H226" s="110" t="s">
        <v>141</v>
      </c>
      <c r="I226" s="110">
        <v>-50</v>
      </c>
      <c r="J226" s="110" t="s">
        <v>134</v>
      </c>
      <c r="K226" s="110">
        <v>15</v>
      </c>
      <c r="L226" s="114" t="s">
        <v>380</v>
      </c>
      <c r="M226" s="114"/>
      <c r="N226" s="114"/>
      <c r="O226" s="114"/>
      <c r="P226" s="114"/>
      <c r="Q226" s="17">
        <v>100</v>
      </c>
      <c r="R226" s="17">
        <v>120</v>
      </c>
      <c r="S226" s="17">
        <v>130</v>
      </c>
      <c r="T226" s="17">
        <v>110</v>
      </c>
      <c r="U226" s="17">
        <v>70</v>
      </c>
      <c r="V226" s="17">
        <v>140</v>
      </c>
      <c r="W226" s="122" t="s">
        <v>144</v>
      </c>
      <c r="X226" s="122" t="s">
        <v>144</v>
      </c>
      <c r="Y226" s="122" t="s">
        <v>144</v>
      </c>
      <c r="Z226" s="122" t="s">
        <v>144</v>
      </c>
      <c r="AA226" s="122" t="s">
        <v>134</v>
      </c>
      <c r="AB226" s="122" t="s">
        <v>135</v>
      </c>
      <c r="AC226" s="126">
        <f t="shared" si="42"/>
        <v>5</v>
      </c>
      <c r="AD226" s="126">
        <f t="shared" si="42"/>
        <v>3</v>
      </c>
      <c r="AE226" s="126">
        <f t="shared" si="42"/>
        <v>2</v>
      </c>
      <c r="AF226" s="126">
        <f t="shared" si="42"/>
        <v>4</v>
      </c>
      <c r="AG226" s="126">
        <f t="shared" si="42"/>
        <v>6</v>
      </c>
      <c r="AH226" s="126">
        <f t="shared" si="42"/>
        <v>1</v>
      </c>
      <c r="AI226" s="134">
        <v>35</v>
      </c>
      <c r="AJ226" s="134">
        <v>0</v>
      </c>
      <c r="AK226" s="134">
        <v>0</v>
      </c>
      <c r="AL226" s="134">
        <v>1080</v>
      </c>
      <c r="AM226" s="134">
        <f t="shared" si="39"/>
        <v>1115</v>
      </c>
      <c r="AN226" s="135">
        <f t="shared" si="41"/>
        <v>4.0509259259259258E-4</v>
      </c>
      <c r="AO226" s="135">
        <f t="shared" si="41"/>
        <v>0</v>
      </c>
      <c r="AP226" s="135">
        <f t="shared" si="41"/>
        <v>0</v>
      </c>
      <c r="AQ226" s="135">
        <f t="shared" si="41"/>
        <v>1.2500000000000001E-2</v>
      </c>
      <c r="AR226" s="135">
        <f t="shared" si="41"/>
        <v>1.2905092592592593E-2</v>
      </c>
      <c r="AS226" s="143"/>
      <c r="AT226" s="144">
        <f>IFERROR(Q226*INDEX(相性スクリプト1!$L$29:$L$33,MATCH(W226,相性スクリプト1!$K$29:$K$33,0),)," ")</f>
        <v>100</v>
      </c>
      <c r="AU226" s="144">
        <f>IFERROR(R226*INDEX(相性スクリプト1!$L$29:$L$33,MATCH(X226,相性スクリプト1!$K$29:$K$33,0),)," ")</f>
        <v>120</v>
      </c>
      <c r="AV226" s="144">
        <f>IFERROR(S226*INDEX(相性スクリプト1!$L$29:$L$33,MATCH(Y226,相性スクリプト1!$K$29:$K$33,0),)," ")</f>
        <v>130</v>
      </c>
      <c r="AW226" s="144">
        <f>IFERROR(T226*INDEX(相性スクリプト1!$L$29:$L$33,MATCH(Z226,相性スクリプト1!$K$29:$K$33,0),)," ")</f>
        <v>110</v>
      </c>
      <c r="AX226" s="144">
        <f>IFERROR(U226*INDEX(相性スクリプト1!$L$29:$L$33,MATCH(AA226,相性スクリプト1!$K$29:$K$33,0),)," ")</f>
        <v>35</v>
      </c>
      <c r="AY226" s="144">
        <f>IFERROR(V226*INDEX(相性スクリプト1!$L$29:$L$33,MATCH(AB226,相性スクリプト1!$K$29:$K$33,0),)," ")</f>
        <v>210</v>
      </c>
      <c r="AZ226" s="144">
        <f t="shared" si="37"/>
        <v>5.5556000000000001</v>
      </c>
      <c r="BA226" s="144">
        <f t="shared" si="37"/>
        <v>3.3334999999999999</v>
      </c>
      <c r="BB226" s="144">
        <f t="shared" si="37"/>
        <v>2.2223999999999999</v>
      </c>
      <c r="BC226" s="144">
        <f t="shared" si="36"/>
        <v>4.4443000000000001</v>
      </c>
      <c r="BD226" s="144">
        <f t="shared" si="36"/>
        <v>6.6661999999999999</v>
      </c>
      <c r="BE226" s="144">
        <f t="shared" si="36"/>
        <v>1.1111</v>
      </c>
      <c r="BF226" s="126">
        <f t="shared" si="40"/>
        <v>532461</v>
      </c>
      <c r="BG226" s="149"/>
    </row>
    <row r="227" spans="1:59" x14ac:dyDescent="0.15">
      <c r="A227" s="108">
        <f t="shared" si="38"/>
        <v>152</v>
      </c>
      <c r="B227" s="54" t="s">
        <v>499</v>
      </c>
      <c r="C227" s="109" t="s">
        <v>242</v>
      </c>
      <c r="D227" s="109" t="s">
        <v>193</v>
      </c>
      <c r="E227" s="110" t="s">
        <v>147</v>
      </c>
      <c r="F227" s="110" t="s">
        <v>148</v>
      </c>
      <c r="G227" s="110">
        <v>340</v>
      </c>
      <c r="H227" s="110" t="s">
        <v>166</v>
      </c>
      <c r="I227" s="110">
        <v>-65</v>
      </c>
      <c r="J227" s="110" t="s">
        <v>134</v>
      </c>
      <c r="K227" s="110">
        <v>15</v>
      </c>
      <c r="L227" s="114" t="s">
        <v>409</v>
      </c>
      <c r="M227" s="114"/>
      <c r="N227" s="114" t="s">
        <v>496</v>
      </c>
      <c r="O227" s="114" t="s">
        <v>500</v>
      </c>
      <c r="P227" s="114"/>
      <c r="Q227" s="17">
        <v>100</v>
      </c>
      <c r="R227" s="17">
        <v>110</v>
      </c>
      <c r="S227" s="17">
        <v>120</v>
      </c>
      <c r="T227" s="17">
        <v>140</v>
      </c>
      <c r="U227" s="17">
        <v>70</v>
      </c>
      <c r="V227" s="17">
        <v>150</v>
      </c>
      <c r="W227" s="122" t="s">
        <v>144</v>
      </c>
      <c r="X227" s="122" t="s">
        <v>144</v>
      </c>
      <c r="Y227" s="122" t="s">
        <v>144</v>
      </c>
      <c r="Z227" s="122" t="s">
        <v>135</v>
      </c>
      <c r="AA227" s="122" t="s">
        <v>134</v>
      </c>
      <c r="AB227" s="122" t="s">
        <v>135</v>
      </c>
      <c r="AC227" s="126">
        <f t="shared" si="42"/>
        <v>5</v>
      </c>
      <c r="AD227" s="126">
        <f t="shared" si="42"/>
        <v>4</v>
      </c>
      <c r="AE227" s="126">
        <f t="shared" si="42"/>
        <v>3</v>
      </c>
      <c r="AF227" s="126">
        <f t="shared" si="42"/>
        <v>2</v>
      </c>
      <c r="AG227" s="126">
        <f t="shared" si="42"/>
        <v>6</v>
      </c>
      <c r="AH227" s="126">
        <f t="shared" si="42"/>
        <v>1</v>
      </c>
      <c r="AI227" s="134">
        <v>30</v>
      </c>
      <c r="AJ227" s="134">
        <v>0</v>
      </c>
      <c r="AK227" s="134">
        <v>0</v>
      </c>
      <c r="AL227" s="134">
        <v>1080</v>
      </c>
      <c r="AM227" s="134">
        <f t="shared" si="39"/>
        <v>1110</v>
      </c>
      <c r="AN227" s="135">
        <f t="shared" si="41"/>
        <v>3.4722222222222218E-4</v>
      </c>
      <c r="AO227" s="135">
        <f t="shared" si="41"/>
        <v>0</v>
      </c>
      <c r="AP227" s="135">
        <f t="shared" si="41"/>
        <v>0</v>
      </c>
      <c r="AQ227" s="135">
        <f t="shared" si="41"/>
        <v>1.2500000000000001E-2</v>
      </c>
      <c r="AR227" s="135">
        <f t="shared" si="41"/>
        <v>1.2847222222222223E-2</v>
      </c>
      <c r="AS227" s="143"/>
      <c r="AT227" s="144">
        <f>IFERROR(Q227*INDEX(相性スクリプト1!$L$29:$L$33,MATCH(W227,相性スクリプト1!$K$29:$K$33,0),)," ")</f>
        <v>100</v>
      </c>
      <c r="AU227" s="144">
        <f>IFERROR(R227*INDEX(相性スクリプト1!$L$29:$L$33,MATCH(X227,相性スクリプト1!$K$29:$K$33,0),)," ")</f>
        <v>110</v>
      </c>
      <c r="AV227" s="144">
        <f>IFERROR(S227*INDEX(相性スクリプト1!$L$29:$L$33,MATCH(Y227,相性スクリプト1!$K$29:$K$33,0),)," ")</f>
        <v>120</v>
      </c>
      <c r="AW227" s="144">
        <f>IFERROR(T227*INDEX(相性スクリプト1!$L$29:$L$33,MATCH(Z227,相性スクリプト1!$K$29:$K$33,0),)," ")</f>
        <v>210</v>
      </c>
      <c r="AX227" s="144">
        <f>IFERROR(U227*INDEX(相性スクリプト1!$L$29:$L$33,MATCH(AA227,相性スクリプト1!$K$29:$K$33,0),)," ")</f>
        <v>35</v>
      </c>
      <c r="AY227" s="144">
        <f>IFERROR(V227*INDEX(相性スクリプト1!$L$29:$L$33,MATCH(AB227,相性スクリプト1!$K$29:$K$33,0),)," ")</f>
        <v>225</v>
      </c>
      <c r="AZ227" s="144">
        <f t="shared" si="37"/>
        <v>5.5556000000000001</v>
      </c>
      <c r="BA227" s="144">
        <f t="shared" si="37"/>
        <v>4.4444999999999997</v>
      </c>
      <c r="BB227" s="144">
        <f t="shared" si="37"/>
        <v>3.3333999999999997</v>
      </c>
      <c r="BC227" s="144">
        <f t="shared" si="36"/>
        <v>2.2223000000000002</v>
      </c>
      <c r="BD227" s="144">
        <f t="shared" si="36"/>
        <v>6.6661999999999999</v>
      </c>
      <c r="BE227" s="144">
        <f t="shared" si="36"/>
        <v>1.1111</v>
      </c>
      <c r="BF227" s="126">
        <f t="shared" si="40"/>
        <v>543261</v>
      </c>
      <c r="BG227" s="149"/>
    </row>
    <row r="228" spans="1:59" x14ac:dyDescent="0.15">
      <c r="A228" s="108">
        <f t="shared" si="38"/>
        <v>153</v>
      </c>
      <c r="B228" s="54" t="s">
        <v>501</v>
      </c>
      <c r="C228" s="109" t="s">
        <v>242</v>
      </c>
      <c r="D228" s="109" t="s">
        <v>200</v>
      </c>
      <c r="E228" s="110" t="s">
        <v>147</v>
      </c>
      <c r="F228" s="110" t="s">
        <v>148</v>
      </c>
      <c r="G228" s="110">
        <v>420</v>
      </c>
      <c r="H228" s="110" t="s">
        <v>141</v>
      </c>
      <c r="I228" s="110">
        <v>-15</v>
      </c>
      <c r="J228" s="110" t="s">
        <v>134</v>
      </c>
      <c r="K228" s="110">
        <v>15</v>
      </c>
      <c r="L228" s="114" t="s">
        <v>380</v>
      </c>
      <c r="M228" s="114"/>
      <c r="N228" s="114"/>
      <c r="O228" s="114"/>
      <c r="P228" s="114"/>
      <c r="Q228" s="17">
        <v>90</v>
      </c>
      <c r="R228" s="17">
        <v>110</v>
      </c>
      <c r="S228" s="17">
        <v>130</v>
      </c>
      <c r="T228" s="17">
        <v>100</v>
      </c>
      <c r="U228" s="17">
        <v>60</v>
      </c>
      <c r="V228" s="17">
        <v>150</v>
      </c>
      <c r="W228" s="122" t="s">
        <v>134</v>
      </c>
      <c r="X228" s="122" t="s">
        <v>144</v>
      </c>
      <c r="Y228" s="122" t="s">
        <v>144</v>
      </c>
      <c r="Z228" s="122" t="s">
        <v>144</v>
      </c>
      <c r="AA228" s="122" t="s">
        <v>134</v>
      </c>
      <c r="AB228" s="122" t="s">
        <v>135</v>
      </c>
      <c r="AC228" s="126">
        <f t="shared" si="42"/>
        <v>5</v>
      </c>
      <c r="AD228" s="126">
        <f t="shared" si="42"/>
        <v>3</v>
      </c>
      <c r="AE228" s="126">
        <f t="shared" si="42"/>
        <v>2</v>
      </c>
      <c r="AF228" s="126">
        <f t="shared" si="42"/>
        <v>4</v>
      </c>
      <c r="AG228" s="126">
        <f t="shared" si="42"/>
        <v>6</v>
      </c>
      <c r="AH228" s="126">
        <f t="shared" si="42"/>
        <v>1</v>
      </c>
      <c r="AI228" s="134">
        <v>24</v>
      </c>
      <c r="AJ228" s="134">
        <v>0</v>
      </c>
      <c r="AK228" s="134">
        <v>0</v>
      </c>
      <c r="AL228" s="134">
        <v>1080</v>
      </c>
      <c r="AM228" s="134">
        <f t="shared" si="39"/>
        <v>1104</v>
      </c>
      <c r="AN228" s="135">
        <f t="shared" si="41"/>
        <v>2.7777777777777778E-4</v>
      </c>
      <c r="AO228" s="135">
        <f t="shared" si="41"/>
        <v>0</v>
      </c>
      <c r="AP228" s="135">
        <f t="shared" si="41"/>
        <v>0</v>
      </c>
      <c r="AQ228" s="135">
        <f t="shared" si="41"/>
        <v>1.2500000000000001E-2</v>
      </c>
      <c r="AR228" s="135">
        <f t="shared" si="41"/>
        <v>1.2777777777777779E-2</v>
      </c>
      <c r="AS228" s="143"/>
      <c r="AT228" s="144">
        <f>IFERROR(Q228*INDEX(相性スクリプト1!$L$29:$L$33,MATCH(W228,相性スクリプト1!$K$29:$K$33,0),)," ")</f>
        <v>45</v>
      </c>
      <c r="AU228" s="144">
        <f>IFERROR(R228*INDEX(相性スクリプト1!$L$29:$L$33,MATCH(X228,相性スクリプト1!$K$29:$K$33,0),)," ")</f>
        <v>110</v>
      </c>
      <c r="AV228" s="144">
        <f>IFERROR(S228*INDEX(相性スクリプト1!$L$29:$L$33,MATCH(Y228,相性スクリプト1!$K$29:$K$33,0),)," ")</f>
        <v>130</v>
      </c>
      <c r="AW228" s="144">
        <f>IFERROR(T228*INDEX(相性スクリプト1!$L$29:$L$33,MATCH(Z228,相性スクリプト1!$K$29:$K$33,0),)," ")</f>
        <v>100</v>
      </c>
      <c r="AX228" s="144">
        <f>IFERROR(U228*INDEX(相性スクリプト1!$L$29:$L$33,MATCH(AA228,相性スクリプト1!$K$29:$K$33,0),)," ")</f>
        <v>30</v>
      </c>
      <c r="AY228" s="144">
        <f>IFERROR(V228*INDEX(相性スクリプト1!$L$29:$L$33,MATCH(AB228,相性スクリプト1!$K$29:$K$33,0),)," ")</f>
        <v>225</v>
      </c>
      <c r="AZ228" s="144">
        <f t="shared" si="37"/>
        <v>5.5556000000000001</v>
      </c>
      <c r="BA228" s="144">
        <f t="shared" si="37"/>
        <v>3.3334999999999999</v>
      </c>
      <c r="BB228" s="144">
        <f t="shared" si="37"/>
        <v>2.2223999999999999</v>
      </c>
      <c r="BC228" s="144">
        <f t="shared" si="36"/>
        <v>4.4443000000000001</v>
      </c>
      <c r="BD228" s="144">
        <f t="shared" si="36"/>
        <v>6.6661999999999999</v>
      </c>
      <c r="BE228" s="144">
        <f t="shared" si="36"/>
        <v>1.1111</v>
      </c>
      <c r="BF228" s="126">
        <f t="shared" si="40"/>
        <v>532461</v>
      </c>
      <c r="BG228" s="149"/>
    </row>
    <row r="229" spans="1:59" x14ac:dyDescent="0.15">
      <c r="A229" s="108">
        <f t="shared" si="38"/>
        <v>154</v>
      </c>
      <c r="B229" s="54" t="s">
        <v>502</v>
      </c>
      <c r="C229" s="109" t="s">
        <v>242</v>
      </c>
      <c r="D229" s="109" t="s">
        <v>210</v>
      </c>
      <c r="E229" s="110"/>
      <c r="F229" s="110"/>
      <c r="G229" s="110"/>
      <c r="H229" s="110"/>
      <c r="I229" s="110"/>
      <c r="J229" s="110"/>
      <c r="K229" s="110"/>
      <c r="L229" s="114"/>
      <c r="M229" s="114"/>
      <c r="N229" s="114"/>
      <c r="O229" s="114"/>
      <c r="P229" s="114"/>
      <c r="Q229" s="17"/>
      <c r="R229" s="17"/>
      <c r="S229" s="17"/>
      <c r="T229" s="17"/>
      <c r="U229" s="17"/>
      <c r="V229" s="17"/>
      <c r="W229" s="122"/>
      <c r="X229" s="122"/>
      <c r="Y229" s="122"/>
      <c r="Z229" s="122"/>
      <c r="AA229" s="122"/>
      <c r="AB229" s="122"/>
      <c r="AC229" s="126" t="str">
        <f t="shared" si="42"/>
        <v xml:space="preserve"> </v>
      </c>
      <c r="AD229" s="126" t="str">
        <f t="shared" si="42"/>
        <v xml:space="preserve"> </v>
      </c>
      <c r="AE229" s="126" t="str">
        <f t="shared" si="42"/>
        <v xml:space="preserve"> </v>
      </c>
      <c r="AF229" s="126" t="str">
        <f t="shared" si="42"/>
        <v xml:space="preserve"> </v>
      </c>
      <c r="AG229" s="126" t="str">
        <f t="shared" si="42"/>
        <v xml:space="preserve"> </v>
      </c>
      <c r="AH229" s="126" t="str">
        <f t="shared" si="42"/>
        <v xml:space="preserve"> </v>
      </c>
      <c r="AI229" s="134"/>
      <c r="AJ229" s="134"/>
      <c r="AK229" s="134"/>
      <c r="AL229" s="134"/>
      <c r="AM229" s="134" t="str">
        <f t="shared" si="39"/>
        <v xml:space="preserve"> </v>
      </c>
      <c r="AN229" s="135" t="str">
        <f t="shared" si="41"/>
        <v xml:space="preserve"> </v>
      </c>
      <c r="AO229" s="135" t="str">
        <f t="shared" si="41"/>
        <v xml:space="preserve"> </v>
      </c>
      <c r="AP229" s="135" t="str">
        <f t="shared" si="41"/>
        <v xml:space="preserve"> </v>
      </c>
      <c r="AQ229" s="135" t="str">
        <f t="shared" si="41"/>
        <v xml:space="preserve"> </v>
      </c>
      <c r="AR229" s="135" t="str">
        <f t="shared" si="41"/>
        <v xml:space="preserve"> </v>
      </c>
      <c r="AS229" s="143"/>
      <c r="AT229" s="144" t="str">
        <f>IFERROR(Q229*INDEX(相性スクリプト1!$L$29:$L$33,MATCH(W229,相性スクリプト1!$K$29:$K$33,0),)," ")</f>
        <v xml:space="preserve"> </v>
      </c>
      <c r="AU229" s="144" t="str">
        <f>IFERROR(R229*INDEX(相性スクリプト1!$L$29:$L$33,MATCH(X229,相性スクリプト1!$K$29:$K$33,0),)," ")</f>
        <v xml:space="preserve"> </v>
      </c>
      <c r="AV229" s="144" t="str">
        <f>IFERROR(S229*INDEX(相性スクリプト1!$L$29:$L$33,MATCH(Y229,相性スクリプト1!$K$29:$K$33,0),)," ")</f>
        <v xml:space="preserve"> </v>
      </c>
      <c r="AW229" s="144" t="str">
        <f>IFERROR(T229*INDEX(相性スクリプト1!$L$29:$L$33,MATCH(Z229,相性スクリプト1!$K$29:$K$33,0),)," ")</f>
        <v xml:space="preserve"> </v>
      </c>
      <c r="AX229" s="144" t="str">
        <f>IFERROR(U229*INDEX(相性スクリプト1!$L$29:$L$33,MATCH(AA229,相性スクリプト1!$K$29:$K$33,0),)," ")</f>
        <v xml:space="preserve"> </v>
      </c>
      <c r="AY229" s="144" t="str">
        <f>IFERROR(V229*INDEX(相性スクリプト1!$L$29:$L$33,MATCH(AB229,相性スクリプト1!$K$29:$K$33,0),)," ")</f>
        <v xml:space="preserve"> </v>
      </c>
      <c r="AZ229" s="144" t="str">
        <f t="shared" si="37"/>
        <v xml:space="preserve"> </v>
      </c>
      <c r="BA229" s="144" t="str">
        <f t="shared" si="37"/>
        <v xml:space="preserve"> </v>
      </c>
      <c r="BB229" s="144" t="str">
        <f t="shared" si="37"/>
        <v xml:space="preserve"> </v>
      </c>
      <c r="BC229" s="144" t="str">
        <f t="shared" si="36"/>
        <v xml:space="preserve"> </v>
      </c>
      <c r="BD229" s="144" t="str">
        <f t="shared" si="36"/>
        <v xml:space="preserve"> </v>
      </c>
      <c r="BE229" s="144" t="str">
        <f t="shared" si="36"/>
        <v xml:space="preserve"> </v>
      </c>
      <c r="BF229" s="126" t="str">
        <f t="shared" si="40"/>
        <v xml:space="preserve"> </v>
      </c>
      <c r="BG229" s="149"/>
    </row>
    <row r="230" spans="1:59" x14ac:dyDescent="0.15">
      <c r="A230" s="108">
        <f t="shared" si="38"/>
        <v>154</v>
      </c>
      <c r="B230" s="54" t="s">
        <v>503</v>
      </c>
      <c r="C230" s="109" t="s">
        <v>242</v>
      </c>
      <c r="D230" s="109" t="s">
        <v>210</v>
      </c>
      <c r="E230" s="110" t="s">
        <v>128</v>
      </c>
      <c r="F230" s="110" t="s">
        <v>150</v>
      </c>
      <c r="G230" s="110">
        <v>360</v>
      </c>
      <c r="H230" s="110" t="s">
        <v>166</v>
      </c>
      <c r="I230" s="110">
        <v>-65</v>
      </c>
      <c r="J230" s="110" t="s">
        <v>134</v>
      </c>
      <c r="K230" s="110">
        <v>17</v>
      </c>
      <c r="L230" s="114" t="s">
        <v>409</v>
      </c>
      <c r="M230" s="114" t="s">
        <v>504</v>
      </c>
      <c r="N230" s="114"/>
      <c r="O230" s="114" t="s">
        <v>500</v>
      </c>
      <c r="P230" s="114"/>
      <c r="Q230" s="17">
        <v>113</v>
      </c>
      <c r="R230" s="17">
        <v>113</v>
      </c>
      <c r="S230" s="17">
        <v>127</v>
      </c>
      <c r="T230" s="17">
        <v>187</v>
      </c>
      <c r="U230" s="17">
        <v>79</v>
      </c>
      <c r="V230" s="17">
        <v>158</v>
      </c>
      <c r="W230" s="122" t="s">
        <v>144</v>
      </c>
      <c r="X230" s="122" t="s">
        <v>144</v>
      </c>
      <c r="Y230" s="122" t="s">
        <v>144</v>
      </c>
      <c r="Z230" s="122" t="s">
        <v>135</v>
      </c>
      <c r="AA230" s="122" t="s">
        <v>134</v>
      </c>
      <c r="AB230" s="122" t="s">
        <v>135</v>
      </c>
      <c r="AC230" s="126">
        <f t="shared" si="42"/>
        <v>5</v>
      </c>
      <c r="AD230" s="126">
        <f t="shared" si="42"/>
        <v>4</v>
      </c>
      <c r="AE230" s="126">
        <f t="shared" si="42"/>
        <v>3</v>
      </c>
      <c r="AF230" s="126">
        <f t="shared" si="42"/>
        <v>1</v>
      </c>
      <c r="AG230" s="126">
        <f t="shared" si="42"/>
        <v>6</v>
      </c>
      <c r="AH230" s="126">
        <f t="shared" si="42"/>
        <v>2</v>
      </c>
      <c r="AI230" s="134">
        <v>208</v>
      </c>
      <c r="AJ230" s="134">
        <v>0</v>
      </c>
      <c r="AK230" s="134">
        <v>0</v>
      </c>
      <c r="AL230" s="134">
        <v>202</v>
      </c>
      <c r="AM230" s="134">
        <f t="shared" si="39"/>
        <v>410</v>
      </c>
      <c r="AN230" s="135">
        <f t="shared" si="41"/>
        <v>2.4074074074074072E-3</v>
      </c>
      <c r="AO230" s="135">
        <f t="shared" si="41"/>
        <v>0</v>
      </c>
      <c r="AP230" s="135">
        <f t="shared" si="41"/>
        <v>0</v>
      </c>
      <c r="AQ230" s="135">
        <f t="shared" si="41"/>
        <v>2.3379629629629631E-3</v>
      </c>
      <c r="AR230" s="135">
        <f t="shared" si="41"/>
        <v>4.7453703703703703E-3</v>
      </c>
      <c r="AS230" s="143"/>
      <c r="AT230" s="144">
        <f>IFERROR(Q230*INDEX(相性スクリプト1!$L$29:$L$33,MATCH(W230,相性スクリプト1!$K$29:$K$33,0),)," ")</f>
        <v>113</v>
      </c>
      <c r="AU230" s="144">
        <f>IFERROR(R230*INDEX(相性スクリプト1!$L$29:$L$33,MATCH(X230,相性スクリプト1!$K$29:$K$33,0),)," ")</f>
        <v>113</v>
      </c>
      <c r="AV230" s="144">
        <f>IFERROR(S230*INDEX(相性スクリプト1!$L$29:$L$33,MATCH(Y230,相性スクリプト1!$K$29:$K$33,0),)," ")</f>
        <v>127</v>
      </c>
      <c r="AW230" s="144">
        <f>IFERROR(T230*INDEX(相性スクリプト1!$L$29:$L$33,MATCH(Z230,相性スクリプト1!$K$29:$K$33,0),)," ")</f>
        <v>280.5</v>
      </c>
      <c r="AX230" s="144">
        <f>IFERROR(U230*INDEX(相性スクリプト1!$L$29:$L$33,MATCH(AA230,相性スクリプト1!$K$29:$K$33,0),)," ")</f>
        <v>39.5</v>
      </c>
      <c r="AY230" s="144">
        <f>IFERROR(V230*INDEX(相性スクリプト1!$L$29:$L$33,MATCH(AB230,相性スクリプト1!$K$29:$K$33,0),)," ")</f>
        <v>237</v>
      </c>
      <c r="AZ230" s="144">
        <f t="shared" si="37"/>
        <v>4.4446000000000003</v>
      </c>
      <c r="BA230" s="144">
        <f t="shared" si="37"/>
        <v>4.4444999999999997</v>
      </c>
      <c r="BB230" s="144">
        <f t="shared" si="37"/>
        <v>3.3333999999999997</v>
      </c>
      <c r="BC230" s="144">
        <f t="shared" si="36"/>
        <v>1.1113</v>
      </c>
      <c r="BD230" s="144">
        <f t="shared" si="36"/>
        <v>6.6661999999999999</v>
      </c>
      <c r="BE230" s="144">
        <f t="shared" si="36"/>
        <v>2.2221000000000002</v>
      </c>
      <c r="BF230" s="126">
        <f t="shared" si="40"/>
        <v>543162</v>
      </c>
      <c r="BG230" s="149"/>
    </row>
    <row r="231" spans="1:59" x14ac:dyDescent="0.15">
      <c r="A231" s="108">
        <f t="shared" si="38"/>
        <v>154</v>
      </c>
      <c r="B231" s="54" t="s">
        <v>505</v>
      </c>
      <c r="C231" s="109" t="s">
        <v>242</v>
      </c>
      <c r="D231" s="109" t="s">
        <v>210</v>
      </c>
      <c r="E231" s="110" t="s">
        <v>128</v>
      </c>
      <c r="F231" s="110" t="s">
        <v>150</v>
      </c>
      <c r="G231" s="110">
        <v>400</v>
      </c>
      <c r="H231" s="110" t="s">
        <v>275</v>
      </c>
      <c r="I231" s="110">
        <v>-50</v>
      </c>
      <c r="J231" s="110" t="s">
        <v>134</v>
      </c>
      <c r="K231" s="110">
        <v>17</v>
      </c>
      <c r="L231" s="114" t="s">
        <v>380</v>
      </c>
      <c r="M231" s="114" t="s">
        <v>506</v>
      </c>
      <c r="N231" s="114"/>
      <c r="O231" s="114" t="s">
        <v>234</v>
      </c>
      <c r="P231" s="114"/>
      <c r="Q231" s="17">
        <v>102</v>
      </c>
      <c r="R231" s="17">
        <v>129</v>
      </c>
      <c r="S231" s="17">
        <v>192</v>
      </c>
      <c r="T231" s="17">
        <v>111</v>
      </c>
      <c r="U231" s="17">
        <v>75</v>
      </c>
      <c r="V231" s="17">
        <v>146</v>
      </c>
      <c r="W231" s="122" t="s">
        <v>144</v>
      </c>
      <c r="X231" s="122" t="s">
        <v>144</v>
      </c>
      <c r="Y231" s="122" t="s">
        <v>144</v>
      </c>
      <c r="Z231" s="122" t="s">
        <v>144</v>
      </c>
      <c r="AA231" s="122" t="s">
        <v>134</v>
      </c>
      <c r="AB231" s="122" t="s">
        <v>135</v>
      </c>
      <c r="AC231" s="126">
        <f t="shared" si="42"/>
        <v>5</v>
      </c>
      <c r="AD231" s="126">
        <f t="shared" si="42"/>
        <v>3</v>
      </c>
      <c r="AE231" s="126">
        <f t="shared" si="42"/>
        <v>2</v>
      </c>
      <c r="AF231" s="126">
        <f t="shared" si="42"/>
        <v>4</v>
      </c>
      <c r="AG231" s="126">
        <f t="shared" si="42"/>
        <v>6</v>
      </c>
      <c r="AH231" s="126">
        <f t="shared" si="42"/>
        <v>1</v>
      </c>
      <c r="AI231" s="134">
        <v>2718</v>
      </c>
      <c r="AJ231" s="134">
        <v>0</v>
      </c>
      <c r="AK231" s="134">
        <v>0</v>
      </c>
      <c r="AL231" s="134">
        <v>332</v>
      </c>
      <c r="AM231" s="134">
        <f t="shared" si="39"/>
        <v>3050</v>
      </c>
      <c r="AN231" s="135">
        <f t="shared" si="41"/>
        <v>3.1458333333333331E-2</v>
      </c>
      <c r="AO231" s="135">
        <f t="shared" si="41"/>
        <v>0</v>
      </c>
      <c r="AP231" s="135">
        <f t="shared" si="41"/>
        <v>0</v>
      </c>
      <c r="AQ231" s="135">
        <f t="shared" si="41"/>
        <v>3.8425925925925928E-3</v>
      </c>
      <c r="AR231" s="135">
        <f t="shared" si="41"/>
        <v>3.5300925925925923E-2</v>
      </c>
      <c r="AS231" s="143"/>
      <c r="AT231" s="144">
        <f>IFERROR(Q231*INDEX(相性スクリプト1!$L$29:$L$33,MATCH(W231,相性スクリプト1!$K$29:$K$33,0),)," ")</f>
        <v>102</v>
      </c>
      <c r="AU231" s="144">
        <f>IFERROR(R231*INDEX(相性スクリプト1!$L$29:$L$33,MATCH(X231,相性スクリプト1!$K$29:$K$33,0),)," ")</f>
        <v>129</v>
      </c>
      <c r="AV231" s="144">
        <f>IFERROR(S231*INDEX(相性スクリプト1!$L$29:$L$33,MATCH(Y231,相性スクリプト1!$K$29:$K$33,0),)," ")</f>
        <v>192</v>
      </c>
      <c r="AW231" s="144">
        <f>IFERROR(T231*INDEX(相性スクリプト1!$L$29:$L$33,MATCH(Z231,相性スクリプト1!$K$29:$K$33,0),)," ")</f>
        <v>111</v>
      </c>
      <c r="AX231" s="144">
        <f>IFERROR(U231*INDEX(相性スクリプト1!$L$29:$L$33,MATCH(AA231,相性スクリプト1!$K$29:$K$33,0),)," ")</f>
        <v>37.5</v>
      </c>
      <c r="AY231" s="144">
        <f>IFERROR(V231*INDEX(相性スクリプト1!$L$29:$L$33,MATCH(AB231,相性スクリプト1!$K$29:$K$33,0),)," ")</f>
        <v>219</v>
      </c>
      <c r="AZ231" s="144">
        <f t="shared" si="37"/>
        <v>5.5556000000000001</v>
      </c>
      <c r="BA231" s="144">
        <f t="shared" si="37"/>
        <v>3.3334999999999999</v>
      </c>
      <c r="BB231" s="144">
        <f t="shared" si="37"/>
        <v>2.2113999999999998</v>
      </c>
      <c r="BC231" s="144">
        <f t="shared" si="36"/>
        <v>4.4443000000000001</v>
      </c>
      <c r="BD231" s="144">
        <f t="shared" si="36"/>
        <v>6.6661999999999999</v>
      </c>
      <c r="BE231" s="144">
        <f t="shared" si="36"/>
        <v>1.1221000000000001</v>
      </c>
      <c r="BF231" s="126">
        <f t="shared" si="40"/>
        <v>532461</v>
      </c>
      <c r="BG231" s="149"/>
    </row>
    <row r="232" spans="1:59" x14ac:dyDescent="0.15">
      <c r="A232" s="108">
        <f t="shared" si="38"/>
        <v>154</v>
      </c>
      <c r="B232" s="54" t="s">
        <v>507</v>
      </c>
      <c r="C232" s="109" t="s">
        <v>242</v>
      </c>
      <c r="D232" s="109" t="s">
        <v>210</v>
      </c>
      <c r="E232" s="110" t="s">
        <v>128</v>
      </c>
      <c r="F232" s="110" t="s">
        <v>150</v>
      </c>
      <c r="G232" s="110">
        <v>440</v>
      </c>
      <c r="H232" s="110" t="s">
        <v>275</v>
      </c>
      <c r="I232" s="110">
        <v>-15</v>
      </c>
      <c r="J232" s="110" t="s">
        <v>134</v>
      </c>
      <c r="K232" s="110">
        <v>17</v>
      </c>
      <c r="L232" s="114" t="s">
        <v>335</v>
      </c>
      <c r="M232" s="114" t="s">
        <v>307</v>
      </c>
      <c r="N232" s="114"/>
      <c r="O232" s="114"/>
      <c r="P232" s="114"/>
      <c r="Q232" s="17">
        <v>101</v>
      </c>
      <c r="R232" s="17">
        <v>116</v>
      </c>
      <c r="S232" s="17">
        <v>135</v>
      </c>
      <c r="T232" s="17">
        <v>105</v>
      </c>
      <c r="U232" s="17">
        <v>105</v>
      </c>
      <c r="V232" s="17">
        <v>160</v>
      </c>
      <c r="W232" s="122" t="s">
        <v>134</v>
      </c>
      <c r="X232" s="122" t="s">
        <v>144</v>
      </c>
      <c r="Y232" s="122" t="s">
        <v>144</v>
      </c>
      <c r="Z232" s="122" t="s">
        <v>144</v>
      </c>
      <c r="AA232" s="122" t="s">
        <v>134</v>
      </c>
      <c r="AB232" s="122" t="s">
        <v>135</v>
      </c>
      <c r="AC232" s="126">
        <f t="shared" si="42"/>
        <v>6</v>
      </c>
      <c r="AD232" s="126">
        <f t="shared" si="42"/>
        <v>3</v>
      </c>
      <c r="AE232" s="126">
        <f t="shared" si="42"/>
        <v>2</v>
      </c>
      <c r="AF232" s="126">
        <f t="shared" si="42"/>
        <v>4</v>
      </c>
      <c r="AG232" s="126">
        <f t="shared" si="42"/>
        <v>5</v>
      </c>
      <c r="AH232" s="126">
        <f t="shared" si="42"/>
        <v>1</v>
      </c>
      <c r="AI232" s="134">
        <v>2477</v>
      </c>
      <c r="AJ232" s="134">
        <v>0</v>
      </c>
      <c r="AK232" s="134">
        <v>0</v>
      </c>
      <c r="AL232" s="134">
        <v>20</v>
      </c>
      <c r="AM232" s="134">
        <f t="shared" si="39"/>
        <v>2497</v>
      </c>
      <c r="AN232" s="135">
        <f t="shared" si="41"/>
        <v>2.8668981481481483E-2</v>
      </c>
      <c r="AO232" s="135">
        <f t="shared" si="41"/>
        <v>0</v>
      </c>
      <c r="AP232" s="135">
        <f t="shared" si="41"/>
        <v>0</v>
      </c>
      <c r="AQ232" s="135">
        <f t="shared" si="41"/>
        <v>2.3148148148148149E-4</v>
      </c>
      <c r="AR232" s="135">
        <f t="shared" si="41"/>
        <v>2.8900462962962965E-2</v>
      </c>
      <c r="AS232" s="143"/>
      <c r="AT232" s="144">
        <f>IFERROR(Q232*INDEX(相性スクリプト1!$L$29:$L$33,MATCH(W232,相性スクリプト1!$K$29:$K$33,0),)," ")</f>
        <v>50.5</v>
      </c>
      <c r="AU232" s="144">
        <f>IFERROR(R232*INDEX(相性スクリプト1!$L$29:$L$33,MATCH(X232,相性スクリプト1!$K$29:$K$33,0),)," ")</f>
        <v>116</v>
      </c>
      <c r="AV232" s="144">
        <f>IFERROR(S232*INDEX(相性スクリプト1!$L$29:$L$33,MATCH(Y232,相性スクリプト1!$K$29:$K$33,0),)," ")</f>
        <v>135</v>
      </c>
      <c r="AW232" s="144">
        <f>IFERROR(T232*INDEX(相性スクリプト1!$L$29:$L$33,MATCH(Z232,相性スクリプト1!$K$29:$K$33,0),)," ")</f>
        <v>105</v>
      </c>
      <c r="AX232" s="144">
        <f>IFERROR(U232*INDEX(相性スクリプト1!$L$29:$L$33,MATCH(AA232,相性スクリプト1!$K$29:$K$33,0),)," ")</f>
        <v>52.5</v>
      </c>
      <c r="AY232" s="144">
        <f>IFERROR(V232*INDEX(相性スクリプト1!$L$29:$L$33,MATCH(AB232,相性スクリプト1!$K$29:$K$33,0),)," ")</f>
        <v>240</v>
      </c>
      <c r="AZ232" s="144">
        <f t="shared" si="37"/>
        <v>6.6665999999999999</v>
      </c>
      <c r="BA232" s="144">
        <f t="shared" si="37"/>
        <v>3.3334999999999999</v>
      </c>
      <c r="BB232" s="144">
        <f t="shared" si="37"/>
        <v>2.2223999999999999</v>
      </c>
      <c r="BC232" s="144">
        <f t="shared" si="36"/>
        <v>4.4443000000000001</v>
      </c>
      <c r="BD232" s="144">
        <f t="shared" si="36"/>
        <v>5.5442</v>
      </c>
      <c r="BE232" s="144">
        <f t="shared" si="36"/>
        <v>1.1111</v>
      </c>
      <c r="BF232" s="126">
        <f t="shared" si="40"/>
        <v>632451</v>
      </c>
      <c r="BG232" s="149"/>
    </row>
    <row r="233" spans="1:59" x14ac:dyDescent="0.15">
      <c r="A233" s="108">
        <f t="shared" si="38"/>
        <v>154</v>
      </c>
      <c r="B233" s="54" t="s">
        <v>508</v>
      </c>
      <c r="C233" s="109" t="s">
        <v>242</v>
      </c>
      <c r="D233" s="109" t="s">
        <v>210</v>
      </c>
      <c r="E233" s="110" t="s">
        <v>128</v>
      </c>
      <c r="F233" s="110" t="s">
        <v>150</v>
      </c>
      <c r="G233" s="110">
        <v>400</v>
      </c>
      <c r="H233" s="110" t="s">
        <v>275</v>
      </c>
      <c r="I233" s="110">
        <v>-50</v>
      </c>
      <c r="J233" s="110" t="s">
        <v>134</v>
      </c>
      <c r="K233" s="110">
        <v>17</v>
      </c>
      <c r="L233" s="114" t="s">
        <v>380</v>
      </c>
      <c r="M233" s="114" t="s">
        <v>307</v>
      </c>
      <c r="N233" s="114"/>
      <c r="O233" s="114"/>
      <c r="P233" s="114"/>
      <c r="Q233" s="17">
        <v>106</v>
      </c>
      <c r="R233" s="17">
        <v>131</v>
      </c>
      <c r="S233" s="17">
        <v>132</v>
      </c>
      <c r="T233" s="17">
        <v>119</v>
      </c>
      <c r="U233" s="17">
        <v>72</v>
      </c>
      <c r="V233" s="17">
        <v>193</v>
      </c>
      <c r="W233" s="122" t="s">
        <v>144</v>
      </c>
      <c r="X233" s="122" t="s">
        <v>144</v>
      </c>
      <c r="Y233" s="122" t="s">
        <v>144</v>
      </c>
      <c r="Z233" s="122" t="s">
        <v>144</v>
      </c>
      <c r="AA233" s="122" t="s">
        <v>134</v>
      </c>
      <c r="AB233" s="122" t="s">
        <v>135</v>
      </c>
      <c r="AC233" s="126">
        <f t="shared" si="42"/>
        <v>5</v>
      </c>
      <c r="AD233" s="126">
        <f t="shared" si="42"/>
        <v>3</v>
      </c>
      <c r="AE233" s="126">
        <f t="shared" si="42"/>
        <v>2</v>
      </c>
      <c r="AF233" s="126">
        <f t="shared" si="42"/>
        <v>4</v>
      </c>
      <c r="AG233" s="126">
        <f t="shared" si="42"/>
        <v>6</v>
      </c>
      <c r="AH233" s="126">
        <f t="shared" si="42"/>
        <v>1</v>
      </c>
      <c r="AI233" s="134">
        <v>2886</v>
      </c>
      <c r="AJ233" s="134">
        <v>388</v>
      </c>
      <c r="AK233" s="134">
        <v>0</v>
      </c>
      <c r="AL233" s="134">
        <v>448</v>
      </c>
      <c r="AM233" s="134">
        <f t="shared" si="39"/>
        <v>3722</v>
      </c>
      <c r="AN233" s="135">
        <f t="shared" si="41"/>
        <v>3.3402777777777781E-2</v>
      </c>
      <c r="AO233" s="135">
        <f t="shared" si="41"/>
        <v>4.4907407407407413E-3</v>
      </c>
      <c r="AP233" s="135">
        <f t="shared" si="41"/>
        <v>0</v>
      </c>
      <c r="AQ233" s="135">
        <f t="shared" si="41"/>
        <v>5.185185185185185E-3</v>
      </c>
      <c r="AR233" s="135">
        <f t="shared" si="41"/>
        <v>4.3078703703703709E-2</v>
      </c>
      <c r="AS233" s="143"/>
      <c r="AT233" s="144">
        <f>IFERROR(Q233*INDEX(相性スクリプト1!$L$29:$L$33,MATCH(W233,相性スクリプト1!$K$29:$K$33,0),)," ")</f>
        <v>106</v>
      </c>
      <c r="AU233" s="144">
        <f>IFERROR(R233*INDEX(相性スクリプト1!$L$29:$L$33,MATCH(X233,相性スクリプト1!$K$29:$K$33,0),)," ")</f>
        <v>131</v>
      </c>
      <c r="AV233" s="144">
        <f>IFERROR(S233*INDEX(相性スクリプト1!$L$29:$L$33,MATCH(Y233,相性スクリプト1!$K$29:$K$33,0),)," ")</f>
        <v>132</v>
      </c>
      <c r="AW233" s="144">
        <f>IFERROR(T233*INDEX(相性スクリプト1!$L$29:$L$33,MATCH(Z233,相性スクリプト1!$K$29:$K$33,0),)," ")</f>
        <v>119</v>
      </c>
      <c r="AX233" s="144">
        <f>IFERROR(U233*INDEX(相性スクリプト1!$L$29:$L$33,MATCH(AA233,相性スクリプト1!$K$29:$K$33,0),)," ")</f>
        <v>36</v>
      </c>
      <c r="AY233" s="144">
        <f>IFERROR(V233*INDEX(相性スクリプト1!$L$29:$L$33,MATCH(AB233,相性スクリプト1!$K$29:$K$33,0),)," ")</f>
        <v>289.5</v>
      </c>
      <c r="AZ233" s="144">
        <f t="shared" si="37"/>
        <v>5.5556000000000001</v>
      </c>
      <c r="BA233" s="144">
        <f t="shared" si="37"/>
        <v>3.3334999999999999</v>
      </c>
      <c r="BB233" s="144">
        <f t="shared" si="37"/>
        <v>2.2223999999999999</v>
      </c>
      <c r="BC233" s="144">
        <f t="shared" si="36"/>
        <v>4.4443000000000001</v>
      </c>
      <c r="BD233" s="144">
        <f t="shared" si="36"/>
        <v>6.6661999999999999</v>
      </c>
      <c r="BE233" s="144">
        <f t="shared" si="36"/>
        <v>1.1111</v>
      </c>
      <c r="BF233" s="126">
        <f t="shared" si="40"/>
        <v>532461</v>
      </c>
      <c r="BG233" s="149"/>
    </row>
    <row r="234" spans="1:59" x14ac:dyDescent="0.15">
      <c r="A234" s="108">
        <f t="shared" si="38"/>
        <v>155</v>
      </c>
      <c r="B234" s="54" t="s">
        <v>509</v>
      </c>
      <c r="C234" s="109" t="s">
        <v>169</v>
      </c>
      <c r="D234" s="109" t="s">
        <v>127</v>
      </c>
      <c r="E234" s="110" t="s">
        <v>128</v>
      </c>
      <c r="F234" s="110" t="s">
        <v>162</v>
      </c>
      <c r="G234" s="110">
        <v>300</v>
      </c>
      <c r="H234" s="110" t="s">
        <v>141</v>
      </c>
      <c r="I234" s="110">
        <v>-10</v>
      </c>
      <c r="J234" s="110" t="s">
        <v>135</v>
      </c>
      <c r="K234" s="110">
        <v>8</v>
      </c>
      <c r="L234" s="114" t="s">
        <v>487</v>
      </c>
      <c r="M234" s="114"/>
      <c r="N234" s="114"/>
      <c r="O234" s="114"/>
      <c r="P234" s="114"/>
      <c r="Q234" s="17">
        <v>90</v>
      </c>
      <c r="R234" s="17">
        <v>80</v>
      </c>
      <c r="S234" s="17">
        <v>140</v>
      </c>
      <c r="T234" s="17">
        <v>170</v>
      </c>
      <c r="U234" s="17">
        <v>150</v>
      </c>
      <c r="V234" s="17">
        <v>60</v>
      </c>
      <c r="W234" s="122" t="s">
        <v>134</v>
      </c>
      <c r="X234" s="122" t="s">
        <v>134</v>
      </c>
      <c r="Y234" s="122" t="s">
        <v>135</v>
      </c>
      <c r="Z234" s="122" t="s">
        <v>131</v>
      </c>
      <c r="AA234" s="122" t="s">
        <v>135</v>
      </c>
      <c r="AB234" s="122" t="s">
        <v>133</v>
      </c>
      <c r="AC234" s="126">
        <f t="shared" si="42"/>
        <v>4</v>
      </c>
      <c r="AD234" s="126">
        <f t="shared" si="42"/>
        <v>5</v>
      </c>
      <c r="AE234" s="126">
        <f t="shared" si="42"/>
        <v>3</v>
      </c>
      <c r="AF234" s="126">
        <f t="shared" si="42"/>
        <v>1</v>
      </c>
      <c r="AG234" s="126">
        <f t="shared" si="42"/>
        <v>2</v>
      </c>
      <c r="AH234" s="126">
        <f t="shared" si="42"/>
        <v>6</v>
      </c>
      <c r="AI234" s="134">
        <v>5</v>
      </c>
      <c r="AJ234" s="134">
        <v>0</v>
      </c>
      <c r="AK234" s="134">
        <v>0</v>
      </c>
      <c r="AL234" s="134">
        <v>60</v>
      </c>
      <c r="AM234" s="134">
        <f t="shared" si="39"/>
        <v>65</v>
      </c>
      <c r="AN234" s="135">
        <f t="shared" si="41"/>
        <v>5.7870370370370373E-5</v>
      </c>
      <c r="AO234" s="135">
        <f t="shared" si="41"/>
        <v>0</v>
      </c>
      <c r="AP234" s="135">
        <f t="shared" si="41"/>
        <v>0</v>
      </c>
      <c r="AQ234" s="135">
        <f t="shared" si="41"/>
        <v>6.9444444444444436E-4</v>
      </c>
      <c r="AR234" s="135">
        <f t="shared" si="41"/>
        <v>7.5231481481481482E-4</v>
      </c>
      <c r="AS234" s="143"/>
      <c r="AT234" s="144">
        <f>IFERROR(Q234*INDEX(相性スクリプト1!$L$29:$L$33,MATCH(W234,相性スクリプト1!$K$29:$K$33,0),)," ")</f>
        <v>45</v>
      </c>
      <c r="AU234" s="144">
        <f>IFERROR(R234*INDEX(相性スクリプト1!$L$29:$L$33,MATCH(X234,相性スクリプト1!$K$29:$K$33,0),)," ")</f>
        <v>40</v>
      </c>
      <c r="AV234" s="144">
        <f>IFERROR(S234*INDEX(相性スクリプト1!$L$29:$L$33,MATCH(Y234,相性スクリプト1!$K$29:$K$33,0),)," ")</f>
        <v>210</v>
      </c>
      <c r="AW234" s="144">
        <f>IFERROR(T234*INDEX(相性スクリプト1!$L$29:$L$33,MATCH(Z234,相性スクリプト1!$K$29:$K$33,0),)," ")</f>
        <v>340</v>
      </c>
      <c r="AX234" s="144">
        <f>IFERROR(U234*INDEX(相性スクリプト1!$L$29:$L$33,MATCH(AA234,相性スクリプト1!$K$29:$K$33,0),)," ")</f>
        <v>225</v>
      </c>
      <c r="AY234" s="144">
        <f>IFERROR(V234*INDEX(相性スクリプト1!$L$29:$L$33,MATCH(AB234,相性スクリプト1!$K$29:$K$33,0),)," ")</f>
        <v>0</v>
      </c>
      <c r="AZ234" s="144">
        <f t="shared" si="37"/>
        <v>4.4446000000000003</v>
      </c>
      <c r="BA234" s="144">
        <f t="shared" si="37"/>
        <v>5.5554999999999994</v>
      </c>
      <c r="BB234" s="144">
        <f t="shared" si="37"/>
        <v>3.3333999999999997</v>
      </c>
      <c r="BC234" s="144">
        <f t="shared" si="37"/>
        <v>1.1113</v>
      </c>
      <c r="BD234" s="144">
        <f t="shared" si="37"/>
        <v>2.2222</v>
      </c>
      <c r="BE234" s="144">
        <f t="shared" si="37"/>
        <v>6.6660999999999992</v>
      </c>
      <c r="BF234" s="126">
        <f t="shared" si="40"/>
        <v>453126</v>
      </c>
      <c r="BG234" s="149"/>
    </row>
    <row r="235" spans="1:59" x14ac:dyDescent="0.15">
      <c r="A235" s="108">
        <f t="shared" si="38"/>
        <v>156</v>
      </c>
      <c r="B235" s="54" t="s">
        <v>510</v>
      </c>
      <c r="C235" s="109" t="s">
        <v>169</v>
      </c>
      <c r="D235" s="109" t="s">
        <v>159</v>
      </c>
      <c r="E235" s="110" t="s">
        <v>128</v>
      </c>
      <c r="F235" s="110" t="s">
        <v>140</v>
      </c>
      <c r="G235" s="110">
        <v>320</v>
      </c>
      <c r="H235" s="110" t="s">
        <v>155</v>
      </c>
      <c r="I235" s="110">
        <v>50</v>
      </c>
      <c r="J235" s="110" t="s">
        <v>144</v>
      </c>
      <c r="K235" s="110">
        <v>13</v>
      </c>
      <c r="L235" s="114" t="s">
        <v>487</v>
      </c>
      <c r="M235" s="114"/>
      <c r="N235" s="114"/>
      <c r="O235" s="114"/>
      <c r="P235" s="114"/>
      <c r="Q235" s="17">
        <v>80</v>
      </c>
      <c r="R235" s="17">
        <v>100</v>
      </c>
      <c r="S235" s="17">
        <v>140</v>
      </c>
      <c r="T235" s="17">
        <v>110</v>
      </c>
      <c r="U235" s="17">
        <v>130</v>
      </c>
      <c r="V235" s="17">
        <v>120</v>
      </c>
      <c r="W235" s="122" t="s">
        <v>134</v>
      </c>
      <c r="X235" s="122" t="s">
        <v>144</v>
      </c>
      <c r="Y235" s="122" t="s">
        <v>135</v>
      </c>
      <c r="Z235" s="122" t="s">
        <v>144</v>
      </c>
      <c r="AA235" s="122" t="s">
        <v>144</v>
      </c>
      <c r="AB235" s="122" t="s">
        <v>144</v>
      </c>
      <c r="AC235" s="126">
        <f t="shared" si="42"/>
        <v>6</v>
      </c>
      <c r="AD235" s="126">
        <f t="shared" si="42"/>
        <v>5</v>
      </c>
      <c r="AE235" s="126">
        <f t="shared" si="42"/>
        <v>1</v>
      </c>
      <c r="AF235" s="126">
        <f t="shared" si="42"/>
        <v>4</v>
      </c>
      <c r="AG235" s="126">
        <f t="shared" si="42"/>
        <v>2</v>
      </c>
      <c r="AH235" s="126">
        <f t="shared" si="42"/>
        <v>3</v>
      </c>
      <c r="AI235" s="134">
        <v>48</v>
      </c>
      <c r="AJ235" s="134">
        <v>0</v>
      </c>
      <c r="AK235" s="134">
        <v>0</v>
      </c>
      <c r="AL235" s="134">
        <v>60</v>
      </c>
      <c r="AM235" s="134">
        <f t="shared" si="39"/>
        <v>108</v>
      </c>
      <c r="AN235" s="135">
        <f t="shared" si="41"/>
        <v>5.5555555555555556E-4</v>
      </c>
      <c r="AO235" s="135">
        <f t="shared" si="41"/>
        <v>0</v>
      </c>
      <c r="AP235" s="135">
        <f t="shared" si="41"/>
        <v>0</v>
      </c>
      <c r="AQ235" s="135">
        <f t="shared" si="41"/>
        <v>6.9444444444444436E-4</v>
      </c>
      <c r="AR235" s="135">
        <f t="shared" si="41"/>
        <v>1.25E-3</v>
      </c>
      <c r="AS235" s="143"/>
      <c r="AT235" s="144">
        <f>IFERROR(Q235*INDEX(相性スクリプト1!$L$29:$L$33,MATCH(W235,相性スクリプト1!$K$29:$K$33,0),)," ")</f>
        <v>40</v>
      </c>
      <c r="AU235" s="144">
        <f>IFERROR(R235*INDEX(相性スクリプト1!$L$29:$L$33,MATCH(X235,相性スクリプト1!$K$29:$K$33,0),)," ")</f>
        <v>100</v>
      </c>
      <c r="AV235" s="144">
        <f>IFERROR(S235*INDEX(相性スクリプト1!$L$29:$L$33,MATCH(Y235,相性スクリプト1!$K$29:$K$33,0),)," ")</f>
        <v>210</v>
      </c>
      <c r="AW235" s="144">
        <f>IFERROR(T235*INDEX(相性スクリプト1!$L$29:$L$33,MATCH(Z235,相性スクリプト1!$K$29:$K$33,0),)," ")</f>
        <v>110</v>
      </c>
      <c r="AX235" s="144">
        <f>IFERROR(U235*INDEX(相性スクリプト1!$L$29:$L$33,MATCH(AA235,相性スクリプト1!$K$29:$K$33,0),)," ")</f>
        <v>130</v>
      </c>
      <c r="AY235" s="144">
        <f>IFERROR(V235*INDEX(相性スクリプト1!$L$29:$L$33,MATCH(AB235,相性スクリプト1!$K$29:$K$33,0),)," ")</f>
        <v>120</v>
      </c>
      <c r="AZ235" s="144">
        <f t="shared" ref="AZ235:BE277" si="43">IFERROR(RANK(AT235,$AT235:$AY235)+0.1*RANK(AT235,$AT235:$AY235)+0.01*RANK(INDEX($Q$3:$V$668,MATCH($B235,$B$3:$B$668,0),MATCH(Q$2,$Q$2:$V$2,0)),INDEX($Q$3:$V$668,MATCH($B235,$B$3:$B$668,0),))+0.001*RANK(Q235,$Q235:$V235)+0.0001*(6-(COLUMN()-COLUMN($AZ235)))," ")</f>
        <v>6.6665999999999999</v>
      </c>
      <c r="BA235" s="144">
        <f t="shared" si="43"/>
        <v>5.5554999999999994</v>
      </c>
      <c r="BB235" s="144">
        <f t="shared" si="43"/>
        <v>1.1113999999999999</v>
      </c>
      <c r="BC235" s="144">
        <f t="shared" si="43"/>
        <v>4.4443000000000001</v>
      </c>
      <c r="BD235" s="144">
        <f t="shared" si="43"/>
        <v>2.2222</v>
      </c>
      <c r="BE235" s="144">
        <f t="shared" si="43"/>
        <v>3.3331</v>
      </c>
      <c r="BF235" s="126">
        <f t="shared" si="40"/>
        <v>651423</v>
      </c>
      <c r="BG235" s="149"/>
    </row>
    <row r="236" spans="1:59" x14ac:dyDescent="0.15">
      <c r="A236" s="108">
        <f t="shared" ref="A236:A299" si="44">IF(IFERROR(LEFT(B236,FIND("(",B236)-1),B236)=IFERROR(LEFT(B235,FIND("(",B235)-1),B235),A235,A235+1)</f>
        <v>157</v>
      </c>
      <c r="B236" s="54" t="s">
        <v>511</v>
      </c>
      <c r="C236" s="109" t="s">
        <v>169</v>
      </c>
      <c r="D236" s="109" t="s">
        <v>161</v>
      </c>
      <c r="E236" s="110" t="s">
        <v>128</v>
      </c>
      <c r="F236" s="110" t="s">
        <v>162</v>
      </c>
      <c r="G236" s="110">
        <v>320</v>
      </c>
      <c r="H236" s="110" t="s">
        <v>149</v>
      </c>
      <c r="I236" s="110">
        <v>30</v>
      </c>
      <c r="J236" s="110" t="s">
        <v>150</v>
      </c>
      <c r="K236" s="110">
        <v>11</v>
      </c>
      <c r="L236" s="114" t="s">
        <v>487</v>
      </c>
      <c r="M236" s="114"/>
      <c r="N236" s="114"/>
      <c r="O236" s="114"/>
      <c r="P236" s="114" t="s">
        <v>163</v>
      </c>
      <c r="Q236" s="17">
        <v>80</v>
      </c>
      <c r="R236" s="17">
        <v>90</v>
      </c>
      <c r="S236" s="17">
        <v>120</v>
      </c>
      <c r="T236" s="17">
        <v>160</v>
      </c>
      <c r="U236" s="17">
        <v>140</v>
      </c>
      <c r="V236" s="17">
        <v>100</v>
      </c>
      <c r="W236" s="122" t="s">
        <v>134</v>
      </c>
      <c r="X236" s="122" t="s">
        <v>134</v>
      </c>
      <c r="Y236" s="122" t="s">
        <v>144</v>
      </c>
      <c r="Z236" s="122" t="s">
        <v>131</v>
      </c>
      <c r="AA236" s="122" t="s">
        <v>135</v>
      </c>
      <c r="AB236" s="122" t="s">
        <v>134</v>
      </c>
      <c r="AC236" s="126">
        <f t="shared" si="42"/>
        <v>6</v>
      </c>
      <c r="AD236" s="126">
        <f t="shared" si="42"/>
        <v>5</v>
      </c>
      <c r="AE236" s="126">
        <f t="shared" si="42"/>
        <v>3</v>
      </c>
      <c r="AF236" s="126">
        <f t="shared" si="42"/>
        <v>1</v>
      </c>
      <c r="AG236" s="126">
        <f t="shared" si="42"/>
        <v>2</v>
      </c>
      <c r="AH236" s="126">
        <f t="shared" si="42"/>
        <v>4</v>
      </c>
      <c r="AI236" s="134">
        <v>46</v>
      </c>
      <c r="AJ236" s="134">
        <v>0</v>
      </c>
      <c r="AK236" s="134">
        <v>0</v>
      </c>
      <c r="AL236" s="134">
        <v>60</v>
      </c>
      <c r="AM236" s="134">
        <f t="shared" si="39"/>
        <v>106</v>
      </c>
      <c r="AN236" s="135">
        <f t="shared" si="41"/>
        <v>5.3240740740740744E-4</v>
      </c>
      <c r="AO236" s="135">
        <f t="shared" si="41"/>
        <v>0</v>
      </c>
      <c r="AP236" s="135">
        <f t="shared" si="41"/>
        <v>0</v>
      </c>
      <c r="AQ236" s="135">
        <f t="shared" si="41"/>
        <v>6.9444444444444436E-4</v>
      </c>
      <c r="AR236" s="135">
        <f t="shared" si="41"/>
        <v>1.2268518518518518E-3</v>
      </c>
      <c r="AS236" s="143"/>
      <c r="AT236" s="144">
        <f>IFERROR(Q236*INDEX(相性スクリプト1!$L$29:$L$33,MATCH(W236,相性スクリプト1!$K$29:$K$33,0),)," ")</f>
        <v>40</v>
      </c>
      <c r="AU236" s="144">
        <f>IFERROR(R236*INDEX(相性スクリプト1!$L$29:$L$33,MATCH(X236,相性スクリプト1!$K$29:$K$33,0),)," ")</f>
        <v>45</v>
      </c>
      <c r="AV236" s="144">
        <f>IFERROR(S236*INDEX(相性スクリプト1!$L$29:$L$33,MATCH(Y236,相性スクリプト1!$K$29:$K$33,0),)," ")</f>
        <v>120</v>
      </c>
      <c r="AW236" s="144">
        <f>IFERROR(T236*INDEX(相性スクリプト1!$L$29:$L$33,MATCH(Z236,相性スクリプト1!$K$29:$K$33,0),)," ")</f>
        <v>320</v>
      </c>
      <c r="AX236" s="144">
        <f>IFERROR(U236*INDEX(相性スクリプト1!$L$29:$L$33,MATCH(AA236,相性スクリプト1!$K$29:$K$33,0),)," ")</f>
        <v>210</v>
      </c>
      <c r="AY236" s="144">
        <f>IFERROR(V236*INDEX(相性スクリプト1!$L$29:$L$33,MATCH(AB236,相性スクリプト1!$K$29:$K$33,0),)," ")</f>
        <v>50</v>
      </c>
      <c r="AZ236" s="144">
        <f t="shared" si="43"/>
        <v>6.6665999999999999</v>
      </c>
      <c r="BA236" s="144">
        <f t="shared" si="43"/>
        <v>5.5554999999999994</v>
      </c>
      <c r="BB236" s="144">
        <f t="shared" si="43"/>
        <v>3.3333999999999997</v>
      </c>
      <c r="BC236" s="144">
        <f t="shared" si="43"/>
        <v>1.1113</v>
      </c>
      <c r="BD236" s="144">
        <f t="shared" si="43"/>
        <v>2.2222</v>
      </c>
      <c r="BE236" s="144">
        <f t="shared" si="43"/>
        <v>4.4440999999999997</v>
      </c>
      <c r="BF236" s="126">
        <f t="shared" si="40"/>
        <v>653124</v>
      </c>
      <c r="BG236" s="149"/>
    </row>
    <row r="237" spans="1:59" x14ac:dyDescent="0.15">
      <c r="A237" s="108">
        <f t="shared" si="44"/>
        <v>158</v>
      </c>
      <c r="B237" s="54" t="s">
        <v>169</v>
      </c>
      <c r="C237" s="109" t="s">
        <v>169</v>
      </c>
      <c r="D237" s="109" t="s">
        <v>169</v>
      </c>
      <c r="E237" s="110" t="s">
        <v>128</v>
      </c>
      <c r="F237" s="110" t="s">
        <v>162</v>
      </c>
      <c r="G237" s="110">
        <v>300</v>
      </c>
      <c r="H237" s="110" t="s">
        <v>141</v>
      </c>
      <c r="I237" s="110">
        <v>75</v>
      </c>
      <c r="J237" s="110" t="s">
        <v>135</v>
      </c>
      <c r="K237" s="110">
        <v>9</v>
      </c>
      <c r="L237" s="114" t="s">
        <v>487</v>
      </c>
      <c r="M237" s="114"/>
      <c r="N237" s="114"/>
      <c r="O237" s="114"/>
      <c r="P237" s="114"/>
      <c r="Q237" s="17">
        <v>80</v>
      </c>
      <c r="R237" s="17">
        <v>90</v>
      </c>
      <c r="S237" s="17">
        <v>130</v>
      </c>
      <c r="T237" s="17">
        <v>160</v>
      </c>
      <c r="U237" s="17">
        <v>140</v>
      </c>
      <c r="V237" s="17">
        <v>70</v>
      </c>
      <c r="W237" s="122" t="s">
        <v>134</v>
      </c>
      <c r="X237" s="122" t="s">
        <v>134</v>
      </c>
      <c r="Y237" s="122" t="s">
        <v>135</v>
      </c>
      <c r="Z237" s="122" t="s">
        <v>131</v>
      </c>
      <c r="AA237" s="122" t="s">
        <v>135</v>
      </c>
      <c r="AB237" s="122" t="s">
        <v>133</v>
      </c>
      <c r="AC237" s="126">
        <f t="shared" si="42"/>
        <v>5</v>
      </c>
      <c r="AD237" s="126">
        <f t="shared" si="42"/>
        <v>4</v>
      </c>
      <c r="AE237" s="126">
        <f t="shared" si="42"/>
        <v>3</v>
      </c>
      <c r="AF237" s="126">
        <f t="shared" si="42"/>
        <v>1</v>
      </c>
      <c r="AG237" s="126">
        <f t="shared" si="42"/>
        <v>2</v>
      </c>
      <c r="AH237" s="126">
        <f t="shared" si="42"/>
        <v>6</v>
      </c>
      <c r="AI237" s="134">
        <v>36</v>
      </c>
      <c r="AJ237" s="134">
        <v>0</v>
      </c>
      <c r="AK237" s="134">
        <v>0</v>
      </c>
      <c r="AL237" s="134">
        <v>60</v>
      </c>
      <c r="AM237" s="134">
        <f t="shared" si="39"/>
        <v>96</v>
      </c>
      <c r="AN237" s="135">
        <f t="shared" si="41"/>
        <v>4.1666666666666669E-4</v>
      </c>
      <c r="AO237" s="135">
        <f t="shared" si="41"/>
        <v>0</v>
      </c>
      <c r="AP237" s="135">
        <f t="shared" si="41"/>
        <v>0</v>
      </c>
      <c r="AQ237" s="135">
        <f t="shared" si="41"/>
        <v>6.9444444444444436E-4</v>
      </c>
      <c r="AR237" s="135">
        <f t="shared" si="41"/>
        <v>1.1111111111111111E-3</v>
      </c>
      <c r="AS237" s="143"/>
      <c r="AT237" s="144">
        <f>IFERROR(Q237*INDEX(相性スクリプト1!$L$29:$L$33,MATCH(W237,相性スクリプト1!$K$29:$K$33,0),)," ")</f>
        <v>40</v>
      </c>
      <c r="AU237" s="144">
        <f>IFERROR(R237*INDEX(相性スクリプト1!$L$29:$L$33,MATCH(X237,相性スクリプト1!$K$29:$K$33,0),)," ")</f>
        <v>45</v>
      </c>
      <c r="AV237" s="144">
        <f>IFERROR(S237*INDEX(相性スクリプト1!$L$29:$L$33,MATCH(Y237,相性スクリプト1!$K$29:$K$33,0),)," ")</f>
        <v>195</v>
      </c>
      <c r="AW237" s="144">
        <f>IFERROR(T237*INDEX(相性スクリプト1!$L$29:$L$33,MATCH(Z237,相性スクリプト1!$K$29:$K$33,0),)," ")</f>
        <v>320</v>
      </c>
      <c r="AX237" s="144">
        <f>IFERROR(U237*INDEX(相性スクリプト1!$L$29:$L$33,MATCH(AA237,相性スクリプト1!$K$29:$K$33,0),)," ")</f>
        <v>210</v>
      </c>
      <c r="AY237" s="144">
        <f>IFERROR(V237*INDEX(相性スクリプト1!$L$29:$L$33,MATCH(AB237,相性スクリプト1!$K$29:$K$33,0),)," ")</f>
        <v>0</v>
      </c>
      <c r="AZ237" s="144">
        <f t="shared" si="43"/>
        <v>5.5556000000000001</v>
      </c>
      <c r="BA237" s="144">
        <f t="shared" si="43"/>
        <v>4.4444999999999997</v>
      </c>
      <c r="BB237" s="144">
        <f t="shared" si="43"/>
        <v>3.3333999999999997</v>
      </c>
      <c r="BC237" s="144">
        <f t="shared" si="43"/>
        <v>1.1113</v>
      </c>
      <c r="BD237" s="144">
        <f t="shared" si="43"/>
        <v>2.2222</v>
      </c>
      <c r="BE237" s="144">
        <f t="shared" si="43"/>
        <v>6.6660999999999992</v>
      </c>
      <c r="BF237" s="126">
        <f t="shared" si="40"/>
        <v>543126</v>
      </c>
      <c r="BG237" s="149"/>
    </row>
    <row r="238" spans="1:59" x14ac:dyDescent="0.15">
      <c r="A238" s="108">
        <f t="shared" si="44"/>
        <v>158</v>
      </c>
      <c r="B238" s="54" t="s">
        <v>512</v>
      </c>
      <c r="C238" s="109" t="s">
        <v>169</v>
      </c>
      <c r="D238" s="109" t="s">
        <v>169</v>
      </c>
      <c r="E238" s="110" t="s">
        <v>128</v>
      </c>
      <c r="F238" s="110" t="s">
        <v>162</v>
      </c>
      <c r="G238" s="110">
        <v>320</v>
      </c>
      <c r="H238" s="110" t="s">
        <v>141</v>
      </c>
      <c r="I238" s="110">
        <v>75</v>
      </c>
      <c r="J238" s="110" t="s">
        <v>135</v>
      </c>
      <c r="K238" s="110">
        <v>9</v>
      </c>
      <c r="L238" s="114" t="s">
        <v>487</v>
      </c>
      <c r="M238" s="114" t="s">
        <v>513</v>
      </c>
      <c r="N238" s="114"/>
      <c r="O238" s="114"/>
      <c r="P238" s="114"/>
      <c r="Q238" s="17">
        <v>105</v>
      </c>
      <c r="R238" s="17">
        <v>105</v>
      </c>
      <c r="S238" s="17">
        <v>141</v>
      </c>
      <c r="T238" s="17">
        <v>165</v>
      </c>
      <c r="U238" s="17">
        <v>149</v>
      </c>
      <c r="V238" s="17">
        <v>85</v>
      </c>
      <c r="W238" s="122" t="s">
        <v>134</v>
      </c>
      <c r="X238" s="122" t="s">
        <v>134</v>
      </c>
      <c r="Y238" s="122" t="s">
        <v>135</v>
      </c>
      <c r="Z238" s="122" t="s">
        <v>131</v>
      </c>
      <c r="AA238" s="122" t="s">
        <v>135</v>
      </c>
      <c r="AB238" s="122" t="s">
        <v>133</v>
      </c>
      <c r="AC238" s="126">
        <f t="shared" si="42"/>
        <v>5</v>
      </c>
      <c r="AD238" s="126">
        <f t="shared" si="42"/>
        <v>4</v>
      </c>
      <c r="AE238" s="126">
        <f t="shared" si="42"/>
        <v>3</v>
      </c>
      <c r="AF238" s="126">
        <f t="shared" si="42"/>
        <v>1</v>
      </c>
      <c r="AG238" s="126">
        <f t="shared" si="42"/>
        <v>2</v>
      </c>
      <c r="AH238" s="126">
        <f t="shared" si="42"/>
        <v>6</v>
      </c>
      <c r="AI238" s="134">
        <v>3333</v>
      </c>
      <c r="AJ238" s="134">
        <v>0</v>
      </c>
      <c r="AK238" s="134">
        <v>0</v>
      </c>
      <c r="AL238" s="134">
        <v>414</v>
      </c>
      <c r="AM238" s="134">
        <f t="shared" si="39"/>
        <v>3747</v>
      </c>
      <c r="AN238" s="135">
        <f t="shared" si="41"/>
        <v>3.8576388888888889E-2</v>
      </c>
      <c r="AO238" s="135">
        <f t="shared" si="41"/>
        <v>0</v>
      </c>
      <c r="AP238" s="135">
        <f t="shared" si="41"/>
        <v>0</v>
      </c>
      <c r="AQ238" s="135">
        <f t="shared" si="41"/>
        <v>4.7916666666666663E-3</v>
      </c>
      <c r="AR238" s="135">
        <f t="shared" si="41"/>
        <v>4.3368055555555556E-2</v>
      </c>
      <c r="AS238" s="143"/>
      <c r="AT238" s="144">
        <f>IFERROR(Q238*INDEX(相性スクリプト1!$L$29:$L$33,MATCH(W238,相性スクリプト1!$K$29:$K$33,0),)," ")</f>
        <v>52.5</v>
      </c>
      <c r="AU238" s="144">
        <f>IFERROR(R238*INDEX(相性スクリプト1!$L$29:$L$33,MATCH(X238,相性スクリプト1!$K$29:$K$33,0),)," ")</f>
        <v>52.5</v>
      </c>
      <c r="AV238" s="144">
        <f>IFERROR(S238*INDEX(相性スクリプト1!$L$29:$L$33,MATCH(Y238,相性スクリプト1!$K$29:$K$33,0),)," ")</f>
        <v>211.5</v>
      </c>
      <c r="AW238" s="144">
        <f>IFERROR(T238*INDEX(相性スクリプト1!$L$29:$L$33,MATCH(Z238,相性スクリプト1!$K$29:$K$33,0),)," ")</f>
        <v>330</v>
      </c>
      <c r="AX238" s="144">
        <f>IFERROR(U238*INDEX(相性スクリプト1!$L$29:$L$33,MATCH(AA238,相性スクリプト1!$K$29:$K$33,0),)," ")</f>
        <v>223.5</v>
      </c>
      <c r="AY238" s="144">
        <f>IFERROR(V238*INDEX(相性スクリプト1!$L$29:$L$33,MATCH(AB238,相性スクリプト1!$K$29:$K$33,0),)," ")</f>
        <v>0</v>
      </c>
      <c r="AZ238" s="144">
        <f t="shared" si="43"/>
        <v>4.4446000000000003</v>
      </c>
      <c r="BA238" s="144">
        <f t="shared" si="43"/>
        <v>4.4444999999999997</v>
      </c>
      <c r="BB238" s="144">
        <f t="shared" si="43"/>
        <v>3.3333999999999997</v>
      </c>
      <c r="BC238" s="144">
        <f t="shared" si="43"/>
        <v>1.1113</v>
      </c>
      <c r="BD238" s="144">
        <f t="shared" si="43"/>
        <v>2.2222</v>
      </c>
      <c r="BE238" s="144">
        <f t="shared" si="43"/>
        <v>6.6660999999999992</v>
      </c>
      <c r="BF238" s="126">
        <f t="shared" si="40"/>
        <v>543126</v>
      </c>
      <c r="BG238" s="149"/>
    </row>
    <row r="239" spans="1:59" x14ac:dyDescent="0.15">
      <c r="A239" s="108">
        <f t="shared" si="44"/>
        <v>159</v>
      </c>
      <c r="B239" s="54" t="s">
        <v>514</v>
      </c>
      <c r="C239" s="109" t="s">
        <v>169</v>
      </c>
      <c r="D239" s="109" t="s">
        <v>171</v>
      </c>
      <c r="E239" s="110" t="s">
        <v>128</v>
      </c>
      <c r="F239" s="110" t="s">
        <v>162</v>
      </c>
      <c r="G239" s="110">
        <v>300</v>
      </c>
      <c r="H239" s="110" t="s">
        <v>149</v>
      </c>
      <c r="I239" s="110">
        <v>55</v>
      </c>
      <c r="J239" s="110" t="s">
        <v>135</v>
      </c>
      <c r="K239" s="110">
        <v>11</v>
      </c>
      <c r="L239" s="114" t="s">
        <v>487</v>
      </c>
      <c r="M239" s="114"/>
      <c r="N239" s="114"/>
      <c r="O239" s="114"/>
      <c r="P239" s="114"/>
      <c r="Q239" s="17">
        <v>80</v>
      </c>
      <c r="R239" s="17">
        <v>100</v>
      </c>
      <c r="S239" s="17">
        <v>120</v>
      </c>
      <c r="T239" s="17">
        <v>150</v>
      </c>
      <c r="U239" s="17">
        <v>140</v>
      </c>
      <c r="V239" s="17">
        <v>70</v>
      </c>
      <c r="W239" s="122" t="s">
        <v>134</v>
      </c>
      <c r="X239" s="122" t="s">
        <v>144</v>
      </c>
      <c r="Y239" s="122" t="s">
        <v>144</v>
      </c>
      <c r="Z239" s="122" t="s">
        <v>135</v>
      </c>
      <c r="AA239" s="122" t="s">
        <v>135</v>
      </c>
      <c r="AB239" s="122" t="s">
        <v>133</v>
      </c>
      <c r="AC239" s="126">
        <f t="shared" si="42"/>
        <v>5</v>
      </c>
      <c r="AD239" s="126">
        <f t="shared" si="42"/>
        <v>4</v>
      </c>
      <c r="AE239" s="126">
        <f t="shared" si="42"/>
        <v>3</v>
      </c>
      <c r="AF239" s="126">
        <f t="shared" si="42"/>
        <v>1</v>
      </c>
      <c r="AG239" s="126">
        <f t="shared" si="42"/>
        <v>2</v>
      </c>
      <c r="AH239" s="126">
        <f t="shared" si="42"/>
        <v>6</v>
      </c>
      <c r="AI239" s="134">
        <v>35</v>
      </c>
      <c r="AJ239" s="134">
        <v>0</v>
      </c>
      <c r="AK239" s="134">
        <v>0</v>
      </c>
      <c r="AL239" s="134">
        <v>60</v>
      </c>
      <c r="AM239" s="134">
        <f t="shared" si="39"/>
        <v>95</v>
      </c>
      <c r="AN239" s="135">
        <f t="shared" si="41"/>
        <v>4.0509259259259258E-4</v>
      </c>
      <c r="AO239" s="135">
        <f t="shared" si="41"/>
        <v>0</v>
      </c>
      <c r="AP239" s="135">
        <f t="shared" si="41"/>
        <v>0</v>
      </c>
      <c r="AQ239" s="135">
        <f t="shared" si="41"/>
        <v>6.9444444444444436E-4</v>
      </c>
      <c r="AR239" s="135">
        <f t="shared" si="41"/>
        <v>1.0995370370370371E-3</v>
      </c>
      <c r="AS239" s="143"/>
      <c r="AT239" s="144">
        <f>IFERROR(Q239*INDEX(相性スクリプト1!$L$29:$L$33,MATCH(W239,相性スクリプト1!$K$29:$K$33,0),)," ")</f>
        <v>40</v>
      </c>
      <c r="AU239" s="144">
        <f>IFERROR(R239*INDEX(相性スクリプト1!$L$29:$L$33,MATCH(X239,相性スクリプト1!$K$29:$K$33,0),)," ")</f>
        <v>100</v>
      </c>
      <c r="AV239" s="144">
        <f>IFERROR(S239*INDEX(相性スクリプト1!$L$29:$L$33,MATCH(Y239,相性スクリプト1!$K$29:$K$33,0),)," ")</f>
        <v>120</v>
      </c>
      <c r="AW239" s="144">
        <f>IFERROR(T239*INDEX(相性スクリプト1!$L$29:$L$33,MATCH(Z239,相性スクリプト1!$K$29:$K$33,0),)," ")</f>
        <v>225</v>
      </c>
      <c r="AX239" s="144">
        <f>IFERROR(U239*INDEX(相性スクリプト1!$L$29:$L$33,MATCH(AA239,相性スクリプト1!$K$29:$K$33,0),)," ")</f>
        <v>210</v>
      </c>
      <c r="AY239" s="144">
        <f>IFERROR(V239*INDEX(相性スクリプト1!$L$29:$L$33,MATCH(AB239,相性スクリプト1!$K$29:$K$33,0),)," ")</f>
        <v>0</v>
      </c>
      <c r="AZ239" s="144">
        <f t="shared" si="43"/>
        <v>5.5556000000000001</v>
      </c>
      <c r="BA239" s="144">
        <f t="shared" si="43"/>
        <v>4.4444999999999997</v>
      </c>
      <c r="BB239" s="144">
        <f t="shared" si="43"/>
        <v>3.3333999999999997</v>
      </c>
      <c r="BC239" s="144">
        <f t="shared" si="43"/>
        <v>1.1113</v>
      </c>
      <c r="BD239" s="144">
        <f t="shared" si="43"/>
        <v>2.2222</v>
      </c>
      <c r="BE239" s="144">
        <f t="shared" si="43"/>
        <v>6.6660999999999992</v>
      </c>
      <c r="BF239" s="126">
        <f t="shared" si="40"/>
        <v>543126</v>
      </c>
      <c r="BG239" s="149"/>
    </row>
    <row r="240" spans="1:59" x14ac:dyDescent="0.15">
      <c r="A240" s="108">
        <f t="shared" si="44"/>
        <v>159</v>
      </c>
      <c r="B240" s="54" t="s">
        <v>515</v>
      </c>
      <c r="C240" s="109" t="s">
        <v>169</v>
      </c>
      <c r="D240" s="109" t="s">
        <v>171</v>
      </c>
      <c r="E240" s="110" t="s">
        <v>128</v>
      </c>
      <c r="F240" s="110" t="s">
        <v>162</v>
      </c>
      <c r="G240" s="110">
        <v>320</v>
      </c>
      <c r="H240" s="110" t="s">
        <v>149</v>
      </c>
      <c r="I240" s="110">
        <v>55</v>
      </c>
      <c r="J240" s="110" t="s">
        <v>135</v>
      </c>
      <c r="K240" s="110">
        <v>11</v>
      </c>
      <c r="L240" s="114" t="s">
        <v>487</v>
      </c>
      <c r="M240" s="114"/>
      <c r="N240" s="114"/>
      <c r="O240" s="114"/>
      <c r="P240" s="114" t="s">
        <v>516</v>
      </c>
      <c r="Q240" s="17">
        <v>92</v>
      </c>
      <c r="R240" s="17">
        <v>106</v>
      </c>
      <c r="S240" s="17">
        <v>1</v>
      </c>
      <c r="T240" s="17">
        <v>212</v>
      </c>
      <c r="U240" s="17">
        <v>204</v>
      </c>
      <c r="V240" s="17">
        <v>82</v>
      </c>
      <c r="W240" s="122" t="s">
        <v>134</v>
      </c>
      <c r="X240" s="122" t="s">
        <v>144</v>
      </c>
      <c r="Y240" s="122" t="s">
        <v>144</v>
      </c>
      <c r="Z240" s="122" t="s">
        <v>135</v>
      </c>
      <c r="AA240" s="122" t="s">
        <v>135</v>
      </c>
      <c r="AB240" s="122" t="s">
        <v>133</v>
      </c>
      <c r="AC240" s="126">
        <f t="shared" si="42"/>
        <v>4</v>
      </c>
      <c r="AD240" s="126">
        <f t="shared" si="42"/>
        <v>3</v>
      </c>
      <c r="AE240" s="126">
        <f t="shared" si="42"/>
        <v>5</v>
      </c>
      <c r="AF240" s="126">
        <f t="shared" si="42"/>
        <v>1</v>
      </c>
      <c r="AG240" s="126">
        <f t="shared" si="42"/>
        <v>2</v>
      </c>
      <c r="AH240" s="126">
        <f t="shared" si="42"/>
        <v>6</v>
      </c>
      <c r="AI240" s="134">
        <v>0</v>
      </c>
      <c r="AJ240" s="134">
        <v>0</v>
      </c>
      <c r="AK240" s="134">
        <v>0</v>
      </c>
      <c r="AL240" s="134">
        <v>2645</v>
      </c>
      <c r="AM240" s="134">
        <f t="shared" si="39"/>
        <v>2645</v>
      </c>
      <c r="AN240" s="135">
        <f t="shared" si="41"/>
        <v>0</v>
      </c>
      <c r="AO240" s="135">
        <f t="shared" si="41"/>
        <v>0</v>
      </c>
      <c r="AP240" s="135">
        <f t="shared" si="41"/>
        <v>0</v>
      </c>
      <c r="AQ240" s="135">
        <f t="shared" si="41"/>
        <v>3.0613425925925926E-2</v>
      </c>
      <c r="AR240" s="135">
        <f t="shared" si="41"/>
        <v>3.0613425925925926E-2</v>
      </c>
      <c r="AS240" s="143"/>
      <c r="AT240" s="144">
        <f>IFERROR(Q240*INDEX(相性スクリプト1!$L$29:$L$33,MATCH(W240,相性スクリプト1!$K$29:$K$33,0),)," ")</f>
        <v>46</v>
      </c>
      <c r="AU240" s="144">
        <f>IFERROR(R240*INDEX(相性スクリプト1!$L$29:$L$33,MATCH(X240,相性スクリプト1!$K$29:$K$33,0),)," ")</f>
        <v>106</v>
      </c>
      <c r="AV240" s="144">
        <f>IFERROR(S240*INDEX(相性スクリプト1!$L$29:$L$33,MATCH(Y240,相性スクリプト1!$K$29:$K$33,0),)," ")</f>
        <v>1</v>
      </c>
      <c r="AW240" s="144">
        <f>IFERROR(T240*INDEX(相性スクリプト1!$L$29:$L$33,MATCH(Z240,相性スクリプト1!$K$29:$K$33,0),)," ")</f>
        <v>318</v>
      </c>
      <c r="AX240" s="144">
        <f>IFERROR(U240*INDEX(相性スクリプト1!$L$29:$L$33,MATCH(AA240,相性スクリプト1!$K$29:$K$33,0),)," ")</f>
        <v>306</v>
      </c>
      <c r="AY240" s="144">
        <f>IFERROR(V240*INDEX(相性スクリプト1!$L$29:$L$33,MATCH(AB240,相性スクリプト1!$K$29:$K$33,0),)," ")</f>
        <v>0</v>
      </c>
      <c r="AZ240" s="144">
        <f t="shared" si="43"/>
        <v>4.4446000000000003</v>
      </c>
      <c r="BA240" s="144">
        <f t="shared" si="43"/>
        <v>3.3334999999999999</v>
      </c>
      <c r="BB240" s="144">
        <f t="shared" si="43"/>
        <v>5.5663999999999998</v>
      </c>
      <c r="BC240" s="144">
        <f t="shared" si="43"/>
        <v>1.1113</v>
      </c>
      <c r="BD240" s="144">
        <f t="shared" si="43"/>
        <v>2.2222</v>
      </c>
      <c r="BE240" s="144">
        <f t="shared" si="43"/>
        <v>6.6550999999999991</v>
      </c>
      <c r="BF240" s="126">
        <f t="shared" si="40"/>
        <v>435126</v>
      </c>
      <c r="BG240" s="149"/>
    </row>
    <row r="241" spans="1:59" x14ac:dyDescent="0.15">
      <c r="A241" s="108">
        <f t="shared" si="44"/>
        <v>160</v>
      </c>
      <c r="B241" s="54" t="s">
        <v>517</v>
      </c>
      <c r="C241" s="109" t="s">
        <v>169</v>
      </c>
      <c r="D241" s="109" t="s">
        <v>174</v>
      </c>
      <c r="E241" s="110" t="s">
        <v>128</v>
      </c>
      <c r="F241" s="110" t="s">
        <v>140</v>
      </c>
      <c r="G241" s="110">
        <v>280</v>
      </c>
      <c r="H241" s="110" t="s">
        <v>149</v>
      </c>
      <c r="I241" s="110">
        <v>85</v>
      </c>
      <c r="J241" s="110" t="s">
        <v>135</v>
      </c>
      <c r="K241" s="110">
        <v>12</v>
      </c>
      <c r="L241" s="114" t="s">
        <v>487</v>
      </c>
      <c r="M241" s="114"/>
      <c r="N241" s="114"/>
      <c r="O241" s="114"/>
      <c r="P241" s="114"/>
      <c r="Q241" s="17">
        <v>80</v>
      </c>
      <c r="R241" s="17">
        <v>90</v>
      </c>
      <c r="S241" s="17">
        <v>130</v>
      </c>
      <c r="T241" s="17">
        <v>150</v>
      </c>
      <c r="U241" s="17">
        <v>140</v>
      </c>
      <c r="V241" s="17">
        <v>70</v>
      </c>
      <c r="W241" s="122" t="s">
        <v>134</v>
      </c>
      <c r="X241" s="122" t="s">
        <v>134</v>
      </c>
      <c r="Y241" s="122" t="s">
        <v>135</v>
      </c>
      <c r="Z241" s="122" t="s">
        <v>135</v>
      </c>
      <c r="AA241" s="122" t="s">
        <v>144</v>
      </c>
      <c r="AB241" s="122" t="s">
        <v>134</v>
      </c>
      <c r="AC241" s="126">
        <f t="shared" si="42"/>
        <v>5</v>
      </c>
      <c r="AD241" s="126">
        <f t="shared" si="42"/>
        <v>4</v>
      </c>
      <c r="AE241" s="126">
        <f t="shared" si="42"/>
        <v>2</v>
      </c>
      <c r="AF241" s="126">
        <f t="shared" si="42"/>
        <v>1</v>
      </c>
      <c r="AG241" s="126">
        <f t="shared" si="42"/>
        <v>3</v>
      </c>
      <c r="AH241" s="126">
        <f t="shared" si="42"/>
        <v>6</v>
      </c>
      <c r="AI241" s="134">
        <v>30</v>
      </c>
      <c r="AJ241" s="134">
        <v>0</v>
      </c>
      <c r="AK241" s="134">
        <v>0</v>
      </c>
      <c r="AL241" s="134">
        <v>60</v>
      </c>
      <c r="AM241" s="134">
        <f t="shared" si="39"/>
        <v>90</v>
      </c>
      <c r="AN241" s="135">
        <f t="shared" si="41"/>
        <v>3.4722222222222218E-4</v>
      </c>
      <c r="AO241" s="135">
        <f t="shared" si="41"/>
        <v>0</v>
      </c>
      <c r="AP241" s="135">
        <f t="shared" si="41"/>
        <v>0</v>
      </c>
      <c r="AQ241" s="135">
        <f t="shared" si="41"/>
        <v>6.9444444444444436E-4</v>
      </c>
      <c r="AR241" s="135">
        <f t="shared" si="41"/>
        <v>1.0416666666666667E-3</v>
      </c>
      <c r="AS241" s="143"/>
      <c r="AT241" s="144">
        <f>IFERROR(Q241*INDEX(相性スクリプト1!$L$29:$L$33,MATCH(W241,相性スクリプト1!$K$29:$K$33,0),)," ")</f>
        <v>40</v>
      </c>
      <c r="AU241" s="144">
        <f>IFERROR(R241*INDEX(相性スクリプト1!$L$29:$L$33,MATCH(X241,相性スクリプト1!$K$29:$K$33,0),)," ")</f>
        <v>45</v>
      </c>
      <c r="AV241" s="144">
        <f>IFERROR(S241*INDEX(相性スクリプト1!$L$29:$L$33,MATCH(Y241,相性スクリプト1!$K$29:$K$33,0),)," ")</f>
        <v>195</v>
      </c>
      <c r="AW241" s="144">
        <f>IFERROR(T241*INDEX(相性スクリプト1!$L$29:$L$33,MATCH(Z241,相性スクリプト1!$K$29:$K$33,0),)," ")</f>
        <v>225</v>
      </c>
      <c r="AX241" s="144">
        <f>IFERROR(U241*INDEX(相性スクリプト1!$L$29:$L$33,MATCH(AA241,相性スクリプト1!$K$29:$K$33,0),)," ")</f>
        <v>140</v>
      </c>
      <c r="AY241" s="144">
        <f>IFERROR(V241*INDEX(相性スクリプト1!$L$29:$L$33,MATCH(AB241,相性スクリプト1!$K$29:$K$33,0),)," ")</f>
        <v>35</v>
      </c>
      <c r="AZ241" s="144">
        <f t="shared" si="43"/>
        <v>5.5556000000000001</v>
      </c>
      <c r="BA241" s="144">
        <f t="shared" si="43"/>
        <v>4.4444999999999997</v>
      </c>
      <c r="BB241" s="144">
        <f t="shared" si="43"/>
        <v>2.2334000000000001</v>
      </c>
      <c r="BC241" s="144">
        <f t="shared" si="43"/>
        <v>1.1113</v>
      </c>
      <c r="BD241" s="144">
        <f t="shared" si="43"/>
        <v>3.3221999999999996</v>
      </c>
      <c r="BE241" s="144">
        <f t="shared" si="43"/>
        <v>6.6660999999999992</v>
      </c>
      <c r="BF241" s="126">
        <f t="shared" si="40"/>
        <v>542136</v>
      </c>
      <c r="BG241" s="149"/>
    </row>
    <row r="242" spans="1:59" x14ac:dyDescent="0.15">
      <c r="A242" s="108">
        <f t="shared" si="44"/>
        <v>161</v>
      </c>
      <c r="B242" s="54" t="s">
        <v>518</v>
      </c>
      <c r="C242" s="109" t="s">
        <v>169</v>
      </c>
      <c r="D242" s="109" t="s">
        <v>187</v>
      </c>
      <c r="E242" s="110" t="s">
        <v>128</v>
      </c>
      <c r="F242" s="110" t="s">
        <v>162</v>
      </c>
      <c r="G242" s="110">
        <v>320</v>
      </c>
      <c r="H242" s="110" t="s">
        <v>141</v>
      </c>
      <c r="I242" s="110">
        <v>-28</v>
      </c>
      <c r="J242" s="110" t="s">
        <v>133</v>
      </c>
      <c r="K242" s="110">
        <v>10</v>
      </c>
      <c r="L242" s="114" t="s">
        <v>487</v>
      </c>
      <c r="M242" s="114"/>
      <c r="N242" s="114"/>
      <c r="O242" s="114"/>
      <c r="P242" s="114"/>
      <c r="Q242" s="17">
        <v>90</v>
      </c>
      <c r="R242" s="17">
        <v>80</v>
      </c>
      <c r="S242" s="17">
        <v>130</v>
      </c>
      <c r="T242" s="17">
        <v>170</v>
      </c>
      <c r="U242" s="17">
        <v>100</v>
      </c>
      <c r="V242" s="17">
        <v>60</v>
      </c>
      <c r="W242" s="122" t="s">
        <v>134</v>
      </c>
      <c r="X242" s="122" t="s">
        <v>134</v>
      </c>
      <c r="Y242" s="122" t="s">
        <v>135</v>
      </c>
      <c r="Z242" s="122" t="s">
        <v>131</v>
      </c>
      <c r="AA242" s="122" t="s">
        <v>144</v>
      </c>
      <c r="AB242" s="122" t="s">
        <v>133</v>
      </c>
      <c r="AC242" s="126">
        <f t="shared" si="42"/>
        <v>4</v>
      </c>
      <c r="AD242" s="126">
        <f t="shared" si="42"/>
        <v>5</v>
      </c>
      <c r="AE242" s="126">
        <f t="shared" si="42"/>
        <v>2</v>
      </c>
      <c r="AF242" s="126">
        <f t="shared" si="42"/>
        <v>1</v>
      </c>
      <c r="AG242" s="126">
        <f t="shared" si="42"/>
        <v>3</v>
      </c>
      <c r="AH242" s="126">
        <f t="shared" si="42"/>
        <v>6</v>
      </c>
      <c r="AI242" s="134">
        <v>24</v>
      </c>
      <c r="AJ242" s="134">
        <v>0</v>
      </c>
      <c r="AK242" s="134">
        <v>0</v>
      </c>
      <c r="AL242" s="134">
        <v>60</v>
      </c>
      <c r="AM242" s="134">
        <f t="shared" si="39"/>
        <v>84</v>
      </c>
      <c r="AN242" s="135">
        <f t="shared" si="41"/>
        <v>2.7777777777777778E-4</v>
      </c>
      <c r="AO242" s="135">
        <f t="shared" si="41"/>
        <v>0</v>
      </c>
      <c r="AP242" s="135">
        <f t="shared" si="41"/>
        <v>0</v>
      </c>
      <c r="AQ242" s="135">
        <f t="shared" si="41"/>
        <v>6.9444444444444436E-4</v>
      </c>
      <c r="AR242" s="135">
        <f t="shared" si="41"/>
        <v>9.7222222222222219E-4</v>
      </c>
      <c r="AS242" s="143"/>
      <c r="AT242" s="144">
        <f>IFERROR(Q242*INDEX(相性スクリプト1!$L$29:$L$33,MATCH(W242,相性スクリプト1!$K$29:$K$33,0),)," ")</f>
        <v>45</v>
      </c>
      <c r="AU242" s="144">
        <f>IFERROR(R242*INDEX(相性スクリプト1!$L$29:$L$33,MATCH(X242,相性スクリプト1!$K$29:$K$33,0),)," ")</f>
        <v>40</v>
      </c>
      <c r="AV242" s="144">
        <f>IFERROR(S242*INDEX(相性スクリプト1!$L$29:$L$33,MATCH(Y242,相性スクリプト1!$K$29:$K$33,0),)," ")</f>
        <v>195</v>
      </c>
      <c r="AW242" s="144">
        <f>IFERROR(T242*INDEX(相性スクリプト1!$L$29:$L$33,MATCH(Z242,相性スクリプト1!$K$29:$K$33,0),)," ")</f>
        <v>340</v>
      </c>
      <c r="AX242" s="144">
        <f>IFERROR(U242*INDEX(相性スクリプト1!$L$29:$L$33,MATCH(AA242,相性スクリプト1!$K$29:$K$33,0),)," ")</f>
        <v>100</v>
      </c>
      <c r="AY242" s="144">
        <f>IFERROR(V242*INDEX(相性スクリプト1!$L$29:$L$33,MATCH(AB242,相性スクリプト1!$K$29:$K$33,0),)," ")</f>
        <v>0</v>
      </c>
      <c r="AZ242" s="144">
        <f t="shared" si="43"/>
        <v>4.4446000000000003</v>
      </c>
      <c r="BA242" s="144">
        <f t="shared" si="43"/>
        <v>5.5554999999999994</v>
      </c>
      <c r="BB242" s="144">
        <f t="shared" si="43"/>
        <v>2.2223999999999999</v>
      </c>
      <c r="BC242" s="144">
        <f t="shared" si="43"/>
        <v>1.1113</v>
      </c>
      <c r="BD242" s="144">
        <f t="shared" si="43"/>
        <v>3.3331999999999997</v>
      </c>
      <c r="BE242" s="144">
        <f t="shared" si="43"/>
        <v>6.6660999999999992</v>
      </c>
      <c r="BF242" s="126">
        <f t="shared" si="40"/>
        <v>452136</v>
      </c>
      <c r="BG242" s="149"/>
    </row>
    <row r="243" spans="1:59" x14ac:dyDescent="0.15">
      <c r="A243" s="108">
        <f t="shared" si="44"/>
        <v>162</v>
      </c>
      <c r="B243" s="54" t="s">
        <v>519</v>
      </c>
      <c r="C243" s="109" t="s">
        <v>169</v>
      </c>
      <c r="D243" s="109" t="s">
        <v>197</v>
      </c>
      <c r="E243" s="110" t="s">
        <v>128</v>
      </c>
      <c r="F243" s="110" t="s">
        <v>162</v>
      </c>
      <c r="G243" s="110">
        <v>320</v>
      </c>
      <c r="H243" s="110" t="s">
        <v>149</v>
      </c>
      <c r="I243" s="110">
        <v>35</v>
      </c>
      <c r="J243" s="110" t="s">
        <v>150</v>
      </c>
      <c r="K243" s="110">
        <v>11</v>
      </c>
      <c r="L243" s="114" t="s">
        <v>487</v>
      </c>
      <c r="M243" s="114"/>
      <c r="N243" s="114"/>
      <c r="O243" s="114"/>
      <c r="P243" s="114" t="s">
        <v>198</v>
      </c>
      <c r="Q243" s="17">
        <v>70</v>
      </c>
      <c r="R243" s="17">
        <v>90</v>
      </c>
      <c r="S243" s="17">
        <v>150</v>
      </c>
      <c r="T243" s="17">
        <v>160</v>
      </c>
      <c r="U243" s="17">
        <v>120</v>
      </c>
      <c r="V243" s="17">
        <v>80</v>
      </c>
      <c r="W243" s="122" t="s">
        <v>134</v>
      </c>
      <c r="X243" s="122" t="s">
        <v>134</v>
      </c>
      <c r="Y243" s="122" t="s">
        <v>135</v>
      </c>
      <c r="Z243" s="122" t="s">
        <v>131</v>
      </c>
      <c r="AA243" s="122" t="s">
        <v>144</v>
      </c>
      <c r="AB243" s="122" t="s">
        <v>134</v>
      </c>
      <c r="AC243" s="126">
        <f t="shared" si="42"/>
        <v>6</v>
      </c>
      <c r="AD243" s="126">
        <f t="shared" si="42"/>
        <v>4</v>
      </c>
      <c r="AE243" s="126">
        <f t="shared" si="42"/>
        <v>2</v>
      </c>
      <c r="AF243" s="126">
        <f t="shared" si="42"/>
        <v>1</v>
      </c>
      <c r="AG243" s="126">
        <f t="shared" si="42"/>
        <v>3</v>
      </c>
      <c r="AH243" s="126">
        <f t="shared" si="42"/>
        <v>5</v>
      </c>
      <c r="AI243" s="134">
        <v>21</v>
      </c>
      <c r="AJ243" s="134">
        <v>0</v>
      </c>
      <c r="AK243" s="134">
        <v>0</v>
      </c>
      <c r="AL243" s="134">
        <v>60</v>
      </c>
      <c r="AM243" s="134">
        <f t="shared" si="39"/>
        <v>81</v>
      </c>
      <c r="AN243" s="135">
        <f t="shared" si="41"/>
        <v>2.4305555555555555E-4</v>
      </c>
      <c r="AO243" s="135">
        <f t="shared" si="41"/>
        <v>0</v>
      </c>
      <c r="AP243" s="135">
        <f t="shared" si="41"/>
        <v>0</v>
      </c>
      <c r="AQ243" s="135">
        <f t="shared" si="41"/>
        <v>6.9444444444444436E-4</v>
      </c>
      <c r="AR243" s="135">
        <f t="shared" si="41"/>
        <v>9.3750000000000007E-4</v>
      </c>
      <c r="AS243" s="143"/>
      <c r="AT243" s="144">
        <f>IFERROR(Q243*INDEX(相性スクリプト1!$L$29:$L$33,MATCH(W243,相性スクリプト1!$K$29:$K$33,0),)," ")</f>
        <v>35</v>
      </c>
      <c r="AU243" s="144">
        <f>IFERROR(R243*INDEX(相性スクリプト1!$L$29:$L$33,MATCH(X243,相性スクリプト1!$K$29:$K$33,0),)," ")</f>
        <v>45</v>
      </c>
      <c r="AV243" s="144">
        <f>IFERROR(S243*INDEX(相性スクリプト1!$L$29:$L$33,MATCH(Y243,相性スクリプト1!$K$29:$K$33,0),)," ")</f>
        <v>225</v>
      </c>
      <c r="AW243" s="144">
        <f>IFERROR(T243*INDEX(相性スクリプト1!$L$29:$L$33,MATCH(Z243,相性スクリプト1!$K$29:$K$33,0),)," ")</f>
        <v>320</v>
      </c>
      <c r="AX243" s="144">
        <f>IFERROR(U243*INDEX(相性スクリプト1!$L$29:$L$33,MATCH(AA243,相性スクリプト1!$K$29:$K$33,0),)," ")</f>
        <v>120</v>
      </c>
      <c r="AY243" s="144">
        <f>IFERROR(V243*INDEX(相性スクリプト1!$L$29:$L$33,MATCH(AB243,相性スクリプト1!$K$29:$K$33,0),)," ")</f>
        <v>40</v>
      </c>
      <c r="AZ243" s="144">
        <f t="shared" si="43"/>
        <v>6.6665999999999999</v>
      </c>
      <c r="BA243" s="144">
        <f t="shared" si="43"/>
        <v>4.4444999999999997</v>
      </c>
      <c r="BB243" s="144">
        <f t="shared" si="43"/>
        <v>2.2223999999999999</v>
      </c>
      <c r="BC243" s="144">
        <f t="shared" si="43"/>
        <v>1.1113</v>
      </c>
      <c r="BD243" s="144">
        <f t="shared" si="43"/>
        <v>3.3331999999999997</v>
      </c>
      <c r="BE243" s="144">
        <f t="shared" si="43"/>
        <v>5.5550999999999995</v>
      </c>
      <c r="BF243" s="126">
        <f t="shared" si="40"/>
        <v>642135</v>
      </c>
      <c r="BG243" s="149"/>
    </row>
    <row r="244" spans="1:59" x14ac:dyDescent="0.15">
      <c r="A244" s="108">
        <f t="shared" si="44"/>
        <v>163</v>
      </c>
      <c r="B244" s="54" t="s">
        <v>520</v>
      </c>
      <c r="C244" s="109" t="s">
        <v>169</v>
      </c>
      <c r="D244" s="109" t="s">
        <v>202</v>
      </c>
      <c r="E244" s="110" t="s">
        <v>128</v>
      </c>
      <c r="F244" s="110" t="s">
        <v>162</v>
      </c>
      <c r="G244" s="110">
        <v>360</v>
      </c>
      <c r="H244" s="110" t="s">
        <v>141</v>
      </c>
      <c r="I244" s="110">
        <v>65</v>
      </c>
      <c r="J244" s="110" t="s">
        <v>144</v>
      </c>
      <c r="K244" s="110">
        <v>9</v>
      </c>
      <c r="L244" s="114" t="s">
        <v>487</v>
      </c>
      <c r="M244" s="114"/>
      <c r="N244" s="114"/>
      <c r="O244" s="114"/>
      <c r="P244" s="114"/>
      <c r="Q244" s="17">
        <v>100</v>
      </c>
      <c r="R244" s="17">
        <v>90</v>
      </c>
      <c r="S244" s="17">
        <v>120</v>
      </c>
      <c r="T244" s="17">
        <v>150</v>
      </c>
      <c r="U244" s="17">
        <v>110</v>
      </c>
      <c r="V244" s="17">
        <v>50</v>
      </c>
      <c r="W244" s="122" t="s">
        <v>144</v>
      </c>
      <c r="X244" s="122" t="s">
        <v>134</v>
      </c>
      <c r="Y244" s="122" t="s">
        <v>135</v>
      </c>
      <c r="Z244" s="122" t="s">
        <v>135</v>
      </c>
      <c r="AA244" s="122" t="s">
        <v>144</v>
      </c>
      <c r="AB244" s="122" t="s">
        <v>133</v>
      </c>
      <c r="AC244" s="126">
        <f t="shared" si="42"/>
        <v>4</v>
      </c>
      <c r="AD244" s="126">
        <f t="shared" si="42"/>
        <v>5</v>
      </c>
      <c r="AE244" s="126">
        <f t="shared" si="42"/>
        <v>2</v>
      </c>
      <c r="AF244" s="126">
        <f t="shared" si="42"/>
        <v>1</v>
      </c>
      <c r="AG244" s="126">
        <f t="shared" si="42"/>
        <v>3</v>
      </c>
      <c r="AH244" s="126">
        <f t="shared" si="42"/>
        <v>6</v>
      </c>
      <c r="AI244" s="134">
        <v>12</v>
      </c>
      <c r="AJ244" s="134">
        <v>0</v>
      </c>
      <c r="AK244" s="134">
        <v>0</v>
      </c>
      <c r="AL244" s="134">
        <v>60</v>
      </c>
      <c r="AM244" s="134">
        <f t="shared" si="39"/>
        <v>72</v>
      </c>
      <c r="AN244" s="135">
        <f t="shared" si="41"/>
        <v>1.3888888888888889E-4</v>
      </c>
      <c r="AO244" s="135">
        <f t="shared" si="41"/>
        <v>0</v>
      </c>
      <c r="AP244" s="135">
        <f t="shared" si="41"/>
        <v>0</v>
      </c>
      <c r="AQ244" s="135">
        <f t="shared" si="41"/>
        <v>6.9444444444444436E-4</v>
      </c>
      <c r="AR244" s="135">
        <f t="shared" si="41"/>
        <v>8.3333333333333339E-4</v>
      </c>
      <c r="AS244" s="143"/>
      <c r="AT244" s="144">
        <f>IFERROR(Q244*INDEX(相性スクリプト1!$L$29:$L$33,MATCH(W244,相性スクリプト1!$K$29:$K$33,0),)," ")</f>
        <v>100</v>
      </c>
      <c r="AU244" s="144">
        <f>IFERROR(R244*INDEX(相性スクリプト1!$L$29:$L$33,MATCH(X244,相性スクリプト1!$K$29:$K$33,0),)," ")</f>
        <v>45</v>
      </c>
      <c r="AV244" s="144">
        <f>IFERROR(S244*INDEX(相性スクリプト1!$L$29:$L$33,MATCH(Y244,相性スクリプト1!$K$29:$K$33,0),)," ")</f>
        <v>180</v>
      </c>
      <c r="AW244" s="144">
        <f>IFERROR(T244*INDEX(相性スクリプト1!$L$29:$L$33,MATCH(Z244,相性スクリプト1!$K$29:$K$33,0),)," ")</f>
        <v>225</v>
      </c>
      <c r="AX244" s="144">
        <f>IFERROR(U244*INDEX(相性スクリプト1!$L$29:$L$33,MATCH(AA244,相性スクリプト1!$K$29:$K$33,0),)," ")</f>
        <v>110</v>
      </c>
      <c r="AY244" s="144">
        <f>IFERROR(V244*INDEX(相性スクリプト1!$L$29:$L$33,MATCH(AB244,相性スクリプト1!$K$29:$K$33,0),)," ")</f>
        <v>0</v>
      </c>
      <c r="AZ244" s="144">
        <f t="shared" si="43"/>
        <v>4.4446000000000003</v>
      </c>
      <c r="BA244" s="144">
        <f t="shared" si="43"/>
        <v>5.5554999999999994</v>
      </c>
      <c r="BB244" s="144">
        <f t="shared" si="43"/>
        <v>2.2223999999999999</v>
      </c>
      <c r="BC244" s="144">
        <f t="shared" si="43"/>
        <v>1.1113</v>
      </c>
      <c r="BD244" s="144">
        <f t="shared" si="43"/>
        <v>3.3331999999999997</v>
      </c>
      <c r="BE244" s="144">
        <f t="shared" si="43"/>
        <v>6.6660999999999992</v>
      </c>
      <c r="BF244" s="126">
        <f t="shared" si="40"/>
        <v>452136</v>
      </c>
      <c r="BG244" s="149"/>
    </row>
    <row r="245" spans="1:59" x14ac:dyDescent="0.15">
      <c r="A245" s="108">
        <f t="shared" si="44"/>
        <v>163</v>
      </c>
      <c r="B245" s="54" t="s">
        <v>521</v>
      </c>
      <c r="C245" s="109" t="s">
        <v>169</v>
      </c>
      <c r="D245" s="109" t="s">
        <v>202</v>
      </c>
      <c r="E245" s="110" t="s">
        <v>128</v>
      </c>
      <c r="F245" s="110" t="s">
        <v>162</v>
      </c>
      <c r="G245" s="110">
        <v>380</v>
      </c>
      <c r="H245" s="110" t="s">
        <v>141</v>
      </c>
      <c r="I245" s="110">
        <v>65</v>
      </c>
      <c r="J245" s="110" t="s">
        <v>144</v>
      </c>
      <c r="K245" s="110">
        <v>9</v>
      </c>
      <c r="L245" s="114" t="s">
        <v>487</v>
      </c>
      <c r="M245" s="114"/>
      <c r="N245" s="114"/>
      <c r="O245" s="114"/>
      <c r="P245" s="114"/>
      <c r="Q245" s="17">
        <v>117</v>
      </c>
      <c r="R245" s="17">
        <v>107</v>
      </c>
      <c r="S245" s="17">
        <v>133</v>
      </c>
      <c r="T245" s="17">
        <v>166</v>
      </c>
      <c r="U245" s="17">
        <v>117</v>
      </c>
      <c r="V245" s="17">
        <v>64</v>
      </c>
      <c r="W245" s="122" t="s">
        <v>144</v>
      </c>
      <c r="X245" s="122" t="s">
        <v>134</v>
      </c>
      <c r="Y245" s="122" t="s">
        <v>135</v>
      </c>
      <c r="Z245" s="122" t="s">
        <v>135</v>
      </c>
      <c r="AA245" s="122" t="s">
        <v>144</v>
      </c>
      <c r="AB245" s="122" t="s">
        <v>133</v>
      </c>
      <c r="AC245" s="126">
        <f t="shared" si="42"/>
        <v>4</v>
      </c>
      <c r="AD245" s="126">
        <f t="shared" si="42"/>
        <v>5</v>
      </c>
      <c r="AE245" s="126">
        <f t="shared" si="42"/>
        <v>2</v>
      </c>
      <c r="AF245" s="126">
        <f t="shared" si="42"/>
        <v>1</v>
      </c>
      <c r="AG245" s="126">
        <f t="shared" si="42"/>
        <v>3</v>
      </c>
      <c r="AH245" s="126">
        <f t="shared" si="42"/>
        <v>6</v>
      </c>
      <c r="AI245" s="134">
        <v>585</v>
      </c>
      <c r="AJ245" s="134">
        <v>0</v>
      </c>
      <c r="AK245" s="134">
        <v>0</v>
      </c>
      <c r="AL245" s="134">
        <v>291</v>
      </c>
      <c r="AM245" s="134">
        <f t="shared" si="39"/>
        <v>876</v>
      </c>
      <c r="AN245" s="135">
        <f t="shared" si="41"/>
        <v>6.7708333333333336E-3</v>
      </c>
      <c r="AO245" s="135">
        <f t="shared" si="41"/>
        <v>0</v>
      </c>
      <c r="AP245" s="135">
        <f t="shared" si="41"/>
        <v>0</v>
      </c>
      <c r="AQ245" s="135">
        <f t="shared" si="41"/>
        <v>3.3680555555555556E-3</v>
      </c>
      <c r="AR245" s="135">
        <f t="shared" si="41"/>
        <v>1.0138888888888888E-2</v>
      </c>
      <c r="AS245" s="143"/>
      <c r="AT245" s="144">
        <f>IFERROR(Q245*INDEX(相性スクリプト1!$L$29:$L$33,MATCH(W245,相性スクリプト1!$K$29:$K$33,0),)," ")</f>
        <v>117</v>
      </c>
      <c r="AU245" s="144">
        <f>IFERROR(R245*INDEX(相性スクリプト1!$L$29:$L$33,MATCH(X245,相性スクリプト1!$K$29:$K$33,0),)," ")</f>
        <v>53.5</v>
      </c>
      <c r="AV245" s="144">
        <f>IFERROR(S245*INDEX(相性スクリプト1!$L$29:$L$33,MATCH(Y245,相性スクリプト1!$K$29:$K$33,0),)," ")</f>
        <v>199.5</v>
      </c>
      <c r="AW245" s="144">
        <f>IFERROR(T245*INDEX(相性スクリプト1!$L$29:$L$33,MATCH(Z245,相性スクリプト1!$K$29:$K$33,0),)," ")</f>
        <v>249</v>
      </c>
      <c r="AX245" s="144">
        <f>IFERROR(U245*INDEX(相性スクリプト1!$L$29:$L$33,MATCH(AA245,相性スクリプト1!$K$29:$K$33,0),)," ")</f>
        <v>117</v>
      </c>
      <c r="AY245" s="144">
        <f>IFERROR(V245*INDEX(相性スクリプト1!$L$29:$L$33,MATCH(AB245,相性スクリプト1!$K$29:$K$33,0),)," ")</f>
        <v>0</v>
      </c>
      <c r="AZ245" s="144">
        <f t="shared" si="43"/>
        <v>3.3335999999999997</v>
      </c>
      <c r="BA245" s="144">
        <f t="shared" si="43"/>
        <v>5.5554999999999994</v>
      </c>
      <c r="BB245" s="144">
        <f t="shared" si="43"/>
        <v>2.2223999999999999</v>
      </c>
      <c r="BC245" s="144">
        <f t="shared" si="43"/>
        <v>1.1113</v>
      </c>
      <c r="BD245" s="144">
        <f t="shared" si="43"/>
        <v>3.3331999999999997</v>
      </c>
      <c r="BE245" s="144">
        <f t="shared" si="43"/>
        <v>6.6660999999999992</v>
      </c>
      <c r="BF245" s="126">
        <f t="shared" si="40"/>
        <v>452136</v>
      </c>
      <c r="BG245" s="149"/>
    </row>
    <row r="246" spans="1:59" x14ac:dyDescent="0.15">
      <c r="A246" s="108">
        <f t="shared" si="44"/>
        <v>164</v>
      </c>
      <c r="B246" s="54" t="s">
        <v>522</v>
      </c>
      <c r="C246" s="109" t="s">
        <v>169</v>
      </c>
      <c r="D246" s="109" t="s">
        <v>204</v>
      </c>
      <c r="E246" s="110" t="s">
        <v>128</v>
      </c>
      <c r="F246" s="110" t="s">
        <v>162</v>
      </c>
      <c r="G246" s="110">
        <v>280</v>
      </c>
      <c r="H246" s="110" t="s">
        <v>149</v>
      </c>
      <c r="I246" s="110">
        <v>5</v>
      </c>
      <c r="J246" s="110" t="s">
        <v>144</v>
      </c>
      <c r="K246" s="110">
        <v>13</v>
      </c>
      <c r="L246" s="114" t="s">
        <v>487</v>
      </c>
      <c r="M246" s="114"/>
      <c r="N246" s="114"/>
      <c r="O246" s="114"/>
      <c r="P246" s="114"/>
      <c r="Q246" s="17">
        <v>100</v>
      </c>
      <c r="R246" s="17">
        <v>90</v>
      </c>
      <c r="S246" s="17">
        <v>140</v>
      </c>
      <c r="T246" s="17">
        <v>150</v>
      </c>
      <c r="U246" s="17">
        <v>130</v>
      </c>
      <c r="V246" s="17">
        <v>120</v>
      </c>
      <c r="W246" s="122" t="s">
        <v>134</v>
      </c>
      <c r="X246" s="122" t="s">
        <v>134</v>
      </c>
      <c r="Y246" s="122" t="s">
        <v>135</v>
      </c>
      <c r="Z246" s="122" t="s">
        <v>135</v>
      </c>
      <c r="AA246" s="122" t="s">
        <v>144</v>
      </c>
      <c r="AB246" s="122" t="s">
        <v>144</v>
      </c>
      <c r="AC246" s="126">
        <f t="shared" si="42"/>
        <v>5</v>
      </c>
      <c r="AD246" s="126">
        <f t="shared" si="42"/>
        <v>6</v>
      </c>
      <c r="AE246" s="126">
        <f t="shared" si="42"/>
        <v>2</v>
      </c>
      <c r="AF246" s="126">
        <f t="shared" si="42"/>
        <v>1</v>
      </c>
      <c r="AG246" s="126">
        <f t="shared" si="42"/>
        <v>3</v>
      </c>
      <c r="AH246" s="126">
        <f t="shared" si="42"/>
        <v>4</v>
      </c>
      <c r="AI246" s="134">
        <v>13</v>
      </c>
      <c r="AJ246" s="134">
        <v>0</v>
      </c>
      <c r="AK246" s="134">
        <v>0</v>
      </c>
      <c r="AL246" s="134">
        <v>60</v>
      </c>
      <c r="AM246" s="134">
        <f t="shared" si="39"/>
        <v>73</v>
      </c>
      <c r="AN246" s="135">
        <f t="shared" si="41"/>
        <v>1.5046296296296295E-4</v>
      </c>
      <c r="AO246" s="135">
        <f t="shared" si="41"/>
        <v>0</v>
      </c>
      <c r="AP246" s="135">
        <f t="shared" si="41"/>
        <v>0</v>
      </c>
      <c r="AQ246" s="135">
        <f t="shared" si="41"/>
        <v>6.9444444444444436E-4</v>
      </c>
      <c r="AR246" s="135">
        <f t="shared" si="41"/>
        <v>8.4490740740740739E-4</v>
      </c>
      <c r="AS246" s="143"/>
      <c r="AT246" s="144">
        <f>IFERROR(Q246*INDEX(相性スクリプト1!$L$29:$L$33,MATCH(W246,相性スクリプト1!$K$29:$K$33,0),)," ")</f>
        <v>50</v>
      </c>
      <c r="AU246" s="144">
        <f>IFERROR(R246*INDEX(相性スクリプト1!$L$29:$L$33,MATCH(X246,相性スクリプト1!$K$29:$K$33,0),)," ")</f>
        <v>45</v>
      </c>
      <c r="AV246" s="144">
        <f>IFERROR(S246*INDEX(相性スクリプト1!$L$29:$L$33,MATCH(Y246,相性スクリプト1!$K$29:$K$33,0),)," ")</f>
        <v>210</v>
      </c>
      <c r="AW246" s="144">
        <f>IFERROR(T246*INDEX(相性スクリプト1!$L$29:$L$33,MATCH(Z246,相性スクリプト1!$K$29:$K$33,0),)," ")</f>
        <v>225</v>
      </c>
      <c r="AX246" s="144">
        <f>IFERROR(U246*INDEX(相性スクリプト1!$L$29:$L$33,MATCH(AA246,相性スクリプト1!$K$29:$K$33,0),)," ")</f>
        <v>130</v>
      </c>
      <c r="AY246" s="144">
        <f>IFERROR(V246*INDEX(相性スクリプト1!$L$29:$L$33,MATCH(AB246,相性スクリプト1!$K$29:$K$33,0),)," ")</f>
        <v>120</v>
      </c>
      <c r="AZ246" s="144">
        <f t="shared" si="43"/>
        <v>5.5556000000000001</v>
      </c>
      <c r="BA246" s="144">
        <f t="shared" si="43"/>
        <v>6.6664999999999992</v>
      </c>
      <c r="BB246" s="144">
        <f t="shared" si="43"/>
        <v>2.2223999999999999</v>
      </c>
      <c r="BC246" s="144">
        <f t="shared" si="43"/>
        <v>1.1113</v>
      </c>
      <c r="BD246" s="144">
        <f t="shared" si="43"/>
        <v>3.3331999999999997</v>
      </c>
      <c r="BE246" s="144">
        <f t="shared" si="43"/>
        <v>4.4440999999999997</v>
      </c>
      <c r="BF246" s="126">
        <f t="shared" si="40"/>
        <v>562134</v>
      </c>
      <c r="BG246" s="149"/>
    </row>
    <row r="247" spans="1:59" x14ac:dyDescent="0.15">
      <c r="A247" s="108">
        <f t="shared" si="44"/>
        <v>164</v>
      </c>
      <c r="B247" s="54" t="s">
        <v>523</v>
      </c>
      <c r="C247" s="109" t="s">
        <v>169</v>
      </c>
      <c r="D247" s="109" t="s">
        <v>204</v>
      </c>
      <c r="E247" s="110" t="s">
        <v>128</v>
      </c>
      <c r="F247" s="110" t="s">
        <v>162</v>
      </c>
      <c r="G247" s="110">
        <v>300</v>
      </c>
      <c r="H247" s="110" t="s">
        <v>149</v>
      </c>
      <c r="I247" s="110">
        <v>5</v>
      </c>
      <c r="J247" s="110" t="s">
        <v>144</v>
      </c>
      <c r="K247" s="110">
        <v>13</v>
      </c>
      <c r="L247" s="114" t="s">
        <v>487</v>
      </c>
      <c r="M247" s="114" t="s">
        <v>513</v>
      </c>
      <c r="N247" s="114"/>
      <c r="O247" s="114"/>
      <c r="P247" s="114"/>
      <c r="Q247" s="17">
        <v>112</v>
      </c>
      <c r="R247" s="17">
        <v>100</v>
      </c>
      <c r="S247" s="17">
        <v>151</v>
      </c>
      <c r="T247" s="17">
        <v>166</v>
      </c>
      <c r="U247" s="17">
        <v>143</v>
      </c>
      <c r="V247" s="17">
        <v>140</v>
      </c>
      <c r="W247" s="122" t="s">
        <v>134</v>
      </c>
      <c r="X247" s="122" t="s">
        <v>134</v>
      </c>
      <c r="Y247" s="122" t="s">
        <v>135</v>
      </c>
      <c r="Z247" s="122" t="s">
        <v>135</v>
      </c>
      <c r="AA247" s="122" t="s">
        <v>144</v>
      </c>
      <c r="AB247" s="122" t="s">
        <v>144</v>
      </c>
      <c r="AC247" s="126">
        <f t="shared" si="42"/>
        <v>5</v>
      </c>
      <c r="AD247" s="126">
        <f t="shared" si="42"/>
        <v>6</v>
      </c>
      <c r="AE247" s="126">
        <f t="shared" si="42"/>
        <v>2</v>
      </c>
      <c r="AF247" s="126">
        <f t="shared" si="42"/>
        <v>1</v>
      </c>
      <c r="AG247" s="126">
        <f t="shared" si="42"/>
        <v>3</v>
      </c>
      <c r="AH247" s="126">
        <f t="shared" si="42"/>
        <v>4</v>
      </c>
      <c r="AI247" s="134">
        <v>2224</v>
      </c>
      <c r="AJ247" s="134">
        <v>0</v>
      </c>
      <c r="AK247" s="134">
        <v>0</v>
      </c>
      <c r="AL247" s="134">
        <v>187</v>
      </c>
      <c r="AM247" s="134">
        <f t="shared" si="39"/>
        <v>2411</v>
      </c>
      <c r="AN247" s="135">
        <f t="shared" si="41"/>
        <v>2.5740740740740741E-2</v>
      </c>
      <c r="AO247" s="135">
        <f t="shared" si="41"/>
        <v>0</v>
      </c>
      <c r="AP247" s="135">
        <f t="shared" si="41"/>
        <v>0</v>
      </c>
      <c r="AQ247" s="135">
        <f t="shared" si="41"/>
        <v>2.1643518518518522E-3</v>
      </c>
      <c r="AR247" s="135">
        <f t="shared" si="41"/>
        <v>2.7905092592592592E-2</v>
      </c>
      <c r="AS247" s="143"/>
      <c r="AT247" s="144">
        <f>IFERROR(Q247*INDEX(相性スクリプト1!$L$29:$L$33,MATCH(W247,相性スクリプト1!$K$29:$K$33,0),)," ")</f>
        <v>56</v>
      </c>
      <c r="AU247" s="144">
        <f>IFERROR(R247*INDEX(相性スクリプト1!$L$29:$L$33,MATCH(X247,相性スクリプト1!$K$29:$K$33,0),)," ")</f>
        <v>50</v>
      </c>
      <c r="AV247" s="144">
        <f>IFERROR(S247*INDEX(相性スクリプト1!$L$29:$L$33,MATCH(Y247,相性スクリプト1!$K$29:$K$33,0),)," ")</f>
        <v>226.5</v>
      </c>
      <c r="AW247" s="144">
        <f>IFERROR(T247*INDEX(相性スクリプト1!$L$29:$L$33,MATCH(Z247,相性スクリプト1!$K$29:$K$33,0),)," ")</f>
        <v>249</v>
      </c>
      <c r="AX247" s="144">
        <f>IFERROR(U247*INDEX(相性スクリプト1!$L$29:$L$33,MATCH(AA247,相性スクリプト1!$K$29:$K$33,0),)," ")</f>
        <v>143</v>
      </c>
      <c r="AY247" s="144">
        <f>IFERROR(V247*INDEX(相性スクリプト1!$L$29:$L$33,MATCH(AB247,相性スクリプト1!$K$29:$K$33,0),)," ")</f>
        <v>140</v>
      </c>
      <c r="AZ247" s="144">
        <f t="shared" si="43"/>
        <v>5.5556000000000001</v>
      </c>
      <c r="BA247" s="144">
        <f t="shared" si="43"/>
        <v>6.6664999999999992</v>
      </c>
      <c r="BB247" s="144">
        <f t="shared" si="43"/>
        <v>2.2223999999999999</v>
      </c>
      <c r="BC247" s="144">
        <f t="shared" si="43"/>
        <v>1.1113</v>
      </c>
      <c r="BD247" s="144">
        <f t="shared" si="43"/>
        <v>3.3331999999999997</v>
      </c>
      <c r="BE247" s="144">
        <f t="shared" si="43"/>
        <v>4.4440999999999997</v>
      </c>
      <c r="BF247" s="126">
        <f t="shared" si="40"/>
        <v>562134</v>
      </c>
      <c r="BG247" s="149"/>
    </row>
    <row r="248" spans="1:59" x14ac:dyDescent="0.15">
      <c r="A248" s="108">
        <f t="shared" si="44"/>
        <v>165</v>
      </c>
      <c r="B248" s="54" t="s">
        <v>524</v>
      </c>
      <c r="C248" s="109" t="s">
        <v>169</v>
      </c>
      <c r="D248" s="109" t="s">
        <v>206</v>
      </c>
      <c r="E248" s="110" t="s">
        <v>128</v>
      </c>
      <c r="F248" s="110" t="s">
        <v>140</v>
      </c>
      <c r="G248" s="110">
        <v>300</v>
      </c>
      <c r="H248" s="110" t="s">
        <v>155</v>
      </c>
      <c r="I248" s="110">
        <v>40</v>
      </c>
      <c r="J248" s="110" t="s">
        <v>135</v>
      </c>
      <c r="K248" s="110">
        <v>11</v>
      </c>
      <c r="L248" s="114" t="s">
        <v>487</v>
      </c>
      <c r="M248" s="114"/>
      <c r="N248" s="114"/>
      <c r="O248" s="114"/>
      <c r="P248" s="114"/>
      <c r="Q248" s="17">
        <v>80</v>
      </c>
      <c r="R248" s="17">
        <v>90</v>
      </c>
      <c r="S248" s="17">
        <v>150</v>
      </c>
      <c r="T248" s="17">
        <v>120</v>
      </c>
      <c r="U248" s="17">
        <v>110</v>
      </c>
      <c r="V248" s="17">
        <v>50</v>
      </c>
      <c r="W248" s="122" t="s">
        <v>144</v>
      </c>
      <c r="X248" s="122" t="s">
        <v>134</v>
      </c>
      <c r="Y248" s="122" t="s">
        <v>135</v>
      </c>
      <c r="Z248" s="122" t="s">
        <v>135</v>
      </c>
      <c r="AA248" s="122" t="s">
        <v>144</v>
      </c>
      <c r="AB248" s="122" t="s">
        <v>133</v>
      </c>
      <c r="AC248" s="126">
        <f t="shared" si="42"/>
        <v>4</v>
      </c>
      <c r="AD248" s="126">
        <f t="shared" si="42"/>
        <v>5</v>
      </c>
      <c r="AE248" s="126">
        <f t="shared" si="42"/>
        <v>1</v>
      </c>
      <c r="AF248" s="126">
        <f t="shared" si="42"/>
        <v>2</v>
      </c>
      <c r="AG248" s="126">
        <f t="shared" si="42"/>
        <v>3</v>
      </c>
      <c r="AH248" s="126">
        <f t="shared" si="42"/>
        <v>6</v>
      </c>
      <c r="AI248" s="134">
        <v>3</v>
      </c>
      <c r="AJ248" s="134">
        <v>0</v>
      </c>
      <c r="AK248" s="134">
        <v>0</v>
      </c>
      <c r="AL248" s="134">
        <v>60</v>
      </c>
      <c r="AM248" s="134">
        <f t="shared" si="39"/>
        <v>63</v>
      </c>
      <c r="AN248" s="135">
        <f t="shared" si="41"/>
        <v>3.4722222222222222E-5</v>
      </c>
      <c r="AO248" s="135">
        <f t="shared" si="41"/>
        <v>0</v>
      </c>
      <c r="AP248" s="135">
        <f t="shared" si="41"/>
        <v>0</v>
      </c>
      <c r="AQ248" s="135">
        <f t="shared" si="41"/>
        <v>6.9444444444444436E-4</v>
      </c>
      <c r="AR248" s="135">
        <f t="shared" si="41"/>
        <v>7.2916666666666659E-4</v>
      </c>
      <c r="AS248" s="143"/>
      <c r="AT248" s="144">
        <f>IFERROR(Q248*INDEX(相性スクリプト1!$L$29:$L$33,MATCH(W248,相性スクリプト1!$K$29:$K$33,0),)," ")</f>
        <v>80</v>
      </c>
      <c r="AU248" s="144">
        <f>IFERROR(R248*INDEX(相性スクリプト1!$L$29:$L$33,MATCH(X248,相性スクリプト1!$K$29:$K$33,0),)," ")</f>
        <v>45</v>
      </c>
      <c r="AV248" s="144">
        <f>IFERROR(S248*INDEX(相性スクリプト1!$L$29:$L$33,MATCH(Y248,相性スクリプト1!$K$29:$K$33,0),)," ")</f>
        <v>225</v>
      </c>
      <c r="AW248" s="144">
        <f>IFERROR(T248*INDEX(相性スクリプト1!$L$29:$L$33,MATCH(Z248,相性スクリプト1!$K$29:$K$33,0),)," ")</f>
        <v>180</v>
      </c>
      <c r="AX248" s="144">
        <f>IFERROR(U248*INDEX(相性スクリプト1!$L$29:$L$33,MATCH(AA248,相性スクリプト1!$K$29:$K$33,0),)," ")</f>
        <v>110</v>
      </c>
      <c r="AY248" s="144">
        <f>IFERROR(V248*INDEX(相性スクリプト1!$L$29:$L$33,MATCH(AB248,相性スクリプト1!$K$29:$K$33,0),)," ")</f>
        <v>0</v>
      </c>
      <c r="AZ248" s="144">
        <f t="shared" si="43"/>
        <v>4.4556000000000004</v>
      </c>
      <c r="BA248" s="144">
        <f t="shared" si="43"/>
        <v>5.5444999999999993</v>
      </c>
      <c r="BB248" s="144">
        <f t="shared" si="43"/>
        <v>1.1113999999999999</v>
      </c>
      <c r="BC248" s="144">
        <f t="shared" si="43"/>
        <v>2.2223000000000002</v>
      </c>
      <c r="BD248" s="144">
        <f t="shared" si="43"/>
        <v>3.3331999999999997</v>
      </c>
      <c r="BE248" s="144">
        <f t="shared" si="43"/>
        <v>6.6660999999999992</v>
      </c>
      <c r="BF248" s="126">
        <f t="shared" si="40"/>
        <v>451236</v>
      </c>
      <c r="BG248" s="149"/>
    </row>
    <row r="249" spans="1:59" x14ac:dyDescent="0.15">
      <c r="A249" s="108">
        <f t="shared" si="44"/>
        <v>166</v>
      </c>
      <c r="B249" s="54" t="s">
        <v>525</v>
      </c>
      <c r="C249" s="109" t="s">
        <v>169</v>
      </c>
      <c r="D249" s="109" t="s">
        <v>208</v>
      </c>
      <c r="E249" s="110" t="s">
        <v>128</v>
      </c>
      <c r="F249" s="110" t="s">
        <v>162</v>
      </c>
      <c r="G249" s="110">
        <v>280</v>
      </c>
      <c r="H249" s="110" t="s">
        <v>141</v>
      </c>
      <c r="I249" s="110">
        <v>-45</v>
      </c>
      <c r="J249" s="110" t="s">
        <v>135</v>
      </c>
      <c r="K249" s="110">
        <v>10</v>
      </c>
      <c r="L249" s="114" t="s">
        <v>487</v>
      </c>
      <c r="M249" s="114"/>
      <c r="N249" s="114"/>
      <c r="O249" s="114"/>
      <c r="P249" s="114"/>
      <c r="Q249" s="17">
        <v>90</v>
      </c>
      <c r="R249" s="17">
        <v>120</v>
      </c>
      <c r="S249" s="17">
        <v>110</v>
      </c>
      <c r="T249" s="17">
        <v>190</v>
      </c>
      <c r="U249" s="17">
        <v>130</v>
      </c>
      <c r="V249" s="17">
        <v>80</v>
      </c>
      <c r="W249" s="122" t="s">
        <v>134</v>
      </c>
      <c r="X249" s="122" t="s">
        <v>144</v>
      </c>
      <c r="Y249" s="122" t="s">
        <v>144</v>
      </c>
      <c r="Z249" s="122" t="s">
        <v>131</v>
      </c>
      <c r="AA249" s="122" t="s">
        <v>144</v>
      </c>
      <c r="AB249" s="122" t="s">
        <v>134</v>
      </c>
      <c r="AC249" s="126">
        <f t="shared" si="42"/>
        <v>5</v>
      </c>
      <c r="AD249" s="126">
        <f t="shared" si="42"/>
        <v>3</v>
      </c>
      <c r="AE249" s="126">
        <f t="shared" si="42"/>
        <v>4</v>
      </c>
      <c r="AF249" s="126">
        <f t="shared" si="42"/>
        <v>1</v>
      </c>
      <c r="AG249" s="126">
        <f t="shared" si="42"/>
        <v>2</v>
      </c>
      <c r="AH249" s="126">
        <f t="shared" si="42"/>
        <v>6</v>
      </c>
      <c r="AI249" s="134">
        <v>37</v>
      </c>
      <c r="AJ249" s="134">
        <v>0</v>
      </c>
      <c r="AK249" s="134">
        <v>0</v>
      </c>
      <c r="AL249" s="134">
        <v>60</v>
      </c>
      <c r="AM249" s="134">
        <f t="shared" si="39"/>
        <v>97</v>
      </c>
      <c r="AN249" s="135">
        <f t="shared" si="41"/>
        <v>4.2824074074074081E-4</v>
      </c>
      <c r="AO249" s="135">
        <f t="shared" si="41"/>
        <v>0</v>
      </c>
      <c r="AP249" s="135">
        <f t="shared" si="41"/>
        <v>0</v>
      </c>
      <c r="AQ249" s="135">
        <f t="shared" si="41"/>
        <v>6.9444444444444436E-4</v>
      </c>
      <c r="AR249" s="135">
        <f t="shared" si="41"/>
        <v>1.1226851851851853E-3</v>
      </c>
      <c r="AS249" s="143"/>
      <c r="AT249" s="144">
        <f>IFERROR(Q249*INDEX(相性スクリプト1!$L$29:$L$33,MATCH(W249,相性スクリプト1!$K$29:$K$33,0),)," ")</f>
        <v>45</v>
      </c>
      <c r="AU249" s="144">
        <f>IFERROR(R249*INDEX(相性スクリプト1!$L$29:$L$33,MATCH(X249,相性スクリプト1!$K$29:$K$33,0),)," ")</f>
        <v>120</v>
      </c>
      <c r="AV249" s="144">
        <f>IFERROR(S249*INDEX(相性スクリプト1!$L$29:$L$33,MATCH(Y249,相性スクリプト1!$K$29:$K$33,0),)," ")</f>
        <v>110</v>
      </c>
      <c r="AW249" s="144">
        <f>IFERROR(T249*INDEX(相性スクリプト1!$L$29:$L$33,MATCH(Z249,相性スクリプト1!$K$29:$K$33,0),)," ")</f>
        <v>380</v>
      </c>
      <c r="AX249" s="144">
        <f>IFERROR(U249*INDEX(相性スクリプト1!$L$29:$L$33,MATCH(AA249,相性スクリプト1!$K$29:$K$33,0),)," ")</f>
        <v>130</v>
      </c>
      <c r="AY249" s="144">
        <f>IFERROR(V249*INDEX(相性スクリプト1!$L$29:$L$33,MATCH(AB249,相性スクリプト1!$K$29:$K$33,0),)," ")</f>
        <v>40</v>
      </c>
      <c r="AZ249" s="144">
        <f t="shared" si="43"/>
        <v>5.5556000000000001</v>
      </c>
      <c r="BA249" s="144">
        <f t="shared" si="43"/>
        <v>3.3334999999999999</v>
      </c>
      <c r="BB249" s="144">
        <f t="shared" si="43"/>
        <v>4.4443999999999999</v>
      </c>
      <c r="BC249" s="144">
        <f t="shared" si="43"/>
        <v>1.1113</v>
      </c>
      <c r="BD249" s="144">
        <f t="shared" si="43"/>
        <v>2.2222</v>
      </c>
      <c r="BE249" s="144">
        <f t="shared" si="43"/>
        <v>6.6660999999999992</v>
      </c>
      <c r="BF249" s="126">
        <f t="shared" si="40"/>
        <v>534126</v>
      </c>
      <c r="BG249" s="149"/>
    </row>
    <row r="250" spans="1:59" x14ac:dyDescent="0.15">
      <c r="A250" s="108">
        <f t="shared" si="44"/>
        <v>167</v>
      </c>
      <c r="B250" s="54" t="s">
        <v>526</v>
      </c>
      <c r="C250" s="109" t="s">
        <v>169</v>
      </c>
      <c r="D250" s="109" t="s">
        <v>210</v>
      </c>
      <c r="E250" s="110"/>
      <c r="F250" s="110"/>
      <c r="G250" s="110"/>
      <c r="H250" s="110"/>
      <c r="I250" s="110"/>
      <c r="J250" s="110"/>
      <c r="K250" s="110"/>
      <c r="L250" s="114"/>
      <c r="M250" s="114"/>
      <c r="N250" s="114"/>
      <c r="O250" s="114"/>
      <c r="P250" s="114"/>
      <c r="Q250" s="17"/>
      <c r="R250" s="17"/>
      <c r="S250" s="17"/>
      <c r="T250" s="17"/>
      <c r="U250" s="17"/>
      <c r="V250" s="17"/>
      <c r="W250" s="122"/>
      <c r="X250" s="122"/>
      <c r="Y250" s="122"/>
      <c r="Z250" s="122"/>
      <c r="AA250" s="122"/>
      <c r="AB250" s="122"/>
      <c r="AC250" s="126" t="str">
        <f t="shared" si="42"/>
        <v xml:space="preserve"> </v>
      </c>
      <c r="AD250" s="126" t="str">
        <f t="shared" si="42"/>
        <v xml:space="preserve"> </v>
      </c>
      <c r="AE250" s="126" t="str">
        <f t="shared" si="42"/>
        <v xml:space="preserve"> </v>
      </c>
      <c r="AF250" s="126" t="str">
        <f t="shared" si="42"/>
        <v xml:space="preserve"> </v>
      </c>
      <c r="AG250" s="126" t="str">
        <f t="shared" si="42"/>
        <v xml:space="preserve"> </v>
      </c>
      <c r="AH250" s="126" t="str">
        <f t="shared" si="42"/>
        <v xml:space="preserve"> </v>
      </c>
      <c r="AI250" s="134"/>
      <c r="AJ250" s="134"/>
      <c r="AK250" s="134"/>
      <c r="AL250" s="134"/>
      <c r="AM250" s="134" t="str">
        <f t="shared" si="39"/>
        <v xml:space="preserve"> </v>
      </c>
      <c r="AN250" s="135" t="str">
        <f t="shared" si="41"/>
        <v xml:space="preserve"> </v>
      </c>
      <c r="AO250" s="135" t="str">
        <f t="shared" si="41"/>
        <v xml:space="preserve"> </v>
      </c>
      <c r="AP250" s="135" t="str">
        <f t="shared" si="41"/>
        <v xml:space="preserve"> </v>
      </c>
      <c r="AQ250" s="135" t="str">
        <f t="shared" si="41"/>
        <v xml:space="preserve"> </v>
      </c>
      <c r="AR250" s="135" t="str">
        <f t="shared" si="41"/>
        <v xml:space="preserve"> </v>
      </c>
      <c r="AS250" s="143"/>
      <c r="AT250" s="144" t="str">
        <f>IFERROR(Q250*INDEX(相性スクリプト1!$L$29:$L$33,MATCH(W250,相性スクリプト1!$K$29:$K$33,0),)," ")</f>
        <v xml:space="preserve"> </v>
      </c>
      <c r="AU250" s="144" t="str">
        <f>IFERROR(R250*INDEX(相性スクリプト1!$L$29:$L$33,MATCH(X250,相性スクリプト1!$K$29:$K$33,0),)," ")</f>
        <v xml:space="preserve"> </v>
      </c>
      <c r="AV250" s="144" t="str">
        <f>IFERROR(S250*INDEX(相性スクリプト1!$L$29:$L$33,MATCH(Y250,相性スクリプト1!$K$29:$K$33,0),)," ")</f>
        <v xml:space="preserve"> </v>
      </c>
      <c r="AW250" s="144" t="str">
        <f>IFERROR(T250*INDEX(相性スクリプト1!$L$29:$L$33,MATCH(Z250,相性スクリプト1!$K$29:$K$33,0),)," ")</f>
        <v xml:space="preserve"> </v>
      </c>
      <c r="AX250" s="144" t="str">
        <f>IFERROR(U250*INDEX(相性スクリプト1!$L$29:$L$33,MATCH(AA250,相性スクリプト1!$K$29:$K$33,0),)," ")</f>
        <v xml:space="preserve"> </v>
      </c>
      <c r="AY250" s="144" t="str">
        <f>IFERROR(V250*INDEX(相性スクリプト1!$L$29:$L$33,MATCH(AB250,相性スクリプト1!$K$29:$K$33,0),)," ")</f>
        <v xml:space="preserve"> </v>
      </c>
      <c r="AZ250" s="144" t="str">
        <f t="shared" si="43"/>
        <v xml:space="preserve"> </v>
      </c>
      <c r="BA250" s="144" t="str">
        <f t="shared" si="43"/>
        <v xml:space="preserve"> </v>
      </c>
      <c r="BB250" s="144" t="str">
        <f t="shared" si="43"/>
        <v xml:space="preserve"> </v>
      </c>
      <c r="BC250" s="144" t="str">
        <f t="shared" si="43"/>
        <v xml:space="preserve"> </v>
      </c>
      <c r="BD250" s="144" t="str">
        <f t="shared" si="43"/>
        <v xml:space="preserve"> </v>
      </c>
      <c r="BE250" s="144" t="str">
        <f t="shared" si="43"/>
        <v xml:space="preserve"> </v>
      </c>
      <c r="BF250" s="126" t="str">
        <f t="shared" si="40"/>
        <v xml:space="preserve"> </v>
      </c>
      <c r="BG250" s="149"/>
    </row>
    <row r="251" spans="1:59" x14ac:dyDescent="0.15">
      <c r="A251" s="108">
        <f t="shared" si="44"/>
        <v>167</v>
      </c>
      <c r="B251" s="54" t="s">
        <v>527</v>
      </c>
      <c r="C251" s="109" t="s">
        <v>169</v>
      </c>
      <c r="D251" s="109" t="s">
        <v>210</v>
      </c>
      <c r="E251" s="110" t="s">
        <v>128</v>
      </c>
      <c r="F251" s="110" t="s">
        <v>150</v>
      </c>
      <c r="G251" s="110">
        <v>320</v>
      </c>
      <c r="H251" s="110" t="s">
        <v>275</v>
      </c>
      <c r="I251" s="110">
        <v>75</v>
      </c>
      <c r="J251" s="110" t="s">
        <v>135</v>
      </c>
      <c r="K251" s="110">
        <v>9</v>
      </c>
      <c r="L251" s="114" t="s">
        <v>224</v>
      </c>
      <c r="M251" s="114"/>
      <c r="N251" s="114"/>
      <c r="O251" s="114"/>
      <c r="P251" s="114"/>
      <c r="Q251" s="17">
        <v>97</v>
      </c>
      <c r="R251" s="17">
        <v>106</v>
      </c>
      <c r="S251" s="17">
        <v>156</v>
      </c>
      <c r="T251" s="17">
        <v>171</v>
      </c>
      <c r="U251" s="17">
        <v>147</v>
      </c>
      <c r="V251" s="17">
        <v>75</v>
      </c>
      <c r="W251" s="122" t="s">
        <v>134</v>
      </c>
      <c r="X251" s="122" t="s">
        <v>134</v>
      </c>
      <c r="Y251" s="122" t="s">
        <v>135</v>
      </c>
      <c r="Z251" s="122" t="s">
        <v>131</v>
      </c>
      <c r="AA251" s="122" t="s">
        <v>135</v>
      </c>
      <c r="AB251" s="122" t="s">
        <v>133</v>
      </c>
      <c r="AC251" s="126">
        <f t="shared" si="42"/>
        <v>5</v>
      </c>
      <c r="AD251" s="126">
        <f t="shared" si="42"/>
        <v>4</v>
      </c>
      <c r="AE251" s="126">
        <f t="shared" si="42"/>
        <v>2</v>
      </c>
      <c r="AF251" s="126">
        <f t="shared" si="42"/>
        <v>1</v>
      </c>
      <c r="AG251" s="126">
        <f t="shared" si="42"/>
        <v>3</v>
      </c>
      <c r="AH251" s="126">
        <f t="shared" si="42"/>
        <v>6</v>
      </c>
      <c r="AI251" s="134">
        <v>940</v>
      </c>
      <c r="AJ251" s="134">
        <v>0</v>
      </c>
      <c r="AK251" s="134">
        <v>0</v>
      </c>
      <c r="AL251" s="134">
        <v>256</v>
      </c>
      <c r="AM251" s="134">
        <f t="shared" si="39"/>
        <v>1196</v>
      </c>
      <c r="AN251" s="135">
        <f t="shared" si="41"/>
        <v>1.087962962962963E-2</v>
      </c>
      <c r="AO251" s="135">
        <f t="shared" si="41"/>
        <v>0</v>
      </c>
      <c r="AP251" s="135">
        <f t="shared" si="41"/>
        <v>0</v>
      </c>
      <c r="AQ251" s="135">
        <f t="shared" si="41"/>
        <v>2.9629629629629628E-3</v>
      </c>
      <c r="AR251" s="135">
        <f t="shared" si="41"/>
        <v>1.3842592592592594E-2</v>
      </c>
      <c r="AS251" s="143"/>
      <c r="AT251" s="144">
        <f>IFERROR(Q251*INDEX(相性スクリプト1!$L$29:$L$33,MATCH(W251,相性スクリプト1!$K$29:$K$33,0),)," ")</f>
        <v>48.5</v>
      </c>
      <c r="AU251" s="144">
        <f>IFERROR(R251*INDEX(相性スクリプト1!$L$29:$L$33,MATCH(X251,相性スクリプト1!$K$29:$K$33,0),)," ")</f>
        <v>53</v>
      </c>
      <c r="AV251" s="144">
        <f>IFERROR(S251*INDEX(相性スクリプト1!$L$29:$L$33,MATCH(Y251,相性スクリプト1!$K$29:$K$33,0),)," ")</f>
        <v>234</v>
      </c>
      <c r="AW251" s="144">
        <f>IFERROR(T251*INDEX(相性スクリプト1!$L$29:$L$33,MATCH(Z251,相性スクリプト1!$K$29:$K$33,0),)," ")</f>
        <v>342</v>
      </c>
      <c r="AX251" s="144">
        <f>IFERROR(U251*INDEX(相性スクリプト1!$L$29:$L$33,MATCH(AA251,相性スクリプト1!$K$29:$K$33,0),)," ")</f>
        <v>220.5</v>
      </c>
      <c r="AY251" s="144">
        <f>IFERROR(V251*INDEX(相性スクリプト1!$L$29:$L$33,MATCH(AB251,相性スクリプト1!$K$29:$K$33,0),)," ")</f>
        <v>0</v>
      </c>
      <c r="AZ251" s="144">
        <f t="shared" si="43"/>
        <v>5.5556000000000001</v>
      </c>
      <c r="BA251" s="144">
        <f t="shared" si="43"/>
        <v>4.4444999999999997</v>
      </c>
      <c r="BB251" s="144">
        <f t="shared" si="43"/>
        <v>2.2223999999999999</v>
      </c>
      <c r="BC251" s="144">
        <f t="shared" si="43"/>
        <v>1.1113</v>
      </c>
      <c r="BD251" s="144">
        <f t="shared" si="43"/>
        <v>3.3331999999999997</v>
      </c>
      <c r="BE251" s="144">
        <f t="shared" si="43"/>
        <v>6.6660999999999992</v>
      </c>
      <c r="BF251" s="126">
        <f t="shared" si="40"/>
        <v>542136</v>
      </c>
      <c r="BG251" s="149"/>
    </row>
    <row r="252" spans="1:59" x14ac:dyDescent="0.15">
      <c r="A252" s="108">
        <f t="shared" si="44"/>
        <v>167</v>
      </c>
      <c r="B252" s="54" t="s">
        <v>528</v>
      </c>
      <c r="C252" s="109" t="s">
        <v>169</v>
      </c>
      <c r="D252" s="109" t="s">
        <v>210</v>
      </c>
      <c r="E252" s="110" t="s">
        <v>128</v>
      </c>
      <c r="F252" s="110" t="s">
        <v>150</v>
      </c>
      <c r="G252" s="110">
        <v>340</v>
      </c>
      <c r="H252" s="110" t="s">
        <v>275</v>
      </c>
      <c r="I252" s="110">
        <v>-28</v>
      </c>
      <c r="J252" s="110" t="s">
        <v>135</v>
      </c>
      <c r="K252" s="110">
        <v>9</v>
      </c>
      <c r="L252" s="114" t="s">
        <v>529</v>
      </c>
      <c r="M252" s="114" t="s">
        <v>530</v>
      </c>
      <c r="N252" s="114"/>
      <c r="O252" s="114"/>
      <c r="P252" s="114" t="s">
        <v>163</v>
      </c>
      <c r="Q252" s="17">
        <v>106</v>
      </c>
      <c r="R252" s="17">
        <v>85</v>
      </c>
      <c r="S252" s="17">
        <v>138</v>
      </c>
      <c r="T252" s="17">
        <v>210</v>
      </c>
      <c r="U252" s="17">
        <v>110</v>
      </c>
      <c r="V252" s="17">
        <v>62</v>
      </c>
      <c r="W252" s="122" t="s">
        <v>134</v>
      </c>
      <c r="X252" s="122" t="s">
        <v>134</v>
      </c>
      <c r="Y252" s="122" t="s">
        <v>135</v>
      </c>
      <c r="Z252" s="122" t="s">
        <v>131</v>
      </c>
      <c r="AA252" s="122" t="s">
        <v>144</v>
      </c>
      <c r="AB252" s="122" t="s">
        <v>133</v>
      </c>
      <c r="AC252" s="126">
        <f t="shared" si="42"/>
        <v>4</v>
      </c>
      <c r="AD252" s="126">
        <f t="shared" si="42"/>
        <v>5</v>
      </c>
      <c r="AE252" s="126">
        <f t="shared" si="42"/>
        <v>2</v>
      </c>
      <c r="AF252" s="126">
        <f t="shared" si="42"/>
        <v>1</v>
      </c>
      <c r="AG252" s="126">
        <f t="shared" si="42"/>
        <v>3</v>
      </c>
      <c r="AH252" s="126">
        <f t="shared" si="42"/>
        <v>6</v>
      </c>
      <c r="AI252" s="134">
        <v>627</v>
      </c>
      <c r="AJ252" s="134">
        <v>0</v>
      </c>
      <c r="AK252" s="134">
        <v>0</v>
      </c>
      <c r="AL252" s="134">
        <v>201</v>
      </c>
      <c r="AM252" s="134">
        <f t="shared" si="39"/>
        <v>828</v>
      </c>
      <c r="AN252" s="135">
        <f t="shared" si="41"/>
        <v>7.2569444444444443E-3</v>
      </c>
      <c r="AO252" s="135">
        <f t="shared" si="41"/>
        <v>0</v>
      </c>
      <c r="AP252" s="135">
        <f t="shared" si="41"/>
        <v>0</v>
      </c>
      <c r="AQ252" s="135">
        <f t="shared" si="41"/>
        <v>2.3263888888888891E-3</v>
      </c>
      <c r="AR252" s="135">
        <f t="shared" si="41"/>
        <v>9.5833333333333326E-3</v>
      </c>
      <c r="AS252" s="143"/>
      <c r="AT252" s="144">
        <f>IFERROR(Q252*INDEX(相性スクリプト1!$L$29:$L$33,MATCH(W252,相性スクリプト1!$K$29:$K$33,0),)," ")</f>
        <v>53</v>
      </c>
      <c r="AU252" s="144">
        <f>IFERROR(R252*INDEX(相性スクリプト1!$L$29:$L$33,MATCH(X252,相性スクリプト1!$K$29:$K$33,0),)," ")</f>
        <v>42.5</v>
      </c>
      <c r="AV252" s="144">
        <f>IFERROR(S252*INDEX(相性スクリプト1!$L$29:$L$33,MATCH(Y252,相性スクリプト1!$K$29:$K$33,0),)," ")</f>
        <v>207</v>
      </c>
      <c r="AW252" s="144">
        <f>IFERROR(T252*INDEX(相性スクリプト1!$L$29:$L$33,MATCH(Z252,相性スクリプト1!$K$29:$K$33,0),)," ")</f>
        <v>420</v>
      </c>
      <c r="AX252" s="144">
        <f>IFERROR(U252*INDEX(相性スクリプト1!$L$29:$L$33,MATCH(AA252,相性スクリプト1!$K$29:$K$33,0),)," ")</f>
        <v>110</v>
      </c>
      <c r="AY252" s="144">
        <f>IFERROR(V252*INDEX(相性スクリプト1!$L$29:$L$33,MATCH(AB252,相性スクリプト1!$K$29:$K$33,0),)," ")</f>
        <v>0</v>
      </c>
      <c r="AZ252" s="144">
        <f t="shared" si="43"/>
        <v>4.4446000000000003</v>
      </c>
      <c r="BA252" s="144">
        <f t="shared" si="43"/>
        <v>5.5554999999999994</v>
      </c>
      <c r="BB252" s="144">
        <f t="shared" si="43"/>
        <v>2.2223999999999999</v>
      </c>
      <c r="BC252" s="144">
        <f t="shared" si="43"/>
        <v>1.1113</v>
      </c>
      <c r="BD252" s="144">
        <f t="shared" si="43"/>
        <v>3.3331999999999997</v>
      </c>
      <c r="BE252" s="144">
        <f t="shared" si="43"/>
        <v>6.6660999999999992</v>
      </c>
      <c r="BF252" s="126">
        <f t="shared" si="40"/>
        <v>452136</v>
      </c>
      <c r="BG252" s="149"/>
    </row>
    <row r="253" spans="1:59" x14ac:dyDescent="0.15">
      <c r="A253" s="108">
        <f t="shared" si="44"/>
        <v>167</v>
      </c>
      <c r="B253" s="54" t="s">
        <v>531</v>
      </c>
      <c r="C253" s="109" t="s">
        <v>169</v>
      </c>
      <c r="D253" s="109" t="s">
        <v>210</v>
      </c>
      <c r="E253" s="110" t="s">
        <v>128</v>
      </c>
      <c r="F253" s="110" t="s">
        <v>150</v>
      </c>
      <c r="G253" s="110">
        <v>300</v>
      </c>
      <c r="H253" s="110" t="s">
        <v>275</v>
      </c>
      <c r="I253" s="110">
        <v>-45</v>
      </c>
      <c r="J253" s="110" t="s">
        <v>135</v>
      </c>
      <c r="K253" s="110">
        <v>9</v>
      </c>
      <c r="L253" s="114" t="s">
        <v>487</v>
      </c>
      <c r="M253" s="114" t="s">
        <v>513</v>
      </c>
      <c r="N253" s="114"/>
      <c r="O253" s="114"/>
      <c r="P253" s="114" t="s">
        <v>516</v>
      </c>
      <c r="Q253" s="17">
        <v>101</v>
      </c>
      <c r="R253" s="17">
        <v>136</v>
      </c>
      <c r="S253" s="17">
        <v>120</v>
      </c>
      <c r="T253" s="17">
        <v>206</v>
      </c>
      <c r="U253" s="17">
        <v>145</v>
      </c>
      <c r="V253" s="17">
        <v>99</v>
      </c>
      <c r="W253" s="122" t="s">
        <v>134</v>
      </c>
      <c r="X253" s="122" t="s">
        <v>144</v>
      </c>
      <c r="Y253" s="122" t="s">
        <v>144</v>
      </c>
      <c r="Z253" s="122" t="s">
        <v>131</v>
      </c>
      <c r="AA253" s="122" t="s">
        <v>144</v>
      </c>
      <c r="AB253" s="122" t="s">
        <v>134</v>
      </c>
      <c r="AC253" s="126">
        <f t="shared" si="42"/>
        <v>5</v>
      </c>
      <c r="AD253" s="126">
        <f t="shared" si="42"/>
        <v>3</v>
      </c>
      <c r="AE253" s="126">
        <f t="shared" si="42"/>
        <v>4</v>
      </c>
      <c r="AF253" s="126">
        <f t="shared" si="42"/>
        <v>1</v>
      </c>
      <c r="AG253" s="126">
        <f t="shared" si="42"/>
        <v>2</v>
      </c>
      <c r="AH253" s="126">
        <f t="shared" si="42"/>
        <v>6</v>
      </c>
      <c r="AI253" s="134">
        <v>3488</v>
      </c>
      <c r="AJ253" s="134">
        <v>0</v>
      </c>
      <c r="AK253" s="134">
        <v>0</v>
      </c>
      <c r="AL253" s="134">
        <v>302</v>
      </c>
      <c r="AM253" s="134">
        <f t="shared" si="39"/>
        <v>3790</v>
      </c>
      <c r="AN253" s="135">
        <f t="shared" si="41"/>
        <v>4.0370370370370376E-2</v>
      </c>
      <c r="AO253" s="135">
        <f t="shared" si="41"/>
        <v>0</v>
      </c>
      <c r="AP253" s="135">
        <f t="shared" si="41"/>
        <v>0</v>
      </c>
      <c r="AQ253" s="135">
        <f t="shared" si="41"/>
        <v>3.4953703703703705E-3</v>
      </c>
      <c r="AR253" s="135">
        <f t="shared" si="41"/>
        <v>4.386574074074074E-2</v>
      </c>
      <c r="AS253" s="143"/>
      <c r="AT253" s="144">
        <f>IFERROR(Q253*INDEX(相性スクリプト1!$L$29:$L$33,MATCH(W253,相性スクリプト1!$K$29:$K$33,0),)," ")</f>
        <v>50.5</v>
      </c>
      <c r="AU253" s="144">
        <f>IFERROR(R253*INDEX(相性スクリプト1!$L$29:$L$33,MATCH(X253,相性スクリプト1!$K$29:$K$33,0),)," ")</f>
        <v>136</v>
      </c>
      <c r="AV253" s="144">
        <f>IFERROR(S253*INDEX(相性スクリプト1!$L$29:$L$33,MATCH(Y253,相性スクリプト1!$K$29:$K$33,0),)," ")</f>
        <v>120</v>
      </c>
      <c r="AW253" s="144">
        <f>IFERROR(T253*INDEX(相性スクリプト1!$L$29:$L$33,MATCH(Z253,相性スクリプト1!$K$29:$K$33,0),)," ")</f>
        <v>412</v>
      </c>
      <c r="AX253" s="144">
        <f>IFERROR(U253*INDEX(相性スクリプト1!$L$29:$L$33,MATCH(AA253,相性スクリプト1!$K$29:$K$33,0),)," ")</f>
        <v>145</v>
      </c>
      <c r="AY253" s="144">
        <f>IFERROR(V253*INDEX(相性スクリプト1!$L$29:$L$33,MATCH(AB253,相性スクリプト1!$K$29:$K$33,0),)," ")</f>
        <v>49.5</v>
      </c>
      <c r="AZ253" s="144">
        <f t="shared" si="43"/>
        <v>5.5556000000000001</v>
      </c>
      <c r="BA253" s="144">
        <f t="shared" si="43"/>
        <v>3.3334999999999999</v>
      </c>
      <c r="BB253" s="144">
        <f t="shared" si="43"/>
        <v>4.4443999999999999</v>
      </c>
      <c r="BC253" s="144">
        <f t="shared" si="43"/>
        <v>1.1113</v>
      </c>
      <c r="BD253" s="144">
        <f t="shared" si="43"/>
        <v>2.2222</v>
      </c>
      <c r="BE253" s="144">
        <f t="shared" si="43"/>
        <v>6.6660999999999992</v>
      </c>
      <c r="BF253" s="126">
        <f t="shared" si="40"/>
        <v>534126</v>
      </c>
      <c r="BG253" s="149"/>
    </row>
    <row r="254" spans="1:59" x14ac:dyDescent="0.15">
      <c r="A254" s="108">
        <f t="shared" si="44"/>
        <v>168</v>
      </c>
      <c r="B254" s="54" t="s">
        <v>532</v>
      </c>
      <c r="C254" s="109" t="s">
        <v>533</v>
      </c>
      <c r="D254" s="109" t="s">
        <v>127</v>
      </c>
      <c r="E254" s="110" t="s">
        <v>128</v>
      </c>
      <c r="F254" s="110" t="s">
        <v>140</v>
      </c>
      <c r="G254" s="110">
        <v>300</v>
      </c>
      <c r="H254" s="110" t="s">
        <v>141</v>
      </c>
      <c r="I254" s="110">
        <v>-40</v>
      </c>
      <c r="J254" s="110" t="s">
        <v>131</v>
      </c>
      <c r="K254" s="110">
        <v>8</v>
      </c>
      <c r="L254" s="114" t="s">
        <v>451</v>
      </c>
      <c r="M254" s="114"/>
      <c r="N254" s="114" t="s">
        <v>534</v>
      </c>
      <c r="O254" s="114"/>
      <c r="P254" s="114"/>
      <c r="Q254" s="17">
        <v>70</v>
      </c>
      <c r="R254" s="17">
        <v>90</v>
      </c>
      <c r="S254" s="17">
        <v>160</v>
      </c>
      <c r="T254" s="17">
        <v>170</v>
      </c>
      <c r="U254" s="17">
        <v>130</v>
      </c>
      <c r="V254" s="17">
        <v>60</v>
      </c>
      <c r="W254" s="122" t="s">
        <v>134</v>
      </c>
      <c r="X254" s="122" t="s">
        <v>144</v>
      </c>
      <c r="Y254" s="122" t="s">
        <v>135</v>
      </c>
      <c r="Z254" s="122" t="s">
        <v>131</v>
      </c>
      <c r="AA254" s="122" t="s">
        <v>144</v>
      </c>
      <c r="AB254" s="122" t="s">
        <v>133</v>
      </c>
      <c r="AC254" s="126">
        <f t="shared" si="42"/>
        <v>5</v>
      </c>
      <c r="AD254" s="126">
        <f t="shared" si="42"/>
        <v>4</v>
      </c>
      <c r="AE254" s="126">
        <f t="shared" si="42"/>
        <v>2</v>
      </c>
      <c r="AF254" s="126">
        <f t="shared" si="42"/>
        <v>1</v>
      </c>
      <c r="AG254" s="126">
        <f t="shared" si="42"/>
        <v>3</v>
      </c>
      <c r="AH254" s="126">
        <f t="shared" si="42"/>
        <v>6</v>
      </c>
      <c r="AI254" s="134">
        <v>5</v>
      </c>
      <c r="AJ254" s="134">
        <v>0</v>
      </c>
      <c r="AK254" s="134">
        <v>0</v>
      </c>
      <c r="AL254" s="134">
        <v>720</v>
      </c>
      <c r="AM254" s="134">
        <f t="shared" si="39"/>
        <v>725</v>
      </c>
      <c r="AN254" s="135">
        <f t="shared" si="41"/>
        <v>5.7870370370370373E-5</v>
      </c>
      <c r="AO254" s="135">
        <f t="shared" si="41"/>
        <v>0</v>
      </c>
      <c r="AP254" s="135">
        <f t="shared" si="41"/>
        <v>0</v>
      </c>
      <c r="AQ254" s="135">
        <f t="shared" si="41"/>
        <v>8.3333333333333332E-3</v>
      </c>
      <c r="AR254" s="135">
        <f t="shared" si="41"/>
        <v>8.3912037037037028E-3</v>
      </c>
      <c r="AS254" s="143"/>
      <c r="AT254" s="144">
        <f>IFERROR(Q254*INDEX(相性スクリプト1!$L$29:$L$33,MATCH(W254,相性スクリプト1!$K$29:$K$33,0),)," ")</f>
        <v>35</v>
      </c>
      <c r="AU254" s="144">
        <f>IFERROR(R254*INDEX(相性スクリプト1!$L$29:$L$33,MATCH(X254,相性スクリプト1!$K$29:$K$33,0),)," ")</f>
        <v>90</v>
      </c>
      <c r="AV254" s="144">
        <f>IFERROR(S254*INDEX(相性スクリプト1!$L$29:$L$33,MATCH(Y254,相性スクリプト1!$K$29:$K$33,0),)," ")</f>
        <v>240</v>
      </c>
      <c r="AW254" s="144">
        <f>IFERROR(T254*INDEX(相性スクリプト1!$L$29:$L$33,MATCH(Z254,相性スクリプト1!$K$29:$K$33,0),)," ")</f>
        <v>340</v>
      </c>
      <c r="AX254" s="144">
        <f>IFERROR(U254*INDEX(相性スクリプト1!$L$29:$L$33,MATCH(AA254,相性スクリプト1!$K$29:$K$33,0),)," ")</f>
        <v>130</v>
      </c>
      <c r="AY254" s="144">
        <f>IFERROR(V254*INDEX(相性スクリプト1!$L$29:$L$33,MATCH(AB254,相性スクリプト1!$K$29:$K$33,0),)," ")</f>
        <v>0</v>
      </c>
      <c r="AZ254" s="144">
        <f t="shared" si="43"/>
        <v>5.5556000000000001</v>
      </c>
      <c r="BA254" s="144">
        <f t="shared" si="43"/>
        <v>4.4444999999999997</v>
      </c>
      <c r="BB254" s="144">
        <f t="shared" si="43"/>
        <v>2.2223999999999999</v>
      </c>
      <c r="BC254" s="144">
        <f t="shared" si="43"/>
        <v>1.1113</v>
      </c>
      <c r="BD254" s="144">
        <f t="shared" si="43"/>
        <v>3.3331999999999997</v>
      </c>
      <c r="BE254" s="144">
        <f t="shared" si="43"/>
        <v>6.6660999999999992</v>
      </c>
      <c r="BF254" s="126">
        <f t="shared" si="40"/>
        <v>542136</v>
      </c>
      <c r="BG254" s="149"/>
    </row>
    <row r="255" spans="1:59" x14ac:dyDescent="0.15">
      <c r="A255" s="108">
        <f t="shared" si="44"/>
        <v>169</v>
      </c>
      <c r="B255" s="54" t="s">
        <v>535</v>
      </c>
      <c r="C255" s="109" t="s">
        <v>533</v>
      </c>
      <c r="D255" s="109" t="s">
        <v>139</v>
      </c>
      <c r="E255" s="110" t="s">
        <v>128</v>
      </c>
      <c r="F255" s="110" t="s">
        <v>148</v>
      </c>
      <c r="G255" s="110">
        <v>280</v>
      </c>
      <c r="H255" s="110" t="s">
        <v>141</v>
      </c>
      <c r="I255" s="110">
        <v>-55</v>
      </c>
      <c r="J255" s="110" t="s">
        <v>135</v>
      </c>
      <c r="K255" s="110">
        <v>12</v>
      </c>
      <c r="L255" s="114" t="s">
        <v>451</v>
      </c>
      <c r="M255" s="114"/>
      <c r="N255" s="114"/>
      <c r="O255" s="114"/>
      <c r="P255" s="114"/>
      <c r="Q255" s="17">
        <v>70</v>
      </c>
      <c r="R255" s="17">
        <v>100</v>
      </c>
      <c r="S255" s="17">
        <v>140</v>
      </c>
      <c r="T255" s="17">
        <v>160</v>
      </c>
      <c r="U255" s="17">
        <v>120</v>
      </c>
      <c r="V255" s="17">
        <v>90</v>
      </c>
      <c r="W255" s="122" t="s">
        <v>134</v>
      </c>
      <c r="X255" s="122" t="s">
        <v>135</v>
      </c>
      <c r="Y255" s="122" t="s">
        <v>135</v>
      </c>
      <c r="Z255" s="122" t="s">
        <v>135</v>
      </c>
      <c r="AA255" s="122" t="s">
        <v>144</v>
      </c>
      <c r="AB255" s="122" t="s">
        <v>134</v>
      </c>
      <c r="AC255" s="126">
        <f t="shared" si="42"/>
        <v>6</v>
      </c>
      <c r="AD255" s="126">
        <f t="shared" si="42"/>
        <v>3</v>
      </c>
      <c r="AE255" s="126">
        <f t="shared" si="42"/>
        <v>2</v>
      </c>
      <c r="AF255" s="126">
        <f t="shared" si="42"/>
        <v>1</v>
      </c>
      <c r="AG255" s="126">
        <f t="shared" si="42"/>
        <v>4</v>
      </c>
      <c r="AH255" s="126">
        <f t="shared" si="42"/>
        <v>5</v>
      </c>
      <c r="AI255" s="134">
        <v>48</v>
      </c>
      <c r="AJ255" s="134">
        <v>0</v>
      </c>
      <c r="AK255" s="134">
        <v>0</v>
      </c>
      <c r="AL255" s="134">
        <v>720</v>
      </c>
      <c r="AM255" s="134">
        <f t="shared" si="39"/>
        <v>768</v>
      </c>
      <c r="AN255" s="135">
        <f t="shared" si="41"/>
        <v>5.5555555555555556E-4</v>
      </c>
      <c r="AO255" s="135">
        <f t="shared" si="41"/>
        <v>0</v>
      </c>
      <c r="AP255" s="135">
        <f t="shared" si="41"/>
        <v>0</v>
      </c>
      <c r="AQ255" s="135">
        <f t="shared" si="41"/>
        <v>8.3333333333333332E-3</v>
      </c>
      <c r="AR255" s="135">
        <f t="shared" si="41"/>
        <v>8.8888888888888889E-3</v>
      </c>
      <c r="AS255" s="143"/>
      <c r="AT255" s="144">
        <f>IFERROR(Q255*INDEX(相性スクリプト1!$L$29:$L$33,MATCH(W255,相性スクリプト1!$K$29:$K$33,0),)," ")</f>
        <v>35</v>
      </c>
      <c r="AU255" s="144">
        <f>IFERROR(R255*INDEX(相性スクリプト1!$L$29:$L$33,MATCH(X255,相性スクリプト1!$K$29:$K$33,0),)," ")</f>
        <v>150</v>
      </c>
      <c r="AV255" s="144">
        <f>IFERROR(S255*INDEX(相性スクリプト1!$L$29:$L$33,MATCH(Y255,相性スクリプト1!$K$29:$K$33,0),)," ")</f>
        <v>210</v>
      </c>
      <c r="AW255" s="144">
        <f>IFERROR(T255*INDEX(相性スクリプト1!$L$29:$L$33,MATCH(Z255,相性スクリプト1!$K$29:$K$33,0),)," ")</f>
        <v>240</v>
      </c>
      <c r="AX255" s="144">
        <f>IFERROR(U255*INDEX(相性スクリプト1!$L$29:$L$33,MATCH(AA255,相性スクリプト1!$K$29:$K$33,0),)," ")</f>
        <v>120</v>
      </c>
      <c r="AY255" s="144">
        <f>IFERROR(V255*INDEX(相性スクリプト1!$L$29:$L$33,MATCH(AB255,相性スクリプト1!$K$29:$K$33,0),)," ")</f>
        <v>45</v>
      </c>
      <c r="AZ255" s="144">
        <f t="shared" si="43"/>
        <v>6.6665999999999999</v>
      </c>
      <c r="BA255" s="144">
        <f t="shared" si="43"/>
        <v>3.3445</v>
      </c>
      <c r="BB255" s="144">
        <f t="shared" si="43"/>
        <v>2.2223999999999999</v>
      </c>
      <c r="BC255" s="144">
        <f t="shared" si="43"/>
        <v>1.1113</v>
      </c>
      <c r="BD255" s="144">
        <f t="shared" si="43"/>
        <v>4.4332000000000011</v>
      </c>
      <c r="BE255" s="144">
        <f t="shared" si="43"/>
        <v>5.5550999999999995</v>
      </c>
      <c r="BF255" s="126">
        <f t="shared" si="40"/>
        <v>632145</v>
      </c>
      <c r="BG255" s="149"/>
    </row>
    <row r="256" spans="1:59" x14ac:dyDescent="0.15">
      <c r="A256" s="108">
        <f t="shared" si="44"/>
        <v>170</v>
      </c>
      <c r="B256" s="54" t="s">
        <v>536</v>
      </c>
      <c r="C256" s="109" t="s">
        <v>533</v>
      </c>
      <c r="D256" s="109" t="s">
        <v>169</v>
      </c>
      <c r="E256" s="110" t="s">
        <v>128</v>
      </c>
      <c r="F256" s="110" t="s">
        <v>162</v>
      </c>
      <c r="G256" s="110">
        <v>300</v>
      </c>
      <c r="H256" s="110" t="s">
        <v>141</v>
      </c>
      <c r="I256" s="110">
        <v>65</v>
      </c>
      <c r="J256" s="110" t="s">
        <v>131</v>
      </c>
      <c r="K256" s="110">
        <v>8</v>
      </c>
      <c r="L256" s="114" t="s">
        <v>451</v>
      </c>
      <c r="M256" s="114"/>
      <c r="N256" s="114"/>
      <c r="O256" s="114"/>
      <c r="P256" s="114"/>
      <c r="Q256" s="17">
        <v>60</v>
      </c>
      <c r="R256" s="17">
        <v>90</v>
      </c>
      <c r="S256" s="17">
        <v>110</v>
      </c>
      <c r="T256" s="17">
        <v>180</v>
      </c>
      <c r="U256" s="17">
        <v>130</v>
      </c>
      <c r="V256" s="17">
        <v>60</v>
      </c>
      <c r="W256" s="122" t="s">
        <v>134</v>
      </c>
      <c r="X256" s="122" t="s">
        <v>144</v>
      </c>
      <c r="Y256" s="122" t="s">
        <v>144</v>
      </c>
      <c r="Z256" s="122" t="s">
        <v>131</v>
      </c>
      <c r="AA256" s="122" t="s">
        <v>144</v>
      </c>
      <c r="AB256" s="122" t="s">
        <v>133</v>
      </c>
      <c r="AC256" s="126">
        <f t="shared" si="42"/>
        <v>5</v>
      </c>
      <c r="AD256" s="126">
        <f t="shared" si="42"/>
        <v>4</v>
      </c>
      <c r="AE256" s="126">
        <f t="shared" si="42"/>
        <v>3</v>
      </c>
      <c r="AF256" s="126">
        <f t="shared" si="42"/>
        <v>1</v>
      </c>
      <c r="AG256" s="126">
        <f t="shared" si="42"/>
        <v>2</v>
      </c>
      <c r="AH256" s="126">
        <f t="shared" si="42"/>
        <v>6</v>
      </c>
      <c r="AI256" s="134">
        <v>46</v>
      </c>
      <c r="AJ256" s="134">
        <v>0</v>
      </c>
      <c r="AK256" s="134">
        <v>0</v>
      </c>
      <c r="AL256" s="134">
        <v>720</v>
      </c>
      <c r="AM256" s="134">
        <f t="shared" si="39"/>
        <v>766</v>
      </c>
      <c r="AN256" s="135">
        <f t="shared" si="41"/>
        <v>5.3240740740740744E-4</v>
      </c>
      <c r="AO256" s="135">
        <f t="shared" si="41"/>
        <v>0</v>
      </c>
      <c r="AP256" s="135">
        <f t="shared" si="41"/>
        <v>0</v>
      </c>
      <c r="AQ256" s="135">
        <f t="shared" si="41"/>
        <v>8.3333333333333332E-3</v>
      </c>
      <c r="AR256" s="135">
        <f t="shared" si="41"/>
        <v>8.86574074074074E-3</v>
      </c>
      <c r="AS256" s="143"/>
      <c r="AT256" s="144">
        <f>IFERROR(Q256*INDEX(相性スクリプト1!$L$29:$L$33,MATCH(W256,相性スクリプト1!$K$29:$K$33,0),)," ")</f>
        <v>30</v>
      </c>
      <c r="AU256" s="144">
        <f>IFERROR(R256*INDEX(相性スクリプト1!$L$29:$L$33,MATCH(X256,相性スクリプト1!$K$29:$K$33,0),)," ")</f>
        <v>90</v>
      </c>
      <c r="AV256" s="144">
        <f>IFERROR(S256*INDEX(相性スクリプト1!$L$29:$L$33,MATCH(Y256,相性スクリプト1!$K$29:$K$33,0),)," ")</f>
        <v>110</v>
      </c>
      <c r="AW256" s="144">
        <f>IFERROR(T256*INDEX(相性スクリプト1!$L$29:$L$33,MATCH(Z256,相性スクリプト1!$K$29:$K$33,0),)," ")</f>
        <v>360</v>
      </c>
      <c r="AX256" s="144">
        <f>IFERROR(U256*INDEX(相性スクリプト1!$L$29:$L$33,MATCH(AA256,相性スクリプト1!$K$29:$K$33,0),)," ")</f>
        <v>130</v>
      </c>
      <c r="AY256" s="144">
        <f>IFERROR(V256*INDEX(相性スクリプト1!$L$29:$L$33,MATCH(AB256,相性スクリプト1!$K$29:$K$33,0),)," ")</f>
        <v>0</v>
      </c>
      <c r="AZ256" s="144">
        <f t="shared" si="43"/>
        <v>5.5556000000000001</v>
      </c>
      <c r="BA256" s="144">
        <f t="shared" si="43"/>
        <v>4.4444999999999997</v>
      </c>
      <c r="BB256" s="144">
        <f t="shared" si="43"/>
        <v>3.3333999999999997</v>
      </c>
      <c r="BC256" s="144">
        <f t="shared" si="43"/>
        <v>1.1113</v>
      </c>
      <c r="BD256" s="144">
        <f t="shared" si="43"/>
        <v>2.2222</v>
      </c>
      <c r="BE256" s="144">
        <f t="shared" si="43"/>
        <v>6.6550999999999991</v>
      </c>
      <c r="BF256" s="126">
        <f t="shared" si="40"/>
        <v>543126</v>
      </c>
      <c r="BG256" s="149"/>
    </row>
    <row r="257" spans="1:59" x14ac:dyDescent="0.15">
      <c r="A257" s="108">
        <f t="shared" si="44"/>
        <v>171</v>
      </c>
      <c r="B257" s="54" t="s">
        <v>533</v>
      </c>
      <c r="C257" s="109" t="s">
        <v>533</v>
      </c>
      <c r="D257" s="109" t="s">
        <v>533</v>
      </c>
      <c r="E257" s="110" t="s">
        <v>128</v>
      </c>
      <c r="F257" s="110" t="s">
        <v>162</v>
      </c>
      <c r="G257" s="110">
        <v>300</v>
      </c>
      <c r="H257" s="110" t="s">
        <v>141</v>
      </c>
      <c r="I257" s="110">
        <v>-25</v>
      </c>
      <c r="J257" s="110" t="s">
        <v>131</v>
      </c>
      <c r="K257" s="110">
        <v>8</v>
      </c>
      <c r="L257" s="114" t="s">
        <v>451</v>
      </c>
      <c r="M257" s="114"/>
      <c r="N257" s="114"/>
      <c r="O257" s="114"/>
      <c r="P257" s="114"/>
      <c r="Q257" s="17">
        <v>60</v>
      </c>
      <c r="R257" s="17">
        <v>100</v>
      </c>
      <c r="S257" s="17">
        <v>110</v>
      </c>
      <c r="T257" s="17">
        <v>160</v>
      </c>
      <c r="U257" s="17">
        <v>150</v>
      </c>
      <c r="V257" s="17">
        <v>70</v>
      </c>
      <c r="W257" s="122" t="s">
        <v>134</v>
      </c>
      <c r="X257" s="122" t="s">
        <v>144</v>
      </c>
      <c r="Y257" s="122" t="s">
        <v>144</v>
      </c>
      <c r="Z257" s="122" t="s">
        <v>131</v>
      </c>
      <c r="AA257" s="122" t="s">
        <v>144</v>
      </c>
      <c r="AB257" s="122" t="s">
        <v>133</v>
      </c>
      <c r="AC257" s="126">
        <f t="shared" si="42"/>
        <v>5</v>
      </c>
      <c r="AD257" s="126">
        <f t="shared" si="42"/>
        <v>4</v>
      </c>
      <c r="AE257" s="126">
        <f t="shared" si="42"/>
        <v>3</v>
      </c>
      <c r="AF257" s="126">
        <f t="shared" si="42"/>
        <v>1</v>
      </c>
      <c r="AG257" s="126">
        <f t="shared" si="42"/>
        <v>2</v>
      </c>
      <c r="AH257" s="126">
        <f t="shared" si="42"/>
        <v>6</v>
      </c>
      <c r="AI257" s="134">
        <v>36</v>
      </c>
      <c r="AJ257" s="134">
        <v>0</v>
      </c>
      <c r="AK257" s="134">
        <v>0</v>
      </c>
      <c r="AL257" s="134">
        <v>720</v>
      </c>
      <c r="AM257" s="134">
        <f t="shared" si="39"/>
        <v>756</v>
      </c>
      <c r="AN257" s="135">
        <f t="shared" si="41"/>
        <v>4.1666666666666669E-4</v>
      </c>
      <c r="AO257" s="135">
        <f t="shared" si="41"/>
        <v>0</v>
      </c>
      <c r="AP257" s="135">
        <f t="shared" si="41"/>
        <v>0</v>
      </c>
      <c r="AQ257" s="135">
        <f t="shared" si="41"/>
        <v>8.3333333333333332E-3</v>
      </c>
      <c r="AR257" s="135">
        <f t="shared" si="41"/>
        <v>8.7500000000000008E-3</v>
      </c>
      <c r="AS257" s="143"/>
      <c r="AT257" s="144">
        <f>IFERROR(Q257*INDEX(相性スクリプト1!$L$29:$L$33,MATCH(W257,相性スクリプト1!$K$29:$K$33,0),)," ")</f>
        <v>30</v>
      </c>
      <c r="AU257" s="144">
        <f>IFERROR(R257*INDEX(相性スクリプト1!$L$29:$L$33,MATCH(X257,相性スクリプト1!$K$29:$K$33,0),)," ")</f>
        <v>100</v>
      </c>
      <c r="AV257" s="144">
        <f>IFERROR(S257*INDEX(相性スクリプト1!$L$29:$L$33,MATCH(Y257,相性スクリプト1!$K$29:$K$33,0),)," ")</f>
        <v>110</v>
      </c>
      <c r="AW257" s="144">
        <f>IFERROR(T257*INDEX(相性スクリプト1!$L$29:$L$33,MATCH(Z257,相性スクリプト1!$K$29:$K$33,0),)," ")</f>
        <v>320</v>
      </c>
      <c r="AX257" s="144">
        <f>IFERROR(U257*INDEX(相性スクリプト1!$L$29:$L$33,MATCH(AA257,相性スクリプト1!$K$29:$K$33,0),)," ")</f>
        <v>150</v>
      </c>
      <c r="AY257" s="144">
        <f>IFERROR(V257*INDEX(相性スクリプト1!$L$29:$L$33,MATCH(AB257,相性スクリプト1!$K$29:$K$33,0),)," ")</f>
        <v>0</v>
      </c>
      <c r="AZ257" s="144">
        <f t="shared" si="43"/>
        <v>5.5666000000000002</v>
      </c>
      <c r="BA257" s="144">
        <f t="shared" si="43"/>
        <v>4.4444999999999997</v>
      </c>
      <c r="BB257" s="144">
        <f t="shared" si="43"/>
        <v>3.3333999999999997</v>
      </c>
      <c r="BC257" s="144">
        <f t="shared" si="43"/>
        <v>1.1113</v>
      </c>
      <c r="BD257" s="144">
        <f t="shared" si="43"/>
        <v>2.2222</v>
      </c>
      <c r="BE257" s="144">
        <f t="shared" si="43"/>
        <v>6.6550999999999991</v>
      </c>
      <c r="BF257" s="126">
        <f t="shared" si="40"/>
        <v>543126</v>
      </c>
      <c r="BG257" s="149"/>
    </row>
    <row r="258" spans="1:59" x14ac:dyDescent="0.15">
      <c r="A258" s="108">
        <f t="shared" si="44"/>
        <v>171</v>
      </c>
      <c r="B258" s="54" t="s">
        <v>537</v>
      </c>
      <c r="C258" s="109" t="s">
        <v>533</v>
      </c>
      <c r="D258" s="109" t="s">
        <v>533</v>
      </c>
      <c r="E258" s="110" t="s">
        <v>128</v>
      </c>
      <c r="F258" s="110" t="s">
        <v>162</v>
      </c>
      <c r="G258" s="110">
        <v>300</v>
      </c>
      <c r="H258" s="110" t="s">
        <v>141</v>
      </c>
      <c r="I258" s="110">
        <v>-25</v>
      </c>
      <c r="J258" s="110" t="s">
        <v>131</v>
      </c>
      <c r="K258" s="110">
        <v>8</v>
      </c>
      <c r="L258" s="114" t="s">
        <v>451</v>
      </c>
      <c r="M258" s="114" t="s">
        <v>530</v>
      </c>
      <c r="N258" s="114"/>
      <c r="O258" s="114"/>
      <c r="P258" s="114"/>
      <c r="Q258" s="17">
        <v>66</v>
      </c>
      <c r="R258" s="17">
        <v>128</v>
      </c>
      <c r="S258" s="17">
        <v>118</v>
      </c>
      <c r="T258" s="17">
        <v>177</v>
      </c>
      <c r="U258" s="17">
        <v>156</v>
      </c>
      <c r="V258" s="17">
        <v>85</v>
      </c>
      <c r="W258" s="122" t="s">
        <v>134</v>
      </c>
      <c r="X258" s="122" t="s">
        <v>144</v>
      </c>
      <c r="Y258" s="122" t="s">
        <v>144</v>
      </c>
      <c r="Z258" s="122" t="s">
        <v>131</v>
      </c>
      <c r="AA258" s="122" t="s">
        <v>144</v>
      </c>
      <c r="AB258" s="122" t="s">
        <v>133</v>
      </c>
      <c r="AC258" s="126">
        <f t="shared" si="42"/>
        <v>5</v>
      </c>
      <c r="AD258" s="126">
        <f t="shared" si="42"/>
        <v>3</v>
      </c>
      <c r="AE258" s="126">
        <f t="shared" si="42"/>
        <v>4</v>
      </c>
      <c r="AF258" s="126">
        <f t="shared" si="42"/>
        <v>1</v>
      </c>
      <c r="AG258" s="126">
        <f t="shared" si="42"/>
        <v>2</v>
      </c>
      <c r="AH258" s="126">
        <f t="shared" si="42"/>
        <v>6</v>
      </c>
      <c r="AI258" s="134">
        <v>3244</v>
      </c>
      <c r="AJ258" s="134">
        <v>0</v>
      </c>
      <c r="AK258" s="134">
        <v>0</v>
      </c>
      <c r="AL258" s="134">
        <v>562</v>
      </c>
      <c r="AM258" s="134">
        <f t="shared" si="39"/>
        <v>3806</v>
      </c>
      <c r="AN258" s="135">
        <f t="shared" si="41"/>
        <v>3.7546296296296293E-2</v>
      </c>
      <c r="AO258" s="135">
        <f t="shared" si="41"/>
        <v>0</v>
      </c>
      <c r="AP258" s="135">
        <f t="shared" si="41"/>
        <v>0</v>
      </c>
      <c r="AQ258" s="135">
        <f t="shared" si="41"/>
        <v>6.5046296296296293E-3</v>
      </c>
      <c r="AR258" s="135">
        <f t="shared" si="41"/>
        <v>4.4050925925925931E-2</v>
      </c>
      <c r="AS258" s="143"/>
      <c r="AT258" s="144">
        <f>IFERROR(Q258*INDEX(相性スクリプト1!$L$29:$L$33,MATCH(W258,相性スクリプト1!$K$29:$K$33,0),)," ")</f>
        <v>33</v>
      </c>
      <c r="AU258" s="144">
        <f>IFERROR(R258*INDEX(相性スクリプト1!$L$29:$L$33,MATCH(X258,相性スクリプト1!$K$29:$K$33,0),)," ")</f>
        <v>128</v>
      </c>
      <c r="AV258" s="144">
        <f>IFERROR(S258*INDEX(相性スクリプト1!$L$29:$L$33,MATCH(Y258,相性スクリプト1!$K$29:$K$33,0),)," ")</f>
        <v>118</v>
      </c>
      <c r="AW258" s="144">
        <f>IFERROR(T258*INDEX(相性スクリプト1!$L$29:$L$33,MATCH(Z258,相性スクリプト1!$K$29:$K$33,0),)," ")</f>
        <v>354</v>
      </c>
      <c r="AX258" s="144">
        <f>IFERROR(U258*INDEX(相性スクリプト1!$L$29:$L$33,MATCH(AA258,相性スクリプト1!$K$29:$K$33,0),)," ")</f>
        <v>156</v>
      </c>
      <c r="AY258" s="144">
        <f>IFERROR(V258*INDEX(相性スクリプト1!$L$29:$L$33,MATCH(AB258,相性スクリプト1!$K$29:$K$33,0),)," ")</f>
        <v>0</v>
      </c>
      <c r="AZ258" s="144">
        <f t="shared" si="43"/>
        <v>5.5666000000000002</v>
      </c>
      <c r="BA258" s="144">
        <f t="shared" si="43"/>
        <v>3.3334999999999999</v>
      </c>
      <c r="BB258" s="144">
        <f t="shared" si="43"/>
        <v>4.4443999999999999</v>
      </c>
      <c r="BC258" s="144">
        <f t="shared" si="43"/>
        <v>1.1113</v>
      </c>
      <c r="BD258" s="144">
        <f t="shared" si="43"/>
        <v>2.2222</v>
      </c>
      <c r="BE258" s="144">
        <f t="shared" si="43"/>
        <v>6.6550999999999991</v>
      </c>
      <c r="BF258" s="126">
        <f t="shared" si="40"/>
        <v>534126</v>
      </c>
      <c r="BG258" s="149"/>
    </row>
    <row r="259" spans="1:59" x14ac:dyDescent="0.15">
      <c r="A259" s="108">
        <f t="shared" si="44"/>
        <v>172</v>
      </c>
      <c r="B259" s="54" t="s">
        <v>538</v>
      </c>
      <c r="C259" s="109" t="s">
        <v>533</v>
      </c>
      <c r="D259" s="109" t="s">
        <v>178</v>
      </c>
      <c r="E259" s="110" t="s">
        <v>128</v>
      </c>
      <c r="F259" s="110" t="s">
        <v>162</v>
      </c>
      <c r="G259" s="110">
        <v>360</v>
      </c>
      <c r="H259" s="110" t="s">
        <v>155</v>
      </c>
      <c r="I259" s="110">
        <v>-45</v>
      </c>
      <c r="J259" s="110" t="s">
        <v>150</v>
      </c>
      <c r="K259" s="110">
        <v>12</v>
      </c>
      <c r="L259" s="114" t="s">
        <v>451</v>
      </c>
      <c r="M259" s="114"/>
      <c r="N259" s="114" t="s">
        <v>137</v>
      </c>
      <c r="O259" s="114"/>
      <c r="P259" s="114" t="s">
        <v>179</v>
      </c>
      <c r="Q259" s="17">
        <v>70</v>
      </c>
      <c r="R259" s="17">
        <v>80</v>
      </c>
      <c r="S259" s="17">
        <v>130</v>
      </c>
      <c r="T259" s="17">
        <v>150</v>
      </c>
      <c r="U259" s="17">
        <v>140</v>
      </c>
      <c r="V259" s="17">
        <v>50</v>
      </c>
      <c r="W259" s="122" t="s">
        <v>134</v>
      </c>
      <c r="X259" s="122" t="s">
        <v>134</v>
      </c>
      <c r="Y259" s="122" t="s">
        <v>135</v>
      </c>
      <c r="Z259" s="122" t="s">
        <v>135</v>
      </c>
      <c r="AA259" s="122" t="s">
        <v>135</v>
      </c>
      <c r="AB259" s="122" t="s">
        <v>133</v>
      </c>
      <c r="AC259" s="126">
        <f t="shared" si="42"/>
        <v>5</v>
      </c>
      <c r="AD259" s="126">
        <f t="shared" si="42"/>
        <v>4</v>
      </c>
      <c r="AE259" s="126">
        <f t="shared" si="42"/>
        <v>3</v>
      </c>
      <c r="AF259" s="126">
        <f t="shared" si="42"/>
        <v>1</v>
      </c>
      <c r="AG259" s="126">
        <f t="shared" si="42"/>
        <v>2</v>
      </c>
      <c r="AH259" s="126">
        <f t="shared" si="42"/>
        <v>6</v>
      </c>
      <c r="AI259" s="134">
        <v>35</v>
      </c>
      <c r="AJ259" s="134">
        <v>0</v>
      </c>
      <c r="AK259" s="134">
        <v>0</v>
      </c>
      <c r="AL259" s="134">
        <v>720</v>
      </c>
      <c r="AM259" s="134">
        <f t="shared" si="39"/>
        <v>755</v>
      </c>
      <c r="AN259" s="135">
        <f t="shared" si="41"/>
        <v>4.0509259259259258E-4</v>
      </c>
      <c r="AO259" s="135">
        <f t="shared" si="41"/>
        <v>0</v>
      </c>
      <c r="AP259" s="135">
        <f t="shared" si="41"/>
        <v>0</v>
      </c>
      <c r="AQ259" s="135">
        <f t="shared" si="41"/>
        <v>8.3333333333333332E-3</v>
      </c>
      <c r="AR259" s="135">
        <f t="shared" si="41"/>
        <v>8.7384259259259255E-3</v>
      </c>
      <c r="AS259" s="143"/>
      <c r="AT259" s="144">
        <f>IFERROR(Q259*INDEX(相性スクリプト1!$L$29:$L$33,MATCH(W259,相性スクリプト1!$K$29:$K$33,0),)," ")</f>
        <v>35</v>
      </c>
      <c r="AU259" s="144">
        <f>IFERROR(R259*INDEX(相性スクリプト1!$L$29:$L$33,MATCH(X259,相性スクリプト1!$K$29:$K$33,0),)," ")</f>
        <v>40</v>
      </c>
      <c r="AV259" s="144">
        <f>IFERROR(S259*INDEX(相性スクリプト1!$L$29:$L$33,MATCH(Y259,相性スクリプト1!$K$29:$K$33,0),)," ")</f>
        <v>195</v>
      </c>
      <c r="AW259" s="144">
        <f>IFERROR(T259*INDEX(相性スクリプト1!$L$29:$L$33,MATCH(Z259,相性スクリプト1!$K$29:$K$33,0),)," ")</f>
        <v>225</v>
      </c>
      <c r="AX259" s="144">
        <f>IFERROR(U259*INDEX(相性スクリプト1!$L$29:$L$33,MATCH(AA259,相性スクリプト1!$K$29:$K$33,0),)," ")</f>
        <v>210</v>
      </c>
      <c r="AY259" s="144">
        <f>IFERROR(V259*INDEX(相性スクリプト1!$L$29:$L$33,MATCH(AB259,相性スクリプト1!$K$29:$K$33,0),)," ")</f>
        <v>0</v>
      </c>
      <c r="AZ259" s="144">
        <f t="shared" si="43"/>
        <v>5.5556000000000001</v>
      </c>
      <c r="BA259" s="144">
        <f t="shared" si="43"/>
        <v>4.4444999999999997</v>
      </c>
      <c r="BB259" s="144">
        <f t="shared" si="43"/>
        <v>3.3333999999999997</v>
      </c>
      <c r="BC259" s="144">
        <f t="shared" si="43"/>
        <v>1.1113</v>
      </c>
      <c r="BD259" s="144">
        <f t="shared" si="43"/>
        <v>2.2222</v>
      </c>
      <c r="BE259" s="144">
        <f t="shared" si="43"/>
        <v>6.6660999999999992</v>
      </c>
      <c r="BF259" s="126">
        <f t="shared" si="40"/>
        <v>543126</v>
      </c>
      <c r="BG259" s="149"/>
    </row>
    <row r="260" spans="1:59" x14ac:dyDescent="0.15">
      <c r="A260" s="108">
        <f t="shared" si="44"/>
        <v>173</v>
      </c>
      <c r="B260" s="54" t="s">
        <v>539</v>
      </c>
      <c r="C260" s="109" t="s">
        <v>533</v>
      </c>
      <c r="D260" s="109" t="s">
        <v>181</v>
      </c>
      <c r="E260" s="110" t="s">
        <v>147</v>
      </c>
      <c r="F260" s="110" t="s">
        <v>148</v>
      </c>
      <c r="G260" s="110">
        <v>320</v>
      </c>
      <c r="H260" s="110" t="s">
        <v>149</v>
      </c>
      <c r="I260" s="110">
        <v>-10</v>
      </c>
      <c r="J260" s="110" t="s">
        <v>135</v>
      </c>
      <c r="K260" s="110">
        <v>10</v>
      </c>
      <c r="L260" s="114" t="s">
        <v>451</v>
      </c>
      <c r="M260" s="114"/>
      <c r="N260" s="114"/>
      <c r="O260" s="114"/>
      <c r="P260" s="114"/>
      <c r="Q260" s="17">
        <v>60</v>
      </c>
      <c r="R260" s="17">
        <v>100</v>
      </c>
      <c r="S260" s="17">
        <v>110</v>
      </c>
      <c r="T260" s="17">
        <v>170</v>
      </c>
      <c r="U260" s="17">
        <v>120</v>
      </c>
      <c r="V260" s="17">
        <v>50</v>
      </c>
      <c r="W260" s="122" t="s">
        <v>134</v>
      </c>
      <c r="X260" s="122" t="s">
        <v>144</v>
      </c>
      <c r="Y260" s="122" t="s">
        <v>144</v>
      </c>
      <c r="Z260" s="122" t="s">
        <v>131</v>
      </c>
      <c r="AA260" s="122" t="s">
        <v>144</v>
      </c>
      <c r="AB260" s="122" t="s">
        <v>133</v>
      </c>
      <c r="AC260" s="126">
        <f t="shared" si="42"/>
        <v>5</v>
      </c>
      <c r="AD260" s="126">
        <f t="shared" si="42"/>
        <v>4</v>
      </c>
      <c r="AE260" s="126">
        <f t="shared" si="42"/>
        <v>3</v>
      </c>
      <c r="AF260" s="126">
        <f t="shared" si="42"/>
        <v>1</v>
      </c>
      <c r="AG260" s="126">
        <f t="shared" si="42"/>
        <v>2</v>
      </c>
      <c r="AH260" s="126">
        <f t="shared" si="42"/>
        <v>6</v>
      </c>
      <c r="AI260" s="134">
        <v>30</v>
      </c>
      <c r="AJ260" s="134">
        <v>0</v>
      </c>
      <c r="AK260" s="134">
        <v>0</v>
      </c>
      <c r="AL260" s="134">
        <v>720</v>
      </c>
      <c r="AM260" s="134">
        <f t="shared" si="39"/>
        <v>750</v>
      </c>
      <c r="AN260" s="135">
        <f t="shared" si="41"/>
        <v>3.4722222222222218E-4</v>
      </c>
      <c r="AO260" s="135">
        <f t="shared" si="41"/>
        <v>0</v>
      </c>
      <c r="AP260" s="135">
        <f t="shared" si="41"/>
        <v>0</v>
      </c>
      <c r="AQ260" s="135">
        <f t="shared" si="41"/>
        <v>8.3333333333333332E-3</v>
      </c>
      <c r="AR260" s="135">
        <f t="shared" si="41"/>
        <v>8.6805555555555559E-3</v>
      </c>
      <c r="AS260" s="143"/>
      <c r="AT260" s="144">
        <f>IFERROR(Q260*INDEX(相性スクリプト1!$L$29:$L$33,MATCH(W260,相性スクリプト1!$K$29:$K$33,0),)," ")</f>
        <v>30</v>
      </c>
      <c r="AU260" s="144">
        <f>IFERROR(R260*INDEX(相性スクリプト1!$L$29:$L$33,MATCH(X260,相性スクリプト1!$K$29:$K$33,0),)," ")</f>
        <v>100</v>
      </c>
      <c r="AV260" s="144">
        <f>IFERROR(S260*INDEX(相性スクリプト1!$L$29:$L$33,MATCH(Y260,相性スクリプト1!$K$29:$K$33,0),)," ")</f>
        <v>110</v>
      </c>
      <c r="AW260" s="144">
        <f>IFERROR(T260*INDEX(相性スクリプト1!$L$29:$L$33,MATCH(Z260,相性スクリプト1!$K$29:$K$33,0),)," ")</f>
        <v>340</v>
      </c>
      <c r="AX260" s="144">
        <f>IFERROR(U260*INDEX(相性スクリプト1!$L$29:$L$33,MATCH(AA260,相性スクリプト1!$K$29:$K$33,0),)," ")</f>
        <v>120</v>
      </c>
      <c r="AY260" s="144">
        <f>IFERROR(V260*INDEX(相性スクリプト1!$L$29:$L$33,MATCH(AB260,相性スクリプト1!$K$29:$K$33,0),)," ")</f>
        <v>0</v>
      </c>
      <c r="AZ260" s="144">
        <f t="shared" si="43"/>
        <v>5.5556000000000001</v>
      </c>
      <c r="BA260" s="144">
        <f t="shared" si="43"/>
        <v>4.4444999999999997</v>
      </c>
      <c r="BB260" s="144">
        <f t="shared" si="43"/>
        <v>3.3333999999999997</v>
      </c>
      <c r="BC260" s="144">
        <f t="shared" si="43"/>
        <v>1.1113</v>
      </c>
      <c r="BD260" s="144">
        <f t="shared" si="43"/>
        <v>2.2222</v>
      </c>
      <c r="BE260" s="144">
        <f t="shared" si="43"/>
        <v>6.6660999999999992</v>
      </c>
      <c r="BF260" s="126">
        <f t="shared" si="40"/>
        <v>543126</v>
      </c>
      <c r="BG260" s="149"/>
    </row>
    <row r="261" spans="1:59" x14ac:dyDescent="0.15">
      <c r="A261" s="108">
        <f t="shared" si="44"/>
        <v>174</v>
      </c>
      <c r="B261" s="54" t="s">
        <v>540</v>
      </c>
      <c r="C261" s="109" t="s">
        <v>533</v>
      </c>
      <c r="D261" s="109" t="s">
        <v>184</v>
      </c>
      <c r="E261" s="110" t="s">
        <v>147</v>
      </c>
      <c r="F261" s="110" t="s">
        <v>150</v>
      </c>
      <c r="G261" s="110">
        <v>320</v>
      </c>
      <c r="H261" s="110" t="s">
        <v>149</v>
      </c>
      <c r="I261" s="110">
        <v>-25</v>
      </c>
      <c r="J261" s="110" t="s">
        <v>131</v>
      </c>
      <c r="K261" s="110">
        <v>7</v>
      </c>
      <c r="L261" s="114" t="s">
        <v>451</v>
      </c>
      <c r="M261" s="114"/>
      <c r="N261" s="114"/>
      <c r="O261" s="114"/>
      <c r="P261" s="114"/>
      <c r="Q261" s="17">
        <v>70</v>
      </c>
      <c r="R261" s="17">
        <v>80</v>
      </c>
      <c r="S261" s="17">
        <v>90</v>
      </c>
      <c r="T261" s="17">
        <v>160</v>
      </c>
      <c r="U261" s="17">
        <v>100</v>
      </c>
      <c r="V261" s="17">
        <v>110</v>
      </c>
      <c r="W261" s="122" t="s">
        <v>134</v>
      </c>
      <c r="X261" s="122" t="s">
        <v>144</v>
      </c>
      <c r="Y261" s="122" t="s">
        <v>134</v>
      </c>
      <c r="Z261" s="122" t="s">
        <v>131</v>
      </c>
      <c r="AA261" s="122" t="s">
        <v>134</v>
      </c>
      <c r="AB261" s="122" t="s">
        <v>144</v>
      </c>
      <c r="AC261" s="126">
        <f t="shared" si="42"/>
        <v>6</v>
      </c>
      <c r="AD261" s="126">
        <f t="shared" si="42"/>
        <v>3</v>
      </c>
      <c r="AE261" s="126">
        <f t="shared" si="42"/>
        <v>5</v>
      </c>
      <c r="AF261" s="126">
        <f t="shared" ref="AF261:AH324" si="45">IFERROR(IF($B261="すえきすえぞー(レア1)",AF$401,RANK(BC261,$AZ261:$BE261,1))," ")</f>
        <v>1</v>
      </c>
      <c r="AG261" s="126">
        <f t="shared" si="45"/>
        <v>4</v>
      </c>
      <c r="AH261" s="126">
        <f t="shared" si="45"/>
        <v>2</v>
      </c>
      <c r="AI261" s="134">
        <v>24</v>
      </c>
      <c r="AJ261" s="134">
        <v>0</v>
      </c>
      <c r="AK261" s="134">
        <v>0</v>
      </c>
      <c r="AL261" s="134">
        <v>720</v>
      </c>
      <c r="AM261" s="134">
        <f t="shared" si="39"/>
        <v>744</v>
      </c>
      <c r="AN261" s="135">
        <f t="shared" ref="AN261:AR311" si="46">IF(OR(ISBLANK(AI261),AI261=" ")," ",IF(AI261&lt;0,"？",IFERROR(AI261/24/60/60,"-")))</f>
        <v>2.7777777777777778E-4</v>
      </c>
      <c r="AO261" s="135">
        <f t="shared" si="46"/>
        <v>0</v>
      </c>
      <c r="AP261" s="135">
        <f t="shared" si="46"/>
        <v>0</v>
      </c>
      <c r="AQ261" s="135">
        <f t="shared" si="46"/>
        <v>8.3333333333333332E-3</v>
      </c>
      <c r="AR261" s="135">
        <f t="shared" si="46"/>
        <v>8.6111111111111128E-3</v>
      </c>
      <c r="AS261" s="143"/>
      <c r="AT261" s="144">
        <f>IFERROR(Q261*INDEX(相性スクリプト1!$L$29:$L$33,MATCH(W261,相性スクリプト1!$K$29:$K$33,0),)," ")</f>
        <v>35</v>
      </c>
      <c r="AU261" s="144">
        <f>IFERROR(R261*INDEX(相性スクリプト1!$L$29:$L$33,MATCH(X261,相性スクリプト1!$K$29:$K$33,0),)," ")</f>
        <v>80</v>
      </c>
      <c r="AV261" s="144">
        <f>IFERROR(S261*INDEX(相性スクリプト1!$L$29:$L$33,MATCH(Y261,相性スクリプト1!$K$29:$K$33,0),)," ")</f>
        <v>45</v>
      </c>
      <c r="AW261" s="144">
        <f>IFERROR(T261*INDEX(相性スクリプト1!$L$29:$L$33,MATCH(Z261,相性スクリプト1!$K$29:$K$33,0),)," ")</f>
        <v>320</v>
      </c>
      <c r="AX261" s="144">
        <f>IFERROR(U261*INDEX(相性スクリプト1!$L$29:$L$33,MATCH(AA261,相性スクリプト1!$K$29:$K$33,0),)," ")</f>
        <v>50</v>
      </c>
      <c r="AY261" s="144">
        <f>IFERROR(V261*INDEX(相性スクリプト1!$L$29:$L$33,MATCH(AB261,相性スクリプト1!$K$29:$K$33,0),)," ")</f>
        <v>110</v>
      </c>
      <c r="AZ261" s="144">
        <f t="shared" si="43"/>
        <v>6.6665999999999999</v>
      </c>
      <c r="BA261" s="144">
        <f t="shared" si="43"/>
        <v>3.3554999999999997</v>
      </c>
      <c r="BB261" s="144">
        <f t="shared" si="43"/>
        <v>5.5443999999999996</v>
      </c>
      <c r="BC261" s="144">
        <f t="shared" si="43"/>
        <v>1.1113</v>
      </c>
      <c r="BD261" s="144">
        <f t="shared" si="43"/>
        <v>4.4332000000000011</v>
      </c>
      <c r="BE261" s="144">
        <f t="shared" si="43"/>
        <v>2.2221000000000002</v>
      </c>
      <c r="BF261" s="126">
        <f t="shared" si="40"/>
        <v>635142</v>
      </c>
      <c r="BG261" s="149"/>
    </row>
    <row r="262" spans="1:59" x14ac:dyDescent="0.15">
      <c r="A262" s="108">
        <f t="shared" si="44"/>
        <v>175</v>
      </c>
      <c r="B262" s="54" t="s">
        <v>541</v>
      </c>
      <c r="C262" s="109" t="s">
        <v>533</v>
      </c>
      <c r="D262" s="109" t="s">
        <v>187</v>
      </c>
      <c r="E262" s="110" t="s">
        <v>128</v>
      </c>
      <c r="F262" s="110" t="s">
        <v>162</v>
      </c>
      <c r="G262" s="110">
        <v>320</v>
      </c>
      <c r="H262" s="110" t="s">
        <v>141</v>
      </c>
      <c r="I262" s="110">
        <v>-50</v>
      </c>
      <c r="J262" s="110" t="s">
        <v>135</v>
      </c>
      <c r="K262" s="110">
        <v>10</v>
      </c>
      <c r="L262" s="114" t="s">
        <v>451</v>
      </c>
      <c r="M262" s="114"/>
      <c r="N262" s="114"/>
      <c r="O262" s="114"/>
      <c r="P262" s="114"/>
      <c r="Q262" s="17">
        <v>60</v>
      </c>
      <c r="R262" s="17">
        <v>90</v>
      </c>
      <c r="S262" s="17">
        <v>140</v>
      </c>
      <c r="T262" s="17">
        <v>160</v>
      </c>
      <c r="U262" s="17">
        <v>110</v>
      </c>
      <c r="V262" s="17">
        <v>40</v>
      </c>
      <c r="W262" s="122" t="s">
        <v>134</v>
      </c>
      <c r="X262" s="122" t="s">
        <v>144</v>
      </c>
      <c r="Y262" s="122" t="s">
        <v>135</v>
      </c>
      <c r="Z262" s="122" t="s">
        <v>131</v>
      </c>
      <c r="AA262" s="122" t="s">
        <v>144</v>
      </c>
      <c r="AB262" s="122" t="s">
        <v>133</v>
      </c>
      <c r="AC262" s="126">
        <f t="shared" ref="AC262:AH325" si="47">IFERROR(IF($B262="すえきすえぞー(レア1)",AC$401,RANK(AZ262,$AZ262:$BE262,1))," ")</f>
        <v>5</v>
      </c>
      <c r="AD262" s="126">
        <f t="shared" si="47"/>
        <v>4</v>
      </c>
      <c r="AE262" s="126">
        <f t="shared" si="47"/>
        <v>2</v>
      </c>
      <c r="AF262" s="126">
        <f t="shared" si="45"/>
        <v>1</v>
      </c>
      <c r="AG262" s="126">
        <f t="shared" si="45"/>
        <v>3</v>
      </c>
      <c r="AH262" s="126">
        <f t="shared" si="45"/>
        <v>6</v>
      </c>
      <c r="AI262" s="134">
        <v>21</v>
      </c>
      <c r="AJ262" s="134">
        <v>0</v>
      </c>
      <c r="AK262" s="134">
        <v>0</v>
      </c>
      <c r="AL262" s="134">
        <v>720</v>
      </c>
      <c r="AM262" s="134">
        <f t="shared" ref="AM262:AM325" si="48">IF(AL262="-","-",IF(ISBLANK(AL262)," ",SUM(AI262:AL262)))</f>
        <v>741</v>
      </c>
      <c r="AN262" s="135">
        <f t="shared" si="46"/>
        <v>2.4305555555555555E-4</v>
      </c>
      <c r="AO262" s="135">
        <f t="shared" si="46"/>
        <v>0</v>
      </c>
      <c r="AP262" s="135">
        <f t="shared" si="46"/>
        <v>0</v>
      </c>
      <c r="AQ262" s="135">
        <f t="shared" si="46"/>
        <v>8.3333333333333332E-3</v>
      </c>
      <c r="AR262" s="135">
        <f t="shared" si="46"/>
        <v>8.5763888888888886E-3</v>
      </c>
      <c r="AS262" s="143"/>
      <c r="AT262" s="144">
        <f>IFERROR(Q262*INDEX(相性スクリプト1!$L$29:$L$33,MATCH(W262,相性スクリプト1!$K$29:$K$33,0),)," ")</f>
        <v>30</v>
      </c>
      <c r="AU262" s="144">
        <f>IFERROR(R262*INDEX(相性スクリプト1!$L$29:$L$33,MATCH(X262,相性スクリプト1!$K$29:$K$33,0),)," ")</f>
        <v>90</v>
      </c>
      <c r="AV262" s="144">
        <f>IFERROR(S262*INDEX(相性スクリプト1!$L$29:$L$33,MATCH(Y262,相性スクリプト1!$K$29:$K$33,0),)," ")</f>
        <v>210</v>
      </c>
      <c r="AW262" s="144">
        <f>IFERROR(T262*INDEX(相性スクリプト1!$L$29:$L$33,MATCH(Z262,相性スクリプト1!$K$29:$K$33,0),)," ")</f>
        <v>320</v>
      </c>
      <c r="AX262" s="144">
        <f>IFERROR(U262*INDEX(相性スクリプト1!$L$29:$L$33,MATCH(AA262,相性スクリプト1!$K$29:$K$33,0),)," ")</f>
        <v>110</v>
      </c>
      <c r="AY262" s="144">
        <f>IFERROR(V262*INDEX(相性スクリプト1!$L$29:$L$33,MATCH(AB262,相性スクリプト1!$K$29:$K$33,0),)," ")</f>
        <v>0</v>
      </c>
      <c r="AZ262" s="144">
        <f t="shared" si="43"/>
        <v>5.5556000000000001</v>
      </c>
      <c r="BA262" s="144">
        <f t="shared" si="43"/>
        <v>4.4444999999999997</v>
      </c>
      <c r="BB262" s="144">
        <f t="shared" si="43"/>
        <v>2.2223999999999999</v>
      </c>
      <c r="BC262" s="144">
        <f t="shared" si="43"/>
        <v>1.1113</v>
      </c>
      <c r="BD262" s="144">
        <f t="shared" si="43"/>
        <v>3.3331999999999997</v>
      </c>
      <c r="BE262" s="144">
        <f t="shared" si="43"/>
        <v>6.6660999999999992</v>
      </c>
      <c r="BF262" s="126">
        <f t="shared" ref="BF262:BF325" si="49">IFERROR(AC262*100000+AD262*10000+AE262*1000+AF262*100+AG262*10+AH262," ")</f>
        <v>542136</v>
      </c>
      <c r="BG262" s="149"/>
    </row>
    <row r="263" spans="1:59" x14ac:dyDescent="0.15">
      <c r="A263" s="108">
        <f t="shared" si="44"/>
        <v>175</v>
      </c>
      <c r="B263" s="54" t="s">
        <v>542</v>
      </c>
      <c r="C263" s="109" t="s">
        <v>533</v>
      </c>
      <c r="D263" s="109" t="s">
        <v>187</v>
      </c>
      <c r="E263" s="110" t="s">
        <v>128</v>
      </c>
      <c r="F263" s="110" t="s">
        <v>162</v>
      </c>
      <c r="G263" s="110">
        <v>340</v>
      </c>
      <c r="H263" s="110" t="s">
        <v>141</v>
      </c>
      <c r="I263" s="110">
        <v>-50</v>
      </c>
      <c r="J263" s="110" t="s">
        <v>135</v>
      </c>
      <c r="K263" s="110">
        <v>10</v>
      </c>
      <c r="L263" s="114" t="s">
        <v>451</v>
      </c>
      <c r="M263" s="114"/>
      <c r="N263" s="114"/>
      <c r="O263" s="114"/>
      <c r="P263" s="114"/>
      <c r="Q263" s="17">
        <v>71</v>
      </c>
      <c r="R263" s="17">
        <v>100</v>
      </c>
      <c r="S263" s="17">
        <v>151</v>
      </c>
      <c r="T263" s="17">
        <v>163</v>
      </c>
      <c r="U263" s="17">
        <v>127</v>
      </c>
      <c r="V263" s="17">
        <v>74</v>
      </c>
      <c r="W263" s="122" t="s">
        <v>134</v>
      </c>
      <c r="X263" s="122" t="s">
        <v>144</v>
      </c>
      <c r="Y263" s="122" t="s">
        <v>135</v>
      </c>
      <c r="Z263" s="122" t="s">
        <v>131</v>
      </c>
      <c r="AA263" s="122" t="s">
        <v>144</v>
      </c>
      <c r="AB263" s="122" t="s">
        <v>133</v>
      </c>
      <c r="AC263" s="126">
        <f t="shared" si="47"/>
        <v>5</v>
      </c>
      <c r="AD263" s="126">
        <f t="shared" si="47"/>
        <v>4</v>
      </c>
      <c r="AE263" s="126">
        <f t="shared" si="47"/>
        <v>2</v>
      </c>
      <c r="AF263" s="126">
        <f t="shared" si="45"/>
        <v>1</v>
      </c>
      <c r="AG263" s="126">
        <f t="shared" si="45"/>
        <v>3</v>
      </c>
      <c r="AH263" s="126">
        <f t="shared" si="45"/>
        <v>6</v>
      </c>
      <c r="AI263" s="134">
        <v>262</v>
      </c>
      <c r="AJ263" s="134">
        <v>0</v>
      </c>
      <c r="AK263" s="134">
        <v>0</v>
      </c>
      <c r="AL263" s="134">
        <v>252</v>
      </c>
      <c r="AM263" s="134">
        <f t="shared" si="48"/>
        <v>514</v>
      </c>
      <c r="AN263" s="135">
        <f t="shared" si="46"/>
        <v>3.0324074074074073E-3</v>
      </c>
      <c r="AO263" s="135">
        <f t="shared" si="46"/>
        <v>0</v>
      </c>
      <c r="AP263" s="135">
        <f t="shared" si="46"/>
        <v>0</v>
      </c>
      <c r="AQ263" s="135">
        <f t="shared" si="46"/>
        <v>2.9166666666666664E-3</v>
      </c>
      <c r="AR263" s="135">
        <f t="shared" si="46"/>
        <v>5.9490740740740745E-3</v>
      </c>
      <c r="AS263" s="143"/>
      <c r="AT263" s="144">
        <f>IFERROR(Q263*INDEX(相性スクリプト1!$L$29:$L$33,MATCH(W263,相性スクリプト1!$K$29:$K$33,0),)," ")</f>
        <v>35.5</v>
      </c>
      <c r="AU263" s="144">
        <f>IFERROR(R263*INDEX(相性スクリプト1!$L$29:$L$33,MATCH(X263,相性スクリプト1!$K$29:$K$33,0),)," ")</f>
        <v>100</v>
      </c>
      <c r="AV263" s="144">
        <f>IFERROR(S263*INDEX(相性スクリプト1!$L$29:$L$33,MATCH(Y263,相性スクリプト1!$K$29:$K$33,0),)," ")</f>
        <v>226.5</v>
      </c>
      <c r="AW263" s="144">
        <f>IFERROR(T263*INDEX(相性スクリプト1!$L$29:$L$33,MATCH(Z263,相性スクリプト1!$K$29:$K$33,0),)," ")</f>
        <v>326</v>
      </c>
      <c r="AX263" s="144">
        <f>IFERROR(U263*INDEX(相性スクリプト1!$L$29:$L$33,MATCH(AA263,相性スクリプト1!$K$29:$K$33,0),)," ")</f>
        <v>127</v>
      </c>
      <c r="AY263" s="144">
        <f>IFERROR(V263*INDEX(相性スクリプト1!$L$29:$L$33,MATCH(AB263,相性スクリプト1!$K$29:$K$33,0),)," ")</f>
        <v>0</v>
      </c>
      <c r="AZ263" s="144">
        <f t="shared" si="43"/>
        <v>5.5666000000000002</v>
      </c>
      <c r="BA263" s="144">
        <f t="shared" si="43"/>
        <v>4.4444999999999997</v>
      </c>
      <c r="BB263" s="144">
        <f t="shared" si="43"/>
        <v>2.2223999999999999</v>
      </c>
      <c r="BC263" s="144">
        <f t="shared" si="43"/>
        <v>1.1113</v>
      </c>
      <c r="BD263" s="144">
        <f t="shared" si="43"/>
        <v>3.3331999999999997</v>
      </c>
      <c r="BE263" s="144">
        <f t="shared" si="43"/>
        <v>6.6550999999999991</v>
      </c>
      <c r="BF263" s="126">
        <f t="shared" si="49"/>
        <v>542136</v>
      </c>
      <c r="BG263" s="149"/>
    </row>
    <row r="264" spans="1:59" x14ac:dyDescent="0.15">
      <c r="A264" s="108">
        <f t="shared" si="44"/>
        <v>176</v>
      </c>
      <c r="B264" s="54" t="s">
        <v>543</v>
      </c>
      <c r="C264" s="109" t="s">
        <v>533</v>
      </c>
      <c r="D264" s="109" t="s">
        <v>189</v>
      </c>
      <c r="E264" s="110" t="s">
        <v>147</v>
      </c>
      <c r="F264" s="110" t="s">
        <v>150</v>
      </c>
      <c r="G264" s="110">
        <v>320</v>
      </c>
      <c r="H264" s="110" t="s">
        <v>155</v>
      </c>
      <c r="I264" s="110">
        <v>5</v>
      </c>
      <c r="J264" s="110" t="s">
        <v>150</v>
      </c>
      <c r="K264" s="110">
        <v>11</v>
      </c>
      <c r="L264" s="114" t="s">
        <v>451</v>
      </c>
      <c r="M264" s="114"/>
      <c r="N264" s="114"/>
      <c r="O264" s="114"/>
      <c r="P264" s="114" t="s">
        <v>191</v>
      </c>
      <c r="Q264" s="17">
        <v>70</v>
      </c>
      <c r="R264" s="17">
        <v>100</v>
      </c>
      <c r="S264" s="17">
        <v>110</v>
      </c>
      <c r="T264" s="17">
        <v>150</v>
      </c>
      <c r="U264" s="17">
        <v>130</v>
      </c>
      <c r="V264" s="17">
        <v>60</v>
      </c>
      <c r="W264" s="122" t="s">
        <v>134</v>
      </c>
      <c r="X264" s="122" t="s">
        <v>144</v>
      </c>
      <c r="Y264" s="122" t="s">
        <v>144</v>
      </c>
      <c r="Z264" s="122" t="s">
        <v>135</v>
      </c>
      <c r="AA264" s="122" t="s">
        <v>144</v>
      </c>
      <c r="AB264" s="122" t="s">
        <v>134</v>
      </c>
      <c r="AC264" s="126">
        <f t="shared" si="47"/>
        <v>5</v>
      </c>
      <c r="AD264" s="126">
        <f t="shared" si="47"/>
        <v>4</v>
      </c>
      <c r="AE264" s="126">
        <f t="shared" si="47"/>
        <v>3</v>
      </c>
      <c r="AF264" s="126">
        <f t="shared" si="45"/>
        <v>1</v>
      </c>
      <c r="AG264" s="126">
        <f t="shared" si="45"/>
        <v>2</v>
      </c>
      <c r="AH264" s="126">
        <f t="shared" si="45"/>
        <v>6</v>
      </c>
      <c r="AI264" s="134">
        <v>12</v>
      </c>
      <c r="AJ264" s="134">
        <v>0</v>
      </c>
      <c r="AK264" s="134">
        <v>0</v>
      </c>
      <c r="AL264" s="134">
        <v>720</v>
      </c>
      <c r="AM264" s="134">
        <f t="shared" si="48"/>
        <v>732</v>
      </c>
      <c r="AN264" s="135">
        <f t="shared" si="46"/>
        <v>1.3888888888888889E-4</v>
      </c>
      <c r="AO264" s="135">
        <f t="shared" si="46"/>
        <v>0</v>
      </c>
      <c r="AP264" s="135">
        <f t="shared" si="46"/>
        <v>0</v>
      </c>
      <c r="AQ264" s="135">
        <f t="shared" si="46"/>
        <v>8.3333333333333332E-3</v>
      </c>
      <c r="AR264" s="135">
        <f t="shared" si="46"/>
        <v>8.4722222222222213E-3</v>
      </c>
      <c r="AS264" s="143"/>
      <c r="AT264" s="144">
        <f>IFERROR(Q264*INDEX(相性スクリプト1!$L$29:$L$33,MATCH(W264,相性スクリプト1!$K$29:$K$33,0),)," ")</f>
        <v>35</v>
      </c>
      <c r="AU264" s="144">
        <f>IFERROR(R264*INDEX(相性スクリプト1!$L$29:$L$33,MATCH(X264,相性スクリプト1!$K$29:$K$33,0),)," ")</f>
        <v>100</v>
      </c>
      <c r="AV264" s="144">
        <f>IFERROR(S264*INDEX(相性スクリプト1!$L$29:$L$33,MATCH(Y264,相性スクリプト1!$K$29:$K$33,0),)," ")</f>
        <v>110</v>
      </c>
      <c r="AW264" s="144">
        <f>IFERROR(T264*INDEX(相性スクリプト1!$L$29:$L$33,MATCH(Z264,相性スクリプト1!$K$29:$K$33,0),)," ")</f>
        <v>225</v>
      </c>
      <c r="AX264" s="144">
        <f>IFERROR(U264*INDEX(相性スクリプト1!$L$29:$L$33,MATCH(AA264,相性スクリプト1!$K$29:$K$33,0),)," ")</f>
        <v>130</v>
      </c>
      <c r="AY264" s="144">
        <f>IFERROR(V264*INDEX(相性スクリプト1!$L$29:$L$33,MATCH(AB264,相性スクリプト1!$K$29:$K$33,0),)," ")</f>
        <v>30</v>
      </c>
      <c r="AZ264" s="144">
        <f t="shared" si="43"/>
        <v>5.5556000000000001</v>
      </c>
      <c r="BA264" s="144">
        <f t="shared" si="43"/>
        <v>4.4444999999999997</v>
      </c>
      <c r="BB264" s="144">
        <f t="shared" si="43"/>
        <v>3.3333999999999997</v>
      </c>
      <c r="BC264" s="144">
        <f t="shared" si="43"/>
        <v>1.1113</v>
      </c>
      <c r="BD264" s="144">
        <f t="shared" si="43"/>
        <v>2.2222</v>
      </c>
      <c r="BE264" s="144">
        <f t="shared" si="43"/>
        <v>6.6660999999999992</v>
      </c>
      <c r="BF264" s="126">
        <f t="shared" si="49"/>
        <v>543126</v>
      </c>
      <c r="BG264" s="149"/>
    </row>
    <row r="265" spans="1:59" x14ac:dyDescent="0.15">
      <c r="A265" s="108">
        <f t="shared" si="44"/>
        <v>177</v>
      </c>
      <c r="B265" s="54" t="s">
        <v>544</v>
      </c>
      <c r="C265" s="109" t="s">
        <v>533</v>
      </c>
      <c r="D265" s="109" t="s">
        <v>545</v>
      </c>
      <c r="E265" s="110" t="s">
        <v>128</v>
      </c>
      <c r="F265" s="110" t="s">
        <v>162</v>
      </c>
      <c r="G265" s="110">
        <v>320</v>
      </c>
      <c r="H265" s="110" t="s">
        <v>149</v>
      </c>
      <c r="I265" s="110">
        <v>40</v>
      </c>
      <c r="J265" s="110" t="s">
        <v>135</v>
      </c>
      <c r="K265" s="110">
        <v>9</v>
      </c>
      <c r="L265" s="114" t="s">
        <v>451</v>
      </c>
      <c r="M265" s="114"/>
      <c r="N265" s="114"/>
      <c r="O265" s="114"/>
      <c r="P265" s="114"/>
      <c r="Q265" s="17">
        <v>60</v>
      </c>
      <c r="R265" s="17">
        <v>100</v>
      </c>
      <c r="S265" s="17">
        <v>110</v>
      </c>
      <c r="T265" s="17">
        <v>160</v>
      </c>
      <c r="U265" s="17">
        <v>120</v>
      </c>
      <c r="V265" s="17">
        <v>70</v>
      </c>
      <c r="W265" s="122" t="s">
        <v>134</v>
      </c>
      <c r="X265" s="122" t="s">
        <v>144</v>
      </c>
      <c r="Y265" s="122" t="s">
        <v>144</v>
      </c>
      <c r="Z265" s="122" t="s">
        <v>131</v>
      </c>
      <c r="AA265" s="122" t="s">
        <v>144</v>
      </c>
      <c r="AB265" s="122" t="s">
        <v>134</v>
      </c>
      <c r="AC265" s="126">
        <f t="shared" si="47"/>
        <v>6</v>
      </c>
      <c r="AD265" s="126">
        <f t="shared" si="47"/>
        <v>4</v>
      </c>
      <c r="AE265" s="126">
        <f t="shared" si="47"/>
        <v>3</v>
      </c>
      <c r="AF265" s="126">
        <f t="shared" si="45"/>
        <v>1</v>
      </c>
      <c r="AG265" s="126">
        <f t="shared" si="45"/>
        <v>2</v>
      </c>
      <c r="AH265" s="126">
        <f t="shared" si="45"/>
        <v>5</v>
      </c>
      <c r="AI265" s="134">
        <v>13</v>
      </c>
      <c r="AJ265" s="134">
        <v>0</v>
      </c>
      <c r="AK265" s="134">
        <v>0</v>
      </c>
      <c r="AL265" s="134">
        <v>720</v>
      </c>
      <c r="AM265" s="134">
        <f t="shared" si="48"/>
        <v>733</v>
      </c>
      <c r="AN265" s="135">
        <f t="shared" si="46"/>
        <v>1.5046296296296295E-4</v>
      </c>
      <c r="AO265" s="135">
        <f t="shared" si="46"/>
        <v>0</v>
      </c>
      <c r="AP265" s="135">
        <f t="shared" si="46"/>
        <v>0</v>
      </c>
      <c r="AQ265" s="135">
        <f t="shared" si="46"/>
        <v>8.3333333333333332E-3</v>
      </c>
      <c r="AR265" s="135">
        <f t="shared" si="46"/>
        <v>8.4837962962962966E-3</v>
      </c>
      <c r="AS265" s="143"/>
      <c r="AT265" s="144">
        <f>IFERROR(Q265*INDEX(相性スクリプト1!$L$29:$L$33,MATCH(W265,相性スクリプト1!$K$29:$K$33,0),)," ")</f>
        <v>30</v>
      </c>
      <c r="AU265" s="144">
        <f>IFERROR(R265*INDEX(相性スクリプト1!$L$29:$L$33,MATCH(X265,相性スクリプト1!$K$29:$K$33,0),)," ")</f>
        <v>100</v>
      </c>
      <c r="AV265" s="144">
        <f>IFERROR(S265*INDEX(相性スクリプト1!$L$29:$L$33,MATCH(Y265,相性スクリプト1!$K$29:$K$33,0),)," ")</f>
        <v>110</v>
      </c>
      <c r="AW265" s="144">
        <f>IFERROR(T265*INDEX(相性スクリプト1!$L$29:$L$33,MATCH(Z265,相性スクリプト1!$K$29:$K$33,0),)," ")</f>
        <v>320</v>
      </c>
      <c r="AX265" s="144">
        <f>IFERROR(U265*INDEX(相性スクリプト1!$L$29:$L$33,MATCH(AA265,相性スクリプト1!$K$29:$K$33,0),)," ")</f>
        <v>120</v>
      </c>
      <c r="AY265" s="144">
        <f>IFERROR(V265*INDEX(相性スクリプト1!$L$29:$L$33,MATCH(AB265,相性スクリプト1!$K$29:$K$33,0),)," ")</f>
        <v>35</v>
      </c>
      <c r="AZ265" s="144">
        <f t="shared" si="43"/>
        <v>6.6665999999999999</v>
      </c>
      <c r="BA265" s="144">
        <f t="shared" si="43"/>
        <v>4.4444999999999997</v>
      </c>
      <c r="BB265" s="144">
        <f t="shared" si="43"/>
        <v>3.3333999999999997</v>
      </c>
      <c r="BC265" s="144">
        <f t="shared" si="43"/>
        <v>1.1113</v>
      </c>
      <c r="BD265" s="144">
        <f t="shared" si="43"/>
        <v>2.2222</v>
      </c>
      <c r="BE265" s="144">
        <f t="shared" si="43"/>
        <v>5.5550999999999995</v>
      </c>
      <c r="BF265" s="126">
        <f t="shared" si="49"/>
        <v>643125</v>
      </c>
      <c r="BG265" s="149"/>
    </row>
    <row r="266" spans="1:59" x14ac:dyDescent="0.15">
      <c r="A266" s="108">
        <f t="shared" si="44"/>
        <v>177</v>
      </c>
      <c r="B266" s="54" t="s">
        <v>546</v>
      </c>
      <c r="C266" s="109" t="s">
        <v>533</v>
      </c>
      <c r="D266" s="109" t="s">
        <v>545</v>
      </c>
      <c r="E266" s="110" t="s">
        <v>128</v>
      </c>
      <c r="F266" s="110" t="s">
        <v>162</v>
      </c>
      <c r="G266" s="110">
        <v>340</v>
      </c>
      <c r="H266" s="110" t="s">
        <v>149</v>
      </c>
      <c r="I266" s="110">
        <v>40</v>
      </c>
      <c r="J266" s="110" t="s">
        <v>135</v>
      </c>
      <c r="K266" s="110">
        <v>9</v>
      </c>
      <c r="L266" s="114" t="s">
        <v>451</v>
      </c>
      <c r="M266" s="114"/>
      <c r="N266" s="114"/>
      <c r="O266" s="114"/>
      <c r="P266" s="114"/>
      <c r="Q266" s="17">
        <v>91</v>
      </c>
      <c r="R266" s="17">
        <v>109</v>
      </c>
      <c r="S266" s="17">
        <v>122</v>
      </c>
      <c r="T266" s="17">
        <v>161</v>
      </c>
      <c r="U266" s="17">
        <v>130</v>
      </c>
      <c r="V266" s="17">
        <v>88</v>
      </c>
      <c r="W266" s="122" t="s">
        <v>134</v>
      </c>
      <c r="X266" s="122" t="s">
        <v>144</v>
      </c>
      <c r="Y266" s="122" t="s">
        <v>144</v>
      </c>
      <c r="Z266" s="122" t="s">
        <v>131</v>
      </c>
      <c r="AA266" s="122" t="s">
        <v>144</v>
      </c>
      <c r="AB266" s="122" t="s">
        <v>134</v>
      </c>
      <c r="AC266" s="126">
        <f t="shared" si="47"/>
        <v>5</v>
      </c>
      <c r="AD266" s="126">
        <f t="shared" si="47"/>
        <v>4</v>
      </c>
      <c r="AE266" s="126">
        <f t="shared" si="47"/>
        <v>3</v>
      </c>
      <c r="AF266" s="126">
        <f t="shared" si="45"/>
        <v>1</v>
      </c>
      <c r="AG266" s="126">
        <f t="shared" si="45"/>
        <v>2</v>
      </c>
      <c r="AH266" s="126">
        <f t="shared" si="45"/>
        <v>6</v>
      </c>
      <c r="AI266" s="134">
        <v>666</v>
      </c>
      <c r="AJ266" s="134">
        <v>0</v>
      </c>
      <c r="AK266" s="134">
        <v>0</v>
      </c>
      <c r="AL266" s="134">
        <v>306</v>
      </c>
      <c r="AM266" s="134">
        <f t="shared" si="48"/>
        <v>972</v>
      </c>
      <c r="AN266" s="135">
        <f t="shared" si="46"/>
        <v>7.7083333333333335E-3</v>
      </c>
      <c r="AO266" s="135">
        <f t="shared" si="46"/>
        <v>0</v>
      </c>
      <c r="AP266" s="135">
        <f t="shared" si="46"/>
        <v>0</v>
      </c>
      <c r="AQ266" s="135">
        <f t="shared" si="46"/>
        <v>3.5416666666666665E-3</v>
      </c>
      <c r="AR266" s="135">
        <f t="shared" si="46"/>
        <v>1.1250000000000001E-2</v>
      </c>
      <c r="AS266" s="143"/>
      <c r="AT266" s="144">
        <f>IFERROR(Q266*INDEX(相性スクリプト1!$L$29:$L$33,MATCH(W266,相性スクリプト1!$K$29:$K$33,0),)," ")</f>
        <v>45.5</v>
      </c>
      <c r="AU266" s="144">
        <f>IFERROR(R266*INDEX(相性スクリプト1!$L$29:$L$33,MATCH(X266,相性スクリプト1!$K$29:$K$33,0),)," ")</f>
        <v>109</v>
      </c>
      <c r="AV266" s="144">
        <f>IFERROR(S266*INDEX(相性スクリプト1!$L$29:$L$33,MATCH(Y266,相性スクリプト1!$K$29:$K$33,0),)," ")</f>
        <v>122</v>
      </c>
      <c r="AW266" s="144">
        <f>IFERROR(T266*INDEX(相性スクリプト1!$L$29:$L$33,MATCH(Z266,相性スクリプト1!$K$29:$K$33,0),)," ")</f>
        <v>322</v>
      </c>
      <c r="AX266" s="144">
        <f>IFERROR(U266*INDEX(相性スクリプト1!$L$29:$L$33,MATCH(AA266,相性スクリプト1!$K$29:$K$33,0),)," ")</f>
        <v>130</v>
      </c>
      <c r="AY266" s="144">
        <f>IFERROR(V266*INDEX(相性スクリプト1!$L$29:$L$33,MATCH(AB266,相性スクリプト1!$K$29:$K$33,0),)," ")</f>
        <v>44</v>
      </c>
      <c r="AZ266" s="144">
        <f t="shared" si="43"/>
        <v>5.5556000000000001</v>
      </c>
      <c r="BA266" s="144">
        <f t="shared" si="43"/>
        <v>4.4444999999999997</v>
      </c>
      <c r="BB266" s="144">
        <f t="shared" si="43"/>
        <v>3.3333999999999997</v>
      </c>
      <c r="BC266" s="144">
        <f t="shared" si="43"/>
        <v>1.1113</v>
      </c>
      <c r="BD266" s="144">
        <f t="shared" si="43"/>
        <v>2.2222</v>
      </c>
      <c r="BE266" s="144">
        <f t="shared" si="43"/>
        <v>6.6660999999999992</v>
      </c>
      <c r="BF266" s="126">
        <f t="shared" si="49"/>
        <v>543126</v>
      </c>
      <c r="BG266" s="149"/>
    </row>
    <row r="267" spans="1:59" x14ac:dyDescent="0.15">
      <c r="A267" s="108">
        <f t="shared" si="44"/>
        <v>178</v>
      </c>
      <c r="B267" s="54" t="s">
        <v>547</v>
      </c>
      <c r="C267" s="109" t="s">
        <v>533</v>
      </c>
      <c r="D267" s="109" t="s">
        <v>193</v>
      </c>
      <c r="E267" s="110" t="s">
        <v>147</v>
      </c>
      <c r="F267" s="110" t="s">
        <v>150</v>
      </c>
      <c r="G267" s="110">
        <v>280</v>
      </c>
      <c r="H267" s="110" t="s">
        <v>166</v>
      </c>
      <c r="I267" s="110">
        <v>-70</v>
      </c>
      <c r="J267" s="110" t="s">
        <v>135</v>
      </c>
      <c r="K267" s="110">
        <v>10</v>
      </c>
      <c r="L267" s="114" t="s">
        <v>548</v>
      </c>
      <c r="M267" s="114"/>
      <c r="N267" s="114"/>
      <c r="O267" s="114"/>
      <c r="P267" s="114"/>
      <c r="Q267" s="17">
        <v>70</v>
      </c>
      <c r="R267" s="17">
        <v>90</v>
      </c>
      <c r="S267" s="17">
        <v>110</v>
      </c>
      <c r="T267" s="17">
        <v>160</v>
      </c>
      <c r="U267" s="17">
        <v>110</v>
      </c>
      <c r="V267" s="17">
        <v>60</v>
      </c>
      <c r="W267" s="122" t="s">
        <v>134</v>
      </c>
      <c r="X267" s="122" t="s">
        <v>144</v>
      </c>
      <c r="Y267" s="122" t="s">
        <v>135</v>
      </c>
      <c r="Z267" s="122" t="s">
        <v>131</v>
      </c>
      <c r="AA267" s="122" t="s">
        <v>144</v>
      </c>
      <c r="AB267" s="122" t="s">
        <v>133</v>
      </c>
      <c r="AC267" s="126">
        <f t="shared" si="47"/>
        <v>5</v>
      </c>
      <c r="AD267" s="126">
        <f t="shared" si="47"/>
        <v>4</v>
      </c>
      <c r="AE267" s="126">
        <f t="shared" si="47"/>
        <v>2</v>
      </c>
      <c r="AF267" s="126">
        <f t="shared" si="45"/>
        <v>1</v>
      </c>
      <c r="AG267" s="126">
        <f t="shared" si="45"/>
        <v>3</v>
      </c>
      <c r="AH267" s="126">
        <f t="shared" si="45"/>
        <v>6</v>
      </c>
      <c r="AI267" s="134">
        <v>3</v>
      </c>
      <c r="AJ267" s="134">
        <v>0</v>
      </c>
      <c r="AK267" s="134">
        <v>0</v>
      </c>
      <c r="AL267" s="134">
        <v>720</v>
      </c>
      <c r="AM267" s="134">
        <f t="shared" si="48"/>
        <v>723</v>
      </c>
      <c r="AN267" s="135">
        <f t="shared" si="46"/>
        <v>3.4722222222222222E-5</v>
      </c>
      <c r="AO267" s="135">
        <f t="shared" si="46"/>
        <v>0</v>
      </c>
      <c r="AP267" s="135">
        <f t="shared" si="46"/>
        <v>0</v>
      </c>
      <c r="AQ267" s="135">
        <f t="shared" si="46"/>
        <v>8.3333333333333332E-3</v>
      </c>
      <c r="AR267" s="135">
        <f t="shared" si="46"/>
        <v>8.3680555555555557E-3</v>
      </c>
      <c r="AS267" s="143"/>
      <c r="AT267" s="144">
        <f>IFERROR(Q267*INDEX(相性スクリプト1!$L$29:$L$33,MATCH(W267,相性スクリプト1!$K$29:$K$33,0),)," ")</f>
        <v>35</v>
      </c>
      <c r="AU267" s="144">
        <f>IFERROR(R267*INDEX(相性スクリプト1!$L$29:$L$33,MATCH(X267,相性スクリプト1!$K$29:$K$33,0),)," ")</f>
        <v>90</v>
      </c>
      <c r="AV267" s="144">
        <f>IFERROR(S267*INDEX(相性スクリプト1!$L$29:$L$33,MATCH(Y267,相性スクリプト1!$K$29:$K$33,0),)," ")</f>
        <v>165</v>
      </c>
      <c r="AW267" s="144">
        <f>IFERROR(T267*INDEX(相性スクリプト1!$L$29:$L$33,MATCH(Z267,相性スクリプト1!$K$29:$K$33,0),)," ")</f>
        <v>320</v>
      </c>
      <c r="AX267" s="144">
        <f>IFERROR(U267*INDEX(相性スクリプト1!$L$29:$L$33,MATCH(AA267,相性スクリプト1!$K$29:$K$33,0),)," ")</f>
        <v>110</v>
      </c>
      <c r="AY267" s="144">
        <f>IFERROR(V267*INDEX(相性スクリプト1!$L$29:$L$33,MATCH(AB267,相性スクリプト1!$K$29:$K$33,0),)," ")</f>
        <v>0</v>
      </c>
      <c r="AZ267" s="144">
        <f t="shared" si="43"/>
        <v>5.5556000000000001</v>
      </c>
      <c r="BA267" s="144">
        <f t="shared" si="43"/>
        <v>4.4444999999999997</v>
      </c>
      <c r="BB267" s="144">
        <f t="shared" si="43"/>
        <v>2.2223999999999999</v>
      </c>
      <c r="BC267" s="144">
        <f t="shared" si="43"/>
        <v>1.1113</v>
      </c>
      <c r="BD267" s="144">
        <f t="shared" si="43"/>
        <v>3.3221999999999996</v>
      </c>
      <c r="BE267" s="144">
        <f t="shared" si="43"/>
        <v>6.6660999999999992</v>
      </c>
      <c r="BF267" s="126">
        <f t="shared" si="49"/>
        <v>542136</v>
      </c>
      <c r="BG267" s="149"/>
    </row>
    <row r="268" spans="1:59" x14ac:dyDescent="0.15">
      <c r="A268" s="108">
        <f t="shared" si="44"/>
        <v>179</v>
      </c>
      <c r="B268" s="54" t="s">
        <v>549</v>
      </c>
      <c r="C268" s="109" t="s">
        <v>533</v>
      </c>
      <c r="D268" s="109" t="s">
        <v>200</v>
      </c>
      <c r="E268" s="110" t="s">
        <v>147</v>
      </c>
      <c r="F268" s="110" t="s">
        <v>150</v>
      </c>
      <c r="G268" s="110">
        <v>360</v>
      </c>
      <c r="H268" s="110" t="s">
        <v>141</v>
      </c>
      <c r="I268" s="110">
        <v>-20</v>
      </c>
      <c r="J268" s="110" t="s">
        <v>135</v>
      </c>
      <c r="K268" s="110">
        <v>10</v>
      </c>
      <c r="L268" s="114" t="s">
        <v>451</v>
      </c>
      <c r="M268" s="114"/>
      <c r="N268" s="114"/>
      <c r="O268" s="114"/>
      <c r="P268" s="114"/>
      <c r="Q268" s="17">
        <v>90</v>
      </c>
      <c r="R268" s="17">
        <v>80</v>
      </c>
      <c r="S268" s="17">
        <v>150</v>
      </c>
      <c r="T268" s="17">
        <v>140</v>
      </c>
      <c r="U268" s="17">
        <v>110</v>
      </c>
      <c r="V268" s="17">
        <v>70</v>
      </c>
      <c r="W268" s="122" t="s">
        <v>134</v>
      </c>
      <c r="X268" s="122" t="s">
        <v>144</v>
      </c>
      <c r="Y268" s="122" t="s">
        <v>135</v>
      </c>
      <c r="Z268" s="122" t="s">
        <v>135</v>
      </c>
      <c r="AA268" s="122" t="s">
        <v>144</v>
      </c>
      <c r="AB268" s="122" t="s">
        <v>133</v>
      </c>
      <c r="AC268" s="126">
        <f t="shared" si="47"/>
        <v>5</v>
      </c>
      <c r="AD268" s="126">
        <f t="shared" si="47"/>
        <v>4</v>
      </c>
      <c r="AE268" s="126">
        <f t="shared" si="47"/>
        <v>1</v>
      </c>
      <c r="AF268" s="126">
        <f t="shared" si="45"/>
        <v>2</v>
      </c>
      <c r="AG268" s="126">
        <f t="shared" si="45"/>
        <v>3</v>
      </c>
      <c r="AH268" s="126">
        <f t="shared" si="45"/>
        <v>6</v>
      </c>
      <c r="AI268" s="134">
        <v>37</v>
      </c>
      <c r="AJ268" s="134">
        <v>0</v>
      </c>
      <c r="AK268" s="134">
        <v>0</v>
      </c>
      <c r="AL268" s="134">
        <v>720</v>
      </c>
      <c r="AM268" s="134">
        <f t="shared" si="48"/>
        <v>757</v>
      </c>
      <c r="AN268" s="135">
        <f t="shared" si="46"/>
        <v>4.2824074074074081E-4</v>
      </c>
      <c r="AO268" s="135">
        <f t="shared" si="46"/>
        <v>0</v>
      </c>
      <c r="AP268" s="135">
        <f t="shared" si="46"/>
        <v>0</v>
      </c>
      <c r="AQ268" s="135">
        <f t="shared" si="46"/>
        <v>8.3333333333333332E-3</v>
      </c>
      <c r="AR268" s="135">
        <f t="shared" si="46"/>
        <v>8.7615740740740744E-3</v>
      </c>
      <c r="AS268" s="143"/>
      <c r="AT268" s="144">
        <f>IFERROR(Q268*INDEX(相性スクリプト1!$L$29:$L$33,MATCH(W268,相性スクリプト1!$K$29:$K$33,0),)," ")</f>
        <v>45</v>
      </c>
      <c r="AU268" s="144">
        <f>IFERROR(R268*INDEX(相性スクリプト1!$L$29:$L$33,MATCH(X268,相性スクリプト1!$K$29:$K$33,0),)," ")</f>
        <v>80</v>
      </c>
      <c r="AV268" s="144">
        <f>IFERROR(S268*INDEX(相性スクリプト1!$L$29:$L$33,MATCH(Y268,相性スクリプト1!$K$29:$K$33,0),)," ")</f>
        <v>225</v>
      </c>
      <c r="AW268" s="144">
        <f>IFERROR(T268*INDEX(相性スクリプト1!$L$29:$L$33,MATCH(Z268,相性スクリプト1!$K$29:$K$33,0),)," ")</f>
        <v>210</v>
      </c>
      <c r="AX268" s="144">
        <f>IFERROR(U268*INDEX(相性スクリプト1!$L$29:$L$33,MATCH(AA268,相性スクリプト1!$K$29:$K$33,0),)," ")</f>
        <v>110</v>
      </c>
      <c r="AY268" s="144">
        <f>IFERROR(V268*INDEX(相性スクリプト1!$L$29:$L$33,MATCH(AB268,相性スクリプト1!$K$29:$K$33,0),)," ")</f>
        <v>0</v>
      </c>
      <c r="AZ268" s="144">
        <f t="shared" si="43"/>
        <v>5.5446</v>
      </c>
      <c r="BA268" s="144">
        <f t="shared" si="43"/>
        <v>4.4554999999999998</v>
      </c>
      <c r="BB268" s="144">
        <f t="shared" si="43"/>
        <v>1.1113999999999999</v>
      </c>
      <c r="BC268" s="144">
        <f t="shared" si="43"/>
        <v>2.2223000000000002</v>
      </c>
      <c r="BD268" s="144">
        <f t="shared" si="43"/>
        <v>3.3331999999999997</v>
      </c>
      <c r="BE268" s="144">
        <f t="shared" si="43"/>
        <v>6.6660999999999992</v>
      </c>
      <c r="BF268" s="126">
        <f t="shared" si="49"/>
        <v>541236</v>
      </c>
      <c r="BG268" s="149"/>
    </row>
    <row r="269" spans="1:59" x14ac:dyDescent="0.15">
      <c r="A269" s="108">
        <f t="shared" si="44"/>
        <v>180</v>
      </c>
      <c r="B269" s="54" t="s">
        <v>550</v>
      </c>
      <c r="C269" s="109" t="s">
        <v>533</v>
      </c>
      <c r="D269" s="109" t="s">
        <v>210</v>
      </c>
      <c r="E269" s="110"/>
      <c r="F269" s="110"/>
      <c r="G269" s="110"/>
      <c r="H269" s="110"/>
      <c r="I269" s="110"/>
      <c r="J269" s="110"/>
      <c r="K269" s="110"/>
      <c r="L269" s="114"/>
      <c r="M269" s="114"/>
      <c r="N269" s="114"/>
      <c r="O269" s="114"/>
      <c r="P269" s="114"/>
      <c r="Q269" s="17"/>
      <c r="R269" s="17"/>
      <c r="S269" s="17"/>
      <c r="T269" s="17"/>
      <c r="U269" s="17"/>
      <c r="V269" s="17"/>
      <c r="W269" s="122"/>
      <c r="X269" s="122"/>
      <c r="Y269" s="122"/>
      <c r="Z269" s="122"/>
      <c r="AA269" s="122"/>
      <c r="AB269" s="122"/>
      <c r="AC269" s="126" t="str">
        <f t="shared" si="47"/>
        <v xml:space="preserve"> </v>
      </c>
      <c r="AD269" s="126" t="str">
        <f t="shared" si="47"/>
        <v xml:space="preserve"> </v>
      </c>
      <c r="AE269" s="126" t="str">
        <f t="shared" si="47"/>
        <v xml:space="preserve"> </v>
      </c>
      <c r="AF269" s="126" t="str">
        <f t="shared" si="45"/>
        <v xml:space="preserve"> </v>
      </c>
      <c r="AG269" s="126" t="str">
        <f t="shared" si="45"/>
        <v xml:space="preserve"> </v>
      </c>
      <c r="AH269" s="126" t="str">
        <f t="shared" si="45"/>
        <v xml:space="preserve"> </v>
      </c>
      <c r="AI269" s="134"/>
      <c r="AJ269" s="134"/>
      <c r="AK269" s="134"/>
      <c r="AL269" s="134"/>
      <c r="AM269" s="134" t="str">
        <f t="shared" si="48"/>
        <v xml:space="preserve"> </v>
      </c>
      <c r="AN269" s="135" t="str">
        <f t="shared" si="46"/>
        <v xml:space="preserve"> </v>
      </c>
      <c r="AO269" s="135" t="str">
        <f t="shared" si="46"/>
        <v xml:space="preserve"> </v>
      </c>
      <c r="AP269" s="135" t="str">
        <f t="shared" si="46"/>
        <v xml:space="preserve"> </v>
      </c>
      <c r="AQ269" s="135" t="str">
        <f t="shared" si="46"/>
        <v xml:space="preserve"> </v>
      </c>
      <c r="AR269" s="135" t="str">
        <f t="shared" si="46"/>
        <v xml:space="preserve"> </v>
      </c>
      <c r="AS269" s="143"/>
      <c r="AT269" s="144" t="str">
        <f>IFERROR(Q269*INDEX(相性スクリプト1!$L$29:$L$33,MATCH(W269,相性スクリプト1!$K$29:$K$33,0),)," ")</f>
        <v xml:space="preserve"> </v>
      </c>
      <c r="AU269" s="144" t="str">
        <f>IFERROR(R269*INDEX(相性スクリプト1!$L$29:$L$33,MATCH(X269,相性スクリプト1!$K$29:$K$33,0),)," ")</f>
        <v xml:space="preserve"> </v>
      </c>
      <c r="AV269" s="144" t="str">
        <f>IFERROR(S269*INDEX(相性スクリプト1!$L$29:$L$33,MATCH(Y269,相性スクリプト1!$K$29:$K$33,0),)," ")</f>
        <v xml:space="preserve"> </v>
      </c>
      <c r="AW269" s="144" t="str">
        <f>IFERROR(T269*INDEX(相性スクリプト1!$L$29:$L$33,MATCH(Z269,相性スクリプト1!$K$29:$K$33,0),)," ")</f>
        <v xml:space="preserve"> </v>
      </c>
      <c r="AX269" s="144" t="str">
        <f>IFERROR(U269*INDEX(相性スクリプト1!$L$29:$L$33,MATCH(AA269,相性スクリプト1!$K$29:$K$33,0),)," ")</f>
        <v xml:space="preserve"> </v>
      </c>
      <c r="AY269" s="144" t="str">
        <f>IFERROR(V269*INDEX(相性スクリプト1!$L$29:$L$33,MATCH(AB269,相性スクリプト1!$K$29:$K$33,0),)," ")</f>
        <v xml:space="preserve"> </v>
      </c>
      <c r="AZ269" s="144" t="str">
        <f t="shared" si="43"/>
        <v xml:space="preserve"> </v>
      </c>
      <c r="BA269" s="144" t="str">
        <f t="shared" si="43"/>
        <v xml:space="preserve"> </v>
      </c>
      <c r="BB269" s="144" t="str">
        <f t="shared" si="43"/>
        <v xml:space="preserve"> </v>
      </c>
      <c r="BC269" s="144" t="str">
        <f t="shared" si="43"/>
        <v xml:space="preserve"> </v>
      </c>
      <c r="BD269" s="144" t="str">
        <f t="shared" si="43"/>
        <v xml:space="preserve"> </v>
      </c>
      <c r="BE269" s="144" t="str">
        <f t="shared" si="43"/>
        <v xml:space="preserve"> </v>
      </c>
      <c r="BF269" s="126" t="str">
        <f t="shared" si="49"/>
        <v xml:space="preserve"> </v>
      </c>
      <c r="BG269" s="149"/>
    </row>
    <row r="270" spans="1:59" x14ac:dyDescent="0.15">
      <c r="A270" s="108">
        <f t="shared" si="44"/>
        <v>181</v>
      </c>
      <c r="B270" s="54" t="s">
        <v>551</v>
      </c>
      <c r="C270" s="109" t="s">
        <v>533</v>
      </c>
      <c r="D270" s="109" t="s">
        <v>210</v>
      </c>
      <c r="E270" s="110" t="s">
        <v>128</v>
      </c>
      <c r="F270" s="110" t="s">
        <v>156</v>
      </c>
      <c r="G270" s="110">
        <v>340</v>
      </c>
      <c r="H270" s="110" t="s">
        <v>149</v>
      </c>
      <c r="I270" s="110">
        <v>-10</v>
      </c>
      <c r="J270" s="110" t="s">
        <v>135</v>
      </c>
      <c r="K270" s="110">
        <v>8</v>
      </c>
      <c r="L270" s="114" t="s">
        <v>487</v>
      </c>
      <c r="M270" s="114"/>
      <c r="N270" s="114"/>
      <c r="O270" s="114"/>
      <c r="P270" s="114" t="s">
        <v>552</v>
      </c>
      <c r="Q270" s="17">
        <v>75</v>
      </c>
      <c r="R270" s="17">
        <v>117</v>
      </c>
      <c r="S270" s="17">
        <v>124</v>
      </c>
      <c r="T270" s="17">
        <v>189</v>
      </c>
      <c r="U270" s="17">
        <v>122</v>
      </c>
      <c r="V270" s="17">
        <v>65</v>
      </c>
      <c r="W270" s="122" t="s">
        <v>134</v>
      </c>
      <c r="X270" s="122" t="s">
        <v>144</v>
      </c>
      <c r="Y270" s="122" t="s">
        <v>144</v>
      </c>
      <c r="Z270" s="122" t="s">
        <v>131</v>
      </c>
      <c r="AA270" s="122" t="s">
        <v>144</v>
      </c>
      <c r="AB270" s="122" t="s">
        <v>133</v>
      </c>
      <c r="AC270" s="126">
        <f t="shared" si="47"/>
        <v>5</v>
      </c>
      <c r="AD270" s="126">
        <f t="shared" si="47"/>
        <v>4</v>
      </c>
      <c r="AE270" s="126">
        <f t="shared" si="47"/>
        <v>2</v>
      </c>
      <c r="AF270" s="126">
        <f t="shared" si="45"/>
        <v>1</v>
      </c>
      <c r="AG270" s="126">
        <f t="shared" si="45"/>
        <v>3</v>
      </c>
      <c r="AH270" s="126">
        <f t="shared" si="45"/>
        <v>6</v>
      </c>
      <c r="AI270" s="134">
        <v>291</v>
      </c>
      <c r="AJ270" s="134">
        <v>0</v>
      </c>
      <c r="AK270" s="134">
        <v>0</v>
      </c>
      <c r="AL270" s="134">
        <v>288</v>
      </c>
      <c r="AM270" s="134">
        <f t="shared" si="48"/>
        <v>579</v>
      </c>
      <c r="AN270" s="135">
        <f t="shared" si="46"/>
        <v>3.3680555555555556E-3</v>
      </c>
      <c r="AO270" s="135">
        <f t="shared" si="46"/>
        <v>0</v>
      </c>
      <c r="AP270" s="135">
        <f t="shared" si="46"/>
        <v>0</v>
      </c>
      <c r="AQ270" s="135">
        <f t="shared" si="46"/>
        <v>3.3333333333333335E-3</v>
      </c>
      <c r="AR270" s="135">
        <f t="shared" si="46"/>
        <v>6.7013888888888895E-3</v>
      </c>
      <c r="AS270" s="143"/>
      <c r="AT270" s="144">
        <f>IFERROR(Q270*INDEX(相性スクリプト1!$L$29:$L$33,MATCH(W270,相性スクリプト1!$K$29:$K$33,0),)," ")</f>
        <v>37.5</v>
      </c>
      <c r="AU270" s="144">
        <f>IFERROR(R270*INDEX(相性スクリプト1!$L$29:$L$33,MATCH(X270,相性スクリプト1!$K$29:$K$33,0),)," ")</f>
        <v>117</v>
      </c>
      <c r="AV270" s="144">
        <f>IFERROR(S270*INDEX(相性スクリプト1!$L$29:$L$33,MATCH(Y270,相性スクリプト1!$K$29:$K$33,0),)," ")</f>
        <v>124</v>
      </c>
      <c r="AW270" s="144">
        <f>IFERROR(T270*INDEX(相性スクリプト1!$L$29:$L$33,MATCH(Z270,相性スクリプト1!$K$29:$K$33,0),)," ")</f>
        <v>378</v>
      </c>
      <c r="AX270" s="144">
        <f>IFERROR(U270*INDEX(相性スクリプト1!$L$29:$L$33,MATCH(AA270,相性スクリプト1!$K$29:$K$33,0),)," ")</f>
        <v>122</v>
      </c>
      <c r="AY270" s="144">
        <f>IFERROR(V270*INDEX(相性スクリプト1!$L$29:$L$33,MATCH(AB270,相性スクリプト1!$K$29:$K$33,0),)," ")</f>
        <v>0</v>
      </c>
      <c r="AZ270" s="144">
        <f t="shared" si="43"/>
        <v>5.5556000000000001</v>
      </c>
      <c r="BA270" s="144">
        <f t="shared" si="43"/>
        <v>4.4444999999999997</v>
      </c>
      <c r="BB270" s="144">
        <f t="shared" si="43"/>
        <v>2.2223999999999999</v>
      </c>
      <c r="BC270" s="144">
        <f t="shared" si="43"/>
        <v>1.1113</v>
      </c>
      <c r="BD270" s="144">
        <f t="shared" si="43"/>
        <v>3.3331999999999997</v>
      </c>
      <c r="BE270" s="144">
        <f t="shared" si="43"/>
        <v>6.6660999999999992</v>
      </c>
      <c r="BF270" s="126">
        <f t="shared" si="49"/>
        <v>542136</v>
      </c>
      <c r="BG270" s="149"/>
    </row>
    <row r="271" spans="1:59" x14ac:dyDescent="0.15">
      <c r="A271" s="108">
        <f t="shared" si="44"/>
        <v>182</v>
      </c>
      <c r="B271" s="54" t="s">
        <v>553</v>
      </c>
      <c r="C271" s="109" t="s">
        <v>533</v>
      </c>
      <c r="D271" s="109" t="s">
        <v>210</v>
      </c>
      <c r="E271" s="110" t="s">
        <v>128</v>
      </c>
      <c r="F271" s="110" t="s">
        <v>156</v>
      </c>
      <c r="G271" s="110">
        <v>340</v>
      </c>
      <c r="H271" s="110" t="s">
        <v>149</v>
      </c>
      <c r="I271" s="110">
        <v>40</v>
      </c>
      <c r="J271" s="110" t="s">
        <v>135</v>
      </c>
      <c r="K271" s="110">
        <v>8</v>
      </c>
      <c r="L271" s="114" t="s">
        <v>451</v>
      </c>
      <c r="M271" s="114" t="s">
        <v>554</v>
      </c>
      <c r="N271" s="114"/>
      <c r="O271" s="114"/>
      <c r="P271" s="114" t="s">
        <v>552</v>
      </c>
      <c r="Q271" s="17">
        <v>65</v>
      </c>
      <c r="R271" s="17">
        <v>108</v>
      </c>
      <c r="S271" s="17">
        <v>128</v>
      </c>
      <c r="T271" s="17">
        <v>183</v>
      </c>
      <c r="U271" s="17">
        <v>128</v>
      </c>
      <c r="V271" s="17">
        <v>88</v>
      </c>
      <c r="W271" s="122" t="s">
        <v>134</v>
      </c>
      <c r="X271" s="122" t="s">
        <v>144</v>
      </c>
      <c r="Y271" s="122" t="s">
        <v>144</v>
      </c>
      <c r="Z271" s="122" t="s">
        <v>131</v>
      </c>
      <c r="AA271" s="122" t="s">
        <v>144</v>
      </c>
      <c r="AB271" s="122" t="s">
        <v>133</v>
      </c>
      <c r="AC271" s="126">
        <f t="shared" si="47"/>
        <v>5</v>
      </c>
      <c r="AD271" s="126">
        <f t="shared" si="47"/>
        <v>4</v>
      </c>
      <c r="AE271" s="126">
        <f t="shared" si="47"/>
        <v>3</v>
      </c>
      <c r="AF271" s="126">
        <f t="shared" si="45"/>
        <v>1</v>
      </c>
      <c r="AG271" s="126">
        <f t="shared" si="45"/>
        <v>2</v>
      </c>
      <c r="AH271" s="126">
        <f t="shared" si="45"/>
        <v>6</v>
      </c>
      <c r="AI271" s="134">
        <v>1260</v>
      </c>
      <c r="AJ271" s="134">
        <v>0</v>
      </c>
      <c r="AK271" s="134">
        <v>0</v>
      </c>
      <c r="AL271" s="134">
        <v>185</v>
      </c>
      <c r="AM271" s="134">
        <f t="shared" si="48"/>
        <v>1445</v>
      </c>
      <c r="AN271" s="135">
        <f t="shared" si="46"/>
        <v>1.4583333333333334E-2</v>
      </c>
      <c r="AO271" s="135">
        <f t="shared" si="46"/>
        <v>0</v>
      </c>
      <c r="AP271" s="135">
        <f t="shared" si="46"/>
        <v>0</v>
      </c>
      <c r="AQ271" s="135">
        <f t="shared" si="46"/>
        <v>2.1412037037037033E-3</v>
      </c>
      <c r="AR271" s="135">
        <f t="shared" si="46"/>
        <v>1.6724537037037038E-2</v>
      </c>
      <c r="AS271" s="143"/>
      <c r="AT271" s="144">
        <f>IFERROR(Q271*INDEX(相性スクリプト1!$L$29:$L$33,MATCH(W271,相性スクリプト1!$K$29:$K$33,0),)," ")</f>
        <v>32.5</v>
      </c>
      <c r="AU271" s="144">
        <f>IFERROR(R271*INDEX(相性スクリプト1!$L$29:$L$33,MATCH(X271,相性スクリプト1!$K$29:$K$33,0),)," ")</f>
        <v>108</v>
      </c>
      <c r="AV271" s="144">
        <f>IFERROR(S271*INDEX(相性スクリプト1!$L$29:$L$33,MATCH(Y271,相性スクリプト1!$K$29:$K$33,0),)," ")</f>
        <v>128</v>
      </c>
      <c r="AW271" s="144">
        <f>IFERROR(T271*INDEX(相性スクリプト1!$L$29:$L$33,MATCH(Z271,相性スクリプト1!$K$29:$K$33,0),)," ")</f>
        <v>366</v>
      </c>
      <c r="AX271" s="144">
        <f>IFERROR(U271*INDEX(相性スクリプト1!$L$29:$L$33,MATCH(AA271,相性スクリプト1!$K$29:$K$33,0),)," ")</f>
        <v>128</v>
      </c>
      <c r="AY271" s="144">
        <f>IFERROR(V271*INDEX(相性スクリプト1!$L$29:$L$33,MATCH(AB271,相性スクリプト1!$K$29:$K$33,0),)," ")</f>
        <v>0</v>
      </c>
      <c r="AZ271" s="144">
        <f t="shared" si="43"/>
        <v>5.5666000000000002</v>
      </c>
      <c r="BA271" s="144">
        <f t="shared" si="43"/>
        <v>4.4444999999999997</v>
      </c>
      <c r="BB271" s="144">
        <f t="shared" si="43"/>
        <v>2.2223999999999999</v>
      </c>
      <c r="BC271" s="144">
        <f t="shared" si="43"/>
        <v>1.1113</v>
      </c>
      <c r="BD271" s="144">
        <f t="shared" si="43"/>
        <v>2.2222</v>
      </c>
      <c r="BE271" s="144">
        <f t="shared" si="43"/>
        <v>6.6550999999999991</v>
      </c>
      <c r="BF271" s="126">
        <f t="shared" si="49"/>
        <v>543126</v>
      </c>
      <c r="BG271" s="149"/>
    </row>
    <row r="272" spans="1:59" x14ac:dyDescent="0.15">
      <c r="A272" s="108">
        <f t="shared" si="44"/>
        <v>183</v>
      </c>
      <c r="B272" s="54" t="s">
        <v>555</v>
      </c>
      <c r="C272" s="109" t="s">
        <v>533</v>
      </c>
      <c r="D272" s="109" t="s">
        <v>210</v>
      </c>
      <c r="E272" s="110" t="s">
        <v>128</v>
      </c>
      <c r="F272" s="110" t="s">
        <v>156</v>
      </c>
      <c r="G272" s="110">
        <v>300</v>
      </c>
      <c r="H272" s="110" t="s">
        <v>166</v>
      </c>
      <c r="I272" s="110">
        <v>-70</v>
      </c>
      <c r="J272" s="110" t="s">
        <v>144</v>
      </c>
      <c r="K272" s="110">
        <v>8</v>
      </c>
      <c r="L272" s="114" t="s">
        <v>548</v>
      </c>
      <c r="M272" s="114"/>
      <c r="N272" s="114"/>
      <c r="O272" s="114"/>
      <c r="P272" s="114"/>
      <c r="Q272" s="17">
        <v>79</v>
      </c>
      <c r="R272" s="17">
        <v>115</v>
      </c>
      <c r="S272" s="17">
        <v>125</v>
      </c>
      <c r="T272" s="17">
        <v>175</v>
      </c>
      <c r="U272" s="17">
        <v>121</v>
      </c>
      <c r="V272" s="17">
        <v>65</v>
      </c>
      <c r="W272" s="122" t="s">
        <v>134</v>
      </c>
      <c r="X272" s="122" t="s">
        <v>144</v>
      </c>
      <c r="Y272" s="122" t="s">
        <v>135</v>
      </c>
      <c r="Z272" s="122" t="s">
        <v>131</v>
      </c>
      <c r="AA272" s="122" t="s">
        <v>144</v>
      </c>
      <c r="AB272" s="122" t="s">
        <v>133</v>
      </c>
      <c r="AC272" s="126">
        <f t="shared" si="47"/>
        <v>5</v>
      </c>
      <c r="AD272" s="126">
        <f t="shared" si="47"/>
        <v>4</v>
      </c>
      <c r="AE272" s="126">
        <f t="shared" si="47"/>
        <v>2</v>
      </c>
      <c r="AF272" s="126">
        <f t="shared" si="45"/>
        <v>1</v>
      </c>
      <c r="AG272" s="126">
        <f t="shared" si="45"/>
        <v>3</v>
      </c>
      <c r="AH272" s="126">
        <f t="shared" si="45"/>
        <v>6</v>
      </c>
      <c r="AI272" s="134" t="s">
        <v>295</v>
      </c>
      <c r="AJ272" s="134" t="s">
        <v>295</v>
      </c>
      <c r="AK272" s="134" t="s">
        <v>295</v>
      </c>
      <c r="AL272" s="134" t="s">
        <v>295</v>
      </c>
      <c r="AM272" s="134" t="str">
        <f t="shared" si="48"/>
        <v>-</v>
      </c>
      <c r="AN272" s="135" t="str">
        <f t="shared" si="46"/>
        <v>-</v>
      </c>
      <c r="AO272" s="135" t="str">
        <f t="shared" si="46"/>
        <v>-</v>
      </c>
      <c r="AP272" s="135" t="str">
        <f t="shared" si="46"/>
        <v>-</v>
      </c>
      <c r="AQ272" s="135" t="str">
        <f t="shared" si="46"/>
        <v>-</v>
      </c>
      <c r="AR272" s="135" t="str">
        <f t="shared" si="46"/>
        <v>-</v>
      </c>
      <c r="AS272" s="143"/>
      <c r="AT272" s="144">
        <f>IFERROR(Q272*INDEX(相性スクリプト1!$L$29:$L$33,MATCH(W272,相性スクリプト1!$K$29:$K$33,0),)," ")</f>
        <v>39.5</v>
      </c>
      <c r="AU272" s="144">
        <f>IFERROR(R272*INDEX(相性スクリプト1!$L$29:$L$33,MATCH(X272,相性スクリプト1!$K$29:$K$33,0),)," ")</f>
        <v>115</v>
      </c>
      <c r="AV272" s="144">
        <f>IFERROR(S272*INDEX(相性スクリプト1!$L$29:$L$33,MATCH(Y272,相性スクリプト1!$K$29:$K$33,0),)," ")</f>
        <v>187.5</v>
      </c>
      <c r="AW272" s="144">
        <f>IFERROR(T272*INDEX(相性スクリプト1!$L$29:$L$33,MATCH(Z272,相性スクリプト1!$K$29:$K$33,0),)," ")</f>
        <v>350</v>
      </c>
      <c r="AX272" s="144">
        <f>IFERROR(U272*INDEX(相性スクリプト1!$L$29:$L$33,MATCH(AA272,相性スクリプト1!$K$29:$K$33,0),)," ")</f>
        <v>121</v>
      </c>
      <c r="AY272" s="144">
        <f>IFERROR(V272*INDEX(相性スクリプト1!$L$29:$L$33,MATCH(AB272,相性スクリプト1!$K$29:$K$33,0),)," ")</f>
        <v>0</v>
      </c>
      <c r="AZ272" s="144">
        <f t="shared" si="43"/>
        <v>5.5556000000000001</v>
      </c>
      <c r="BA272" s="144">
        <f t="shared" si="43"/>
        <v>4.4444999999999997</v>
      </c>
      <c r="BB272" s="144">
        <f t="shared" si="43"/>
        <v>2.2223999999999999</v>
      </c>
      <c r="BC272" s="144">
        <f t="shared" si="43"/>
        <v>1.1113</v>
      </c>
      <c r="BD272" s="144">
        <f t="shared" si="43"/>
        <v>3.3331999999999997</v>
      </c>
      <c r="BE272" s="144">
        <f t="shared" si="43"/>
        <v>6.6660999999999992</v>
      </c>
      <c r="BF272" s="126">
        <f t="shared" si="49"/>
        <v>542136</v>
      </c>
      <c r="BG272" s="149" t="s">
        <v>296</v>
      </c>
    </row>
    <row r="273" spans="1:59" x14ac:dyDescent="0.15">
      <c r="A273" s="108">
        <f t="shared" si="44"/>
        <v>184</v>
      </c>
      <c r="B273" s="54" t="s">
        <v>556</v>
      </c>
      <c r="C273" s="109" t="s">
        <v>171</v>
      </c>
      <c r="D273" s="109" t="s">
        <v>127</v>
      </c>
      <c r="E273" s="110" t="s">
        <v>128</v>
      </c>
      <c r="F273" s="110" t="s">
        <v>162</v>
      </c>
      <c r="G273" s="110">
        <v>300</v>
      </c>
      <c r="H273" s="110" t="s">
        <v>141</v>
      </c>
      <c r="I273" s="110">
        <v>-25</v>
      </c>
      <c r="J273" s="110" t="s">
        <v>135</v>
      </c>
      <c r="K273" s="110">
        <v>12</v>
      </c>
      <c r="L273" s="114" t="s">
        <v>557</v>
      </c>
      <c r="M273" s="114"/>
      <c r="N273" s="114"/>
      <c r="O273" s="114"/>
      <c r="P273" s="114"/>
      <c r="Q273" s="17">
        <v>80</v>
      </c>
      <c r="R273" s="17">
        <v>130</v>
      </c>
      <c r="S273" s="17">
        <v>100</v>
      </c>
      <c r="T273" s="17">
        <v>120</v>
      </c>
      <c r="U273" s="17">
        <v>180</v>
      </c>
      <c r="V273" s="17">
        <v>50</v>
      </c>
      <c r="W273" s="122" t="s">
        <v>134</v>
      </c>
      <c r="X273" s="122" t="s">
        <v>135</v>
      </c>
      <c r="Y273" s="122" t="s">
        <v>144</v>
      </c>
      <c r="Z273" s="122" t="s">
        <v>144</v>
      </c>
      <c r="AA273" s="122" t="s">
        <v>131</v>
      </c>
      <c r="AB273" s="122" t="s">
        <v>133</v>
      </c>
      <c r="AC273" s="126">
        <f t="shared" si="47"/>
        <v>5</v>
      </c>
      <c r="AD273" s="126">
        <f t="shared" si="47"/>
        <v>2</v>
      </c>
      <c r="AE273" s="126">
        <f t="shared" si="47"/>
        <v>4</v>
      </c>
      <c r="AF273" s="126">
        <f t="shared" si="45"/>
        <v>3</v>
      </c>
      <c r="AG273" s="126">
        <f t="shared" si="45"/>
        <v>1</v>
      </c>
      <c r="AH273" s="126">
        <f t="shared" si="45"/>
        <v>6</v>
      </c>
      <c r="AI273" s="134">
        <v>5</v>
      </c>
      <c r="AJ273" s="134">
        <v>0</v>
      </c>
      <c r="AK273" s="134">
        <v>0</v>
      </c>
      <c r="AL273" s="134">
        <v>1320</v>
      </c>
      <c r="AM273" s="134">
        <f t="shared" si="48"/>
        <v>1325</v>
      </c>
      <c r="AN273" s="135">
        <f t="shared" si="46"/>
        <v>5.7870370370370373E-5</v>
      </c>
      <c r="AO273" s="135">
        <f t="shared" si="46"/>
        <v>0</v>
      </c>
      <c r="AP273" s="135">
        <f t="shared" si="46"/>
        <v>0</v>
      </c>
      <c r="AQ273" s="135">
        <f t="shared" si="46"/>
        <v>1.5277777777777777E-2</v>
      </c>
      <c r="AR273" s="135">
        <f t="shared" si="46"/>
        <v>1.5335648148148149E-2</v>
      </c>
      <c r="AS273" s="143"/>
      <c r="AT273" s="144">
        <f>IFERROR(Q273*INDEX(相性スクリプト1!$L$29:$L$33,MATCH(W273,相性スクリプト1!$K$29:$K$33,0),)," ")</f>
        <v>40</v>
      </c>
      <c r="AU273" s="144">
        <f>IFERROR(R273*INDEX(相性スクリプト1!$L$29:$L$33,MATCH(X273,相性スクリプト1!$K$29:$K$33,0),)," ")</f>
        <v>195</v>
      </c>
      <c r="AV273" s="144">
        <f>IFERROR(S273*INDEX(相性スクリプト1!$L$29:$L$33,MATCH(Y273,相性スクリプト1!$K$29:$K$33,0),)," ")</f>
        <v>100</v>
      </c>
      <c r="AW273" s="144">
        <f>IFERROR(T273*INDEX(相性スクリプト1!$L$29:$L$33,MATCH(Z273,相性スクリプト1!$K$29:$K$33,0),)," ")</f>
        <v>120</v>
      </c>
      <c r="AX273" s="144">
        <f>IFERROR(U273*INDEX(相性スクリプト1!$L$29:$L$33,MATCH(AA273,相性スクリプト1!$K$29:$K$33,0),)," ")</f>
        <v>360</v>
      </c>
      <c r="AY273" s="144">
        <f>IFERROR(V273*INDEX(相性スクリプト1!$L$29:$L$33,MATCH(AB273,相性スクリプト1!$K$29:$K$33,0),)," ")</f>
        <v>0</v>
      </c>
      <c r="AZ273" s="144">
        <f t="shared" si="43"/>
        <v>5.5556000000000001</v>
      </c>
      <c r="BA273" s="144">
        <f t="shared" si="43"/>
        <v>2.2225000000000001</v>
      </c>
      <c r="BB273" s="144">
        <f t="shared" si="43"/>
        <v>4.4443999999999999</v>
      </c>
      <c r="BC273" s="144">
        <f t="shared" si="43"/>
        <v>3.3332999999999999</v>
      </c>
      <c r="BD273" s="144">
        <f t="shared" si="43"/>
        <v>1.1112</v>
      </c>
      <c r="BE273" s="144">
        <f t="shared" si="43"/>
        <v>6.6660999999999992</v>
      </c>
      <c r="BF273" s="126">
        <f t="shared" si="49"/>
        <v>524316</v>
      </c>
      <c r="BG273" s="149"/>
    </row>
    <row r="274" spans="1:59" x14ac:dyDescent="0.15">
      <c r="A274" s="108">
        <f t="shared" si="44"/>
        <v>185</v>
      </c>
      <c r="B274" s="54" t="s">
        <v>558</v>
      </c>
      <c r="C274" s="109" t="s">
        <v>171</v>
      </c>
      <c r="D274" s="109" t="s">
        <v>159</v>
      </c>
      <c r="E274" s="110" t="s">
        <v>128</v>
      </c>
      <c r="F274" s="110" t="s">
        <v>140</v>
      </c>
      <c r="G274" s="110">
        <v>320</v>
      </c>
      <c r="H274" s="110" t="s">
        <v>155</v>
      </c>
      <c r="I274" s="110">
        <v>40</v>
      </c>
      <c r="J274" s="110" t="s">
        <v>134</v>
      </c>
      <c r="K274" s="110">
        <v>16</v>
      </c>
      <c r="L274" s="114" t="s">
        <v>557</v>
      </c>
      <c r="M274" s="114"/>
      <c r="N274" s="114"/>
      <c r="O274" s="114"/>
      <c r="P274" s="114"/>
      <c r="Q274" s="17">
        <v>100</v>
      </c>
      <c r="R274" s="17">
        <v>170</v>
      </c>
      <c r="S274" s="17">
        <v>80</v>
      </c>
      <c r="T274" s="17">
        <v>90</v>
      </c>
      <c r="U274" s="17">
        <v>110</v>
      </c>
      <c r="V274" s="17">
        <v>120</v>
      </c>
      <c r="W274" s="122" t="s">
        <v>144</v>
      </c>
      <c r="X274" s="122" t="s">
        <v>131</v>
      </c>
      <c r="Y274" s="122" t="s">
        <v>134</v>
      </c>
      <c r="Z274" s="122" t="s">
        <v>134</v>
      </c>
      <c r="AA274" s="122" t="s">
        <v>144</v>
      </c>
      <c r="AB274" s="122" t="s">
        <v>144</v>
      </c>
      <c r="AC274" s="126">
        <f t="shared" si="47"/>
        <v>4</v>
      </c>
      <c r="AD274" s="126">
        <f t="shared" si="47"/>
        <v>1</v>
      </c>
      <c r="AE274" s="126">
        <f t="shared" si="47"/>
        <v>6</v>
      </c>
      <c r="AF274" s="126">
        <f t="shared" si="45"/>
        <v>5</v>
      </c>
      <c r="AG274" s="126">
        <f t="shared" si="45"/>
        <v>3</v>
      </c>
      <c r="AH274" s="126">
        <f t="shared" si="45"/>
        <v>2</v>
      </c>
      <c r="AI274" s="134">
        <v>48</v>
      </c>
      <c r="AJ274" s="134">
        <v>0</v>
      </c>
      <c r="AK274" s="134">
        <v>0</v>
      </c>
      <c r="AL274" s="134">
        <v>1320</v>
      </c>
      <c r="AM274" s="134">
        <f t="shared" si="48"/>
        <v>1368</v>
      </c>
      <c r="AN274" s="135">
        <f t="shared" si="46"/>
        <v>5.5555555555555556E-4</v>
      </c>
      <c r="AO274" s="135">
        <f t="shared" si="46"/>
        <v>0</v>
      </c>
      <c r="AP274" s="135">
        <f t="shared" si="46"/>
        <v>0</v>
      </c>
      <c r="AQ274" s="135">
        <f t="shared" si="46"/>
        <v>1.5277777777777777E-2</v>
      </c>
      <c r="AR274" s="135">
        <f t="shared" si="46"/>
        <v>1.5833333333333331E-2</v>
      </c>
      <c r="AS274" s="143"/>
      <c r="AT274" s="144">
        <f>IFERROR(Q274*INDEX(相性スクリプト1!$L$29:$L$33,MATCH(W274,相性スクリプト1!$K$29:$K$33,0),)," ")</f>
        <v>100</v>
      </c>
      <c r="AU274" s="144">
        <f>IFERROR(R274*INDEX(相性スクリプト1!$L$29:$L$33,MATCH(X274,相性スクリプト1!$K$29:$K$33,0),)," ")</f>
        <v>340</v>
      </c>
      <c r="AV274" s="144">
        <f>IFERROR(S274*INDEX(相性スクリプト1!$L$29:$L$33,MATCH(Y274,相性スクリプト1!$K$29:$K$33,0),)," ")</f>
        <v>40</v>
      </c>
      <c r="AW274" s="144">
        <f>IFERROR(T274*INDEX(相性スクリプト1!$L$29:$L$33,MATCH(Z274,相性スクリプト1!$K$29:$K$33,0),)," ")</f>
        <v>45</v>
      </c>
      <c r="AX274" s="144">
        <f>IFERROR(U274*INDEX(相性スクリプト1!$L$29:$L$33,MATCH(AA274,相性スクリプト1!$K$29:$K$33,0),)," ")</f>
        <v>110</v>
      </c>
      <c r="AY274" s="144">
        <f>IFERROR(V274*INDEX(相性スクリプト1!$L$29:$L$33,MATCH(AB274,相性スクリプト1!$K$29:$K$33,0),)," ")</f>
        <v>120</v>
      </c>
      <c r="AZ274" s="144">
        <f t="shared" si="43"/>
        <v>4.4446000000000003</v>
      </c>
      <c r="BA274" s="144">
        <f t="shared" si="43"/>
        <v>1.1114999999999999</v>
      </c>
      <c r="BB274" s="144">
        <f t="shared" si="43"/>
        <v>6.6663999999999994</v>
      </c>
      <c r="BC274" s="144">
        <f t="shared" si="43"/>
        <v>5.5552999999999999</v>
      </c>
      <c r="BD274" s="144">
        <f t="shared" si="43"/>
        <v>3.3331999999999997</v>
      </c>
      <c r="BE274" s="144">
        <f t="shared" si="43"/>
        <v>2.2221000000000002</v>
      </c>
      <c r="BF274" s="126">
        <f t="shared" si="49"/>
        <v>416532</v>
      </c>
      <c r="BG274" s="149"/>
    </row>
    <row r="275" spans="1:59" x14ac:dyDescent="0.15">
      <c r="A275" s="108">
        <f t="shared" si="44"/>
        <v>186</v>
      </c>
      <c r="B275" s="54" t="s">
        <v>559</v>
      </c>
      <c r="C275" s="109" t="s">
        <v>171</v>
      </c>
      <c r="D275" s="109" t="s">
        <v>161</v>
      </c>
      <c r="E275" s="110" t="s">
        <v>128</v>
      </c>
      <c r="F275" s="110" t="s">
        <v>162</v>
      </c>
      <c r="G275" s="110">
        <v>320</v>
      </c>
      <c r="H275" s="110" t="s">
        <v>149</v>
      </c>
      <c r="I275" s="110">
        <v>20</v>
      </c>
      <c r="J275" s="110" t="s">
        <v>148</v>
      </c>
      <c r="K275" s="110">
        <v>14</v>
      </c>
      <c r="L275" s="114" t="s">
        <v>557</v>
      </c>
      <c r="M275" s="114"/>
      <c r="N275" s="114"/>
      <c r="O275" s="114"/>
      <c r="P275" s="114" t="s">
        <v>163</v>
      </c>
      <c r="Q275" s="17">
        <v>100</v>
      </c>
      <c r="R275" s="17">
        <v>130</v>
      </c>
      <c r="S275" s="17">
        <v>70</v>
      </c>
      <c r="T275" s="17">
        <v>110</v>
      </c>
      <c r="U275" s="17">
        <v>140</v>
      </c>
      <c r="V275" s="17">
        <v>80</v>
      </c>
      <c r="W275" s="122" t="s">
        <v>144</v>
      </c>
      <c r="X275" s="122" t="s">
        <v>135</v>
      </c>
      <c r="Y275" s="122" t="s">
        <v>133</v>
      </c>
      <c r="Z275" s="122" t="s">
        <v>144</v>
      </c>
      <c r="AA275" s="122" t="s">
        <v>135</v>
      </c>
      <c r="AB275" s="122" t="s">
        <v>134</v>
      </c>
      <c r="AC275" s="126">
        <f t="shared" si="47"/>
        <v>4</v>
      </c>
      <c r="AD275" s="126">
        <f t="shared" si="47"/>
        <v>2</v>
      </c>
      <c r="AE275" s="126">
        <f t="shared" si="47"/>
        <v>6</v>
      </c>
      <c r="AF275" s="126">
        <f t="shared" si="45"/>
        <v>3</v>
      </c>
      <c r="AG275" s="126">
        <f t="shared" si="45"/>
        <v>1</v>
      </c>
      <c r="AH275" s="126">
        <f t="shared" si="45"/>
        <v>5</v>
      </c>
      <c r="AI275" s="134">
        <v>46</v>
      </c>
      <c r="AJ275" s="134">
        <v>0</v>
      </c>
      <c r="AK275" s="134">
        <v>0</v>
      </c>
      <c r="AL275" s="134">
        <v>1320</v>
      </c>
      <c r="AM275" s="134">
        <f t="shared" si="48"/>
        <v>1366</v>
      </c>
      <c r="AN275" s="135">
        <f t="shared" si="46"/>
        <v>5.3240740740740744E-4</v>
      </c>
      <c r="AO275" s="135">
        <f t="shared" si="46"/>
        <v>0</v>
      </c>
      <c r="AP275" s="135">
        <f t="shared" si="46"/>
        <v>0</v>
      </c>
      <c r="AQ275" s="135">
        <f t="shared" si="46"/>
        <v>1.5277777777777777E-2</v>
      </c>
      <c r="AR275" s="135">
        <f t="shared" si="46"/>
        <v>1.5810185185185184E-2</v>
      </c>
      <c r="AS275" s="143"/>
      <c r="AT275" s="144">
        <f>IFERROR(Q275*INDEX(相性スクリプト1!$L$29:$L$33,MATCH(W275,相性スクリプト1!$K$29:$K$33,0),)," ")</f>
        <v>100</v>
      </c>
      <c r="AU275" s="144">
        <f>IFERROR(R275*INDEX(相性スクリプト1!$L$29:$L$33,MATCH(X275,相性スクリプト1!$K$29:$K$33,0),)," ")</f>
        <v>195</v>
      </c>
      <c r="AV275" s="144">
        <f>IFERROR(S275*INDEX(相性スクリプト1!$L$29:$L$33,MATCH(Y275,相性スクリプト1!$K$29:$K$33,0),)," ")</f>
        <v>0</v>
      </c>
      <c r="AW275" s="144">
        <f>IFERROR(T275*INDEX(相性スクリプト1!$L$29:$L$33,MATCH(Z275,相性スクリプト1!$K$29:$K$33,0),)," ")</f>
        <v>110</v>
      </c>
      <c r="AX275" s="144">
        <f>IFERROR(U275*INDEX(相性スクリプト1!$L$29:$L$33,MATCH(AA275,相性スクリプト1!$K$29:$K$33,0),)," ")</f>
        <v>210</v>
      </c>
      <c r="AY275" s="144">
        <f>IFERROR(V275*INDEX(相性スクリプト1!$L$29:$L$33,MATCH(AB275,相性スクリプト1!$K$29:$K$33,0),)," ")</f>
        <v>40</v>
      </c>
      <c r="AZ275" s="144">
        <f t="shared" si="43"/>
        <v>4.4446000000000003</v>
      </c>
      <c r="BA275" s="144">
        <f t="shared" si="43"/>
        <v>2.2225000000000001</v>
      </c>
      <c r="BB275" s="144">
        <f t="shared" si="43"/>
        <v>6.6663999999999994</v>
      </c>
      <c r="BC275" s="144">
        <f t="shared" si="43"/>
        <v>3.3332999999999999</v>
      </c>
      <c r="BD275" s="144">
        <f t="shared" si="43"/>
        <v>1.1112</v>
      </c>
      <c r="BE275" s="144">
        <f t="shared" si="43"/>
        <v>5.5550999999999995</v>
      </c>
      <c r="BF275" s="126">
        <f t="shared" si="49"/>
        <v>426315</v>
      </c>
      <c r="BG275" s="149"/>
    </row>
    <row r="276" spans="1:59" x14ac:dyDescent="0.15">
      <c r="A276" s="108">
        <f t="shared" si="44"/>
        <v>187</v>
      </c>
      <c r="B276" s="54" t="s">
        <v>560</v>
      </c>
      <c r="C276" s="109" t="s">
        <v>171</v>
      </c>
      <c r="D276" s="109" t="s">
        <v>169</v>
      </c>
      <c r="E276" s="110" t="s">
        <v>128</v>
      </c>
      <c r="F276" s="110" t="s">
        <v>162</v>
      </c>
      <c r="G276" s="110">
        <v>300</v>
      </c>
      <c r="H276" s="110" t="s">
        <v>141</v>
      </c>
      <c r="I276" s="110">
        <v>65</v>
      </c>
      <c r="J276" s="110" t="s">
        <v>144</v>
      </c>
      <c r="K276" s="110">
        <v>13</v>
      </c>
      <c r="L276" s="114" t="s">
        <v>557</v>
      </c>
      <c r="M276" s="114"/>
      <c r="N276" s="114"/>
      <c r="O276" s="114"/>
      <c r="P276" s="114"/>
      <c r="Q276" s="17">
        <v>100</v>
      </c>
      <c r="R276" s="17">
        <v>130</v>
      </c>
      <c r="S276" s="17">
        <v>70</v>
      </c>
      <c r="T276" s="17">
        <v>160</v>
      </c>
      <c r="U276" s="17">
        <v>170</v>
      </c>
      <c r="V276" s="17">
        <v>40</v>
      </c>
      <c r="W276" s="122" t="s">
        <v>144</v>
      </c>
      <c r="X276" s="122" t="s">
        <v>135</v>
      </c>
      <c r="Y276" s="122" t="s">
        <v>134</v>
      </c>
      <c r="Z276" s="122" t="s">
        <v>135</v>
      </c>
      <c r="AA276" s="122" t="s">
        <v>131</v>
      </c>
      <c r="AB276" s="122" t="s">
        <v>133</v>
      </c>
      <c r="AC276" s="126">
        <f t="shared" si="47"/>
        <v>4</v>
      </c>
      <c r="AD276" s="126">
        <f t="shared" si="47"/>
        <v>3</v>
      </c>
      <c r="AE276" s="126">
        <f t="shared" si="47"/>
        <v>5</v>
      </c>
      <c r="AF276" s="126">
        <f t="shared" si="45"/>
        <v>2</v>
      </c>
      <c r="AG276" s="126">
        <f t="shared" si="45"/>
        <v>1</v>
      </c>
      <c r="AH276" s="126">
        <f t="shared" si="45"/>
        <v>6</v>
      </c>
      <c r="AI276" s="134">
        <v>36</v>
      </c>
      <c r="AJ276" s="134">
        <v>0</v>
      </c>
      <c r="AK276" s="134">
        <v>0</v>
      </c>
      <c r="AL276" s="134">
        <v>1320</v>
      </c>
      <c r="AM276" s="134">
        <f t="shared" si="48"/>
        <v>1356</v>
      </c>
      <c r="AN276" s="135">
        <f t="shared" si="46"/>
        <v>4.1666666666666669E-4</v>
      </c>
      <c r="AO276" s="135">
        <f t="shared" si="46"/>
        <v>0</v>
      </c>
      <c r="AP276" s="135">
        <f t="shared" si="46"/>
        <v>0</v>
      </c>
      <c r="AQ276" s="135">
        <f t="shared" si="46"/>
        <v>1.5277777777777777E-2</v>
      </c>
      <c r="AR276" s="135">
        <f t="shared" si="46"/>
        <v>1.5694444444444445E-2</v>
      </c>
      <c r="AS276" s="143"/>
      <c r="AT276" s="144">
        <f>IFERROR(Q276*INDEX(相性スクリプト1!$L$29:$L$33,MATCH(W276,相性スクリプト1!$K$29:$K$33,0),)," ")</f>
        <v>100</v>
      </c>
      <c r="AU276" s="144">
        <f>IFERROR(R276*INDEX(相性スクリプト1!$L$29:$L$33,MATCH(X276,相性スクリプト1!$K$29:$K$33,0),)," ")</f>
        <v>195</v>
      </c>
      <c r="AV276" s="144">
        <f>IFERROR(S276*INDEX(相性スクリプト1!$L$29:$L$33,MATCH(Y276,相性スクリプト1!$K$29:$K$33,0),)," ")</f>
        <v>35</v>
      </c>
      <c r="AW276" s="144">
        <f>IFERROR(T276*INDEX(相性スクリプト1!$L$29:$L$33,MATCH(Z276,相性スクリプト1!$K$29:$K$33,0),)," ")</f>
        <v>240</v>
      </c>
      <c r="AX276" s="144">
        <f>IFERROR(U276*INDEX(相性スクリプト1!$L$29:$L$33,MATCH(AA276,相性スクリプト1!$K$29:$K$33,0),)," ")</f>
        <v>340</v>
      </c>
      <c r="AY276" s="144">
        <f>IFERROR(V276*INDEX(相性スクリプト1!$L$29:$L$33,MATCH(AB276,相性スクリプト1!$K$29:$K$33,0),)," ")</f>
        <v>0</v>
      </c>
      <c r="AZ276" s="144">
        <f t="shared" si="43"/>
        <v>4.4446000000000003</v>
      </c>
      <c r="BA276" s="144">
        <f t="shared" si="43"/>
        <v>3.3334999999999999</v>
      </c>
      <c r="BB276" s="144">
        <f t="shared" si="43"/>
        <v>5.5553999999999997</v>
      </c>
      <c r="BC276" s="144">
        <f t="shared" si="43"/>
        <v>2.2223000000000002</v>
      </c>
      <c r="BD276" s="144">
        <f t="shared" si="43"/>
        <v>1.1112</v>
      </c>
      <c r="BE276" s="144">
        <f t="shared" si="43"/>
        <v>6.6660999999999992</v>
      </c>
      <c r="BF276" s="126">
        <f t="shared" si="49"/>
        <v>435216</v>
      </c>
      <c r="BG276" s="149"/>
    </row>
    <row r="277" spans="1:59" x14ac:dyDescent="0.15">
      <c r="A277" s="108">
        <f t="shared" si="44"/>
        <v>188</v>
      </c>
      <c r="B277" s="54" t="s">
        <v>171</v>
      </c>
      <c r="C277" s="109" t="s">
        <v>171</v>
      </c>
      <c r="D277" s="109" t="s">
        <v>171</v>
      </c>
      <c r="E277" s="110" t="s">
        <v>128</v>
      </c>
      <c r="F277" s="110" t="s">
        <v>162</v>
      </c>
      <c r="G277" s="110">
        <v>300</v>
      </c>
      <c r="H277" s="110" t="s">
        <v>149</v>
      </c>
      <c r="I277" s="110">
        <v>45</v>
      </c>
      <c r="J277" s="110" t="s">
        <v>144</v>
      </c>
      <c r="K277" s="110">
        <v>15</v>
      </c>
      <c r="L277" s="114" t="s">
        <v>557</v>
      </c>
      <c r="M277" s="114"/>
      <c r="N277" s="114"/>
      <c r="O277" s="114"/>
      <c r="P277" s="114"/>
      <c r="Q277" s="17">
        <v>50</v>
      </c>
      <c r="R277" s="17">
        <v>130</v>
      </c>
      <c r="S277" s="17">
        <v>70</v>
      </c>
      <c r="T277" s="17">
        <v>100</v>
      </c>
      <c r="U277" s="17">
        <v>140</v>
      </c>
      <c r="V277" s="17">
        <v>40</v>
      </c>
      <c r="W277" s="122" t="s">
        <v>144</v>
      </c>
      <c r="X277" s="122" t="s">
        <v>131</v>
      </c>
      <c r="Y277" s="122" t="s">
        <v>133</v>
      </c>
      <c r="Z277" s="122" t="s">
        <v>144</v>
      </c>
      <c r="AA277" s="122" t="s">
        <v>131</v>
      </c>
      <c r="AB277" s="122" t="s">
        <v>133</v>
      </c>
      <c r="AC277" s="126">
        <f t="shared" si="47"/>
        <v>4</v>
      </c>
      <c r="AD277" s="126">
        <f t="shared" si="47"/>
        <v>2</v>
      </c>
      <c r="AE277" s="126">
        <f t="shared" si="47"/>
        <v>5</v>
      </c>
      <c r="AF277" s="126">
        <f t="shared" si="45"/>
        <v>3</v>
      </c>
      <c r="AG277" s="126">
        <f t="shared" si="45"/>
        <v>1</v>
      </c>
      <c r="AH277" s="126">
        <f t="shared" si="45"/>
        <v>6</v>
      </c>
      <c r="AI277" s="134">
        <v>35</v>
      </c>
      <c r="AJ277" s="134">
        <v>0</v>
      </c>
      <c r="AK277" s="134">
        <v>0</v>
      </c>
      <c r="AL277" s="134">
        <v>1320</v>
      </c>
      <c r="AM277" s="134">
        <f t="shared" si="48"/>
        <v>1355</v>
      </c>
      <c r="AN277" s="135">
        <f t="shared" si="46"/>
        <v>4.0509259259259258E-4</v>
      </c>
      <c r="AO277" s="135">
        <f t="shared" si="46"/>
        <v>0</v>
      </c>
      <c r="AP277" s="135">
        <f t="shared" si="46"/>
        <v>0</v>
      </c>
      <c r="AQ277" s="135">
        <f t="shared" si="46"/>
        <v>1.5277777777777777E-2</v>
      </c>
      <c r="AR277" s="135">
        <f t="shared" si="46"/>
        <v>1.5682870370370371E-2</v>
      </c>
      <c r="AS277" s="143"/>
      <c r="AT277" s="144">
        <f>IFERROR(Q277*INDEX(相性スクリプト1!$L$29:$L$33,MATCH(W277,相性スクリプト1!$K$29:$K$33,0),)," ")</f>
        <v>50</v>
      </c>
      <c r="AU277" s="144">
        <f>IFERROR(R277*INDEX(相性スクリプト1!$L$29:$L$33,MATCH(X277,相性スクリプト1!$K$29:$K$33,0),)," ")</f>
        <v>260</v>
      </c>
      <c r="AV277" s="144">
        <f>IFERROR(S277*INDEX(相性スクリプト1!$L$29:$L$33,MATCH(Y277,相性スクリプト1!$K$29:$K$33,0),)," ")</f>
        <v>0</v>
      </c>
      <c r="AW277" s="144">
        <f>IFERROR(T277*INDEX(相性スクリプト1!$L$29:$L$33,MATCH(Z277,相性スクリプト1!$K$29:$K$33,0),)," ")</f>
        <v>100</v>
      </c>
      <c r="AX277" s="144">
        <f>IFERROR(U277*INDEX(相性スクリプト1!$L$29:$L$33,MATCH(AA277,相性スクリプト1!$K$29:$K$33,0),)," ")</f>
        <v>280</v>
      </c>
      <c r="AY277" s="144">
        <f>IFERROR(V277*INDEX(相性スクリプト1!$L$29:$L$33,MATCH(AB277,相性スクリプト1!$K$29:$K$33,0),)," ")</f>
        <v>0</v>
      </c>
      <c r="AZ277" s="144">
        <f t="shared" si="43"/>
        <v>4.4556000000000004</v>
      </c>
      <c r="BA277" s="144">
        <f t="shared" si="43"/>
        <v>2.2225000000000001</v>
      </c>
      <c r="BB277" s="144">
        <f t="shared" si="43"/>
        <v>5.5443999999999996</v>
      </c>
      <c r="BC277" s="144">
        <f t="shared" ref="BC277:BE340" si="50">IFERROR(RANK(AW277,$AT277:$AY277)+0.1*RANK(AW277,$AT277:$AY277)+0.01*RANK(INDEX($Q$3:$V$668,MATCH($B277,$B$3:$B$668,0),MATCH(T$2,$Q$2:$V$2,0)),INDEX($Q$3:$V$668,MATCH($B277,$B$3:$B$668,0),))+0.001*RANK(T277,$Q277:$V277)+0.0001*(6-(COLUMN()-COLUMN($AZ277)))," ")</f>
        <v>3.3332999999999999</v>
      </c>
      <c r="BD277" s="144">
        <f t="shared" si="50"/>
        <v>1.1112</v>
      </c>
      <c r="BE277" s="144">
        <f t="shared" si="50"/>
        <v>5.5660999999999996</v>
      </c>
      <c r="BF277" s="126">
        <f t="shared" si="49"/>
        <v>425316</v>
      </c>
      <c r="BG277" s="149"/>
    </row>
    <row r="278" spans="1:59" x14ac:dyDescent="0.15">
      <c r="A278" s="108">
        <f t="shared" si="44"/>
        <v>188</v>
      </c>
      <c r="B278" s="54" t="s">
        <v>561</v>
      </c>
      <c r="C278" s="109" t="s">
        <v>171</v>
      </c>
      <c r="D278" s="109" t="s">
        <v>171</v>
      </c>
      <c r="E278" s="110" t="s">
        <v>128</v>
      </c>
      <c r="F278" s="110" t="s">
        <v>162</v>
      </c>
      <c r="G278" s="110">
        <v>320</v>
      </c>
      <c r="H278" s="110" t="s">
        <v>149</v>
      </c>
      <c r="I278" s="110">
        <v>45</v>
      </c>
      <c r="J278" s="110" t="s">
        <v>144</v>
      </c>
      <c r="K278" s="110">
        <v>15</v>
      </c>
      <c r="L278" s="114" t="s">
        <v>557</v>
      </c>
      <c r="M278" s="114"/>
      <c r="N278" s="114"/>
      <c r="O278" s="114"/>
      <c r="P278" s="114"/>
      <c r="Q278" s="17">
        <v>63</v>
      </c>
      <c r="R278" s="17">
        <v>145</v>
      </c>
      <c r="S278" s="17">
        <v>71</v>
      </c>
      <c r="T278" s="17">
        <v>124</v>
      </c>
      <c r="U278" s="17">
        <v>151</v>
      </c>
      <c r="V278" s="17">
        <v>59</v>
      </c>
      <c r="W278" s="122" t="s">
        <v>144</v>
      </c>
      <c r="X278" s="122" t="s">
        <v>131</v>
      </c>
      <c r="Y278" s="122" t="s">
        <v>133</v>
      </c>
      <c r="Z278" s="122" t="s">
        <v>144</v>
      </c>
      <c r="AA278" s="122" t="s">
        <v>131</v>
      </c>
      <c r="AB278" s="122" t="s">
        <v>133</v>
      </c>
      <c r="AC278" s="126">
        <f t="shared" si="47"/>
        <v>4</v>
      </c>
      <c r="AD278" s="126">
        <f t="shared" si="47"/>
        <v>2</v>
      </c>
      <c r="AE278" s="126">
        <f t="shared" si="47"/>
        <v>5</v>
      </c>
      <c r="AF278" s="126">
        <f t="shared" si="45"/>
        <v>3</v>
      </c>
      <c r="AG278" s="126">
        <f t="shared" si="45"/>
        <v>1</v>
      </c>
      <c r="AH278" s="126">
        <f t="shared" si="45"/>
        <v>6</v>
      </c>
      <c r="AI278" s="134">
        <v>0</v>
      </c>
      <c r="AJ278" s="134">
        <v>0</v>
      </c>
      <c r="AK278" s="134">
        <v>0</v>
      </c>
      <c r="AL278" s="134">
        <v>207</v>
      </c>
      <c r="AM278" s="134">
        <f t="shared" si="48"/>
        <v>207</v>
      </c>
      <c r="AN278" s="135">
        <f t="shared" si="46"/>
        <v>0</v>
      </c>
      <c r="AO278" s="135">
        <f t="shared" si="46"/>
        <v>0</v>
      </c>
      <c r="AP278" s="135">
        <f t="shared" si="46"/>
        <v>0</v>
      </c>
      <c r="AQ278" s="135">
        <f t="shared" si="46"/>
        <v>2.3958333333333331E-3</v>
      </c>
      <c r="AR278" s="135">
        <f t="shared" si="46"/>
        <v>2.3958333333333331E-3</v>
      </c>
      <c r="AS278" s="143"/>
      <c r="AT278" s="144">
        <f>IFERROR(Q278*INDEX(相性スクリプト1!$L$29:$L$33,MATCH(W278,相性スクリプト1!$K$29:$K$33,0),)," ")</f>
        <v>63</v>
      </c>
      <c r="AU278" s="144">
        <f>IFERROR(R278*INDEX(相性スクリプト1!$L$29:$L$33,MATCH(X278,相性スクリプト1!$K$29:$K$33,0),)," ")</f>
        <v>290</v>
      </c>
      <c r="AV278" s="144">
        <f>IFERROR(S278*INDEX(相性スクリプト1!$L$29:$L$33,MATCH(Y278,相性スクリプト1!$K$29:$K$33,0),)," ")</f>
        <v>0</v>
      </c>
      <c r="AW278" s="144">
        <f>IFERROR(T278*INDEX(相性スクリプト1!$L$29:$L$33,MATCH(Z278,相性スクリプト1!$K$29:$K$33,0),)," ")</f>
        <v>124</v>
      </c>
      <c r="AX278" s="144">
        <f>IFERROR(U278*INDEX(相性スクリプト1!$L$29:$L$33,MATCH(AA278,相性スクリプト1!$K$29:$K$33,0),)," ")</f>
        <v>302</v>
      </c>
      <c r="AY278" s="144">
        <f>IFERROR(V278*INDEX(相性スクリプト1!$L$29:$L$33,MATCH(AB278,相性スクリプト1!$K$29:$K$33,0),)," ")</f>
        <v>0</v>
      </c>
      <c r="AZ278" s="144">
        <f t="shared" ref="AZ278:BE341" si="51">IFERROR(RANK(AT278,$AT278:$AY278)+0.1*RANK(AT278,$AT278:$AY278)+0.01*RANK(INDEX($Q$3:$V$668,MATCH($B278,$B$3:$B$668,0),MATCH(Q$2,$Q$2:$V$2,0)),INDEX($Q$3:$V$668,MATCH($B278,$B$3:$B$668,0),))+0.001*RANK(Q278,$Q278:$V278)+0.0001*(6-(COLUMN()-COLUMN($AZ278)))," ")</f>
        <v>4.4556000000000004</v>
      </c>
      <c r="BA278" s="144">
        <f t="shared" si="51"/>
        <v>2.2225000000000001</v>
      </c>
      <c r="BB278" s="144">
        <f t="shared" si="51"/>
        <v>5.5443999999999996</v>
      </c>
      <c r="BC278" s="144">
        <f t="shared" si="50"/>
        <v>3.3332999999999999</v>
      </c>
      <c r="BD278" s="144">
        <f t="shared" si="50"/>
        <v>1.1112</v>
      </c>
      <c r="BE278" s="144">
        <f t="shared" si="50"/>
        <v>5.5660999999999996</v>
      </c>
      <c r="BF278" s="126">
        <f t="shared" si="49"/>
        <v>425316</v>
      </c>
      <c r="BG278" s="149"/>
    </row>
    <row r="279" spans="1:59" x14ac:dyDescent="0.15">
      <c r="A279" s="108">
        <f t="shared" si="44"/>
        <v>189</v>
      </c>
      <c r="B279" s="54" t="s">
        <v>562</v>
      </c>
      <c r="C279" s="109" t="s">
        <v>171</v>
      </c>
      <c r="D279" s="109" t="s">
        <v>174</v>
      </c>
      <c r="E279" s="110" t="s">
        <v>128</v>
      </c>
      <c r="F279" s="110" t="s">
        <v>140</v>
      </c>
      <c r="G279" s="110">
        <v>280</v>
      </c>
      <c r="H279" s="110" t="s">
        <v>149</v>
      </c>
      <c r="I279" s="110">
        <v>75</v>
      </c>
      <c r="J279" s="110" t="s">
        <v>144</v>
      </c>
      <c r="K279" s="110">
        <v>16</v>
      </c>
      <c r="L279" s="114" t="s">
        <v>557</v>
      </c>
      <c r="M279" s="114"/>
      <c r="N279" s="114"/>
      <c r="O279" s="114"/>
      <c r="P279" s="114"/>
      <c r="Q279" s="17">
        <v>100</v>
      </c>
      <c r="R279" s="17">
        <v>130</v>
      </c>
      <c r="S279" s="17">
        <v>90</v>
      </c>
      <c r="T279" s="17">
        <v>110</v>
      </c>
      <c r="U279" s="17">
        <v>140</v>
      </c>
      <c r="V279" s="17">
        <v>50</v>
      </c>
      <c r="W279" s="122" t="s">
        <v>144</v>
      </c>
      <c r="X279" s="122" t="s">
        <v>135</v>
      </c>
      <c r="Y279" s="122" t="s">
        <v>144</v>
      </c>
      <c r="Z279" s="122" t="s">
        <v>144</v>
      </c>
      <c r="AA279" s="122" t="s">
        <v>135</v>
      </c>
      <c r="AB279" s="122" t="s">
        <v>134</v>
      </c>
      <c r="AC279" s="126">
        <f t="shared" si="47"/>
        <v>4</v>
      </c>
      <c r="AD279" s="126">
        <f t="shared" si="47"/>
        <v>2</v>
      </c>
      <c r="AE279" s="126">
        <f t="shared" si="47"/>
        <v>5</v>
      </c>
      <c r="AF279" s="126">
        <f t="shared" si="45"/>
        <v>3</v>
      </c>
      <c r="AG279" s="126">
        <f t="shared" si="45"/>
        <v>1</v>
      </c>
      <c r="AH279" s="126">
        <f t="shared" si="45"/>
        <v>6</v>
      </c>
      <c r="AI279" s="134">
        <v>30</v>
      </c>
      <c r="AJ279" s="134">
        <v>0</v>
      </c>
      <c r="AK279" s="134">
        <v>0</v>
      </c>
      <c r="AL279" s="134">
        <v>1320</v>
      </c>
      <c r="AM279" s="134">
        <f t="shared" si="48"/>
        <v>1350</v>
      </c>
      <c r="AN279" s="135">
        <f t="shared" si="46"/>
        <v>3.4722222222222218E-4</v>
      </c>
      <c r="AO279" s="135">
        <f t="shared" si="46"/>
        <v>0</v>
      </c>
      <c r="AP279" s="135">
        <f t="shared" si="46"/>
        <v>0</v>
      </c>
      <c r="AQ279" s="135">
        <f t="shared" si="46"/>
        <v>1.5277777777777777E-2</v>
      </c>
      <c r="AR279" s="135">
        <f t="shared" si="46"/>
        <v>1.5625E-2</v>
      </c>
      <c r="AS279" s="143"/>
      <c r="AT279" s="144">
        <f>IFERROR(Q279*INDEX(相性スクリプト1!$L$29:$L$33,MATCH(W279,相性スクリプト1!$K$29:$K$33,0),)," ")</f>
        <v>100</v>
      </c>
      <c r="AU279" s="144">
        <f>IFERROR(R279*INDEX(相性スクリプト1!$L$29:$L$33,MATCH(X279,相性スクリプト1!$K$29:$K$33,0),)," ")</f>
        <v>195</v>
      </c>
      <c r="AV279" s="144">
        <f>IFERROR(S279*INDEX(相性スクリプト1!$L$29:$L$33,MATCH(Y279,相性スクリプト1!$K$29:$K$33,0),)," ")</f>
        <v>90</v>
      </c>
      <c r="AW279" s="144">
        <f>IFERROR(T279*INDEX(相性スクリプト1!$L$29:$L$33,MATCH(Z279,相性スクリプト1!$K$29:$K$33,0),)," ")</f>
        <v>110</v>
      </c>
      <c r="AX279" s="144">
        <f>IFERROR(U279*INDEX(相性スクリプト1!$L$29:$L$33,MATCH(AA279,相性スクリプト1!$K$29:$K$33,0),)," ")</f>
        <v>210</v>
      </c>
      <c r="AY279" s="144">
        <f>IFERROR(V279*INDEX(相性スクリプト1!$L$29:$L$33,MATCH(AB279,相性スクリプト1!$K$29:$K$33,0),)," ")</f>
        <v>25</v>
      </c>
      <c r="AZ279" s="144">
        <f t="shared" si="51"/>
        <v>4.4446000000000003</v>
      </c>
      <c r="BA279" s="144">
        <f t="shared" si="51"/>
        <v>2.2225000000000001</v>
      </c>
      <c r="BB279" s="144">
        <f t="shared" si="51"/>
        <v>5.5553999999999997</v>
      </c>
      <c r="BC279" s="144">
        <f t="shared" si="50"/>
        <v>3.3332999999999999</v>
      </c>
      <c r="BD279" s="144">
        <f t="shared" si="50"/>
        <v>1.1112</v>
      </c>
      <c r="BE279" s="144">
        <f t="shared" si="50"/>
        <v>6.6660999999999992</v>
      </c>
      <c r="BF279" s="126">
        <f t="shared" si="49"/>
        <v>425316</v>
      </c>
      <c r="BG279" s="149"/>
    </row>
    <row r="280" spans="1:59" x14ac:dyDescent="0.15">
      <c r="A280" s="108">
        <f t="shared" si="44"/>
        <v>189</v>
      </c>
      <c r="B280" s="54" t="s">
        <v>563</v>
      </c>
      <c r="C280" s="109" t="s">
        <v>171</v>
      </c>
      <c r="D280" s="109" t="s">
        <v>174</v>
      </c>
      <c r="E280" s="110" t="s">
        <v>128</v>
      </c>
      <c r="F280" s="110" t="s">
        <v>140</v>
      </c>
      <c r="G280" s="110">
        <v>98</v>
      </c>
      <c r="H280" s="110" t="s">
        <v>149</v>
      </c>
      <c r="I280" s="110">
        <v>75</v>
      </c>
      <c r="J280" s="110" t="s">
        <v>144</v>
      </c>
      <c r="K280" s="110">
        <v>16</v>
      </c>
      <c r="L280" s="114" t="s">
        <v>557</v>
      </c>
      <c r="M280" s="114"/>
      <c r="N280" s="114"/>
      <c r="O280" s="114"/>
      <c r="P280" s="114"/>
      <c r="Q280" s="17">
        <v>98</v>
      </c>
      <c r="R280" s="17">
        <v>98</v>
      </c>
      <c r="S280" s="17">
        <v>98</v>
      </c>
      <c r="T280" s="17">
        <v>98</v>
      </c>
      <c r="U280" s="17">
        <v>98</v>
      </c>
      <c r="V280" s="17">
        <v>98</v>
      </c>
      <c r="W280" s="122" t="s">
        <v>144</v>
      </c>
      <c r="X280" s="122" t="s">
        <v>135</v>
      </c>
      <c r="Y280" s="122" t="s">
        <v>144</v>
      </c>
      <c r="Z280" s="122" t="s">
        <v>144</v>
      </c>
      <c r="AA280" s="122" t="s">
        <v>135</v>
      </c>
      <c r="AB280" s="122" t="s">
        <v>134</v>
      </c>
      <c r="AC280" s="126">
        <f t="shared" si="47"/>
        <v>5</v>
      </c>
      <c r="AD280" s="126">
        <f t="shared" si="47"/>
        <v>2</v>
      </c>
      <c r="AE280" s="126">
        <f t="shared" si="47"/>
        <v>4</v>
      </c>
      <c r="AF280" s="126">
        <f t="shared" si="45"/>
        <v>3</v>
      </c>
      <c r="AG280" s="126">
        <f t="shared" si="45"/>
        <v>1</v>
      </c>
      <c r="AH280" s="126">
        <f t="shared" si="45"/>
        <v>6</v>
      </c>
      <c r="AI280" s="134">
        <v>691</v>
      </c>
      <c r="AJ280" s="134">
        <v>0</v>
      </c>
      <c r="AK280" s="134">
        <v>0</v>
      </c>
      <c r="AL280" s="134">
        <v>108</v>
      </c>
      <c r="AM280" s="134">
        <f t="shared" si="48"/>
        <v>799</v>
      </c>
      <c r="AN280" s="135">
        <f t="shared" si="46"/>
        <v>7.9976851851851858E-3</v>
      </c>
      <c r="AO280" s="135">
        <f t="shared" si="46"/>
        <v>0</v>
      </c>
      <c r="AP280" s="135">
        <f t="shared" si="46"/>
        <v>0</v>
      </c>
      <c r="AQ280" s="135">
        <f t="shared" si="46"/>
        <v>1.25E-3</v>
      </c>
      <c r="AR280" s="135">
        <f t="shared" si="46"/>
        <v>9.2476851851851834E-3</v>
      </c>
      <c r="AS280" s="143"/>
      <c r="AT280" s="144">
        <f>IFERROR(Q280*INDEX(相性スクリプト1!$L$29:$L$33,MATCH(W280,相性スクリプト1!$K$29:$K$33,0),)," ")</f>
        <v>98</v>
      </c>
      <c r="AU280" s="144">
        <f>IFERROR(R280*INDEX(相性スクリプト1!$L$29:$L$33,MATCH(X280,相性スクリプト1!$K$29:$K$33,0),)," ")</f>
        <v>147</v>
      </c>
      <c r="AV280" s="144">
        <f>IFERROR(S280*INDEX(相性スクリプト1!$L$29:$L$33,MATCH(Y280,相性スクリプト1!$K$29:$K$33,0),)," ")</f>
        <v>98</v>
      </c>
      <c r="AW280" s="144">
        <f>IFERROR(T280*INDEX(相性スクリプト1!$L$29:$L$33,MATCH(Z280,相性スクリプト1!$K$29:$K$33,0),)," ")</f>
        <v>98</v>
      </c>
      <c r="AX280" s="144">
        <f>IFERROR(U280*INDEX(相性スクリプト1!$L$29:$L$33,MATCH(AA280,相性スクリプト1!$K$29:$K$33,0),)," ")</f>
        <v>147</v>
      </c>
      <c r="AY280" s="144">
        <f>IFERROR(V280*INDEX(相性スクリプト1!$L$29:$L$33,MATCH(AB280,相性スクリプト1!$K$29:$K$33,0),)," ")</f>
        <v>49</v>
      </c>
      <c r="AZ280" s="144">
        <f t="shared" si="51"/>
        <v>3.3115999999999994</v>
      </c>
      <c r="BA280" s="144">
        <f t="shared" si="51"/>
        <v>1.1114999999999999</v>
      </c>
      <c r="BB280" s="144">
        <f t="shared" si="51"/>
        <v>3.3113999999999995</v>
      </c>
      <c r="BC280" s="144">
        <f t="shared" si="50"/>
        <v>3.3112999999999997</v>
      </c>
      <c r="BD280" s="144">
        <f t="shared" si="50"/>
        <v>1.1112</v>
      </c>
      <c r="BE280" s="144">
        <f t="shared" si="50"/>
        <v>6.6110999999999995</v>
      </c>
      <c r="BF280" s="126">
        <f t="shared" si="49"/>
        <v>524316</v>
      </c>
      <c r="BG280" s="149"/>
    </row>
    <row r="281" spans="1:59" x14ac:dyDescent="0.15">
      <c r="A281" s="108">
        <f t="shared" si="44"/>
        <v>190</v>
      </c>
      <c r="B281" s="54" t="s">
        <v>564</v>
      </c>
      <c r="C281" s="109" t="s">
        <v>171</v>
      </c>
      <c r="D281" s="109" t="s">
        <v>187</v>
      </c>
      <c r="E281" s="110" t="s">
        <v>128</v>
      </c>
      <c r="F281" s="110" t="s">
        <v>162</v>
      </c>
      <c r="G281" s="110">
        <v>320</v>
      </c>
      <c r="H281" s="110" t="s">
        <v>141</v>
      </c>
      <c r="I281" s="110">
        <v>-45</v>
      </c>
      <c r="J281" s="110" t="s">
        <v>144</v>
      </c>
      <c r="K281" s="110">
        <v>14</v>
      </c>
      <c r="L281" s="114" t="s">
        <v>557</v>
      </c>
      <c r="M281" s="114"/>
      <c r="N281" s="114"/>
      <c r="O281" s="114"/>
      <c r="P281" s="114"/>
      <c r="Q281" s="17">
        <v>90</v>
      </c>
      <c r="R281" s="17">
        <v>140</v>
      </c>
      <c r="S281" s="17">
        <v>100</v>
      </c>
      <c r="T281" s="17">
        <v>110</v>
      </c>
      <c r="U281" s="17">
        <v>130</v>
      </c>
      <c r="V281" s="17">
        <v>70</v>
      </c>
      <c r="W281" s="122" t="s">
        <v>144</v>
      </c>
      <c r="X281" s="122" t="s">
        <v>135</v>
      </c>
      <c r="Y281" s="122" t="s">
        <v>144</v>
      </c>
      <c r="Z281" s="122" t="s">
        <v>144</v>
      </c>
      <c r="AA281" s="122" t="s">
        <v>135</v>
      </c>
      <c r="AB281" s="122" t="s">
        <v>133</v>
      </c>
      <c r="AC281" s="126">
        <f t="shared" si="47"/>
        <v>5</v>
      </c>
      <c r="AD281" s="126">
        <f t="shared" si="47"/>
        <v>1</v>
      </c>
      <c r="AE281" s="126">
        <f t="shared" si="47"/>
        <v>4</v>
      </c>
      <c r="AF281" s="126">
        <f t="shared" si="45"/>
        <v>3</v>
      </c>
      <c r="AG281" s="126">
        <f t="shared" si="45"/>
        <v>2</v>
      </c>
      <c r="AH281" s="126">
        <f t="shared" si="45"/>
        <v>6</v>
      </c>
      <c r="AI281" s="134">
        <v>24</v>
      </c>
      <c r="AJ281" s="134">
        <v>0</v>
      </c>
      <c r="AK281" s="134">
        <v>0</v>
      </c>
      <c r="AL281" s="134">
        <v>1320</v>
      </c>
      <c r="AM281" s="134">
        <f t="shared" si="48"/>
        <v>1344</v>
      </c>
      <c r="AN281" s="135">
        <f t="shared" si="46"/>
        <v>2.7777777777777778E-4</v>
      </c>
      <c r="AO281" s="135">
        <f t="shared" si="46"/>
        <v>0</v>
      </c>
      <c r="AP281" s="135">
        <f t="shared" si="46"/>
        <v>0</v>
      </c>
      <c r="AQ281" s="135">
        <f t="shared" si="46"/>
        <v>1.5277777777777777E-2</v>
      </c>
      <c r="AR281" s="135">
        <f t="shared" si="46"/>
        <v>1.5555555555555555E-2</v>
      </c>
      <c r="AS281" s="143"/>
      <c r="AT281" s="144">
        <f>IFERROR(Q281*INDEX(相性スクリプト1!$L$29:$L$33,MATCH(W281,相性スクリプト1!$K$29:$K$33,0),)," ")</f>
        <v>90</v>
      </c>
      <c r="AU281" s="144">
        <f>IFERROR(R281*INDEX(相性スクリプト1!$L$29:$L$33,MATCH(X281,相性スクリプト1!$K$29:$K$33,0),)," ")</f>
        <v>210</v>
      </c>
      <c r="AV281" s="144">
        <f>IFERROR(S281*INDEX(相性スクリプト1!$L$29:$L$33,MATCH(Y281,相性スクリプト1!$K$29:$K$33,0),)," ")</f>
        <v>100</v>
      </c>
      <c r="AW281" s="144">
        <f>IFERROR(T281*INDEX(相性スクリプト1!$L$29:$L$33,MATCH(Z281,相性スクリプト1!$K$29:$K$33,0),)," ")</f>
        <v>110</v>
      </c>
      <c r="AX281" s="144">
        <f>IFERROR(U281*INDEX(相性スクリプト1!$L$29:$L$33,MATCH(AA281,相性スクリプト1!$K$29:$K$33,0),)," ")</f>
        <v>195</v>
      </c>
      <c r="AY281" s="144">
        <f>IFERROR(V281*INDEX(相性スクリプト1!$L$29:$L$33,MATCH(AB281,相性スクリプト1!$K$29:$K$33,0),)," ")</f>
        <v>0</v>
      </c>
      <c r="AZ281" s="144">
        <f t="shared" si="51"/>
        <v>5.5556000000000001</v>
      </c>
      <c r="BA281" s="144">
        <f t="shared" si="51"/>
        <v>1.1114999999999999</v>
      </c>
      <c r="BB281" s="144">
        <f t="shared" si="51"/>
        <v>4.4443999999999999</v>
      </c>
      <c r="BC281" s="144">
        <f t="shared" si="50"/>
        <v>3.3332999999999999</v>
      </c>
      <c r="BD281" s="144">
        <f t="shared" si="50"/>
        <v>2.2222</v>
      </c>
      <c r="BE281" s="144">
        <f t="shared" si="50"/>
        <v>6.6660999999999992</v>
      </c>
      <c r="BF281" s="126">
        <f t="shared" si="49"/>
        <v>514326</v>
      </c>
      <c r="BG281" s="149"/>
    </row>
    <row r="282" spans="1:59" x14ac:dyDescent="0.15">
      <c r="A282" s="108">
        <f t="shared" si="44"/>
        <v>191</v>
      </c>
      <c r="B282" s="54" t="s">
        <v>565</v>
      </c>
      <c r="C282" s="109" t="s">
        <v>171</v>
      </c>
      <c r="D282" s="109" t="s">
        <v>197</v>
      </c>
      <c r="E282" s="110" t="s">
        <v>128</v>
      </c>
      <c r="F282" s="110" t="s">
        <v>162</v>
      </c>
      <c r="G282" s="110">
        <v>320</v>
      </c>
      <c r="H282" s="110" t="s">
        <v>149</v>
      </c>
      <c r="I282" s="110">
        <v>20</v>
      </c>
      <c r="J282" s="110" t="s">
        <v>148</v>
      </c>
      <c r="K282" s="110">
        <v>15</v>
      </c>
      <c r="L282" s="114" t="s">
        <v>557</v>
      </c>
      <c r="M282" s="114"/>
      <c r="N282" s="114"/>
      <c r="O282" s="114"/>
      <c r="P282" s="114" t="s">
        <v>198</v>
      </c>
      <c r="Q282" s="17">
        <v>100</v>
      </c>
      <c r="R282" s="17">
        <v>140</v>
      </c>
      <c r="S282" s="17">
        <v>60</v>
      </c>
      <c r="T282" s="17">
        <v>110</v>
      </c>
      <c r="U282" s="17">
        <v>130</v>
      </c>
      <c r="V282" s="17">
        <v>90</v>
      </c>
      <c r="W282" s="122" t="s">
        <v>144</v>
      </c>
      <c r="X282" s="122" t="s">
        <v>135</v>
      </c>
      <c r="Y282" s="122" t="s">
        <v>134</v>
      </c>
      <c r="Z282" s="122" t="s">
        <v>144</v>
      </c>
      <c r="AA282" s="122" t="s">
        <v>135</v>
      </c>
      <c r="AB282" s="122" t="s">
        <v>134</v>
      </c>
      <c r="AC282" s="126">
        <f t="shared" si="47"/>
        <v>4</v>
      </c>
      <c r="AD282" s="126">
        <f t="shared" si="47"/>
        <v>1</v>
      </c>
      <c r="AE282" s="126">
        <f t="shared" si="47"/>
        <v>6</v>
      </c>
      <c r="AF282" s="126">
        <f t="shared" si="45"/>
        <v>3</v>
      </c>
      <c r="AG282" s="126">
        <f t="shared" si="45"/>
        <v>2</v>
      </c>
      <c r="AH282" s="126">
        <f t="shared" si="45"/>
        <v>5</v>
      </c>
      <c r="AI282" s="134">
        <v>21</v>
      </c>
      <c r="AJ282" s="134">
        <v>0</v>
      </c>
      <c r="AK282" s="134">
        <v>0</v>
      </c>
      <c r="AL282" s="134">
        <v>1320</v>
      </c>
      <c r="AM282" s="134">
        <f t="shared" si="48"/>
        <v>1341</v>
      </c>
      <c r="AN282" s="135">
        <f t="shared" si="46"/>
        <v>2.4305555555555555E-4</v>
      </c>
      <c r="AO282" s="135">
        <f t="shared" si="46"/>
        <v>0</v>
      </c>
      <c r="AP282" s="135">
        <f t="shared" si="46"/>
        <v>0</v>
      </c>
      <c r="AQ282" s="135">
        <f t="shared" si="46"/>
        <v>1.5277777777777777E-2</v>
      </c>
      <c r="AR282" s="135">
        <f t="shared" si="46"/>
        <v>1.5520833333333334E-2</v>
      </c>
      <c r="AS282" s="143"/>
      <c r="AT282" s="144">
        <f>IFERROR(Q282*INDEX(相性スクリプト1!$L$29:$L$33,MATCH(W282,相性スクリプト1!$K$29:$K$33,0),)," ")</f>
        <v>100</v>
      </c>
      <c r="AU282" s="144">
        <f>IFERROR(R282*INDEX(相性スクリプト1!$L$29:$L$33,MATCH(X282,相性スクリプト1!$K$29:$K$33,0),)," ")</f>
        <v>210</v>
      </c>
      <c r="AV282" s="144">
        <f>IFERROR(S282*INDEX(相性スクリプト1!$L$29:$L$33,MATCH(Y282,相性スクリプト1!$K$29:$K$33,0),)," ")</f>
        <v>30</v>
      </c>
      <c r="AW282" s="144">
        <f>IFERROR(T282*INDEX(相性スクリプト1!$L$29:$L$33,MATCH(Z282,相性スクリプト1!$K$29:$K$33,0),)," ")</f>
        <v>110</v>
      </c>
      <c r="AX282" s="144">
        <f>IFERROR(U282*INDEX(相性スクリプト1!$L$29:$L$33,MATCH(AA282,相性スクリプト1!$K$29:$K$33,0),)," ")</f>
        <v>195</v>
      </c>
      <c r="AY282" s="144">
        <f>IFERROR(V282*INDEX(相性スクリプト1!$L$29:$L$33,MATCH(AB282,相性スクリプト1!$K$29:$K$33,0),)," ")</f>
        <v>45</v>
      </c>
      <c r="AZ282" s="144">
        <f t="shared" si="51"/>
        <v>4.4446000000000003</v>
      </c>
      <c r="BA282" s="144">
        <f t="shared" si="51"/>
        <v>1.1114999999999999</v>
      </c>
      <c r="BB282" s="144">
        <f t="shared" si="51"/>
        <v>6.6663999999999994</v>
      </c>
      <c r="BC282" s="144">
        <f t="shared" si="50"/>
        <v>3.3332999999999999</v>
      </c>
      <c r="BD282" s="144">
        <f t="shared" si="50"/>
        <v>2.2222</v>
      </c>
      <c r="BE282" s="144">
        <f t="shared" si="50"/>
        <v>5.5550999999999995</v>
      </c>
      <c r="BF282" s="126">
        <f t="shared" si="49"/>
        <v>416325</v>
      </c>
      <c r="BG282" s="149"/>
    </row>
    <row r="283" spans="1:59" x14ac:dyDescent="0.15">
      <c r="A283" s="108">
        <f t="shared" si="44"/>
        <v>192</v>
      </c>
      <c r="B283" s="54" t="s">
        <v>566</v>
      </c>
      <c r="C283" s="109" t="s">
        <v>171</v>
      </c>
      <c r="D283" s="109" t="s">
        <v>202</v>
      </c>
      <c r="E283" s="110" t="s">
        <v>128</v>
      </c>
      <c r="F283" s="110" t="s">
        <v>162</v>
      </c>
      <c r="G283" s="110">
        <v>360</v>
      </c>
      <c r="H283" s="110" t="s">
        <v>141</v>
      </c>
      <c r="I283" s="110">
        <v>55</v>
      </c>
      <c r="J283" s="110" t="s">
        <v>144</v>
      </c>
      <c r="K283" s="110">
        <v>12</v>
      </c>
      <c r="L283" s="114" t="s">
        <v>557</v>
      </c>
      <c r="M283" s="114"/>
      <c r="N283" s="114"/>
      <c r="O283" s="114"/>
      <c r="P283" s="114"/>
      <c r="Q283" s="17">
        <v>120</v>
      </c>
      <c r="R283" s="17">
        <v>110</v>
      </c>
      <c r="S283" s="17">
        <v>90</v>
      </c>
      <c r="T283" s="17">
        <v>100</v>
      </c>
      <c r="U283" s="17">
        <v>140</v>
      </c>
      <c r="V283" s="17">
        <v>70</v>
      </c>
      <c r="W283" s="122" t="s">
        <v>135</v>
      </c>
      <c r="X283" s="122" t="s">
        <v>144</v>
      </c>
      <c r="Y283" s="122" t="s">
        <v>134</v>
      </c>
      <c r="Z283" s="122" t="s">
        <v>144</v>
      </c>
      <c r="AA283" s="122" t="s">
        <v>135</v>
      </c>
      <c r="AB283" s="122" t="s">
        <v>133</v>
      </c>
      <c r="AC283" s="126">
        <f t="shared" si="47"/>
        <v>2</v>
      </c>
      <c r="AD283" s="126">
        <f t="shared" si="47"/>
        <v>3</v>
      </c>
      <c r="AE283" s="126">
        <f t="shared" si="47"/>
        <v>5</v>
      </c>
      <c r="AF283" s="126">
        <f t="shared" si="45"/>
        <v>4</v>
      </c>
      <c r="AG283" s="126">
        <f t="shared" si="45"/>
        <v>1</v>
      </c>
      <c r="AH283" s="126">
        <f t="shared" si="45"/>
        <v>6</v>
      </c>
      <c r="AI283" s="134">
        <v>12</v>
      </c>
      <c r="AJ283" s="134">
        <v>0</v>
      </c>
      <c r="AK283" s="134">
        <v>0</v>
      </c>
      <c r="AL283" s="134">
        <v>1320</v>
      </c>
      <c r="AM283" s="134">
        <f t="shared" si="48"/>
        <v>1332</v>
      </c>
      <c r="AN283" s="135">
        <f t="shared" si="46"/>
        <v>1.3888888888888889E-4</v>
      </c>
      <c r="AO283" s="135">
        <f t="shared" si="46"/>
        <v>0</v>
      </c>
      <c r="AP283" s="135">
        <f t="shared" si="46"/>
        <v>0</v>
      </c>
      <c r="AQ283" s="135">
        <f t="shared" si="46"/>
        <v>1.5277777777777777E-2</v>
      </c>
      <c r="AR283" s="135">
        <f t="shared" si="46"/>
        <v>1.5416666666666667E-2</v>
      </c>
      <c r="AS283" s="143"/>
      <c r="AT283" s="144">
        <f>IFERROR(Q283*INDEX(相性スクリプト1!$L$29:$L$33,MATCH(W283,相性スクリプト1!$K$29:$K$33,0),)," ")</f>
        <v>180</v>
      </c>
      <c r="AU283" s="144">
        <f>IFERROR(R283*INDEX(相性スクリプト1!$L$29:$L$33,MATCH(X283,相性スクリプト1!$K$29:$K$33,0),)," ")</f>
        <v>110</v>
      </c>
      <c r="AV283" s="144">
        <f>IFERROR(S283*INDEX(相性スクリプト1!$L$29:$L$33,MATCH(Y283,相性スクリプト1!$K$29:$K$33,0),)," ")</f>
        <v>45</v>
      </c>
      <c r="AW283" s="144">
        <f>IFERROR(T283*INDEX(相性スクリプト1!$L$29:$L$33,MATCH(Z283,相性スクリプト1!$K$29:$K$33,0),)," ")</f>
        <v>100</v>
      </c>
      <c r="AX283" s="144">
        <f>IFERROR(U283*INDEX(相性スクリプト1!$L$29:$L$33,MATCH(AA283,相性スクリプト1!$K$29:$K$33,0),)," ")</f>
        <v>210</v>
      </c>
      <c r="AY283" s="144">
        <f>IFERROR(V283*INDEX(相性スクリプト1!$L$29:$L$33,MATCH(AB283,相性スクリプト1!$K$29:$K$33,0),)," ")</f>
        <v>0</v>
      </c>
      <c r="AZ283" s="144">
        <f t="shared" si="51"/>
        <v>2.2225999999999999</v>
      </c>
      <c r="BA283" s="144">
        <f t="shared" si="51"/>
        <v>3.3334999999999999</v>
      </c>
      <c r="BB283" s="144">
        <f t="shared" si="51"/>
        <v>5.5553999999999997</v>
      </c>
      <c r="BC283" s="144">
        <f t="shared" si="50"/>
        <v>4.4443000000000001</v>
      </c>
      <c r="BD283" s="144">
        <f t="shared" si="50"/>
        <v>1.1112</v>
      </c>
      <c r="BE283" s="144">
        <f t="shared" si="50"/>
        <v>6.6660999999999992</v>
      </c>
      <c r="BF283" s="126">
        <f t="shared" si="49"/>
        <v>235416</v>
      </c>
      <c r="BG283" s="149"/>
    </row>
    <row r="284" spans="1:59" x14ac:dyDescent="0.15">
      <c r="A284" s="108">
        <f t="shared" si="44"/>
        <v>193</v>
      </c>
      <c r="B284" s="54" t="s">
        <v>567</v>
      </c>
      <c r="C284" s="109" t="s">
        <v>171</v>
      </c>
      <c r="D284" s="109" t="s">
        <v>204</v>
      </c>
      <c r="E284" s="110" t="s">
        <v>128</v>
      </c>
      <c r="F284" s="110" t="s">
        <v>162</v>
      </c>
      <c r="G284" s="110">
        <v>280</v>
      </c>
      <c r="H284" s="110" t="s">
        <v>149</v>
      </c>
      <c r="I284" s="110">
        <v>-15</v>
      </c>
      <c r="J284" s="110" t="s">
        <v>134</v>
      </c>
      <c r="K284" s="110">
        <v>16</v>
      </c>
      <c r="L284" s="114" t="s">
        <v>557</v>
      </c>
      <c r="M284" s="114"/>
      <c r="N284" s="114"/>
      <c r="O284" s="114"/>
      <c r="P284" s="114"/>
      <c r="Q284" s="17">
        <v>100</v>
      </c>
      <c r="R284" s="17">
        <v>140</v>
      </c>
      <c r="S284" s="17">
        <v>90</v>
      </c>
      <c r="T284" s="17">
        <v>120</v>
      </c>
      <c r="U284" s="17">
        <v>130</v>
      </c>
      <c r="V284" s="17">
        <v>110</v>
      </c>
      <c r="W284" s="122" t="s">
        <v>144</v>
      </c>
      <c r="X284" s="122" t="s">
        <v>135</v>
      </c>
      <c r="Y284" s="122" t="s">
        <v>134</v>
      </c>
      <c r="Z284" s="122" t="s">
        <v>144</v>
      </c>
      <c r="AA284" s="122" t="s">
        <v>144</v>
      </c>
      <c r="AB284" s="122" t="s">
        <v>144</v>
      </c>
      <c r="AC284" s="126">
        <f t="shared" si="47"/>
        <v>5</v>
      </c>
      <c r="AD284" s="126">
        <f t="shared" si="47"/>
        <v>1</v>
      </c>
      <c r="AE284" s="126">
        <f t="shared" si="47"/>
        <v>6</v>
      </c>
      <c r="AF284" s="126">
        <f t="shared" si="45"/>
        <v>3</v>
      </c>
      <c r="AG284" s="126">
        <f t="shared" si="45"/>
        <v>2</v>
      </c>
      <c r="AH284" s="126">
        <f t="shared" si="45"/>
        <v>4</v>
      </c>
      <c r="AI284" s="134">
        <v>13</v>
      </c>
      <c r="AJ284" s="134">
        <v>0</v>
      </c>
      <c r="AK284" s="134">
        <v>0</v>
      </c>
      <c r="AL284" s="134">
        <v>1320</v>
      </c>
      <c r="AM284" s="134">
        <f t="shared" si="48"/>
        <v>1333</v>
      </c>
      <c r="AN284" s="135">
        <f t="shared" si="46"/>
        <v>1.5046296296296295E-4</v>
      </c>
      <c r="AO284" s="135">
        <f t="shared" si="46"/>
        <v>0</v>
      </c>
      <c r="AP284" s="135">
        <f t="shared" si="46"/>
        <v>0</v>
      </c>
      <c r="AQ284" s="135">
        <f t="shared" si="46"/>
        <v>1.5277777777777777E-2</v>
      </c>
      <c r="AR284" s="135">
        <f t="shared" si="46"/>
        <v>1.5428240740740739E-2</v>
      </c>
      <c r="AS284" s="143"/>
      <c r="AT284" s="144">
        <f>IFERROR(Q284*INDEX(相性スクリプト1!$L$29:$L$33,MATCH(W284,相性スクリプト1!$K$29:$K$33,0),)," ")</f>
        <v>100</v>
      </c>
      <c r="AU284" s="144">
        <f>IFERROR(R284*INDEX(相性スクリプト1!$L$29:$L$33,MATCH(X284,相性スクリプト1!$K$29:$K$33,0),)," ")</f>
        <v>210</v>
      </c>
      <c r="AV284" s="144">
        <f>IFERROR(S284*INDEX(相性スクリプト1!$L$29:$L$33,MATCH(Y284,相性スクリプト1!$K$29:$K$33,0),)," ")</f>
        <v>45</v>
      </c>
      <c r="AW284" s="144">
        <f>IFERROR(T284*INDEX(相性スクリプト1!$L$29:$L$33,MATCH(Z284,相性スクリプト1!$K$29:$K$33,0),)," ")</f>
        <v>120</v>
      </c>
      <c r="AX284" s="144">
        <f>IFERROR(U284*INDEX(相性スクリプト1!$L$29:$L$33,MATCH(AA284,相性スクリプト1!$K$29:$K$33,0),)," ")</f>
        <v>130</v>
      </c>
      <c r="AY284" s="144">
        <f>IFERROR(V284*INDEX(相性スクリプト1!$L$29:$L$33,MATCH(AB284,相性スクリプト1!$K$29:$K$33,0),)," ")</f>
        <v>110</v>
      </c>
      <c r="AZ284" s="144">
        <f t="shared" si="51"/>
        <v>5.5556000000000001</v>
      </c>
      <c r="BA284" s="144">
        <f t="shared" si="51"/>
        <v>1.1114999999999999</v>
      </c>
      <c r="BB284" s="144">
        <f t="shared" si="51"/>
        <v>6.6663999999999994</v>
      </c>
      <c r="BC284" s="144">
        <f t="shared" si="50"/>
        <v>3.3332999999999999</v>
      </c>
      <c r="BD284" s="144">
        <f t="shared" si="50"/>
        <v>2.2222</v>
      </c>
      <c r="BE284" s="144">
        <f t="shared" si="50"/>
        <v>4.4440999999999997</v>
      </c>
      <c r="BF284" s="126">
        <f t="shared" si="49"/>
        <v>516324</v>
      </c>
      <c r="BG284" s="149"/>
    </row>
    <row r="285" spans="1:59" x14ac:dyDescent="0.15">
      <c r="A285" s="108">
        <f t="shared" si="44"/>
        <v>194</v>
      </c>
      <c r="B285" s="54" t="s">
        <v>568</v>
      </c>
      <c r="C285" s="109" t="s">
        <v>171</v>
      </c>
      <c r="D285" s="109" t="s">
        <v>206</v>
      </c>
      <c r="E285" s="110" t="s">
        <v>128</v>
      </c>
      <c r="F285" s="110" t="s">
        <v>140</v>
      </c>
      <c r="G285" s="110">
        <v>300</v>
      </c>
      <c r="H285" s="110" t="s">
        <v>155</v>
      </c>
      <c r="I285" s="110">
        <v>30</v>
      </c>
      <c r="J285" s="110" t="s">
        <v>144</v>
      </c>
      <c r="K285" s="110">
        <v>15</v>
      </c>
      <c r="L285" s="114" t="s">
        <v>557</v>
      </c>
      <c r="M285" s="114"/>
      <c r="N285" s="114"/>
      <c r="O285" s="114"/>
      <c r="P285" s="114"/>
      <c r="Q285" s="17">
        <v>120</v>
      </c>
      <c r="R285" s="17">
        <v>140</v>
      </c>
      <c r="S285" s="17">
        <v>90</v>
      </c>
      <c r="T285" s="17">
        <v>100</v>
      </c>
      <c r="U285" s="17">
        <v>110</v>
      </c>
      <c r="V285" s="17">
        <v>70</v>
      </c>
      <c r="W285" s="122" t="s">
        <v>135</v>
      </c>
      <c r="X285" s="122" t="s">
        <v>135</v>
      </c>
      <c r="Y285" s="122" t="s">
        <v>134</v>
      </c>
      <c r="Z285" s="122" t="s">
        <v>144</v>
      </c>
      <c r="AA285" s="122" t="s">
        <v>144</v>
      </c>
      <c r="AB285" s="122" t="s">
        <v>133</v>
      </c>
      <c r="AC285" s="126">
        <f t="shared" si="47"/>
        <v>2</v>
      </c>
      <c r="AD285" s="126">
        <f t="shared" si="47"/>
        <v>1</v>
      </c>
      <c r="AE285" s="126">
        <f t="shared" si="47"/>
        <v>5</v>
      </c>
      <c r="AF285" s="126">
        <f t="shared" si="45"/>
        <v>4</v>
      </c>
      <c r="AG285" s="126">
        <f t="shared" si="45"/>
        <v>3</v>
      </c>
      <c r="AH285" s="126">
        <f t="shared" si="45"/>
        <v>6</v>
      </c>
      <c r="AI285" s="134">
        <v>3</v>
      </c>
      <c r="AJ285" s="134">
        <v>0</v>
      </c>
      <c r="AK285" s="134">
        <v>0</v>
      </c>
      <c r="AL285" s="134">
        <v>1320</v>
      </c>
      <c r="AM285" s="134">
        <f t="shared" si="48"/>
        <v>1323</v>
      </c>
      <c r="AN285" s="135">
        <f t="shared" si="46"/>
        <v>3.4722222222222222E-5</v>
      </c>
      <c r="AO285" s="135">
        <f t="shared" si="46"/>
        <v>0</v>
      </c>
      <c r="AP285" s="135">
        <f t="shared" si="46"/>
        <v>0</v>
      </c>
      <c r="AQ285" s="135">
        <f t="shared" si="46"/>
        <v>1.5277777777777777E-2</v>
      </c>
      <c r="AR285" s="135">
        <f t="shared" si="46"/>
        <v>1.53125E-2</v>
      </c>
      <c r="AS285" s="143"/>
      <c r="AT285" s="144">
        <f>IFERROR(Q285*INDEX(相性スクリプト1!$L$29:$L$33,MATCH(W285,相性スクリプト1!$K$29:$K$33,0),)," ")</f>
        <v>180</v>
      </c>
      <c r="AU285" s="144">
        <f>IFERROR(R285*INDEX(相性スクリプト1!$L$29:$L$33,MATCH(X285,相性スクリプト1!$K$29:$K$33,0),)," ")</f>
        <v>210</v>
      </c>
      <c r="AV285" s="144">
        <f>IFERROR(S285*INDEX(相性スクリプト1!$L$29:$L$33,MATCH(Y285,相性スクリプト1!$K$29:$K$33,0),)," ")</f>
        <v>45</v>
      </c>
      <c r="AW285" s="144">
        <f>IFERROR(T285*INDEX(相性スクリプト1!$L$29:$L$33,MATCH(Z285,相性スクリプト1!$K$29:$K$33,0),)," ")</f>
        <v>100</v>
      </c>
      <c r="AX285" s="144">
        <f>IFERROR(U285*INDEX(相性スクリプト1!$L$29:$L$33,MATCH(AA285,相性スクリプト1!$K$29:$K$33,0),)," ")</f>
        <v>110</v>
      </c>
      <c r="AY285" s="144">
        <f>IFERROR(V285*INDEX(相性スクリプト1!$L$29:$L$33,MATCH(AB285,相性スクリプト1!$K$29:$K$33,0),)," ")</f>
        <v>0</v>
      </c>
      <c r="AZ285" s="144">
        <f t="shared" si="51"/>
        <v>2.2225999999999999</v>
      </c>
      <c r="BA285" s="144">
        <f t="shared" si="51"/>
        <v>1.1114999999999999</v>
      </c>
      <c r="BB285" s="144">
        <f t="shared" si="51"/>
        <v>5.5553999999999997</v>
      </c>
      <c r="BC285" s="144">
        <f t="shared" si="50"/>
        <v>4.4443000000000001</v>
      </c>
      <c r="BD285" s="144">
        <f t="shared" si="50"/>
        <v>3.3331999999999997</v>
      </c>
      <c r="BE285" s="144">
        <f t="shared" si="50"/>
        <v>6.6660999999999992</v>
      </c>
      <c r="BF285" s="126">
        <f t="shared" si="49"/>
        <v>215436</v>
      </c>
      <c r="BG285" s="149"/>
    </row>
    <row r="286" spans="1:59" x14ac:dyDescent="0.15">
      <c r="A286" s="108">
        <f t="shared" si="44"/>
        <v>195</v>
      </c>
      <c r="B286" s="54" t="s">
        <v>569</v>
      </c>
      <c r="C286" s="109" t="s">
        <v>171</v>
      </c>
      <c r="D286" s="109" t="s">
        <v>208</v>
      </c>
      <c r="E286" s="110" t="s">
        <v>128</v>
      </c>
      <c r="F286" s="110" t="s">
        <v>162</v>
      </c>
      <c r="G286" s="110">
        <v>280</v>
      </c>
      <c r="H286" s="110" t="s">
        <v>141</v>
      </c>
      <c r="I286" s="110">
        <v>-60</v>
      </c>
      <c r="J286" s="110" t="s">
        <v>144</v>
      </c>
      <c r="K286" s="110">
        <v>13</v>
      </c>
      <c r="L286" s="114" t="s">
        <v>557</v>
      </c>
      <c r="M286" s="114"/>
      <c r="N286" s="114"/>
      <c r="O286" s="114"/>
      <c r="P286" s="114"/>
      <c r="Q286" s="17">
        <v>110</v>
      </c>
      <c r="R286" s="17">
        <v>160</v>
      </c>
      <c r="S286" s="17">
        <v>70</v>
      </c>
      <c r="T286" s="17">
        <v>120</v>
      </c>
      <c r="U286" s="17">
        <v>140</v>
      </c>
      <c r="V286" s="17">
        <v>100</v>
      </c>
      <c r="W286" s="122" t="s">
        <v>144</v>
      </c>
      <c r="X286" s="122" t="s">
        <v>131</v>
      </c>
      <c r="Y286" s="122" t="s">
        <v>133</v>
      </c>
      <c r="Z286" s="122" t="s">
        <v>144</v>
      </c>
      <c r="AA286" s="122" t="s">
        <v>135</v>
      </c>
      <c r="AB286" s="122" t="s">
        <v>134</v>
      </c>
      <c r="AC286" s="126">
        <f t="shared" si="47"/>
        <v>4</v>
      </c>
      <c r="AD286" s="126">
        <f t="shared" si="47"/>
        <v>1</v>
      </c>
      <c r="AE286" s="126">
        <f t="shared" si="47"/>
        <v>6</v>
      </c>
      <c r="AF286" s="126">
        <f t="shared" si="45"/>
        <v>3</v>
      </c>
      <c r="AG286" s="126">
        <f t="shared" si="45"/>
        <v>2</v>
      </c>
      <c r="AH286" s="126">
        <f t="shared" si="45"/>
        <v>5</v>
      </c>
      <c r="AI286" s="134">
        <v>37</v>
      </c>
      <c r="AJ286" s="134">
        <v>0</v>
      </c>
      <c r="AK286" s="134">
        <v>0</v>
      </c>
      <c r="AL286" s="134">
        <v>1320</v>
      </c>
      <c r="AM286" s="134">
        <f t="shared" si="48"/>
        <v>1357</v>
      </c>
      <c r="AN286" s="135">
        <f t="shared" si="46"/>
        <v>4.2824074074074081E-4</v>
      </c>
      <c r="AO286" s="135">
        <f t="shared" si="46"/>
        <v>0</v>
      </c>
      <c r="AP286" s="135">
        <f t="shared" si="46"/>
        <v>0</v>
      </c>
      <c r="AQ286" s="135">
        <f t="shared" si="46"/>
        <v>1.5277777777777777E-2</v>
      </c>
      <c r="AR286" s="135">
        <f t="shared" si="46"/>
        <v>1.5706018518518518E-2</v>
      </c>
      <c r="AS286" s="143"/>
      <c r="AT286" s="144">
        <f>IFERROR(Q286*INDEX(相性スクリプト1!$L$29:$L$33,MATCH(W286,相性スクリプト1!$K$29:$K$33,0),)," ")</f>
        <v>110</v>
      </c>
      <c r="AU286" s="144">
        <f>IFERROR(R286*INDEX(相性スクリプト1!$L$29:$L$33,MATCH(X286,相性スクリプト1!$K$29:$K$33,0),)," ")</f>
        <v>320</v>
      </c>
      <c r="AV286" s="144">
        <f>IFERROR(S286*INDEX(相性スクリプト1!$L$29:$L$33,MATCH(Y286,相性スクリプト1!$K$29:$K$33,0),)," ")</f>
        <v>0</v>
      </c>
      <c r="AW286" s="144">
        <f>IFERROR(T286*INDEX(相性スクリプト1!$L$29:$L$33,MATCH(Z286,相性スクリプト1!$K$29:$K$33,0),)," ")</f>
        <v>120</v>
      </c>
      <c r="AX286" s="144">
        <f>IFERROR(U286*INDEX(相性スクリプト1!$L$29:$L$33,MATCH(AA286,相性スクリプト1!$K$29:$K$33,0),)," ")</f>
        <v>210</v>
      </c>
      <c r="AY286" s="144">
        <f>IFERROR(V286*INDEX(相性スクリプト1!$L$29:$L$33,MATCH(AB286,相性スクリプト1!$K$29:$K$33,0),)," ")</f>
        <v>50</v>
      </c>
      <c r="AZ286" s="144">
        <f t="shared" si="51"/>
        <v>4.4446000000000003</v>
      </c>
      <c r="BA286" s="144">
        <f t="shared" si="51"/>
        <v>1.1114999999999999</v>
      </c>
      <c r="BB286" s="144">
        <f t="shared" si="51"/>
        <v>6.6663999999999994</v>
      </c>
      <c r="BC286" s="144">
        <f t="shared" si="50"/>
        <v>3.3332999999999999</v>
      </c>
      <c r="BD286" s="144">
        <f t="shared" si="50"/>
        <v>2.2222</v>
      </c>
      <c r="BE286" s="144">
        <f t="shared" si="50"/>
        <v>5.5550999999999995</v>
      </c>
      <c r="BF286" s="126">
        <f t="shared" si="49"/>
        <v>416325</v>
      </c>
      <c r="BG286" s="149"/>
    </row>
    <row r="287" spans="1:59" x14ac:dyDescent="0.15">
      <c r="A287" s="108">
        <f t="shared" si="44"/>
        <v>196</v>
      </c>
      <c r="B287" s="54" t="s">
        <v>570</v>
      </c>
      <c r="C287" s="109" t="s">
        <v>171</v>
      </c>
      <c r="D287" s="109" t="s">
        <v>210</v>
      </c>
      <c r="E287" s="110"/>
      <c r="F287" s="110"/>
      <c r="G287" s="110"/>
      <c r="H287" s="110"/>
      <c r="I287" s="110"/>
      <c r="J287" s="110"/>
      <c r="K287" s="110"/>
      <c r="L287" s="114"/>
      <c r="M287" s="114"/>
      <c r="N287" s="114"/>
      <c r="O287" s="114"/>
      <c r="P287" s="114"/>
      <c r="Q287" s="17"/>
      <c r="R287" s="17"/>
      <c r="S287" s="17"/>
      <c r="T287" s="17"/>
      <c r="U287" s="17"/>
      <c r="V287" s="17"/>
      <c r="W287" s="122"/>
      <c r="X287" s="122"/>
      <c r="Y287" s="122"/>
      <c r="Z287" s="122"/>
      <c r="AA287" s="122"/>
      <c r="AB287" s="122"/>
      <c r="AC287" s="126" t="str">
        <f t="shared" si="47"/>
        <v xml:space="preserve"> </v>
      </c>
      <c r="AD287" s="126" t="str">
        <f t="shared" si="47"/>
        <v xml:space="preserve"> </v>
      </c>
      <c r="AE287" s="126" t="str">
        <f t="shared" si="47"/>
        <v xml:space="preserve"> </v>
      </c>
      <c r="AF287" s="126" t="str">
        <f t="shared" si="45"/>
        <v xml:space="preserve"> </v>
      </c>
      <c r="AG287" s="126" t="str">
        <f t="shared" si="45"/>
        <v xml:space="preserve"> </v>
      </c>
      <c r="AH287" s="126" t="str">
        <f t="shared" si="45"/>
        <v xml:space="preserve"> </v>
      </c>
      <c r="AI287" s="134"/>
      <c r="AJ287" s="134"/>
      <c r="AK287" s="134"/>
      <c r="AL287" s="134"/>
      <c r="AM287" s="134" t="str">
        <f t="shared" si="48"/>
        <v xml:space="preserve"> </v>
      </c>
      <c r="AN287" s="135" t="str">
        <f t="shared" si="46"/>
        <v xml:space="preserve"> </v>
      </c>
      <c r="AO287" s="135" t="str">
        <f t="shared" si="46"/>
        <v xml:space="preserve"> </v>
      </c>
      <c r="AP287" s="135" t="str">
        <f t="shared" si="46"/>
        <v xml:space="preserve"> </v>
      </c>
      <c r="AQ287" s="135" t="str">
        <f t="shared" si="46"/>
        <v xml:space="preserve"> </v>
      </c>
      <c r="AR287" s="135" t="str">
        <f t="shared" si="46"/>
        <v xml:space="preserve"> </v>
      </c>
      <c r="AS287" s="143"/>
      <c r="AT287" s="144" t="str">
        <f>IFERROR(Q287*INDEX(相性スクリプト1!$L$29:$L$33,MATCH(W287,相性スクリプト1!$K$29:$K$33,0),)," ")</f>
        <v xml:space="preserve"> </v>
      </c>
      <c r="AU287" s="144" t="str">
        <f>IFERROR(R287*INDEX(相性スクリプト1!$L$29:$L$33,MATCH(X287,相性スクリプト1!$K$29:$K$33,0),)," ")</f>
        <v xml:space="preserve"> </v>
      </c>
      <c r="AV287" s="144" t="str">
        <f>IFERROR(S287*INDEX(相性スクリプト1!$L$29:$L$33,MATCH(Y287,相性スクリプト1!$K$29:$K$33,0),)," ")</f>
        <v xml:space="preserve"> </v>
      </c>
      <c r="AW287" s="144" t="str">
        <f>IFERROR(T287*INDEX(相性スクリプト1!$L$29:$L$33,MATCH(Z287,相性スクリプト1!$K$29:$K$33,0),)," ")</f>
        <v xml:space="preserve"> </v>
      </c>
      <c r="AX287" s="144" t="str">
        <f>IFERROR(U287*INDEX(相性スクリプト1!$L$29:$L$33,MATCH(AA287,相性スクリプト1!$K$29:$K$33,0),)," ")</f>
        <v xml:space="preserve"> </v>
      </c>
      <c r="AY287" s="144" t="str">
        <f>IFERROR(V287*INDEX(相性スクリプト1!$L$29:$L$33,MATCH(AB287,相性スクリプト1!$K$29:$K$33,0),)," ")</f>
        <v xml:space="preserve"> </v>
      </c>
      <c r="AZ287" s="144" t="str">
        <f t="shared" si="51"/>
        <v xml:space="preserve"> </v>
      </c>
      <c r="BA287" s="144" t="str">
        <f t="shared" si="51"/>
        <v xml:space="preserve"> </v>
      </c>
      <c r="BB287" s="144" t="str">
        <f t="shared" si="51"/>
        <v xml:space="preserve"> </v>
      </c>
      <c r="BC287" s="144" t="str">
        <f t="shared" si="50"/>
        <v xml:space="preserve"> </v>
      </c>
      <c r="BD287" s="144" t="str">
        <f t="shared" si="50"/>
        <v xml:space="preserve"> </v>
      </c>
      <c r="BE287" s="144" t="str">
        <f t="shared" si="50"/>
        <v xml:space="preserve"> </v>
      </c>
      <c r="BF287" s="126" t="str">
        <f t="shared" si="49"/>
        <v xml:space="preserve"> </v>
      </c>
      <c r="BG287" s="149"/>
    </row>
    <row r="288" spans="1:59" x14ac:dyDescent="0.15">
      <c r="A288" s="108">
        <f t="shared" si="44"/>
        <v>196</v>
      </c>
      <c r="B288" s="54" t="s">
        <v>571</v>
      </c>
      <c r="C288" s="109" t="s">
        <v>171</v>
      </c>
      <c r="D288" s="109" t="s">
        <v>210</v>
      </c>
      <c r="E288" s="110" t="s">
        <v>128</v>
      </c>
      <c r="F288" s="110" t="s">
        <v>150</v>
      </c>
      <c r="G288" s="110">
        <v>300</v>
      </c>
      <c r="H288" s="110" t="s">
        <v>149</v>
      </c>
      <c r="I288" s="110">
        <v>75</v>
      </c>
      <c r="J288" s="110" t="s">
        <v>144</v>
      </c>
      <c r="K288" s="110">
        <v>15</v>
      </c>
      <c r="L288" s="114" t="s">
        <v>572</v>
      </c>
      <c r="M288" s="114"/>
      <c r="N288" s="114"/>
      <c r="O288" s="114"/>
      <c r="P288" s="114"/>
      <c r="Q288" s="17">
        <v>107</v>
      </c>
      <c r="R288" s="17">
        <v>147</v>
      </c>
      <c r="S288" s="17">
        <v>107</v>
      </c>
      <c r="T288" s="17">
        <v>124</v>
      </c>
      <c r="U288" s="17">
        <v>153</v>
      </c>
      <c r="V288" s="17">
        <v>66</v>
      </c>
      <c r="W288" s="122" t="s">
        <v>144</v>
      </c>
      <c r="X288" s="122" t="s">
        <v>135</v>
      </c>
      <c r="Y288" s="122" t="s">
        <v>144</v>
      </c>
      <c r="Z288" s="122" t="s">
        <v>144</v>
      </c>
      <c r="AA288" s="122" t="s">
        <v>135</v>
      </c>
      <c r="AB288" s="122" t="s">
        <v>144</v>
      </c>
      <c r="AC288" s="126">
        <f t="shared" si="47"/>
        <v>5</v>
      </c>
      <c r="AD288" s="126">
        <f t="shared" si="47"/>
        <v>2</v>
      </c>
      <c r="AE288" s="126">
        <f t="shared" si="47"/>
        <v>4</v>
      </c>
      <c r="AF288" s="126">
        <f t="shared" si="45"/>
        <v>3</v>
      </c>
      <c r="AG288" s="126">
        <f t="shared" si="45"/>
        <v>1</v>
      </c>
      <c r="AH288" s="126">
        <f t="shared" si="45"/>
        <v>6</v>
      </c>
      <c r="AI288" s="134">
        <v>2568</v>
      </c>
      <c r="AJ288" s="134">
        <v>0</v>
      </c>
      <c r="AK288" s="134">
        <v>0</v>
      </c>
      <c r="AL288" s="134">
        <v>212</v>
      </c>
      <c r="AM288" s="134">
        <f t="shared" si="48"/>
        <v>2780</v>
      </c>
      <c r="AN288" s="135">
        <f t="shared" si="46"/>
        <v>2.9722222222222223E-2</v>
      </c>
      <c r="AO288" s="135">
        <f t="shared" si="46"/>
        <v>0</v>
      </c>
      <c r="AP288" s="135">
        <f t="shared" si="46"/>
        <v>0</v>
      </c>
      <c r="AQ288" s="135">
        <f t="shared" si="46"/>
        <v>2.4537037037037036E-3</v>
      </c>
      <c r="AR288" s="135">
        <f t="shared" si="46"/>
        <v>3.2175925925925927E-2</v>
      </c>
      <c r="AS288" s="143"/>
      <c r="AT288" s="144">
        <f>IFERROR(Q288*INDEX(相性スクリプト1!$L$29:$L$33,MATCH(W288,相性スクリプト1!$K$29:$K$33,0),)," ")</f>
        <v>107</v>
      </c>
      <c r="AU288" s="144">
        <f>IFERROR(R288*INDEX(相性スクリプト1!$L$29:$L$33,MATCH(X288,相性スクリプト1!$K$29:$K$33,0),)," ")</f>
        <v>220.5</v>
      </c>
      <c r="AV288" s="144">
        <f>IFERROR(S288*INDEX(相性スクリプト1!$L$29:$L$33,MATCH(Y288,相性スクリプト1!$K$29:$K$33,0),)," ")</f>
        <v>107</v>
      </c>
      <c r="AW288" s="144">
        <f>IFERROR(T288*INDEX(相性スクリプト1!$L$29:$L$33,MATCH(Z288,相性スクリプト1!$K$29:$K$33,0),)," ")</f>
        <v>124</v>
      </c>
      <c r="AX288" s="144">
        <f>IFERROR(U288*INDEX(相性スクリプト1!$L$29:$L$33,MATCH(AA288,相性スクリプト1!$K$29:$K$33,0),)," ")</f>
        <v>229.5</v>
      </c>
      <c r="AY288" s="144">
        <f>IFERROR(V288*INDEX(相性スクリプト1!$L$29:$L$33,MATCH(AB288,相性スクリプト1!$K$29:$K$33,0),)," ")</f>
        <v>66</v>
      </c>
      <c r="AZ288" s="144">
        <f t="shared" si="51"/>
        <v>4.4446000000000003</v>
      </c>
      <c r="BA288" s="144">
        <f t="shared" si="51"/>
        <v>2.2225000000000001</v>
      </c>
      <c r="BB288" s="144">
        <f t="shared" si="51"/>
        <v>4.4443999999999999</v>
      </c>
      <c r="BC288" s="144">
        <f t="shared" si="50"/>
        <v>3.3332999999999999</v>
      </c>
      <c r="BD288" s="144">
        <f t="shared" si="50"/>
        <v>1.1112</v>
      </c>
      <c r="BE288" s="144">
        <f t="shared" si="50"/>
        <v>6.6660999999999992</v>
      </c>
      <c r="BF288" s="126">
        <f t="shared" si="49"/>
        <v>524316</v>
      </c>
      <c r="BG288" s="149"/>
    </row>
    <row r="289" spans="1:59" x14ac:dyDescent="0.15">
      <c r="A289" s="108">
        <f t="shared" si="44"/>
        <v>196</v>
      </c>
      <c r="B289" s="54" t="s">
        <v>573</v>
      </c>
      <c r="C289" s="109" t="s">
        <v>171</v>
      </c>
      <c r="D289" s="109" t="s">
        <v>210</v>
      </c>
      <c r="E289" s="110" t="s">
        <v>128</v>
      </c>
      <c r="F289" s="110" t="s">
        <v>150</v>
      </c>
      <c r="G289" s="110">
        <v>320</v>
      </c>
      <c r="H289" s="110" t="s">
        <v>149</v>
      </c>
      <c r="I289" s="110">
        <v>45</v>
      </c>
      <c r="J289" s="110" t="s">
        <v>144</v>
      </c>
      <c r="K289" s="110">
        <v>15</v>
      </c>
      <c r="L289" s="114" t="s">
        <v>572</v>
      </c>
      <c r="M289" s="114" t="s">
        <v>574</v>
      </c>
      <c r="N289" s="114"/>
      <c r="O289" s="114"/>
      <c r="P289" s="114"/>
      <c r="Q289" s="17">
        <v>94</v>
      </c>
      <c r="R289" s="17">
        <v>142</v>
      </c>
      <c r="S289" s="17">
        <v>76</v>
      </c>
      <c r="T289" s="17">
        <v>112</v>
      </c>
      <c r="U289" s="17">
        <v>153</v>
      </c>
      <c r="V289" s="17">
        <v>42</v>
      </c>
      <c r="W289" s="122" t="s">
        <v>144</v>
      </c>
      <c r="X289" s="122" t="s">
        <v>131</v>
      </c>
      <c r="Y289" s="122" t="s">
        <v>133</v>
      </c>
      <c r="Z289" s="122" t="s">
        <v>144</v>
      </c>
      <c r="AA289" s="122" t="s">
        <v>131</v>
      </c>
      <c r="AB289" s="122" t="s">
        <v>133</v>
      </c>
      <c r="AC289" s="126">
        <f t="shared" si="47"/>
        <v>4</v>
      </c>
      <c r="AD289" s="126">
        <f t="shared" si="47"/>
        <v>2</v>
      </c>
      <c r="AE289" s="126">
        <f t="shared" si="47"/>
        <v>5</v>
      </c>
      <c r="AF289" s="126">
        <f t="shared" si="45"/>
        <v>3</v>
      </c>
      <c r="AG289" s="126">
        <f t="shared" si="45"/>
        <v>1</v>
      </c>
      <c r="AH289" s="126">
        <f t="shared" si="45"/>
        <v>6</v>
      </c>
      <c r="AI289" s="134">
        <v>261</v>
      </c>
      <c r="AJ289" s="134">
        <v>0</v>
      </c>
      <c r="AK289" s="134">
        <v>0</v>
      </c>
      <c r="AL289" s="134">
        <v>251</v>
      </c>
      <c r="AM289" s="134">
        <f t="shared" si="48"/>
        <v>512</v>
      </c>
      <c r="AN289" s="135">
        <f t="shared" si="46"/>
        <v>3.0208333333333333E-3</v>
      </c>
      <c r="AO289" s="135">
        <f t="shared" si="46"/>
        <v>0</v>
      </c>
      <c r="AP289" s="135">
        <f t="shared" si="46"/>
        <v>0</v>
      </c>
      <c r="AQ289" s="135">
        <f t="shared" si="46"/>
        <v>2.9050925925925928E-3</v>
      </c>
      <c r="AR289" s="135">
        <f t="shared" si="46"/>
        <v>5.9259259259259256E-3</v>
      </c>
      <c r="AS289" s="143"/>
      <c r="AT289" s="144">
        <f>IFERROR(Q289*INDEX(相性スクリプト1!$L$29:$L$33,MATCH(W289,相性スクリプト1!$K$29:$K$33,0),)," ")</f>
        <v>94</v>
      </c>
      <c r="AU289" s="144">
        <f>IFERROR(R289*INDEX(相性スクリプト1!$L$29:$L$33,MATCH(X289,相性スクリプト1!$K$29:$K$33,0),)," ")</f>
        <v>284</v>
      </c>
      <c r="AV289" s="144">
        <f>IFERROR(S289*INDEX(相性スクリプト1!$L$29:$L$33,MATCH(Y289,相性スクリプト1!$K$29:$K$33,0),)," ")</f>
        <v>0</v>
      </c>
      <c r="AW289" s="144">
        <f>IFERROR(T289*INDEX(相性スクリプト1!$L$29:$L$33,MATCH(Z289,相性スクリプト1!$K$29:$K$33,0),)," ")</f>
        <v>112</v>
      </c>
      <c r="AX289" s="144">
        <f>IFERROR(U289*INDEX(相性スクリプト1!$L$29:$L$33,MATCH(AA289,相性スクリプト1!$K$29:$K$33,0),)," ")</f>
        <v>306</v>
      </c>
      <c r="AY289" s="144">
        <f>IFERROR(V289*INDEX(相性スクリプト1!$L$29:$L$33,MATCH(AB289,相性スクリプト1!$K$29:$K$33,0),)," ")</f>
        <v>0</v>
      </c>
      <c r="AZ289" s="144">
        <f t="shared" si="51"/>
        <v>4.4446000000000003</v>
      </c>
      <c r="BA289" s="144">
        <f t="shared" si="51"/>
        <v>2.2225000000000001</v>
      </c>
      <c r="BB289" s="144">
        <f t="shared" si="51"/>
        <v>5.5553999999999997</v>
      </c>
      <c r="BC289" s="144">
        <f t="shared" si="50"/>
        <v>3.3332999999999999</v>
      </c>
      <c r="BD289" s="144">
        <f t="shared" si="50"/>
        <v>1.1112</v>
      </c>
      <c r="BE289" s="144">
        <f t="shared" si="50"/>
        <v>5.5660999999999996</v>
      </c>
      <c r="BF289" s="126">
        <f t="shared" si="49"/>
        <v>425316</v>
      </c>
      <c r="BG289" s="149"/>
    </row>
    <row r="290" spans="1:59" x14ac:dyDescent="0.15">
      <c r="A290" s="108">
        <f t="shared" si="44"/>
        <v>196</v>
      </c>
      <c r="B290" s="54" t="s">
        <v>575</v>
      </c>
      <c r="C290" s="109" t="s">
        <v>171</v>
      </c>
      <c r="D290" s="109" t="s">
        <v>210</v>
      </c>
      <c r="E290" s="110" t="s">
        <v>128</v>
      </c>
      <c r="F290" s="110" t="s">
        <v>150</v>
      </c>
      <c r="G290" s="110">
        <v>380</v>
      </c>
      <c r="H290" s="110" t="s">
        <v>275</v>
      </c>
      <c r="I290" s="110">
        <v>55</v>
      </c>
      <c r="J290" s="110" t="s">
        <v>144</v>
      </c>
      <c r="K290" s="110">
        <v>15</v>
      </c>
      <c r="L290" s="114" t="s">
        <v>557</v>
      </c>
      <c r="M290" s="114"/>
      <c r="N290" s="114"/>
      <c r="O290" s="114"/>
      <c r="P290" s="114"/>
      <c r="Q290" s="17">
        <v>133</v>
      </c>
      <c r="R290" s="17">
        <v>122</v>
      </c>
      <c r="S290" s="17">
        <v>100</v>
      </c>
      <c r="T290" s="17">
        <v>120</v>
      </c>
      <c r="U290" s="17">
        <v>151</v>
      </c>
      <c r="V290" s="17">
        <v>86</v>
      </c>
      <c r="W290" s="122" t="s">
        <v>135</v>
      </c>
      <c r="X290" s="122" t="s">
        <v>144</v>
      </c>
      <c r="Y290" s="122" t="s">
        <v>134</v>
      </c>
      <c r="Z290" s="122" t="s">
        <v>144</v>
      </c>
      <c r="AA290" s="122" t="s">
        <v>135</v>
      </c>
      <c r="AB290" s="122" t="s">
        <v>133</v>
      </c>
      <c r="AC290" s="126">
        <f t="shared" si="47"/>
        <v>2</v>
      </c>
      <c r="AD290" s="126">
        <f t="shared" si="47"/>
        <v>3</v>
      </c>
      <c r="AE290" s="126">
        <f t="shared" si="47"/>
        <v>5</v>
      </c>
      <c r="AF290" s="126">
        <f t="shared" si="45"/>
        <v>4</v>
      </c>
      <c r="AG290" s="126">
        <f t="shared" si="45"/>
        <v>1</v>
      </c>
      <c r="AH290" s="126">
        <f t="shared" si="45"/>
        <v>6</v>
      </c>
      <c r="AI290" s="134" t="s">
        <v>295</v>
      </c>
      <c r="AJ290" s="134" t="s">
        <v>295</v>
      </c>
      <c r="AK290" s="134" t="s">
        <v>295</v>
      </c>
      <c r="AL290" s="134" t="s">
        <v>295</v>
      </c>
      <c r="AM290" s="134" t="str">
        <f t="shared" si="48"/>
        <v>-</v>
      </c>
      <c r="AN290" s="135" t="str">
        <f t="shared" si="46"/>
        <v>-</v>
      </c>
      <c r="AO290" s="135" t="str">
        <f t="shared" si="46"/>
        <v>-</v>
      </c>
      <c r="AP290" s="135" t="str">
        <f t="shared" si="46"/>
        <v>-</v>
      </c>
      <c r="AQ290" s="135" t="str">
        <f t="shared" si="46"/>
        <v>-</v>
      </c>
      <c r="AR290" s="135" t="str">
        <f t="shared" si="46"/>
        <v>-</v>
      </c>
      <c r="AS290" s="143"/>
      <c r="AT290" s="144">
        <f>IFERROR(Q290*INDEX(相性スクリプト1!$L$29:$L$33,MATCH(W290,相性スクリプト1!$K$29:$K$33,0),)," ")</f>
        <v>199.5</v>
      </c>
      <c r="AU290" s="144">
        <f>IFERROR(R290*INDEX(相性スクリプト1!$L$29:$L$33,MATCH(X290,相性スクリプト1!$K$29:$K$33,0),)," ")</f>
        <v>122</v>
      </c>
      <c r="AV290" s="144">
        <f>IFERROR(S290*INDEX(相性スクリプト1!$L$29:$L$33,MATCH(Y290,相性スクリプト1!$K$29:$K$33,0),)," ")</f>
        <v>50</v>
      </c>
      <c r="AW290" s="144">
        <f>IFERROR(T290*INDEX(相性スクリプト1!$L$29:$L$33,MATCH(Z290,相性スクリプト1!$K$29:$K$33,0),)," ")</f>
        <v>120</v>
      </c>
      <c r="AX290" s="144">
        <f>IFERROR(U290*INDEX(相性スクリプト1!$L$29:$L$33,MATCH(AA290,相性スクリプト1!$K$29:$K$33,0),)," ")</f>
        <v>226.5</v>
      </c>
      <c r="AY290" s="144">
        <f>IFERROR(V290*INDEX(相性スクリプト1!$L$29:$L$33,MATCH(AB290,相性スクリプト1!$K$29:$K$33,0),)," ")</f>
        <v>0</v>
      </c>
      <c r="AZ290" s="144">
        <f t="shared" si="51"/>
        <v>2.2225999999999999</v>
      </c>
      <c r="BA290" s="144">
        <f t="shared" si="51"/>
        <v>3.3334999999999999</v>
      </c>
      <c r="BB290" s="144">
        <f t="shared" si="51"/>
        <v>5.5553999999999997</v>
      </c>
      <c r="BC290" s="144">
        <f t="shared" si="50"/>
        <v>4.4443000000000001</v>
      </c>
      <c r="BD290" s="144">
        <f t="shared" si="50"/>
        <v>1.1112</v>
      </c>
      <c r="BE290" s="144">
        <f t="shared" si="50"/>
        <v>6.6660999999999992</v>
      </c>
      <c r="BF290" s="126">
        <f t="shared" si="49"/>
        <v>235416</v>
      </c>
      <c r="BG290" s="149" t="s">
        <v>296</v>
      </c>
    </row>
    <row r="291" spans="1:59" x14ac:dyDescent="0.15">
      <c r="A291" s="108">
        <f t="shared" si="44"/>
        <v>197</v>
      </c>
      <c r="B291" s="54" t="s">
        <v>576</v>
      </c>
      <c r="C291" s="109" t="s">
        <v>400</v>
      </c>
      <c r="D291" s="109" t="s">
        <v>139</v>
      </c>
      <c r="E291" s="110" t="s">
        <v>147</v>
      </c>
      <c r="F291" s="110" t="s">
        <v>148</v>
      </c>
      <c r="G291" s="110">
        <v>340</v>
      </c>
      <c r="H291" s="110" t="s">
        <v>141</v>
      </c>
      <c r="I291" s="110">
        <v>-35</v>
      </c>
      <c r="J291" s="110" t="s">
        <v>133</v>
      </c>
      <c r="K291" s="110">
        <v>17</v>
      </c>
      <c r="L291" s="114"/>
      <c r="M291" s="114"/>
      <c r="N291" s="114"/>
      <c r="O291" s="114"/>
      <c r="P291" s="114"/>
      <c r="Q291" s="17">
        <v>150</v>
      </c>
      <c r="R291" s="17">
        <v>130</v>
      </c>
      <c r="S291" s="17">
        <v>100</v>
      </c>
      <c r="T291" s="17">
        <v>80</v>
      </c>
      <c r="U291" s="17">
        <v>60</v>
      </c>
      <c r="V291" s="17">
        <v>120</v>
      </c>
      <c r="W291" s="122" t="s">
        <v>135</v>
      </c>
      <c r="X291" s="122" t="s">
        <v>135</v>
      </c>
      <c r="Y291" s="122" t="s">
        <v>144</v>
      </c>
      <c r="Z291" s="122" t="s">
        <v>134</v>
      </c>
      <c r="AA291" s="122" t="s">
        <v>133</v>
      </c>
      <c r="AB291" s="122" t="s">
        <v>144</v>
      </c>
      <c r="AC291" s="126">
        <f t="shared" si="47"/>
        <v>1</v>
      </c>
      <c r="AD291" s="126">
        <f t="shared" si="47"/>
        <v>2</v>
      </c>
      <c r="AE291" s="126">
        <f t="shared" si="47"/>
        <v>4</v>
      </c>
      <c r="AF291" s="126">
        <f t="shared" si="45"/>
        <v>5</v>
      </c>
      <c r="AG291" s="126">
        <f t="shared" si="45"/>
        <v>6</v>
      </c>
      <c r="AH291" s="126">
        <f t="shared" si="45"/>
        <v>3</v>
      </c>
      <c r="AI291" s="134">
        <v>5</v>
      </c>
      <c r="AJ291" s="134">
        <v>0</v>
      </c>
      <c r="AK291" s="134">
        <v>0</v>
      </c>
      <c r="AL291" s="134">
        <v>240</v>
      </c>
      <c r="AM291" s="134">
        <f t="shared" si="48"/>
        <v>245</v>
      </c>
      <c r="AN291" s="135">
        <f t="shared" si="46"/>
        <v>5.7870370370370373E-5</v>
      </c>
      <c r="AO291" s="135">
        <f t="shared" si="46"/>
        <v>0</v>
      </c>
      <c r="AP291" s="135">
        <f t="shared" si="46"/>
        <v>0</v>
      </c>
      <c r="AQ291" s="135">
        <f t="shared" si="46"/>
        <v>2.7777777777777775E-3</v>
      </c>
      <c r="AR291" s="135">
        <f t="shared" si="46"/>
        <v>2.8356481481481483E-3</v>
      </c>
      <c r="AS291" s="143"/>
      <c r="AT291" s="144">
        <f>IFERROR(Q291*INDEX(相性スクリプト1!$L$29:$L$33,MATCH(W291,相性スクリプト1!$K$29:$K$33,0),)," ")</f>
        <v>225</v>
      </c>
      <c r="AU291" s="144">
        <f>IFERROR(R291*INDEX(相性スクリプト1!$L$29:$L$33,MATCH(X291,相性スクリプト1!$K$29:$K$33,0),)," ")</f>
        <v>195</v>
      </c>
      <c r="AV291" s="144">
        <f>IFERROR(S291*INDEX(相性スクリプト1!$L$29:$L$33,MATCH(Y291,相性スクリプト1!$K$29:$K$33,0),)," ")</f>
        <v>100</v>
      </c>
      <c r="AW291" s="144">
        <f>IFERROR(T291*INDEX(相性スクリプト1!$L$29:$L$33,MATCH(Z291,相性スクリプト1!$K$29:$K$33,0),)," ")</f>
        <v>40</v>
      </c>
      <c r="AX291" s="144">
        <f>IFERROR(U291*INDEX(相性スクリプト1!$L$29:$L$33,MATCH(AA291,相性スクリプト1!$K$29:$K$33,0),)," ")</f>
        <v>0</v>
      </c>
      <c r="AY291" s="144">
        <f>IFERROR(V291*INDEX(相性スクリプト1!$L$29:$L$33,MATCH(AB291,相性スクリプト1!$K$29:$K$33,0),)," ")</f>
        <v>120</v>
      </c>
      <c r="AZ291" s="144">
        <f t="shared" si="51"/>
        <v>1.1115999999999999</v>
      </c>
      <c r="BA291" s="144">
        <f t="shared" si="51"/>
        <v>2.2225000000000001</v>
      </c>
      <c r="BB291" s="144">
        <f t="shared" si="51"/>
        <v>4.4443999999999999</v>
      </c>
      <c r="BC291" s="144">
        <f t="shared" si="50"/>
        <v>5.5552999999999999</v>
      </c>
      <c r="BD291" s="144">
        <f t="shared" si="50"/>
        <v>6.6661999999999999</v>
      </c>
      <c r="BE291" s="144">
        <f t="shared" si="50"/>
        <v>3.3331</v>
      </c>
      <c r="BF291" s="126">
        <f t="shared" si="49"/>
        <v>124563</v>
      </c>
      <c r="BG291" s="149"/>
    </row>
    <row r="292" spans="1:59" x14ac:dyDescent="0.15">
      <c r="A292" s="108">
        <f t="shared" si="44"/>
        <v>198</v>
      </c>
      <c r="B292" s="54" t="s">
        <v>577</v>
      </c>
      <c r="C292" s="109" t="s">
        <v>400</v>
      </c>
      <c r="D292" s="109" t="s">
        <v>159</v>
      </c>
      <c r="E292" s="110" t="s">
        <v>147</v>
      </c>
      <c r="F292" s="110" t="s">
        <v>148</v>
      </c>
      <c r="G292" s="110">
        <v>380</v>
      </c>
      <c r="H292" s="110" t="s">
        <v>155</v>
      </c>
      <c r="I292" s="110">
        <v>50</v>
      </c>
      <c r="J292" s="110" t="s">
        <v>133</v>
      </c>
      <c r="K292" s="110">
        <v>17</v>
      </c>
      <c r="L292" s="114"/>
      <c r="M292" s="114"/>
      <c r="N292" s="114"/>
      <c r="O292" s="114"/>
      <c r="P292" s="114"/>
      <c r="Q292" s="17">
        <v>160</v>
      </c>
      <c r="R292" s="17">
        <v>130</v>
      </c>
      <c r="S292" s="17">
        <v>70</v>
      </c>
      <c r="T292" s="17">
        <v>90</v>
      </c>
      <c r="U292" s="17">
        <v>60</v>
      </c>
      <c r="V292" s="17">
        <v>150</v>
      </c>
      <c r="W292" s="122" t="s">
        <v>135</v>
      </c>
      <c r="X292" s="122" t="s">
        <v>135</v>
      </c>
      <c r="Y292" s="122" t="s">
        <v>134</v>
      </c>
      <c r="Z292" s="122" t="s">
        <v>134</v>
      </c>
      <c r="AA292" s="122" t="s">
        <v>133</v>
      </c>
      <c r="AB292" s="122" t="s">
        <v>135</v>
      </c>
      <c r="AC292" s="126">
        <f t="shared" si="47"/>
        <v>1</v>
      </c>
      <c r="AD292" s="126">
        <f t="shared" si="47"/>
        <v>3</v>
      </c>
      <c r="AE292" s="126">
        <f t="shared" si="47"/>
        <v>5</v>
      </c>
      <c r="AF292" s="126">
        <f t="shared" si="45"/>
        <v>4</v>
      </c>
      <c r="AG292" s="126">
        <f t="shared" si="45"/>
        <v>6</v>
      </c>
      <c r="AH292" s="126">
        <f t="shared" si="45"/>
        <v>2</v>
      </c>
      <c r="AI292" s="134">
        <v>48</v>
      </c>
      <c r="AJ292" s="134">
        <v>0</v>
      </c>
      <c r="AK292" s="134">
        <v>0</v>
      </c>
      <c r="AL292" s="134">
        <v>240</v>
      </c>
      <c r="AM292" s="134">
        <f t="shared" si="48"/>
        <v>288</v>
      </c>
      <c r="AN292" s="135">
        <f t="shared" si="46"/>
        <v>5.5555555555555556E-4</v>
      </c>
      <c r="AO292" s="135">
        <f t="shared" si="46"/>
        <v>0</v>
      </c>
      <c r="AP292" s="135">
        <f t="shared" si="46"/>
        <v>0</v>
      </c>
      <c r="AQ292" s="135">
        <f t="shared" si="46"/>
        <v>2.7777777777777775E-3</v>
      </c>
      <c r="AR292" s="135">
        <f t="shared" si="46"/>
        <v>3.3333333333333335E-3</v>
      </c>
      <c r="AS292" s="143"/>
      <c r="AT292" s="144">
        <f>IFERROR(Q292*INDEX(相性スクリプト1!$L$29:$L$33,MATCH(W292,相性スクリプト1!$K$29:$K$33,0),)," ")</f>
        <v>240</v>
      </c>
      <c r="AU292" s="144">
        <f>IFERROR(R292*INDEX(相性スクリプト1!$L$29:$L$33,MATCH(X292,相性スクリプト1!$K$29:$K$33,0),)," ")</f>
        <v>195</v>
      </c>
      <c r="AV292" s="144">
        <f>IFERROR(S292*INDEX(相性スクリプト1!$L$29:$L$33,MATCH(Y292,相性スクリプト1!$K$29:$K$33,0),)," ")</f>
        <v>35</v>
      </c>
      <c r="AW292" s="144">
        <f>IFERROR(T292*INDEX(相性スクリプト1!$L$29:$L$33,MATCH(Z292,相性スクリプト1!$K$29:$K$33,0),)," ")</f>
        <v>45</v>
      </c>
      <c r="AX292" s="144">
        <f>IFERROR(U292*INDEX(相性スクリプト1!$L$29:$L$33,MATCH(AA292,相性スクリプト1!$K$29:$K$33,0),)," ")</f>
        <v>0</v>
      </c>
      <c r="AY292" s="144">
        <f>IFERROR(V292*INDEX(相性スクリプト1!$L$29:$L$33,MATCH(AB292,相性スクリプト1!$K$29:$K$33,0),)," ")</f>
        <v>225</v>
      </c>
      <c r="AZ292" s="144">
        <f t="shared" si="51"/>
        <v>1.1115999999999999</v>
      </c>
      <c r="BA292" s="144">
        <f t="shared" si="51"/>
        <v>3.3334999999999999</v>
      </c>
      <c r="BB292" s="144">
        <f t="shared" si="51"/>
        <v>5.5553999999999997</v>
      </c>
      <c r="BC292" s="144">
        <f t="shared" si="50"/>
        <v>4.4443000000000001</v>
      </c>
      <c r="BD292" s="144">
        <f t="shared" si="50"/>
        <v>6.6661999999999999</v>
      </c>
      <c r="BE292" s="144">
        <f t="shared" si="50"/>
        <v>2.2221000000000002</v>
      </c>
      <c r="BF292" s="126">
        <f t="shared" si="49"/>
        <v>135462</v>
      </c>
      <c r="BG292" s="149"/>
    </row>
    <row r="293" spans="1:59" x14ac:dyDescent="0.15">
      <c r="A293" s="108">
        <f t="shared" si="44"/>
        <v>199</v>
      </c>
      <c r="B293" s="54" t="s">
        <v>578</v>
      </c>
      <c r="C293" s="109" t="s">
        <v>400</v>
      </c>
      <c r="D293" s="109" t="s">
        <v>165</v>
      </c>
      <c r="E293" s="110" t="s">
        <v>147</v>
      </c>
      <c r="F293" s="110" t="s">
        <v>150</v>
      </c>
      <c r="G293" s="110">
        <v>400</v>
      </c>
      <c r="H293" s="110" t="s">
        <v>166</v>
      </c>
      <c r="I293" s="110">
        <v>-15</v>
      </c>
      <c r="J293" s="110" t="s">
        <v>162</v>
      </c>
      <c r="K293" s="110">
        <v>15</v>
      </c>
      <c r="L293" s="114"/>
      <c r="M293" s="114"/>
      <c r="N293" s="114"/>
      <c r="O293" s="114"/>
      <c r="P293" s="114" t="s">
        <v>167</v>
      </c>
      <c r="Q293" s="17">
        <v>150</v>
      </c>
      <c r="R293" s="17">
        <v>140</v>
      </c>
      <c r="S293" s="17">
        <v>70</v>
      </c>
      <c r="T293" s="17">
        <v>80</v>
      </c>
      <c r="U293" s="17">
        <v>50</v>
      </c>
      <c r="V293" s="17">
        <v>160</v>
      </c>
      <c r="W293" s="122" t="s">
        <v>135</v>
      </c>
      <c r="X293" s="122" t="s">
        <v>135</v>
      </c>
      <c r="Y293" s="122" t="s">
        <v>134</v>
      </c>
      <c r="Z293" s="122" t="s">
        <v>134</v>
      </c>
      <c r="AA293" s="122" t="s">
        <v>133</v>
      </c>
      <c r="AB293" s="122" t="s">
        <v>135</v>
      </c>
      <c r="AC293" s="126">
        <f t="shared" si="47"/>
        <v>2</v>
      </c>
      <c r="AD293" s="126">
        <f t="shared" si="47"/>
        <v>3</v>
      </c>
      <c r="AE293" s="126">
        <f t="shared" si="47"/>
        <v>5</v>
      </c>
      <c r="AF293" s="126">
        <f t="shared" si="45"/>
        <v>4</v>
      </c>
      <c r="AG293" s="126">
        <f t="shared" si="45"/>
        <v>6</v>
      </c>
      <c r="AH293" s="126">
        <f t="shared" si="45"/>
        <v>1</v>
      </c>
      <c r="AI293" s="134">
        <v>46</v>
      </c>
      <c r="AJ293" s="134">
        <v>0</v>
      </c>
      <c r="AK293" s="134">
        <v>0</v>
      </c>
      <c r="AL293" s="134">
        <v>240</v>
      </c>
      <c r="AM293" s="134">
        <f t="shared" si="48"/>
        <v>286</v>
      </c>
      <c r="AN293" s="135">
        <f t="shared" si="46"/>
        <v>5.3240740740740744E-4</v>
      </c>
      <c r="AO293" s="135">
        <f t="shared" si="46"/>
        <v>0</v>
      </c>
      <c r="AP293" s="135">
        <f t="shared" si="46"/>
        <v>0</v>
      </c>
      <c r="AQ293" s="135">
        <f t="shared" si="46"/>
        <v>2.7777777777777775E-3</v>
      </c>
      <c r="AR293" s="135">
        <f t="shared" si="46"/>
        <v>3.3101851851851851E-3</v>
      </c>
      <c r="AS293" s="143"/>
      <c r="AT293" s="144">
        <f>IFERROR(Q293*INDEX(相性スクリプト1!$L$29:$L$33,MATCH(W293,相性スクリプト1!$K$29:$K$33,0),)," ")</f>
        <v>225</v>
      </c>
      <c r="AU293" s="144">
        <f>IFERROR(R293*INDEX(相性スクリプト1!$L$29:$L$33,MATCH(X293,相性スクリプト1!$K$29:$K$33,0),)," ")</f>
        <v>210</v>
      </c>
      <c r="AV293" s="144">
        <f>IFERROR(S293*INDEX(相性スクリプト1!$L$29:$L$33,MATCH(Y293,相性スクリプト1!$K$29:$K$33,0),)," ")</f>
        <v>35</v>
      </c>
      <c r="AW293" s="144">
        <f>IFERROR(T293*INDEX(相性スクリプト1!$L$29:$L$33,MATCH(Z293,相性スクリプト1!$K$29:$K$33,0),)," ")</f>
        <v>40</v>
      </c>
      <c r="AX293" s="144">
        <f>IFERROR(U293*INDEX(相性スクリプト1!$L$29:$L$33,MATCH(AA293,相性スクリプト1!$K$29:$K$33,0),)," ")</f>
        <v>0</v>
      </c>
      <c r="AY293" s="144">
        <f>IFERROR(V293*INDEX(相性スクリプト1!$L$29:$L$33,MATCH(AB293,相性スクリプト1!$K$29:$K$33,0),)," ")</f>
        <v>240</v>
      </c>
      <c r="AZ293" s="144">
        <f t="shared" si="51"/>
        <v>2.2225999999999999</v>
      </c>
      <c r="BA293" s="144">
        <f t="shared" si="51"/>
        <v>3.3334999999999999</v>
      </c>
      <c r="BB293" s="144">
        <f t="shared" si="51"/>
        <v>5.5553999999999997</v>
      </c>
      <c r="BC293" s="144">
        <f t="shared" si="50"/>
        <v>4.4443000000000001</v>
      </c>
      <c r="BD293" s="144">
        <f t="shared" si="50"/>
        <v>6.6661999999999999</v>
      </c>
      <c r="BE293" s="144">
        <f t="shared" si="50"/>
        <v>1.1111</v>
      </c>
      <c r="BF293" s="126">
        <f t="shared" si="49"/>
        <v>235461</v>
      </c>
      <c r="BG293" s="149"/>
    </row>
    <row r="294" spans="1:59" x14ac:dyDescent="0.15">
      <c r="A294" s="108">
        <f t="shared" si="44"/>
        <v>200</v>
      </c>
      <c r="B294" s="54" t="s">
        <v>579</v>
      </c>
      <c r="C294" s="109" t="s">
        <v>400</v>
      </c>
      <c r="D294" s="109" t="s">
        <v>169</v>
      </c>
      <c r="E294" s="110" t="s">
        <v>147</v>
      </c>
      <c r="F294" s="110" t="s">
        <v>140</v>
      </c>
      <c r="G294" s="110">
        <v>360</v>
      </c>
      <c r="H294" s="110" t="s">
        <v>141</v>
      </c>
      <c r="I294" s="110">
        <v>75</v>
      </c>
      <c r="J294" s="110" t="s">
        <v>134</v>
      </c>
      <c r="K294" s="110">
        <v>13</v>
      </c>
      <c r="L294" s="114"/>
      <c r="M294" s="114"/>
      <c r="N294" s="114"/>
      <c r="O294" s="114"/>
      <c r="P294" s="114"/>
      <c r="Q294" s="17">
        <v>150</v>
      </c>
      <c r="R294" s="17">
        <v>120</v>
      </c>
      <c r="S294" s="17">
        <v>50</v>
      </c>
      <c r="T294" s="17">
        <v>100</v>
      </c>
      <c r="U294" s="17">
        <v>70</v>
      </c>
      <c r="V294" s="17">
        <v>90</v>
      </c>
      <c r="W294" s="122" t="s">
        <v>135</v>
      </c>
      <c r="X294" s="122" t="s">
        <v>144</v>
      </c>
      <c r="Y294" s="122" t="s">
        <v>134</v>
      </c>
      <c r="Z294" s="122" t="s">
        <v>144</v>
      </c>
      <c r="AA294" s="122" t="s">
        <v>134</v>
      </c>
      <c r="AB294" s="122" t="s">
        <v>134</v>
      </c>
      <c r="AC294" s="126">
        <f t="shared" si="47"/>
        <v>1</v>
      </c>
      <c r="AD294" s="126">
        <f t="shared" si="47"/>
        <v>2</v>
      </c>
      <c r="AE294" s="126">
        <f t="shared" si="47"/>
        <v>6</v>
      </c>
      <c r="AF294" s="126">
        <f t="shared" si="45"/>
        <v>3</v>
      </c>
      <c r="AG294" s="126">
        <f t="shared" si="45"/>
        <v>5</v>
      </c>
      <c r="AH294" s="126">
        <f t="shared" si="45"/>
        <v>4</v>
      </c>
      <c r="AI294" s="134">
        <v>36</v>
      </c>
      <c r="AJ294" s="134">
        <v>0</v>
      </c>
      <c r="AK294" s="134">
        <v>0</v>
      </c>
      <c r="AL294" s="134">
        <v>240</v>
      </c>
      <c r="AM294" s="134">
        <f t="shared" si="48"/>
        <v>276</v>
      </c>
      <c r="AN294" s="135">
        <f t="shared" si="46"/>
        <v>4.1666666666666669E-4</v>
      </c>
      <c r="AO294" s="135">
        <f t="shared" si="46"/>
        <v>0</v>
      </c>
      <c r="AP294" s="135">
        <f t="shared" si="46"/>
        <v>0</v>
      </c>
      <c r="AQ294" s="135">
        <f t="shared" si="46"/>
        <v>2.7777777777777775E-3</v>
      </c>
      <c r="AR294" s="135">
        <f t="shared" si="46"/>
        <v>3.1944444444444446E-3</v>
      </c>
      <c r="AS294" s="143"/>
      <c r="AT294" s="144">
        <f>IFERROR(Q294*INDEX(相性スクリプト1!$L$29:$L$33,MATCH(W294,相性スクリプト1!$K$29:$K$33,0),)," ")</f>
        <v>225</v>
      </c>
      <c r="AU294" s="144">
        <f>IFERROR(R294*INDEX(相性スクリプト1!$L$29:$L$33,MATCH(X294,相性スクリプト1!$K$29:$K$33,0),)," ")</f>
        <v>120</v>
      </c>
      <c r="AV294" s="144">
        <f>IFERROR(S294*INDEX(相性スクリプト1!$L$29:$L$33,MATCH(Y294,相性スクリプト1!$K$29:$K$33,0),)," ")</f>
        <v>25</v>
      </c>
      <c r="AW294" s="144">
        <f>IFERROR(T294*INDEX(相性スクリプト1!$L$29:$L$33,MATCH(Z294,相性スクリプト1!$K$29:$K$33,0),)," ")</f>
        <v>100</v>
      </c>
      <c r="AX294" s="144">
        <f>IFERROR(U294*INDEX(相性スクリプト1!$L$29:$L$33,MATCH(AA294,相性スクリプト1!$K$29:$K$33,0),)," ")</f>
        <v>35</v>
      </c>
      <c r="AY294" s="144">
        <f>IFERROR(V294*INDEX(相性スクリプト1!$L$29:$L$33,MATCH(AB294,相性スクリプト1!$K$29:$K$33,0),)," ")</f>
        <v>45</v>
      </c>
      <c r="AZ294" s="144">
        <f t="shared" si="51"/>
        <v>1.1115999999999999</v>
      </c>
      <c r="BA294" s="144">
        <f t="shared" si="51"/>
        <v>2.2225000000000001</v>
      </c>
      <c r="BB294" s="144">
        <f t="shared" si="51"/>
        <v>6.6663999999999994</v>
      </c>
      <c r="BC294" s="144">
        <f t="shared" si="50"/>
        <v>3.3332999999999999</v>
      </c>
      <c r="BD294" s="144">
        <f t="shared" si="50"/>
        <v>5.5552000000000001</v>
      </c>
      <c r="BE294" s="144">
        <f t="shared" si="50"/>
        <v>4.4440999999999997</v>
      </c>
      <c r="BF294" s="126">
        <f t="shared" si="49"/>
        <v>126354</v>
      </c>
      <c r="BG294" s="149"/>
    </row>
    <row r="295" spans="1:59" x14ac:dyDescent="0.15">
      <c r="A295" s="108">
        <f t="shared" si="44"/>
        <v>201</v>
      </c>
      <c r="B295" s="54" t="s">
        <v>580</v>
      </c>
      <c r="C295" s="109" t="s">
        <v>400</v>
      </c>
      <c r="D295" s="109" t="s">
        <v>171</v>
      </c>
      <c r="E295" s="110" t="s">
        <v>147</v>
      </c>
      <c r="F295" s="110" t="s">
        <v>140</v>
      </c>
      <c r="G295" s="110">
        <v>360</v>
      </c>
      <c r="H295" s="110" t="s">
        <v>149</v>
      </c>
      <c r="I295" s="110">
        <v>55</v>
      </c>
      <c r="J295" s="110" t="s">
        <v>134</v>
      </c>
      <c r="K295" s="110">
        <v>16</v>
      </c>
      <c r="L295" s="114"/>
      <c r="M295" s="114"/>
      <c r="N295" s="114"/>
      <c r="O295" s="114"/>
      <c r="P295" s="114"/>
      <c r="Q295" s="17">
        <v>150</v>
      </c>
      <c r="R295" s="17">
        <v>130</v>
      </c>
      <c r="S295" s="17">
        <v>50</v>
      </c>
      <c r="T295" s="17">
        <v>90</v>
      </c>
      <c r="U295" s="17">
        <v>100</v>
      </c>
      <c r="V295" s="17">
        <v>80</v>
      </c>
      <c r="W295" s="122" t="s">
        <v>135</v>
      </c>
      <c r="X295" s="122" t="s">
        <v>135</v>
      </c>
      <c r="Y295" s="122" t="s">
        <v>133</v>
      </c>
      <c r="Z295" s="122" t="s">
        <v>134</v>
      </c>
      <c r="AA295" s="122" t="s">
        <v>144</v>
      </c>
      <c r="AB295" s="122" t="s">
        <v>134</v>
      </c>
      <c r="AC295" s="126">
        <f t="shared" si="47"/>
        <v>1</v>
      </c>
      <c r="AD295" s="126">
        <f t="shared" si="47"/>
        <v>2</v>
      </c>
      <c r="AE295" s="126">
        <f t="shared" si="47"/>
        <v>6</v>
      </c>
      <c r="AF295" s="126">
        <f t="shared" si="45"/>
        <v>4</v>
      </c>
      <c r="AG295" s="126">
        <f t="shared" si="45"/>
        <v>3</v>
      </c>
      <c r="AH295" s="126">
        <f t="shared" si="45"/>
        <v>5</v>
      </c>
      <c r="AI295" s="134">
        <v>35</v>
      </c>
      <c r="AJ295" s="134">
        <v>0</v>
      </c>
      <c r="AK295" s="134">
        <v>0</v>
      </c>
      <c r="AL295" s="134">
        <v>240</v>
      </c>
      <c r="AM295" s="134">
        <f t="shared" si="48"/>
        <v>275</v>
      </c>
      <c r="AN295" s="135">
        <f t="shared" si="46"/>
        <v>4.0509259259259258E-4</v>
      </c>
      <c r="AO295" s="135">
        <f t="shared" si="46"/>
        <v>0</v>
      </c>
      <c r="AP295" s="135">
        <f t="shared" si="46"/>
        <v>0</v>
      </c>
      <c r="AQ295" s="135">
        <f t="shared" si="46"/>
        <v>2.7777777777777775E-3</v>
      </c>
      <c r="AR295" s="135">
        <f t="shared" si="46"/>
        <v>3.1828703703703706E-3</v>
      </c>
      <c r="AS295" s="143"/>
      <c r="AT295" s="144">
        <f>IFERROR(Q295*INDEX(相性スクリプト1!$L$29:$L$33,MATCH(W295,相性スクリプト1!$K$29:$K$33,0),)," ")</f>
        <v>225</v>
      </c>
      <c r="AU295" s="144">
        <f>IFERROR(R295*INDEX(相性スクリプト1!$L$29:$L$33,MATCH(X295,相性スクリプト1!$K$29:$K$33,0),)," ")</f>
        <v>195</v>
      </c>
      <c r="AV295" s="144">
        <f>IFERROR(S295*INDEX(相性スクリプト1!$L$29:$L$33,MATCH(Y295,相性スクリプト1!$K$29:$K$33,0),)," ")</f>
        <v>0</v>
      </c>
      <c r="AW295" s="144">
        <f>IFERROR(T295*INDEX(相性スクリプト1!$L$29:$L$33,MATCH(Z295,相性スクリプト1!$K$29:$K$33,0),)," ")</f>
        <v>45</v>
      </c>
      <c r="AX295" s="144">
        <f>IFERROR(U295*INDEX(相性スクリプト1!$L$29:$L$33,MATCH(AA295,相性スクリプト1!$K$29:$K$33,0),)," ")</f>
        <v>100</v>
      </c>
      <c r="AY295" s="144">
        <f>IFERROR(V295*INDEX(相性スクリプト1!$L$29:$L$33,MATCH(AB295,相性スクリプト1!$K$29:$K$33,0),)," ")</f>
        <v>40</v>
      </c>
      <c r="AZ295" s="144">
        <f t="shared" si="51"/>
        <v>1.1115999999999999</v>
      </c>
      <c r="BA295" s="144">
        <f t="shared" si="51"/>
        <v>2.2225000000000001</v>
      </c>
      <c r="BB295" s="144">
        <f t="shared" si="51"/>
        <v>6.6663999999999994</v>
      </c>
      <c r="BC295" s="144">
        <f t="shared" si="50"/>
        <v>4.4443000000000001</v>
      </c>
      <c r="BD295" s="144">
        <f t="shared" si="50"/>
        <v>3.3331999999999997</v>
      </c>
      <c r="BE295" s="144">
        <f t="shared" si="50"/>
        <v>5.5550999999999995</v>
      </c>
      <c r="BF295" s="126">
        <f t="shared" si="49"/>
        <v>126435</v>
      </c>
      <c r="BG295" s="149"/>
    </row>
    <row r="296" spans="1:59" x14ac:dyDescent="0.15">
      <c r="A296" s="108">
        <f t="shared" si="44"/>
        <v>202</v>
      </c>
      <c r="B296" s="54" t="s">
        <v>400</v>
      </c>
      <c r="C296" s="109" t="s">
        <v>400</v>
      </c>
      <c r="D296" s="109" t="s">
        <v>400</v>
      </c>
      <c r="E296" s="110" t="s">
        <v>147</v>
      </c>
      <c r="F296" s="110" t="s">
        <v>140</v>
      </c>
      <c r="G296" s="110">
        <v>400</v>
      </c>
      <c r="H296" s="110" t="s">
        <v>155</v>
      </c>
      <c r="I296" s="110">
        <v>70</v>
      </c>
      <c r="J296" s="110" t="s">
        <v>133</v>
      </c>
      <c r="K296" s="110">
        <v>16</v>
      </c>
      <c r="L296" s="114"/>
      <c r="M296" s="114"/>
      <c r="N296" s="114"/>
      <c r="O296" s="114"/>
      <c r="P296" s="114"/>
      <c r="Q296" s="17">
        <v>180</v>
      </c>
      <c r="R296" s="17">
        <v>130</v>
      </c>
      <c r="S296" s="17">
        <v>50</v>
      </c>
      <c r="T296" s="17">
        <v>70</v>
      </c>
      <c r="U296" s="17">
        <v>60</v>
      </c>
      <c r="V296" s="17">
        <v>150</v>
      </c>
      <c r="W296" s="122" t="s">
        <v>131</v>
      </c>
      <c r="X296" s="122" t="s">
        <v>135</v>
      </c>
      <c r="Y296" s="122" t="s">
        <v>133</v>
      </c>
      <c r="Z296" s="122" t="s">
        <v>134</v>
      </c>
      <c r="AA296" s="122" t="s">
        <v>133</v>
      </c>
      <c r="AB296" s="122" t="s">
        <v>144</v>
      </c>
      <c r="AC296" s="126">
        <f t="shared" si="47"/>
        <v>1</v>
      </c>
      <c r="AD296" s="126">
        <f t="shared" si="47"/>
        <v>2</v>
      </c>
      <c r="AE296" s="126">
        <f t="shared" si="47"/>
        <v>6</v>
      </c>
      <c r="AF296" s="126">
        <f t="shared" si="45"/>
        <v>4</v>
      </c>
      <c r="AG296" s="126">
        <f t="shared" si="45"/>
        <v>5</v>
      </c>
      <c r="AH296" s="126">
        <f t="shared" si="45"/>
        <v>3</v>
      </c>
      <c r="AI296" s="134">
        <v>30</v>
      </c>
      <c r="AJ296" s="134">
        <v>0</v>
      </c>
      <c r="AK296" s="134">
        <v>0</v>
      </c>
      <c r="AL296" s="134">
        <v>240</v>
      </c>
      <c r="AM296" s="134">
        <f t="shared" si="48"/>
        <v>270</v>
      </c>
      <c r="AN296" s="135">
        <f t="shared" si="46"/>
        <v>3.4722222222222218E-4</v>
      </c>
      <c r="AO296" s="135">
        <f t="shared" si="46"/>
        <v>0</v>
      </c>
      <c r="AP296" s="135">
        <f t="shared" si="46"/>
        <v>0</v>
      </c>
      <c r="AQ296" s="135">
        <f t="shared" si="46"/>
        <v>2.7777777777777775E-3</v>
      </c>
      <c r="AR296" s="135">
        <f t="shared" si="46"/>
        <v>3.1250000000000002E-3</v>
      </c>
      <c r="AS296" s="143"/>
      <c r="AT296" s="144">
        <f>IFERROR(Q296*INDEX(相性スクリプト1!$L$29:$L$33,MATCH(W296,相性スクリプト1!$K$29:$K$33,0),)," ")</f>
        <v>360</v>
      </c>
      <c r="AU296" s="144">
        <f>IFERROR(R296*INDEX(相性スクリプト1!$L$29:$L$33,MATCH(X296,相性スクリプト1!$K$29:$K$33,0),)," ")</f>
        <v>195</v>
      </c>
      <c r="AV296" s="144">
        <f>IFERROR(S296*INDEX(相性スクリプト1!$L$29:$L$33,MATCH(Y296,相性スクリプト1!$K$29:$K$33,0),)," ")</f>
        <v>0</v>
      </c>
      <c r="AW296" s="144">
        <f>IFERROR(T296*INDEX(相性スクリプト1!$L$29:$L$33,MATCH(Z296,相性スクリプト1!$K$29:$K$33,0),)," ")</f>
        <v>35</v>
      </c>
      <c r="AX296" s="144">
        <f>IFERROR(U296*INDEX(相性スクリプト1!$L$29:$L$33,MATCH(AA296,相性スクリプト1!$K$29:$K$33,0),)," ")</f>
        <v>0</v>
      </c>
      <c r="AY296" s="144">
        <f>IFERROR(V296*INDEX(相性スクリプト1!$L$29:$L$33,MATCH(AB296,相性スクリプト1!$K$29:$K$33,0),)," ")</f>
        <v>150</v>
      </c>
      <c r="AZ296" s="144">
        <f t="shared" si="51"/>
        <v>1.1115999999999999</v>
      </c>
      <c r="BA296" s="144">
        <f t="shared" si="51"/>
        <v>2.2335000000000003</v>
      </c>
      <c r="BB296" s="144">
        <f t="shared" si="51"/>
        <v>5.5663999999999998</v>
      </c>
      <c r="BC296" s="144">
        <f t="shared" si="50"/>
        <v>4.4443000000000001</v>
      </c>
      <c r="BD296" s="144">
        <f t="shared" si="50"/>
        <v>5.5552000000000001</v>
      </c>
      <c r="BE296" s="144">
        <f t="shared" si="50"/>
        <v>3.3220999999999998</v>
      </c>
      <c r="BF296" s="126">
        <f t="shared" si="49"/>
        <v>126453</v>
      </c>
      <c r="BG296" s="149"/>
    </row>
    <row r="297" spans="1:59" x14ac:dyDescent="0.15">
      <c r="A297" s="108">
        <f t="shared" si="44"/>
        <v>202</v>
      </c>
      <c r="B297" s="54" t="s">
        <v>581</v>
      </c>
      <c r="C297" s="109" t="s">
        <v>400</v>
      </c>
      <c r="D297" s="109" t="s">
        <v>400</v>
      </c>
      <c r="E297" s="110" t="s">
        <v>147</v>
      </c>
      <c r="F297" s="110" t="s">
        <v>140</v>
      </c>
      <c r="G297" s="110">
        <v>420</v>
      </c>
      <c r="H297" s="110" t="s">
        <v>155</v>
      </c>
      <c r="I297" s="110">
        <v>70</v>
      </c>
      <c r="J297" s="110" t="s">
        <v>133</v>
      </c>
      <c r="K297" s="110">
        <v>16</v>
      </c>
      <c r="L297" s="114"/>
      <c r="M297" s="114"/>
      <c r="N297" s="114"/>
      <c r="O297" s="114"/>
      <c r="P297" s="114"/>
      <c r="Q297" s="17">
        <v>194</v>
      </c>
      <c r="R297" s="17">
        <v>140</v>
      </c>
      <c r="S297" s="17">
        <v>51</v>
      </c>
      <c r="T297" s="17">
        <v>75</v>
      </c>
      <c r="U297" s="17">
        <v>91</v>
      </c>
      <c r="V297" s="17">
        <v>169</v>
      </c>
      <c r="W297" s="122" t="s">
        <v>131</v>
      </c>
      <c r="X297" s="122" t="s">
        <v>135</v>
      </c>
      <c r="Y297" s="122" t="s">
        <v>133</v>
      </c>
      <c r="Z297" s="122" t="s">
        <v>134</v>
      </c>
      <c r="AA297" s="122" t="s">
        <v>133</v>
      </c>
      <c r="AB297" s="122" t="s">
        <v>144</v>
      </c>
      <c r="AC297" s="126">
        <f t="shared" si="47"/>
        <v>1</v>
      </c>
      <c r="AD297" s="126">
        <f t="shared" si="47"/>
        <v>2</v>
      </c>
      <c r="AE297" s="126">
        <f t="shared" si="47"/>
        <v>6</v>
      </c>
      <c r="AF297" s="126">
        <f t="shared" si="45"/>
        <v>4</v>
      </c>
      <c r="AG297" s="126">
        <f t="shared" si="45"/>
        <v>5</v>
      </c>
      <c r="AH297" s="126">
        <f t="shared" si="45"/>
        <v>3</v>
      </c>
      <c r="AI297" s="134">
        <v>2471</v>
      </c>
      <c r="AJ297" s="134">
        <v>192</v>
      </c>
      <c r="AK297" s="134">
        <v>0</v>
      </c>
      <c r="AL297" s="134">
        <v>233</v>
      </c>
      <c r="AM297" s="134">
        <f t="shared" si="48"/>
        <v>2896</v>
      </c>
      <c r="AN297" s="135">
        <f t="shared" si="46"/>
        <v>2.8599537037037038E-2</v>
      </c>
      <c r="AO297" s="135">
        <f t="shared" si="46"/>
        <v>2.2222222222222222E-3</v>
      </c>
      <c r="AP297" s="135">
        <f t="shared" si="46"/>
        <v>0</v>
      </c>
      <c r="AQ297" s="135">
        <f t="shared" si="46"/>
        <v>2.6967592592592594E-3</v>
      </c>
      <c r="AR297" s="135">
        <f t="shared" si="46"/>
        <v>3.3518518518518517E-2</v>
      </c>
      <c r="AS297" s="143"/>
      <c r="AT297" s="144">
        <f>IFERROR(Q297*INDEX(相性スクリプト1!$L$29:$L$33,MATCH(W297,相性スクリプト1!$K$29:$K$33,0),)," ")</f>
        <v>388</v>
      </c>
      <c r="AU297" s="144">
        <f>IFERROR(R297*INDEX(相性スクリプト1!$L$29:$L$33,MATCH(X297,相性スクリプト1!$K$29:$K$33,0),)," ")</f>
        <v>210</v>
      </c>
      <c r="AV297" s="144">
        <f>IFERROR(S297*INDEX(相性スクリプト1!$L$29:$L$33,MATCH(Y297,相性スクリプト1!$K$29:$K$33,0),)," ")</f>
        <v>0</v>
      </c>
      <c r="AW297" s="144">
        <f>IFERROR(T297*INDEX(相性スクリプト1!$L$29:$L$33,MATCH(Z297,相性スクリプト1!$K$29:$K$33,0),)," ")</f>
        <v>37.5</v>
      </c>
      <c r="AX297" s="144">
        <f>IFERROR(U297*INDEX(相性スクリプト1!$L$29:$L$33,MATCH(AA297,相性スクリプト1!$K$29:$K$33,0),)," ")</f>
        <v>0</v>
      </c>
      <c r="AY297" s="144">
        <f>IFERROR(V297*INDEX(相性スクリプト1!$L$29:$L$33,MATCH(AB297,相性スクリプト1!$K$29:$K$33,0),)," ")</f>
        <v>169</v>
      </c>
      <c r="AZ297" s="144">
        <f t="shared" si="51"/>
        <v>1.1115999999999999</v>
      </c>
      <c r="BA297" s="144">
        <f t="shared" si="51"/>
        <v>2.2335000000000003</v>
      </c>
      <c r="BB297" s="144">
        <f t="shared" si="51"/>
        <v>5.5663999999999998</v>
      </c>
      <c r="BC297" s="144">
        <f t="shared" si="50"/>
        <v>4.4553000000000003</v>
      </c>
      <c r="BD297" s="144">
        <f t="shared" si="50"/>
        <v>5.5442</v>
      </c>
      <c r="BE297" s="144">
        <f t="shared" si="50"/>
        <v>3.3220999999999998</v>
      </c>
      <c r="BF297" s="126">
        <f t="shared" si="49"/>
        <v>126453</v>
      </c>
      <c r="BG297" s="149"/>
    </row>
    <row r="298" spans="1:59" x14ac:dyDescent="0.15">
      <c r="A298" s="108">
        <f t="shared" si="44"/>
        <v>203</v>
      </c>
      <c r="B298" s="54" t="s">
        <v>582</v>
      </c>
      <c r="C298" s="109" t="s">
        <v>400</v>
      </c>
      <c r="D298" s="109" t="s">
        <v>178</v>
      </c>
      <c r="E298" s="110" t="s">
        <v>147</v>
      </c>
      <c r="F298" s="110" t="s">
        <v>140</v>
      </c>
      <c r="G298" s="110">
        <v>420</v>
      </c>
      <c r="H298" s="110" t="s">
        <v>155</v>
      </c>
      <c r="I298" s="110">
        <v>-20</v>
      </c>
      <c r="J298" s="110" t="s">
        <v>162</v>
      </c>
      <c r="K298" s="110">
        <v>16</v>
      </c>
      <c r="L298" s="114"/>
      <c r="M298" s="114"/>
      <c r="N298" s="114"/>
      <c r="O298" s="114"/>
      <c r="P298" s="114" t="s">
        <v>179</v>
      </c>
      <c r="Q298" s="17">
        <v>160</v>
      </c>
      <c r="R298" s="17">
        <v>110</v>
      </c>
      <c r="S298" s="17">
        <v>120</v>
      </c>
      <c r="T298" s="17">
        <v>70</v>
      </c>
      <c r="U298" s="17">
        <v>100</v>
      </c>
      <c r="V298" s="17">
        <v>130</v>
      </c>
      <c r="W298" s="122" t="s">
        <v>135</v>
      </c>
      <c r="X298" s="122" t="s">
        <v>144</v>
      </c>
      <c r="Y298" s="122" t="s">
        <v>144</v>
      </c>
      <c r="Z298" s="122" t="s">
        <v>134</v>
      </c>
      <c r="AA298" s="122" t="s">
        <v>144</v>
      </c>
      <c r="AB298" s="122" t="s">
        <v>144</v>
      </c>
      <c r="AC298" s="126">
        <f t="shared" si="47"/>
        <v>1</v>
      </c>
      <c r="AD298" s="126">
        <f t="shared" si="47"/>
        <v>4</v>
      </c>
      <c r="AE298" s="126">
        <f t="shared" si="47"/>
        <v>3</v>
      </c>
      <c r="AF298" s="126">
        <f t="shared" si="45"/>
        <v>6</v>
      </c>
      <c r="AG298" s="126">
        <f t="shared" si="45"/>
        <v>5</v>
      </c>
      <c r="AH298" s="126">
        <f t="shared" si="45"/>
        <v>2</v>
      </c>
      <c r="AI298" s="134">
        <v>24</v>
      </c>
      <c r="AJ298" s="134">
        <v>0</v>
      </c>
      <c r="AK298" s="134">
        <v>0</v>
      </c>
      <c r="AL298" s="134">
        <v>240</v>
      </c>
      <c r="AM298" s="134">
        <f t="shared" si="48"/>
        <v>264</v>
      </c>
      <c r="AN298" s="135">
        <f t="shared" si="46"/>
        <v>2.7777777777777778E-4</v>
      </c>
      <c r="AO298" s="135">
        <f t="shared" si="46"/>
        <v>0</v>
      </c>
      <c r="AP298" s="135">
        <f t="shared" si="46"/>
        <v>0</v>
      </c>
      <c r="AQ298" s="135">
        <f t="shared" si="46"/>
        <v>2.7777777777777775E-3</v>
      </c>
      <c r="AR298" s="135">
        <f t="shared" si="46"/>
        <v>3.0555555555555553E-3</v>
      </c>
      <c r="AS298" s="143"/>
      <c r="AT298" s="144">
        <f>IFERROR(Q298*INDEX(相性スクリプト1!$L$29:$L$33,MATCH(W298,相性スクリプト1!$K$29:$K$33,0),)," ")</f>
        <v>240</v>
      </c>
      <c r="AU298" s="144">
        <f>IFERROR(R298*INDEX(相性スクリプト1!$L$29:$L$33,MATCH(X298,相性スクリプト1!$K$29:$K$33,0),)," ")</f>
        <v>110</v>
      </c>
      <c r="AV298" s="144">
        <f>IFERROR(S298*INDEX(相性スクリプト1!$L$29:$L$33,MATCH(Y298,相性スクリプト1!$K$29:$K$33,0),)," ")</f>
        <v>120</v>
      </c>
      <c r="AW298" s="144">
        <f>IFERROR(T298*INDEX(相性スクリプト1!$L$29:$L$33,MATCH(Z298,相性スクリプト1!$K$29:$K$33,0),)," ")</f>
        <v>35</v>
      </c>
      <c r="AX298" s="144">
        <f>IFERROR(U298*INDEX(相性スクリプト1!$L$29:$L$33,MATCH(AA298,相性スクリプト1!$K$29:$K$33,0),)," ")</f>
        <v>100</v>
      </c>
      <c r="AY298" s="144">
        <f>IFERROR(V298*INDEX(相性スクリプト1!$L$29:$L$33,MATCH(AB298,相性スクリプト1!$K$29:$K$33,0),)," ")</f>
        <v>130</v>
      </c>
      <c r="AZ298" s="144">
        <f t="shared" si="51"/>
        <v>1.1115999999999999</v>
      </c>
      <c r="BA298" s="144">
        <f t="shared" si="51"/>
        <v>4.4444999999999997</v>
      </c>
      <c r="BB298" s="144">
        <f t="shared" si="51"/>
        <v>3.3333999999999997</v>
      </c>
      <c r="BC298" s="144">
        <f t="shared" si="50"/>
        <v>6.6662999999999997</v>
      </c>
      <c r="BD298" s="144">
        <f t="shared" si="50"/>
        <v>5.5552000000000001</v>
      </c>
      <c r="BE298" s="144">
        <f t="shared" si="50"/>
        <v>2.2221000000000002</v>
      </c>
      <c r="BF298" s="126">
        <f t="shared" si="49"/>
        <v>143652</v>
      </c>
      <c r="BG298" s="149"/>
    </row>
    <row r="299" spans="1:59" x14ac:dyDescent="0.15">
      <c r="A299" s="108">
        <f t="shared" si="44"/>
        <v>204</v>
      </c>
      <c r="B299" s="54" t="s">
        <v>583</v>
      </c>
      <c r="C299" s="109" t="s">
        <v>400</v>
      </c>
      <c r="D299" s="109" t="s">
        <v>193</v>
      </c>
      <c r="E299" s="110" t="s">
        <v>147</v>
      </c>
      <c r="F299" s="110" t="s">
        <v>150</v>
      </c>
      <c r="G299" s="110">
        <v>340</v>
      </c>
      <c r="H299" s="110" t="s">
        <v>166</v>
      </c>
      <c r="I299" s="110">
        <v>-55</v>
      </c>
      <c r="J299" s="110" t="s">
        <v>134</v>
      </c>
      <c r="K299" s="110">
        <v>15</v>
      </c>
      <c r="L299" s="114" t="s">
        <v>335</v>
      </c>
      <c r="M299" s="114"/>
      <c r="N299" s="114"/>
      <c r="O299" s="114"/>
      <c r="P299" s="114"/>
      <c r="Q299" s="17">
        <v>160</v>
      </c>
      <c r="R299" s="17">
        <v>140</v>
      </c>
      <c r="S299" s="17">
        <v>100</v>
      </c>
      <c r="T299" s="17">
        <v>110</v>
      </c>
      <c r="U299" s="17">
        <v>70</v>
      </c>
      <c r="V299" s="17">
        <v>120</v>
      </c>
      <c r="W299" s="122" t="s">
        <v>135</v>
      </c>
      <c r="X299" s="122" t="s">
        <v>135</v>
      </c>
      <c r="Y299" s="122" t="s">
        <v>144</v>
      </c>
      <c r="Z299" s="122" t="s">
        <v>144</v>
      </c>
      <c r="AA299" s="122" t="s">
        <v>133</v>
      </c>
      <c r="AB299" s="122" t="s">
        <v>144</v>
      </c>
      <c r="AC299" s="126">
        <f t="shared" si="47"/>
        <v>1</v>
      </c>
      <c r="AD299" s="126">
        <f t="shared" si="47"/>
        <v>2</v>
      </c>
      <c r="AE299" s="126">
        <f t="shared" si="47"/>
        <v>5</v>
      </c>
      <c r="AF299" s="126">
        <f t="shared" si="45"/>
        <v>4</v>
      </c>
      <c r="AG299" s="126">
        <f t="shared" si="45"/>
        <v>6</v>
      </c>
      <c r="AH299" s="126">
        <f t="shared" si="45"/>
        <v>3</v>
      </c>
      <c r="AI299" s="134">
        <v>21</v>
      </c>
      <c r="AJ299" s="134">
        <v>0</v>
      </c>
      <c r="AK299" s="134">
        <v>0</v>
      </c>
      <c r="AL299" s="134">
        <v>240</v>
      </c>
      <c r="AM299" s="134">
        <f t="shared" si="48"/>
        <v>261</v>
      </c>
      <c r="AN299" s="135">
        <f t="shared" si="46"/>
        <v>2.4305555555555555E-4</v>
      </c>
      <c r="AO299" s="135">
        <f t="shared" si="46"/>
        <v>0</v>
      </c>
      <c r="AP299" s="135">
        <f t="shared" si="46"/>
        <v>0</v>
      </c>
      <c r="AQ299" s="135">
        <f t="shared" si="46"/>
        <v>2.7777777777777775E-3</v>
      </c>
      <c r="AR299" s="135">
        <f t="shared" si="46"/>
        <v>3.0208333333333333E-3</v>
      </c>
      <c r="AS299" s="143"/>
      <c r="AT299" s="144">
        <f>IFERROR(Q299*INDEX(相性スクリプト1!$L$29:$L$33,MATCH(W299,相性スクリプト1!$K$29:$K$33,0),)," ")</f>
        <v>240</v>
      </c>
      <c r="AU299" s="144">
        <f>IFERROR(R299*INDEX(相性スクリプト1!$L$29:$L$33,MATCH(X299,相性スクリプト1!$K$29:$K$33,0),)," ")</f>
        <v>210</v>
      </c>
      <c r="AV299" s="144">
        <f>IFERROR(S299*INDEX(相性スクリプト1!$L$29:$L$33,MATCH(Y299,相性スクリプト1!$K$29:$K$33,0),)," ")</f>
        <v>100</v>
      </c>
      <c r="AW299" s="144">
        <f>IFERROR(T299*INDEX(相性スクリプト1!$L$29:$L$33,MATCH(Z299,相性スクリプト1!$K$29:$K$33,0),)," ")</f>
        <v>110</v>
      </c>
      <c r="AX299" s="144">
        <f>IFERROR(U299*INDEX(相性スクリプト1!$L$29:$L$33,MATCH(AA299,相性スクリプト1!$K$29:$K$33,0),)," ")</f>
        <v>0</v>
      </c>
      <c r="AY299" s="144">
        <f>IFERROR(V299*INDEX(相性スクリプト1!$L$29:$L$33,MATCH(AB299,相性スクリプト1!$K$29:$K$33,0),)," ")</f>
        <v>120</v>
      </c>
      <c r="AZ299" s="144">
        <f t="shared" si="51"/>
        <v>1.1115999999999999</v>
      </c>
      <c r="BA299" s="144">
        <f t="shared" si="51"/>
        <v>2.2225000000000001</v>
      </c>
      <c r="BB299" s="144">
        <f t="shared" si="51"/>
        <v>5.5553999999999997</v>
      </c>
      <c r="BC299" s="144">
        <f t="shared" si="50"/>
        <v>4.4443000000000001</v>
      </c>
      <c r="BD299" s="144">
        <f t="shared" si="50"/>
        <v>6.6661999999999999</v>
      </c>
      <c r="BE299" s="144">
        <f t="shared" si="50"/>
        <v>3.3331</v>
      </c>
      <c r="BF299" s="126">
        <f t="shared" si="49"/>
        <v>125463</v>
      </c>
      <c r="BG299" s="149"/>
    </row>
    <row r="300" spans="1:59" x14ac:dyDescent="0.15">
      <c r="A300" s="108">
        <f t="shared" ref="A300:A363" si="52">IF(IFERROR(LEFT(B300,FIND("(",B300)-1),B300)=IFERROR(LEFT(B299,FIND("(",B299)-1),B299),A299,A299+1)</f>
        <v>204</v>
      </c>
      <c r="B300" s="54" t="s">
        <v>584</v>
      </c>
      <c r="C300" s="109" t="s">
        <v>400</v>
      </c>
      <c r="D300" s="109" t="s">
        <v>193</v>
      </c>
      <c r="E300" s="110" t="s">
        <v>147</v>
      </c>
      <c r="F300" s="110" t="s">
        <v>150</v>
      </c>
      <c r="G300" s="110">
        <v>360</v>
      </c>
      <c r="H300" s="110" t="s">
        <v>166</v>
      </c>
      <c r="I300" s="110">
        <v>-55</v>
      </c>
      <c r="J300" s="110" t="s">
        <v>134</v>
      </c>
      <c r="K300" s="110">
        <v>15</v>
      </c>
      <c r="L300" s="114" t="s">
        <v>335</v>
      </c>
      <c r="M300" s="114" t="s">
        <v>585</v>
      </c>
      <c r="N300" s="114"/>
      <c r="O300" s="114"/>
      <c r="P300" s="114"/>
      <c r="Q300" s="17">
        <v>172</v>
      </c>
      <c r="R300" s="17">
        <v>159</v>
      </c>
      <c r="S300" s="17">
        <v>112</v>
      </c>
      <c r="T300" s="17">
        <v>122</v>
      </c>
      <c r="U300" s="17">
        <v>82</v>
      </c>
      <c r="V300" s="17">
        <v>139</v>
      </c>
      <c r="W300" s="122" t="s">
        <v>135</v>
      </c>
      <c r="X300" s="122" t="s">
        <v>135</v>
      </c>
      <c r="Y300" s="122" t="s">
        <v>144</v>
      </c>
      <c r="Z300" s="122" t="s">
        <v>144</v>
      </c>
      <c r="AA300" s="122" t="s">
        <v>133</v>
      </c>
      <c r="AB300" s="122" t="s">
        <v>144</v>
      </c>
      <c r="AC300" s="126">
        <f t="shared" si="47"/>
        <v>1</v>
      </c>
      <c r="AD300" s="126">
        <f t="shared" si="47"/>
        <v>2</v>
      </c>
      <c r="AE300" s="126">
        <f t="shared" si="47"/>
        <v>5</v>
      </c>
      <c r="AF300" s="126">
        <f t="shared" si="45"/>
        <v>4</v>
      </c>
      <c r="AG300" s="126">
        <f t="shared" si="45"/>
        <v>6</v>
      </c>
      <c r="AH300" s="126">
        <f t="shared" si="45"/>
        <v>3</v>
      </c>
      <c r="AI300" s="134">
        <v>219</v>
      </c>
      <c r="AJ300" s="134">
        <v>0</v>
      </c>
      <c r="AK300" s="134">
        <v>0</v>
      </c>
      <c r="AL300" s="134">
        <v>295</v>
      </c>
      <c r="AM300" s="134">
        <f t="shared" si="48"/>
        <v>514</v>
      </c>
      <c r="AN300" s="135">
        <f t="shared" si="46"/>
        <v>2.5347222222222221E-3</v>
      </c>
      <c r="AO300" s="135">
        <f t="shared" si="46"/>
        <v>0</v>
      </c>
      <c r="AP300" s="135">
        <f t="shared" si="46"/>
        <v>0</v>
      </c>
      <c r="AQ300" s="135">
        <f t="shared" si="46"/>
        <v>3.4143518518518516E-3</v>
      </c>
      <c r="AR300" s="135">
        <f t="shared" si="46"/>
        <v>5.9490740740740745E-3</v>
      </c>
      <c r="AS300" s="143"/>
      <c r="AT300" s="144">
        <f>IFERROR(Q300*INDEX(相性スクリプト1!$L$29:$L$33,MATCH(W300,相性スクリプト1!$K$29:$K$33,0),)," ")</f>
        <v>258</v>
      </c>
      <c r="AU300" s="144">
        <f>IFERROR(R300*INDEX(相性スクリプト1!$L$29:$L$33,MATCH(X300,相性スクリプト1!$K$29:$K$33,0),)," ")</f>
        <v>238.5</v>
      </c>
      <c r="AV300" s="144">
        <f>IFERROR(S300*INDEX(相性スクリプト1!$L$29:$L$33,MATCH(Y300,相性スクリプト1!$K$29:$K$33,0),)," ")</f>
        <v>112</v>
      </c>
      <c r="AW300" s="144">
        <f>IFERROR(T300*INDEX(相性スクリプト1!$L$29:$L$33,MATCH(Z300,相性スクリプト1!$K$29:$K$33,0),)," ")</f>
        <v>122</v>
      </c>
      <c r="AX300" s="144">
        <f>IFERROR(U300*INDEX(相性スクリプト1!$L$29:$L$33,MATCH(AA300,相性スクリプト1!$K$29:$K$33,0),)," ")</f>
        <v>0</v>
      </c>
      <c r="AY300" s="144">
        <f>IFERROR(V300*INDEX(相性スクリプト1!$L$29:$L$33,MATCH(AB300,相性スクリプト1!$K$29:$K$33,0),)," ")</f>
        <v>139</v>
      </c>
      <c r="AZ300" s="144">
        <f t="shared" si="51"/>
        <v>1.1115999999999999</v>
      </c>
      <c r="BA300" s="144">
        <f t="shared" si="51"/>
        <v>2.2225000000000001</v>
      </c>
      <c r="BB300" s="144">
        <f t="shared" si="51"/>
        <v>5.5553999999999997</v>
      </c>
      <c r="BC300" s="144">
        <f t="shared" si="50"/>
        <v>4.4443000000000001</v>
      </c>
      <c r="BD300" s="144">
        <f t="shared" si="50"/>
        <v>6.6661999999999999</v>
      </c>
      <c r="BE300" s="144">
        <f t="shared" si="50"/>
        <v>3.3331</v>
      </c>
      <c r="BF300" s="126">
        <f t="shared" si="49"/>
        <v>125463</v>
      </c>
      <c r="BG300" s="149"/>
    </row>
    <row r="301" spans="1:59" x14ac:dyDescent="0.15">
      <c r="A301" s="108">
        <f t="shared" si="52"/>
        <v>205</v>
      </c>
      <c r="B301" s="54" t="s">
        <v>586</v>
      </c>
      <c r="C301" s="109" t="s">
        <v>400</v>
      </c>
      <c r="D301" s="109" t="s">
        <v>197</v>
      </c>
      <c r="E301" s="110" t="s">
        <v>147</v>
      </c>
      <c r="F301" s="110" t="s">
        <v>140</v>
      </c>
      <c r="G301" s="110">
        <v>380</v>
      </c>
      <c r="H301" s="110" t="s">
        <v>149</v>
      </c>
      <c r="I301" s="110">
        <v>30</v>
      </c>
      <c r="J301" s="110" t="s">
        <v>140</v>
      </c>
      <c r="K301" s="110">
        <v>15</v>
      </c>
      <c r="L301" s="114"/>
      <c r="M301" s="114"/>
      <c r="N301" s="114"/>
      <c r="O301" s="114"/>
      <c r="P301" s="114" t="s">
        <v>198</v>
      </c>
      <c r="Q301" s="17">
        <v>150</v>
      </c>
      <c r="R301" s="17">
        <v>120</v>
      </c>
      <c r="S301" s="17">
        <v>90</v>
      </c>
      <c r="T301" s="17">
        <v>100</v>
      </c>
      <c r="U301" s="17">
        <v>70</v>
      </c>
      <c r="V301" s="17">
        <v>130</v>
      </c>
      <c r="W301" s="122" t="s">
        <v>135</v>
      </c>
      <c r="X301" s="122" t="s">
        <v>144</v>
      </c>
      <c r="Y301" s="122" t="s">
        <v>134</v>
      </c>
      <c r="Z301" s="122" t="s">
        <v>144</v>
      </c>
      <c r="AA301" s="122" t="s">
        <v>133</v>
      </c>
      <c r="AB301" s="122" t="s">
        <v>144</v>
      </c>
      <c r="AC301" s="126">
        <f t="shared" si="47"/>
        <v>1</v>
      </c>
      <c r="AD301" s="126">
        <f t="shared" si="47"/>
        <v>3</v>
      </c>
      <c r="AE301" s="126">
        <f t="shared" si="47"/>
        <v>5</v>
      </c>
      <c r="AF301" s="126">
        <f t="shared" si="45"/>
        <v>4</v>
      </c>
      <c r="AG301" s="126">
        <f t="shared" si="45"/>
        <v>6</v>
      </c>
      <c r="AH301" s="126">
        <f t="shared" si="45"/>
        <v>2</v>
      </c>
      <c r="AI301" s="134">
        <v>12</v>
      </c>
      <c r="AJ301" s="134">
        <v>0</v>
      </c>
      <c r="AK301" s="134">
        <v>0</v>
      </c>
      <c r="AL301" s="134">
        <v>240</v>
      </c>
      <c r="AM301" s="134">
        <f t="shared" si="48"/>
        <v>252</v>
      </c>
      <c r="AN301" s="135">
        <f t="shared" si="46"/>
        <v>1.3888888888888889E-4</v>
      </c>
      <c r="AO301" s="135">
        <f t="shared" si="46"/>
        <v>0</v>
      </c>
      <c r="AP301" s="135">
        <f t="shared" si="46"/>
        <v>0</v>
      </c>
      <c r="AQ301" s="135">
        <f t="shared" si="46"/>
        <v>2.7777777777777775E-3</v>
      </c>
      <c r="AR301" s="135">
        <f t="shared" si="46"/>
        <v>2.9166666666666664E-3</v>
      </c>
      <c r="AS301" s="143"/>
      <c r="AT301" s="144">
        <f>IFERROR(Q301*INDEX(相性スクリプト1!$L$29:$L$33,MATCH(W301,相性スクリプト1!$K$29:$K$33,0),)," ")</f>
        <v>225</v>
      </c>
      <c r="AU301" s="144">
        <f>IFERROR(R301*INDEX(相性スクリプト1!$L$29:$L$33,MATCH(X301,相性スクリプト1!$K$29:$K$33,0),)," ")</f>
        <v>120</v>
      </c>
      <c r="AV301" s="144">
        <f>IFERROR(S301*INDEX(相性スクリプト1!$L$29:$L$33,MATCH(Y301,相性スクリプト1!$K$29:$K$33,0),)," ")</f>
        <v>45</v>
      </c>
      <c r="AW301" s="144">
        <f>IFERROR(T301*INDEX(相性スクリプト1!$L$29:$L$33,MATCH(Z301,相性スクリプト1!$K$29:$K$33,0),)," ")</f>
        <v>100</v>
      </c>
      <c r="AX301" s="144">
        <f>IFERROR(U301*INDEX(相性スクリプト1!$L$29:$L$33,MATCH(AA301,相性スクリプト1!$K$29:$K$33,0),)," ")</f>
        <v>0</v>
      </c>
      <c r="AY301" s="144">
        <f>IFERROR(V301*INDEX(相性スクリプト1!$L$29:$L$33,MATCH(AB301,相性スクリプト1!$K$29:$K$33,0),)," ")</f>
        <v>130</v>
      </c>
      <c r="AZ301" s="144">
        <f t="shared" si="51"/>
        <v>1.1115999999999999</v>
      </c>
      <c r="BA301" s="144">
        <f t="shared" si="51"/>
        <v>3.3334999999999999</v>
      </c>
      <c r="BB301" s="144">
        <f t="shared" si="51"/>
        <v>5.5553999999999997</v>
      </c>
      <c r="BC301" s="144">
        <f t="shared" si="50"/>
        <v>4.4443000000000001</v>
      </c>
      <c r="BD301" s="144">
        <f t="shared" si="50"/>
        <v>6.6661999999999999</v>
      </c>
      <c r="BE301" s="144">
        <f t="shared" si="50"/>
        <v>2.2221000000000002</v>
      </c>
      <c r="BF301" s="126">
        <f t="shared" si="49"/>
        <v>135462</v>
      </c>
      <c r="BG301" s="149"/>
    </row>
    <row r="302" spans="1:59" x14ac:dyDescent="0.15">
      <c r="A302" s="108">
        <f t="shared" si="52"/>
        <v>206</v>
      </c>
      <c r="B302" s="54" t="s">
        <v>587</v>
      </c>
      <c r="C302" s="109" t="s">
        <v>400</v>
      </c>
      <c r="D302" s="109" t="s">
        <v>210</v>
      </c>
      <c r="E302" s="110"/>
      <c r="F302" s="110"/>
      <c r="G302" s="110"/>
      <c r="H302" s="110"/>
      <c r="I302" s="110"/>
      <c r="J302" s="110"/>
      <c r="K302" s="110"/>
      <c r="L302" s="114"/>
      <c r="M302" s="114"/>
      <c r="N302" s="114"/>
      <c r="O302" s="114"/>
      <c r="P302" s="114"/>
      <c r="Q302" s="17"/>
      <c r="R302" s="17"/>
      <c r="S302" s="17"/>
      <c r="T302" s="17"/>
      <c r="U302" s="17"/>
      <c r="V302" s="17"/>
      <c r="W302" s="122"/>
      <c r="X302" s="122"/>
      <c r="Y302" s="122"/>
      <c r="Z302" s="122"/>
      <c r="AA302" s="122"/>
      <c r="AB302" s="122"/>
      <c r="AC302" s="126" t="str">
        <f t="shared" si="47"/>
        <v xml:space="preserve"> </v>
      </c>
      <c r="AD302" s="126" t="str">
        <f t="shared" si="47"/>
        <v xml:space="preserve"> </v>
      </c>
      <c r="AE302" s="126" t="str">
        <f t="shared" si="47"/>
        <v xml:space="preserve"> </v>
      </c>
      <c r="AF302" s="126" t="str">
        <f t="shared" si="45"/>
        <v xml:space="preserve"> </v>
      </c>
      <c r="AG302" s="126" t="str">
        <f t="shared" si="45"/>
        <v xml:space="preserve"> </v>
      </c>
      <c r="AH302" s="126" t="str">
        <f t="shared" si="45"/>
        <v xml:space="preserve"> </v>
      </c>
      <c r="AI302" s="134"/>
      <c r="AJ302" s="134"/>
      <c r="AK302" s="134"/>
      <c r="AL302" s="134"/>
      <c r="AM302" s="134" t="str">
        <f t="shared" si="48"/>
        <v xml:space="preserve"> </v>
      </c>
      <c r="AN302" s="135" t="str">
        <f t="shared" si="46"/>
        <v xml:space="preserve"> </v>
      </c>
      <c r="AO302" s="135" t="str">
        <f t="shared" si="46"/>
        <v xml:space="preserve"> </v>
      </c>
      <c r="AP302" s="135" t="str">
        <f t="shared" si="46"/>
        <v xml:space="preserve"> </v>
      </c>
      <c r="AQ302" s="135" t="str">
        <f t="shared" si="46"/>
        <v xml:space="preserve"> </v>
      </c>
      <c r="AR302" s="135" t="str">
        <f t="shared" si="46"/>
        <v xml:space="preserve"> </v>
      </c>
      <c r="AS302" s="143"/>
      <c r="AT302" s="144" t="str">
        <f>IFERROR(Q302*INDEX(相性スクリプト1!$L$29:$L$33,MATCH(W302,相性スクリプト1!$K$29:$K$33,0),)," ")</f>
        <v xml:space="preserve"> </v>
      </c>
      <c r="AU302" s="144" t="str">
        <f>IFERROR(R302*INDEX(相性スクリプト1!$L$29:$L$33,MATCH(X302,相性スクリプト1!$K$29:$K$33,0),)," ")</f>
        <v xml:space="preserve"> </v>
      </c>
      <c r="AV302" s="144" t="str">
        <f>IFERROR(S302*INDEX(相性スクリプト1!$L$29:$L$33,MATCH(Y302,相性スクリプト1!$K$29:$K$33,0),)," ")</f>
        <v xml:space="preserve"> </v>
      </c>
      <c r="AW302" s="144" t="str">
        <f>IFERROR(T302*INDEX(相性スクリプト1!$L$29:$L$33,MATCH(Z302,相性スクリプト1!$K$29:$K$33,0),)," ")</f>
        <v xml:space="preserve"> </v>
      </c>
      <c r="AX302" s="144" t="str">
        <f>IFERROR(U302*INDEX(相性スクリプト1!$L$29:$L$33,MATCH(AA302,相性スクリプト1!$K$29:$K$33,0),)," ")</f>
        <v xml:space="preserve"> </v>
      </c>
      <c r="AY302" s="144" t="str">
        <f>IFERROR(V302*INDEX(相性スクリプト1!$L$29:$L$33,MATCH(AB302,相性スクリプト1!$K$29:$K$33,0),)," ")</f>
        <v xml:space="preserve"> </v>
      </c>
      <c r="AZ302" s="144" t="str">
        <f t="shared" si="51"/>
        <v xml:space="preserve"> </v>
      </c>
      <c r="BA302" s="144" t="str">
        <f t="shared" si="51"/>
        <v xml:space="preserve"> </v>
      </c>
      <c r="BB302" s="144" t="str">
        <f t="shared" si="51"/>
        <v xml:space="preserve"> </v>
      </c>
      <c r="BC302" s="144" t="str">
        <f t="shared" si="50"/>
        <v xml:space="preserve"> </v>
      </c>
      <c r="BD302" s="144" t="str">
        <f t="shared" si="50"/>
        <v xml:space="preserve"> </v>
      </c>
      <c r="BE302" s="144" t="str">
        <f t="shared" si="50"/>
        <v xml:space="preserve"> </v>
      </c>
      <c r="BF302" s="126" t="str">
        <f t="shared" si="49"/>
        <v xml:space="preserve"> </v>
      </c>
      <c r="BG302" s="149"/>
    </row>
    <row r="303" spans="1:59" x14ac:dyDescent="0.15">
      <c r="A303" s="108">
        <f t="shared" si="52"/>
        <v>206</v>
      </c>
      <c r="B303" s="54" t="s">
        <v>588</v>
      </c>
      <c r="C303" s="109" t="s">
        <v>400</v>
      </c>
      <c r="D303" s="109" t="s">
        <v>210</v>
      </c>
      <c r="E303" s="110" t="s">
        <v>147</v>
      </c>
      <c r="F303" s="110" t="s">
        <v>156</v>
      </c>
      <c r="G303" s="110">
        <v>380</v>
      </c>
      <c r="H303" s="110" t="s">
        <v>149</v>
      </c>
      <c r="I303" s="110">
        <v>30</v>
      </c>
      <c r="J303" s="110" t="s">
        <v>140</v>
      </c>
      <c r="K303" s="110">
        <v>16</v>
      </c>
      <c r="L303" s="114" t="s">
        <v>132</v>
      </c>
      <c r="M303" s="114" t="s">
        <v>589</v>
      </c>
      <c r="N303" s="114"/>
      <c r="O303" s="114"/>
      <c r="P303" s="114" t="s">
        <v>198</v>
      </c>
      <c r="Q303" s="17">
        <v>160</v>
      </c>
      <c r="R303" s="17">
        <v>151</v>
      </c>
      <c r="S303" s="17">
        <v>99</v>
      </c>
      <c r="T303" s="17">
        <v>118</v>
      </c>
      <c r="U303" s="17">
        <v>82</v>
      </c>
      <c r="V303" s="17">
        <v>131</v>
      </c>
      <c r="W303" s="122" t="s">
        <v>135</v>
      </c>
      <c r="X303" s="122" t="s">
        <v>144</v>
      </c>
      <c r="Y303" s="122" t="s">
        <v>134</v>
      </c>
      <c r="Z303" s="122" t="s">
        <v>144</v>
      </c>
      <c r="AA303" s="122" t="s">
        <v>133</v>
      </c>
      <c r="AB303" s="122" t="s">
        <v>144</v>
      </c>
      <c r="AC303" s="126">
        <f t="shared" si="47"/>
        <v>1</v>
      </c>
      <c r="AD303" s="126">
        <f t="shared" si="47"/>
        <v>2</v>
      </c>
      <c r="AE303" s="126">
        <f t="shared" si="47"/>
        <v>5</v>
      </c>
      <c r="AF303" s="126">
        <f t="shared" si="45"/>
        <v>4</v>
      </c>
      <c r="AG303" s="126">
        <f t="shared" si="45"/>
        <v>6</v>
      </c>
      <c r="AH303" s="126">
        <f t="shared" si="45"/>
        <v>3</v>
      </c>
      <c r="AI303" s="134">
        <v>740</v>
      </c>
      <c r="AJ303" s="134">
        <v>0</v>
      </c>
      <c r="AK303" s="134">
        <v>0</v>
      </c>
      <c r="AL303" s="134">
        <v>256</v>
      </c>
      <c r="AM303" s="134">
        <f t="shared" si="48"/>
        <v>996</v>
      </c>
      <c r="AN303" s="135">
        <f t="shared" si="46"/>
        <v>8.5648148148148133E-3</v>
      </c>
      <c r="AO303" s="135">
        <f t="shared" si="46"/>
        <v>0</v>
      </c>
      <c r="AP303" s="135">
        <f t="shared" si="46"/>
        <v>0</v>
      </c>
      <c r="AQ303" s="135">
        <f t="shared" si="46"/>
        <v>2.9629629629629628E-3</v>
      </c>
      <c r="AR303" s="135">
        <f t="shared" si="46"/>
        <v>1.1527777777777777E-2</v>
      </c>
      <c r="AS303" s="143"/>
      <c r="AT303" s="144">
        <f>IFERROR(Q303*INDEX(相性スクリプト1!$L$29:$L$33,MATCH(W303,相性スクリプト1!$K$29:$K$33,0),)," ")</f>
        <v>240</v>
      </c>
      <c r="AU303" s="144">
        <f>IFERROR(R303*INDEX(相性スクリプト1!$L$29:$L$33,MATCH(X303,相性スクリプト1!$K$29:$K$33,0),)," ")</f>
        <v>151</v>
      </c>
      <c r="AV303" s="144">
        <f>IFERROR(S303*INDEX(相性スクリプト1!$L$29:$L$33,MATCH(Y303,相性スクリプト1!$K$29:$K$33,0),)," ")</f>
        <v>49.5</v>
      </c>
      <c r="AW303" s="144">
        <f>IFERROR(T303*INDEX(相性スクリプト1!$L$29:$L$33,MATCH(Z303,相性スクリプト1!$K$29:$K$33,0),)," ")</f>
        <v>118</v>
      </c>
      <c r="AX303" s="144">
        <f>IFERROR(U303*INDEX(相性スクリプト1!$L$29:$L$33,MATCH(AA303,相性スクリプト1!$K$29:$K$33,0),)," ")</f>
        <v>0</v>
      </c>
      <c r="AY303" s="144">
        <f>IFERROR(V303*INDEX(相性スクリプト1!$L$29:$L$33,MATCH(AB303,相性スクリプト1!$K$29:$K$33,0),)," ")</f>
        <v>131</v>
      </c>
      <c r="AZ303" s="144">
        <f t="shared" si="51"/>
        <v>1.1115999999999999</v>
      </c>
      <c r="BA303" s="144">
        <f t="shared" si="51"/>
        <v>2.2225000000000001</v>
      </c>
      <c r="BB303" s="144">
        <f t="shared" si="51"/>
        <v>5.5553999999999997</v>
      </c>
      <c r="BC303" s="144">
        <f t="shared" si="50"/>
        <v>4.4443000000000001</v>
      </c>
      <c r="BD303" s="144">
        <f t="shared" si="50"/>
        <v>6.6661999999999999</v>
      </c>
      <c r="BE303" s="144">
        <f t="shared" si="50"/>
        <v>3.3331</v>
      </c>
      <c r="BF303" s="126">
        <f t="shared" si="49"/>
        <v>125463</v>
      </c>
      <c r="BG303" s="149"/>
    </row>
    <row r="304" spans="1:59" x14ac:dyDescent="0.15">
      <c r="A304" s="108">
        <f t="shared" si="52"/>
        <v>206</v>
      </c>
      <c r="B304" s="54" t="s">
        <v>590</v>
      </c>
      <c r="C304" s="109" t="s">
        <v>400</v>
      </c>
      <c r="D304" s="109" t="s">
        <v>210</v>
      </c>
      <c r="E304" s="110" t="s">
        <v>147</v>
      </c>
      <c r="F304" s="110" t="s">
        <v>156</v>
      </c>
      <c r="G304" s="110">
        <v>440</v>
      </c>
      <c r="H304" s="110" t="s">
        <v>166</v>
      </c>
      <c r="I304" s="110">
        <v>-15</v>
      </c>
      <c r="J304" s="110" t="s">
        <v>133</v>
      </c>
      <c r="K304" s="110">
        <v>16</v>
      </c>
      <c r="L304" s="114" t="s">
        <v>380</v>
      </c>
      <c r="M304" s="114"/>
      <c r="N304" s="114"/>
      <c r="O304" s="114"/>
      <c r="P304" s="114" t="s">
        <v>591</v>
      </c>
      <c r="Q304" s="17">
        <v>156</v>
      </c>
      <c r="R304" s="17">
        <v>146</v>
      </c>
      <c r="S304" s="17">
        <v>98</v>
      </c>
      <c r="T304" s="17">
        <v>95</v>
      </c>
      <c r="U304" s="17">
        <v>58</v>
      </c>
      <c r="V304" s="17">
        <v>177</v>
      </c>
      <c r="W304" s="122" t="s">
        <v>135</v>
      </c>
      <c r="X304" s="122" t="s">
        <v>135</v>
      </c>
      <c r="Y304" s="122" t="s">
        <v>144</v>
      </c>
      <c r="Z304" s="122" t="s">
        <v>144</v>
      </c>
      <c r="AA304" s="122" t="s">
        <v>133</v>
      </c>
      <c r="AB304" s="122" t="s">
        <v>135</v>
      </c>
      <c r="AC304" s="126">
        <f t="shared" si="47"/>
        <v>2</v>
      </c>
      <c r="AD304" s="126">
        <f t="shared" si="47"/>
        <v>3</v>
      </c>
      <c r="AE304" s="126">
        <f t="shared" si="47"/>
        <v>4</v>
      </c>
      <c r="AF304" s="126">
        <f t="shared" si="45"/>
        <v>5</v>
      </c>
      <c r="AG304" s="126">
        <f t="shared" si="45"/>
        <v>6</v>
      </c>
      <c r="AH304" s="126">
        <f t="shared" si="45"/>
        <v>1</v>
      </c>
      <c r="AI304" s="134">
        <v>3426</v>
      </c>
      <c r="AJ304" s="134">
        <v>0</v>
      </c>
      <c r="AK304" s="134">
        <v>0</v>
      </c>
      <c r="AL304" s="134">
        <v>292</v>
      </c>
      <c r="AM304" s="134">
        <f t="shared" si="48"/>
        <v>3718</v>
      </c>
      <c r="AN304" s="135">
        <f t="shared" si="46"/>
        <v>3.965277777777778E-2</v>
      </c>
      <c r="AO304" s="135">
        <f t="shared" si="46"/>
        <v>0</v>
      </c>
      <c r="AP304" s="135">
        <f t="shared" si="46"/>
        <v>0</v>
      </c>
      <c r="AQ304" s="135">
        <f t="shared" si="46"/>
        <v>3.3796296296296296E-3</v>
      </c>
      <c r="AR304" s="135">
        <f t="shared" si="46"/>
        <v>4.3032407407407408E-2</v>
      </c>
      <c r="AS304" s="143"/>
      <c r="AT304" s="144">
        <f>IFERROR(Q304*INDEX(相性スクリプト1!$L$29:$L$33,MATCH(W304,相性スクリプト1!$K$29:$K$33,0),)," ")</f>
        <v>234</v>
      </c>
      <c r="AU304" s="144">
        <f>IFERROR(R304*INDEX(相性スクリプト1!$L$29:$L$33,MATCH(X304,相性スクリプト1!$K$29:$K$33,0),)," ")</f>
        <v>219</v>
      </c>
      <c r="AV304" s="144">
        <f>IFERROR(S304*INDEX(相性スクリプト1!$L$29:$L$33,MATCH(Y304,相性スクリプト1!$K$29:$K$33,0),)," ")</f>
        <v>98</v>
      </c>
      <c r="AW304" s="144">
        <f>IFERROR(T304*INDEX(相性スクリプト1!$L$29:$L$33,MATCH(Z304,相性スクリプト1!$K$29:$K$33,0),)," ")</f>
        <v>95</v>
      </c>
      <c r="AX304" s="144">
        <f>IFERROR(U304*INDEX(相性スクリプト1!$L$29:$L$33,MATCH(AA304,相性スクリプト1!$K$29:$K$33,0),)," ")</f>
        <v>0</v>
      </c>
      <c r="AY304" s="144">
        <f>IFERROR(V304*INDEX(相性スクリプト1!$L$29:$L$33,MATCH(AB304,相性スクリプト1!$K$29:$K$33,0),)," ")</f>
        <v>265.5</v>
      </c>
      <c r="AZ304" s="144">
        <f t="shared" si="51"/>
        <v>2.2225999999999999</v>
      </c>
      <c r="BA304" s="144">
        <f t="shared" si="51"/>
        <v>3.3334999999999999</v>
      </c>
      <c r="BB304" s="144">
        <f t="shared" si="51"/>
        <v>4.4443999999999999</v>
      </c>
      <c r="BC304" s="144">
        <f t="shared" si="50"/>
        <v>5.5552999999999999</v>
      </c>
      <c r="BD304" s="144">
        <f t="shared" si="50"/>
        <v>6.6661999999999999</v>
      </c>
      <c r="BE304" s="144">
        <f t="shared" si="50"/>
        <v>1.1111</v>
      </c>
      <c r="BF304" s="126">
        <f t="shared" si="49"/>
        <v>234561</v>
      </c>
      <c r="BG304" s="149"/>
    </row>
    <row r="305" spans="1:59" x14ac:dyDescent="0.15">
      <c r="A305" s="108">
        <f t="shared" si="52"/>
        <v>206</v>
      </c>
      <c r="B305" s="54" t="s">
        <v>592</v>
      </c>
      <c r="C305" s="109" t="s">
        <v>400</v>
      </c>
      <c r="D305" s="109" t="s">
        <v>210</v>
      </c>
      <c r="E305" s="110" t="s">
        <v>147</v>
      </c>
      <c r="F305" s="110" t="s">
        <v>156</v>
      </c>
      <c r="G305" s="110">
        <v>440</v>
      </c>
      <c r="H305" s="110" t="s">
        <v>155</v>
      </c>
      <c r="I305" s="110">
        <v>-20</v>
      </c>
      <c r="J305" s="110" t="s">
        <v>133</v>
      </c>
      <c r="K305" s="110">
        <v>16</v>
      </c>
      <c r="L305" s="114" t="s">
        <v>380</v>
      </c>
      <c r="M305" s="114" t="s">
        <v>593</v>
      </c>
      <c r="N305" s="114"/>
      <c r="O305" s="114"/>
      <c r="P305" s="114" t="s">
        <v>179</v>
      </c>
      <c r="Q305" s="17">
        <v>177</v>
      </c>
      <c r="R305" s="17">
        <v>121</v>
      </c>
      <c r="S305" s="17">
        <v>130</v>
      </c>
      <c r="T305" s="17">
        <v>104</v>
      </c>
      <c r="U305" s="17">
        <v>111</v>
      </c>
      <c r="V305" s="17">
        <v>133</v>
      </c>
      <c r="W305" s="122" t="s">
        <v>135</v>
      </c>
      <c r="X305" s="122" t="s">
        <v>144</v>
      </c>
      <c r="Y305" s="122" t="s">
        <v>144</v>
      </c>
      <c r="Z305" s="122" t="s">
        <v>134</v>
      </c>
      <c r="AA305" s="122" t="s">
        <v>144</v>
      </c>
      <c r="AB305" s="122" t="s">
        <v>144</v>
      </c>
      <c r="AC305" s="126">
        <f t="shared" si="47"/>
        <v>1</v>
      </c>
      <c r="AD305" s="126">
        <f t="shared" si="47"/>
        <v>4</v>
      </c>
      <c r="AE305" s="126">
        <f t="shared" si="47"/>
        <v>3</v>
      </c>
      <c r="AF305" s="126">
        <f t="shared" si="45"/>
        <v>6</v>
      </c>
      <c r="AG305" s="126">
        <f t="shared" si="45"/>
        <v>5</v>
      </c>
      <c r="AH305" s="126">
        <f t="shared" si="45"/>
        <v>2</v>
      </c>
      <c r="AI305" s="134">
        <v>538</v>
      </c>
      <c r="AJ305" s="134">
        <v>248</v>
      </c>
      <c r="AK305" s="134">
        <v>0</v>
      </c>
      <c r="AL305" s="134">
        <v>290</v>
      </c>
      <c r="AM305" s="134">
        <f t="shared" si="48"/>
        <v>1076</v>
      </c>
      <c r="AN305" s="135">
        <f t="shared" si="46"/>
        <v>6.2268518518518523E-3</v>
      </c>
      <c r="AO305" s="135">
        <f t="shared" si="46"/>
        <v>2.8703703703703703E-3</v>
      </c>
      <c r="AP305" s="135">
        <f t="shared" si="46"/>
        <v>0</v>
      </c>
      <c r="AQ305" s="135">
        <f t="shared" si="46"/>
        <v>3.3564814814814816E-3</v>
      </c>
      <c r="AR305" s="135">
        <f t="shared" si="46"/>
        <v>1.2453703703703705E-2</v>
      </c>
      <c r="AS305" s="143"/>
      <c r="AT305" s="144">
        <f>IFERROR(Q305*INDEX(相性スクリプト1!$L$29:$L$33,MATCH(W305,相性スクリプト1!$K$29:$K$33,0),)," ")</f>
        <v>265.5</v>
      </c>
      <c r="AU305" s="144">
        <f>IFERROR(R305*INDEX(相性スクリプト1!$L$29:$L$33,MATCH(X305,相性スクリプト1!$K$29:$K$33,0),)," ")</f>
        <v>121</v>
      </c>
      <c r="AV305" s="144">
        <f>IFERROR(S305*INDEX(相性スクリプト1!$L$29:$L$33,MATCH(Y305,相性スクリプト1!$K$29:$K$33,0),)," ")</f>
        <v>130</v>
      </c>
      <c r="AW305" s="144">
        <f>IFERROR(T305*INDEX(相性スクリプト1!$L$29:$L$33,MATCH(Z305,相性スクリプト1!$K$29:$K$33,0),)," ")</f>
        <v>52</v>
      </c>
      <c r="AX305" s="144">
        <f>IFERROR(U305*INDEX(相性スクリプト1!$L$29:$L$33,MATCH(AA305,相性スクリプト1!$K$29:$K$33,0),)," ")</f>
        <v>111</v>
      </c>
      <c r="AY305" s="144">
        <f>IFERROR(V305*INDEX(相性スクリプト1!$L$29:$L$33,MATCH(AB305,相性スクリプト1!$K$29:$K$33,0),)," ")</f>
        <v>133</v>
      </c>
      <c r="AZ305" s="144">
        <f t="shared" si="51"/>
        <v>1.1115999999999999</v>
      </c>
      <c r="BA305" s="144">
        <f t="shared" si="51"/>
        <v>4.4444999999999997</v>
      </c>
      <c r="BB305" s="144">
        <f t="shared" si="51"/>
        <v>3.3333999999999997</v>
      </c>
      <c r="BC305" s="144">
        <f t="shared" si="50"/>
        <v>6.6662999999999997</v>
      </c>
      <c r="BD305" s="144">
        <f t="shared" si="50"/>
        <v>5.5552000000000001</v>
      </c>
      <c r="BE305" s="144">
        <f t="shared" si="50"/>
        <v>2.2221000000000002</v>
      </c>
      <c r="BF305" s="126">
        <f t="shared" si="49"/>
        <v>143652</v>
      </c>
      <c r="BG305" s="149"/>
    </row>
    <row r="306" spans="1:59" x14ac:dyDescent="0.15">
      <c r="A306" s="108">
        <f t="shared" si="52"/>
        <v>207</v>
      </c>
      <c r="B306" s="54" t="s">
        <v>594</v>
      </c>
      <c r="C306" s="109" t="s">
        <v>174</v>
      </c>
      <c r="D306" s="109" t="s">
        <v>127</v>
      </c>
      <c r="E306" s="110" t="s">
        <v>147</v>
      </c>
      <c r="F306" s="110" t="s">
        <v>140</v>
      </c>
      <c r="G306" s="110">
        <v>270</v>
      </c>
      <c r="H306" s="110" t="s">
        <v>141</v>
      </c>
      <c r="I306" s="110">
        <v>0</v>
      </c>
      <c r="J306" s="110" t="s">
        <v>135</v>
      </c>
      <c r="K306" s="110">
        <v>13</v>
      </c>
      <c r="L306" s="114" t="s">
        <v>228</v>
      </c>
      <c r="M306" s="114"/>
      <c r="N306" s="114"/>
      <c r="O306" s="114" t="s">
        <v>595</v>
      </c>
      <c r="P306" s="114"/>
      <c r="Q306" s="17">
        <v>100</v>
      </c>
      <c r="R306" s="17">
        <v>130</v>
      </c>
      <c r="S306" s="17">
        <v>170</v>
      </c>
      <c r="T306" s="17">
        <v>120</v>
      </c>
      <c r="U306" s="17">
        <v>110</v>
      </c>
      <c r="V306" s="17">
        <v>90</v>
      </c>
      <c r="W306" s="122" t="s">
        <v>134</v>
      </c>
      <c r="X306" s="122" t="s">
        <v>144</v>
      </c>
      <c r="Y306" s="122" t="s">
        <v>131</v>
      </c>
      <c r="Z306" s="122" t="s">
        <v>144</v>
      </c>
      <c r="AA306" s="122" t="s">
        <v>144</v>
      </c>
      <c r="AB306" s="122" t="s">
        <v>134</v>
      </c>
      <c r="AC306" s="126">
        <f t="shared" si="47"/>
        <v>5</v>
      </c>
      <c r="AD306" s="126">
        <f t="shared" si="47"/>
        <v>2</v>
      </c>
      <c r="AE306" s="126">
        <f t="shared" si="47"/>
        <v>1</v>
      </c>
      <c r="AF306" s="126">
        <f t="shared" si="45"/>
        <v>3</v>
      </c>
      <c r="AG306" s="126">
        <f t="shared" si="45"/>
        <v>4</v>
      </c>
      <c r="AH306" s="126">
        <f t="shared" si="45"/>
        <v>6</v>
      </c>
      <c r="AI306" s="134">
        <v>5</v>
      </c>
      <c r="AJ306" s="134">
        <v>0</v>
      </c>
      <c r="AK306" s="134">
        <v>0</v>
      </c>
      <c r="AL306" s="134">
        <v>180</v>
      </c>
      <c r="AM306" s="134">
        <f t="shared" si="48"/>
        <v>185</v>
      </c>
      <c r="AN306" s="135">
        <f t="shared" si="46"/>
        <v>5.7870370370370373E-5</v>
      </c>
      <c r="AO306" s="135">
        <f t="shared" si="46"/>
        <v>0</v>
      </c>
      <c r="AP306" s="135">
        <f t="shared" si="46"/>
        <v>0</v>
      </c>
      <c r="AQ306" s="135">
        <f t="shared" si="46"/>
        <v>2.0833333333333333E-3</v>
      </c>
      <c r="AR306" s="135">
        <f t="shared" si="46"/>
        <v>2.1412037037037033E-3</v>
      </c>
      <c r="AS306" s="143"/>
      <c r="AT306" s="144">
        <f>IFERROR(Q306*INDEX(相性スクリプト1!$L$29:$L$33,MATCH(W306,相性スクリプト1!$K$29:$K$33,0),)," ")</f>
        <v>50</v>
      </c>
      <c r="AU306" s="144">
        <f>IFERROR(R306*INDEX(相性スクリプト1!$L$29:$L$33,MATCH(X306,相性スクリプト1!$K$29:$K$33,0),)," ")</f>
        <v>130</v>
      </c>
      <c r="AV306" s="144">
        <f>IFERROR(S306*INDEX(相性スクリプト1!$L$29:$L$33,MATCH(Y306,相性スクリプト1!$K$29:$K$33,0),)," ")</f>
        <v>340</v>
      </c>
      <c r="AW306" s="144">
        <f>IFERROR(T306*INDEX(相性スクリプト1!$L$29:$L$33,MATCH(Z306,相性スクリプト1!$K$29:$K$33,0),)," ")</f>
        <v>120</v>
      </c>
      <c r="AX306" s="144">
        <f>IFERROR(U306*INDEX(相性スクリプト1!$L$29:$L$33,MATCH(AA306,相性スクリプト1!$K$29:$K$33,0),)," ")</f>
        <v>110</v>
      </c>
      <c r="AY306" s="144">
        <f>IFERROR(V306*INDEX(相性スクリプト1!$L$29:$L$33,MATCH(AB306,相性スクリプト1!$K$29:$K$33,0),)," ")</f>
        <v>45</v>
      </c>
      <c r="AZ306" s="144">
        <f t="shared" si="51"/>
        <v>5.5556000000000001</v>
      </c>
      <c r="BA306" s="144">
        <f t="shared" si="51"/>
        <v>2.2225000000000001</v>
      </c>
      <c r="BB306" s="144">
        <f t="shared" si="51"/>
        <v>1.1113999999999999</v>
      </c>
      <c r="BC306" s="144">
        <f t="shared" si="50"/>
        <v>3.3332999999999999</v>
      </c>
      <c r="BD306" s="144">
        <f t="shared" si="50"/>
        <v>4.4442000000000004</v>
      </c>
      <c r="BE306" s="144">
        <f t="shared" si="50"/>
        <v>6.6660999999999992</v>
      </c>
      <c r="BF306" s="126">
        <f t="shared" si="49"/>
        <v>521346</v>
      </c>
      <c r="BG306" s="149"/>
    </row>
    <row r="307" spans="1:59" x14ac:dyDescent="0.15">
      <c r="A307" s="108">
        <f t="shared" si="52"/>
        <v>208</v>
      </c>
      <c r="B307" s="54" t="s">
        <v>596</v>
      </c>
      <c r="C307" s="109" t="s">
        <v>174</v>
      </c>
      <c r="D307" s="109" t="s">
        <v>159</v>
      </c>
      <c r="E307" s="110" t="s">
        <v>147</v>
      </c>
      <c r="F307" s="110" t="s">
        <v>140</v>
      </c>
      <c r="G307" s="110">
        <v>290</v>
      </c>
      <c r="H307" s="110" t="s">
        <v>155</v>
      </c>
      <c r="I307" s="110">
        <v>55</v>
      </c>
      <c r="J307" s="110" t="s">
        <v>134</v>
      </c>
      <c r="K307" s="110">
        <v>17</v>
      </c>
      <c r="L307" s="114" t="s">
        <v>228</v>
      </c>
      <c r="M307" s="114"/>
      <c r="N307" s="114"/>
      <c r="O307" s="114" t="s">
        <v>595</v>
      </c>
      <c r="P307" s="114"/>
      <c r="Q307" s="17">
        <v>90</v>
      </c>
      <c r="R307" s="17">
        <v>160</v>
      </c>
      <c r="S307" s="17">
        <v>120</v>
      </c>
      <c r="T307" s="17">
        <v>110</v>
      </c>
      <c r="U307" s="17">
        <v>100</v>
      </c>
      <c r="V307" s="17">
        <v>150</v>
      </c>
      <c r="W307" s="122" t="s">
        <v>134</v>
      </c>
      <c r="X307" s="122" t="s">
        <v>135</v>
      </c>
      <c r="Y307" s="122" t="s">
        <v>135</v>
      </c>
      <c r="Z307" s="122" t="s">
        <v>134</v>
      </c>
      <c r="AA307" s="122" t="s">
        <v>134</v>
      </c>
      <c r="AB307" s="122" t="s">
        <v>135</v>
      </c>
      <c r="AC307" s="126">
        <f t="shared" si="47"/>
        <v>6</v>
      </c>
      <c r="AD307" s="126">
        <f t="shared" si="47"/>
        <v>1</v>
      </c>
      <c r="AE307" s="126">
        <f t="shared" si="47"/>
        <v>3</v>
      </c>
      <c r="AF307" s="126">
        <f t="shared" si="45"/>
        <v>4</v>
      </c>
      <c r="AG307" s="126">
        <f t="shared" si="45"/>
        <v>5</v>
      </c>
      <c r="AH307" s="126">
        <f t="shared" si="45"/>
        <v>2</v>
      </c>
      <c r="AI307" s="134">
        <v>48</v>
      </c>
      <c r="AJ307" s="134">
        <v>0</v>
      </c>
      <c r="AK307" s="134">
        <v>0</v>
      </c>
      <c r="AL307" s="134">
        <v>180</v>
      </c>
      <c r="AM307" s="134">
        <f t="shared" si="48"/>
        <v>228</v>
      </c>
      <c r="AN307" s="135">
        <f t="shared" si="46"/>
        <v>5.5555555555555556E-4</v>
      </c>
      <c r="AO307" s="135">
        <f t="shared" si="46"/>
        <v>0</v>
      </c>
      <c r="AP307" s="135">
        <f t="shared" si="46"/>
        <v>0</v>
      </c>
      <c r="AQ307" s="135">
        <f t="shared" si="46"/>
        <v>2.0833333333333333E-3</v>
      </c>
      <c r="AR307" s="135">
        <f t="shared" si="46"/>
        <v>2.638888888888889E-3</v>
      </c>
      <c r="AS307" s="143"/>
      <c r="AT307" s="144">
        <f>IFERROR(Q307*INDEX(相性スクリプト1!$L$29:$L$33,MATCH(W307,相性スクリプト1!$K$29:$K$33,0),)," ")</f>
        <v>45</v>
      </c>
      <c r="AU307" s="144">
        <f>IFERROR(R307*INDEX(相性スクリプト1!$L$29:$L$33,MATCH(X307,相性スクリプト1!$K$29:$K$33,0),)," ")</f>
        <v>240</v>
      </c>
      <c r="AV307" s="144">
        <f>IFERROR(S307*INDEX(相性スクリプト1!$L$29:$L$33,MATCH(Y307,相性スクリプト1!$K$29:$K$33,0),)," ")</f>
        <v>180</v>
      </c>
      <c r="AW307" s="144">
        <f>IFERROR(T307*INDEX(相性スクリプト1!$L$29:$L$33,MATCH(Z307,相性スクリプト1!$K$29:$K$33,0),)," ")</f>
        <v>55</v>
      </c>
      <c r="AX307" s="144">
        <f>IFERROR(U307*INDEX(相性スクリプト1!$L$29:$L$33,MATCH(AA307,相性スクリプト1!$K$29:$K$33,0),)," ")</f>
        <v>50</v>
      </c>
      <c r="AY307" s="144">
        <f>IFERROR(V307*INDEX(相性スクリプト1!$L$29:$L$33,MATCH(AB307,相性スクリプト1!$K$29:$K$33,0),)," ")</f>
        <v>225</v>
      </c>
      <c r="AZ307" s="144">
        <f t="shared" si="51"/>
        <v>6.6665999999999999</v>
      </c>
      <c r="BA307" s="144">
        <f t="shared" si="51"/>
        <v>1.1114999999999999</v>
      </c>
      <c r="BB307" s="144">
        <f t="shared" si="51"/>
        <v>3.3333999999999997</v>
      </c>
      <c r="BC307" s="144">
        <f t="shared" si="50"/>
        <v>4.4443000000000001</v>
      </c>
      <c r="BD307" s="144">
        <f t="shared" si="50"/>
        <v>5.5552000000000001</v>
      </c>
      <c r="BE307" s="144">
        <f t="shared" si="50"/>
        <v>2.2221000000000002</v>
      </c>
      <c r="BF307" s="126">
        <f t="shared" si="49"/>
        <v>613452</v>
      </c>
      <c r="BG307" s="149"/>
    </row>
    <row r="308" spans="1:59" x14ac:dyDescent="0.15">
      <c r="A308" s="108">
        <f t="shared" si="52"/>
        <v>209</v>
      </c>
      <c r="B308" s="54" t="s">
        <v>597</v>
      </c>
      <c r="C308" s="109" t="s">
        <v>174</v>
      </c>
      <c r="D308" s="109" t="s">
        <v>161</v>
      </c>
      <c r="E308" s="110" t="s">
        <v>147</v>
      </c>
      <c r="F308" s="110" t="s">
        <v>140</v>
      </c>
      <c r="G308" s="110">
        <v>290</v>
      </c>
      <c r="H308" s="110" t="s">
        <v>149</v>
      </c>
      <c r="I308" s="110">
        <v>40</v>
      </c>
      <c r="J308" s="110" t="s">
        <v>148</v>
      </c>
      <c r="K308" s="110">
        <v>15</v>
      </c>
      <c r="L308" s="114" t="s">
        <v>228</v>
      </c>
      <c r="M308" s="114"/>
      <c r="N308" s="114"/>
      <c r="O308" s="114" t="s">
        <v>595</v>
      </c>
      <c r="P308" s="114" t="s">
        <v>163</v>
      </c>
      <c r="Q308" s="17">
        <v>100</v>
      </c>
      <c r="R308" s="17">
        <v>130</v>
      </c>
      <c r="S308" s="17">
        <v>140</v>
      </c>
      <c r="T308" s="17">
        <v>110</v>
      </c>
      <c r="U308" s="17">
        <v>90</v>
      </c>
      <c r="V308" s="17">
        <v>100</v>
      </c>
      <c r="W308" s="122" t="s">
        <v>134</v>
      </c>
      <c r="X308" s="122" t="s">
        <v>144</v>
      </c>
      <c r="Y308" s="122" t="s">
        <v>135</v>
      </c>
      <c r="Z308" s="122" t="s">
        <v>144</v>
      </c>
      <c r="AA308" s="122" t="s">
        <v>134</v>
      </c>
      <c r="AB308" s="122" t="s">
        <v>144</v>
      </c>
      <c r="AC308" s="126">
        <f t="shared" si="47"/>
        <v>5</v>
      </c>
      <c r="AD308" s="126">
        <f t="shared" si="47"/>
        <v>2</v>
      </c>
      <c r="AE308" s="126">
        <f t="shared" si="47"/>
        <v>1</v>
      </c>
      <c r="AF308" s="126">
        <f t="shared" si="45"/>
        <v>3</v>
      </c>
      <c r="AG308" s="126">
        <f t="shared" si="45"/>
        <v>6</v>
      </c>
      <c r="AH308" s="126">
        <f t="shared" si="45"/>
        <v>4</v>
      </c>
      <c r="AI308" s="134">
        <v>46</v>
      </c>
      <c r="AJ308" s="134">
        <v>0</v>
      </c>
      <c r="AK308" s="134">
        <v>0</v>
      </c>
      <c r="AL308" s="134">
        <v>180</v>
      </c>
      <c r="AM308" s="134">
        <f t="shared" si="48"/>
        <v>226</v>
      </c>
      <c r="AN308" s="135">
        <f t="shared" si="46"/>
        <v>5.3240740740740744E-4</v>
      </c>
      <c r="AO308" s="135">
        <f t="shared" si="46"/>
        <v>0</v>
      </c>
      <c r="AP308" s="135">
        <f t="shared" si="46"/>
        <v>0</v>
      </c>
      <c r="AQ308" s="135">
        <f t="shared" si="46"/>
        <v>2.0833333333333333E-3</v>
      </c>
      <c r="AR308" s="135">
        <f t="shared" si="46"/>
        <v>2.6157407407407405E-3</v>
      </c>
      <c r="AS308" s="143"/>
      <c r="AT308" s="144">
        <f>IFERROR(Q308*INDEX(相性スクリプト1!$L$29:$L$33,MATCH(W308,相性スクリプト1!$K$29:$K$33,0),)," ")</f>
        <v>50</v>
      </c>
      <c r="AU308" s="144">
        <f>IFERROR(R308*INDEX(相性スクリプト1!$L$29:$L$33,MATCH(X308,相性スクリプト1!$K$29:$K$33,0),)," ")</f>
        <v>130</v>
      </c>
      <c r="AV308" s="144">
        <f>IFERROR(S308*INDEX(相性スクリプト1!$L$29:$L$33,MATCH(Y308,相性スクリプト1!$K$29:$K$33,0),)," ")</f>
        <v>210</v>
      </c>
      <c r="AW308" s="144">
        <f>IFERROR(T308*INDEX(相性スクリプト1!$L$29:$L$33,MATCH(Z308,相性スクリプト1!$K$29:$K$33,0),)," ")</f>
        <v>110</v>
      </c>
      <c r="AX308" s="144">
        <f>IFERROR(U308*INDEX(相性スクリプト1!$L$29:$L$33,MATCH(AA308,相性スクリプト1!$K$29:$K$33,0),)," ")</f>
        <v>45</v>
      </c>
      <c r="AY308" s="144">
        <f>IFERROR(V308*INDEX(相性スクリプト1!$L$29:$L$33,MATCH(AB308,相性スクリプト1!$K$29:$K$33,0),)," ")</f>
        <v>100</v>
      </c>
      <c r="AZ308" s="144">
        <f t="shared" si="51"/>
        <v>5.5446</v>
      </c>
      <c r="BA308" s="144">
        <f t="shared" si="51"/>
        <v>2.2225000000000001</v>
      </c>
      <c r="BB308" s="144">
        <f t="shared" si="51"/>
        <v>1.1113999999999999</v>
      </c>
      <c r="BC308" s="144">
        <f t="shared" si="50"/>
        <v>3.3332999999999999</v>
      </c>
      <c r="BD308" s="144">
        <f t="shared" si="50"/>
        <v>6.6661999999999999</v>
      </c>
      <c r="BE308" s="144">
        <f t="shared" si="50"/>
        <v>4.4440999999999997</v>
      </c>
      <c r="BF308" s="126">
        <f t="shared" si="49"/>
        <v>521364</v>
      </c>
      <c r="BG308" s="149"/>
    </row>
    <row r="309" spans="1:59" x14ac:dyDescent="0.15">
      <c r="A309" s="108">
        <f t="shared" si="52"/>
        <v>210</v>
      </c>
      <c r="B309" s="54" t="s">
        <v>598</v>
      </c>
      <c r="C309" s="109" t="s">
        <v>174</v>
      </c>
      <c r="D309" s="109" t="s">
        <v>169</v>
      </c>
      <c r="E309" s="110" t="s">
        <v>147</v>
      </c>
      <c r="F309" s="110" t="s">
        <v>140</v>
      </c>
      <c r="G309" s="110">
        <v>270</v>
      </c>
      <c r="H309" s="110" t="s">
        <v>141</v>
      </c>
      <c r="I309" s="110">
        <v>80</v>
      </c>
      <c r="J309" s="110" t="s">
        <v>144</v>
      </c>
      <c r="K309" s="110">
        <v>14</v>
      </c>
      <c r="L309" s="114" t="s">
        <v>228</v>
      </c>
      <c r="M309" s="114"/>
      <c r="N309" s="114"/>
      <c r="O309" s="114" t="s">
        <v>595</v>
      </c>
      <c r="P309" s="114"/>
      <c r="Q309" s="17">
        <v>90</v>
      </c>
      <c r="R309" s="17">
        <v>120</v>
      </c>
      <c r="S309" s="17">
        <v>160</v>
      </c>
      <c r="T309" s="17">
        <v>130</v>
      </c>
      <c r="U309" s="17">
        <v>110</v>
      </c>
      <c r="V309" s="17">
        <v>100</v>
      </c>
      <c r="W309" s="122" t="s">
        <v>134</v>
      </c>
      <c r="X309" s="122" t="s">
        <v>144</v>
      </c>
      <c r="Y309" s="122" t="s">
        <v>131</v>
      </c>
      <c r="Z309" s="122" t="s">
        <v>135</v>
      </c>
      <c r="AA309" s="122" t="s">
        <v>144</v>
      </c>
      <c r="AB309" s="122" t="s">
        <v>134</v>
      </c>
      <c r="AC309" s="126">
        <f t="shared" si="47"/>
        <v>6</v>
      </c>
      <c r="AD309" s="126">
        <f t="shared" si="47"/>
        <v>3</v>
      </c>
      <c r="AE309" s="126">
        <f t="shared" si="47"/>
        <v>1</v>
      </c>
      <c r="AF309" s="126">
        <f t="shared" si="45"/>
        <v>2</v>
      </c>
      <c r="AG309" s="126">
        <f t="shared" si="45"/>
        <v>4</v>
      </c>
      <c r="AH309" s="126">
        <f t="shared" si="45"/>
        <v>5</v>
      </c>
      <c r="AI309" s="134">
        <v>36</v>
      </c>
      <c r="AJ309" s="134">
        <v>0</v>
      </c>
      <c r="AK309" s="134">
        <v>0</v>
      </c>
      <c r="AL309" s="134">
        <v>180</v>
      </c>
      <c r="AM309" s="134">
        <f t="shared" si="48"/>
        <v>216</v>
      </c>
      <c r="AN309" s="135">
        <f t="shared" si="46"/>
        <v>4.1666666666666669E-4</v>
      </c>
      <c r="AO309" s="135">
        <f t="shared" si="46"/>
        <v>0</v>
      </c>
      <c r="AP309" s="135">
        <f t="shared" si="46"/>
        <v>0</v>
      </c>
      <c r="AQ309" s="135">
        <f t="shared" si="46"/>
        <v>2.0833333333333333E-3</v>
      </c>
      <c r="AR309" s="135">
        <f t="shared" si="46"/>
        <v>2.5000000000000001E-3</v>
      </c>
      <c r="AS309" s="143"/>
      <c r="AT309" s="144">
        <f>IFERROR(Q309*INDEX(相性スクリプト1!$L$29:$L$33,MATCH(W309,相性スクリプト1!$K$29:$K$33,0),)," ")</f>
        <v>45</v>
      </c>
      <c r="AU309" s="144">
        <f>IFERROR(R309*INDEX(相性スクリプト1!$L$29:$L$33,MATCH(X309,相性スクリプト1!$K$29:$K$33,0),)," ")</f>
        <v>120</v>
      </c>
      <c r="AV309" s="144">
        <f>IFERROR(S309*INDEX(相性スクリプト1!$L$29:$L$33,MATCH(Y309,相性スクリプト1!$K$29:$K$33,0),)," ")</f>
        <v>320</v>
      </c>
      <c r="AW309" s="144">
        <f>IFERROR(T309*INDEX(相性スクリプト1!$L$29:$L$33,MATCH(Z309,相性スクリプト1!$K$29:$K$33,0),)," ")</f>
        <v>195</v>
      </c>
      <c r="AX309" s="144">
        <f>IFERROR(U309*INDEX(相性スクリプト1!$L$29:$L$33,MATCH(AA309,相性スクリプト1!$K$29:$K$33,0),)," ")</f>
        <v>110</v>
      </c>
      <c r="AY309" s="144">
        <f>IFERROR(V309*INDEX(相性スクリプト1!$L$29:$L$33,MATCH(AB309,相性スクリプト1!$K$29:$K$33,0),)," ")</f>
        <v>50</v>
      </c>
      <c r="AZ309" s="144">
        <f t="shared" si="51"/>
        <v>6.6665999999999999</v>
      </c>
      <c r="BA309" s="144">
        <f t="shared" si="51"/>
        <v>3.3334999999999999</v>
      </c>
      <c r="BB309" s="144">
        <f t="shared" si="51"/>
        <v>1.1113999999999999</v>
      </c>
      <c r="BC309" s="144">
        <f t="shared" si="50"/>
        <v>2.2223000000000002</v>
      </c>
      <c r="BD309" s="144">
        <f t="shared" si="50"/>
        <v>4.4442000000000004</v>
      </c>
      <c r="BE309" s="144">
        <f t="shared" si="50"/>
        <v>5.5550999999999995</v>
      </c>
      <c r="BF309" s="126">
        <f t="shared" si="49"/>
        <v>631245</v>
      </c>
      <c r="BG309" s="149"/>
    </row>
    <row r="310" spans="1:59" x14ac:dyDescent="0.15">
      <c r="A310" s="108">
        <f t="shared" si="52"/>
        <v>211</v>
      </c>
      <c r="B310" s="54" t="s">
        <v>599</v>
      </c>
      <c r="C310" s="109" t="s">
        <v>174</v>
      </c>
      <c r="D310" s="109" t="s">
        <v>171</v>
      </c>
      <c r="E310" s="110" t="s">
        <v>147</v>
      </c>
      <c r="F310" s="110" t="s">
        <v>140</v>
      </c>
      <c r="G310" s="110">
        <v>270</v>
      </c>
      <c r="H310" s="110" t="s">
        <v>149</v>
      </c>
      <c r="I310" s="110">
        <v>60</v>
      </c>
      <c r="J310" s="110" t="s">
        <v>144</v>
      </c>
      <c r="K310" s="110">
        <v>16</v>
      </c>
      <c r="L310" s="114" t="s">
        <v>228</v>
      </c>
      <c r="M310" s="114"/>
      <c r="N310" s="114"/>
      <c r="O310" s="114" t="s">
        <v>595</v>
      </c>
      <c r="P310" s="114"/>
      <c r="Q310" s="17">
        <v>100</v>
      </c>
      <c r="R310" s="17">
        <v>150</v>
      </c>
      <c r="S310" s="17">
        <v>110</v>
      </c>
      <c r="T310" s="17">
        <v>130</v>
      </c>
      <c r="U310" s="17">
        <v>120</v>
      </c>
      <c r="V310" s="17">
        <v>90</v>
      </c>
      <c r="W310" s="122" t="s">
        <v>134</v>
      </c>
      <c r="X310" s="122" t="s">
        <v>135</v>
      </c>
      <c r="Y310" s="122" t="s">
        <v>144</v>
      </c>
      <c r="Z310" s="122" t="s">
        <v>144</v>
      </c>
      <c r="AA310" s="122" t="s">
        <v>144</v>
      </c>
      <c r="AB310" s="122" t="s">
        <v>134</v>
      </c>
      <c r="AC310" s="126">
        <f t="shared" si="47"/>
        <v>5</v>
      </c>
      <c r="AD310" s="126">
        <f t="shared" si="47"/>
        <v>1</v>
      </c>
      <c r="AE310" s="126">
        <f t="shared" si="47"/>
        <v>4</v>
      </c>
      <c r="AF310" s="126">
        <f t="shared" si="45"/>
        <v>2</v>
      </c>
      <c r="AG310" s="126">
        <f t="shared" si="45"/>
        <v>3</v>
      </c>
      <c r="AH310" s="126">
        <f t="shared" si="45"/>
        <v>6</v>
      </c>
      <c r="AI310" s="134">
        <v>35</v>
      </c>
      <c r="AJ310" s="134">
        <v>0</v>
      </c>
      <c r="AK310" s="134">
        <v>0</v>
      </c>
      <c r="AL310" s="134">
        <v>180</v>
      </c>
      <c r="AM310" s="134">
        <f t="shared" si="48"/>
        <v>215</v>
      </c>
      <c r="AN310" s="135">
        <f t="shared" si="46"/>
        <v>4.0509259259259258E-4</v>
      </c>
      <c r="AO310" s="135">
        <f t="shared" si="46"/>
        <v>0</v>
      </c>
      <c r="AP310" s="135">
        <f t="shared" si="46"/>
        <v>0</v>
      </c>
      <c r="AQ310" s="135">
        <f t="shared" si="46"/>
        <v>2.0833333333333333E-3</v>
      </c>
      <c r="AR310" s="135">
        <f t="shared" si="46"/>
        <v>2.488425925925926E-3</v>
      </c>
      <c r="AS310" s="143"/>
      <c r="AT310" s="144">
        <f>IFERROR(Q310*INDEX(相性スクリプト1!$L$29:$L$33,MATCH(W310,相性スクリプト1!$K$29:$K$33,0),)," ")</f>
        <v>50</v>
      </c>
      <c r="AU310" s="144">
        <f>IFERROR(R310*INDEX(相性スクリプト1!$L$29:$L$33,MATCH(X310,相性スクリプト1!$K$29:$K$33,0),)," ")</f>
        <v>225</v>
      </c>
      <c r="AV310" s="144">
        <f>IFERROR(S310*INDEX(相性スクリプト1!$L$29:$L$33,MATCH(Y310,相性スクリプト1!$K$29:$K$33,0),)," ")</f>
        <v>110</v>
      </c>
      <c r="AW310" s="144">
        <f>IFERROR(T310*INDEX(相性スクリプト1!$L$29:$L$33,MATCH(Z310,相性スクリプト1!$K$29:$K$33,0),)," ")</f>
        <v>130</v>
      </c>
      <c r="AX310" s="144">
        <f>IFERROR(U310*INDEX(相性スクリプト1!$L$29:$L$33,MATCH(AA310,相性スクリプト1!$K$29:$K$33,0),)," ")</f>
        <v>120</v>
      </c>
      <c r="AY310" s="144">
        <f>IFERROR(V310*INDEX(相性スクリプト1!$L$29:$L$33,MATCH(AB310,相性スクリプト1!$K$29:$K$33,0),)," ")</f>
        <v>45</v>
      </c>
      <c r="AZ310" s="144">
        <f t="shared" si="51"/>
        <v>5.5556000000000001</v>
      </c>
      <c r="BA310" s="144">
        <f t="shared" si="51"/>
        <v>1.1114999999999999</v>
      </c>
      <c r="BB310" s="144">
        <f t="shared" si="51"/>
        <v>4.4443999999999999</v>
      </c>
      <c r="BC310" s="144">
        <f t="shared" si="50"/>
        <v>2.2223000000000002</v>
      </c>
      <c r="BD310" s="144">
        <f t="shared" si="50"/>
        <v>3.3331999999999997</v>
      </c>
      <c r="BE310" s="144">
        <f t="shared" si="50"/>
        <v>6.6660999999999992</v>
      </c>
      <c r="BF310" s="126">
        <f t="shared" si="49"/>
        <v>514236</v>
      </c>
      <c r="BG310" s="149"/>
    </row>
    <row r="311" spans="1:59" x14ac:dyDescent="0.15">
      <c r="A311" s="108">
        <f t="shared" si="52"/>
        <v>212</v>
      </c>
      <c r="B311" s="54" t="s">
        <v>174</v>
      </c>
      <c r="C311" s="109" t="s">
        <v>174</v>
      </c>
      <c r="D311" s="109" t="s">
        <v>174</v>
      </c>
      <c r="E311" s="110" t="s">
        <v>147</v>
      </c>
      <c r="F311" s="110" t="s">
        <v>140</v>
      </c>
      <c r="G311" s="110">
        <v>250</v>
      </c>
      <c r="H311" s="110" t="s">
        <v>149</v>
      </c>
      <c r="I311" s="110">
        <v>90</v>
      </c>
      <c r="J311" s="110" t="s">
        <v>144</v>
      </c>
      <c r="K311" s="110">
        <v>17</v>
      </c>
      <c r="L311" s="114" t="s">
        <v>228</v>
      </c>
      <c r="M311" s="114"/>
      <c r="N311" s="114"/>
      <c r="O311" s="114" t="s">
        <v>600</v>
      </c>
      <c r="P311" s="114"/>
      <c r="Q311" s="17">
        <v>110</v>
      </c>
      <c r="R311" s="17">
        <v>130</v>
      </c>
      <c r="S311" s="17">
        <v>160</v>
      </c>
      <c r="T311" s="17">
        <v>120</v>
      </c>
      <c r="U311" s="17">
        <v>90</v>
      </c>
      <c r="V311" s="17">
        <v>100</v>
      </c>
      <c r="W311" s="122" t="s">
        <v>134</v>
      </c>
      <c r="X311" s="122" t="s">
        <v>135</v>
      </c>
      <c r="Y311" s="122" t="s">
        <v>131</v>
      </c>
      <c r="Z311" s="122" t="s">
        <v>144</v>
      </c>
      <c r="AA311" s="122" t="s">
        <v>134</v>
      </c>
      <c r="AB311" s="122" t="s">
        <v>144</v>
      </c>
      <c r="AC311" s="126">
        <f t="shared" si="47"/>
        <v>5</v>
      </c>
      <c r="AD311" s="126">
        <f t="shared" si="47"/>
        <v>2</v>
      </c>
      <c r="AE311" s="126">
        <f t="shared" si="47"/>
        <v>1</v>
      </c>
      <c r="AF311" s="126">
        <f t="shared" si="45"/>
        <v>3</v>
      </c>
      <c r="AG311" s="126">
        <f t="shared" si="45"/>
        <v>6</v>
      </c>
      <c r="AH311" s="126">
        <f t="shared" si="45"/>
        <v>4</v>
      </c>
      <c r="AI311" s="134">
        <v>30</v>
      </c>
      <c r="AJ311" s="134">
        <v>0</v>
      </c>
      <c r="AK311" s="134">
        <v>0</v>
      </c>
      <c r="AL311" s="134">
        <v>180</v>
      </c>
      <c r="AM311" s="134">
        <f t="shared" si="48"/>
        <v>210</v>
      </c>
      <c r="AN311" s="135">
        <f t="shared" si="46"/>
        <v>3.4722222222222218E-4</v>
      </c>
      <c r="AO311" s="135">
        <f t="shared" si="46"/>
        <v>0</v>
      </c>
      <c r="AP311" s="135">
        <f t="shared" si="46"/>
        <v>0</v>
      </c>
      <c r="AQ311" s="135">
        <f t="shared" si="46"/>
        <v>2.0833333333333333E-3</v>
      </c>
      <c r="AR311" s="135">
        <f t="shared" si="46"/>
        <v>2.4305555555555556E-3</v>
      </c>
      <c r="AS311" s="143"/>
      <c r="AT311" s="144">
        <f>IFERROR(Q311*INDEX(相性スクリプト1!$L$29:$L$33,MATCH(W311,相性スクリプト1!$K$29:$K$33,0),)," ")</f>
        <v>55</v>
      </c>
      <c r="AU311" s="144">
        <f>IFERROR(R311*INDEX(相性スクリプト1!$L$29:$L$33,MATCH(X311,相性スクリプト1!$K$29:$K$33,0),)," ")</f>
        <v>195</v>
      </c>
      <c r="AV311" s="144">
        <f>IFERROR(S311*INDEX(相性スクリプト1!$L$29:$L$33,MATCH(Y311,相性スクリプト1!$K$29:$K$33,0),)," ")</f>
        <v>320</v>
      </c>
      <c r="AW311" s="144">
        <f>IFERROR(T311*INDEX(相性スクリプト1!$L$29:$L$33,MATCH(Z311,相性スクリプト1!$K$29:$K$33,0),)," ")</f>
        <v>120</v>
      </c>
      <c r="AX311" s="144">
        <f>IFERROR(U311*INDEX(相性スクリプト1!$L$29:$L$33,MATCH(AA311,相性スクリプト1!$K$29:$K$33,0),)," ")</f>
        <v>45</v>
      </c>
      <c r="AY311" s="144">
        <f>IFERROR(V311*INDEX(相性スクリプト1!$L$29:$L$33,MATCH(AB311,相性スクリプト1!$K$29:$K$33,0),)," ")</f>
        <v>100</v>
      </c>
      <c r="AZ311" s="144">
        <f t="shared" si="51"/>
        <v>5.5446</v>
      </c>
      <c r="BA311" s="144">
        <f t="shared" si="51"/>
        <v>2.2225000000000001</v>
      </c>
      <c r="BB311" s="144">
        <f t="shared" si="51"/>
        <v>1.1113999999999999</v>
      </c>
      <c r="BC311" s="144">
        <f t="shared" si="50"/>
        <v>3.3332999999999999</v>
      </c>
      <c r="BD311" s="144">
        <f t="shared" si="50"/>
        <v>6.6661999999999999</v>
      </c>
      <c r="BE311" s="144">
        <f t="shared" si="50"/>
        <v>4.4550999999999998</v>
      </c>
      <c r="BF311" s="126">
        <f t="shared" si="49"/>
        <v>521364</v>
      </c>
      <c r="BG311" s="149"/>
    </row>
    <row r="312" spans="1:59" x14ac:dyDescent="0.15">
      <c r="A312" s="108">
        <f t="shared" si="52"/>
        <v>212</v>
      </c>
      <c r="B312" s="54" t="s">
        <v>601</v>
      </c>
      <c r="C312" s="109" t="s">
        <v>174</v>
      </c>
      <c r="D312" s="109" t="s">
        <v>174</v>
      </c>
      <c r="E312" s="110" t="s">
        <v>147</v>
      </c>
      <c r="F312" s="110" t="s">
        <v>140</v>
      </c>
      <c r="G312" s="110">
        <v>250</v>
      </c>
      <c r="H312" s="110" t="s">
        <v>149</v>
      </c>
      <c r="I312" s="110">
        <v>90</v>
      </c>
      <c r="J312" s="110" t="s">
        <v>144</v>
      </c>
      <c r="K312" s="110">
        <v>17</v>
      </c>
      <c r="L312" s="114" t="s">
        <v>228</v>
      </c>
      <c r="M312" s="114"/>
      <c r="N312" s="114"/>
      <c r="O312" s="114" t="s">
        <v>602</v>
      </c>
      <c r="P312" s="114"/>
      <c r="Q312" s="17">
        <v>119</v>
      </c>
      <c r="R312" s="17">
        <v>143</v>
      </c>
      <c r="S312" s="17">
        <v>188</v>
      </c>
      <c r="T312" s="17">
        <v>130</v>
      </c>
      <c r="U312" s="17">
        <v>98</v>
      </c>
      <c r="V312" s="17">
        <v>114</v>
      </c>
      <c r="W312" s="122" t="s">
        <v>134</v>
      </c>
      <c r="X312" s="122" t="s">
        <v>135</v>
      </c>
      <c r="Y312" s="122" t="s">
        <v>131</v>
      </c>
      <c r="Z312" s="122" t="s">
        <v>144</v>
      </c>
      <c r="AA312" s="122" t="s">
        <v>134</v>
      </c>
      <c r="AB312" s="122" t="s">
        <v>144</v>
      </c>
      <c r="AC312" s="126">
        <f t="shared" si="47"/>
        <v>5</v>
      </c>
      <c r="AD312" s="126">
        <f t="shared" si="47"/>
        <v>2</v>
      </c>
      <c r="AE312" s="126">
        <f t="shared" si="47"/>
        <v>1</v>
      </c>
      <c r="AF312" s="126">
        <f t="shared" si="45"/>
        <v>3</v>
      </c>
      <c r="AG312" s="126">
        <f t="shared" si="45"/>
        <v>6</v>
      </c>
      <c r="AH312" s="126">
        <f t="shared" si="45"/>
        <v>4</v>
      </c>
      <c r="AI312" s="134">
        <v>334</v>
      </c>
      <c r="AJ312" s="134">
        <v>0</v>
      </c>
      <c r="AK312" s="134">
        <v>0</v>
      </c>
      <c r="AL312" s="134">
        <v>355</v>
      </c>
      <c r="AM312" s="134">
        <f t="shared" si="48"/>
        <v>689</v>
      </c>
      <c r="AN312" s="135">
        <f t="shared" ref="AN312:AR362" si="53">IF(OR(ISBLANK(AI312),AI312=" ")," ",IF(AI312&lt;0,"？",IFERROR(AI312/24/60/60,"-")))</f>
        <v>3.8657407407407403E-3</v>
      </c>
      <c r="AO312" s="135">
        <f t="shared" si="53"/>
        <v>0</v>
      </c>
      <c r="AP312" s="135">
        <f t="shared" si="53"/>
        <v>0</v>
      </c>
      <c r="AQ312" s="135">
        <f t="shared" si="53"/>
        <v>4.1087962962962962E-3</v>
      </c>
      <c r="AR312" s="135">
        <f t="shared" si="53"/>
        <v>7.9745370370370369E-3</v>
      </c>
      <c r="AS312" s="143"/>
      <c r="AT312" s="144">
        <f>IFERROR(Q312*INDEX(相性スクリプト1!$L$29:$L$33,MATCH(W312,相性スクリプト1!$K$29:$K$33,0),)," ")</f>
        <v>59.5</v>
      </c>
      <c r="AU312" s="144">
        <f>IFERROR(R312*INDEX(相性スクリプト1!$L$29:$L$33,MATCH(X312,相性スクリプト1!$K$29:$K$33,0),)," ")</f>
        <v>214.5</v>
      </c>
      <c r="AV312" s="144">
        <f>IFERROR(S312*INDEX(相性スクリプト1!$L$29:$L$33,MATCH(Y312,相性スクリプト1!$K$29:$K$33,0),)," ")</f>
        <v>376</v>
      </c>
      <c r="AW312" s="144">
        <f>IFERROR(T312*INDEX(相性スクリプト1!$L$29:$L$33,MATCH(Z312,相性スクリプト1!$K$29:$K$33,0),)," ")</f>
        <v>130</v>
      </c>
      <c r="AX312" s="144">
        <f>IFERROR(U312*INDEX(相性スクリプト1!$L$29:$L$33,MATCH(AA312,相性スクリプト1!$K$29:$K$33,0),)," ")</f>
        <v>49</v>
      </c>
      <c r="AY312" s="144">
        <f>IFERROR(V312*INDEX(相性スクリプト1!$L$29:$L$33,MATCH(AB312,相性スクリプト1!$K$29:$K$33,0),)," ")</f>
        <v>114</v>
      </c>
      <c r="AZ312" s="144">
        <f t="shared" si="51"/>
        <v>5.5446</v>
      </c>
      <c r="BA312" s="144">
        <f t="shared" si="51"/>
        <v>2.2225000000000001</v>
      </c>
      <c r="BB312" s="144">
        <f t="shared" si="51"/>
        <v>1.1113999999999999</v>
      </c>
      <c r="BC312" s="144">
        <f t="shared" si="50"/>
        <v>3.3332999999999999</v>
      </c>
      <c r="BD312" s="144">
        <f t="shared" si="50"/>
        <v>6.6661999999999999</v>
      </c>
      <c r="BE312" s="144">
        <f t="shared" si="50"/>
        <v>4.4550999999999998</v>
      </c>
      <c r="BF312" s="126">
        <f t="shared" si="49"/>
        <v>521364</v>
      </c>
      <c r="BG312" s="149"/>
    </row>
    <row r="313" spans="1:59" x14ac:dyDescent="0.15">
      <c r="A313" s="108">
        <f t="shared" si="52"/>
        <v>213</v>
      </c>
      <c r="B313" s="54" t="s">
        <v>603</v>
      </c>
      <c r="C313" s="109" t="s">
        <v>174</v>
      </c>
      <c r="D313" s="109" t="s">
        <v>187</v>
      </c>
      <c r="E313" s="110" t="s">
        <v>147</v>
      </c>
      <c r="F313" s="110" t="s">
        <v>140</v>
      </c>
      <c r="G313" s="110">
        <v>290</v>
      </c>
      <c r="H313" s="110" t="s">
        <v>141</v>
      </c>
      <c r="I313" s="110">
        <v>-20</v>
      </c>
      <c r="J313" s="110" t="s">
        <v>144</v>
      </c>
      <c r="K313" s="110">
        <v>15</v>
      </c>
      <c r="L313" s="114" t="s">
        <v>228</v>
      </c>
      <c r="M313" s="114"/>
      <c r="N313" s="114"/>
      <c r="O313" s="114" t="s">
        <v>595</v>
      </c>
      <c r="P313" s="114"/>
      <c r="Q313" s="17">
        <v>90</v>
      </c>
      <c r="R313" s="17">
        <v>130</v>
      </c>
      <c r="S313" s="17">
        <v>160</v>
      </c>
      <c r="T313" s="17">
        <v>120</v>
      </c>
      <c r="U313" s="17">
        <v>100</v>
      </c>
      <c r="V313" s="17">
        <v>110</v>
      </c>
      <c r="W313" s="122" t="s">
        <v>134</v>
      </c>
      <c r="X313" s="122" t="s">
        <v>144</v>
      </c>
      <c r="Y313" s="122" t="s">
        <v>131</v>
      </c>
      <c r="Z313" s="122" t="s">
        <v>144</v>
      </c>
      <c r="AA313" s="122" t="s">
        <v>134</v>
      </c>
      <c r="AB313" s="122" t="s">
        <v>144</v>
      </c>
      <c r="AC313" s="126">
        <f t="shared" si="47"/>
        <v>6</v>
      </c>
      <c r="AD313" s="126">
        <f t="shared" si="47"/>
        <v>2</v>
      </c>
      <c r="AE313" s="126">
        <f t="shared" si="47"/>
        <v>1</v>
      </c>
      <c r="AF313" s="126">
        <f t="shared" si="45"/>
        <v>3</v>
      </c>
      <c r="AG313" s="126">
        <f t="shared" si="45"/>
        <v>5</v>
      </c>
      <c r="AH313" s="126">
        <f t="shared" si="45"/>
        <v>4</v>
      </c>
      <c r="AI313" s="134">
        <v>24</v>
      </c>
      <c r="AJ313" s="134">
        <v>0</v>
      </c>
      <c r="AK313" s="134">
        <v>0</v>
      </c>
      <c r="AL313" s="134">
        <v>180</v>
      </c>
      <c r="AM313" s="134">
        <f t="shared" si="48"/>
        <v>204</v>
      </c>
      <c r="AN313" s="135">
        <f t="shared" si="53"/>
        <v>2.7777777777777778E-4</v>
      </c>
      <c r="AO313" s="135">
        <f t="shared" si="53"/>
        <v>0</v>
      </c>
      <c r="AP313" s="135">
        <f t="shared" si="53"/>
        <v>0</v>
      </c>
      <c r="AQ313" s="135">
        <f t="shared" si="53"/>
        <v>2.0833333333333333E-3</v>
      </c>
      <c r="AR313" s="135">
        <f t="shared" si="53"/>
        <v>2.3611111111111111E-3</v>
      </c>
      <c r="AS313" s="143"/>
      <c r="AT313" s="144">
        <f>IFERROR(Q313*INDEX(相性スクリプト1!$L$29:$L$33,MATCH(W313,相性スクリプト1!$K$29:$K$33,0),)," ")</f>
        <v>45</v>
      </c>
      <c r="AU313" s="144">
        <f>IFERROR(R313*INDEX(相性スクリプト1!$L$29:$L$33,MATCH(X313,相性スクリプト1!$K$29:$K$33,0),)," ")</f>
        <v>130</v>
      </c>
      <c r="AV313" s="144">
        <f>IFERROR(S313*INDEX(相性スクリプト1!$L$29:$L$33,MATCH(Y313,相性スクリプト1!$K$29:$K$33,0),)," ")</f>
        <v>320</v>
      </c>
      <c r="AW313" s="144">
        <f>IFERROR(T313*INDEX(相性スクリプト1!$L$29:$L$33,MATCH(Z313,相性スクリプト1!$K$29:$K$33,0),)," ")</f>
        <v>120</v>
      </c>
      <c r="AX313" s="144">
        <f>IFERROR(U313*INDEX(相性スクリプト1!$L$29:$L$33,MATCH(AA313,相性スクリプト1!$K$29:$K$33,0),)," ")</f>
        <v>50</v>
      </c>
      <c r="AY313" s="144">
        <f>IFERROR(V313*INDEX(相性スクリプト1!$L$29:$L$33,MATCH(AB313,相性スクリプト1!$K$29:$K$33,0),)," ")</f>
        <v>110</v>
      </c>
      <c r="AZ313" s="144">
        <f t="shared" si="51"/>
        <v>6.6665999999999999</v>
      </c>
      <c r="BA313" s="144">
        <f t="shared" si="51"/>
        <v>2.2225000000000001</v>
      </c>
      <c r="BB313" s="144">
        <f t="shared" si="51"/>
        <v>1.1113999999999999</v>
      </c>
      <c r="BC313" s="144">
        <f t="shared" si="50"/>
        <v>3.3332999999999999</v>
      </c>
      <c r="BD313" s="144">
        <f t="shared" si="50"/>
        <v>5.5552000000000001</v>
      </c>
      <c r="BE313" s="144">
        <f t="shared" si="50"/>
        <v>4.4440999999999997</v>
      </c>
      <c r="BF313" s="126">
        <f t="shared" si="49"/>
        <v>621354</v>
      </c>
      <c r="BG313" s="149"/>
    </row>
    <row r="314" spans="1:59" x14ac:dyDescent="0.15">
      <c r="A314" s="108">
        <f t="shared" si="52"/>
        <v>214</v>
      </c>
      <c r="B314" s="54" t="s">
        <v>604</v>
      </c>
      <c r="C314" s="109" t="s">
        <v>174</v>
      </c>
      <c r="D314" s="109" t="s">
        <v>197</v>
      </c>
      <c r="E314" s="110" t="s">
        <v>147</v>
      </c>
      <c r="F314" s="110" t="s">
        <v>140</v>
      </c>
      <c r="G314" s="110">
        <v>290</v>
      </c>
      <c r="H314" s="110" t="s">
        <v>149</v>
      </c>
      <c r="I314" s="110">
        <v>40</v>
      </c>
      <c r="J314" s="110" t="s">
        <v>148</v>
      </c>
      <c r="K314" s="110">
        <v>16</v>
      </c>
      <c r="L314" s="114" t="s">
        <v>228</v>
      </c>
      <c r="M314" s="114"/>
      <c r="N314" s="114"/>
      <c r="O314" s="114" t="s">
        <v>595</v>
      </c>
      <c r="P314" s="114" t="s">
        <v>198</v>
      </c>
      <c r="Q314" s="17">
        <v>90</v>
      </c>
      <c r="R314" s="17">
        <v>120</v>
      </c>
      <c r="S314" s="17">
        <v>150</v>
      </c>
      <c r="T314" s="17">
        <v>110</v>
      </c>
      <c r="U314" s="17">
        <v>80</v>
      </c>
      <c r="V314" s="17">
        <v>100</v>
      </c>
      <c r="W314" s="122" t="s">
        <v>134</v>
      </c>
      <c r="X314" s="122" t="s">
        <v>144</v>
      </c>
      <c r="Y314" s="122" t="s">
        <v>131</v>
      </c>
      <c r="Z314" s="122" t="s">
        <v>144</v>
      </c>
      <c r="AA314" s="122" t="s">
        <v>134</v>
      </c>
      <c r="AB314" s="122" t="s">
        <v>144</v>
      </c>
      <c r="AC314" s="126">
        <f t="shared" si="47"/>
        <v>5</v>
      </c>
      <c r="AD314" s="126">
        <f t="shared" si="47"/>
        <v>2</v>
      </c>
      <c r="AE314" s="126">
        <f t="shared" si="47"/>
        <v>1</v>
      </c>
      <c r="AF314" s="126">
        <f t="shared" si="45"/>
        <v>3</v>
      </c>
      <c r="AG314" s="126">
        <f t="shared" si="45"/>
        <v>6</v>
      </c>
      <c r="AH314" s="126">
        <f t="shared" si="45"/>
        <v>4</v>
      </c>
      <c r="AI314" s="134">
        <v>21</v>
      </c>
      <c r="AJ314" s="134">
        <v>0</v>
      </c>
      <c r="AK314" s="134">
        <v>0</v>
      </c>
      <c r="AL314" s="134">
        <v>180</v>
      </c>
      <c r="AM314" s="134">
        <f t="shared" si="48"/>
        <v>201</v>
      </c>
      <c r="AN314" s="135">
        <f t="shared" si="53"/>
        <v>2.4305555555555555E-4</v>
      </c>
      <c r="AO314" s="135">
        <f t="shared" si="53"/>
        <v>0</v>
      </c>
      <c r="AP314" s="135">
        <f t="shared" si="53"/>
        <v>0</v>
      </c>
      <c r="AQ314" s="135">
        <f t="shared" si="53"/>
        <v>2.0833333333333333E-3</v>
      </c>
      <c r="AR314" s="135">
        <f t="shared" si="53"/>
        <v>2.3263888888888891E-3</v>
      </c>
      <c r="AS314" s="143"/>
      <c r="AT314" s="144">
        <f>IFERROR(Q314*INDEX(相性スクリプト1!$L$29:$L$33,MATCH(W314,相性スクリプト1!$K$29:$K$33,0),)," ")</f>
        <v>45</v>
      </c>
      <c r="AU314" s="144">
        <f>IFERROR(R314*INDEX(相性スクリプト1!$L$29:$L$33,MATCH(X314,相性スクリプト1!$K$29:$K$33,0),)," ")</f>
        <v>120</v>
      </c>
      <c r="AV314" s="144">
        <f>IFERROR(S314*INDEX(相性スクリプト1!$L$29:$L$33,MATCH(Y314,相性スクリプト1!$K$29:$K$33,0),)," ")</f>
        <v>300</v>
      </c>
      <c r="AW314" s="144">
        <f>IFERROR(T314*INDEX(相性スクリプト1!$L$29:$L$33,MATCH(Z314,相性スクリプト1!$K$29:$K$33,0),)," ")</f>
        <v>110</v>
      </c>
      <c r="AX314" s="144">
        <f>IFERROR(U314*INDEX(相性スクリプト1!$L$29:$L$33,MATCH(AA314,相性スクリプト1!$K$29:$K$33,0),)," ")</f>
        <v>40</v>
      </c>
      <c r="AY314" s="144">
        <f>IFERROR(V314*INDEX(相性スクリプト1!$L$29:$L$33,MATCH(AB314,相性スクリプト1!$K$29:$K$33,0),)," ")</f>
        <v>100</v>
      </c>
      <c r="AZ314" s="144">
        <f t="shared" si="51"/>
        <v>5.5556000000000001</v>
      </c>
      <c r="BA314" s="144">
        <f t="shared" si="51"/>
        <v>2.2225000000000001</v>
      </c>
      <c r="BB314" s="144">
        <f t="shared" si="51"/>
        <v>1.1113999999999999</v>
      </c>
      <c r="BC314" s="144">
        <f t="shared" si="50"/>
        <v>3.3332999999999999</v>
      </c>
      <c r="BD314" s="144">
        <f t="shared" si="50"/>
        <v>6.6661999999999999</v>
      </c>
      <c r="BE314" s="144">
        <f t="shared" si="50"/>
        <v>4.4440999999999997</v>
      </c>
      <c r="BF314" s="126">
        <f t="shared" si="49"/>
        <v>521364</v>
      </c>
      <c r="BG314" s="149"/>
    </row>
    <row r="315" spans="1:59" x14ac:dyDescent="0.15">
      <c r="A315" s="108">
        <f t="shared" si="52"/>
        <v>215</v>
      </c>
      <c r="B315" s="54" t="s">
        <v>605</v>
      </c>
      <c r="C315" s="109" t="s">
        <v>174</v>
      </c>
      <c r="D315" s="109" t="s">
        <v>202</v>
      </c>
      <c r="E315" s="110" t="s">
        <v>147</v>
      </c>
      <c r="F315" s="110" t="s">
        <v>140</v>
      </c>
      <c r="G315" s="110">
        <v>330</v>
      </c>
      <c r="H315" s="110" t="s">
        <v>141</v>
      </c>
      <c r="I315" s="110">
        <v>70</v>
      </c>
      <c r="J315" s="110" t="s">
        <v>144</v>
      </c>
      <c r="K315" s="110">
        <v>13</v>
      </c>
      <c r="L315" s="114" t="s">
        <v>228</v>
      </c>
      <c r="M315" s="114"/>
      <c r="N315" s="114"/>
      <c r="O315" s="114" t="s">
        <v>595</v>
      </c>
      <c r="P315" s="114"/>
      <c r="Q315" s="17">
        <v>110</v>
      </c>
      <c r="R315" s="17">
        <v>100</v>
      </c>
      <c r="S315" s="17">
        <v>140</v>
      </c>
      <c r="T315" s="17">
        <v>120</v>
      </c>
      <c r="U315" s="17">
        <v>80</v>
      </c>
      <c r="V315" s="17">
        <v>90</v>
      </c>
      <c r="W315" s="122" t="s">
        <v>144</v>
      </c>
      <c r="X315" s="122" t="s">
        <v>134</v>
      </c>
      <c r="Y315" s="122" t="s">
        <v>135</v>
      </c>
      <c r="Z315" s="122" t="s">
        <v>144</v>
      </c>
      <c r="AA315" s="122" t="s">
        <v>134</v>
      </c>
      <c r="AB315" s="122" t="s">
        <v>134</v>
      </c>
      <c r="AC315" s="126">
        <f t="shared" si="47"/>
        <v>3</v>
      </c>
      <c r="AD315" s="126">
        <f t="shared" si="47"/>
        <v>4</v>
      </c>
      <c r="AE315" s="126">
        <f t="shared" si="47"/>
        <v>1</v>
      </c>
      <c r="AF315" s="126">
        <f t="shared" si="45"/>
        <v>2</v>
      </c>
      <c r="AG315" s="126">
        <f t="shared" si="45"/>
        <v>6</v>
      </c>
      <c r="AH315" s="126">
        <f t="shared" si="45"/>
        <v>5</v>
      </c>
      <c r="AI315" s="134">
        <v>12</v>
      </c>
      <c r="AJ315" s="134">
        <v>0</v>
      </c>
      <c r="AK315" s="134">
        <v>0</v>
      </c>
      <c r="AL315" s="134">
        <v>180</v>
      </c>
      <c r="AM315" s="134">
        <f t="shared" si="48"/>
        <v>192</v>
      </c>
      <c r="AN315" s="135">
        <f t="shared" si="53"/>
        <v>1.3888888888888889E-4</v>
      </c>
      <c r="AO315" s="135">
        <f t="shared" si="53"/>
        <v>0</v>
      </c>
      <c r="AP315" s="135">
        <f t="shared" si="53"/>
        <v>0</v>
      </c>
      <c r="AQ315" s="135">
        <f t="shared" si="53"/>
        <v>2.0833333333333333E-3</v>
      </c>
      <c r="AR315" s="135">
        <f t="shared" si="53"/>
        <v>2.2222222222222222E-3</v>
      </c>
      <c r="AS315" s="143"/>
      <c r="AT315" s="144">
        <f>IFERROR(Q315*INDEX(相性スクリプト1!$L$29:$L$33,MATCH(W315,相性スクリプト1!$K$29:$K$33,0),)," ")</f>
        <v>110</v>
      </c>
      <c r="AU315" s="144">
        <f>IFERROR(R315*INDEX(相性スクリプト1!$L$29:$L$33,MATCH(X315,相性スクリプト1!$K$29:$K$33,0),)," ")</f>
        <v>50</v>
      </c>
      <c r="AV315" s="144">
        <f>IFERROR(S315*INDEX(相性スクリプト1!$L$29:$L$33,MATCH(Y315,相性スクリプト1!$K$29:$K$33,0),)," ")</f>
        <v>210</v>
      </c>
      <c r="AW315" s="144">
        <f>IFERROR(T315*INDEX(相性スクリプト1!$L$29:$L$33,MATCH(Z315,相性スクリプト1!$K$29:$K$33,0),)," ")</f>
        <v>120</v>
      </c>
      <c r="AX315" s="144">
        <f>IFERROR(U315*INDEX(相性スクリプト1!$L$29:$L$33,MATCH(AA315,相性スクリプト1!$K$29:$K$33,0),)," ")</f>
        <v>40</v>
      </c>
      <c r="AY315" s="144">
        <f>IFERROR(V315*INDEX(相性スクリプト1!$L$29:$L$33,MATCH(AB315,相性スクリプト1!$K$29:$K$33,0),)," ")</f>
        <v>45</v>
      </c>
      <c r="AZ315" s="144">
        <f t="shared" si="51"/>
        <v>3.3335999999999997</v>
      </c>
      <c r="BA315" s="144">
        <f t="shared" si="51"/>
        <v>4.4444999999999997</v>
      </c>
      <c r="BB315" s="144">
        <f t="shared" si="51"/>
        <v>1.1113999999999999</v>
      </c>
      <c r="BC315" s="144">
        <f t="shared" si="50"/>
        <v>2.2223000000000002</v>
      </c>
      <c r="BD315" s="144">
        <f t="shared" si="50"/>
        <v>6.6661999999999999</v>
      </c>
      <c r="BE315" s="144">
        <f t="shared" si="50"/>
        <v>5.5550999999999995</v>
      </c>
      <c r="BF315" s="126">
        <f t="shared" si="49"/>
        <v>341265</v>
      </c>
      <c r="BG315" s="149"/>
    </row>
    <row r="316" spans="1:59" x14ac:dyDescent="0.15">
      <c r="A316" s="108">
        <f t="shared" si="52"/>
        <v>216</v>
      </c>
      <c r="B316" s="54" t="s">
        <v>606</v>
      </c>
      <c r="C316" s="109" t="s">
        <v>174</v>
      </c>
      <c r="D316" s="109" t="s">
        <v>204</v>
      </c>
      <c r="E316" s="110" t="s">
        <v>147</v>
      </c>
      <c r="F316" s="110" t="s">
        <v>140</v>
      </c>
      <c r="G316" s="110">
        <v>250</v>
      </c>
      <c r="H316" s="110" t="s">
        <v>149</v>
      </c>
      <c r="I316" s="110">
        <v>10</v>
      </c>
      <c r="J316" s="110" t="s">
        <v>134</v>
      </c>
      <c r="K316" s="110">
        <v>17</v>
      </c>
      <c r="L316" s="114" t="s">
        <v>228</v>
      </c>
      <c r="M316" s="114"/>
      <c r="N316" s="114"/>
      <c r="O316" s="114" t="s">
        <v>595</v>
      </c>
      <c r="P316" s="114"/>
      <c r="Q316" s="17">
        <v>90</v>
      </c>
      <c r="R316" s="17">
        <v>110</v>
      </c>
      <c r="S316" s="17">
        <v>130</v>
      </c>
      <c r="T316" s="17">
        <v>120</v>
      </c>
      <c r="U316" s="17">
        <v>100</v>
      </c>
      <c r="V316" s="17">
        <v>140</v>
      </c>
      <c r="W316" s="122" t="s">
        <v>134</v>
      </c>
      <c r="X316" s="122" t="s">
        <v>144</v>
      </c>
      <c r="Y316" s="122" t="s">
        <v>135</v>
      </c>
      <c r="Z316" s="122" t="s">
        <v>144</v>
      </c>
      <c r="AA316" s="122" t="s">
        <v>134</v>
      </c>
      <c r="AB316" s="122" t="s">
        <v>135</v>
      </c>
      <c r="AC316" s="126">
        <f t="shared" si="47"/>
        <v>6</v>
      </c>
      <c r="AD316" s="126">
        <f t="shared" si="47"/>
        <v>4</v>
      </c>
      <c r="AE316" s="126">
        <f t="shared" si="47"/>
        <v>2</v>
      </c>
      <c r="AF316" s="126">
        <f t="shared" si="45"/>
        <v>3</v>
      </c>
      <c r="AG316" s="126">
        <f t="shared" si="45"/>
        <v>5</v>
      </c>
      <c r="AH316" s="126">
        <f t="shared" si="45"/>
        <v>1</v>
      </c>
      <c r="AI316" s="134">
        <v>13</v>
      </c>
      <c r="AJ316" s="134">
        <v>0</v>
      </c>
      <c r="AK316" s="134">
        <v>0</v>
      </c>
      <c r="AL316" s="134">
        <v>180</v>
      </c>
      <c r="AM316" s="134">
        <f t="shared" si="48"/>
        <v>193</v>
      </c>
      <c r="AN316" s="135">
        <f t="shared" si="53"/>
        <v>1.5046296296296295E-4</v>
      </c>
      <c r="AO316" s="135">
        <f t="shared" si="53"/>
        <v>0</v>
      </c>
      <c r="AP316" s="135">
        <f t="shared" si="53"/>
        <v>0</v>
      </c>
      <c r="AQ316" s="135">
        <f t="shared" si="53"/>
        <v>2.0833333333333333E-3</v>
      </c>
      <c r="AR316" s="135">
        <f t="shared" si="53"/>
        <v>2.2337962962962962E-3</v>
      </c>
      <c r="AS316" s="143"/>
      <c r="AT316" s="144">
        <f>IFERROR(Q316*INDEX(相性スクリプト1!$L$29:$L$33,MATCH(W316,相性スクリプト1!$K$29:$K$33,0),)," ")</f>
        <v>45</v>
      </c>
      <c r="AU316" s="144">
        <f>IFERROR(R316*INDEX(相性スクリプト1!$L$29:$L$33,MATCH(X316,相性スクリプト1!$K$29:$K$33,0),)," ")</f>
        <v>110</v>
      </c>
      <c r="AV316" s="144">
        <f>IFERROR(S316*INDEX(相性スクリプト1!$L$29:$L$33,MATCH(Y316,相性スクリプト1!$K$29:$K$33,0),)," ")</f>
        <v>195</v>
      </c>
      <c r="AW316" s="144">
        <f>IFERROR(T316*INDEX(相性スクリプト1!$L$29:$L$33,MATCH(Z316,相性スクリプト1!$K$29:$K$33,0),)," ")</f>
        <v>120</v>
      </c>
      <c r="AX316" s="144">
        <f>IFERROR(U316*INDEX(相性スクリプト1!$L$29:$L$33,MATCH(AA316,相性スクリプト1!$K$29:$K$33,0),)," ")</f>
        <v>50</v>
      </c>
      <c r="AY316" s="144">
        <f>IFERROR(V316*INDEX(相性スクリプト1!$L$29:$L$33,MATCH(AB316,相性スクリプト1!$K$29:$K$33,0),)," ")</f>
        <v>210</v>
      </c>
      <c r="AZ316" s="144">
        <f t="shared" si="51"/>
        <v>6.6665999999999999</v>
      </c>
      <c r="BA316" s="144">
        <f t="shared" si="51"/>
        <v>4.4444999999999997</v>
      </c>
      <c r="BB316" s="144">
        <f t="shared" si="51"/>
        <v>2.2223999999999999</v>
      </c>
      <c r="BC316" s="144">
        <f t="shared" si="50"/>
        <v>3.3332999999999999</v>
      </c>
      <c r="BD316" s="144">
        <f t="shared" si="50"/>
        <v>5.5552000000000001</v>
      </c>
      <c r="BE316" s="144">
        <f t="shared" si="50"/>
        <v>1.1111</v>
      </c>
      <c r="BF316" s="126">
        <f t="shared" si="49"/>
        <v>642351</v>
      </c>
      <c r="BG316" s="149"/>
    </row>
    <row r="317" spans="1:59" x14ac:dyDescent="0.15">
      <c r="A317" s="108">
        <f t="shared" si="52"/>
        <v>216</v>
      </c>
      <c r="B317" s="54" t="s">
        <v>607</v>
      </c>
      <c r="C317" s="109" t="s">
        <v>174</v>
      </c>
      <c r="D317" s="109" t="s">
        <v>204</v>
      </c>
      <c r="E317" s="110" t="s">
        <v>147</v>
      </c>
      <c r="F317" s="110" t="s">
        <v>140</v>
      </c>
      <c r="G317" s="110">
        <v>270</v>
      </c>
      <c r="H317" s="110" t="s">
        <v>149</v>
      </c>
      <c r="I317" s="110">
        <v>10</v>
      </c>
      <c r="J317" s="110" t="s">
        <v>134</v>
      </c>
      <c r="K317" s="110">
        <v>17</v>
      </c>
      <c r="L317" s="114" t="s">
        <v>228</v>
      </c>
      <c r="M317" s="114"/>
      <c r="N317" s="114"/>
      <c r="O317" s="114" t="s">
        <v>608</v>
      </c>
      <c r="P317" s="114"/>
      <c r="Q317" s="17">
        <v>123</v>
      </c>
      <c r="R317" s="17">
        <v>126</v>
      </c>
      <c r="S317" s="17">
        <v>144</v>
      </c>
      <c r="T317" s="17">
        <v>127</v>
      </c>
      <c r="U317" s="17">
        <v>108</v>
      </c>
      <c r="V317" s="17">
        <v>145</v>
      </c>
      <c r="W317" s="122" t="s">
        <v>134</v>
      </c>
      <c r="X317" s="122" t="s">
        <v>144</v>
      </c>
      <c r="Y317" s="122" t="s">
        <v>135</v>
      </c>
      <c r="Z317" s="122" t="s">
        <v>144</v>
      </c>
      <c r="AA317" s="122" t="s">
        <v>134</v>
      </c>
      <c r="AB317" s="122" t="s">
        <v>135</v>
      </c>
      <c r="AC317" s="126">
        <f t="shared" si="47"/>
        <v>5</v>
      </c>
      <c r="AD317" s="126">
        <f t="shared" si="47"/>
        <v>4</v>
      </c>
      <c r="AE317" s="126">
        <f t="shared" si="47"/>
        <v>2</v>
      </c>
      <c r="AF317" s="126">
        <f t="shared" si="45"/>
        <v>3</v>
      </c>
      <c r="AG317" s="126">
        <f t="shared" si="45"/>
        <v>6</v>
      </c>
      <c r="AH317" s="126">
        <f t="shared" si="45"/>
        <v>1</v>
      </c>
      <c r="AI317" s="134">
        <v>3255</v>
      </c>
      <c r="AJ317" s="134">
        <v>0</v>
      </c>
      <c r="AK317" s="134">
        <v>0</v>
      </c>
      <c r="AL317" s="134">
        <v>292</v>
      </c>
      <c r="AM317" s="134">
        <f t="shared" si="48"/>
        <v>3547</v>
      </c>
      <c r="AN317" s="135">
        <f t="shared" si="53"/>
        <v>3.7673611111111109E-2</v>
      </c>
      <c r="AO317" s="135">
        <f t="shared" si="53"/>
        <v>0</v>
      </c>
      <c r="AP317" s="135">
        <f t="shared" si="53"/>
        <v>0</v>
      </c>
      <c r="AQ317" s="135">
        <f t="shared" si="53"/>
        <v>3.3796296296296296E-3</v>
      </c>
      <c r="AR317" s="135">
        <f t="shared" si="53"/>
        <v>4.1053240740740744E-2</v>
      </c>
      <c r="AS317" s="143"/>
      <c r="AT317" s="144">
        <f>IFERROR(Q317*INDEX(相性スクリプト1!$L$29:$L$33,MATCH(W317,相性スクリプト1!$K$29:$K$33,0),)," ")</f>
        <v>61.5</v>
      </c>
      <c r="AU317" s="144">
        <f>IFERROR(R317*INDEX(相性スクリプト1!$L$29:$L$33,MATCH(X317,相性スクリプト1!$K$29:$K$33,0),)," ")</f>
        <v>126</v>
      </c>
      <c r="AV317" s="144">
        <f>IFERROR(S317*INDEX(相性スクリプト1!$L$29:$L$33,MATCH(Y317,相性スクリプト1!$K$29:$K$33,0),)," ")</f>
        <v>216</v>
      </c>
      <c r="AW317" s="144">
        <f>IFERROR(T317*INDEX(相性スクリプト1!$L$29:$L$33,MATCH(Z317,相性スクリプト1!$K$29:$K$33,0),)," ")</f>
        <v>127</v>
      </c>
      <c r="AX317" s="144">
        <f>IFERROR(U317*INDEX(相性スクリプト1!$L$29:$L$33,MATCH(AA317,相性スクリプト1!$K$29:$K$33,0),)," ")</f>
        <v>54</v>
      </c>
      <c r="AY317" s="144">
        <f>IFERROR(V317*INDEX(相性スクリプト1!$L$29:$L$33,MATCH(AB317,相性スクリプト1!$K$29:$K$33,0),)," ")</f>
        <v>217.5</v>
      </c>
      <c r="AZ317" s="144">
        <f t="shared" si="51"/>
        <v>5.5556000000000001</v>
      </c>
      <c r="BA317" s="144">
        <f t="shared" si="51"/>
        <v>4.4444999999999997</v>
      </c>
      <c r="BB317" s="144">
        <f t="shared" si="51"/>
        <v>2.2223999999999999</v>
      </c>
      <c r="BC317" s="144">
        <f t="shared" si="50"/>
        <v>3.3332999999999999</v>
      </c>
      <c r="BD317" s="144">
        <f t="shared" si="50"/>
        <v>6.6661999999999999</v>
      </c>
      <c r="BE317" s="144">
        <f t="shared" si="50"/>
        <v>1.1111</v>
      </c>
      <c r="BF317" s="126">
        <f t="shared" si="49"/>
        <v>542361</v>
      </c>
      <c r="BG317" s="149"/>
    </row>
    <row r="318" spans="1:59" x14ac:dyDescent="0.15">
      <c r="A318" s="108">
        <f t="shared" si="52"/>
        <v>217</v>
      </c>
      <c r="B318" s="54" t="s">
        <v>609</v>
      </c>
      <c r="C318" s="109" t="s">
        <v>174</v>
      </c>
      <c r="D318" s="109" t="s">
        <v>206</v>
      </c>
      <c r="E318" s="110" t="s">
        <v>147</v>
      </c>
      <c r="F318" s="110" t="s">
        <v>140</v>
      </c>
      <c r="G318" s="110">
        <v>270</v>
      </c>
      <c r="H318" s="110" t="s">
        <v>155</v>
      </c>
      <c r="I318" s="110">
        <v>45</v>
      </c>
      <c r="J318" s="110" t="s">
        <v>144</v>
      </c>
      <c r="K318" s="110">
        <v>16</v>
      </c>
      <c r="L318" s="114" t="s">
        <v>228</v>
      </c>
      <c r="M318" s="114"/>
      <c r="N318" s="114"/>
      <c r="O318" s="114" t="s">
        <v>608</v>
      </c>
      <c r="P318" s="114"/>
      <c r="Q318" s="17">
        <v>100</v>
      </c>
      <c r="R318" s="17">
        <v>110</v>
      </c>
      <c r="S318" s="17">
        <v>140</v>
      </c>
      <c r="T318" s="17">
        <v>120</v>
      </c>
      <c r="U318" s="17">
        <v>80</v>
      </c>
      <c r="V318" s="17">
        <v>90</v>
      </c>
      <c r="W318" s="122" t="s">
        <v>144</v>
      </c>
      <c r="X318" s="122" t="s">
        <v>144</v>
      </c>
      <c r="Y318" s="122" t="s">
        <v>135</v>
      </c>
      <c r="Z318" s="122" t="s">
        <v>144</v>
      </c>
      <c r="AA318" s="122" t="s">
        <v>134</v>
      </c>
      <c r="AB318" s="122" t="s">
        <v>144</v>
      </c>
      <c r="AC318" s="126">
        <f t="shared" si="47"/>
        <v>4</v>
      </c>
      <c r="AD318" s="126">
        <f t="shared" si="47"/>
        <v>3</v>
      </c>
      <c r="AE318" s="126">
        <f t="shared" si="47"/>
        <v>1</v>
      </c>
      <c r="AF318" s="126">
        <f t="shared" si="45"/>
        <v>2</v>
      </c>
      <c r="AG318" s="126">
        <f t="shared" si="45"/>
        <v>6</v>
      </c>
      <c r="AH318" s="126">
        <f t="shared" si="45"/>
        <v>5</v>
      </c>
      <c r="AI318" s="134">
        <v>3</v>
      </c>
      <c r="AJ318" s="134">
        <v>0</v>
      </c>
      <c r="AK318" s="134">
        <v>0</v>
      </c>
      <c r="AL318" s="134">
        <v>180</v>
      </c>
      <c r="AM318" s="134">
        <f t="shared" si="48"/>
        <v>183</v>
      </c>
      <c r="AN318" s="135">
        <f t="shared" si="53"/>
        <v>3.4722222222222222E-5</v>
      </c>
      <c r="AO318" s="135">
        <f t="shared" si="53"/>
        <v>0</v>
      </c>
      <c r="AP318" s="135">
        <f t="shared" si="53"/>
        <v>0</v>
      </c>
      <c r="AQ318" s="135">
        <f t="shared" si="53"/>
        <v>2.0833333333333333E-3</v>
      </c>
      <c r="AR318" s="135">
        <f t="shared" si="53"/>
        <v>2.1180555555555553E-3</v>
      </c>
      <c r="AS318" s="143"/>
      <c r="AT318" s="144">
        <f>IFERROR(Q318*INDEX(相性スクリプト1!$L$29:$L$33,MATCH(W318,相性スクリプト1!$K$29:$K$33,0),)," ")</f>
        <v>100</v>
      </c>
      <c r="AU318" s="144">
        <f>IFERROR(R318*INDEX(相性スクリプト1!$L$29:$L$33,MATCH(X318,相性スクリプト1!$K$29:$K$33,0),)," ")</f>
        <v>110</v>
      </c>
      <c r="AV318" s="144">
        <f>IFERROR(S318*INDEX(相性スクリプト1!$L$29:$L$33,MATCH(Y318,相性スクリプト1!$K$29:$K$33,0),)," ")</f>
        <v>210</v>
      </c>
      <c r="AW318" s="144">
        <f>IFERROR(T318*INDEX(相性スクリプト1!$L$29:$L$33,MATCH(Z318,相性スクリプト1!$K$29:$K$33,0),)," ")</f>
        <v>120</v>
      </c>
      <c r="AX318" s="144">
        <f>IFERROR(U318*INDEX(相性スクリプト1!$L$29:$L$33,MATCH(AA318,相性スクリプト1!$K$29:$K$33,0),)," ")</f>
        <v>40</v>
      </c>
      <c r="AY318" s="144">
        <f>IFERROR(V318*INDEX(相性スクリプト1!$L$29:$L$33,MATCH(AB318,相性スクリプト1!$K$29:$K$33,0),)," ")</f>
        <v>90</v>
      </c>
      <c r="AZ318" s="144">
        <f t="shared" si="51"/>
        <v>4.4446000000000003</v>
      </c>
      <c r="BA318" s="144">
        <f t="shared" si="51"/>
        <v>3.3334999999999999</v>
      </c>
      <c r="BB318" s="144">
        <f t="shared" si="51"/>
        <v>1.1113999999999999</v>
      </c>
      <c r="BC318" s="144">
        <f t="shared" si="50"/>
        <v>2.2223000000000002</v>
      </c>
      <c r="BD318" s="144">
        <f t="shared" si="50"/>
        <v>6.6661999999999999</v>
      </c>
      <c r="BE318" s="144">
        <f t="shared" si="50"/>
        <v>5.5550999999999995</v>
      </c>
      <c r="BF318" s="126">
        <f t="shared" si="49"/>
        <v>431265</v>
      </c>
      <c r="BG318" s="149"/>
    </row>
    <row r="319" spans="1:59" x14ac:dyDescent="0.15">
      <c r="A319" s="108">
        <f t="shared" si="52"/>
        <v>218</v>
      </c>
      <c r="B319" s="54" t="s">
        <v>610</v>
      </c>
      <c r="C319" s="109" t="s">
        <v>174</v>
      </c>
      <c r="D319" s="109" t="s">
        <v>208</v>
      </c>
      <c r="E319" s="110" t="s">
        <v>147</v>
      </c>
      <c r="F319" s="110" t="s">
        <v>140</v>
      </c>
      <c r="G319" s="110">
        <v>250</v>
      </c>
      <c r="H319" s="110" t="s">
        <v>141</v>
      </c>
      <c r="I319" s="110">
        <v>-35</v>
      </c>
      <c r="J319" s="110" t="s">
        <v>144</v>
      </c>
      <c r="K319" s="110">
        <v>15</v>
      </c>
      <c r="L319" s="114" t="s">
        <v>228</v>
      </c>
      <c r="M319" s="114"/>
      <c r="N319" s="114"/>
      <c r="O319" s="114" t="s">
        <v>608</v>
      </c>
      <c r="P319" s="114"/>
      <c r="Q319" s="17">
        <v>90</v>
      </c>
      <c r="R319" s="17">
        <v>130</v>
      </c>
      <c r="S319" s="17">
        <v>140</v>
      </c>
      <c r="T319" s="17">
        <v>120</v>
      </c>
      <c r="U319" s="17">
        <v>100</v>
      </c>
      <c r="V319" s="17">
        <v>110</v>
      </c>
      <c r="W319" s="122" t="s">
        <v>134</v>
      </c>
      <c r="X319" s="122" t="s">
        <v>144</v>
      </c>
      <c r="Y319" s="122" t="s">
        <v>144</v>
      </c>
      <c r="Z319" s="122" t="s">
        <v>144</v>
      </c>
      <c r="AA319" s="122" t="s">
        <v>134</v>
      </c>
      <c r="AB319" s="122" t="s">
        <v>144</v>
      </c>
      <c r="AC319" s="126">
        <f t="shared" si="47"/>
        <v>6</v>
      </c>
      <c r="AD319" s="126">
        <f t="shared" si="47"/>
        <v>2</v>
      </c>
      <c r="AE319" s="126">
        <f t="shared" si="47"/>
        <v>1</v>
      </c>
      <c r="AF319" s="126">
        <f t="shared" si="45"/>
        <v>3</v>
      </c>
      <c r="AG319" s="126">
        <f t="shared" si="45"/>
        <v>5</v>
      </c>
      <c r="AH319" s="126">
        <f t="shared" si="45"/>
        <v>4</v>
      </c>
      <c r="AI319" s="134">
        <v>37</v>
      </c>
      <c r="AJ319" s="134">
        <v>0</v>
      </c>
      <c r="AK319" s="134">
        <v>0</v>
      </c>
      <c r="AL319" s="134">
        <v>180</v>
      </c>
      <c r="AM319" s="134">
        <f t="shared" si="48"/>
        <v>217</v>
      </c>
      <c r="AN319" s="135">
        <f t="shared" si="53"/>
        <v>4.2824074074074081E-4</v>
      </c>
      <c r="AO319" s="135">
        <f t="shared" si="53"/>
        <v>0</v>
      </c>
      <c r="AP319" s="135">
        <f t="shared" si="53"/>
        <v>0</v>
      </c>
      <c r="AQ319" s="135">
        <f t="shared" si="53"/>
        <v>2.0833333333333333E-3</v>
      </c>
      <c r="AR319" s="135">
        <f t="shared" si="53"/>
        <v>2.5115740740740741E-3</v>
      </c>
      <c r="AS319" s="143"/>
      <c r="AT319" s="144">
        <f>IFERROR(Q319*INDEX(相性スクリプト1!$L$29:$L$33,MATCH(W319,相性スクリプト1!$K$29:$K$33,0),)," ")</f>
        <v>45</v>
      </c>
      <c r="AU319" s="144">
        <f>IFERROR(R319*INDEX(相性スクリプト1!$L$29:$L$33,MATCH(X319,相性スクリプト1!$K$29:$K$33,0),)," ")</f>
        <v>130</v>
      </c>
      <c r="AV319" s="144">
        <f>IFERROR(S319*INDEX(相性スクリプト1!$L$29:$L$33,MATCH(Y319,相性スクリプト1!$K$29:$K$33,0),)," ")</f>
        <v>140</v>
      </c>
      <c r="AW319" s="144">
        <f>IFERROR(T319*INDEX(相性スクリプト1!$L$29:$L$33,MATCH(Z319,相性スクリプト1!$K$29:$K$33,0),)," ")</f>
        <v>120</v>
      </c>
      <c r="AX319" s="144">
        <f>IFERROR(U319*INDEX(相性スクリプト1!$L$29:$L$33,MATCH(AA319,相性スクリプト1!$K$29:$K$33,0),)," ")</f>
        <v>50</v>
      </c>
      <c r="AY319" s="144">
        <f>IFERROR(V319*INDEX(相性スクリプト1!$L$29:$L$33,MATCH(AB319,相性スクリプト1!$K$29:$K$33,0),)," ")</f>
        <v>110</v>
      </c>
      <c r="AZ319" s="144">
        <f t="shared" si="51"/>
        <v>6.6665999999999999</v>
      </c>
      <c r="BA319" s="144">
        <f t="shared" si="51"/>
        <v>2.2225000000000001</v>
      </c>
      <c r="BB319" s="144">
        <f t="shared" si="51"/>
        <v>1.1113999999999999</v>
      </c>
      <c r="BC319" s="144">
        <f t="shared" si="50"/>
        <v>3.3332999999999999</v>
      </c>
      <c r="BD319" s="144">
        <f t="shared" si="50"/>
        <v>5.5552000000000001</v>
      </c>
      <c r="BE319" s="144">
        <f t="shared" si="50"/>
        <v>4.4440999999999997</v>
      </c>
      <c r="BF319" s="126">
        <f t="shared" si="49"/>
        <v>621354</v>
      </c>
      <c r="BG319" s="149"/>
    </row>
    <row r="320" spans="1:59" x14ac:dyDescent="0.15">
      <c r="A320" s="108">
        <f t="shared" si="52"/>
        <v>219</v>
      </c>
      <c r="B320" s="54" t="s">
        <v>611</v>
      </c>
      <c r="C320" s="109" t="s">
        <v>174</v>
      </c>
      <c r="D320" s="109" t="s">
        <v>210</v>
      </c>
      <c r="E320" s="110"/>
      <c r="F320" s="110"/>
      <c r="G320" s="110"/>
      <c r="H320" s="110"/>
      <c r="I320" s="110"/>
      <c r="J320" s="110"/>
      <c r="K320" s="110"/>
      <c r="L320" s="114"/>
      <c r="M320" s="114"/>
      <c r="N320" s="114"/>
      <c r="O320" s="114"/>
      <c r="P320" s="114"/>
      <c r="Q320" s="17"/>
      <c r="R320" s="17"/>
      <c r="S320" s="17"/>
      <c r="T320" s="17"/>
      <c r="U320" s="17"/>
      <c r="V320" s="17"/>
      <c r="W320" s="122"/>
      <c r="X320" s="122"/>
      <c r="Y320" s="122"/>
      <c r="Z320" s="122"/>
      <c r="AA320" s="122"/>
      <c r="AB320" s="122"/>
      <c r="AC320" s="126" t="str">
        <f t="shared" si="47"/>
        <v xml:space="preserve"> </v>
      </c>
      <c r="AD320" s="126" t="str">
        <f t="shared" si="47"/>
        <v xml:space="preserve"> </v>
      </c>
      <c r="AE320" s="126" t="str">
        <f t="shared" si="47"/>
        <v xml:space="preserve"> </v>
      </c>
      <c r="AF320" s="126" t="str">
        <f t="shared" si="45"/>
        <v xml:space="preserve"> </v>
      </c>
      <c r="AG320" s="126" t="str">
        <f t="shared" si="45"/>
        <v xml:space="preserve"> </v>
      </c>
      <c r="AH320" s="126" t="str">
        <f t="shared" si="45"/>
        <v xml:space="preserve"> </v>
      </c>
      <c r="AI320" s="134"/>
      <c r="AJ320" s="134"/>
      <c r="AK320" s="134"/>
      <c r="AL320" s="134"/>
      <c r="AM320" s="134" t="str">
        <f t="shared" si="48"/>
        <v xml:space="preserve"> </v>
      </c>
      <c r="AN320" s="135" t="str">
        <f t="shared" si="53"/>
        <v xml:space="preserve"> </v>
      </c>
      <c r="AO320" s="135" t="str">
        <f t="shared" si="53"/>
        <v xml:space="preserve"> </v>
      </c>
      <c r="AP320" s="135" t="str">
        <f t="shared" si="53"/>
        <v xml:space="preserve"> </v>
      </c>
      <c r="AQ320" s="135" t="str">
        <f t="shared" si="53"/>
        <v xml:space="preserve"> </v>
      </c>
      <c r="AR320" s="135" t="str">
        <f t="shared" si="53"/>
        <v xml:space="preserve"> </v>
      </c>
      <c r="AS320" s="143"/>
      <c r="AT320" s="144" t="str">
        <f>IFERROR(Q320*INDEX(相性スクリプト1!$L$29:$L$33,MATCH(W320,相性スクリプト1!$K$29:$K$33,0),)," ")</f>
        <v xml:space="preserve"> </v>
      </c>
      <c r="AU320" s="144" t="str">
        <f>IFERROR(R320*INDEX(相性スクリプト1!$L$29:$L$33,MATCH(X320,相性スクリプト1!$K$29:$K$33,0),)," ")</f>
        <v xml:space="preserve"> </v>
      </c>
      <c r="AV320" s="144" t="str">
        <f>IFERROR(S320*INDEX(相性スクリプト1!$L$29:$L$33,MATCH(Y320,相性スクリプト1!$K$29:$K$33,0),)," ")</f>
        <v xml:space="preserve"> </v>
      </c>
      <c r="AW320" s="144" t="str">
        <f>IFERROR(T320*INDEX(相性スクリプト1!$L$29:$L$33,MATCH(Z320,相性スクリプト1!$K$29:$K$33,0),)," ")</f>
        <v xml:space="preserve"> </v>
      </c>
      <c r="AX320" s="144" t="str">
        <f>IFERROR(U320*INDEX(相性スクリプト1!$L$29:$L$33,MATCH(AA320,相性スクリプト1!$K$29:$K$33,0),)," ")</f>
        <v xml:space="preserve"> </v>
      </c>
      <c r="AY320" s="144" t="str">
        <f>IFERROR(V320*INDEX(相性スクリプト1!$L$29:$L$33,MATCH(AB320,相性スクリプト1!$K$29:$K$33,0),)," ")</f>
        <v xml:space="preserve"> </v>
      </c>
      <c r="AZ320" s="144" t="str">
        <f t="shared" si="51"/>
        <v xml:space="preserve"> </v>
      </c>
      <c r="BA320" s="144" t="str">
        <f t="shared" si="51"/>
        <v xml:space="preserve"> </v>
      </c>
      <c r="BB320" s="144" t="str">
        <f t="shared" si="51"/>
        <v xml:space="preserve"> </v>
      </c>
      <c r="BC320" s="144" t="str">
        <f t="shared" si="50"/>
        <v xml:space="preserve"> </v>
      </c>
      <c r="BD320" s="144" t="str">
        <f t="shared" si="50"/>
        <v xml:space="preserve"> </v>
      </c>
      <c r="BE320" s="144" t="str">
        <f t="shared" si="50"/>
        <v xml:space="preserve"> </v>
      </c>
      <c r="BF320" s="126" t="str">
        <f t="shared" si="49"/>
        <v xml:space="preserve"> </v>
      </c>
      <c r="BG320" s="149"/>
    </row>
    <row r="321" spans="1:59" x14ac:dyDescent="0.15">
      <c r="A321" s="108">
        <f t="shared" si="52"/>
        <v>219</v>
      </c>
      <c r="B321" s="54" t="s">
        <v>612</v>
      </c>
      <c r="C321" s="109" t="s">
        <v>174</v>
      </c>
      <c r="D321" s="109" t="s">
        <v>210</v>
      </c>
      <c r="E321" s="110" t="s">
        <v>147</v>
      </c>
      <c r="F321" s="110" t="s">
        <v>212</v>
      </c>
      <c r="G321" s="110">
        <v>310</v>
      </c>
      <c r="H321" s="110" t="s">
        <v>149</v>
      </c>
      <c r="I321" s="110">
        <v>40</v>
      </c>
      <c r="J321" s="110" t="s">
        <v>144</v>
      </c>
      <c r="K321" s="110">
        <v>17</v>
      </c>
      <c r="L321" s="114" t="s">
        <v>346</v>
      </c>
      <c r="M321" s="114" t="s">
        <v>613</v>
      </c>
      <c r="N321" s="114"/>
      <c r="O321" s="114" t="s">
        <v>608</v>
      </c>
      <c r="P321" s="114" t="s">
        <v>163</v>
      </c>
      <c r="Q321" s="17">
        <v>118</v>
      </c>
      <c r="R321" s="17">
        <v>155</v>
      </c>
      <c r="S321" s="17">
        <v>151</v>
      </c>
      <c r="T321" s="17">
        <v>112</v>
      </c>
      <c r="U321" s="17">
        <v>108</v>
      </c>
      <c r="V321" s="17">
        <v>113</v>
      </c>
      <c r="W321" s="122" t="s">
        <v>134</v>
      </c>
      <c r="X321" s="122" t="s">
        <v>144</v>
      </c>
      <c r="Y321" s="122" t="s">
        <v>135</v>
      </c>
      <c r="Z321" s="122" t="s">
        <v>144</v>
      </c>
      <c r="AA321" s="122" t="s">
        <v>134</v>
      </c>
      <c r="AB321" s="122" t="s">
        <v>144</v>
      </c>
      <c r="AC321" s="126">
        <f t="shared" si="47"/>
        <v>5</v>
      </c>
      <c r="AD321" s="126">
        <f t="shared" si="47"/>
        <v>2</v>
      </c>
      <c r="AE321" s="126">
        <f t="shared" si="47"/>
        <v>1</v>
      </c>
      <c r="AF321" s="126">
        <f t="shared" si="45"/>
        <v>4</v>
      </c>
      <c r="AG321" s="126">
        <f t="shared" si="45"/>
        <v>6</v>
      </c>
      <c r="AH321" s="126">
        <f t="shared" si="45"/>
        <v>3</v>
      </c>
      <c r="AI321" s="134">
        <v>2406</v>
      </c>
      <c r="AJ321" s="134">
        <v>0</v>
      </c>
      <c r="AK321" s="134">
        <v>0</v>
      </c>
      <c r="AL321" s="134">
        <v>232</v>
      </c>
      <c r="AM321" s="134">
        <f t="shared" si="48"/>
        <v>2638</v>
      </c>
      <c r="AN321" s="135">
        <f t="shared" si="53"/>
        <v>2.7847222222222225E-2</v>
      </c>
      <c r="AO321" s="135">
        <f t="shared" si="53"/>
        <v>0</v>
      </c>
      <c r="AP321" s="135">
        <f t="shared" si="53"/>
        <v>0</v>
      </c>
      <c r="AQ321" s="135">
        <f t="shared" si="53"/>
        <v>2.685185185185185E-3</v>
      </c>
      <c r="AR321" s="135">
        <f t="shared" si="53"/>
        <v>3.0532407407407411E-2</v>
      </c>
      <c r="AS321" s="143"/>
      <c r="AT321" s="144">
        <f>IFERROR(Q321*INDEX(相性スクリプト1!$L$29:$L$33,MATCH(W321,相性スクリプト1!$K$29:$K$33,0),)," ")</f>
        <v>59</v>
      </c>
      <c r="AU321" s="144">
        <f>IFERROR(R321*INDEX(相性スクリプト1!$L$29:$L$33,MATCH(X321,相性スクリプト1!$K$29:$K$33,0),)," ")</f>
        <v>155</v>
      </c>
      <c r="AV321" s="144">
        <f>IFERROR(S321*INDEX(相性スクリプト1!$L$29:$L$33,MATCH(Y321,相性スクリプト1!$K$29:$K$33,0),)," ")</f>
        <v>226.5</v>
      </c>
      <c r="AW321" s="144">
        <f>IFERROR(T321*INDEX(相性スクリプト1!$L$29:$L$33,MATCH(Z321,相性スクリプト1!$K$29:$K$33,0),)," ")</f>
        <v>112</v>
      </c>
      <c r="AX321" s="144">
        <f>IFERROR(U321*INDEX(相性スクリプト1!$L$29:$L$33,MATCH(AA321,相性スクリプト1!$K$29:$K$33,0),)," ")</f>
        <v>54</v>
      </c>
      <c r="AY321" s="144">
        <f>IFERROR(V321*INDEX(相性スクリプト1!$L$29:$L$33,MATCH(AB321,相性スクリプト1!$K$29:$K$33,0),)," ")</f>
        <v>113</v>
      </c>
      <c r="AZ321" s="144">
        <f t="shared" si="51"/>
        <v>5.5336000000000007</v>
      </c>
      <c r="BA321" s="144">
        <f t="shared" si="51"/>
        <v>2.2115</v>
      </c>
      <c r="BB321" s="144">
        <f t="shared" si="51"/>
        <v>1.1224000000000001</v>
      </c>
      <c r="BC321" s="144">
        <f t="shared" si="50"/>
        <v>4.4553000000000003</v>
      </c>
      <c r="BD321" s="144">
        <f t="shared" si="50"/>
        <v>6.6661999999999999</v>
      </c>
      <c r="BE321" s="144">
        <f t="shared" si="50"/>
        <v>3.3441000000000001</v>
      </c>
      <c r="BF321" s="126">
        <f t="shared" si="49"/>
        <v>521463</v>
      </c>
      <c r="BG321" s="149"/>
    </row>
    <row r="322" spans="1:59" x14ac:dyDescent="0.15">
      <c r="A322" s="108">
        <f t="shared" si="52"/>
        <v>219</v>
      </c>
      <c r="B322" s="54" t="s">
        <v>614</v>
      </c>
      <c r="C322" s="109" t="s">
        <v>174</v>
      </c>
      <c r="D322" s="109" t="s">
        <v>210</v>
      </c>
      <c r="E322" s="110" t="s">
        <v>147</v>
      </c>
      <c r="F322" s="110" t="s">
        <v>212</v>
      </c>
      <c r="G322" s="110">
        <v>290</v>
      </c>
      <c r="H322" s="110" t="s">
        <v>141</v>
      </c>
      <c r="I322" s="110">
        <v>50</v>
      </c>
      <c r="J322" s="110" t="s">
        <v>135</v>
      </c>
      <c r="K322" s="110">
        <v>17</v>
      </c>
      <c r="L322" s="114" t="s">
        <v>228</v>
      </c>
      <c r="M322" s="114" t="s">
        <v>615</v>
      </c>
      <c r="N322" s="114"/>
      <c r="O322" s="114" t="s">
        <v>608</v>
      </c>
      <c r="P322" s="114"/>
      <c r="Q322" s="17">
        <v>111</v>
      </c>
      <c r="R322" s="17">
        <v>143</v>
      </c>
      <c r="S322" s="17">
        <v>185</v>
      </c>
      <c r="T322" s="17">
        <v>139</v>
      </c>
      <c r="U322" s="17">
        <v>111</v>
      </c>
      <c r="V322" s="17">
        <v>114</v>
      </c>
      <c r="W322" s="122" t="s">
        <v>134</v>
      </c>
      <c r="X322" s="122" t="s">
        <v>144</v>
      </c>
      <c r="Y322" s="122" t="s">
        <v>135</v>
      </c>
      <c r="Z322" s="122" t="s">
        <v>144</v>
      </c>
      <c r="AA322" s="122" t="s">
        <v>134</v>
      </c>
      <c r="AB322" s="122" t="s">
        <v>144</v>
      </c>
      <c r="AC322" s="126">
        <f t="shared" si="47"/>
        <v>6</v>
      </c>
      <c r="AD322" s="126">
        <f t="shared" si="47"/>
        <v>2</v>
      </c>
      <c r="AE322" s="126">
        <f t="shared" si="47"/>
        <v>1</v>
      </c>
      <c r="AF322" s="126">
        <f t="shared" si="45"/>
        <v>3</v>
      </c>
      <c r="AG322" s="126">
        <f t="shared" si="45"/>
        <v>5</v>
      </c>
      <c r="AH322" s="126">
        <f t="shared" si="45"/>
        <v>4</v>
      </c>
      <c r="AI322" s="134">
        <v>235</v>
      </c>
      <c r="AJ322" s="134">
        <v>0</v>
      </c>
      <c r="AK322" s="134">
        <v>0</v>
      </c>
      <c r="AL322" s="134">
        <v>119</v>
      </c>
      <c r="AM322" s="134">
        <f t="shared" si="48"/>
        <v>354</v>
      </c>
      <c r="AN322" s="135">
        <f t="shared" si="53"/>
        <v>2.7199074074074074E-3</v>
      </c>
      <c r="AO322" s="135">
        <f t="shared" si="53"/>
        <v>0</v>
      </c>
      <c r="AP322" s="135">
        <f t="shared" si="53"/>
        <v>0</v>
      </c>
      <c r="AQ322" s="135">
        <f t="shared" si="53"/>
        <v>1.3773148148148147E-3</v>
      </c>
      <c r="AR322" s="135">
        <f t="shared" si="53"/>
        <v>4.0972222222222217E-3</v>
      </c>
      <c r="AS322" s="143"/>
      <c r="AT322" s="144">
        <f>IFERROR(Q322*INDEX(相性スクリプト1!$L$29:$L$33,MATCH(W322,相性スクリプト1!$K$29:$K$33,0),)," ")</f>
        <v>55.5</v>
      </c>
      <c r="AU322" s="144">
        <f>IFERROR(R322*INDEX(相性スクリプト1!$L$29:$L$33,MATCH(X322,相性スクリプト1!$K$29:$K$33,0),)," ")</f>
        <v>143</v>
      </c>
      <c r="AV322" s="144">
        <f>IFERROR(S322*INDEX(相性スクリプト1!$L$29:$L$33,MATCH(Y322,相性スクリプト1!$K$29:$K$33,0),)," ")</f>
        <v>277.5</v>
      </c>
      <c r="AW322" s="144">
        <f>IFERROR(T322*INDEX(相性スクリプト1!$L$29:$L$33,MATCH(Z322,相性スクリプト1!$K$29:$K$33,0),)," ")</f>
        <v>139</v>
      </c>
      <c r="AX322" s="144">
        <f>IFERROR(U322*INDEX(相性スクリプト1!$L$29:$L$33,MATCH(AA322,相性スクリプト1!$K$29:$K$33,0),)," ")</f>
        <v>55.5</v>
      </c>
      <c r="AY322" s="144">
        <f>IFERROR(V322*INDEX(相性スクリプト1!$L$29:$L$33,MATCH(AB322,相性スクリプト1!$K$29:$K$33,0),)," ")</f>
        <v>114</v>
      </c>
      <c r="AZ322" s="144">
        <f t="shared" si="51"/>
        <v>5.5556000000000001</v>
      </c>
      <c r="BA322" s="144">
        <f t="shared" si="51"/>
        <v>2.2225000000000001</v>
      </c>
      <c r="BB322" s="144">
        <f t="shared" si="51"/>
        <v>1.1113999999999999</v>
      </c>
      <c r="BC322" s="144">
        <f t="shared" si="50"/>
        <v>3.3332999999999999</v>
      </c>
      <c r="BD322" s="144">
        <f t="shared" si="50"/>
        <v>5.5552000000000001</v>
      </c>
      <c r="BE322" s="144">
        <f t="shared" si="50"/>
        <v>4.4440999999999997</v>
      </c>
      <c r="BF322" s="126">
        <f t="shared" si="49"/>
        <v>621354</v>
      </c>
      <c r="BG322" s="149"/>
    </row>
    <row r="323" spans="1:59" x14ac:dyDescent="0.15">
      <c r="A323" s="108">
        <f t="shared" si="52"/>
        <v>219</v>
      </c>
      <c r="B323" s="54" t="s">
        <v>616</v>
      </c>
      <c r="C323" s="109" t="s">
        <v>174</v>
      </c>
      <c r="D323" s="109" t="s">
        <v>210</v>
      </c>
      <c r="E323" s="110" t="s">
        <v>147</v>
      </c>
      <c r="F323" s="110" t="s">
        <v>212</v>
      </c>
      <c r="G323" s="110">
        <v>290</v>
      </c>
      <c r="H323" s="110" t="s">
        <v>149</v>
      </c>
      <c r="I323" s="110">
        <v>60</v>
      </c>
      <c r="J323" s="110" t="s">
        <v>144</v>
      </c>
      <c r="K323" s="110">
        <v>17</v>
      </c>
      <c r="L323" s="114" t="s">
        <v>132</v>
      </c>
      <c r="M323" s="114" t="s">
        <v>617</v>
      </c>
      <c r="N323" s="114"/>
      <c r="O323" s="114" t="s">
        <v>608</v>
      </c>
      <c r="P323" s="114"/>
      <c r="Q323" s="17">
        <v>131</v>
      </c>
      <c r="R323" s="17">
        <v>164</v>
      </c>
      <c r="S323" s="17">
        <v>120</v>
      </c>
      <c r="T323" s="17">
        <v>149</v>
      </c>
      <c r="U323" s="17">
        <v>121</v>
      </c>
      <c r="V323" s="17">
        <v>95</v>
      </c>
      <c r="W323" s="122" t="s">
        <v>134</v>
      </c>
      <c r="X323" s="122" t="s">
        <v>135</v>
      </c>
      <c r="Y323" s="122" t="s">
        <v>144</v>
      </c>
      <c r="Z323" s="122" t="s">
        <v>144</v>
      </c>
      <c r="AA323" s="122" t="s">
        <v>144</v>
      </c>
      <c r="AB323" s="122" t="s">
        <v>134</v>
      </c>
      <c r="AC323" s="126">
        <f t="shared" si="47"/>
        <v>5</v>
      </c>
      <c r="AD323" s="126">
        <f t="shared" si="47"/>
        <v>1</v>
      </c>
      <c r="AE323" s="126">
        <f t="shared" si="47"/>
        <v>4</v>
      </c>
      <c r="AF323" s="126">
        <f t="shared" si="45"/>
        <v>2</v>
      </c>
      <c r="AG323" s="126">
        <f t="shared" si="45"/>
        <v>3</v>
      </c>
      <c r="AH323" s="126">
        <f t="shared" si="45"/>
        <v>6</v>
      </c>
      <c r="AI323" s="134">
        <v>1660</v>
      </c>
      <c r="AJ323" s="134">
        <v>108</v>
      </c>
      <c r="AK323" s="134">
        <v>0</v>
      </c>
      <c r="AL323" s="134">
        <v>2652</v>
      </c>
      <c r="AM323" s="134">
        <f t="shared" si="48"/>
        <v>4420</v>
      </c>
      <c r="AN323" s="135">
        <f t="shared" si="53"/>
        <v>1.9212962962962966E-2</v>
      </c>
      <c r="AO323" s="135">
        <f t="shared" si="53"/>
        <v>1.25E-3</v>
      </c>
      <c r="AP323" s="135">
        <f t="shared" si="53"/>
        <v>0</v>
      </c>
      <c r="AQ323" s="135">
        <f t="shared" si="53"/>
        <v>3.0694444444444444E-2</v>
      </c>
      <c r="AR323" s="135">
        <f t="shared" si="53"/>
        <v>5.1157407407407401E-2</v>
      </c>
      <c r="AS323" s="143"/>
      <c r="AT323" s="144">
        <f>IFERROR(Q323*INDEX(相性スクリプト1!$L$29:$L$33,MATCH(W323,相性スクリプト1!$K$29:$K$33,0),)," ")</f>
        <v>65.5</v>
      </c>
      <c r="AU323" s="144">
        <f>IFERROR(R323*INDEX(相性スクリプト1!$L$29:$L$33,MATCH(X323,相性スクリプト1!$K$29:$K$33,0),)," ")</f>
        <v>246</v>
      </c>
      <c r="AV323" s="144">
        <f>IFERROR(S323*INDEX(相性スクリプト1!$L$29:$L$33,MATCH(Y323,相性スクリプト1!$K$29:$K$33,0),)," ")</f>
        <v>120</v>
      </c>
      <c r="AW323" s="144">
        <f>IFERROR(T323*INDEX(相性スクリプト1!$L$29:$L$33,MATCH(Z323,相性スクリプト1!$K$29:$K$33,0),)," ")</f>
        <v>149</v>
      </c>
      <c r="AX323" s="144">
        <f>IFERROR(U323*INDEX(相性スクリプト1!$L$29:$L$33,MATCH(AA323,相性スクリプト1!$K$29:$K$33,0),)," ")</f>
        <v>121</v>
      </c>
      <c r="AY323" s="144">
        <f>IFERROR(V323*INDEX(相性スクリプト1!$L$29:$L$33,MATCH(AB323,相性スクリプト1!$K$29:$K$33,0),)," ")</f>
        <v>47.5</v>
      </c>
      <c r="AZ323" s="144">
        <f t="shared" si="51"/>
        <v>5.5336000000000007</v>
      </c>
      <c r="BA323" s="144">
        <f t="shared" si="51"/>
        <v>1.1114999999999999</v>
      </c>
      <c r="BB323" s="144">
        <f t="shared" si="51"/>
        <v>4.4554</v>
      </c>
      <c r="BC323" s="144">
        <f t="shared" si="50"/>
        <v>2.2223000000000002</v>
      </c>
      <c r="BD323" s="144">
        <f t="shared" si="50"/>
        <v>3.3441999999999998</v>
      </c>
      <c r="BE323" s="144">
        <f t="shared" si="50"/>
        <v>6.6660999999999992</v>
      </c>
      <c r="BF323" s="126">
        <f t="shared" si="49"/>
        <v>514236</v>
      </c>
      <c r="BG323" s="149"/>
    </row>
    <row r="324" spans="1:59" x14ac:dyDescent="0.15">
      <c r="A324" s="108">
        <f t="shared" si="52"/>
        <v>220</v>
      </c>
      <c r="B324" s="54" t="s">
        <v>618</v>
      </c>
      <c r="C324" s="109" t="s">
        <v>178</v>
      </c>
      <c r="D324" s="109" t="s">
        <v>139</v>
      </c>
      <c r="E324" s="110" t="s">
        <v>128</v>
      </c>
      <c r="F324" s="110" t="s">
        <v>148</v>
      </c>
      <c r="G324" s="110">
        <v>370</v>
      </c>
      <c r="H324" s="110" t="s">
        <v>141</v>
      </c>
      <c r="I324" s="110">
        <v>-65</v>
      </c>
      <c r="J324" s="110" t="s">
        <v>140</v>
      </c>
      <c r="K324" s="110">
        <v>18</v>
      </c>
      <c r="L324" s="114" t="s">
        <v>619</v>
      </c>
      <c r="M324" s="114"/>
      <c r="N324" s="114"/>
      <c r="O324" s="114" t="s">
        <v>620</v>
      </c>
      <c r="P324" s="114" t="s">
        <v>179</v>
      </c>
      <c r="Q324" s="17">
        <v>80</v>
      </c>
      <c r="R324" s="17">
        <v>120</v>
      </c>
      <c r="S324" s="17">
        <v>160</v>
      </c>
      <c r="T324" s="17">
        <v>120</v>
      </c>
      <c r="U324" s="17">
        <v>150</v>
      </c>
      <c r="V324" s="17">
        <v>100</v>
      </c>
      <c r="W324" s="122" t="s">
        <v>134</v>
      </c>
      <c r="X324" s="122" t="s">
        <v>144</v>
      </c>
      <c r="Y324" s="122" t="s">
        <v>131</v>
      </c>
      <c r="Z324" s="122" t="s">
        <v>144</v>
      </c>
      <c r="AA324" s="122" t="s">
        <v>135</v>
      </c>
      <c r="AB324" s="122" t="s">
        <v>134</v>
      </c>
      <c r="AC324" s="126">
        <f t="shared" si="47"/>
        <v>6</v>
      </c>
      <c r="AD324" s="126">
        <f t="shared" si="47"/>
        <v>4</v>
      </c>
      <c r="AE324" s="126">
        <f t="shared" si="47"/>
        <v>1</v>
      </c>
      <c r="AF324" s="126">
        <f t="shared" si="45"/>
        <v>3</v>
      </c>
      <c r="AG324" s="126">
        <f t="shared" si="45"/>
        <v>2</v>
      </c>
      <c r="AH324" s="126">
        <f t="shared" si="45"/>
        <v>5</v>
      </c>
      <c r="AI324" s="134">
        <v>5</v>
      </c>
      <c r="AJ324" s="134">
        <v>0</v>
      </c>
      <c r="AK324" s="134">
        <v>0</v>
      </c>
      <c r="AL324" s="134">
        <v>1980</v>
      </c>
      <c r="AM324" s="134">
        <f t="shared" si="48"/>
        <v>1985</v>
      </c>
      <c r="AN324" s="135">
        <f t="shared" si="53"/>
        <v>5.7870370370370373E-5</v>
      </c>
      <c r="AO324" s="135">
        <f t="shared" si="53"/>
        <v>0</v>
      </c>
      <c r="AP324" s="135">
        <f t="shared" si="53"/>
        <v>0</v>
      </c>
      <c r="AQ324" s="135">
        <f t="shared" si="53"/>
        <v>2.2916666666666665E-2</v>
      </c>
      <c r="AR324" s="135">
        <f t="shared" si="53"/>
        <v>2.2974537037037036E-2</v>
      </c>
      <c r="AS324" s="143"/>
      <c r="AT324" s="144">
        <f>IFERROR(Q324*INDEX(相性スクリプト1!$L$29:$L$33,MATCH(W324,相性スクリプト1!$K$29:$K$33,0),)," ")</f>
        <v>40</v>
      </c>
      <c r="AU324" s="144">
        <f>IFERROR(R324*INDEX(相性スクリプト1!$L$29:$L$33,MATCH(X324,相性スクリプト1!$K$29:$K$33,0),)," ")</f>
        <v>120</v>
      </c>
      <c r="AV324" s="144">
        <f>IFERROR(S324*INDEX(相性スクリプト1!$L$29:$L$33,MATCH(Y324,相性スクリプト1!$K$29:$K$33,0),)," ")</f>
        <v>320</v>
      </c>
      <c r="AW324" s="144">
        <f>IFERROR(T324*INDEX(相性スクリプト1!$L$29:$L$33,MATCH(Z324,相性スクリプト1!$K$29:$K$33,0),)," ")</f>
        <v>120</v>
      </c>
      <c r="AX324" s="144">
        <f>IFERROR(U324*INDEX(相性スクリプト1!$L$29:$L$33,MATCH(AA324,相性スクリプト1!$K$29:$K$33,0),)," ")</f>
        <v>225</v>
      </c>
      <c r="AY324" s="144">
        <f>IFERROR(V324*INDEX(相性スクリプト1!$L$29:$L$33,MATCH(AB324,相性スクリプト1!$K$29:$K$33,0),)," ")</f>
        <v>50</v>
      </c>
      <c r="AZ324" s="144">
        <f t="shared" si="51"/>
        <v>6.6665999999999999</v>
      </c>
      <c r="BA324" s="144">
        <f t="shared" si="51"/>
        <v>3.3334999999999999</v>
      </c>
      <c r="BB324" s="144">
        <f t="shared" si="51"/>
        <v>1.1113999999999999</v>
      </c>
      <c r="BC324" s="144">
        <f t="shared" si="50"/>
        <v>3.3332999999999999</v>
      </c>
      <c r="BD324" s="144">
        <f t="shared" si="50"/>
        <v>2.2222</v>
      </c>
      <c r="BE324" s="144">
        <f t="shared" si="50"/>
        <v>5.5550999999999995</v>
      </c>
      <c r="BF324" s="126">
        <f t="shared" si="49"/>
        <v>641325</v>
      </c>
      <c r="BG324" s="149"/>
    </row>
    <row r="325" spans="1:59" x14ac:dyDescent="0.15">
      <c r="A325" s="108">
        <f t="shared" si="52"/>
        <v>221</v>
      </c>
      <c r="B325" s="54" t="s">
        <v>621</v>
      </c>
      <c r="C325" s="109" t="s">
        <v>178</v>
      </c>
      <c r="D325" s="109" t="s">
        <v>169</v>
      </c>
      <c r="E325" s="110" t="s">
        <v>128</v>
      </c>
      <c r="F325" s="110" t="s">
        <v>162</v>
      </c>
      <c r="G325" s="110">
        <v>390</v>
      </c>
      <c r="H325" s="110" t="s">
        <v>141</v>
      </c>
      <c r="I325" s="110">
        <v>50</v>
      </c>
      <c r="J325" s="110" t="s">
        <v>148</v>
      </c>
      <c r="K325" s="110">
        <v>14</v>
      </c>
      <c r="L325" s="114" t="s">
        <v>619</v>
      </c>
      <c r="M325" s="114"/>
      <c r="N325" s="114" t="s">
        <v>622</v>
      </c>
      <c r="O325" s="114"/>
      <c r="P325" s="114" t="s">
        <v>179</v>
      </c>
      <c r="Q325" s="17">
        <v>70</v>
      </c>
      <c r="R325" s="17">
        <v>60</v>
      </c>
      <c r="S325" s="17">
        <v>170</v>
      </c>
      <c r="T325" s="17">
        <v>140</v>
      </c>
      <c r="U325" s="17">
        <v>160</v>
      </c>
      <c r="V325" s="17">
        <v>100</v>
      </c>
      <c r="W325" s="122" t="s">
        <v>134</v>
      </c>
      <c r="X325" s="122" t="s">
        <v>133</v>
      </c>
      <c r="Y325" s="122" t="s">
        <v>131</v>
      </c>
      <c r="Z325" s="122" t="s">
        <v>135</v>
      </c>
      <c r="AA325" s="122" t="s">
        <v>131</v>
      </c>
      <c r="AB325" s="122" t="s">
        <v>134</v>
      </c>
      <c r="AC325" s="126">
        <f t="shared" si="47"/>
        <v>5</v>
      </c>
      <c r="AD325" s="126">
        <f t="shared" si="47"/>
        <v>6</v>
      </c>
      <c r="AE325" s="126">
        <f t="shared" si="47"/>
        <v>1</v>
      </c>
      <c r="AF325" s="126">
        <f t="shared" si="47"/>
        <v>3</v>
      </c>
      <c r="AG325" s="126">
        <f t="shared" si="47"/>
        <v>2</v>
      </c>
      <c r="AH325" s="126">
        <f t="shared" si="47"/>
        <v>4</v>
      </c>
      <c r="AI325" s="134">
        <v>48</v>
      </c>
      <c r="AJ325" s="134">
        <v>0</v>
      </c>
      <c r="AK325" s="134">
        <v>0</v>
      </c>
      <c r="AL325" s="134">
        <v>1980</v>
      </c>
      <c r="AM325" s="134">
        <f t="shared" si="48"/>
        <v>2028</v>
      </c>
      <c r="AN325" s="135">
        <f t="shared" si="53"/>
        <v>5.5555555555555556E-4</v>
      </c>
      <c r="AO325" s="135">
        <f t="shared" si="53"/>
        <v>0</v>
      </c>
      <c r="AP325" s="135">
        <f t="shared" si="53"/>
        <v>0</v>
      </c>
      <c r="AQ325" s="135">
        <f t="shared" si="53"/>
        <v>2.2916666666666665E-2</v>
      </c>
      <c r="AR325" s="135">
        <f t="shared" si="53"/>
        <v>2.3472222222222224E-2</v>
      </c>
      <c r="AS325" s="143"/>
      <c r="AT325" s="144">
        <f>IFERROR(Q325*INDEX(相性スクリプト1!$L$29:$L$33,MATCH(W325,相性スクリプト1!$K$29:$K$33,0),)," ")</f>
        <v>35</v>
      </c>
      <c r="AU325" s="144">
        <f>IFERROR(R325*INDEX(相性スクリプト1!$L$29:$L$33,MATCH(X325,相性スクリプト1!$K$29:$K$33,0),)," ")</f>
        <v>0</v>
      </c>
      <c r="AV325" s="144">
        <f>IFERROR(S325*INDEX(相性スクリプト1!$L$29:$L$33,MATCH(Y325,相性スクリプト1!$K$29:$K$33,0),)," ")</f>
        <v>340</v>
      </c>
      <c r="AW325" s="144">
        <f>IFERROR(T325*INDEX(相性スクリプト1!$L$29:$L$33,MATCH(Z325,相性スクリプト1!$K$29:$K$33,0),)," ")</f>
        <v>210</v>
      </c>
      <c r="AX325" s="144">
        <f>IFERROR(U325*INDEX(相性スクリプト1!$L$29:$L$33,MATCH(AA325,相性スクリプト1!$K$29:$K$33,0),)," ")</f>
        <v>320</v>
      </c>
      <c r="AY325" s="144">
        <f>IFERROR(V325*INDEX(相性スクリプト1!$L$29:$L$33,MATCH(AB325,相性スクリプト1!$K$29:$K$33,0),)," ")</f>
        <v>50</v>
      </c>
      <c r="AZ325" s="144">
        <f t="shared" si="51"/>
        <v>5.5556000000000001</v>
      </c>
      <c r="BA325" s="144">
        <f t="shared" si="51"/>
        <v>6.6664999999999992</v>
      </c>
      <c r="BB325" s="144">
        <f t="shared" si="51"/>
        <v>1.1113999999999999</v>
      </c>
      <c r="BC325" s="144">
        <f t="shared" si="50"/>
        <v>3.3332999999999999</v>
      </c>
      <c r="BD325" s="144">
        <f t="shared" si="50"/>
        <v>2.2222</v>
      </c>
      <c r="BE325" s="144">
        <f t="shared" si="50"/>
        <v>4.4440999999999997</v>
      </c>
      <c r="BF325" s="126">
        <f t="shared" si="49"/>
        <v>561324</v>
      </c>
      <c r="BG325" s="149"/>
    </row>
    <row r="326" spans="1:59" x14ac:dyDescent="0.15">
      <c r="A326" s="108">
        <f t="shared" si="52"/>
        <v>222</v>
      </c>
      <c r="B326" s="54" t="s">
        <v>623</v>
      </c>
      <c r="C326" s="109" t="s">
        <v>178</v>
      </c>
      <c r="D326" s="109" t="s">
        <v>174</v>
      </c>
      <c r="E326" s="110" t="s">
        <v>128</v>
      </c>
      <c r="F326" s="110" t="s">
        <v>140</v>
      </c>
      <c r="G326" s="110">
        <v>370</v>
      </c>
      <c r="H326" s="110" t="s">
        <v>149</v>
      </c>
      <c r="I326" s="110">
        <v>65</v>
      </c>
      <c r="J326" s="110" t="s">
        <v>140</v>
      </c>
      <c r="K326" s="110">
        <v>17</v>
      </c>
      <c r="L326" s="114" t="s">
        <v>619</v>
      </c>
      <c r="M326" s="114"/>
      <c r="N326" s="114"/>
      <c r="O326" s="114" t="s">
        <v>624</v>
      </c>
      <c r="P326" s="114" t="s">
        <v>179</v>
      </c>
      <c r="Q326" s="17">
        <v>80</v>
      </c>
      <c r="R326" s="17">
        <v>70</v>
      </c>
      <c r="S326" s="17">
        <v>170</v>
      </c>
      <c r="T326" s="17">
        <v>120</v>
      </c>
      <c r="U326" s="17">
        <v>140</v>
      </c>
      <c r="V326" s="17">
        <v>90</v>
      </c>
      <c r="W326" s="122" t="s">
        <v>134</v>
      </c>
      <c r="X326" s="122" t="s">
        <v>134</v>
      </c>
      <c r="Y326" s="122" t="s">
        <v>131</v>
      </c>
      <c r="Z326" s="122" t="s">
        <v>144</v>
      </c>
      <c r="AA326" s="122" t="s">
        <v>135</v>
      </c>
      <c r="AB326" s="122" t="s">
        <v>134</v>
      </c>
      <c r="AC326" s="126">
        <f t="shared" ref="AC326:AH368" si="54">IFERROR(IF($B326="すえきすえぞー(レア1)",AC$401,RANK(AZ326,$AZ326:$BE326,1))," ")</f>
        <v>5</v>
      </c>
      <c r="AD326" s="126">
        <f t="shared" si="54"/>
        <v>6</v>
      </c>
      <c r="AE326" s="126">
        <f t="shared" si="54"/>
        <v>1</v>
      </c>
      <c r="AF326" s="126">
        <f t="shared" si="54"/>
        <v>3</v>
      </c>
      <c r="AG326" s="126">
        <f t="shared" si="54"/>
        <v>2</v>
      </c>
      <c r="AH326" s="126">
        <f t="shared" si="54"/>
        <v>4</v>
      </c>
      <c r="AI326" s="134">
        <v>46</v>
      </c>
      <c r="AJ326" s="134">
        <v>0</v>
      </c>
      <c r="AK326" s="134">
        <v>0</v>
      </c>
      <c r="AL326" s="134">
        <v>1980</v>
      </c>
      <c r="AM326" s="134">
        <f t="shared" ref="AM326:AM389" si="55">IF(AL326="-","-",IF(ISBLANK(AL326)," ",SUM(AI326:AL326)))</f>
        <v>2026</v>
      </c>
      <c r="AN326" s="135">
        <f t="shared" si="53"/>
        <v>5.3240740740740744E-4</v>
      </c>
      <c r="AO326" s="135">
        <f t="shared" si="53"/>
        <v>0</v>
      </c>
      <c r="AP326" s="135">
        <f t="shared" si="53"/>
        <v>0</v>
      </c>
      <c r="AQ326" s="135">
        <f t="shared" si="53"/>
        <v>2.2916666666666665E-2</v>
      </c>
      <c r="AR326" s="135">
        <f t="shared" si="53"/>
        <v>2.3449074074074077E-2</v>
      </c>
      <c r="AS326" s="143"/>
      <c r="AT326" s="144">
        <f>IFERROR(Q326*INDEX(相性スクリプト1!$L$29:$L$33,MATCH(W326,相性スクリプト1!$K$29:$K$33,0),)," ")</f>
        <v>40</v>
      </c>
      <c r="AU326" s="144">
        <f>IFERROR(R326*INDEX(相性スクリプト1!$L$29:$L$33,MATCH(X326,相性スクリプト1!$K$29:$K$33,0),)," ")</f>
        <v>35</v>
      </c>
      <c r="AV326" s="144">
        <f>IFERROR(S326*INDEX(相性スクリプト1!$L$29:$L$33,MATCH(Y326,相性スクリプト1!$K$29:$K$33,0),)," ")</f>
        <v>340</v>
      </c>
      <c r="AW326" s="144">
        <f>IFERROR(T326*INDEX(相性スクリプト1!$L$29:$L$33,MATCH(Z326,相性スクリプト1!$K$29:$K$33,0),)," ")</f>
        <v>120</v>
      </c>
      <c r="AX326" s="144">
        <f>IFERROR(U326*INDEX(相性スクリプト1!$L$29:$L$33,MATCH(AA326,相性スクリプト1!$K$29:$K$33,0),)," ")</f>
        <v>210</v>
      </c>
      <c r="AY326" s="144">
        <f>IFERROR(V326*INDEX(相性スクリプト1!$L$29:$L$33,MATCH(AB326,相性スクリプト1!$K$29:$K$33,0),)," ")</f>
        <v>45</v>
      </c>
      <c r="AZ326" s="144">
        <f t="shared" si="51"/>
        <v>5.5556000000000001</v>
      </c>
      <c r="BA326" s="144">
        <f t="shared" si="51"/>
        <v>6.6664999999999992</v>
      </c>
      <c r="BB326" s="144">
        <f t="shared" si="51"/>
        <v>1.1113999999999999</v>
      </c>
      <c r="BC326" s="144">
        <f t="shared" si="50"/>
        <v>3.3332999999999999</v>
      </c>
      <c r="BD326" s="144">
        <f t="shared" si="50"/>
        <v>2.2222</v>
      </c>
      <c r="BE326" s="144">
        <f t="shared" si="50"/>
        <v>4.4440999999999997</v>
      </c>
      <c r="BF326" s="126">
        <f t="shared" ref="BF326:BF389" si="56">IFERROR(AC326*100000+AD326*10000+AE326*1000+AF326*100+AG326*10+AH326," ")</f>
        <v>561324</v>
      </c>
      <c r="BG326" s="149"/>
    </row>
    <row r="327" spans="1:59" x14ac:dyDescent="0.15">
      <c r="A327" s="108">
        <f t="shared" si="52"/>
        <v>223</v>
      </c>
      <c r="B327" s="54" t="s">
        <v>178</v>
      </c>
      <c r="C327" s="109" t="s">
        <v>178</v>
      </c>
      <c r="D327" s="109" t="s">
        <v>178</v>
      </c>
      <c r="E327" s="110" t="s">
        <v>128</v>
      </c>
      <c r="F327" s="110" t="s">
        <v>162</v>
      </c>
      <c r="G327" s="110">
        <v>450</v>
      </c>
      <c r="H327" s="110" t="s">
        <v>155</v>
      </c>
      <c r="I327" s="110">
        <v>-55</v>
      </c>
      <c r="J327" s="110" t="s">
        <v>140</v>
      </c>
      <c r="K327" s="110">
        <v>17</v>
      </c>
      <c r="L327" s="114" t="s">
        <v>619</v>
      </c>
      <c r="M327" s="114" t="s">
        <v>620</v>
      </c>
      <c r="N327" s="114"/>
      <c r="O327" s="114" t="s">
        <v>620</v>
      </c>
      <c r="P327" s="114" t="s">
        <v>179</v>
      </c>
      <c r="Q327" s="17">
        <v>70</v>
      </c>
      <c r="R327" s="17">
        <v>60</v>
      </c>
      <c r="S327" s="17">
        <v>170</v>
      </c>
      <c r="T327" s="17">
        <v>140</v>
      </c>
      <c r="U327" s="17">
        <v>160</v>
      </c>
      <c r="V327" s="17">
        <v>100</v>
      </c>
      <c r="W327" s="122" t="s">
        <v>134</v>
      </c>
      <c r="X327" s="122" t="s">
        <v>133</v>
      </c>
      <c r="Y327" s="122" t="s">
        <v>131</v>
      </c>
      <c r="Z327" s="122" t="s">
        <v>144</v>
      </c>
      <c r="AA327" s="122" t="s">
        <v>131</v>
      </c>
      <c r="AB327" s="122" t="s">
        <v>134</v>
      </c>
      <c r="AC327" s="126">
        <f t="shared" si="54"/>
        <v>5</v>
      </c>
      <c r="AD327" s="126">
        <f t="shared" si="54"/>
        <v>6</v>
      </c>
      <c r="AE327" s="126">
        <f t="shared" si="54"/>
        <v>1</v>
      </c>
      <c r="AF327" s="126">
        <f t="shared" si="54"/>
        <v>3</v>
      </c>
      <c r="AG327" s="126">
        <f t="shared" si="54"/>
        <v>2</v>
      </c>
      <c r="AH327" s="126">
        <f t="shared" si="54"/>
        <v>4</v>
      </c>
      <c r="AI327" s="134">
        <v>36</v>
      </c>
      <c r="AJ327" s="134">
        <v>0</v>
      </c>
      <c r="AK327" s="134">
        <v>0</v>
      </c>
      <c r="AL327" s="134">
        <v>1980</v>
      </c>
      <c r="AM327" s="134">
        <f t="shared" si="55"/>
        <v>2016</v>
      </c>
      <c r="AN327" s="135">
        <f t="shared" si="53"/>
        <v>4.1666666666666669E-4</v>
      </c>
      <c r="AO327" s="135">
        <f t="shared" si="53"/>
        <v>0</v>
      </c>
      <c r="AP327" s="135">
        <f t="shared" si="53"/>
        <v>0</v>
      </c>
      <c r="AQ327" s="135">
        <f t="shared" si="53"/>
        <v>2.2916666666666665E-2</v>
      </c>
      <c r="AR327" s="135">
        <f t="shared" si="53"/>
        <v>2.3333333333333331E-2</v>
      </c>
      <c r="AS327" s="143"/>
      <c r="AT327" s="144">
        <f>IFERROR(Q327*INDEX(相性スクリプト1!$L$29:$L$33,MATCH(W327,相性スクリプト1!$K$29:$K$33,0),)," ")</f>
        <v>35</v>
      </c>
      <c r="AU327" s="144">
        <f>IFERROR(R327*INDEX(相性スクリプト1!$L$29:$L$33,MATCH(X327,相性スクリプト1!$K$29:$K$33,0),)," ")</f>
        <v>0</v>
      </c>
      <c r="AV327" s="144">
        <f>IFERROR(S327*INDEX(相性スクリプト1!$L$29:$L$33,MATCH(Y327,相性スクリプト1!$K$29:$K$33,0),)," ")</f>
        <v>340</v>
      </c>
      <c r="AW327" s="144">
        <f>IFERROR(T327*INDEX(相性スクリプト1!$L$29:$L$33,MATCH(Z327,相性スクリプト1!$K$29:$K$33,0),)," ")</f>
        <v>140</v>
      </c>
      <c r="AX327" s="144">
        <f>IFERROR(U327*INDEX(相性スクリプト1!$L$29:$L$33,MATCH(AA327,相性スクリプト1!$K$29:$K$33,0),)," ")</f>
        <v>320</v>
      </c>
      <c r="AY327" s="144">
        <f>IFERROR(V327*INDEX(相性スクリプト1!$L$29:$L$33,MATCH(AB327,相性スクリプト1!$K$29:$K$33,0),)," ")</f>
        <v>50</v>
      </c>
      <c r="AZ327" s="144">
        <f t="shared" si="51"/>
        <v>5.5556000000000001</v>
      </c>
      <c r="BA327" s="144">
        <f t="shared" si="51"/>
        <v>6.6664999999999992</v>
      </c>
      <c r="BB327" s="144">
        <f t="shared" si="51"/>
        <v>1.1113999999999999</v>
      </c>
      <c r="BC327" s="144">
        <f t="shared" si="50"/>
        <v>3.3332999999999999</v>
      </c>
      <c r="BD327" s="144">
        <f t="shared" si="50"/>
        <v>2.2222</v>
      </c>
      <c r="BE327" s="144">
        <f t="shared" si="50"/>
        <v>4.4440999999999997</v>
      </c>
      <c r="BF327" s="126">
        <f t="shared" si="56"/>
        <v>561324</v>
      </c>
      <c r="BG327" s="149"/>
    </row>
    <row r="328" spans="1:59" x14ac:dyDescent="0.15">
      <c r="A328" s="108">
        <f t="shared" si="52"/>
        <v>223</v>
      </c>
      <c r="B328" s="54" t="s">
        <v>625</v>
      </c>
      <c r="C328" s="109" t="s">
        <v>178</v>
      </c>
      <c r="D328" s="109" t="s">
        <v>178</v>
      </c>
      <c r="E328" s="110" t="s">
        <v>128</v>
      </c>
      <c r="F328" s="110" t="s">
        <v>162</v>
      </c>
      <c r="G328" s="110">
        <v>470</v>
      </c>
      <c r="H328" s="110" t="s">
        <v>155</v>
      </c>
      <c r="I328" s="110">
        <v>-55</v>
      </c>
      <c r="J328" s="110" t="s">
        <v>140</v>
      </c>
      <c r="K328" s="110">
        <v>17</v>
      </c>
      <c r="L328" s="114" t="s">
        <v>619</v>
      </c>
      <c r="M328" s="114"/>
      <c r="N328" s="114"/>
      <c r="O328" s="114"/>
      <c r="P328" s="114" t="s">
        <v>179</v>
      </c>
      <c r="Q328" s="17">
        <v>18</v>
      </c>
      <c r="R328" s="17">
        <v>19</v>
      </c>
      <c r="S328" s="17">
        <v>20</v>
      </c>
      <c r="T328" s="17">
        <v>18</v>
      </c>
      <c r="U328" s="17">
        <v>19</v>
      </c>
      <c r="V328" s="17">
        <v>20</v>
      </c>
      <c r="W328" s="122" t="s">
        <v>134</v>
      </c>
      <c r="X328" s="122" t="s">
        <v>133</v>
      </c>
      <c r="Y328" s="122" t="s">
        <v>131</v>
      </c>
      <c r="Z328" s="122" t="s">
        <v>144</v>
      </c>
      <c r="AA328" s="122" t="s">
        <v>131</v>
      </c>
      <c r="AB328" s="122" t="s">
        <v>134</v>
      </c>
      <c r="AC328" s="126">
        <f t="shared" si="54"/>
        <v>5</v>
      </c>
      <c r="AD328" s="126">
        <f t="shared" si="54"/>
        <v>6</v>
      </c>
      <c r="AE328" s="126">
        <f t="shared" si="54"/>
        <v>1</v>
      </c>
      <c r="AF328" s="126">
        <f t="shared" si="54"/>
        <v>3</v>
      </c>
      <c r="AG328" s="126">
        <f t="shared" si="54"/>
        <v>2</v>
      </c>
      <c r="AH328" s="126">
        <f t="shared" si="54"/>
        <v>4</v>
      </c>
      <c r="AI328" s="134">
        <v>3136</v>
      </c>
      <c r="AJ328" s="134">
        <v>0</v>
      </c>
      <c r="AK328" s="134">
        <v>0</v>
      </c>
      <c r="AL328" s="134">
        <v>380</v>
      </c>
      <c r="AM328" s="134">
        <f t="shared" si="55"/>
        <v>3516</v>
      </c>
      <c r="AN328" s="135">
        <f t="shared" si="53"/>
        <v>3.6296296296296292E-2</v>
      </c>
      <c r="AO328" s="135">
        <f t="shared" si="53"/>
        <v>0</v>
      </c>
      <c r="AP328" s="135">
        <f t="shared" si="53"/>
        <v>0</v>
      </c>
      <c r="AQ328" s="135">
        <f t="shared" si="53"/>
        <v>4.3981481481481484E-3</v>
      </c>
      <c r="AR328" s="135">
        <f t="shared" si="53"/>
        <v>4.069444444444445E-2</v>
      </c>
      <c r="AS328" s="143"/>
      <c r="AT328" s="144">
        <f>IFERROR(Q328*INDEX(相性スクリプト1!$L$29:$L$33,MATCH(W328,相性スクリプト1!$K$29:$K$33,0),)," ")</f>
        <v>9</v>
      </c>
      <c r="AU328" s="144">
        <f>IFERROR(R328*INDEX(相性スクリプト1!$L$29:$L$33,MATCH(X328,相性スクリプト1!$K$29:$K$33,0),)," ")</f>
        <v>0</v>
      </c>
      <c r="AV328" s="144">
        <f>IFERROR(S328*INDEX(相性スクリプト1!$L$29:$L$33,MATCH(Y328,相性スクリプト1!$K$29:$K$33,0),)," ")</f>
        <v>40</v>
      </c>
      <c r="AW328" s="144">
        <f>IFERROR(T328*INDEX(相性スクリプト1!$L$29:$L$33,MATCH(Z328,相性スクリプト1!$K$29:$K$33,0),)," ")</f>
        <v>18</v>
      </c>
      <c r="AX328" s="144">
        <f>IFERROR(U328*INDEX(相性スクリプト1!$L$29:$L$33,MATCH(AA328,相性スクリプト1!$K$29:$K$33,0),)," ")</f>
        <v>38</v>
      </c>
      <c r="AY328" s="144">
        <f>IFERROR(V328*INDEX(相性スクリプト1!$L$29:$L$33,MATCH(AB328,相性スクリプト1!$K$29:$K$33,0),)," ")</f>
        <v>10</v>
      </c>
      <c r="AZ328" s="144">
        <f t="shared" si="51"/>
        <v>5.5556000000000001</v>
      </c>
      <c r="BA328" s="144">
        <f t="shared" si="51"/>
        <v>6.6334999999999997</v>
      </c>
      <c r="BB328" s="144">
        <f t="shared" si="51"/>
        <v>1.1113999999999999</v>
      </c>
      <c r="BC328" s="144">
        <f t="shared" si="50"/>
        <v>3.3552999999999997</v>
      </c>
      <c r="BD328" s="144">
        <f t="shared" si="50"/>
        <v>2.2332000000000001</v>
      </c>
      <c r="BE328" s="144">
        <f t="shared" si="50"/>
        <v>4.4111000000000002</v>
      </c>
      <c r="BF328" s="126">
        <f t="shared" si="56"/>
        <v>561324</v>
      </c>
      <c r="BG328" s="149"/>
    </row>
    <row r="329" spans="1:59" x14ac:dyDescent="0.15">
      <c r="A329" s="108">
        <f t="shared" si="52"/>
        <v>224</v>
      </c>
      <c r="B329" s="54" t="s">
        <v>626</v>
      </c>
      <c r="C329" s="109" t="s">
        <v>178</v>
      </c>
      <c r="D329" s="109" t="s">
        <v>187</v>
      </c>
      <c r="E329" s="110" t="s">
        <v>128</v>
      </c>
      <c r="F329" s="110" t="s">
        <v>162</v>
      </c>
      <c r="G329" s="110">
        <v>410</v>
      </c>
      <c r="H329" s="110" t="s">
        <v>141</v>
      </c>
      <c r="I329" s="110">
        <v>-60</v>
      </c>
      <c r="J329" s="110" t="s">
        <v>140</v>
      </c>
      <c r="K329" s="110">
        <v>15</v>
      </c>
      <c r="L329" s="114" t="s">
        <v>619</v>
      </c>
      <c r="M329" s="114"/>
      <c r="N329" s="114" t="s">
        <v>627</v>
      </c>
      <c r="O329" s="114" t="s">
        <v>620</v>
      </c>
      <c r="P329" s="114" t="s">
        <v>179</v>
      </c>
      <c r="Q329" s="17">
        <v>70</v>
      </c>
      <c r="R329" s="17">
        <v>80</v>
      </c>
      <c r="S329" s="17">
        <v>170</v>
      </c>
      <c r="T329" s="17">
        <v>140</v>
      </c>
      <c r="U329" s="17">
        <v>150</v>
      </c>
      <c r="V329" s="17">
        <v>90</v>
      </c>
      <c r="W329" s="122" t="s">
        <v>134</v>
      </c>
      <c r="X329" s="122" t="s">
        <v>134</v>
      </c>
      <c r="Y329" s="122" t="s">
        <v>135</v>
      </c>
      <c r="Z329" s="122" t="s">
        <v>144</v>
      </c>
      <c r="AA329" s="122" t="s">
        <v>131</v>
      </c>
      <c r="AB329" s="122" t="s">
        <v>144</v>
      </c>
      <c r="AC329" s="126">
        <f t="shared" si="54"/>
        <v>6</v>
      </c>
      <c r="AD329" s="126">
        <f t="shared" si="54"/>
        <v>5</v>
      </c>
      <c r="AE329" s="126">
        <f t="shared" si="54"/>
        <v>2</v>
      </c>
      <c r="AF329" s="126">
        <f t="shared" si="54"/>
        <v>3</v>
      </c>
      <c r="AG329" s="126">
        <f t="shared" si="54"/>
        <v>1</v>
      </c>
      <c r="AH329" s="126">
        <f t="shared" si="54"/>
        <v>4</v>
      </c>
      <c r="AI329" s="134">
        <v>35</v>
      </c>
      <c r="AJ329" s="134">
        <v>0</v>
      </c>
      <c r="AK329" s="134">
        <v>0</v>
      </c>
      <c r="AL329" s="134">
        <v>1980</v>
      </c>
      <c r="AM329" s="134">
        <f t="shared" si="55"/>
        <v>2015</v>
      </c>
      <c r="AN329" s="135">
        <f t="shared" si="53"/>
        <v>4.0509259259259258E-4</v>
      </c>
      <c r="AO329" s="135">
        <f t="shared" si="53"/>
        <v>0</v>
      </c>
      <c r="AP329" s="135">
        <f t="shared" si="53"/>
        <v>0</v>
      </c>
      <c r="AQ329" s="135">
        <f t="shared" si="53"/>
        <v>2.2916666666666665E-2</v>
      </c>
      <c r="AR329" s="135">
        <f t="shared" si="53"/>
        <v>2.3321759259259261E-2</v>
      </c>
      <c r="AS329" s="143"/>
      <c r="AT329" s="144">
        <f>IFERROR(Q329*INDEX(相性スクリプト1!$L$29:$L$33,MATCH(W329,相性スクリプト1!$K$29:$K$33,0),)," ")</f>
        <v>35</v>
      </c>
      <c r="AU329" s="144">
        <f>IFERROR(R329*INDEX(相性スクリプト1!$L$29:$L$33,MATCH(X329,相性スクリプト1!$K$29:$K$33,0),)," ")</f>
        <v>40</v>
      </c>
      <c r="AV329" s="144">
        <f>IFERROR(S329*INDEX(相性スクリプト1!$L$29:$L$33,MATCH(Y329,相性スクリプト1!$K$29:$K$33,0),)," ")</f>
        <v>255</v>
      </c>
      <c r="AW329" s="144">
        <f>IFERROR(T329*INDEX(相性スクリプト1!$L$29:$L$33,MATCH(Z329,相性スクリプト1!$K$29:$K$33,0),)," ")</f>
        <v>140</v>
      </c>
      <c r="AX329" s="144">
        <f>IFERROR(U329*INDEX(相性スクリプト1!$L$29:$L$33,MATCH(AA329,相性スクリプト1!$K$29:$K$33,0),)," ")</f>
        <v>300</v>
      </c>
      <c r="AY329" s="144">
        <f>IFERROR(V329*INDEX(相性スクリプト1!$L$29:$L$33,MATCH(AB329,相性スクリプト1!$K$29:$K$33,0),)," ")</f>
        <v>90</v>
      </c>
      <c r="AZ329" s="144">
        <f t="shared" si="51"/>
        <v>6.6665999999999999</v>
      </c>
      <c r="BA329" s="144">
        <f t="shared" si="51"/>
        <v>5.5554999999999994</v>
      </c>
      <c r="BB329" s="144">
        <f t="shared" si="51"/>
        <v>2.2113999999999998</v>
      </c>
      <c r="BC329" s="144">
        <f t="shared" si="50"/>
        <v>3.3332999999999999</v>
      </c>
      <c r="BD329" s="144">
        <f t="shared" si="50"/>
        <v>1.1222000000000001</v>
      </c>
      <c r="BE329" s="144">
        <f t="shared" si="50"/>
        <v>4.4440999999999997</v>
      </c>
      <c r="BF329" s="126">
        <f t="shared" si="56"/>
        <v>652314</v>
      </c>
      <c r="BG329" s="149"/>
    </row>
    <row r="330" spans="1:59" x14ac:dyDescent="0.15">
      <c r="A330" s="108">
        <f t="shared" si="52"/>
        <v>224</v>
      </c>
      <c r="B330" s="54" t="s">
        <v>628</v>
      </c>
      <c r="C330" s="109" t="s">
        <v>178</v>
      </c>
      <c r="D330" s="109" t="s">
        <v>187</v>
      </c>
      <c r="E330" s="110" t="s">
        <v>128</v>
      </c>
      <c r="F330" s="110" t="s">
        <v>162</v>
      </c>
      <c r="G330" s="110">
        <v>410</v>
      </c>
      <c r="H330" s="110" t="s">
        <v>141</v>
      </c>
      <c r="I330" s="110">
        <v>-60</v>
      </c>
      <c r="J330" s="110" t="s">
        <v>140</v>
      </c>
      <c r="K330" s="110">
        <v>15</v>
      </c>
      <c r="L330" s="114" t="s">
        <v>619</v>
      </c>
      <c r="M330" s="114"/>
      <c r="N330" s="114" t="s">
        <v>627</v>
      </c>
      <c r="O330" s="114"/>
      <c r="P330" s="114" t="s">
        <v>179</v>
      </c>
      <c r="Q330" s="17">
        <v>88</v>
      </c>
      <c r="R330" s="17">
        <v>86</v>
      </c>
      <c r="S330" s="17">
        <v>154</v>
      </c>
      <c r="T330" s="17">
        <v>134</v>
      </c>
      <c r="U330" s="17">
        <v>197</v>
      </c>
      <c r="V330" s="17">
        <v>140</v>
      </c>
      <c r="W330" s="122" t="s">
        <v>134</v>
      </c>
      <c r="X330" s="122" t="s">
        <v>134</v>
      </c>
      <c r="Y330" s="122" t="s">
        <v>135</v>
      </c>
      <c r="Z330" s="122" t="s">
        <v>144</v>
      </c>
      <c r="AA330" s="122" t="s">
        <v>131</v>
      </c>
      <c r="AB330" s="122" t="s">
        <v>144</v>
      </c>
      <c r="AC330" s="126">
        <f t="shared" si="54"/>
        <v>5</v>
      </c>
      <c r="AD330" s="126">
        <f t="shared" si="54"/>
        <v>6</v>
      </c>
      <c r="AE330" s="126">
        <f t="shared" si="54"/>
        <v>2</v>
      </c>
      <c r="AF330" s="126">
        <f t="shared" si="54"/>
        <v>4</v>
      </c>
      <c r="AG330" s="126">
        <f t="shared" si="54"/>
        <v>1</v>
      </c>
      <c r="AH330" s="126">
        <f t="shared" si="54"/>
        <v>3</v>
      </c>
      <c r="AI330" s="134">
        <v>441</v>
      </c>
      <c r="AJ330" s="134">
        <v>0</v>
      </c>
      <c r="AK330" s="134">
        <v>0</v>
      </c>
      <c r="AL330" s="134">
        <v>139</v>
      </c>
      <c r="AM330" s="134">
        <f t="shared" si="55"/>
        <v>580</v>
      </c>
      <c r="AN330" s="135">
        <f t="shared" si="53"/>
        <v>5.1041666666666674E-3</v>
      </c>
      <c r="AO330" s="135">
        <f t="shared" si="53"/>
        <v>0</v>
      </c>
      <c r="AP330" s="135">
        <f t="shared" si="53"/>
        <v>0</v>
      </c>
      <c r="AQ330" s="135">
        <f t="shared" si="53"/>
        <v>1.6087962962962963E-3</v>
      </c>
      <c r="AR330" s="135">
        <f t="shared" si="53"/>
        <v>6.7129629629629631E-3</v>
      </c>
      <c r="AS330" s="143"/>
      <c r="AT330" s="144">
        <f>IFERROR(Q330*INDEX(相性スクリプト1!$L$29:$L$33,MATCH(W330,相性スクリプト1!$K$29:$K$33,0),)," ")</f>
        <v>44</v>
      </c>
      <c r="AU330" s="144">
        <f>IFERROR(R330*INDEX(相性スクリプト1!$L$29:$L$33,MATCH(X330,相性スクリプト1!$K$29:$K$33,0),)," ")</f>
        <v>43</v>
      </c>
      <c r="AV330" s="144">
        <f>IFERROR(S330*INDEX(相性スクリプト1!$L$29:$L$33,MATCH(Y330,相性スクリプト1!$K$29:$K$33,0),)," ")</f>
        <v>231</v>
      </c>
      <c r="AW330" s="144">
        <f>IFERROR(T330*INDEX(相性スクリプト1!$L$29:$L$33,MATCH(Z330,相性スクリプト1!$K$29:$K$33,0),)," ")</f>
        <v>134</v>
      </c>
      <c r="AX330" s="144">
        <f>IFERROR(U330*INDEX(相性スクリプト1!$L$29:$L$33,MATCH(AA330,相性スクリプト1!$K$29:$K$33,0),)," ")</f>
        <v>394</v>
      </c>
      <c r="AY330" s="144">
        <f>IFERROR(V330*INDEX(相性スクリプト1!$L$29:$L$33,MATCH(AB330,相性スクリプト1!$K$29:$K$33,0),)," ")</f>
        <v>140</v>
      </c>
      <c r="AZ330" s="144">
        <f t="shared" si="51"/>
        <v>5.5556000000000001</v>
      </c>
      <c r="BA330" s="144">
        <f t="shared" si="51"/>
        <v>6.6664999999999992</v>
      </c>
      <c r="BB330" s="144">
        <f t="shared" si="51"/>
        <v>2.2223999999999999</v>
      </c>
      <c r="BC330" s="144">
        <f t="shared" si="50"/>
        <v>4.4443000000000001</v>
      </c>
      <c r="BD330" s="144">
        <f t="shared" si="50"/>
        <v>1.1112</v>
      </c>
      <c r="BE330" s="144">
        <f t="shared" si="50"/>
        <v>3.3331</v>
      </c>
      <c r="BF330" s="126">
        <f t="shared" si="56"/>
        <v>562413</v>
      </c>
      <c r="BG330" s="149"/>
    </row>
    <row r="331" spans="1:59" x14ac:dyDescent="0.15">
      <c r="A331" s="108">
        <f t="shared" si="52"/>
        <v>225</v>
      </c>
      <c r="B331" s="54" t="s">
        <v>629</v>
      </c>
      <c r="C331" s="109" t="s">
        <v>178</v>
      </c>
      <c r="D331" s="109" t="s">
        <v>545</v>
      </c>
      <c r="E331" s="110" t="s">
        <v>128</v>
      </c>
      <c r="F331" s="110" t="s">
        <v>162</v>
      </c>
      <c r="G331" s="110">
        <v>410</v>
      </c>
      <c r="H331" s="110" t="s">
        <v>149</v>
      </c>
      <c r="I331" s="110">
        <v>25</v>
      </c>
      <c r="J331" s="110" t="s">
        <v>140</v>
      </c>
      <c r="K331" s="110">
        <v>15</v>
      </c>
      <c r="L331" s="114" t="s">
        <v>619</v>
      </c>
      <c r="M331" s="114"/>
      <c r="N331" s="114" t="s">
        <v>630</v>
      </c>
      <c r="O331" s="114"/>
      <c r="P331" s="114" t="s">
        <v>179</v>
      </c>
      <c r="Q331" s="17">
        <v>70</v>
      </c>
      <c r="R331" s="17">
        <v>80</v>
      </c>
      <c r="S331" s="17">
        <v>170</v>
      </c>
      <c r="T331" s="17">
        <v>140</v>
      </c>
      <c r="U331" s="17">
        <v>150</v>
      </c>
      <c r="V331" s="17">
        <v>90</v>
      </c>
      <c r="W331" s="122" t="s">
        <v>134</v>
      </c>
      <c r="X331" s="122" t="s">
        <v>134</v>
      </c>
      <c r="Y331" s="122" t="s">
        <v>131</v>
      </c>
      <c r="Z331" s="122" t="s">
        <v>135</v>
      </c>
      <c r="AA331" s="122" t="s">
        <v>135</v>
      </c>
      <c r="AB331" s="122" t="s">
        <v>134</v>
      </c>
      <c r="AC331" s="126">
        <f t="shared" si="54"/>
        <v>6</v>
      </c>
      <c r="AD331" s="126">
        <f t="shared" si="54"/>
        <v>5</v>
      </c>
      <c r="AE331" s="126">
        <f t="shared" si="54"/>
        <v>1</v>
      </c>
      <c r="AF331" s="126">
        <f t="shared" si="54"/>
        <v>3</v>
      </c>
      <c r="AG331" s="126">
        <f t="shared" si="54"/>
        <v>2</v>
      </c>
      <c r="AH331" s="126">
        <f t="shared" si="54"/>
        <v>4</v>
      </c>
      <c r="AI331" s="134">
        <v>30</v>
      </c>
      <c r="AJ331" s="134">
        <v>0</v>
      </c>
      <c r="AK331" s="134">
        <v>0</v>
      </c>
      <c r="AL331" s="134">
        <v>1980</v>
      </c>
      <c r="AM331" s="134">
        <f t="shared" si="55"/>
        <v>2010</v>
      </c>
      <c r="AN331" s="135">
        <f t="shared" si="53"/>
        <v>3.4722222222222218E-4</v>
      </c>
      <c r="AO331" s="135">
        <f t="shared" si="53"/>
        <v>0</v>
      </c>
      <c r="AP331" s="135">
        <f t="shared" si="53"/>
        <v>0</v>
      </c>
      <c r="AQ331" s="135">
        <f t="shared" si="53"/>
        <v>2.2916666666666665E-2</v>
      </c>
      <c r="AR331" s="135">
        <f t="shared" si="53"/>
        <v>2.3263888888888886E-2</v>
      </c>
      <c r="AS331" s="143"/>
      <c r="AT331" s="144">
        <f>IFERROR(Q331*INDEX(相性スクリプト1!$L$29:$L$33,MATCH(W331,相性スクリプト1!$K$29:$K$33,0),)," ")</f>
        <v>35</v>
      </c>
      <c r="AU331" s="144">
        <f>IFERROR(R331*INDEX(相性スクリプト1!$L$29:$L$33,MATCH(X331,相性スクリプト1!$K$29:$K$33,0),)," ")</f>
        <v>40</v>
      </c>
      <c r="AV331" s="144">
        <f>IFERROR(S331*INDEX(相性スクリプト1!$L$29:$L$33,MATCH(Y331,相性スクリプト1!$K$29:$K$33,0),)," ")</f>
        <v>340</v>
      </c>
      <c r="AW331" s="144">
        <f>IFERROR(T331*INDEX(相性スクリプト1!$L$29:$L$33,MATCH(Z331,相性スクリプト1!$K$29:$K$33,0),)," ")</f>
        <v>210</v>
      </c>
      <c r="AX331" s="144">
        <f>IFERROR(U331*INDEX(相性スクリプト1!$L$29:$L$33,MATCH(AA331,相性スクリプト1!$K$29:$K$33,0),)," ")</f>
        <v>225</v>
      </c>
      <c r="AY331" s="144">
        <f>IFERROR(V331*INDEX(相性スクリプト1!$L$29:$L$33,MATCH(AB331,相性スクリプト1!$K$29:$K$33,0),)," ")</f>
        <v>45</v>
      </c>
      <c r="AZ331" s="144">
        <f t="shared" si="51"/>
        <v>6.6665999999999999</v>
      </c>
      <c r="BA331" s="144">
        <f t="shared" si="51"/>
        <v>5.5554999999999994</v>
      </c>
      <c r="BB331" s="144">
        <f t="shared" si="51"/>
        <v>1.1113999999999999</v>
      </c>
      <c r="BC331" s="144">
        <f t="shared" si="50"/>
        <v>3.3332999999999999</v>
      </c>
      <c r="BD331" s="144">
        <f t="shared" si="50"/>
        <v>2.2222</v>
      </c>
      <c r="BE331" s="144">
        <f t="shared" si="50"/>
        <v>4.4440999999999997</v>
      </c>
      <c r="BF331" s="126">
        <f t="shared" si="56"/>
        <v>651324</v>
      </c>
      <c r="BG331" s="149"/>
    </row>
    <row r="332" spans="1:59" x14ac:dyDescent="0.15">
      <c r="A332" s="108">
        <f t="shared" si="52"/>
        <v>226</v>
      </c>
      <c r="B332" s="54" t="s">
        <v>631</v>
      </c>
      <c r="C332" s="109" t="s">
        <v>178</v>
      </c>
      <c r="D332" s="109" t="s">
        <v>193</v>
      </c>
      <c r="E332" s="110" t="s">
        <v>147</v>
      </c>
      <c r="F332" s="110" t="s">
        <v>150</v>
      </c>
      <c r="G332" s="110">
        <v>370</v>
      </c>
      <c r="H332" s="110" t="s">
        <v>166</v>
      </c>
      <c r="I332" s="110">
        <v>-80</v>
      </c>
      <c r="J332" s="110" t="s">
        <v>140</v>
      </c>
      <c r="K332" s="110">
        <v>15</v>
      </c>
      <c r="L332" s="114" t="s">
        <v>632</v>
      </c>
      <c r="M332" s="114"/>
      <c r="N332" s="114"/>
      <c r="O332" s="114" t="s">
        <v>620</v>
      </c>
      <c r="P332" s="114" t="s">
        <v>179</v>
      </c>
      <c r="Q332" s="17">
        <v>80</v>
      </c>
      <c r="R332" s="17">
        <v>70</v>
      </c>
      <c r="S332" s="17">
        <v>140</v>
      </c>
      <c r="T332" s="17">
        <v>110</v>
      </c>
      <c r="U332" s="17">
        <v>170</v>
      </c>
      <c r="V332" s="17">
        <v>100</v>
      </c>
      <c r="W332" s="122" t="s">
        <v>134</v>
      </c>
      <c r="X332" s="122" t="s">
        <v>134</v>
      </c>
      <c r="Y332" s="122" t="s">
        <v>135</v>
      </c>
      <c r="Z332" s="122" t="s">
        <v>144</v>
      </c>
      <c r="AA332" s="122" t="s">
        <v>131</v>
      </c>
      <c r="AB332" s="122" t="s">
        <v>144</v>
      </c>
      <c r="AC332" s="126">
        <f t="shared" si="54"/>
        <v>5</v>
      </c>
      <c r="AD332" s="126">
        <f t="shared" si="54"/>
        <v>6</v>
      </c>
      <c r="AE332" s="126">
        <f t="shared" si="54"/>
        <v>2</v>
      </c>
      <c r="AF332" s="126">
        <f t="shared" si="54"/>
        <v>3</v>
      </c>
      <c r="AG332" s="126">
        <f t="shared" si="54"/>
        <v>1</v>
      </c>
      <c r="AH332" s="126">
        <f t="shared" si="54"/>
        <v>4</v>
      </c>
      <c r="AI332" s="134">
        <v>24</v>
      </c>
      <c r="AJ332" s="134">
        <v>0</v>
      </c>
      <c r="AK332" s="134">
        <v>0</v>
      </c>
      <c r="AL332" s="134">
        <v>1980</v>
      </c>
      <c r="AM332" s="134">
        <f t="shared" si="55"/>
        <v>2004</v>
      </c>
      <c r="AN332" s="135">
        <f t="shared" si="53"/>
        <v>2.7777777777777778E-4</v>
      </c>
      <c r="AO332" s="135">
        <f t="shared" si="53"/>
        <v>0</v>
      </c>
      <c r="AP332" s="135">
        <f t="shared" si="53"/>
        <v>0</v>
      </c>
      <c r="AQ332" s="135">
        <f t="shared" si="53"/>
        <v>2.2916666666666665E-2</v>
      </c>
      <c r="AR332" s="135">
        <f t="shared" si="53"/>
        <v>2.3194444444444445E-2</v>
      </c>
      <c r="AS332" s="143"/>
      <c r="AT332" s="144">
        <f>IFERROR(Q332*INDEX(相性スクリプト1!$L$29:$L$33,MATCH(W332,相性スクリプト1!$K$29:$K$33,0),)," ")</f>
        <v>40</v>
      </c>
      <c r="AU332" s="144">
        <f>IFERROR(R332*INDEX(相性スクリプト1!$L$29:$L$33,MATCH(X332,相性スクリプト1!$K$29:$K$33,0),)," ")</f>
        <v>35</v>
      </c>
      <c r="AV332" s="144">
        <f>IFERROR(S332*INDEX(相性スクリプト1!$L$29:$L$33,MATCH(Y332,相性スクリプト1!$K$29:$K$33,0),)," ")</f>
        <v>210</v>
      </c>
      <c r="AW332" s="144">
        <f>IFERROR(T332*INDEX(相性スクリプト1!$L$29:$L$33,MATCH(Z332,相性スクリプト1!$K$29:$K$33,0),)," ")</f>
        <v>110</v>
      </c>
      <c r="AX332" s="144">
        <f>IFERROR(U332*INDEX(相性スクリプト1!$L$29:$L$33,MATCH(AA332,相性スクリプト1!$K$29:$K$33,0),)," ")</f>
        <v>340</v>
      </c>
      <c r="AY332" s="144">
        <f>IFERROR(V332*INDEX(相性スクリプト1!$L$29:$L$33,MATCH(AB332,相性スクリプト1!$K$29:$K$33,0),)," ")</f>
        <v>100</v>
      </c>
      <c r="AZ332" s="144">
        <f t="shared" si="51"/>
        <v>5.5556000000000001</v>
      </c>
      <c r="BA332" s="144">
        <f t="shared" si="51"/>
        <v>6.6664999999999992</v>
      </c>
      <c r="BB332" s="144">
        <f t="shared" si="51"/>
        <v>2.2223999999999999</v>
      </c>
      <c r="BC332" s="144">
        <f t="shared" si="50"/>
        <v>3.3332999999999999</v>
      </c>
      <c r="BD332" s="144">
        <f t="shared" si="50"/>
        <v>1.1112</v>
      </c>
      <c r="BE332" s="144">
        <f t="shared" si="50"/>
        <v>4.4440999999999997</v>
      </c>
      <c r="BF332" s="126">
        <f t="shared" si="56"/>
        <v>562314</v>
      </c>
      <c r="BG332" s="149"/>
    </row>
    <row r="333" spans="1:59" x14ac:dyDescent="0.15">
      <c r="A333" s="108">
        <f t="shared" si="52"/>
        <v>227</v>
      </c>
      <c r="B333" s="54" t="s">
        <v>633</v>
      </c>
      <c r="C333" s="109" t="s">
        <v>178</v>
      </c>
      <c r="D333" s="109" t="s">
        <v>210</v>
      </c>
      <c r="E333" s="110"/>
      <c r="F333" s="110"/>
      <c r="G333" s="110"/>
      <c r="H333" s="110"/>
      <c r="I333" s="110"/>
      <c r="J333" s="110"/>
      <c r="K333" s="110"/>
      <c r="L333" s="114"/>
      <c r="M333" s="114"/>
      <c r="N333" s="114"/>
      <c r="O333" s="114"/>
      <c r="P333" s="114"/>
      <c r="Q333" s="17"/>
      <c r="R333" s="17"/>
      <c r="S333" s="17"/>
      <c r="T333" s="17"/>
      <c r="U333" s="17"/>
      <c r="V333" s="17"/>
      <c r="W333" s="122"/>
      <c r="X333" s="122"/>
      <c r="Y333" s="122"/>
      <c r="Z333" s="122"/>
      <c r="AA333" s="122"/>
      <c r="AB333" s="122"/>
      <c r="AC333" s="126" t="str">
        <f t="shared" si="54"/>
        <v xml:space="preserve"> </v>
      </c>
      <c r="AD333" s="126" t="str">
        <f t="shared" si="54"/>
        <v xml:space="preserve"> </v>
      </c>
      <c r="AE333" s="126" t="str">
        <f t="shared" si="54"/>
        <v xml:space="preserve"> </v>
      </c>
      <c r="AF333" s="126" t="str">
        <f t="shared" si="54"/>
        <v xml:space="preserve"> </v>
      </c>
      <c r="AG333" s="126" t="str">
        <f t="shared" si="54"/>
        <v xml:space="preserve"> </v>
      </c>
      <c r="AH333" s="126" t="str">
        <f t="shared" si="54"/>
        <v xml:space="preserve"> </v>
      </c>
      <c r="AI333" s="134"/>
      <c r="AJ333" s="134"/>
      <c r="AK333" s="134"/>
      <c r="AL333" s="134"/>
      <c r="AM333" s="134" t="str">
        <f t="shared" si="55"/>
        <v xml:space="preserve"> </v>
      </c>
      <c r="AN333" s="135" t="str">
        <f t="shared" si="53"/>
        <v xml:space="preserve"> </v>
      </c>
      <c r="AO333" s="135" t="str">
        <f t="shared" si="53"/>
        <v xml:space="preserve"> </v>
      </c>
      <c r="AP333" s="135" t="str">
        <f t="shared" si="53"/>
        <v xml:space="preserve"> </v>
      </c>
      <c r="AQ333" s="135" t="str">
        <f t="shared" si="53"/>
        <v xml:space="preserve"> </v>
      </c>
      <c r="AR333" s="135" t="str">
        <f t="shared" si="53"/>
        <v xml:space="preserve"> </v>
      </c>
      <c r="AS333" s="143"/>
      <c r="AT333" s="144" t="str">
        <f>IFERROR(Q333*INDEX(相性スクリプト1!$L$29:$L$33,MATCH(W333,相性スクリプト1!$K$29:$K$33,0),)," ")</f>
        <v xml:space="preserve"> </v>
      </c>
      <c r="AU333" s="144" t="str">
        <f>IFERROR(R333*INDEX(相性スクリプト1!$L$29:$L$33,MATCH(X333,相性スクリプト1!$K$29:$K$33,0),)," ")</f>
        <v xml:space="preserve"> </v>
      </c>
      <c r="AV333" s="144" t="str">
        <f>IFERROR(S333*INDEX(相性スクリプト1!$L$29:$L$33,MATCH(Y333,相性スクリプト1!$K$29:$K$33,0),)," ")</f>
        <v xml:space="preserve"> </v>
      </c>
      <c r="AW333" s="144" t="str">
        <f>IFERROR(T333*INDEX(相性スクリプト1!$L$29:$L$33,MATCH(Z333,相性スクリプト1!$K$29:$K$33,0),)," ")</f>
        <v xml:space="preserve"> </v>
      </c>
      <c r="AX333" s="144" t="str">
        <f>IFERROR(U333*INDEX(相性スクリプト1!$L$29:$L$33,MATCH(AA333,相性スクリプト1!$K$29:$K$33,0),)," ")</f>
        <v xml:space="preserve"> </v>
      </c>
      <c r="AY333" s="144" t="str">
        <f>IFERROR(V333*INDEX(相性スクリプト1!$L$29:$L$33,MATCH(AB333,相性スクリプト1!$K$29:$K$33,0),)," ")</f>
        <v xml:space="preserve"> </v>
      </c>
      <c r="AZ333" s="144" t="str">
        <f t="shared" si="51"/>
        <v xml:space="preserve"> </v>
      </c>
      <c r="BA333" s="144" t="str">
        <f t="shared" si="51"/>
        <v xml:space="preserve"> </v>
      </c>
      <c r="BB333" s="144" t="str">
        <f t="shared" si="51"/>
        <v xml:space="preserve"> </v>
      </c>
      <c r="BC333" s="144" t="str">
        <f t="shared" si="50"/>
        <v xml:space="preserve"> </v>
      </c>
      <c r="BD333" s="144" t="str">
        <f t="shared" si="50"/>
        <v xml:space="preserve"> </v>
      </c>
      <c r="BE333" s="144" t="str">
        <f t="shared" si="50"/>
        <v xml:space="preserve"> </v>
      </c>
      <c r="BF333" s="126" t="str">
        <f t="shared" si="56"/>
        <v xml:space="preserve"> </v>
      </c>
      <c r="BG333" s="149"/>
    </row>
    <row r="334" spans="1:59" x14ac:dyDescent="0.15">
      <c r="A334" s="108">
        <f t="shared" si="52"/>
        <v>227</v>
      </c>
      <c r="B334" s="54" t="s">
        <v>634</v>
      </c>
      <c r="C334" s="109" t="s">
        <v>178</v>
      </c>
      <c r="D334" s="109" t="s">
        <v>210</v>
      </c>
      <c r="E334" s="110" t="s">
        <v>128</v>
      </c>
      <c r="F334" s="110" t="s">
        <v>156</v>
      </c>
      <c r="G334" s="110">
        <v>390</v>
      </c>
      <c r="H334" s="110" t="s">
        <v>149</v>
      </c>
      <c r="I334" s="110">
        <v>65</v>
      </c>
      <c r="J334" s="110" t="s">
        <v>134</v>
      </c>
      <c r="K334" s="110">
        <v>17</v>
      </c>
      <c r="L334" s="114" t="s">
        <v>635</v>
      </c>
      <c r="M334" s="114" t="s">
        <v>636</v>
      </c>
      <c r="N334" s="114"/>
      <c r="O334" s="114" t="s">
        <v>637</v>
      </c>
      <c r="P334" s="114" t="s">
        <v>179</v>
      </c>
      <c r="Q334" s="17">
        <v>88</v>
      </c>
      <c r="R334" s="17">
        <v>103</v>
      </c>
      <c r="S334" s="17">
        <v>186</v>
      </c>
      <c r="T334" s="17">
        <v>125</v>
      </c>
      <c r="U334" s="17">
        <v>154</v>
      </c>
      <c r="V334" s="17">
        <v>97</v>
      </c>
      <c r="W334" s="122" t="s">
        <v>134</v>
      </c>
      <c r="X334" s="122" t="s">
        <v>134</v>
      </c>
      <c r="Y334" s="122" t="s">
        <v>131</v>
      </c>
      <c r="Z334" s="122" t="s">
        <v>144</v>
      </c>
      <c r="AA334" s="122" t="s">
        <v>135</v>
      </c>
      <c r="AB334" s="122" t="s">
        <v>134</v>
      </c>
      <c r="AC334" s="126">
        <f t="shared" si="54"/>
        <v>6</v>
      </c>
      <c r="AD334" s="126">
        <f t="shared" si="54"/>
        <v>4</v>
      </c>
      <c r="AE334" s="126">
        <f t="shared" si="54"/>
        <v>1</v>
      </c>
      <c r="AF334" s="126">
        <f t="shared" si="54"/>
        <v>3</v>
      </c>
      <c r="AG334" s="126">
        <f t="shared" si="54"/>
        <v>2</v>
      </c>
      <c r="AH334" s="126">
        <f t="shared" si="54"/>
        <v>5</v>
      </c>
      <c r="AI334" s="134">
        <v>662</v>
      </c>
      <c r="AJ334" s="134">
        <v>0</v>
      </c>
      <c r="AK334" s="134">
        <v>0</v>
      </c>
      <c r="AL334" s="134">
        <v>267</v>
      </c>
      <c r="AM334" s="134">
        <f t="shared" si="55"/>
        <v>929</v>
      </c>
      <c r="AN334" s="135">
        <f t="shared" si="53"/>
        <v>7.6620370370370366E-3</v>
      </c>
      <c r="AO334" s="135">
        <f t="shared" si="53"/>
        <v>0</v>
      </c>
      <c r="AP334" s="135">
        <f t="shared" si="53"/>
        <v>0</v>
      </c>
      <c r="AQ334" s="135">
        <f t="shared" si="53"/>
        <v>3.0902777777777777E-3</v>
      </c>
      <c r="AR334" s="135">
        <f t="shared" si="53"/>
        <v>1.0752314814814815E-2</v>
      </c>
      <c r="AS334" s="143"/>
      <c r="AT334" s="144">
        <f>IFERROR(Q334*INDEX(相性スクリプト1!$L$29:$L$33,MATCH(W334,相性スクリプト1!$K$29:$K$33,0),)," ")</f>
        <v>44</v>
      </c>
      <c r="AU334" s="144">
        <f>IFERROR(R334*INDEX(相性スクリプト1!$L$29:$L$33,MATCH(X334,相性スクリプト1!$K$29:$K$33,0),)," ")</f>
        <v>51.5</v>
      </c>
      <c r="AV334" s="144">
        <f>IFERROR(S334*INDEX(相性スクリプト1!$L$29:$L$33,MATCH(Y334,相性スクリプト1!$K$29:$K$33,0),)," ")</f>
        <v>372</v>
      </c>
      <c r="AW334" s="144">
        <f>IFERROR(T334*INDEX(相性スクリプト1!$L$29:$L$33,MATCH(Z334,相性スクリプト1!$K$29:$K$33,0),)," ")</f>
        <v>125</v>
      </c>
      <c r="AX334" s="144">
        <f>IFERROR(U334*INDEX(相性スクリプト1!$L$29:$L$33,MATCH(AA334,相性スクリプト1!$K$29:$K$33,0),)," ")</f>
        <v>231</v>
      </c>
      <c r="AY334" s="144">
        <f>IFERROR(V334*INDEX(相性スクリプト1!$L$29:$L$33,MATCH(AB334,相性スクリプト1!$K$29:$K$33,0),)," ")</f>
        <v>48.5</v>
      </c>
      <c r="AZ334" s="144">
        <f t="shared" si="51"/>
        <v>6.6665999999999999</v>
      </c>
      <c r="BA334" s="144">
        <f t="shared" si="51"/>
        <v>4.4444999999999997</v>
      </c>
      <c r="BB334" s="144">
        <f t="shared" si="51"/>
        <v>1.1113999999999999</v>
      </c>
      <c r="BC334" s="144">
        <f t="shared" si="50"/>
        <v>3.3332999999999999</v>
      </c>
      <c r="BD334" s="144">
        <f t="shared" si="50"/>
        <v>2.2222</v>
      </c>
      <c r="BE334" s="144">
        <f t="shared" si="50"/>
        <v>5.5550999999999995</v>
      </c>
      <c r="BF334" s="126">
        <f t="shared" si="56"/>
        <v>641325</v>
      </c>
      <c r="BG334" s="149"/>
    </row>
    <row r="335" spans="1:59" x14ac:dyDescent="0.15">
      <c r="A335" s="108">
        <f t="shared" si="52"/>
        <v>227</v>
      </c>
      <c r="B335" s="54" t="s">
        <v>638</v>
      </c>
      <c r="C335" s="109" t="s">
        <v>178</v>
      </c>
      <c r="D335" s="109" t="s">
        <v>210</v>
      </c>
      <c r="E335" s="110" t="s">
        <v>128</v>
      </c>
      <c r="F335" s="110" t="s">
        <v>156</v>
      </c>
      <c r="G335" s="110">
        <v>430</v>
      </c>
      <c r="H335" s="110" t="s">
        <v>149</v>
      </c>
      <c r="I335" s="110">
        <v>25</v>
      </c>
      <c r="J335" s="110" t="s">
        <v>134</v>
      </c>
      <c r="K335" s="110">
        <v>17</v>
      </c>
      <c r="L335" s="114" t="s">
        <v>635</v>
      </c>
      <c r="M335" s="114" t="s">
        <v>639</v>
      </c>
      <c r="N335" s="114"/>
      <c r="O335" s="114"/>
      <c r="P335" s="114" t="s">
        <v>179</v>
      </c>
      <c r="Q335" s="17">
        <v>82</v>
      </c>
      <c r="R335" s="17">
        <v>92</v>
      </c>
      <c r="S335" s="17">
        <v>189</v>
      </c>
      <c r="T335" s="17">
        <v>159</v>
      </c>
      <c r="U335" s="17">
        <v>162</v>
      </c>
      <c r="V335" s="17">
        <v>102</v>
      </c>
      <c r="W335" s="122" t="s">
        <v>134</v>
      </c>
      <c r="X335" s="122" t="s">
        <v>134</v>
      </c>
      <c r="Y335" s="122" t="s">
        <v>131</v>
      </c>
      <c r="Z335" s="122" t="s">
        <v>135</v>
      </c>
      <c r="AA335" s="122" t="s">
        <v>135</v>
      </c>
      <c r="AB335" s="122" t="s">
        <v>134</v>
      </c>
      <c r="AC335" s="126">
        <f t="shared" si="54"/>
        <v>6</v>
      </c>
      <c r="AD335" s="126">
        <f t="shared" si="54"/>
        <v>5</v>
      </c>
      <c r="AE335" s="126">
        <f t="shared" si="54"/>
        <v>1</v>
      </c>
      <c r="AF335" s="126">
        <f t="shared" si="54"/>
        <v>3</v>
      </c>
      <c r="AG335" s="126">
        <f t="shared" si="54"/>
        <v>2</v>
      </c>
      <c r="AH335" s="126">
        <f t="shared" si="54"/>
        <v>4</v>
      </c>
      <c r="AI335" s="134">
        <v>0</v>
      </c>
      <c r="AJ335" s="134">
        <v>0</v>
      </c>
      <c r="AK335" s="134">
        <v>0</v>
      </c>
      <c r="AL335" s="134">
        <v>2992</v>
      </c>
      <c r="AM335" s="134">
        <f t="shared" si="55"/>
        <v>2992</v>
      </c>
      <c r="AN335" s="135">
        <f t="shared" si="53"/>
        <v>0</v>
      </c>
      <c r="AO335" s="135">
        <f t="shared" si="53"/>
        <v>0</v>
      </c>
      <c r="AP335" s="135">
        <f t="shared" si="53"/>
        <v>0</v>
      </c>
      <c r="AQ335" s="135">
        <f t="shared" si="53"/>
        <v>3.4629629629629635E-2</v>
      </c>
      <c r="AR335" s="135">
        <f t="shared" si="53"/>
        <v>3.4629629629629635E-2</v>
      </c>
      <c r="AS335" s="143"/>
      <c r="AT335" s="144">
        <f>IFERROR(Q335*INDEX(相性スクリプト1!$L$29:$L$33,MATCH(W335,相性スクリプト1!$K$29:$K$33,0),)," ")</f>
        <v>41</v>
      </c>
      <c r="AU335" s="144">
        <f>IFERROR(R335*INDEX(相性スクリプト1!$L$29:$L$33,MATCH(X335,相性スクリプト1!$K$29:$K$33,0),)," ")</f>
        <v>46</v>
      </c>
      <c r="AV335" s="144">
        <f>IFERROR(S335*INDEX(相性スクリプト1!$L$29:$L$33,MATCH(Y335,相性スクリプト1!$K$29:$K$33,0),)," ")</f>
        <v>378</v>
      </c>
      <c r="AW335" s="144">
        <f>IFERROR(T335*INDEX(相性スクリプト1!$L$29:$L$33,MATCH(Z335,相性スクリプト1!$K$29:$K$33,0),)," ")</f>
        <v>238.5</v>
      </c>
      <c r="AX335" s="144">
        <f>IFERROR(U335*INDEX(相性スクリプト1!$L$29:$L$33,MATCH(AA335,相性スクリプト1!$K$29:$K$33,0),)," ")</f>
        <v>243</v>
      </c>
      <c r="AY335" s="144">
        <f>IFERROR(V335*INDEX(相性スクリプト1!$L$29:$L$33,MATCH(AB335,相性スクリプト1!$K$29:$K$33,0),)," ")</f>
        <v>51</v>
      </c>
      <c r="AZ335" s="144">
        <f t="shared" si="51"/>
        <v>6.6665999999999999</v>
      </c>
      <c r="BA335" s="144">
        <f t="shared" si="51"/>
        <v>5.5554999999999994</v>
      </c>
      <c r="BB335" s="144">
        <f t="shared" si="51"/>
        <v>1.1113999999999999</v>
      </c>
      <c r="BC335" s="144">
        <f t="shared" si="50"/>
        <v>3.3332999999999999</v>
      </c>
      <c r="BD335" s="144">
        <f t="shared" si="50"/>
        <v>2.2222</v>
      </c>
      <c r="BE335" s="144">
        <f t="shared" si="50"/>
        <v>4.4440999999999997</v>
      </c>
      <c r="BF335" s="126">
        <f t="shared" si="56"/>
        <v>651324</v>
      </c>
      <c r="BG335" s="149"/>
    </row>
    <row r="336" spans="1:59" x14ac:dyDescent="0.15">
      <c r="A336" s="108">
        <f t="shared" si="52"/>
        <v>227</v>
      </c>
      <c r="B336" s="54" t="s">
        <v>640</v>
      </c>
      <c r="C336" s="109" t="s">
        <v>178</v>
      </c>
      <c r="D336" s="109" t="s">
        <v>210</v>
      </c>
      <c r="E336" s="110" t="s">
        <v>128</v>
      </c>
      <c r="F336" s="110" t="s">
        <v>156</v>
      </c>
      <c r="G336" s="110">
        <v>430</v>
      </c>
      <c r="H336" s="110" t="s">
        <v>141</v>
      </c>
      <c r="I336" s="110">
        <v>-60</v>
      </c>
      <c r="J336" s="110" t="s">
        <v>134</v>
      </c>
      <c r="K336" s="110">
        <v>17</v>
      </c>
      <c r="L336" s="114" t="s">
        <v>635</v>
      </c>
      <c r="M336" s="114" t="s">
        <v>639</v>
      </c>
      <c r="N336" s="114"/>
      <c r="O336" s="114" t="s">
        <v>620</v>
      </c>
      <c r="P336" s="114" t="s">
        <v>179</v>
      </c>
      <c r="Q336" s="17">
        <v>78</v>
      </c>
      <c r="R336" s="17">
        <v>89</v>
      </c>
      <c r="S336" s="17">
        <v>153</v>
      </c>
      <c r="T336" s="17">
        <v>134</v>
      </c>
      <c r="U336" s="17">
        <v>198</v>
      </c>
      <c r="V336" s="17">
        <v>140</v>
      </c>
      <c r="W336" s="122" t="s">
        <v>134</v>
      </c>
      <c r="X336" s="122" t="s">
        <v>134</v>
      </c>
      <c r="Y336" s="122" t="s">
        <v>135</v>
      </c>
      <c r="Z336" s="122" t="s">
        <v>144</v>
      </c>
      <c r="AA336" s="122" t="s">
        <v>131</v>
      </c>
      <c r="AB336" s="122" t="s">
        <v>144</v>
      </c>
      <c r="AC336" s="126">
        <f t="shared" si="54"/>
        <v>6</v>
      </c>
      <c r="AD336" s="126">
        <f t="shared" si="54"/>
        <v>5</v>
      </c>
      <c r="AE336" s="126">
        <f t="shared" si="54"/>
        <v>2</v>
      </c>
      <c r="AF336" s="126">
        <f t="shared" si="54"/>
        <v>4</v>
      </c>
      <c r="AG336" s="126">
        <f t="shared" si="54"/>
        <v>1</v>
      </c>
      <c r="AH336" s="126">
        <f t="shared" si="54"/>
        <v>3</v>
      </c>
      <c r="AI336" s="134">
        <v>2960</v>
      </c>
      <c r="AJ336" s="134">
        <v>233</v>
      </c>
      <c r="AK336" s="134">
        <v>0</v>
      </c>
      <c r="AL336" s="134">
        <v>242</v>
      </c>
      <c r="AM336" s="134">
        <f t="shared" si="55"/>
        <v>3435</v>
      </c>
      <c r="AN336" s="135">
        <f t="shared" si="53"/>
        <v>3.4259259259259253E-2</v>
      </c>
      <c r="AO336" s="135">
        <f t="shared" si="53"/>
        <v>2.6967592592592594E-3</v>
      </c>
      <c r="AP336" s="135">
        <f t="shared" si="53"/>
        <v>0</v>
      </c>
      <c r="AQ336" s="135">
        <f t="shared" si="53"/>
        <v>2.8009259259259263E-3</v>
      </c>
      <c r="AR336" s="135">
        <f t="shared" si="53"/>
        <v>3.9756944444444442E-2</v>
      </c>
      <c r="AS336" s="143"/>
      <c r="AT336" s="144">
        <f>IFERROR(Q336*INDEX(相性スクリプト1!$L$29:$L$33,MATCH(W336,相性スクリプト1!$K$29:$K$33,0),)," ")</f>
        <v>39</v>
      </c>
      <c r="AU336" s="144">
        <f>IFERROR(R336*INDEX(相性スクリプト1!$L$29:$L$33,MATCH(X336,相性スクリプト1!$K$29:$K$33,0),)," ")</f>
        <v>44.5</v>
      </c>
      <c r="AV336" s="144">
        <f>IFERROR(S336*INDEX(相性スクリプト1!$L$29:$L$33,MATCH(Y336,相性スクリプト1!$K$29:$K$33,0),)," ")</f>
        <v>229.5</v>
      </c>
      <c r="AW336" s="144">
        <f>IFERROR(T336*INDEX(相性スクリプト1!$L$29:$L$33,MATCH(Z336,相性スクリプト1!$K$29:$K$33,0),)," ")</f>
        <v>134</v>
      </c>
      <c r="AX336" s="144">
        <f>IFERROR(U336*INDEX(相性スクリプト1!$L$29:$L$33,MATCH(AA336,相性スクリプト1!$K$29:$K$33,0),)," ")</f>
        <v>396</v>
      </c>
      <c r="AY336" s="144">
        <f>IFERROR(V336*INDEX(相性スクリプト1!$L$29:$L$33,MATCH(AB336,相性スクリプト1!$K$29:$K$33,0),)," ")</f>
        <v>140</v>
      </c>
      <c r="AZ336" s="144">
        <f t="shared" si="51"/>
        <v>6.6665999999999999</v>
      </c>
      <c r="BA336" s="144">
        <f t="shared" si="51"/>
        <v>5.5554999999999994</v>
      </c>
      <c r="BB336" s="144">
        <f t="shared" si="51"/>
        <v>2.2223999999999999</v>
      </c>
      <c r="BC336" s="144">
        <f t="shared" si="50"/>
        <v>4.4443000000000001</v>
      </c>
      <c r="BD336" s="144">
        <f t="shared" si="50"/>
        <v>1.1112</v>
      </c>
      <c r="BE336" s="144">
        <f t="shared" si="50"/>
        <v>3.3331</v>
      </c>
      <c r="BF336" s="126">
        <f t="shared" si="56"/>
        <v>652413</v>
      </c>
      <c r="BG336" s="149"/>
    </row>
    <row r="337" spans="1:59" x14ac:dyDescent="0.15">
      <c r="A337" s="108">
        <f t="shared" si="52"/>
        <v>228</v>
      </c>
      <c r="B337" s="54" t="s">
        <v>641</v>
      </c>
      <c r="C337" s="109" t="s">
        <v>403</v>
      </c>
      <c r="D337" s="109" t="s">
        <v>127</v>
      </c>
      <c r="E337" s="110" t="s">
        <v>147</v>
      </c>
      <c r="F337" s="110" t="s">
        <v>150</v>
      </c>
      <c r="G337" s="110">
        <v>330</v>
      </c>
      <c r="H337" s="110" t="s">
        <v>141</v>
      </c>
      <c r="I337" s="110">
        <v>-30</v>
      </c>
      <c r="J337" s="110" t="s">
        <v>148</v>
      </c>
      <c r="K337" s="110">
        <v>14</v>
      </c>
      <c r="L337" s="114" t="s">
        <v>557</v>
      </c>
      <c r="M337" s="114"/>
      <c r="N337" s="114"/>
      <c r="O337" s="114"/>
      <c r="P337" s="114" t="s">
        <v>182</v>
      </c>
      <c r="Q337" s="17">
        <v>120</v>
      </c>
      <c r="R337" s="17">
        <v>150</v>
      </c>
      <c r="S337" s="17">
        <v>110</v>
      </c>
      <c r="T337" s="17">
        <v>70</v>
      </c>
      <c r="U337" s="17">
        <v>100</v>
      </c>
      <c r="V337" s="17">
        <v>90</v>
      </c>
      <c r="W337" s="122" t="s">
        <v>144</v>
      </c>
      <c r="X337" s="122" t="s">
        <v>135</v>
      </c>
      <c r="Y337" s="122" t="s">
        <v>144</v>
      </c>
      <c r="Z337" s="122" t="s">
        <v>134</v>
      </c>
      <c r="AA337" s="122" t="s">
        <v>144</v>
      </c>
      <c r="AB337" s="122" t="s">
        <v>134</v>
      </c>
      <c r="AC337" s="126">
        <f t="shared" si="54"/>
        <v>2</v>
      </c>
      <c r="AD337" s="126">
        <f t="shared" si="54"/>
        <v>1</v>
      </c>
      <c r="AE337" s="126">
        <f t="shared" si="54"/>
        <v>3</v>
      </c>
      <c r="AF337" s="126">
        <f t="shared" si="54"/>
        <v>6</v>
      </c>
      <c r="AG337" s="126">
        <f t="shared" si="54"/>
        <v>4</v>
      </c>
      <c r="AH337" s="126">
        <f t="shared" si="54"/>
        <v>5</v>
      </c>
      <c r="AI337" s="134">
        <v>5</v>
      </c>
      <c r="AJ337" s="134">
        <v>0</v>
      </c>
      <c r="AK337" s="134">
        <v>0</v>
      </c>
      <c r="AL337" s="134">
        <v>1020</v>
      </c>
      <c r="AM337" s="134">
        <f t="shared" si="55"/>
        <v>1025</v>
      </c>
      <c r="AN337" s="135">
        <f t="shared" si="53"/>
        <v>5.7870370370370373E-5</v>
      </c>
      <c r="AO337" s="135">
        <f t="shared" si="53"/>
        <v>0</v>
      </c>
      <c r="AP337" s="135">
        <f t="shared" si="53"/>
        <v>0</v>
      </c>
      <c r="AQ337" s="135">
        <f t="shared" si="53"/>
        <v>1.1805555555555557E-2</v>
      </c>
      <c r="AR337" s="135">
        <f t="shared" si="53"/>
        <v>1.1863425925925927E-2</v>
      </c>
      <c r="AS337" s="143"/>
      <c r="AT337" s="144">
        <f>IFERROR(Q337*INDEX(相性スクリプト1!$L$29:$L$33,MATCH(W337,相性スクリプト1!$K$29:$K$33,0),)," ")</f>
        <v>120</v>
      </c>
      <c r="AU337" s="144">
        <f>IFERROR(R337*INDEX(相性スクリプト1!$L$29:$L$33,MATCH(X337,相性スクリプト1!$K$29:$K$33,0),)," ")</f>
        <v>225</v>
      </c>
      <c r="AV337" s="144">
        <f>IFERROR(S337*INDEX(相性スクリプト1!$L$29:$L$33,MATCH(Y337,相性スクリプト1!$K$29:$K$33,0),)," ")</f>
        <v>110</v>
      </c>
      <c r="AW337" s="144">
        <f>IFERROR(T337*INDEX(相性スクリプト1!$L$29:$L$33,MATCH(Z337,相性スクリプト1!$K$29:$K$33,0),)," ")</f>
        <v>35</v>
      </c>
      <c r="AX337" s="144">
        <f>IFERROR(U337*INDEX(相性スクリプト1!$L$29:$L$33,MATCH(AA337,相性スクリプト1!$K$29:$K$33,0),)," ")</f>
        <v>100</v>
      </c>
      <c r="AY337" s="144">
        <f>IFERROR(V337*INDEX(相性スクリプト1!$L$29:$L$33,MATCH(AB337,相性スクリプト1!$K$29:$K$33,0),)," ")</f>
        <v>45</v>
      </c>
      <c r="AZ337" s="144">
        <f t="shared" si="51"/>
        <v>2.2225999999999999</v>
      </c>
      <c r="BA337" s="144">
        <f t="shared" si="51"/>
        <v>1.1114999999999999</v>
      </c>
      <c r="BB337" s="144">
        <f t="shared" si="51"/>
        <v>3.3333999999999997</v>
      </c>
      <c r="BC337" s="144">
        <f t="shared" si="50"/>
        <v>6.6662999999999997</v>
      </c>
      <c r="BD337" s="144">
        <f t="shared" si="50"/>
        <v>4.4442000000000004</v>
      </c>
      <c r="BE337" s="144">
        <f t="shared" si="50"/>
        <v>5.5550999999999995</v>
      </c>
      <c r="BF337" s="126">
        <f t="shared" si="56"/>
        <v>213645</v>
      </c>
      <c r="BG337" s="149"/>
    </row>
    <row r="338" spans="1:59" x14ac:dyDescent="0.15">
      <c r="A338" s="108">
        <f t="shared" si="52"/>
        <v>228</v>
      </c>
      <c r="B338" s="54" t="s">
        <v>642</v>
      </c>
      <c r="C338" s="109" t="s">
        <v>403</v>
      </c>
      <c r="D338" s="109" t="s">
        <v>127</v>
      </c>
      <c r="E338" s="110" t="s">
        <v>147</v>
      </c>
      <c r="F338" s="110" t="s">
        <v>150</v>
      </c>
      <c r="G338" s="110">
        <v>350</v>
      </c>
      <c r="H338" s="110" t="s">
        <v>141</v>
      </c>
      <c r="I338" s="110">
        <v>-30</v>
      </c>
      <c r="J338" s="110" t="s">
        <v>148</v>
      </c>
      <c r="K338" s="110">
        <v>14</v>
      </c>
      <c r="L338" s="114" t="s">
        <v>557</v>
      </c>
      <c r="M338" s="114" t="s">
        <v>643</v>
      </c>
      <c r="N338" s="114"/>
      <c r="O338" s="114"/>
      <c r="P338" s="114" t="s">
        <v>182</v>
      </c>
      <c r="Q338" s="17">
        <v>12</v>
      </c>
      <c r="R338" s="17">
        <v>12</v>
      </c>
      <c r="S338" s="17">
        <v>12</v>
      </c>
      <c r="T338" s="17">
        <v>12</v>
      </c>
      <c r="U338" s="17">
        <v>12</v>
      </c>
      <c r="V338" s="17">
        <v>12</v>
      </c>
      <c r="W338" s="122" t="s">
        <v>144</v>
      </c>
      <c r="X338" s="122" t="s">
        <v>135</v>
      </c>
      <c r="Y338" s="122" t="s">
        <v>144</v>
      </c>
      <c r="Z338" s="122" t="s">
        <v>134</v>
      </c>
      <c r="AA338" s="122" t="s">
        <v>144</v>
      </c>
      <c r="AB338" s="122" t="s">
        <v>134</v>
      </c>
      <c r="AC338" s="126">
        <f t="shared" si="54"/>
        <v>4</v>
      </c>
      <c r="AD338" s="126">
        <f t="shared" si="54"/>
        <v>1</v>
      </c>
      <c r="AE338" s="126">
        <f t="shared" si="54"/>
        <v>3</v>
      </c>
      <c r="AF338" s="126">
        <f t="shared" si="54"/>
        <v>6</v>
      </c>
      <c r="AG338" s="126">
        <f t="shared" si="54"/>
        <v>2</v>
      </c>
      <c r="AH338" s="126">
        <f t="shared" si="54"/>
        <v>5</v>
      </c>
      <c r="AI338" s="134">
        <v>471</v>
      </c>
      <c r="AJ338" s="134">
        <v>0</v>
      </c>
      <c r="AK338" s="134">
        <v>0</v>
      </c>
      <c r="AL338" s="134">
        <v>278</v>
      </c>
      <c r="AM338" s="134">
        <f t="shared" si="55"/>
        <v>749</v>
      </c>
      <c r="AN338" s="135">
        <f t="shared" si="53"/>
        <v>5.4513888888888893E-3</v>
      </c>
      <c r="AO338" s="135">
        <f t="shared" si="53"/>
        <v>0</v>
      </c>
      <c r="AP338" s="135">
        <f t="shared" si="53"/>
        <v>0</v>
      </c>
      <c r="AQ338" s="135">
        <f t="shared" si="53"/>
        <v>3.2175925925925926E-3</v>
      </c>
      <c r="AR338" s="135">
        <f t="shared" si="53"/>
        <v>8.6689814814814806E-3</v>
      </c>
      <c r="AS338" s="143"/>
      <c r="AT338" s="144">
        <f>IFERROR(Q338*INDEX(相性スクリプト1!$L$29:$L$33,MATCH(W338,相性スクリプト1!$K$29:$K$33,0),)," ")</f>
        <v>12</v>
      </c>
      <c r="AU338" s="144">
        <f>IFERROR(R338*INDEX(相性スクリプト1!$L$29:$L$33,MATCH(X338,相性スクリプト1!$K$29:$K$33,0),)," ")</f>
        <v>18</v>
      </c>
      <c r="AV338" s="144">
        <f>IFERROR(S338*INDEX(相性スクリプト1!$L$29:$L$33,MATCH(Y338,相性スクリプト1!$K$29:$K$33,0),)," ")</f>
        <v>12</v>
      </c>
      <c r="AW338" s="144">
        <f>IFERROR(T338*INDEX(相性スクリプト1!$L$29:$L$33,MATCH(Z338,相性スクリプト1!$K$29:$K$33,0),)," ")</f>
        <v>6</v>
      </c>
      <c r="AX338" s="144">
        <f>IFERROR(U338*INDEX(相性スクリプト1!$L$29:$L$33,MATCH(AA338,相性スクリプト1!$K$29:$K$33,0),)," ")</f>
        <v>12</v>
      </c>
      <c r="AY338" s="144">
        <f>IFERROR(V338*INDEX(相性スクリプト1!$L$29:$L$33,MATCH(AB338,相性スクリプト1!$K$29:$K$33,0),)," ")</f>
        <v>6</v>
      </c>
      <c r="AZ338" s="144">
        <f t="shared" si="51"/>
        <v>2.2115999999999998</v>
      </c>
      <c r="BA338" s="144">
        <f t="shared" si="51"/>
        <v>1.1114999999999999</v>
      </c>
      <c r="BB338" s="144">
        <f t="shared" si="51"/>
        <v>2.2113999999999998</v>
      </c>
      <c r="BC338" s="144">
        <f t="shared" si="50"/>
        <v>5.5113000000000003</v>
      </c>
      <c r="BD338" s="144">
        <f t="shared" si="50"/>
        <v>2.2111999999999998</v>
      </c>
      <c r="BE338" s="144">
        <f t="shared" si="50"/>
        <v>5.5110999999999999</v>
      </c>
      <c r="BF338" s="126">
        <f t="shared" si="56"/>
        <v>413625</v>
      </c>
      <c r="BG338" s="149"/>
    </row>
    <row r="339" spans="1:59" x14ac:dyDescent="0.15">
      <c r="A339" s="108">
        <f t="shared" si="52"/>
        <v>229</v>
      </c>
      <c r="B339" s="54" t="s">
        <v>644</v>
      </c>
      <c r="C339" s="109" t="s">
        <v>403</v>
      </c>
      <c r="D339" s="109" t="s">
        <v>169</v>
      </c>
      <c r="E339" s="110" t="s">
        <v>147</v>
      </c>
      <c r="F339" s="110" t="s">
        <v>150</v>
      </c>
      <c r="G339" s="110">
        <v>330</v>
      </c>
      <c r="H339" s="110" t="s">
        <v>141</v>
      </c>
      <c r="I339" s="110">
        <v>60</v>
      </c>
      <c r="J339" s="110" t="s">
        <v>140</v>
      </c>
      <c r="K339" s="110">
        <v>14</v>
      </c>
      <c r="L339" s="114" t="s">
        <v>557</v>
      </c>
      <c r="M339" s="114"/>
      <c r="N339" s="114"/>
      <c r="O339" s="114"/>
      <c r="P339" s="114" t="s">
        <v>182</v>
      </c>
      <c r="Q339" s="17">
        <v>140</v>
      </c>
      <c r="R339" s="17">
        <v>160</v>
      </c>
      <c r="S339" s="17">
        <v>130</v>
      </c>
      <c r="T339" s="17">
        <v>110</v>
      </c>
      <c r="U339" s="17">
        <v>120</v>
      </c>
      <c r="V339" s="17">
        <v>100</v>
      </c>
      <c r="W339" s="122" t="s">
        <v>144</v>
      </c>
      <c r="X339" s="122" t="s">
        <v>135</v>
      </c>
      <c r="Y339" s="122" t="s">
        <v>144</v>
      </c>
      <c r="Z339" s="122" t="s">
        <v>144</v>
      </c>
      <c r="AA339" s="122" t="s">
        <v>144</v>
      </c>
      <c r="AB339" s="122" t="s">
        <v>134</v>
      </c>
      <c r="AC339" s="126">
        <f t="shared" si="54"/>
        <v>2</v>
      </c>
      <c r="AD339" s="126">
        <f t="shared" si="54"/>
        <v>1</v>
      </c>
      <c r="AE339" s="126">
        <f t="shared" si="54"/>
        <v>3</v>
      </c>
      <c r="AF339" s="126">
        <f t="shared" si="54"/>
        <v>5</v>
      </c>
      <c r="AG339" s="126">
        <f t="shared" si="54"/>
        <v>4</v>
      </c>
      <c r="AH339" s="126">
        <f t="shared" si="54"/>
        <v>6</v>
      </c>
      <c r="AI339" s="134">
        <v>48</v>
      </c>
      <c r="AJ339" s="134">
        <v>0</v>
      </c>
      <c r="AK339" s="134">
        <v>0</v>
      </c>
      <c r="AL339" s="134">
        <v>1020</v>
      </c>
      <c r="AM339" s="134">
        <f t="shared" si="55"/>
        <v>1068</v>
      </c>
      <c r="AN339" s="135">
        <f t="shared" si="53"/>
        <v>5.5555555555555556E-4</v>
      </c>
      <c r="AO339" s="135">
        <f t="shared" si="53"/>
        <v>0</v>
      </c>
      <c r="AP339" s="135">
        <f t="shared" si="53"/>
        <v>0</v>
      </c>
      <c r="AQ339" s="135">
        <f t="shared" si="53"/>
        <v>1.1805555555555557E-2</v>
      </c>
      <c r="AR339" s="135">
        <f t="shared" si="53"/>
        <v>1.2361111111111111E-2</v>
      </c>
      <c r="AS339" s="143"/>
      <c r="AT339" s="144">
        <f>IFERROR(Q339*INDEX(相性スクリプト1!$L$29:$L$33,MATCH(W339,相性スクリプト1!$K$29:$K$33,0),)," ")</f>
        <v>140</v>
      </c>
      <c r="AU339" s="144">
        <f>IFERROR(R339*INDEX(相性スクリプト1!$L$29:$L$33,MATCH(X339,相性スクリプト1!$K$29:$K$33,0),)," ")</f>
        <v>240</v>
      </c>
      <c r="AV339" s="144">
        <f>IFERROR(S339*INDEX(相性スクリプト1!$L$29:$L$33,MATCH(Y339,相性スクリプト1!$K$29:$K$33,0),)," ")</f>
        <v>130</v>
      </c>
      <c r="AW339" s="144">
        <f>IFERROR(T339*INDEX(相性スクリプト1!$L$29:$L$33,MATCH(Z339,相性スクリプト1!$K$29:$K$33,0),)," ")</f>
        <v>110</v>
      </c>
      <c r="AX339" s="144">
        <f>IFERROR(U339*INDEX(相性スクリプト1!$L$29:$L$33,MATCH(AA339,相性スクリプト1!$K$29:$K$33,0),)," ")</f>
        <v>120</v>
      </c>
      <c r="AY339" s="144">
        <f>IFERROR(V339*INDEX(相性スクリプト1!$L$29:$L$33,MATCH(AB339,相性スクリプト1!$K$29:$K$33,0),)," ")</f>
        <v>50</v>
      </c>
      <c r="AZ339" s="144">
        <f t="shared" si="51"/>
        <v>2.2225999999999999</v>
      </c>
      <c r="BA339" s="144">
        <f t="shared" si="51"/>
        <v>1.1114999999999999</v>
      </c>
      <c r="BB339" s="144">
        <f t="shared" si="51"/>
        <v>3.3333999999999997</v>
      </c>
      <c r="BC339" s="144">
        <f t="shared" si="50"/>
        <v>5.5552999999999999</v>
      </c>
      <c r="BD339" s="144">
        <f t="shared" si="50"/>
        <v>4.4442000000000004</v>
      </c>
      <c r="BE339" s="144">
        <f t="shared" si="50"/>
        <v>6.6660999999999992</v>
      </c>
      <c r="BF339" s="126">
        <f t="shared" si="56"/>
        <v>213546</v>
      </c>
      <c r="BG339" s="149"/>
    </row>
    <row r="340" spans="1:59" x14ac:dyDescent="0.15">
      <c r="A340" s="108">
        <f t="shared" si="52"/>
        <v>229</v>
      </c>
      <c r="B340" s="54" t="s">
        <v>645</v>
      </c>
      <c r="C340" s="109" t="s">
        <v>403</v>
      </c>
      <c r="D340" s="109" t="s">
        <v>169</v>
      </c>
      <c r="E340" s="110" t="s">
        <v>147</v>
      </c>
      <c r="F340" s="110" t="s">
        <v>150</v>
      </c>
      <c r="G340" s="110">
        <v>350</v>
      </c>
      <c r="H340" s="110" t="s">
        <v>141</v>
      </c>
      <c r="I340" s="110">
        <v>60</v>
      </c>
      <c r="J340" s="110" t="s">
        <v>131</v>
      </c>
      <c r="K340" s="110">
        <v>14</v>
      </c>
      <c r="L340" s="114" t="s">
        <v>557</v>
      </c>
      <c r="M340" s="114" t="s">
        <v>646</v>
      </c>
      <c r="N340" s="114"/>
      <c r="O340" s="114"/>
      <c r="P340" s="114" t="s">
        <v>182</v>
      </c>
      <c r="Q340" s="17">
        <v>143</v>
      </c>
      <c r="R340" s="17">
        <v>168</v>
      </c>
      <c r="S340" s="17">
        <v>136</v>
      </c>
      <c r="T340" s="17">
        <v>118</v>
      </c>
      <c r="U340" s="17">
        <v>143</v>
      </c>
      <c r="V340" s="17">
        <v>133</v>
      </c>
      <c r="W340" s="122" t="s">
        <v>144</v>
      </c>
      <c r="X340" s="122" t="s">
        <v>135</v>
      </c>
      <c r="Y340" s="122" t="s">
        <v>144</v>
      </c>
      <c r="Z340" s="122" t="s">
        <v>144</v>
      </c>
      <c r="AA340" s="122" t="s">
        <v>144</v>
      </c>
      <c r="AB340" s="122" t="s">
        <v>134</v>
      </c>
      <c r="AC340" s="126">
        <f t="shared" si="54"/>
        <v>3</v>
      </c>
      <c r="AD340" s="126">
        <f t="shared" si="54"/>
        <v>1</v>
      </c>
      <c r="AE340" s="126">
        <f t="shared" si="54"/>
        <v>4</v>
      </c>
      <c r="AF340" s="126">
        <f t="shared" si="54"/>
        <v>5</v>
      </c>
      <c r="AG340" s="126">
        <f t="shared" si="54"/>
        <v>2</v>
      </c>
      <c r="AH340" s="126">
        <f t="shared" si="54"/>
        <v>6</v>
      </c>
      <c r="AI340" s="134">
        <v>257</v>
      </c>
      <c r="AJ340" s="134">
        <v>218</v>
      </c>
      <c r="AK340" s="134">
        <v>0</v>
      </c>
      <c r="AL340" s="134">
        <v>217</v>
      </c>
      <c r="AM340" s="134">
        <f t="shared" si="55"/>
        <v>692</v>
      </c>
      <c r="AN340" s="135">
        <f t="shared" si="53"/>
        <v>2.9745370370370373E-3</v>
      </c>
      <c r="AO340" s="135">
        <f t="shared" si="53"/>
        <v>2.5231481481481485E-3</v>
      </c>
      <c r="AP340" s="135">
        <f t="shared" si="53"/>
        <v>0</v>
      </c>
      <c r="AQ340" s="135">
        <f t="shared" si="53"/>
        <v>2.5115740740740741E-3</v>
      </c>
      <c r="AR340" s="135">
        <f t="shared" si="53"/>
        <v>8.0092592592592594E-3</v>
      </c>
      <c r="AS340" s="143"/>
      <c r="AT340" s="144">
        <f>IFERROR(Q340*INDEX(相性スクリプト1!$L$29:$L$33,MATCH(W340,相性スクリプト1!$K$29:$K$33,0),)," ")</f>
        <v>143</v>
      </c>
      <c r="AU340" s="144">
        <f>IFERROR(R340*INDEX(相性スクリプト1!$L$29:$L$33,MATCH(X340,相性スクリプト1!$K$29:$K$33,0),)," ")</f>
        <v>252</v>
      </c>
      <c r="AV340" s="144">
        <f>IFERROR(S340*INDEX(相性スクリプト1!$L$29:$L$33,MATCH(Y340,相性スクリプト1!$K$29:$K$33,0),)," ")</f>
        <v>136</v>
      </c>
      <c r="AW340" s="144">
        <f>IFERROR(T340*INDEX(相性スクリプト1!$L$29:$L$33,MATCH(Z340,相性スクリプト1!$K$29:$K$33,0),)," ")</f>
        <v>118</v>
      </c>
      <c r="AX340" s="144">
        <f>IFERROR(U340*INDEX(相性スクリプト1!$L$29:$L$33,MATCH(AA340,相性スクリプト1!$K$29:$K$33,0),)," ")</f>
        <v>143</v>
      </c>
      <c r="AY340" s="144">
        <f>IFERROR(V340*INDEX(相性スクリプト1!$L$29:$L$33,MATCH(AB340,相性スクリプト1!$K$29:$K$33,0),)," ")</f>
        <v>66.5</v>
      </c>
      <c r="AZ340" s="144">
        <f t="shared" si="51"/>
        <v>2.2225999999999999</v>
      </c>
      <c r="BA340" s="144">
        <f t="shared" si="51"/>
        <v>1.1114999999999999</v>
      </c>
      <c r="BB340" s="144">
        <f t="shared" si="51"/>
        <v>4.4443999999999999</v>
      </c>
      <c r="BC340" s="144">
        <f t="shared" si="50"/>
        <v>5.5663</v>
      </c>
      <c r="BD340" s="144">
        <f t="shared" si="50"/>
        <v>2.2222</v>
      </c>
      <c r="BE340" s="144">
        <f t="shared" si="50"/>
        <v>6.6550999999999991</v>
      </c>
      <c r="BF340" s="126">
        <f t="shared" si="56"/>
        <v>314526</v>
      </c>
      <c r="BG340" s="149"/>
    </row>
    <row r="341" spans="1:59" x14ac:dyDescent="0.15">
      <c r="A341" s="108">
        <f t="shared" si="52"/>
        <v>230</v>
      </c>
      <c r="B341" s="54" t="s">
        <v>403</v>
      </c>
      <c r="C341" s="109" t="s">
        <v>403</v>
      </c>
      <c r="D341" s="109" t="s">
        <v>403</v>
      </c>
      <c r="E341" s="110" t="s">
        <v>147</v>
      </c>
      <c r="F341" s="110" t="s">
        <v>150</v>
      </c>
      <c r="G341" s="110">
        <v>350</v>
      </c>
      <c r="H341" s="110" t="s">
        <v>155</v>
      </c>
      <c r="I341" s="110">
        <v>35</v>
      </c>
      <c r="J341" s="110" t="s">
        <v>162</v>
      </c>
      <c r="K341" s="110">
        <v>18</v>
      </c>
      <c r="L341" s="114" t="s">
        <v>557</v>
      </c>
      <c r="M341" s="114"/>
      <c r="N341" s="114"/>
      <c r="O341" s="114"/>
      <c r="P341" s="114" t="s">
        <v>182</v>
      </c>
      <c r="Q341" s="17">
        <v>150</v>
      </c>
      <c r="R341" s="17">
        <v>180</v>
      </c>
      <c r="S341" s="17">
        <v>80</v>
      </c>
      <c r="T341" s="17">
        <v>50</v>
      </c>
      <c r="U341" s="17">
        <v>60</v>
      </c>
      <c r="V341" s="17">
        <v>100</v>
      </c>
      <c r="W341" s="122" t="s">
        <v>135</v>
      </c>
      <c r="X341" s="122" t="s">
        <v>131</v>
      </c>
      <c r="Y341" s="122" t="s">
        <v>134</v>
      </c>
      <c r="Z341" s="122" t="s">
        <v>133</v>
      </c>
      <c r="AA341" s="122" t="s">
        <v>134</v>
      </c>
      <c r="AB341" s="122" t="s">
        <v>144</v>
      </c>
      <c r="AC341" s="126">
        <f t="shared" si="54"/>
        <v>2</v>
      </c>
      <c r="AD341" s="126">
        <f t="shared" si="54"/>
        <v>1</v>
      </c>
      <c r="AE341" s="126">
        <f t="shared" si="54"/>
        <v>4</v>
      </c>
      <c r="AF341" s="126">
        <f t="shared" si="54"/>
        <v>6</v>
      </c>
      <c r="AG341" s="126">
        <f t="shared" si="54"/>
        <v>5</v>
      </c>
      <c r="AH341" s="126">
        <f t="shared" si="54"/>
        <v>3</v>
      </c>
      <c r="AI341" s="134">
        <v>46</v>
      </c>
      <c r="AJ341" s="134">
        <v>0</v>
      </c>
      <c r="AK341" s="134">
        <v>0</v>
      </c>
      <c r="AL341" s="134">
        <v>1020</v>
      </c>
      <c r="AM341" s="134">
        <f t="shared" si="55"/>
        <v>1066</v>
      </c>
      <c r="AN341" s="135">
        <f t="shared" si="53"/>
        <v>5.3240740740740744E-4</v>
      </c>
      <c r="AO341" s="135">
        <f t="shared" si="53"/>
        <v>0</v>
      </c>
      <c r="AP341" s="135">
        <f t="shared" si="53"/>
        <v>0</v>
      </c>
      <c r="AQ341" s="135">
        <f t="shared" si="53"/>
        <v>1.1805555555555557E-2</v>
      </c>
      <c r="AR341" s="135">
        <f t="shared" si="53"/>
        <v>1.2337962962962962E-2</v>
      </c>
      <c r="AS341" s="143"/>
      <c r="AT341" s="144">
        <f>IFERROR(Q341*INDEX(相性スクリプト1!$L$29:$L$33,MATCH(W341,相性スクリプト1!$K$29:$K$33,0),)," ")</f>
        <v>225</v>
      </c>
      <c r="AU341" s="144">
        <f>IFERROR(R341*INDEX(相性スクリプト1!$L$29:$L$33,MATCH(X341,相性スクリプト1!$K$29:$K$33,0),)," ")</f>
        <v>360</v>
      </c>
      <c r="AV341" s="144">
        <f>IFERROR(S341*INDEX(相性スクリプト1!$L$29:$L$33,MATCH(Y341,相性スクリプト1!$K$29:$K$33,0),)," ")</f>
        <v>40</v>
      </c>
      <c r="AW341" s="144">
        <f>IFERROR(T341*INDEX(相性スクリプト1!$L$29:$L$33,MATCH(Z341,相性スクリプト1!$K$29:$K$33,0),)," ")</f>
        <v>0</v>
      </c>
      <c r="AX341" s="144">
        <f>IFERROR(U341*INDEX(相性スクリプト1!$L$29:$L$33,MATCH(AA341,相性スクリプト1!$K$29:$K$33,0),)," ")</f>
        <v>30</v>
      </c>
      <c r="AY341" s="144">
        <f>IFERROR(V341*INDEX(相性スクリプト1!$L$29:$L$33,MATCH(AB341,相性スクリプト1!$K$29:$K$33,0),)," ")</f>
        <v>100</v>
      </c>
      <c r="AZ341" s="144">
        <f t="shared" si="51"/>
        <v>2.2225999999999999</v>
      </c>
      <c r="BA341" s="144">
        <f t="shared" si="51"/>
        <v>1.1114999999999999</v>
      </c>
      <c r="BB341" s="144">
        <f t="shared" si="51"/>
        <v>4.4443999999999999</v>
      </c>
      <c r="BC341" s="144">
        <f t="shared" si="51"/>
        <v>6.6662999999999997</v>
      </c>
      <c r="BD341" s="144">
        <f t="shared" si="51"/>
        <v>5.5552000000000001</v>
      </c>
      <c r="BE341" s="144">
        <f t="shared" si="51"/>
        <v>3.3331</v>
      </c>
      <c r="BF341" s="126">
        <f t="shared" si="56"/>
        <v>214653</v>
      </c>
      <c r="BG341" s="149"/>
    </row>
    <row r="342" spans="1:59" x14ac:dyDescent="0.15">
      <c r="A342" s="108">
        <f t="shared" si="52"/>
        <v>230</v>
      </c>
      <c r="B342" s="54" t="s">
        <v>647</v>
      </c>
      <c r="C342" s="109" t="s">
        <v>403</v>
      </c>
      <c r="D342" s="109" t="s">
        <v>403</v>
      </c>
      <c r="E342" s="110" t="s">
        <v>147</v>
      </c>
      <c r="F342" s="110" t="s">
        <v>150</v>
      </c>
      <c r="G342" s="110">
        <v>350</v>
      </c>
      <c r="H342" s="110" t="s">
        <v>155</v>
      </c>
      <c r="I342" s="110">
        <v>35</v>
      </c>
      <c r="J342" s="110" t="s">
        <v>162</v>
      </c>
      <c r="K342" s="110">
        <v>18</v>
      </c>
      <c r="L342" s="114" t="s">
        <v>557</v>
      </c>
      <c r="M342" s="114"/>
      <c r="N342" s="114"/>
      <c r="O342" s="114"/>
      <c r="P342" s="114" t="s">
        <v>182</v>
      </c>
      <c r="Q342" s="17">
        <v>187</v>
      </c>
      <c r="R342" s="17">
        <v>181</v>
      </c>
      <c r="S342" s="17">
        <v>80</v>
      </c>
      <c r="T342" s="17">
        <v>59</v>
      </c>
      <c r="U342" s="17">
        <v>80</v>
      </c>
      <c r="V342" s="17">
        <v>114</v>
      </c>
      <c r="W342" s="122" t="s">
        <v>135</v>
      </c>
      <c r="X342" s="122" t="s">
        <v>131</v>
      </c>
      <c r="Y342" s="122" t="s">
        <v>134</v>
      </c>
      <c r="Z342" s="122" t="s">
        <v>133</v>
      </c>
      <c r="AA342" s="122" t="s">
        <v>134</v>
      </c>
      <c r="AB342" s="122" t="s">
        <v>144</v>
      </c>
      <c r="AC342" s="126">
        <f t="shared" si="54"/>
        <v>2</v>
      </c>
      <c r="AD342" s="126">
        <f t="shared" si="54"/>
        <v>1</v>
      </c>
      <c r="AE342" s="126">
        <f t="shared" si="54"/>
        <v>5</v>
      </c>
      <c r="AF342" s="126">
        <f t="shared" si="54"/>
        <v>6</v>
      </c>
      <c r="AG342" s="126">
        <f t="shared" si="54"/>
        <v>4</v>
      </c>
      <c r="AH342" s="126">
        <f t="shared" si="54"/>
        <v>3</v>
      </c>
      <c r="AI342" s="134">
        <v>671</v>
      </c>
      <c r="AJ342" s="134">
        <v>0</v>
      </c>
      <c r="AK342" s="134">
        <v>0</v>
      </c>
      <c r="AL342" s="134">
        <v>360</v>
      </c>
      <c r="AM342" s="134">
        <f t="shared" si="55"/>
        <v>1031</v>
      </c>
      <c r="AN342" s="135">
        <f t="shared" si="53"/>
        <v>7.7662037037037031E-3</v>
      </c>
      <c r="AO342" s="135">
        <f t="shared" si="53"/>
        <v>0</v>
      </c>
      <c r="AP342" s="135">
        <f t="shared" si="53"/>
        <v>0</v>
      </c>
      <c r="AQ342" s="135">
        <f t="shared" si="53"/>
        <v>4.1666666666666666E-3</v>
      </c>
      <c r="AR342" s="135">
        <f t="shared" si="53"/>
        <v>1.193287037037037E-2</v>
      </c>
      <c r="AS342" s="143"/>
      <c r="AT342" s="144">
        <f>IFERROR(Q342*INDEX(相性スクリプト1!$L$29:$L$33,MATCH(W342,相性スクリプト1!$K$29:$K$33,0),)," ")</f>
        <v>280.5</v>
      </c>
      <c r="AU342" s="144">
        <f>IFERROR(R342*INDEX(相性スクリプト1!$L$29:$L$33,MATCH(X342,相性スクリプト1!$K$29:$K$33,0),)," ")</f>
        <v>362</v>
      </c>
      <c r="AV342" s="144">
        <f>IFERROR(S342*INDEX(相性スクリプト1!$L$29:$L$33,MATCH(Y342,相性スクリプト1!$K$29:$K$33,0),)," ")</f>
        <v>40</v>
      </c>
      <c r="AW342" s="144">
        <f>IFERROR(T342*INDEX(相性スクリプト1!$L$29:$L$33,MATCH(Z342,相性スクリプト1!$K$29:$K$33,0),)," ")</f>
        <v>0</v>
      </c>
      <c r="AX342" s="144">
        <f>IFERROR(U342*INDEX(相性スクリプト1!$L$29:$L$33,MATCH(AA342,相性スクリプト1!$K$29:$K$33,0),)," ")</f>
        <v>40</v>
      </c>
      <c r="AY342" s="144">
        <f>IFERROR(V342*INDEX(相性スクリプト1!$L$29:$L$33,MATCH(AB342,相性スクリプト1!$K$29:$K$33,0),)," ")</f>
        <v>114</v>
      </c>
      <c r="AZ342" s="144">
        <f t="shared" ref="AZ342:BE384" si="57">IFERROR(RANK(AT342,$AT342:$AY342)+0.1*RANK(AT342,$AT342:$AY342)+0.01*RANK(INDEX($Q$3:$V$668,MATCH($B342,$B$3:$B$668,0),MATCH(Q$2,$Q$2:$V$2,0)),INDEX($Q$3:$V$668,MATCH($B342,$B$3:$B$668,0),))+0.001*RANK(Q342,$Q342:$V342)+0.0001*(6-(COLUMN()-COLUMN($AZ342)))," ")</f>
        <v>2.2115999999999998</v>
      </c>
      <c r="BA342" s="144">
        <f t="shared" si="57"/>
        <v>1.1225000000000001</v>
      </c>
      <c r="BB342" s="144">
        <f t="shared" si="57"/>
        <v>4.4443999999999999</v>
      </c>
      <c r="BC342" s="144">
        <f t="shared" si="57"/>
        <v>6.6662999999999997</v>
      </c>
      <c r="BD342" s="144">
        <f t="shared" si="57"/>
        <v>4.4442000000000004</v>
      </c>
      <c r="BE342" s="144">
        <f t="shared" si="57"/>
        <v>3.3331</v>
      </c>
      <c r="BF342" s="126">
        <f t="shared" si="56"/>
        <v>215643</v>
      </c>
      <c r="BG342" s="149"/>
    </row>
    <row r="343" spans="1:59" x14ac:dyDescent="0.15">
      <c r="A343" s="108">
        <f t="shared" si="52"/>
        <v>231</v>
      </c>
      <c r="B343" s="54" t="s">
        <v>648</v>
      </c>
      <c r="C343" s="109" t="s">
        <v>403</v>
      </c>
      <c r="D343" s="109" t="s">
        <v>197</v>
      </c>
      <c r="E343" s="110" t="s">
        <v>147</v>
      </c>
      <c r="F343" s="110" t="s">
        <v>150</v>
      </c>
      <c r="G343" s="110">
        <v>350</v>
      </c>
      <c r="H343" s="110" t="s">
        <v>149</v>
      </c>
      <c r="I343" s="110">
        <v>15</v>
      </c>
      <c r="J343" s="110" t="s">
        <v>140</v>
      </c>
      <c r="K343" s="110">
        <v>16</v>
      </c>
      <c r="L343" s="114" t="s">
        <v>557</v>
      </c>
      <c r="M343" s="114"/>
      <c r="N343" s="114"/>
      <c r="O343" s="114"/>
      <c r="P343" s="114" t="s">
        <v>649</v>
      </c>
      <c r="Q343" s="17">
        <v>100</v>
      </c>
      <c r="R343" s="17">
        <v>150</v>
      </c>
      <c r="S343" s="17">
        <v>120</v>
      </c>
      <c r="T343" s="17">
        <v>80</v>
      </c>
      <c r="U343" s="17">
        <v>90</v>
      </c>
      <c r="V343" s="17">
        <v>110</v>
      </c>
      <c r="W343" s="122" t="s">
        <v>135</v>
      </c>
      <c r="X343" s="122" t="s">
        <v>135</v>
      </c>
      <c r="Y343" s="122" t="s">
        <v>144</v>
      </c>
      <c r="Z343" s="122" t="s">
        <v>134</v>
      </c>
      <c r="AA343" s="122" t="s">
        <v>134</v>
      </c>
      <c r="AB343" s="122" t="s">
        <v>144</v>
      </c>
      <c r="AC343" s="126">
        <f t="shared" si="54"/>
        <v>2</v>
      </c>
      <c r="AD343" s="126">
        <f t="shared" si="54"/>
        <v>1</v>
      </c>
      <c r="AE343" s="126">
        <f t="shared" si="54"/>
        <v>3</v>
      </c>
      <c r="AF343" s="126">
        <f t="shared" si="54"/>
        <v>6</v>
      </c>
      <c r="AG343" s="126">
        <f t="shared" si="54"/>
        <v>5</v>
      </c>
      <c r="AH343" s="126">
        <f t="shared" si="54"/>
        <v>4</v>
      </c>
      <c r="AI343" s="134">
        <v>36</v>
      </c>
      <c r="AJ343" s="134">
        <v>0</v>
      </c>
      <c r="AK343" s="134">
        <v>0</v>
      </c>
      <c r="AL343" s="134">
        <v>1020</v>
      </c>
      <c r="AM343" s="134">
        <f t="shared" si="55"/>
        <v>1056</v>
      </c>
      <c r="AN343" s="135">
        <f t="shared" si="53"/>
        <v>4.1666666666666669E-4</v>
      </c>
      <c r="AO343" s="135">
        <f t="shared" si="53"/>
        <v>0</v>
      </c>
      <c r="AP343" s="135">
        <f t="shared" si="53"/>
        <v>0</v>
      </c>
      <c r="AQ343" s="135">
        <f t="shared" si="53"/>
        <v>1.1805555555555557E-2</v>
      </c>
      <c r="AR343" s="135">
        <f t="shared" si="53"/>
        <v>1.2222222222222221E-2</v>
      </c>
      <c r="AS343" s="143"/>
      <c r="AT343" s="144">
        <f>IFERROR(Q343*INDEX(相性スクリプト1!$L$29:$L$33,MATCH(W343,相性スクリプト1!$K$29:$K$33,0),)," ")</f>
        <v>150</v>
      </c>
      <c r="AU343" s="144">
        <f>IFERROR(R343*INDEX(相性スクリプト1!$L$29:$L$33,MATCH(X343,相性スクリプト1!$K$29:$K$33,0),)," ")</f>
        <v>225</v>
      </c>
      <c r="AV343" s="144">
        <f>IFERROR(S343*INDEX(相性スクリプト1!$L$29:$L$33,MATCH(Y343,相性スクリプト1!$K$29:$K$33,0),)," ")</f>
        <v>120</v>
      </c>
      <c r="AW343" s="144">
        <f>IFERROR(T343*INDEX(相性スクリプト1!$L$29:$L$33,MATCH(Z343,相性スクリプト1!$K$29:$K$33,0),)," ")</f>
        <v>40</v>
      </c>
      <c r="AX343" s="144">
        <f>IFERROR(U343*INDEX(相性スクリプト1!$L$29:$L$33,MATCH(AA343,相性スクリプト1!$K$29:$K$33,0),)," ")</f>
        <v>45</v>
      </c>
      <c r="AY343" s="144">
        <f>IFERROR(V343*INDEX(相性スクリプト1!$L$29:$L$33,MATCH(AB343,相性スクリプト1!$K$29:$K$33,0),)," ")</f>
        <v>110</v>
      </c>
      <c r="AZ343" s="144">
        <f t="shared" si="57"/>
        <v>2.2446000000000002</v>
      </c>
      <c r="BA343" s="144">
        <f t="shared" si="57"/>
        <v>1.1114999999999999</v>
      </c>
      <c r="BB343" s="144">
        <f t="shared" si="57"/>
        <v>3.3223999999999996</v>
      </c>
      <c r="BC343" s="144">
        <f t="shared" si="57"/>
        <v>6.6662999999999997</v>
      </c>
      <c r="BD343" s="144">
        <f t="shared" si="57"/>
        <v>5.5552000000000001</v>
      </c>
      <c r="BE343" s="144">
        <f t="shared" si="57"/>
        <v>4.4331000000000005</v>
      </c>
      <c r="BF343" s="126">
        <f t="shared" si="56"/>
        <v>213654</v>
      </c>
      <c r="BG343" s="149"/>
    </row>
    <row r="344" spans="1:59" x14ac:dyDescent="0.15">
      <c r="A344" s="108">
        <f t="shared" si="52"/>
        <v>231</v>
      </c>
      <c r="B344" s="54" t="s">
        <v>650</v>
      </c>
      <c r="C344" s="109" t="s">
        <v>403</v>
      </c>
      <c r="D344" s="109" t="s">
        <v>197</v>
      </c>
      <c r="E344" s="110" t="s">
        <v>147</v>
      </c>
      <c r="F344" s="110" t="s">
        <v>150</v>
      </c>
      <c r="G344" s="110">
        <v>350</v>
      </c>
      <c r="H344" s="110" t="s">
        <v>149</v>
      </c>
      <c r="I344" s="110">
        <v>15</v>
      </c>
      <c r="J344" s="110" t="s">
        <v>140</v>
      </c>
      <c r="K344" s="110">
        <v>16</v>
      </c>
      <c r="L344" s="114" t="s">
        <v>557</v>
      </c>
      <c r="M344" s="114" t="s">
        <v>643</v>
      </c>
      <c r="N344" s="114"/>
      <c r="O344" s="114"/>
      <c r="P344" s="114" t="s">
        <v>649</v>
      </c>
      <c r="Q344" s="17">
        <v>101</v>
      </c>
      <c r="R344" s="17">
        <v>160</v>
      </c>
      <c r="S344" s="17">
        <v>121</v>
      </c>
      <c r="T344" s="17">
        <v>89</v>
      </c>
      <c r="U344" s="17">
        <v>122</v>
      </c>
      <c r="V344" s="17">
        <v>142</v>
      </c>
      <c r="W344" s="122" t="s">
        <v>144</v>
      </c>
      <c r="X344" s="122" t="s">
        <v>135</v>
      </c>
      <c r="Y344" s="122" t="s">
        <v>144</v>
      </c>
      <c r="Z344" s="122" t="s">
        <v>134</v>
      </c>
      <c r="AA344" s="122" t="s">
        <v>134</v>
      </c>
      <c r="AB344" s="122" t="s">
        <v>144</v>
      </c>
      <c r="AC344" s="126">
        <f t="shared" si="54"/>
        <v>4</v>
      </c>
      <c r="AD344" s="126">
        <f t="shared" si="54"/>
        <v>1</v>
      </c>
      <c r="AE344" s="126">
        <f t="shared" si="54"/>
        <v>3</v>
      </c>
      <c r="AF344" s="126">
        <f t="shared" si="54"/>
        <v>6</v>
      </c>
      <c r="AG344" s="126">
        <f t="shared" si="54"/>
        <v>5</v>
      </c>
      <c r="AH344" s="126">
        <f t="shared" si="54"/>
        <v>2</v>
      </c>
      <c r="AI344" s="134">
        <v>1580</v>
      </c>
      <c r="AJ344" s="134">
        <v>0</v>
      </c>
      <c r="AK344" s="134">
        <v>0</v>
      </c>
      <c r="AL344" s="134">
        <v>202</v>
      </c>
      <c r="AM344" s="134">
        <f t="shared" si="55"/>
        <v>1782</v>
      </c>
      <c r="AN344" s="135">
        <f t="shared" si="53"/>
        <v>1.8287037037037036E-2</v>
      </c>
      <c r="AO344" s="135">
        <f t="shared" si="53"/>
        <v>0</v>
      </c>
      <c r="AP344" s="135">
        <f t="shared" si="53"/>
        <v>0</v>
      </c>
      <c r="AQ344" s="135">
        <f t="shared" si="53"/>
        <v>2.3379629629629631E-3</v>
      </c>
      <c r="AR344" s="135">
        <f t="shared" si="53"/>
        <v>2.0625000000000001E-2</v>
      </c>
      <c r="AS344" s="143"/>
      <c r="AT344" s="144">
        <f>IFERROR(Q344*INDEX(相性スクリプト1!$L$29:$L$33,MATCH(W344,相性スクリプト1!$K$29:$K$33,0),)," ")</f>
        <v>101</v>
      </c>
      <c r="AU344" s="144">
        <f>IFERROR(R344*INDEX(相性スクリプト1!$L$29:$L$33,MATCH(X344,相性スクリプト1!$K$29:$K$33,0),)," ")</f>
        <v>240</v>
      </c>
      <c r="AV344" s="144">
        <f>IFERROR(S344*INDEX(相性スクリプト1!$L$29:$L$33,MATCH(Y344,相性スクリプト1!$K$29:$K$33,0),)," ")</f>
        <v>121</v>
      </c>
      <c r="AW344" s="144">
        <f>IFERROR(T344*INDEX(相性スクリプト1!$L$29:$L$33,MATCH(Z344,相性スクリプト1!$K$29:$K$33,0),)," ")</f>
        <v>44.5</v>
      </c>
      <c r="AX344" s="144">
        <f>IFERROR(U344*INDEX(相性スクリプト1!$L$29:$L$33,MATCH(AA344,相性スクリプト1!$K$29:$K$33,0),)," ")</f>
        <v>61</v>
      </c>
      <c r="AY344" s="144">
        <f>IFERROR(V344*INDEX(相性スクリプト1!$L$29:$L$33,MATCH(AB344,相性スクリプト1!$K$29:$K$33,0),)," ")</f>
        <v>142</v>
      </c>
      <c r="AZ344" s="144">
        <f t="shared" si="57"/>
        <v>4.4556000000000004</v>
      </c>
      <c r="BA344" s="144">
        <f t="shared" si="57"/>
        <v>1.1114999999999999</v>
      </c>
      <c r="BB344" s="144">
        <f t="shared" si="57"/>
        <v>3.3443999999999998</v>
      </c>
      <c r="BC344" s="144">
        <f t="shared" si="57"/>
        <v>6.6662999999999997</v>
      </c>
      <c r="BD344" s="144">
        <f t="shared" si="57"/>
        <v>5.5332000000000008</v>
      </c>
      <c r="BE344" s="144">
        <f t="shared" si="57"/>
        <v>2.2221000000000002</v>
      </c>
      <c r="BF344" s="126">
        <f t="shared" si="56"/>
        <v>413652</v>
      </c>
      <c r="BG344" s="149"/>
    </row>
    <row r="345" spans="1:59" x14ac:dyDescent="0.15">
      <c r="A345" s="108">
        <f t="shared" si="52"/>
        <v>232</v>
      </c>
      <c r="B345" s="54" t="s">
        <v>651</v>
      </c>
      <c r="C345" s="109" t="s">
        <v>403</v>
      </c>
      <c r="D345" s="109" t="s">
        <v>210</v>
      </c>
      <c r="E345" s="110"/>
      <c r="F345" s="110"/>
      <c r="G345" s="110"/>
      <c r="H345" s="110"/>
      <c r="I345" s="110"/>
      <c r="J345" s="110"/>
      <c r="K345" s="110"/>
      <c r="L345" s="114"/>
      <c r="M345" s="114"/>
      <c r="N345" s="114"/>
      <c r="O345" s="114"/>
      <c r="P345" s="114"/>
      <c r="Q345" s="17"/>
      <c r="R345" s="17"/>
      <c r="S345" s="17"/>
      <c r="T345" s="17"/>
      <c r="U345" s="17"/>
      <c r="V345" s="17"/>
      <c r="W345" s="122"/>
      <c r="X345" s="122"/>
      <c r="Y345" s="122"/>
      <c r="Z345" s="122"/>
      <c r="AA345" s="122"/>
      <c r="AB345" s="122"/>
      <c r="AC345" s="126" t="str">
        <f t="shared" si="54"/>
        <v xml:space="preserve"> </v>
      </c>
      <c r="AD345" s="126" t="str">
        <f t="shared" si="54"/>
        <v xml:space="preserve"> </v>
      </c>
      <c r="AE345" s="126" t="str">
        <f t="shared" si="54"/>
        <v xml:space="preserve"> </v>
      </c>
      <c r="AF345" s="126" t="str">
        <f t="shared" si="54"/>
        <v xml:space="preserve"> </v>
      </c>
      <c r="AG345" s="126" t="str">
        <f t="shared" si="54"/>
        <v xml:space="preserve"> </v>
      </c>
      <c r="AH345" s="126" t="str">
        <f t="shared" si="54"/>
        <v xml:space="preserve"> </v>
      </c>
      <c r="AI345" s="134"/>
      <c r="AJ345" s="134"/>
      <c r="AK345" s="134"/>
      <c r="AL345" s="134"/>
      <c r="AM345" s="134" t="str">
        <f t="shared" si="55"/>
        <v xml:space="preserve"> </v>
      </c>
      <c r="AN345" s="135" t="str">
        <f t="shared" si="53"/>
        <v xml:space="preserve"> </v>
      </c>
      <c r="AO345" s="135" t="str">
        <f t="shared" si="53"/>
        <v xml:space="preserve"> </v>
      </c>
      <c r="AP345" s="135" t="str">
        <f t="shared" si="53"/>
        <v xml:space="preserve"> </v>
      </c>
      <c r="AQ345" s="135" t="str">
        <f t="shared" si="53"/>
        <v xml:space="preserve"> </v>
      </c>
      <c r="AR345" s="135" t="str">
        <f t="shared" si="53"/>
        <v xml:space="preserve"> </v>
      </c>
      <c r="AS345" s="143"/>
      <c r="AT345" s="144" t="str">
        <f>IFERROR(Q345*INDEX(相性スクリプト1!$L$29:$L$33,MATCH(W345,相性スクリプト1!$K$29:$K$33,0),)," ")</f>
        <v xml:space="preserve"> </v>
      </c>
      <c r="AU345" s="144" t="str">
        <f>IFERROR(R345*INDEX(相性スクリプト1!$L$29:$L$33,MATCH(X345,相性スクリプト1!$K$29:$K$33,0),)," ")</f>
        <v xml:space="preserve"> </v>
      </c>
      <c r="AV345" s="144" t="str">
        <f>IFERROR(S345*INDEX(相性スクリプト1!$L$29:$L$33,MATCH(Y345,相性スクリプト1!$K$29:$K$33,0),)," ")</f>
        <v xml:space="preserve"> </v>
      </c>
      <c r="AW345" s="144" t="str">
        <f>IFERROR(T345*INDEX(相性スクリプト1!$L$29:$L$33,MATCH(Z345,相性スクリプト1!$K$29:$K$33,0),)," ")</f>
        <v xml:space="preserve"> </v>
      </c>
      <c r="AX345" s="144" t="str">
        <f>IFERROR(U345*INDEX(相性スクリプト1!$L$29:$L$33,MATCH(AA345,相性スクリプト1!$K$29:$K$33,0),)," ")</f>
        <v xml:space="preserve"> </v>
      </c>
      <c r="AY345" s="144" t="str">
        <f>IFERROR(V345*INDEX(相性スクリプト1!$L$29:$L$33,MATCH(AB345,相性スクリプト1!$K$29:$K$33,0),)," ")</f>
        <v xml:space="preserve"> </v>
      </c>
      <c r="AZ345" s="144" t="str">
        <f t="shared" si="57"/>
        <v xml:space="preserve"> </v>
      </c>
      <c r="BA345" s="144" t="str">
        <f t="shared" si="57"/>
        <v xml:space="preserve"> </v>
      </c>
      <c r="BB345" s="144" t="str">
        <f t="shared" si="57"/>
        <v xml:space="preserve"> </v>
      </c>
      <c r="BC345" s="144" t="str">
        <f t="shared" si="57"/>
        <v xml:space="preserve"> </v>
      </c>
      <c r="BD345" s="144" t="str">
        <f t="shared" si="57"/>
        <v xml:space="preserve"> </v>
      </c>
      <c r="BE345" s="144" t="str">
        <f t="shared" si="57"/>
        <v xml:space="preserve"> </v>
      </c>
      <c r="BF345" s="126" t="str">
        <f t="shared" si="56"/>
        <v xml:space="preserve"> </v>
      </c>
      <c r="BG345" s="149"/>
    </row>
    <row r="346" spans="1:59" x14ac:dyDescent="0.15">
      <c r="A346" s="108">
        <f t="shared" si="52"/>
        <v>232</v>
      </c>
      <c r="B346" s="54" t="s">
        <v>652</v>
      </c>
      <c r="C346" s="109" t="s">
        <v>403</v>
      </c>
      <c r="D346" s="109" t="s">
        <v>210</v>
      </c>
      <c r="E346" s="110" t="s">
        <v>147</v>
      </c>
      <c r="F346" s="110" t="s">
        <v>156</v>
      </c>
      <c r="G346" s="110">
        <v>350</v>
      </c>
      <c r="H346" s="110" t="s">
        <v>141</v>
      </c>
      <c r="I346" s="110">
        <v>-30</v>
      </c>
      <c r="J346" s="110" t="s">
        <v>144</v>
      </c>
      <c r="K346" s="110">
        <v>18</v>
      </c>
      <c r="L346" s="114" t="s">
        <v>557</v>
      </c>
      <c r="M346" s="114"/>
      <c r="N346" s="114"/>
      <c r="O346" s="114"/>
      <c r="P346" s="114" t="s">
        <v>182</v>
      </c>
      <c r="Q346" s="17">
        <v>139</v>
      </c>
      <c r="R346" s="17">
        <v>158</v>
      </c>
      <c r="S346" s="17">
        <v>121</v>
      </c>
      <c r="T346" s="17">
        <v>104</v>
      </c>
      <c r="U346" s="17">
        <v>104</v>
      </c>
      <c r="V346" s="17">
        <v>96</v>
      </c>
      <c r="W346" s="122" t="s">
        <v>144</v>
      </c>
      <c r="X346" s="122" t="s">
        <v>135</v>
      </c>
      <c r="Y346" s="122" t="s">
        <v>144</v>
      </c>
      <c r="Z346" s="122" t="s">
        <v>134</v>
      </c>
      <c r="AA346" s="122" t="s">
        <v>144</v>
      </c>
      <c r="AB346" s="122" t="s">
        <v>134</v>
      </c>
      <c r="AC346" s="126">
        <f t="shared" si="54"/>
        <v>2</v>
      </c>
      <c r="AD346" s="126">
        <f t="shared" si="54"/>
        <v>1</v>
      </c>
      <c r="AE346" s="126">
        <f t="shared" si="54"/>
        <v>3</v>
      </c>
      <c r="AF346" s="126">
        <f t="shared" si="54"/>
        <v>5</v>
      </c>
      <c r="AG346" s="126">
        <f t="shared" si="54"/>
        <v>4</v>
      </c>
      <c r="AH346" s="126">
        <f t="shared" si="54"/>
        <v>6</v>
      </c>
      <c r="AI346" s="134">
        <v>3964</v>
      </c>
      <c r="AJ346" s="134">
        <v>0</v>
      </c>
      <c r="AK346" s="134">
        <v>0</v>
      </c>
      <c r="AL346" s="134">
        <v>388</v>
      </c>
      <c r="AM346" s="134">
        <f t="shared" si="55"/>
        <v>4352</v>
      </c>
      <c r="AN346" s="135">
        <f t="shared" si="53"/>
        <v>4.5879629629629631E-2</v>
      </c>
      <c r="AO346" s="135">
        <f t="shared" si="53"/>
        <v>0</v>
      </c>
      <c r="AP346" s="135">
        <f t="shared" si="53"/>
        <v>0</v>
      </c>
      <c r="AQ346" s="135">
        <f t="shared" si="53"/>
        <v>4.4907407407407413E-3</v>
      </c>
      <c r="AR346" s="135">
        <f t="shared" si="53"/>
        <v>5.0370370370370378E-2</v>
      </c>
      <c r="AS346" s="143"/>
      <c r="AT346" s="144">
        <f>IFERROR(Q346*INDEX(相性スクリプト1!$L$29:$L$33,MATCH(W346,相性スクリプト1!$K$29:$K$33,0),)," ")</f>
        <v>139</v>
      </c>
      <c r="AU346" s="144">
        <f>IFERROR(R346*INDEX(相性スクリプト1!$L$29:$L$33,MATCH(X346,相性スクリプト1!$K$29:$K$33,0),)," ")</f>
        <v>237</v>
      </c>
      <c r="AV346" s="144">
        <f>IFERROR(S346*INDEX(相性スクリプト1!$L$29:$L$33,MATCH(Y346,相性スクリプト1!$K$29:$K$33,0),)," ")</f>
        <v>121</v>
      </c>
      <c r="AW346" s="144">
        <f>IFERROR(T346*INDEX(相性スクリプト1!$L$29:$L$33,MATCH(Z346,相性スクリプト1!$K$29:$K$33,0),)," ")</f>
        <v>52</v>
      </c>
      <c r="AX346" s="144">
        <f>IFERROR(U346*INDEX(相性スクリプト1!$L$29:$L$33,MATCH(AA346,相性スクリプト1!$K$29:$K$33,0),)," ")</f>
        <v>104</v>
      </c>
      <c r="AY346" s="144">
        <f>IFERROR(V346*INDEX(相性スクリプト1!$L$29:$L$33,MATCH(AB346,相性スクリプト1!$K$29:$K$33,0),)," ")</f>
        <v>48</v>
      </c>
      <c r="AZ346" s="144">
        <f t="shared" si="57"/>
        <v>2.2225999999999999</v>
      </c>
      <c r="BA346" s="144">
        <f t="shared" si="57"/>
        <v>1.1114999999999999</v>
      </c>
      <c r="BB346" s="144">
        <f t="shared" si="57"/>
        <v>3.3333999999999997</v>
      </c>
      <c r="BC346" s="144">
        <f t="shared" si="57"/>
        <v>5.5442999999999998</v>
      </c>
      <c r="BD346" s="144">
        <f t="shared" si="57"/>
        <v>4.4442000000000004</v>
      </c>
      <c r="BE346" s="144">
        <f t="shared" si="57"/>
        <v>6.6660999999999992</v>
      </c>
      <c r="BF346" s="126">
        <f t="shared" si="56"/>
        <v>213546</v>
      </c>
      <c r="BG346" s="149"/>
    </row>
    <row r="347" spans="1:59" x14ac:dyDescent="0.15">
      <c r="A347" s="108">
        <f t="shared" si="52"/>
        <v>232</v>
      </c>
      <c r="B347" s="54" t="s">
        <v>653</v>
      </c>
      <c r="C347" s="109" t="s">
        <v>403</v>
      </c>
      <c r="D347" s="109" t="s">
        <v>210</v>
      </c>
      <c r="E347" s="110" t="s">
        <v>147</v>
      </c>
      <c r="F347" s="110" t="s">
        <v>156</v>
      </c>
      <c r="G347" s="110">
        <v>350</v>
      </c>
      <c r="H347" s="110" t="s">
        <v>149</v>
      </c>
      <c r="I347" s="110">
        <v>15</v>
      </c>
      <c r="J347" s="110" t="s">
        <v>144</v>
      </c>
      <c r="K347" s="110">
        <v>18</v>
      </c>
      <c r="L347" s="114" t="s">
        <v>557</v>
      </c>
      <c r="M347" s="114" t="s">
        <v>646</v>
      </c>
      <c r="N347" s="114"/>
      <c r="O347" s="114"/>
      <c r="P347" s="114" t="s">
        <v>649</v>
      </c>
      <c r="Q347" s="17">
        <v>127</v>
      </c>
      <c r="R347" s="17">
        <v>168</v>
      </c>
      <c r="S347" s="17">
        <v>126</v>
      </c>
      <c r="T347" s="17">
        <v>90</v>
      </c>
      <c r="U347" s="17">
        <v>104</v>
      </c>
      <c r="V347" s="17">
        <v>124</v>
      </c>
      <c r="W347" s="122" t="s">
        <v>144</v>
      </c>
      <c r="X347" s="122" t="s">
        <v>135</v>
      </c>
      <c r="Y347" s="122" t="s">
        <v>144</v>
      </c>
      <c r="Z347" s="122" t="s">
        <v>134</v>
      </c>
      <c r="AA347" s="122" t="s">
        <v>134</v>
      </c>
      <c r="AB347" s="122" t="s">
        <v>144</v>
      </c>
      <c r="AC347" s="126">
        <f t="shared" si="54"/>
        <v>2</v>
      </c>
      <c r="AD347" s="126">
        <f t="shared" si="54"/>
        <v>1</v>
      </c>
      <c r="AE347" s="126">
        <f t="shared" si="54"/>
        <v>3</v>
      </c>
      <c r="AF347" s="126">
        <f t="shared" si="54"/>
        <v>6</v>
      </c>
      <c r="AG347" s="126">
        <f t="shared" si="54"/>
        <v>5</v>
      </c>
      <c r="AH347" s="126">
        <f t="shared" si="54"/>
        <v>4</v>
      </c>
      <c r="AI347" s="134">
        <v>704</v>
      </c>
      <c r="AJ347" s="134">
        <v>0</v>
      </c>
      <c r="AK347" s="134">
        <v>0</v>
      </c>
      <c r="AL347" s="134">
        <v>262</v>
      </c>
      <c r="AM347" s="134">
        <f t="shared" si="55"/>
        <v>966</v>
      </c>
      <c r="AN347" s="135">
        <f t="shared" si="53"/>
        <v>8.1481481481481474E-3</v>
      </c>
      <c r="AO347" s="135">
        <f t="shared" si="53"/>
        <v>0</v>
      </c>
      <c r="AP347" s="135">
        <f t="shared" si="53"/>
        <v>0</v>
      </c>
      <c r="AQ347" s="135">
        <f t="shared" si="53"/>
        <v>3.0324074074074073E-3</v>
      </c>
      <c r="AR347" s="135">
        <f t="shared" si="53"/>
        <v>1.1180555555555555E-2</v>
      </c>
      <c r="AS347" s="143"/>
      <c r="AT347" s="144">
        <f>IFERROR(Q347*INDEX(相性スクリプト1!$L$29:$L$33,MATCH(W347,相性スクリプト1!$K$29:$K$33,0),)," ")</f>
        <v>127</v>
      </c>
      <c r="AU347" s="144">
        <f>IFERROR(R347*INDEX(相性スクリプト1!$L$29:$L$33,MATCH(X347,相性スクリプト1!$K$29:$K$33,0),)," ")</f>
        <v>252</v>
      </c>
      <c r="AV347" s="144">
        <f>IFERROR(S347*INDEX(相性スクリプト1!$L$29:$L$33,MATCH(Y347,相性スクリプト1!$K$29:$K$33,0),)," ")</f>
        <v>126</v>
      </c>
      <c r="AW347" s="144">
        <f>IFERROR(T347*INDEX(相性スクリプト1!$L$29:$L$33,MATCH(Z347,相性スクリプト1!$K$29:$K$33,0),)," ")</f>
        <v>45</v>
      </c>
      <c r="AX347" s="144">
        <f>IFERROR(U347*INDEX(相性スクリプト1!$L$29:$L$33,MATCH(AA347,相性スクリプト1!$K$29:$K$33,0),)," ")</f>
        <v>52</v>
      </c>
      <c r="AY347" s="144">
        <f>IFERROR(V347*INDEX(相性スクリプト1!$L$29:$L$33,MATCH(AB347,相性スクリプト1!$K$29:$K$33,0),)," ")</f>
        <v>124</v>
      </c>
      <c r="AZ347" s="144">
        <f t="shared" si="57"/>
        <v>2.2225999999999999</v>
      </c>
      <c r="BA347" s="144">
        <f t="shared" si="57"/>
        <v>1.1114999999999999</v>
      </c>
      <c r="BB347" s="144">
        <f t="shared" si="57"/>
        <v>3.3333999999999997</v>
      </c>
      <c r="BC347" s="144">
        <f t="shared" si="57"/>
        <v>6.6662999999999997</v>
      </c>
      <c r="BD347" s="144">
        <f t="shared" si="57"/>
        <v>5.5552000000000001</v>
      </c>
      <c r="BE347" s="144">
        <f t="shared" si="57"/>
        <v>4.4440999999999997</v>
      </c>
      <c r="BF347" s="126">
        <f t="shared" si="56"/>
        <v>213654</v>
      </c>
      <c r="BG347" s="149"/>
    </row>
    <row r="348" spans="1:59" x14ac:dyDescent="0.15">
      <c r="A348" s="108">
        <f t="shared" si="52"/>
        <v>232</v>
      </c>
      <c r="B348" s="54" t="s">
        <v>654</v>
      </c>
      <c r="C348" s="109" t="s">
        <v>403</v>
      </c>
      <c r="D348" s="109" t="s">
        <v>210</v>
      </c>
      <c r="E348" s="110" t="s">
        <v>147</v>
      </c>
      <c r="F348" s="110" t="s">
        <v>156</v>
      </c>
      <c r="G348" s="110">
        <v>350</v>
      </c>
      <c r="H348" s="110" t="s">
        <v>149</v>
      </c>
      <c r="I348" s="110">
        <v>15</v>
      </c>
      <c r="J348" s="110" t="s">
        <v>134</v>
      </c>
      <c r="K348" s="110">
        <v>18</v>
      </c>
      <c r="L348" s="114" t="s">
        <v>557</v>
      </c>
      <c r="M348" s="114" t="s">
        <v>655</v>
      </c>
      <c r="N348" s="114"/>
      <c r="O348" s="114"/>
      <c r="P348" s="114" t="s">
        <v>649</v>
      </c>
      <c r="Q348" s="17">
        <v>110</v>
      </c>
      <c r="R348" s="17">
        <v>169</v>
      </c>
      <c r="S348" s="17">
        <v>137</v>
      </c>
      <c r="T348" s="17">
        <v>93</v>
      </c>
      <c r="U348" s="17">
        <v>107</v>
      </c>
      <c r="V348" s="17">
        <v>114</v>
      </c>
      <c r="W348" s="122" t="s">
        <v>144</v>
      </c>
      <c r="X348" s="122" t="s">
        <v>135</v>
      </c>
      <c r="Y348" s="122" t="s">
        <v>144</v>
      </c>
      <c r="Z348" s="122" t="s">
        <v>134</v>
      </c>
      <c r="AA348" s="122" t="s">
        <v>134</v>
      </c>
      <c r="AB348" s="122" t="s">
        <v>144</v>
      </c>
      <c r="AC348" s="126">
        <f t="shared" si="54"/>
        <v>4</v>
      </c>
      <c r="AD348" s="126">
        <f t="shared" si="54"/>
        <v>1</v>
      </c>
      <c r="AE348" s="126">
        <f t="shared" si="54"/>
        <v>2</v>
      </c>
      <c r="AF348" s="126">
        <f t="shared" si="54"/>
        <v>6</v>
      </c>
      <c r="AG348" s="126">
        <f t="shared" si="54"/>
        <v>5</v>
      </c>
      <c r="AH348" s="126">
        <f t="shared" si="54"/>
        <v>3</v>
      </c>
      <c r="AI348" s="134">
        <v>1161</v>
      </c>
      <c r="AJ348" s="134">
        <v>0</v>
      </c>
      <c r="AK348" s="134">
        <v>0</v>
      </c>
      <c r="AL348" s="134">
        <v>184</v>
      </c>
      <c r="AM348" s="134">
        <f t="shared" si="55"/>
        <v>1345</v>
      </c>
      <c r="AN348" s="135">
        <f t="shared" si="53"/>
        <v>1.34375E-2</v>
      </c>
      <c r="AO348" s="135">
        <f t="shared" si="53"/>
        <v>0</v>
      </c>
      <c r="AP348" s="135">
        <f t="shared" si="53"/>
        <v>0</v>
      </c>
      <c r="AQ348" s="135">
        <f t="shared" si="53"/>
        <v>2.1296296296296298E-3</v>
      </c>
      <c r="AR348" s="135">
        <f t="shared" si="53"/>
        <v>1.556712962962963E-2</v>
      </c>
      <c r="AS348" s="143"/>
      <c r="AT348" s="144">
        <f>IFERROR(Q348*INDEX(相性スクリプト1!$L$29:$L$33,MATCH(W348,相性スクリプト1!$K$29:$K$33,0),)," ")</f>
        <v>110</v>
      </c>
      <c r="AU348" s="144">
        <f>IFERROR(R348*INDEX(相性スクリプト1!$L$29:$L$33,MATCH(X348,相性スクリプト1!$K$29:$K$33,0),)," ")</f>
        <v>253.5</v>
      </c>
      <c r="AV348" s="144">
        <f>IFERROR(S348*INDEX(相性スクリプト1!$L$29:$L$33,MATCH(Y348,相性スクリプト1!$K$29:$K$33,0),)," ")</f>
        <v>137</v>
      </c>
      <c r="AW348" s="144">
        <f>IFERROR(T348*INDEX(相性スクリプト1!$L$29:$L$33,MATCH(Z348,相性スクリプト1!$K$29:$K$33,0),)," ")</f>
        <v>46.5</v>
      </c>
      <c r="AX348" s="144">
        <f>IFERROR(U348*INDEX(相性スクリプト1!$L$29:$L$33,MATCH(AA348,相性スクリプト1!$K$29:$K$33,0),)," ")</f>
        <v>53.5</v>
      </c>
      <c r="AY348" s="144">
        <f>IFERROR(V348*INDEX(相性スクリプト1!$L$29:$L$33,MATCH(AB348,相性スクリプト1!$K$29:$K$33,0),)," ")</f>
        <v>114</v>
      </c>
      <c r="AZ348" s="144">
        <f t="shared" si="57"/>
        <v>4.4446000000000003</v>
      </c>
      <c r="BA348" s="144">
        <f t="shared" si="57"/>
        <v>1.1114999999999999</v>
      </c>
      <c r="BB348" s="144">
        <f t="shared" si="57"/>
        <v>2.2223999999999999</v>
      </c>
      <c r="BC348" s="144">
        <f t="shared" si="57"/>
        <v>6.6662999999999997</v>
      </c>
      <c r="BD348" s="144">
        <f t="shared" si="57"/>
        <v>5.5552000000000001</v>
      </c>
      <c r="BE348" s="144">
        <f t="shared" si="57"/>
        <v>3.3331</v>
      </c>
      <c r="BF348" s="126">
        <f t="shared" si="56"/>
        <v>412653</v>
      </c>
      <c r="BG348" s="149"/>
    </row>
    <row r="349" spans="1:59" x14ac:dyDescent="0.15">
      <c r="A349" s="108">
        <f t="shared" si="52"/>
        <v>233</v>
      </c>
      <c r="B349" s="54" t="s">
        <v>181</v>
      </c>
      <c r="C349" s="109" t="s">
        <v>181</v>
      </c>
      <c r="D349" s="109" t="s">
        <v>181</v>
      </c>
      <c r="E349" s="110" t="s">
        <v>147</v>
      </c>
      <c r="F349" s="110" t="s">
        <v>148</v>
      </c>
      <c r="G349" s="110">
        <v>350</v>
      </c>
      <c r="H349" s="110" t="s">
        <v>149</v>
      </c>
      <c r="I349" s="110">
        <v>5</v>
      </c>
      <c r="J349" s="110" t="s">
        <v>134</v>
      </c>
      <c r="K349" s="110">
        <v>13</v>
      </c>
      <c r="L349" s="114" t="s">
        <v>656</v>
      </c>
      <c r="M349" s="114"/>
      <c r="N349" s="114"/>
      <c r="O349" s="114" t="s">
        <v>657</v>
      </c>
      <c r="P349" s="114"/>
      <c r="Q349" s="17">
        <v>100</v>
      </c>
      <c r="R349" s="17">
        <v>130</v>
      </c>
      <c r="S349" s="17">
        <v>90</v>
      </c>
      <c r="T349" s="17">
        <v>120</v>
      </c>
      <c r="U349" s="17">
        <v>110</v>
      </c>
      <c r="V349" s="17">
        <v>80</v>
      </c>
      <c r="W349" s="122" t="s">
        <v>144</v>
      </c>
      <c r="X349" s="122" t="s">
        <v>135</v>
      </c>
      <c r="Y349" s="122" t="s">
        <v>134</v>
      </c>
      <c r="Z349" s="122" t="s">
        <v>135</v>
      </c>
      <c r="AA349" s="122" t="s">
        <v>144</v>
      </c>
      <c r="AB349" s="122" t="s">
        <v>134</v>
      </c>
      <c r="AC349" s="126">
        <f t="shared" si="54"/>
        <v>4</v>
      </c>
      <c r="AD349" s="126">
        <f t="shared" si="54"/>
        <v>1</v>
      </c>
      <c r="AE349" s="126">
        <f t="shared" si="54"/>
        <v>5</v>
      </c>
      <c r="AF349" s="126">
        <f t="shared" si="54"/>
        <v>2</v>
      </c>
      <c r="AG349" s="126">
        <f t="shared" si="54"/>
        <v>3</v>
      </c>
      <c r="AH349" s="126">
        <f t="shared" si="54"/>
        <v>6</v>
      </c>
      <c r="AI349" s="134">
        <v>5</v>
      </c>
      <c r="AJ349" s="134">
        <v>0</v>
      </c>
      <c r="AK349" s="134">
        <v>780</v>
      </c>
      <c r="AL349" s="134">
        <v>420</v>
      </c>
      <c r="AM349" s="134">
        <f t="shared" si="55"/>
        <v>1205</v>
      </c>
      <c r="AN349" s="135">
        <f t="shared" si="53"/>
        <v>5.7870370370370373E-5</v>
      </c>
      <c r="AO349" s="135">
        <f t="shared" si="53"/>
        <v>0</v>
      </c>
      <c r="AP349" s="135">
        <f t="shared" si="53"/>
        <v>9.0277777777777769E-3</v>
      </c>
      <c r="AQ349" s="135">
        <f t="shared" si="53"/>
        <v>4.8611111111111112E-3</v>
      </c>
      <c r="AR349" s="135">
        <f t="shared" si="53"/>
        <v>1.3946759259259259E-2</v>
      </c>
      <c r="AS349" s="143"/>
      <c r="AT349" s="144">
        <f>IFERROR(Q349*INDEX(相性スクリプト1!$L$29:$L$33,MATCH(W349,相性スクリプト1!$K$29:$K$33,0),)," ")</f>
        <v>100</v>
      </c>
      <c r="AU349" s="144">
        <f>IFERROR(R349*INDEX(相性スクリプト1!$L$29:$L$33,MATCH(X349,相性スクリプト1!$K$29:$K$33,0),)," ")</f>
        <v>195</v>
      </c>
      <c r="AV349" s="144">
        <f>IFERROR(S349*INDEX(相性スクリプト1!$L$29:$L$33,MATCH(Y349,相性スクリプト1!$K$29:$K$33,0),)," ")</f>
        <v>45</v>
      </c>
      <c r="AW349" s="144">
        <f>IFERROR(T349*INDEX(相性スクリプト1!$L$29:$L$33,MATCH(Z349,相性スクリプト1!$K$29:$K$33,0),)," ")</f>
        <v>180</v>
      </c>
      <c r="AX349" s="144">
        <f>IFERROR(U349*INDEX(相性スクリプト1!$L$29:$L$33,MATCH(AA349,相性スクリプト1!$K$29:$K$33,0),)," ")</f>
        <v>110</v>
      </c>
      <c r="AY349" s="144">
        <f>IFERROR(V349*INDEX(相性スクリプト1!$L$29:$L$33,MATCH(AB349,相性スクリプト1!$K$29:$K$33,0),)," ")</f>
        <v>40</v>
      </c>
      <c r="AZ349" s="144">
        <f t="shared" si="57"/>
        <v>4.4446000000000003</v>
      </c>
      <c r="BA349" s="144">
        <f t="shared" si="57"/>
        <v>1.1114999999999999</v>
      </c>
      <c r="BB349" s="144">
        <f t="shared" si="57"/>
        <v>5.5553999999999997</v>
      </c>
      <c r="BC349" s="144">
        <f t="shared" si="57"/>
        <v>2.2223000000000002</v>
      </c>
      <c r="BD349" s="144">
        <f t="shared" si="57"/>
        <v>3.3331999999999997</v>
      </c>
      <c r="BE349" s="144">
        <f t="shared" si="57"/>
        <v>6.6660999999999992</v>
      </c>
      <c r="BF349" s="126">
        <f t="shared" si="56"/>
        <v>415236</v>
      </c>
      <c r="BG349" s="149"/>
    </row>
    <row r="350" spans="1:59" x14ac:dyDescent="0.15">
      <c r="A350" s="108">
        <f t="shared" si="52"/>
        <v>233</v>
      </c>
      <c r="B350" s="54" t="s">
        <v>658</v>
      </c>
      <c r="C350" s="109" t="s">
        <v>181</v>
      </c>
      <c r="D350" s="109" t="s">
        <v>181</v>
      </c>
      <c r="E350" s="110" t="s">
        <v>147</v>
      </c>
      <c r="F350" s="110" t="s">
        <v>148</v>
      </c>
      <c r="G350" s="110">
        <v>370</v>
      </c>
      <c r="H350" s="110" t="s">
        <v>149</v>
      </c>
      <c r="I350" s="110">
        <v>5</v>
      </c>
      <c r="J350" s="110" t="s">
        <v>134</v>
      </c>
      <c r="K350" s="110">
        <v>13</v>
      </c>
      <c r="L350" s="114" t="s">
        <v>656</v>
      </c>
      <c r="M350" s="114"/>
      <c r="N350" s="114"/>
      <c r="O350" s="114" t="s">
        <v>657</v>
      </c>
      <c r="P350" s="114"/>
      <c r="Q350" s="17">
        <v>120</v>
      </c>
      <c r="R350" s="17">
        <v>167</v>
      </c>
      <c r="S350" s="17">
        <v>96</v>
      </c>
      <c r="T350" s="17">
        <v>130</v>
      </c>
      <c r="U350" s="17">
        <v>117</v>
      </c>
      <c r="V350" s="17">
        <v>86</v>
      </c>
      <c r="W350" s="122" t="s">
        <v>144</v>
      </c>
      <c r="X350" s="122" t="s">
        <v>135</v>
      </c>
      <c r="Y350" s="122" t="s">
        <v>134</v>
      </c>
      <c r="Z350" s="122" t="s">
        <v>135</v>
      </c>
      <c r="AA350" s="122" t="s">
        <v>144</v>
      </c>
      <c r="AB350" s="122" t="s">
        <v>134</v>
      </c>
      <c r="AC350" s="126">
        <f t="shared" si="54"/>
        <v>3</v>
      </c>
      <c r="AD350" s="126">
        <f t="shared" si="54"/>
        <v>1</v>
      </c>
      <c r="AE350" s="126">
        <f t="shared" si="54"/>
        <v>5</v>
      </c>
      <c r="AF350" s="126">
        <f t="shared" si="54"/>
        <v>2</v>
      </c>
      <c r="AG350" s="126">
        <f t="shared" si="54"/>
        <v>4</v>
      </c>
      <c r="AH350" s="126">
        <f t="shared" si="54"/>
        <v>6</v>
      </c>
      <c r="AI350" s="134">
        <v>2679</v>
      </c>
      <c r="AJ350" s="134">
        <v>79</v>
      </c>
      <c r="AK350" s="134">
        <v>0</v>
      </c>
      <c r="AL350" s="134">
        <v>247</v>
      </c>
      <c r="AM350" s="134">
        <f t="shared" si="55"/>
        <v>3005</v>
      </c>
      <c r="AN350" s="135">
        <f t="shared" si="53"/>
        <v>3.1006944444444445E-2</v>
      </c>
      <c r="AO350" s="135">
        <f t="shared" si="53"/>
        <v>9.1435185185185185E-4</v>
      </c>
      <c r="AP350" s="135">
        <f t="shared" si="53"/>
        <v>0</v>
      </c>
      <c r="AQ350" s="135">
        <f t="shared" si="53"/>
        <v>2.8587962962962963E-3</v>
      </c>
      <c r="AR350" s="135">
        <f t="shared" si="53"/>
        <v>3.4780092592592592E-2</v>
      </c>
      <c r="AS350" s="143"/>
      <c r="AT350" s="144">
        <f>IFERROR(Q350*INDEX(相性スクリプト1!$L$29:$L$33,MATCH(W350,相性スクリプト1!$K$29:$K$33,0),)," ")</f>
        <v>120</v>
      </c>
      <c r="AU350" s="144">
        <f>IFERROR(R350*INDEX(相性スクリプト1!$L$29:$L$33,MATCH(X350,相性スクリプト1!$K$29:$K$33,0),)," ")</f>
        <v>250.5</v>
      </c>
      <c r="AV350" s="144">
        <f>IFERROR(S350*INDEX(相性スクリプト1!$L$29:$L$33,MATCH(Y350,相性スクリプト1!$K$29:$K$33,0),)," ")</f>
        <v>48</v>
      </c>
      <c r="AW350" s="144">
        <f>IFERROR(T350*INDEX(相性スクリプト1!$L$29:$L$33,MATCH(Z350,相性スクリプト1!$K$29:$K$33,0),)," ")</f>
        <v>195</v>
      </c>
      <c r="AX350" s="144">
        <f>IFERROR(U350*INDEX(相性スクリプト1!$L$29:$L$33,MATCH(AA350,相性スクリプト1!$K$29:$K$33,0),)," ")</f>
        <v>117</v>
      </c>
      <c r="AY350" s="144">
        <f>IFERROR(V350*INDEX(相性スクリプト1!$L$29:$L$33,MATCH(AB350,相性スクリプト1!$K$29:$K$33,0),)," ")</f>
        <v>43</v>
      </c>
      <c r="AZ350" s="144">
        <f t="shared" si="57"/>
        <v>3.3335999999999997</v>
      </c>
      <c r="BA350" s="144">
        <f t="shared" si="57"/>
        <v>1.1114999999999999</v>
      </c>
      <c r="BB350" s="144">
        <f t="shared" si="57"/>
        <v>5.5553999999999997</v>
      </c>
      <c r="BC350" s="144">
        <f t="shared" si="57"/>
        <v>2.2223000000000002</v>
      </c>
      <c r="BD350" s="144">
        <f t="shared" si="57"/>
        <v>4.4442000000000004</v>
      </c>
      <c r="BE350" s="144">
        <f t="shared" si="57"/>
        <v>6.6660999999999992</v>
      </c>
      <c r="BF350" s="126">
        <f t="shared" si="56"/>
        <v>315246</v>
      </c>
      <c r="BG350" s="149"/>
    </row>
    <row r="351" spans="1:59" x14ac:dyDescent="0.15">
      <c r="A351" s="108">
        <f t="shared" si="52"/>
        <v>234</v>
      </c>
      <c r="B351" s="54" t="s">
        <v>659</v>
      </c>
      <c r="C351" s="109" t="s">
        <v>181</v>
      </c>
      <c r="D351" s="109" t="s">
        <v>193</v>
      </c>
      <c r="E351" s="110" t="s">
        <v>147</v>
      </c>
      <c r="F351" s="110" t="s">
        <v>150</v>
      </c>
      <c r="G351" s="110">
        <v>310</v>
      </c>
      <c r="H351" s="110" t="s">
        <v>166</v>
      </c>
      <c r="I351" s="110">
        <v>-90</v>
      </c>
      <c r="J351" s="110" t="s">
        <v>134</v>
      </c>
      <c r="K351" s="110">
        <v>13</v>
      </c>
      <c r="L351" s="114" t="s">
        <v>660</v>
      </c>
      <c r="M351" s="114"/>
      <c r="N351" s="114"/>
      <c r="O351" s="114" t="s">
        <v>661</v>
      </c>
      <c r="P351" s="114"/>
      <c r="Q351" s="17">
        <v>100</v>
      </c>
      <c r="R351" s="17">
        <v>150</v>
      </c>
      <c r="S351" s="17">
        <v>120</v>
      </c>
      <c r="T351" s="17">
        <v>140</v>
      </c>
      <c r="U351" s="17">
        <v>110</v>
      </c>
      <c r="V351" s="17">
        <v>90</v>
      </c>
      <c r="W351" s="122" t="s">
        <v>144</v>
      </c>
      <c r="X351" s="122" t="s">
        <v>135</v>
      </c>
      <c r="Y351" s="122" t="s">
        <v>144</v>
      </c>
      <c r="Z351" s="122" t="s">
        <v>135</v>
      </c>
      <c r="AA351" s="122" t="s">
        <v>144</v>
      </c>
      <c r="AB351" s="122" t="s">
        <v>134</v>
      </c>
      <c r="AC351" s="126">
        <f t="shared" si="54"/>
        <v>5</v>
      </c>
      <c r="AD351" s="126">
        <f t="shared" si="54"/>
        <v>1</v>
      </c>
      <c r="AE351" s="126">
        <f t="shared" si="54"/>
        <v>3</v>
      </c>
      <c r="AF351" s="126">
        <f t="shared" si="54"/>
        <v>2</v>
      </c>
      <c r="AG351" s="126">
        <f t="shared" si="54"/>
        <v>4</v>
      </c>
      <c r="AH351" s="126">
        <f t="shared" si="54"/>
        <v>6</v>
      </c>
      <c r="AI351" s="134">
        <v>48</v>
      </c>
      <c r="AJ351" s="134">
        <v>0</v>
      </c>
      <c r="AK351" s="134">
        <v>780</v>
      </c>
      <c r="AL351" s="134">
        <v>420</v>
      </c>
      <c r="AM351" s="134">
        <f t="shared" si="55"/>
        <v>1248</v>
      </c>
      <c r="AN351" s="135">
        <f t="shared" si="53"/>
        <v>5.5555555555555556E-4</v>
      </c>
      <c r="AO351" s="135">
        <f t="shared" si="53"/>
        <v>0</v>
      </c>
      <c r="AP351" s="135">
        <f t="shared" si="53"/>
        <v>9.0277777777777769E-3</v>
      </c>
      <c r="AQ351" s="135">
        <f t="shared" si="53"/>
        <v>4.8611111111111112E-3</v>
      </c>
      <c r="AR351" s="135">
        <f t="shared" si="53"/>
        <v>1.4444444444444446E-2</v>
      </c>
      <c r="AS351" s="143"/>
      <c r="AT351" s="144">
        <f>IFERROR(Q351*INDEX(相性スクリプト1!$L$29:$L$33,MATCH(W351,相性スクリプト1!$K$29:$K$33,0),)," ")</f>
        <v>100</v>
      </c>
      <c r="AU351" s="144">
        <f>IFERROR(R351*INDEX(相性スクリプト1!$L$29:$L$33,MATCH(X351,相性スクリプト1!$K$29:$K$33,0),)," ")</f>
        <v>225</v>
      </c>
      <c r="AV351" s="144">
        <f>IFERROR(S351*INDEX(相性スクリプト1!$L$29:$L$33,MATCH(Y351,相性スクリプト1!$K$29:$K$33,0),)," ")</f>
        <v>120</v>
      </c>
      <c r="AW351" s="144">
        <f>IFERROR(T351*INDEX(相性スクリプト1!$L$29:$L$33,MATCH(Z351,相性スクリプト1!$K$29:$K$33,0),)," ")</f>
        <v>210</v>
      </c>
      <c r="AX351" s="144">
        <f>IFERROR(U351*INDEX(相性スクリプト1!$L$29:$L$33,MATCH(AA351,相性スクリプト1!$K$29:$K$33,0),)," ")</f>
        <v>110</v>
      </c>
      <c r="AY351" s="144">
        <f>IFERROR(V351*INDEX(相性スクリプト1!$L$29:$L$33,MATCH(AB351,相性スクリプト1!$K$29:$K$33,0),)," ")</f>
        <v>45</v>
      </c>
      <c r="AZ351" s="144">
        <f t="shared" si="57"/>
        <v>5.5556000000000001</v>
      </c>
      <c r="BA351" s="144">
        <f t="shared" si="57"/>
        <v>1.1114999999999999</v>
      </c>
      <c r="BB351" s="144">
        <f t="shared" si="57"/>
        <v>3.3333999999999997</v>
      </c>
      <c r="BC351" s="144">
        <f t="shared" si="57"/>
        <v>2.2223000000000002</v>
      </c>
      <c r="BD351" s="144">
        <f t="shared" si="57"/>
        <v>4.4442000000000004</v>
      </c>
      <c r="BE351" s="144">
        <f t="shared" si="57"/>
        <v>6.6660999999999992</v>
      </c>
      <c r="BF351" s="126">
        <f t="shared" si="56"/>
        <v>513246</v>
      </c>
      <c r="BG351" s="149"/>
    </row>
    <row r="352" spans="1:59" x14ac:dyDescent="0.15">
      <c r="A352" s="108">
        <f t="shared" si="52"/>
        <v>235</v>
      </c>
      <c r="B352" s="54" t="s">
        <v>662</v>
      </c>
      <c r="C352" s="109" t="s">
        <v>181</v>
      </c>
      <c r="D352" s="109" t="s">
        <v>210</v>
      </c>
      <c r="E352" s="110"/>
      <c r="F352" s="110"/>
      <c r="G352" s="110"/>
      <c r="H352" s="110"/>
      <c r="I352" s="110"/>
      <c r="J352" s="110"/>
      <c r="K352" s="110"/>
      <c r="L352" s="114"/>
      <c r="M352" s="114"/>
      <c r="N352" s="114"/>
      <c r="O352" s="114"/>
      <c r="P352" s="114"/>
      <c r="Q352" s="17"/>
      <c r="R352" s="17"/>
      <c r="S352" s="17"/>
      <c r="T352" s="17"/>
      <c r="U352" s="17"/>
      <c r="V352" s="17"/>
      <c r="W352" s="122"/>
      <c r="X352" s="122"/>
      <c r="Y352" s="122"/>
      <c r="Z352" s="122"/>
      <c r="AA352" s="122"/>
      <c r="AB352" s="122"/>
      <c r="AC352" s="126" t="str">
        <f t="shared" si="54"/>
        <v xml:space="preserve"> </v>
      </c>
      <c r="AD352" s="126" t="str">
        <f t="shared" si="54"/>
        <v xml:space="preserve"> </v>
      </c>
      <c r="AE352" s="126" t="str">
        <f t="shared" si="54"/>
        <v xml:space="preserve"> </v>
      </c>
      <c r="AF352" s="126" t="str">
        <f t="shared" si="54"/>
        <v xml:space="preserve"> </v>
      </c>
      <c r="AG352" s="126" t="str">
        <f t="shared" si="54"/>
        <v xml:space="preserve"> </v>
      </c>
      <c r="AH352" s="126" t="str">
        <f t="shared" si="54"/>
        <v xml:space="preserve"> </v>
      </c>
      <c r="AI352" s="134"/>
      <c r="AJ352" s="134"/>
      <c r="AK352" s="134"/>
      <c r="AL352" s="134"/>
      <c r="AM352" s="134" t="str">
        <f t="shared" si="55"/>
        <v xml:space="preserve"> </v>
      </c>
      <c r="AN352" s="135" t="str">
        <f t="shared" si="53"/>
        <v xml:space="preserve"> </v>
      </c>
      <c r="AO352" s="135" t="str">
        <f t="shared" si="53"/>
        <v xml:space="preserve"> </v>
      </c>
      <c r="AP352" s="135" t="str">
        <f t="shared" si="53"/>
        <v xml:space="preserve"> </v>
      </c>
      <c r="AQ352" s="135" t="str">
        <f t="shared" si="53"/>
        <v xml:space="preserve"> </v>
      </c>
      <c r="AR352" s="135" t="str">
        <f t="shared" si="53"/>
        <v xml:space="preserve"> </v>
      </c>
      <c r="AS352" s="143"/>
      <c r="AT352" s="144" t="str">
        <f>IFERROR(Q352*INDEX(相性スクリプト1!$L$29:$L$33,MATCH(W352,相性スクリプト1!$K$29:$K$33,0),)," ")</f>
        <v xml:space="preserve"> </v>
      </c>
      <c r="AU352" s="144" t="str">
        <f>IFERROR(R352*INDEX(相性スクリプト1!$L$29:$L$33,MATCH(X352,相性スクリプト1!$K$29:$K$33,0),)," ")</f>
        <v xml:space="preserve"> </v>
      </c>
      <c r="AV352" s="144" t="str">
        <f>IFERROR(S352*INDEX(相性スクリプト1!$L$29:$L$33,MATCH(Y352,相性スクリプト1!$K$29:$K$33,0),)," ")</f>
        <v xml:space="preserve"> </v>
      </c>
      <c r="AW352" s="144" t="str">
        <f>IFERROR(T352*INDEX(相性スクリプト1!$L$29:$L$33,MATCH(Z352,相性スクリプト1!$K$29:$K$33,0),)," ")</f>
        <v xml:space="preserve"> </v>
      </c>
      <c r="AX352" s="144" t="str">
        <f>IFERROR(U352*INDEX(相性スクリプト1!$L$29:$L$33,MATCH(AA352,相性スクリプト1!$K$29:$K$33,0),)," ")</f>
        <v xml:space="preserve"> </v>
      </c>
      <c r="AY352" s="144" t="str">
        <f>IFERROR(V352*INDEX(相性スクリプト1!$L$29:$L$33,MATCH(AB352,相性スクリプト1!$K$29:$K$33,0),)," ")</f>
        <v xml:space="preserve"> </v>
      </c>
      <c r="AZ352" s="144" t="str">
        <f t="shared" si="57"/>
        <v xml:space="preserve"> </v>
      </c>
      <c r="BA352" s="144" t="str">
        <f t="shared" si="57"/>
        <v xml:space="preserve"> </v>
      </c>
      <c r="BB352" s="144" t="str">
        <f t="shared" si="57"/>
        <v xml:space="preserve"> </v>
      </c>
      <c r="BC352" s="144" t="str">
        <f t="shared" si="57"/>
        <v xml:space="preserve"> </v>
      </c>
      <c r="BD352" s="144" t="str">
        <f t="shared" si="57"/>
        <v xml:space="preserve"> </v>
      </c>
      <c r="BE352" s="144" t="str">
        <f t="shared" si="57"/>
        <v xml:space="preserve"> </v>
      </c>
      <c r="BF352" s="126" t="str">
        <f t="shared" si="56"/>
        <v xml:space="preserve"> </v>
      </c>
      <c r="BG352" s="149"/>
    </row>
    <row r="353" spans="1:59" x14ac:dyDescent="0.15">
      <c r="A353" s="108">
        <f t="shared" si="52"/>
        <v>235</v>
      </c>
      <c r="B353" s="54" t="s">
        <v>663</v>
      </c>
      <c r="C353" s="109" t="s">
        <v>181</v>
      </c>
      <c r="D353" s="109" t="s">
        <v>210</v>
      </c>
      <c r="E353" s="110" t="s">
        <v>147</v>
      </c>
      <c r="F353" s="110" t="s">
        <v>156</v>
      </c>
      <c r="G353" s="110">
        <v>330</v>
      </c>
      <c r="H353" s="110" t="s">
        <v>166</v>
      </c>
      <c r="I353" s="110">
        <v>-90</v>
      </c>
      <c r="J353" s="110" t="s">
        <v>134</v>
      </c>
      <c r="K353" s="110">
        <v>13</v>
      </c>
      <c r="L353" s="114" t="s">
        <v>660</v>
      </c>
      <c r="M353" s="114" t="s">
        <v>664</v>
      </c>
      <c r="N353" s="114"/>
      <c r="O353" s="114" t="s">
        <v>661</v>
      </c>
      <c r="P353" s="114"/>
      <c r="Q353" s="17">
        <v>123</v>
      </c>
      <c r="R353" s="17">
        <v>153</v>
      </c>
      <c r="S353" s="17">
        <v>128</v>
      </c>
      <c r="T353" s="17">
        <v>173</v>
      </c>
      <c r="U353" s="17">
        <v>116</v>
      </c>
      <c r="V353" s="17">
        <v>98</v>
      </c>
      <c r="W353" s="122" t="s">
        <v>144</v>
      </c>
      <c r="X353" s="122" t="s">
        <v>135</v>
      </c>
      <c r="Y353" s="122" t="s">
        <v>144</v>
      </c>
      <c r="Z353" s="122" t="s">
        <v>135</v>
      </c>
      <c r="AA353" s="122" t="s">
        <v>144</v>
      </c>
      <c r="AB353" s="122" t="s">
        <v>134</v>
      </c>
      <c r="AC353" s="126">
        <f t="shared" si="54"/>
        <v>4</v>
      </c>
      <c r="AD353" s="126">
        <f t="shared" si="54"/>
        <v>2</v>
      </c>
      <c r="AE353" s="126">
        <f t="shared" si="54"/>
        <v>3</v>
      </c>
      <c r="AF353" s="126">
        <f t="shared" si="54"/>
        <v>1</v>
      </c>
      <c r="AG353" s="126">
        <f t="shared" si="54"/>
        <v>5</v>
      </c>
      <c r="AH353" s="126">
        <f t="shared" si="54"/>
        <v>6</v>
      </c>
      <c r="AI353" s="134">
        <v>874</v>
      </c>
      <c r="AJ353" s="134">
        <v>0</v>
      </c>
      <c r="AK353" s="134">
        <v>0</v>
      </c>
      <c r="AL353" s="134">
        <v>300</v>
      </c>
      <c r="AM353" s="134">
        <f t="shared" si="55"/>
        <v>1174</v>
      </c>
      <c r="AN353" s="135">
        <f t="shared" si="53"/>
        <v>1.0115740740740739E-2</v>
      </c>
      <c r="AO353" s="135">
        <f t="shared" si="53"/>
        <v>0</v>
      </c>
      <c r="AP353" s="135">
        <f t="shared" si="53"/>
        <v>0</v>
      </c>
      <c r="AQ353" s="135">
        <f t="shared" si="53"/>
        <v>3.4722222222222225E-3</v>
      </c>
      <c r="AR353" s="135">
        <f t="shared" si="53"/>
        <v>1.3587962962962963E-2</v>
      </c>
      <c r="AS353" s="143"/>
      <c r="AT353" s="144">
        <f>IFERROR(Q353*INDEX(相性スクリプト1!$L$29:$L$33,MATCH(W353,相性スクリプト1!$K$29:$K$33,0),)," ")</f>
        <v>123</v>
      </c>
      <c r="AU353" s="144">
        <f>IFERROR(R353*INDEX(相性スクリプト1!$L$29:$L$33,MATCH(X353,相性スクリプト1!$K$29:$K$33,0),)," ")</f>
        <v>229.5</v>
      </c>
      <c r="AV353" s="144">
        <f>IFERROR(S353*INDEX(相性スクリプト1!$L$29:$L$33,MATCH(Y353,相性スクリプト1!$K$29:$K$33,0),)," ")</f>
        <v>128</v>
      </c>
      <c r="AW353" s="144">
        <f>IFERROR(T353*INDEX(相性スクリプト1!$L$29:$L$33,MATCH(Z353,相性スクリプト1!$K$29:$K$33,0),)," ")</f>
        <v>259.5</v>
      </c>
      <c r="AX353" s="144">
        <f>IFERROR(U353*INDEX(相性スクリプト1!$L$29:$L$33,MATCH(AA353,相性スクリプト1!$K$29:$K$33,0),)," ")</f>
        <v>116</v>
      </c>
      <c r="AY353" s="144">
        <f>IFERROR(V353*INDEX(相性スクリプト1!$L$29:$L$33,MATCH(AB353,相性スクリプト1!$K$29:$K$33,0),)," ")</f>
        <v>49</v>
      </c>
      <c r="AZ353" s="144">
        <f t="shared" si="57"/>
        <v>4.4446000000000003</v>
      </c>
      <c r="BA353" s="144">
        <f t="shared" si="57"/>
        <v>2.2225000000000001</v>
      </c>
      <c r="BB353" s="144">
        <f t="shared" si="57"/>
        <v>3.3333999999999997</v>
      </c>
      <c r="BC353" s="144">
        <f t="shared" si="57"/>
        <v>1.1113</v>
      </c>
      <c r="BD353" s="144">
        <f t="shared" si="57"/>
        <v>5.5552000000000001</v>
      </c>
      <c r="BE353" s="144">
        <f t="shared" si="57"/>
        <v>6.6660999999999992</v>
      </c>
      <c r="BF353" s="126">
        <f t="shared" si="56"/>
        <v>423156</v>
      </c>
      <c r="BG353" s="149"/>
    </row>
    <row r="354" spans="1:59" x14ac:dyDescent="0.15">
      <c r="A354" s="108">
        <f t="shared" si="52"/>
        <v>235</v>
      </c>
      <c r="B354" s="54" t="s">
        <v>665</v>
      </c>
      <c r="C354" s="109" t="s">
        <v>181</v>
      </c>
      <c r="D354" s="109" t="s">
        <v>210</v>
      </c>
      <c r="E354" s="110" t="s">
        <v>147</v>
      </c>
      <c r="F354" s="110" t="s">
        <v>156</v>
      </c>
      <c r="G354" s="110">
        <v>370</v>
      </c>
      <c r="H354" s="110" t="s">
        <v>149</v>
      </c>
      <c r="I354" s="110">
        <v>5</v>
      </c>
      <c r="J354" s="110" t="s">
        <v>134</v>
      </c>
      <c r="K354" s="110">
        <v>13</v>
      </c>
      <c r="L354" s="114" t="s">
        <v>656</v>
      </c>
      <c r="M354" s="114" t="s">
        <v>666</v>
      </c>
      <c r="N354" s="114"/>
      <c r="O354" s="114" t="s">
        <v>657</v>
      </c>
      <c r="P354" s="114"/>
      <c r="Q354" s="17">
        <v>120</v>
      </c>
      <c r="R354" s="17">
        <v>167</v>
      </c>
      <c r="S354" s="17">
        <v>91</v>
      </c>
      <c r="T354" s="17">
        <v>134</v>
      </c>
      <c r="U354" s="17">
        <v>110</v>
      </c>
      <c r="V354" s="17">
        <v>89</v>
      </c>
      <c r="W354" s="122" t="s">
        <v>144</v>
      </c>
      <c r="X354" s="122" t="s">
        <v>135</v>
      </c>
      <c r="Y354" s="122" t="s">
        <v>134</v>
      </c>
      <c r="Z354" s="122" t="s">
        <v>135</v>
      </c>
      <c r="AA354" s="122" t="s">
        <v>144</v>
      </c>
      <c r="AB354" s="122" t="s">
        <v>134</v>
      </c>
      <c r="AC354" s="126">
        <f t="shared" si="54"/>
        <v>3</v>
      </c>
      <c r="AD354" s="126">
        <f t="shared" si="54"/>
        <v>1</v>
      </c>
      <c r="AE354" s="126">
        <f t="shared" si="54"/>
        <v>5</v>
      </c>
      <c r="AF354" s="126">
        <f t="shared" si="54"/>
        <v>2</v>
      </c>
      <c r="AG354" s="126">
        <f t="shared" si="54"/>
        <v>4</v>
      </c>
      <c r="AH354" s="126">
        <f t="shared" si="54"/>
        <v>6</v>
      </c>
      <c r="AI354" s="134">
        <v>0</v>
      </c>
      <c r="AJ354" s="134">
        <v>0</v>
      </c>
      <c r="AK354" s="134">
        <v>0</v>
      </c>
      <c r="AL354" s="134">
        <v>3462</v>
      </c>
      <c r="AM354" s="134">
        <f t="shared" si="55"/>
        <v>3462</v>
      </c>
      <c r="AN354" s="135">
        <f t="shared" si="53"/>
        <v>0</v>
      </c>
      <c r="AO354" s="135">
        <f t="shared" si="53"/>
        <v>0</v>
      </c>
      <c r="AP354" s="135">
        <f t="shared" si="53"/>
        <v>0</v>
      </c>
      <c r="AQ354" s="135">
        <f t="shared" si="53"/>
        <v>4.0069444444444449E-2</v>
      </c>
      <c r="AR354" s="135">
        <f t="shared" si="53"/>
        <v>4.0069444444444449E-2</v>
      </c>
      <c r="AS354" s="143"/>
      <c r="AT354" s="144">
        <f>IFERROR(Q354*INDEX(相性スクリプト1!$L$29:$L$33,MATCH(W354,相性スクリプト1!$K$29:$K$33,0),)," ")</f>
        <v>120</v>
      </c>
      <c r="AU354" s="144">
        <f>IFERROR(R354*INDEX(相性スクリプト1!$L$29:$L$33,MATCH(X354,相性スクリプト1!$K$29:$K$33,0),)," ")</f>
        <v>250.5</v>
      </c>
      <c r="AV354" s="144">
        <f>IFERROR(S354*INDEX(相性スクリプト1!$L$29:$L$33,MATCH(Y354,相性スクリプト1!$K$29:$K$33,0),)," ")</f>
        <v>45.5</v>
      </c>
      <c r="AW354" s="144">
        <f>IFERROR(T354*INDEX(相性スクリプト1!$L$29:$L$33,MATCH(Z354,相性スクリプト1!$K$29:$K$33,0),)," ")</f>
        <v>201</v>
      </c>
      <c r="AX354" s="144">
        <f>IFERROR(U354*INDEX(相性スクリプト1!$L$29:$L$33,MATCH(AA354,相性スクリプト1!$K$29:$K$33,0),)," ")</f>
        <v>110</v>
      </c>
      <c r="AY354" s="144">
        <f>IFERROR(V354*INDEX(相性スクリプト1!$L$29:$L$33,MATCH(AB354,相性スクリプト1!$K$29:$K$33,0),)," ")</f>
        <v>44.5</v>
      </c>
      <c r="AZ354" s="144">
        <f t="shared" si="57"/>
        <v>3.3335999999999997</v>
      </c>
      <c r="BA354" s="144">
        <f t="shared" si="57"/>
        <v>1.1114999999999999</v>
      </c>
      <c r="BB354" s="144">
        <f t="shared" si="57"/>
        <v>5.5553999999999997</v>
      </c>
      <c r="BC354" s="144">
        <f t="shared" si="57"/>
        <v>2.2223000000000002</v>
      </c>
      <c r="BD354" s="144">
        <f t="shared" si="57"/>
        <v>4.4442000000000004</v>
      </c>
      <c r="BE354" s="144">
        <f t="shared" si="57"/>
        <v>6.6660999999999992</v>
      </c>
      <c r="BF354" s="126">
        <f t="shared" si="56"/>
        <v>315246</v>
      </c>
      <c r="BG354" s="149"/>
    </row>
    <row r="355" spans="1:59" x14ac:dyDescent="0.15">
      <c r="A355" s="108">
        <f t="shared" si="52"/>
        <v>235</v>
      </c>
      <c r="B355" s="54" t="s">
        <v>667</v>
      </c>
      <c r="C355" s="109" t="s">
        <v>181</v>
      </c>
      <c r="D355" s="109" t="s">
        <v>210</v>
      </c>
      <c r="E355" s="110" t="s">
        <v>147</v>
      </c>
      <c r="F355" s="110" t="s">
        <v>156</v>
      </c>
      <c r="G355" s="110">
        <v>330</v>
      </c>
      <c r="H355" s="110" t="s">
        <v>166</v>
      </c>
      <c r="I355" s="110">
        <v>-90</v>
      </c>
      <c r="J355" s="110" t="s">
        <v>134</v>
      </c>
      <c r="K355" s="110">
        <v>13</v>
      </c>
      <c r="L355" s="114" t="s">
        <v>660</v>
      </c>
      <c r="M355" s="114" t="s">
        <v>668</v>
      </c>
      <c r="N355" s="114"/>
      <c r="O355" s="114" t="s">
        <v>661</v>
      </c>
      <c r="P355" s="114"/>
      <c r="Q355" s="17">
        <v>132</v>
      </c>
      <c r="R355" s="17">
        <v>151</v>
      </c>
      <c r="S355" s="17">
        <v>130</v>
      </c>
      <c r="T355" s="17">
        <v>172</v>
      </c>
      <c r="U355" s="17">
        <v>111</v>
      </c>
      <c r="V355" s="17">
        <v>99</v>
      </c>
      <c r="W355" s="122" t="s">
        <v>144</v>
      </c>
      <c r="X355" s="122" t="s">
        <v>135</v>
      </c>
      <c r="Y355" s="122" t="s">
        <v>144</v>
      </c>
      <c r="Z355" s="122" t="s">
        <v>135</v>
      </c>
      <c r="AA355" s="122" t="s">
        <v>144</v>
      </c>
      <c r="AB355" s="122" t="s">
        <v>134</v>
      </c>
      <c r="AC355" s="126">
        <f t="shared" si="54"/>
        <v>3</v>
      </c>
      <c r="AD355" s="126">
        <f t="shared" si="54"/>
        <v>2</v>
      </c>
      <c r="AE355" s="126">
        <f t="shared" si="54"/>
        <v>4</v>
      </c>
      <c r="AF355" s="126">
        <f t="shared" si="54"/>
        <v>1</v>
      </c>
      <c r="AG355" s="126">
        <f t="shared" si="54"/>
        <v>5</v>
      </c>
      <c r="AH355" s="126">
        <f t="shared" si="54"/>
        <v>6</v>
      </c>
      <c r="AI355" s="134">
        <v>1962</v>
      </c>
      <c r="AJ355" s="134">
        <v>0</v>
      </c>
      <c r="AK355" s="134">
        <v>0</v>
      </c>
      <c r="AL355" s="134">
        <v>703</v>
      </c>
      <c r="AM355" s="134">
        <f t="shared" si="55"/>
        <v>2665</v>
      </c>
      <c r="AN355" s="135">
        <f t="shared" si="53"/>
        <v>2.2708333333333334E-2</v>
      </c>
      <c r="AO355" s="135">
        <f t="shared" si="53"/>
        <v>0</v>
      </c>
      <c r="AP355" s="135">
        <f t="shared" si="53"/>
        <v>0</v>
      </c>
      <c r="AQ355" s="135">
        <f t="shared" si="53"/>
        <v>8.1365740740740756E-3</v>
      </c>
      <c r="AR355" s="135">
        <f t="shared" si="53"/>
        <v>3.0844907407407408E-2</v>
      </c>
      <c r="AS355" s="143"/>
      <c r="AT355" s="144">
        <f>IFERROR(Q355*INDEX(相性スクリプト1!$L$29:$L$33,MATCH(W355,相性スクリプト1!$K$29:$K$33,0),)," ")</f>
        <v>132</v>
      </c>
      <c r="AU355" s="144">
        <f>IFERROR(R355*INDEX(相性スクリプト1!$L$29:$L$33,MATCH(X355,相性スクリプト1!$K$29:$K$33,0),)," ")</f>
        <v>226.5</v>
      </c>
      <c r="AV355" s="144">
        <f>IFERROR(S355*INDEX(相性スクリプト1!$L$29:$L$33,MATCH(Y355,相性スクリプト1!$K$29:$K$33,0),)," ")</f>
        <v>130</v>
      </c>
      <c r="AW355" s="144">
        <f>IFERROR(T355*INDEX(相性スクリプト1!$L$29:$L$33,MATCH(Z355,相性スクリプト1!$K$29:$K$33,0),)," ")</f>
        <v>258</v>
      </c>
      <c r="AX355" s="144">
        <f>IFERROR(U355*INDEX(相性スクリプト1!$L$29:$L$33,MATCH(AA355,相性スクリプト1!$K$29:$K$33,0),)," ")</f>
        <v>111</v>
      </c>
      <c r="AY355" s="144">
        <f>IFERROR(V355*INDEX(相性スクリプト1!$L$29:$L$33,MATCH(AB355,相性スクリプト1!$K$29:$K$33,0),)," ")</f>
        <v>49.5</v>
      </c>
      <c r="AZ355" s="144">
        <f t="shared" si="57"/>
        <v>3.3335999999999997</v>
      </c>
      <c r="BA355" s="144">
        <f t="shared" si="57"/>
        <v>2.2225000000000001</v>
      </c>
      <c r="BB355" s="144">
        <f t="shared" si="57"/>
        <v>4.4443999999999999</v>
      </c>
      <c r="BC355" s="144">
        <f t="shared" si="57"/>
        <v>1.1113</v>
      </c>
      <c r="BD355" s="144">
        <f t="shared" si="57"/>
        <v>5.5552000000000001</v>
      </c>
      <c r="BE355" s="144">
        <f t="shared" si="57"/>
        <v>6.6660999999999992</v>
      </c>
      <c r="BF355" s="126">
        <f t="shared" si="56"/>
        <v>324156</v>
      </c>
      <c r="BG355" s="149"/>
    </row>
    <row r="356" spans="1:59" x14ac:dyDescent="0.15">
      <c r="A356" s="108">
        <f t="shared" si="52"/>
        <v>236</v>
      </c>
      <c r="B356" s="54" t="s">
        <v>669</v>
      </c>
      <c r="C356" s="109" t="s">
        <v>181</v>
      </c>
      <c r="D356" s="109" t="s">
        <v>210</v>
      </c>
      <c r="E356" s="110"/>
      <c r="F356" s="110"/>
      <c r="G356" s="110"/>
      <c r="H356" s="110"/>
      <c r="I356" s="110"/>
      <c r="J356" s="110"/>
      <c r="K356" s="110"/>
      <c r="L356" s="114"/>
      <c r="M356" s="114"/>
      <c r="N356" s="114"/>
      <c r="O356" s="114"/>
      <c r="P356" s="114"/>
      <c r="Q356" s="17"/>
      <c r="R356" s="17"/>
      <c r="S356" s="17"/>
      <c r="T356" s="17"/>
      <c r="U356" s="17"/>
      <c r="V356" s="17"/>
      <c r="W356" s="122"/>
      <c r="X356" s="122"/>
      <c r="Y356" s="122"/>
      <c r="Z356" s="122"/>
      <c r="AA356" s="122"/>
      <c r="AB356" s="122"/>
      <c r="AC356" s="126" t="str">
        <f t="shared" si="54"/>
        <v xml:space="preserve"> </v>
      </c>
      <c r="AD356" s="126" t="str">
        <f t="shared" si="54"/>
        <v xml:space="preserve"> </v>
      </c>
      <c r="AE356" s="126" t="str">
        <f t="shared" si="54"/>
        <v xml:space="preserve"> </v>
      </c>
      <c r="AF356" s="126" t="str">
        <f t="shared" si="54"/>
        <v xml:space="preserve"> </v>
      </c>
      <c r="AG356" s="126" t="str">
        <f t="shared" si="54"/>
        <v xml:space="preserve"> </v>
      </c>
      <c r="AH356" s="126" t="str">
        <f t="shared" si="54"/>
        <v xml:space="preserve"> </v>
      </c>
      <c r="AI356" s="134"/>
      <c r="AJ356" s="134"/>
      <c r="AK356" s="134"/>
      <c r="AL356" s="134"/>
      <c r="AM356" s="134" t="str">
        <f t="shared" si="55"/>
        <v xml:space="preserve"> </v>
      </c>
      <c r="AN356" s="135" t="str">
        <f t="shared" si="53"/>
        <v xml:space="preserve"> </v>
      </c>
      <c r="AO356" s="135" t="str">
        <f t="shared" si="53"/>
        <v xml:space="preserve"> </v>
      </c>
      <c r="AP356" s="135" t="str">
        <f t="shared" si="53"/>
        <v xml:space="preserve"> </v>
      </c>
      <c r="AQ356" s="135" t="str">
        <f t="shared" si="53"/>
        <v xml:space="preserve"> </v>
      </c>
      <c r="AR356" s="135" t="str">
        <f t="shared" si="53"/>
        <v xml:space="preserve"> </v>
      </c>
      <c r="AS356" s="143"/>
      <c r="AT356" s="144" t="str">
        <f>IFERROR(Q356*INDEX(相性スクリプト1!$L$29:$L$33,MATCH(W356,相性スクリプト1!$K$29:$K$33,0),)," ")</f>
        <v xml:space="preserve"> </v>
      </c>
      <c r="AU356" s="144" t="str">
        <f>IFERROR(R356*INDEX(相性スクリプト1!$L$29:$L$33,MATCH(X356,相性スクリプト1!$K$29:$K$33,0),)," ")</f>
        <v xml:space="preserve"> </v>
      </c>
      <c r="AV356" s="144" t="str">
        <f>IFERROR(S356*INDEX(相性スクリプト1!$L$29:$L$33,MATCH(Y356,相性スクリプト1!$K$29:$K$33,0),)," ")</f>
        <v xml:space="preserve"> </v>
      </c>
      <c r="AW356" s="144" t="str">
        <f>IFERROR(T356*INDEX(相性スクリプト1!$L$29:$L$33,MATCH(Z356,相性スクリプト1!$K$29:$K$33,0),)," ")</f>
        <v xml:space="preserve"> </v>
      </c>
      <c r="AX356" s="144" t="str">
        <f>IFERROR(U356*INDEX(相性スクリプト1!$L$29:$L$33,MATCH(AA356,相性スクリプト1!$K$29:$K$33,0),)," ")</f>
        <v xml:space="preserve"> </v>
      </c>
      <c r="AY356" s="144" t="str">
        <f>IFERROR(V356*INDEX(相性スクリプト1!$L$29:$L$33,MATCH(AB356,相性スクリプト1!$K$29:$K$33,0),)," ")</f>
        <v xml:space="preserve"> </v>
      </c>
      <c r="AZ356" s="144" t="str">
        <f t="shared" si="57"/>
        <v xml:space="preserve"> </v>
      </c>
      <c r="BA356" s="144" t="str">
        <f t="shared" si="57"/>
        <v xml:space="preserve"> </v>
      </c>
      <c r="BB356" s="144" t="str">
        <f t="shared" si="57"/>
        <v xml:space="preserve"> </v>
      </c>
      <c r="BC356" s="144" t="str">
        <f t="shared" si="57"/>
        <v xml:space="preserve"> </v>
      </c>
      <c r="BD356" s="144" t="str">
        <f t="shared" si="57"/>
        <v xml:space="preserve"> </v>
      </c>
      <c r="BE356" s="144" t="str">
        <f t="shared" si="57"/>
        <v xml:space="preserve"> </v>
      </c>
      <c r="BF356" s="126" t="str">
        <f t="shared" si="56"/>
        <v xml:space="preserve"> </v>
      </c>
      <c r="BG356" s="149"/>
    </row>
    <row r="357" spans="1:59" x14ac:dyDescent="0.15">
      <c r="A357" s="108">
        <f t="shared" si="52"/>
        <v>236</v>
      </c>
      <c r="B357" s="54" t="s">
        <v>670</v>
      </c>
      <c r="C357" s="109" t="s">
        <v>181</v>
      </c>
      <c r="D357" s="109" t="s">
        <v>210</v>
      </c>
      <c r="E357" s="110" t="s">
        <v>147</v>
      </c>
      <c r="F357" s="110" t="s">
        <v>150</v>
      </c>
      <c r="G357" s="110">
        <v>350</v>
      </c>
      <c r="H357" s="110" t="s">
        <v>149</v>
      </c>
      <c r="I357" s="110">
        <v>5</v>
      </c>
      <c r="J357" s="110" t="s">
        <v>134</v>
      </c>
      <c r="K357" s="110">
        <v>13</v>
      </c>
      <c r="L357" s="114" t="s">
        <v>656</v>
      </c>
      <c r="M357" s="114"/>
      <c r="N357" s="114"/>
      <c r="O357" s="114" t="s">
        <v>657</v>
      </c>
      <c r="P357" s="114"/>
      <c r="Q357" s="17">
        <v>100</v>
      </c>
      <c r="R357" s="17">
        <v>130</v>
      </c>
      <c r="S357" s="17">
        <v>90</v>
      </c>
      <c r="T357" s="17">
        <v>120</v>
      </c>
      <c r="U357" s="17">
        <v>110</v>
      </c>
      <c r="V357" s="17">
        <v>80</v>
      </c>
      <c r="W357" s="122" t="s">
        <v>144</v>
      </c>
      <c r="X357" s="122" t="s">
        <v>135</v>
      </c>
      <c r="Y357" s="122" t="s">
        <v>134</v>
      </c>
      <c r="Z357" s="122" t="s">
        <v>135</v>
      </c>
      <c r="AA357" s="122" t="s">
        <v>144</v>
      </c>
      <c r="AB357" s="122" t="s">
        <v>134</v>
      </c>
      <c r="AC357" s="126">
        <f t="shared" si="54"/>
        <v>4</v>
      </c>
      <c r="AD357" s="126">
        <f t="shared" si="54"/>
        <v>1</v>
      </c>
      <c r="AE357" s="126">
        <f t="shared" si="54"/>
        <v>5</v>
      </c>
      <c r="AF357" s="126">
        <f t="shared" si="54"/>
        <v>2</v>
      </c>
      <c r="AG357" s="126">
        <f t="shared" si="54"/>
        <v>3</v>
      </c>
      <c r="AH357" s="126">
        <f t="shared" si="54"/>
        <v>6</v>
      </c>
      <c r="AI357" s="134" t="s">
        <v>295</v>
      </c>
      <c r="AJ357" s="134" t="s">
        <v>295</v>
      </c>
      <c r="AK357" s="134" t="s">
        <v>295</v>
      </c>
      <c r="AL357" s="134" t="s">
        <v>295</v>
      </c>
      <c r="AM357" s="134" t="str">
        <f t="shared" si="55"/>
        <v>-</v>
      </c>
      <c r="AN357" s="135" t="str">
        <f t="shared" si="53"/>
        <v>-</v>
      </c>
      <c r="AO357" s="135" t="str">
        <f t="shared" si="53"/>
        <v>-</v>
      </c>
      <c r="AP357" s="135" t="str">
        <f t="shared" si="53"/>
        <v>-</v>
      </c>
      <c r="AQ357" s="135" t="str">
        <f t="shared" si="53"/>
        <v>-</v>
      </c>
      <c r="AR357" s="135" t="str">
        <f t="shared" si="53"/>
        <v>-</v>
      </c>
      <c r="AS357" s="143"/>
      <c r="AT357" s="144">
        <f>IFERROR(Q357*INDEX(相性スクリプト1!$L$29:$L$33,MATCH(W357,相性スクリプト1!$K$29:$K$33,0),)," ")</f>
        <v>100</v>
      </c>
      <c r="AU357" s="144">
        <f>IFERROR(R357*INDEX(相性スクリプト1!$L$29:$L$33,MATCH(X357,相性スクリプト1!$K$29:$K$33,0),)," ")</f>
        <v>195</v>
      </c>
      <c r="AV357" s="144">
        <f>IFERROR(S357*INDEX(相性スクリプト1!$L$29:$L$33,MATCH(Y357,相性スクリプト1!$K$29:$K$33,0),)," ")</f>
        <v>45</v>
      </c>
      <c r="AW357" s="144">
        <f>IFERROR(T357*INDEX(相性スクリプト1!$L$29:$L$33,MATCH(Z357,相性スクリプト1!$K$29:$K$33,0),)," ")</f>
        <v>180</v>
      </c>
      <c r="AX357" s="144">
        <f>IFERROR(U357*INDEX(相性スクリプト1!$L$29:$L$33,MATCH(AA357,相性スクリプト1!$K$29:$K$33,0),)," ")</f>
        <v>110</v>
      </c>
      <c r="AY357" s="144">
        <f>IFERROR(V357*INDEX(相性スクリプト1!$L$29:$L$33,MATCH(AB357,相性スクリプト1!$K$29:$K$33,0),)," ")</f>
        <v>40</v>
      </c>
      <c r="AZ357" s="144">
        <f t="shared" si="57"/>
        <v>4.4446000000000003</v>
      </c>
      <c r="BA357" s="144">
        <f t="shared" si="57"/>
        <v>1.1114999999999999</v>
      </c>
      <c r="BB357" s="144">
        <f t="shared" si="57"/>
        <v>5.5553999999999997</v>
      </c>
      <c r="BC357" s="144">
        <f t="shared" si="57"/>
        <v>2.2223000000000002</v>
      </c>
      <c r="BD357" s="144">
        <f t="shared" si="57"/>
        <v>3.3331999999999997</v>
      </c>
      <c r="BE357" s="144">
        <f t="shared" si="57"/>
        <v>6.6660999999999992</v>
      </c>
      <c r="BF357" s="126">
        <f t="shared" si="56"/>
        <v>415236</v>
      </c>
      <c r="BG357" s="149" t="s">
        <v>671</v>
      </c>
    </row>
    <row r="358" spans="1:59" x14ac:dyDescent="0.15">
      <c r="A358" s="108">
        <f t="shared" si="52"/>
        <v>237</v>
      </c>
      <c r="B358" s="54" t="s">
        <v>672</v>
      </c>
      <c r="C358" s="109" t="s">
        <v>181</v>
      </c>
      <c r="D358" s="109" t="s">
        <v>210</v>
      </c>
      <c r="E358" s="110"/>
      <c r="F358" s="110"/>
      <c r="G358" s="110"/>
      <c r="H358" s="110"/>
      <c r="I358" s="110"/>
      <c r="J358" s="110"/>
      <c r="K358" s="110"/>
      <c r="L358" s="114"/>
      <c r="M358" s="114"/>
      <c r="N358" s="114"/>
      <c r="O358" s="114"/>
      <c r="P358" s="114"/>
      <c r="Q358" s="17"/>
      <c r="R358" s="17"/>
      <c r="S358" s="17"/>
      <c r="T358" s="17"/>
      <c r="U358" s="17"/>
      <c r="V358" s="17"/>
      <c r="W358" s="122"/>
      <c r="X358" s="122"/>
      <c r="Y358" s="122"/>
      <c r="Z358" s="122"/>
      <c r="AA358" s="122"/>
      <c r="AB358" s="122"/>
      <c r="AC358" s="126" t="str">
        <f t="shared" si="54"/>
        <v xml:space="preserve"> </v>
      </c>
      <c r="AD358" s="126" t="str">
        <f t="shared" si="54"/>
        <v xml:space="preserve"> </v>
      </c>
      <c r="AE358" s="126" t="str">
        <f t="shared" si="54"/>
        <v xml:space="preserve"> </v>
      </c>
      <c r="AF358" s="126" t="str">
        <f t="shared" si="54"/>
        <v xml:space="preserve"> </v>
      </c>
      <c r="AG358" s="126" t="str">
        <f t="shared" si="54"/>
        <v xml:space="preserve"> </v>
      </c>
      <c r="AH358" s="126" t="str">
        <f t="shared" si="54"/>
        <v xml:space="preserve"> </v>
      </c>
      <c r="AI358" s="134"/>
      <c r="AJ358" s="134"/>
      <c r="AK358" s="134"/>
      <c r="AL358" s="134"/>
      <c r="AM358" s="134" t="str">
        <f t="shared" si="55"/>
        <v xml:space="preserve"> </v>
      </c>
      <c r="AN358" s="135" t="str">
        <f t="shared" si="53"/>
        <v xml:space="preserve"> </v>
      </c>
      <c r="AO358" s="135" t="str">
        <f t="shared" si="53"/>
        <v xml:space="preserve"> </v>
      </c>
      <c r="AP358" s="135" t="str">
        <f t="shared" si="53"/>
        <v xml:space="preserve"> </v>
      </c>
      <c r="AQ358" s="135" t="str">
        <f t="shared" si="53"/>
        <v xml:space="preserve"> </v>
      </c>
      <c r="AR358" s="135" t="str">
        <f t="shared" si="53"/>
        <v xml:space="preserve"> </v>
      </c>
      <c r="AS358" s="143"/>
      <c r="AT358" s="144" t="str">
        <f>IFERROR(Q358*INDEX(相性スクリプト1!$L$29:$L$33,MATCH(W358,相性スクリプト1!$K$29:$K$33,0),)," ")</f>
        <v xml:space="preserve"> </v>
      </c>
      <c r="AU358" s="144" t="str">
        <f>IFERROR(R358*INDEX(相性スクリプト1!$L$29:$L$33,MATCH(X358,相性スクリプト1!$K$29:$K$33,0),)," ")</f>
        <v xml:space="preserve"> </v>
      </c>
      <c r="AV358" s="144" t="str">
        <f>IFERROR(S358*INDEX(相性スクリプト1!$L$29:$L$33,MATCH(Y358,相性スクリプト1!$K$29:$K$33,0),)," ")</f>
        <v xml:space="preserve"> </v>
      </c>
      <c r="AW358" s="144" t="str">
        <f>IFERROR(T358*INDEX(相性スクリプト1!$L$29:$L$33,MATCH(Z358,相性スクリプト1!$K$29:$K$33,0),)," ")</f>
        <v xml:space="preserve"> </v>
      </c>
      <c r="AX358" s="144" t="str">
        <f>IFERROR(U358*INDEX(相性スクリプト1!$L$29:$L$33,MATCH(AA358,相性スクリプト1!$K$29:$K$33,0),)," ")</f>
        <v xml:space="preserve"> </v>
      </c>
      <c r="AY358" s="144" t="str">
        <f>IFERROR(V358*INDEX(相性スクリプト1!$L$29:$L$33,MATCH(AB358,相性スクリプト1!$K$29:$K$33,0),)," ")</f>
        <v xml:space="preserve"> </v>
      </c>
      <c r="AZ358" s="144" t="str">
        <f t="shared" si="57"/>
        <v xml:space="preserve"> </v>
      </c>
      <c r="BA358" s="144" t="str">
        <f t="shared" si="57"/>
        <v xml:space="preserve"> </v>
      </c>
      <c r="BB358" s="144" t="str">
        <f t="shared" si="57"/>
        <v xml:space="preserve"> </v>
      </c>
      <c r="BC358" s="144" t="str">
        <f t="shared" si="57"/>
        <v xml:space="preserve"> </v>
      </c>
      <c r="BD358" s="144" t="str">
        <f t="shared" si="57"/>
        <v xml:space="preserve"> </v>
      </c>
      <c r="BE358" s="144" t="str">
        <f t="shared" si="57"/>
        <v xml:space="preserve"> </v>
      </c>
      <c r="BF358" s="126" t="str">
        <f t="shared" si="56"/>
        <v xml:space="preserve"> </v>
      </c>
      <c r="BG358" s="149"/>
    </row>
    <row r="359" spans="1:59" x14ac:dyDescent="0.15">
      <c r="A359" s="108">
        <f t="shared" si="52"/>
        <v>237</v>
      </c>
      <c r="B359" s="54" t="s">
        <v>673</v>
      </c>
      <c r="C359" s="109" t="s">
        <v>181</v>
      </c>
      <c r="D359" s="109" t="s">
        <v>210</v>
      </c>
      <c r="E359" s="110" t="s">
        <v>147</v>
      </c>
      <c r="F359" s="110" t="s">
        <v>156</v>
      </c>
      <c r="G359" s="110">
        <v>370</v>
      </c>
      <c r="H359" s="110" t="s">
        <v>149</v>
      </c>
      <c r="I359" s="110">
        <v>5</v>
      </c>
      <c r="J359" s="110" t="s">
        <v>134</v>
      </c>
      <c r="K359" s="110">
        <v>13</v>
      </c>
      <c r="L359" s="114" t="s">
        <v>656</v>
      </c>
      <c r="M359" s="114" t="s">
        <v>668</v>
      </c>
      <c r="N359" s="114"/>
      <c r="O359" s="114" t="s">
        <v>657</v>
      </c>
      <c r="P359" s="114"/>
      <c r="Q359" s="17">
        <v>101</v>
      </c>
      <c r="R359" s="17">
        <v>134</v>
      </c>
      <c r="S359" s="17">
        <v>102</v>
      </c>
      <c r="T359" s="17">
        <v>153</v>
      </c>
      <c r="U359" s="17">
        <v>126</v>
      </c>
      <c r="V359" s="17">
        <v>98</v>
      </c>
      <c r="W359" s="122" t="s">
        <v>144</v>
      </c>
      <c r="X359" s="122" t="s">
        <v>135</v>
      </c>
      <c r="Y359" s="122" t="s">
        <v>134</v>
      </c>
      <c r="Z359" s="122" t="s">
        <v>135</v>
      </c>
      <c r="AA359" s="122" t="s">
        <v>144</v>
      </c>
      <c r="AB359" s="122" t="s">
        <v>134</v>
      </c>
      <c r="AC359" s="126">
        <f t="shared" si="54"/>
        <v>4</v>
      </c>
      <c r="AD359" s="126">
        <f t="shared" si="54"/>
        <v>2</v>
      </c>
      <c r="AE359" s="126">
        <f t="shared" si="54"/>
        <v>5</v>
      </c>
      <c r="AF359" s="126">
        <f t="shared" si="54"/>
        <v>1</v>
      </c>
      <c r="AG359" s="126">
        <f t="shared" si="54"/>
        <v>3</v>
      </c>
      <c r="AH359" s="126">
        <f t="shared" si="54"/>
        <v>6</v>
      </c>
      <c r="AI359" s="134">
        <v>910</v>
      </c>
      <c r="AJ359" s="134">
        <v>0</v>
      </c>
      <c r="AK359" s="134">
        <v>0</v>
      </c>
      <c r="AL359" s="134">
        <v>265</v>
      </c>
      <c r="AM359" s="134">
        <f t="shared" si="55"/>
        <v>1175</v>
      </c>
      <c r="AN359" s="135">
        <f t="shared" si="53"/>
        <v>1.0532407407407407E-2</v>
      </c>
      <c r="AO359" s="135">
        <f t="shared" si="53"/>
        <v>0</v>
      </c>
      <c r="AP359" s="135">
        <f t="shared" si="53"/>
        <v>0</v>
      </c>
      <c r="AQ359" s="135">
        <f t="shared" si="53"/>
        <v>3.0671296296296293E-3</v>
      </c>
      <c r="AR359" s="135">
        <f t="shared" si="53"/>
        <v>1.3599537037037037E-2</v>
      </c>
      <c r="AS359" s="143"/>
      <c r="AT359" s="144">
        <f>IFERROR(Q359*INDEX(相性スクリプト1!$L$29:$L$33,MATCH(W359,相性スクリプト1!$K$29:$K$33,0),)," ")</f>
        <v>101</v>
      </c>
      <c r="AU359" s="144">
        <f>IFERROR(R359*INDEX(相性スクリプト1!$L$29:$L$33,MATCH(X359,相性スクリプト1!$K$29:$K$33,0),)," ")</f>
        <v>201</v>
      </c>
      <c r="AV359" s="144">
        <f>IFERROR(S359*INDEX(相性スクリプト1!$L$29:$L$33,MATCH(Y359,相性スクリプト1!$K$29:$K$33,0),)," ")</f>
        <v>51</v>
      </c>
      <c r="AW359" s="144">
        <f>IFERROR(T359*INDEX(相性スクリプト1!$L$29:$L$33,MATCH(Z359,相性スクリプト1!$K$29:$K$33,0),)," ")</f>
        <v>229.5</v>
      </c>
      <c r="AX359" s="144">
        <f>IFERROR(U359*INDEX(相性スクリプト1!$L$29:$L$33,MATCH(AA359,相性スクリプト1!$K$29:$K$33,0),)," ")</f>
        <v>126</v>
      </c>
      <c r="AY359" s="144">
        <f>IFERROR(V359*INDEX(相性スクリプト1!$L$29:$L$33,MATCH(AB359,相性スクリプト1!$K$29:$K$33,0),)," ")</f>
        <v>49</v>
      </c>
      <c r="AZ359" s="144">
        <f t="shared" si="57"/>
        <v>4.4556000000000004</v>
      </c>
      <c r="BA359" s="144">
        <f t="shared" si="57"/>
        <v>2.2225000000000001</v>
      </c>
      <c r="BB359" s="144">
        <f t="shared" si="57"/>
        <v>5.5443999999999996</v>
      </c>
      <c r="BC359" s="144">
        <f t="shared" si="57"/>
        <v>1.1113</v>
      </c>
      <c r="BD359" s="144">
        <f t="shared" si="57"/>
        <v>3.3331999999999997</v>
      </c>
      <c r="BE359" s="144">
        <f t="shared" si="57"/>
        <v>6.6660999999999992</v>
      </c>
      <c r="BF359" s="126">
        <f t="shared" si="56"/>
        <v>425136</v>
      </c>
      <c r="BG359" s="149"/>
    </row>
    <row r="360" spans="1:59" x14ac:dyDescent="0.15">
      <c r="A360" s="108">
        <f t="shared" si="52"/>
        <v>237</v>
      </c>
      <c r="B360" s="54" t="s">
        <v>674</v>
      </c>
      <c r="C360" s="109" t="s">
        <v>181</v>
      </c>
      <c r="D360" s="109" t="s">
        <v>210</v>
      </c>
      <c r="E360" s="110" t="s">
        <v>147</v>
      </c>
      <c r="F360" s="110" t="s">
        <v>156</v>
      </c>
      <c r="G360" s="110">
        <v>330</v>
      </c>
      <c r="H360" s="110" t="s">
        <v>166</v>
      </c>
      <c r="I360" s="110">
        <v>-90</v>
      </c>
      <c r="J360" s="110" t="s">
        <v>131</v>
      </c>
      <c r="K360" s="110">
        <v>13</v>
      </c>
      <c r="L360" s="114" t="s">
        <v>660</v>
      </c>
      <c r="M360" s="114" t="s">
        <v>664</v>
      </c>
      <c r="N360" s="114"/>
      <c r="O360" s="114" t="s">
        <v>661</v>
      </c>
      <c r="P360" s="114"/>
      <c r="Q360" s="17">
        <v>105</v>
      </c>
      <c r="R360" s="17">
        <v>167</v>
      </c>
      <c r="S360" s="17">
        <v>125</v>
      </c>
      <c r="T360" s="17">
        <v>155</v>
      </c>
      <c r="U360" s="17">
        <v>148</v>
      </c>
      <c r="V360" s="17">
        <v>94</v>
      </c>
      <c r="W360" s="122" t="s">
        <v>144</v>
      </c>
      <c r="X360" s="122" t="s">
        <v>135</v>
      </c>
      <c r="Y360" s="122" t="s">
        <v>134</v>
      </c>
      <c r="Z360" s="122" t="s">
        <v>135</v>
      </c>
      <c r="AA360" s="122" t="s">
        <v>144</v>
      </c>
      <c r="AB360" s="122" t="s">
        <v>134</v>
      </c>
      <c r="AC360" s="126">
        <f t="shared" si="54"/>
        <v>4</v>
      </c>
      <c r="AD360" s="126">
        <f t="shared" si="54"/>
        <v>1</v>
      </c>
      <c r="AE360" s="126">
        <f t="shared" si="54"/>
        <v>5</v>
      </c>
      <c r="AF360" s="126">
        <f t="shared" si="54"/>
        <v>2</v>
      </c>
      <c r="AG360" s="126">
        <f t="shared" si="54"/>
        <v>3</v>
      </c>
      <c r="AH360" s="126">
        <f t="shared" si="54"/>
        <v>6</v>
      </c>
      <c r="AI360" s="134">
        <v>3859</v>
      </c>
      <c r="AJ360" s="134">
        <v>0</v>
      </c>
      <c r="AK360" s="134">
        <v>0</v>
      </c>
      <c r="AL360" s="134">
        <v>352</v>
      </c>
      <c r="AM360" s="134">
        <f t="shared" si="55"/>
        <v>4211</v>
      </c>
      <c r="AN360" s="135">
        <f t="shared" si="53"/>
        <v>4.4664351851851844E-2</v>
      </c>
      <c r="AO360" s="135">
        <f t="shared" si="53"/>
        <v>0</v>
      </c>
      <c r="AP360" s="135">
        <f t="shared" si="53"/>
        <v>0</v>
      </c>
      <c r="AQ360" s="135">
        <f t="shared" si="53"/>
        <v>4.0740740740740737E-3</v>
      </c>
      <c r="AR360" s="135">
        <f t="shared" si="53"/>
        <v>4.8738425925925928E-2</v>
      </c>
      <c r="AS360" s="143"/>
      <c r="AT360" s="144">
        <f>IFERROR(Q360*INDEX(相性スクリプト1!$L$29:$L$33,MATCH(W360,相性スクリプト1!$K$29:$K$33,0),)," ")</f>
        <v>105</v>
      </c>
      <c r="AU360" s="144">
        <f>IFERROR(R360*INDEX(相性スクリプト1!$L$29:$L$33,MATCH(X360,相性スクリプト1!$K$29:$K$33,0),)," ")</f>
        <v>250.5</v>
      </c>
      <c r="AV360" s="144">
        <f>IFERROR(S360*INDEX(相性スクリプト1!$L$29:$L$33,MATCH(Y360,相性スクリプト1!$K$29:$K$33,0),)," ")</f>
        <v>62.5</v>
      </c>
      <c r="AW360" s="144">
        <f>IFERROR(T360*INDEX(相性スクリプト1!$L$29:$L$33,MATCH(Z360,相性スクリプト1!$K$29:$K$33,0),)," ")</f>
        <v>232.5</v>
      </c>
      <c r="AX360" s="144">
        <f>IFERROR(U360*INDEX(相性スクリプト1!$L$29:$L$33,MATCH(AA360,相性スクリプト1!$K$29:$K$33,0),)," ")</f>
        <v>148</v>
      </c>
      <c r="AY360" s="144">
        <f>IFERROR(V360*INDEX(相性スクリプト1!$L$29:$L$33,MATCH(AB360,相性スクリプト1!$K$29:$K$33,0),)," ")</f>
        <v>47</v>
      </c>
      <c r="AZ360" s="144">
        <f t="shared" si="57"/>
        <v>4.4556000000000004</v>
      </c>
      <c r="BA360" s="144">
        <f t="shared" si="57"/>
        <v>1.1114999999999999</v>
      </c>
      <c r="BB360" s="144">
        <f t="shared" si="57"/>
        <v>5.5443999999999996</v>
      </c>
      <c r="BC360" s="144">
        <f t="shared" si="57"/>
        <v>2.2223000000000002</v>
      </c>
      <c r="BD360" s="144">
        <f t="shared" si="57"/>
        <v>3.3331999999999997</v>
      </c>
      <c r="BE360" s="144">
        <f t="shared" si="57"/>
        <v>6.6660999999999992</v>
      </c>
      <c r="BF360" s="126">
        <f t="shared" si="56"/>
        <v>415236</v>
      </c>
      <c r="BG360" s="149"/>
    </row>
    <row r="361" spans="1:59" x14ac:dyDescent="0.15">
      <c r="A361" s="108">
        <f t="shared" si="52"/>
        <v>237</v>
      </c>
      <c r="B361" s="54" t="s">
        <v>675</v>
      </c>
      <c r="C361" s="109" t="s">
        <v>181</v>
      </c>
      <c r="D361" s="109" t="s">
        <v>210</v>
      </c>
      <c r="E361" s="110" t="s">
        <v>147</v>
      </c>
      <c r="F361" s="110" t="s">
        <v>156</v>
      </c>
      <c r="G361" s="110">
        <v>370</v>
      </c>
      <c r="H361" s="110" t="s">
        <v>149</v>
      </c>
      <c r="I361" s="110">
        <v>5</v>
      </c>
      <c r="J361" s="110" t="s">
        <v>134</v>
      </c>
      <c r="K361" s="110">
        <v>13</v>
      </c>
      <c r="L361" s="114" t="s">
        <v>656</v>
      </c>
      <c r="M361" s="114" t="s">
        <v>664</v>
      </c>
      <c r="N361" s="114"/>
      <c r="O361" s="114" t="s">
        <v>657</v>
      </c>
      <c r="P361" s="114"/>
      <c r="Q361" s="17">
        <v>106</v>
      </c>
      <c r="R361" s="17">
        <v>165</v>
      </c>
      <c r="S361" s="17">
        <v>94</v>
      </c>
      <c r="T361" s="17">
        <v>146</v>
      </c>
      <c r="U361" s="17">
        <v>116</v>
      </c>
      <c r="V361" s="17">
        <v>87</v>
      </c>
      <c r="W361" s="122" t="s">
        <v>144</v>
      </c>
      <c r="X361" s="122" t="s">
        <v>135</v>
      </c>
      <c r="Y361" s="122" t="s">
        <v>134</v>
      </c>
      <c r="Z361" s="122" t="s">
        <v>135</v>
      </c>
      <c r="AA361" s="122" t="s">
        <v>144</v>
      </c>
      <c r="AB361" s="122" t="s">
        <v>134</v>
      </c>
      <c r="AC361" s="126">
        <f t="shared" si="54"/>
        <v>4</v>
      </c>
      <c r="AD361" s="126">
        <f t="shared" si="54"/>
        <v>1</v>
      </c>
      <c r="AE361" s="126">
        <f t="shared" si="54"/>
        <v>5</v>
      </c>
      <c r="AF361" s="126">
        <f t="shared" si="54"/>
        <v>2</v>
      </c>
      <c r="AG361" s="126">
        <f t="shared" si="54"/>
        <v>3</v>
      </c>
      <c r="AH361" s="126">
        <f t="shared" si="54"/>
        <v>6</v>
      </c>
      <c r="AI361" s="134">
        <v>940</v>
      </c>
      <c r="AJ361" s="134">
        <v>0</v>
      </c>
      <c r="AK361" s="134">
        <v>0</v>
      </c>
      <c r="AL361" s="134">
        <v>251</v>
      </c>
      <c r="AM361" s="134">
        <f t="shared" si="55"/>
        <v>1191</v>
      </c>
      <c r="AN361" s="135">
        <f t="shared" si="53"/>
        <v>1.087962962962963E-2</v>
      </c>
      <c r="AO361" s="135">
        <f t="shared" si="53"/>
        <v>0</v>
      </c>
      <c r="AP361" s="135">
        <f t="shared" si="53"/>
        <v>0</v>
      </c>
      <c r="AQ361" s="135">
        <f t="shared" si="53"/>
        <v>2.9050925925925928E-3</v>
      </c>
      <c r="AR361" s="135">
        <f t="shared" si="53"/>
        <v>1.3784722222222221E-2</v>
      </c>
      <c r="AS361" s="143"/>
      <c r="AT361" s="144">
        <f>IFERROR(Q361*INDEX(相性スクリプト1!$L$29:$L$33,MATCH(W361,相性スクリプト1!$K$29:$K$33,0),)," ")</f>
        <v>106</v>
      </c>
      <c r="AU361" s="144">
        <f>IFERROR(R361*INDEX(相性スクリプト1!$L$29:$L$33,MATCH(X361,相性スクリプト1!$K$29:$K$33,0),)," ")</f>
        <v>247.5</v>
      </c>
      <c r="AV361" s="144">
        <f>IFERROR(S361*INDEX(相性スクリプト1!$L$29:$L$33,MATCH(Y361,相性スクリプト1!$K$29:$K$33,0),)," ")</f>
        <v>47</v>
      </c>
      <c r="AW361" s="144">
        <f>IFERROR(T361*INDEX(相性スクリプト1!$L$29:$L$33,MATCH(Z361,相性スクリプト1!$K$29:$K$33,0),)," ")</f>
        <v>219</v>
      </c>
      <c r="AX361" s="144">
        <f>IFERROR(U361*INDEX(相性スクリプト1!$L$29:$L$33,MATCH(AA361,相性スクリプト1!$K$29:$K$33,0),)," ")</f>
        <v>116</v>
      </c>
      <c r="AY361" s="144">
        <f>IFERROR(V361*INDEX(相性スクリプト1!$L$29:$L$33,MATCH(AB361,相性スクリプト1!$K$29:$K$33,0),)," ")</f>
        <v>43.5</v>
      </c>
      <c r="AZ361" s="144">
        <f t="shared" si="57"/>
        <v>4.4446000000000003</v>
      </c>
      <c r="BA361" s="144">
        <f t="shared" si="57"/>
        <v>1.1114999999999999</v>
      </c>
      <c r="BB361" s="144">
        <f t="shared" si="57"/>
        <v>5.5553999999999997</v>
      </c>
      <c r="BC361" s="144">
        <f t="shared" si="57"/>
        <v>2.2223000000000002</v>
      </c>
      <c r="BD361" s="144">
        <f t="shared" si="57"/>
        <v>3.3331999999999997</v>
      </c>
      <c r="BE361" s="144">
        <f t="shared" si="57"/>
        <v>6.6660999999999992</v>
      </c>
      <c r="BF361" s="126">
        <f t="shared" si="56"/>
        <v>415236</v>
      </c>
      <c r="BG361" s="149"/>
    </row>
    <row r="362" spans="1:59" x14ac:dyDescent="0.15">
      <c r="A362" s="108">
        <f t="shared" si="52"/>
        <v>238</v>
      </c>
      <c r="B362" s="54" t="s">
        <v>676</v>
      </c>
      <c r="C362" s="109" t="s">
        <v>677</v>
      </c>
      <c r="D362" s="109" t="s">
        <v>127</v>
      </c>
      <c r="E362" s="110" t="s">
        <v>147</v>
      </c>
      <c r="F362" s="110" t="s">
        <v>140</v>
      </c>
      <c r="G362" s="110">
        <v>360</v>
      </c>
      <c r="H362" s="110" t="s">
        <v>141</v>
      </c>
      <c r="I362" s="110">
        <v>-35</v>
      </c>
      <c r="J362" s="110" t="s">
        <v>144</v>
      </c>
      <c r="K362" s="110">
        <v>12</v>
      </c>
      <c r="L362" s="114" t="s">
        <v>346</v>
      </c>
      <c r="M362" s="114"/>
      <c r="N362" s="114"/>
      <c r="O362" s="114"/>
      <c r="P362" s="114"/>
      <c r="Q362" s="17">
        <v>110</v>
      </c>
      <c r="R362" s="17">
        <v>80</v>
      </c>
      <c r="S362" s="17">
        <v>100</v>
      </c>
      <c r="T362" s="17">
        <v>130</v>
      </c>
      <c r="U362" s="17">
        <v>140</v>
      </c>
      <c r="V362" s="17">
        <v>90</v>
      </c>
      <c r="W362" s="122" t="s">
        <v>144</v>
      </c>
      <c r="X362" s="122" t="s">
        <v>134</v>
      </c>
      <c r="Y362" s="122" t="s">
        <v>144</v>
      </c>
      <c r="Z362" s="122" t="s">
        <v>135</v>
      </c>
      <c r="AA362" s="122" t="s">
        <v>135</v>
      </c>
      <c r="AB362" s="122" t="s">
        <v>134</v>
      </c>
      <c r="AC362" s="126">
        <f t="shared" si="54"/>
        <v>3</v>
      </c>
      <c r="AD362" s="126">
        <f t="shared" si="54"/>
        <v>6</v>
      </c>
      <c r="AE362" s="126">
        <f t="shared" si="54"/>
        <v>4</v>
      </c>
      <c r="AF362" s="126">
        <f t="shared" si="54"/>
        <v>2</v>
      </c>
      <c r="AG362" s="126">
        <f t="shared" si="54"/>
        <v>1</v>
      </c>
      <c r="AH362" s="126">
        <f t="shared" si="54"/>
        <v>5</v>
      </c>
      <c r="AI362" s="134">
        <v>5</v>
      </c>
      <c r="AJ362" s="134">
        <v>0</v>
      </c>
      <c r="AK362" s="134">
        <v>0</v>
      </c>
      <c r="AL362" s="134">
        <v>2820</v>
      </c>
      <c r="AM362" s="134">
        <f t="shared" si="55"/>
        <v>2825</v>
      </c>
      <c r="AN362" s="135">
        <f t="shared" si="53"/>
        <v>5.7870370370370373E-5</v>
      </c>
      <c r="AO362" s="135">
        <f t="shared" si="53"/>
        <v>0</v>
      </c>
      <c r="AP362" s="135">
        <f t="shared" si="53"/>
        <v>0</v>
      </c>
      <c r="AQ362" s="135">
        <f t="shared" si="53"/>
        <v>3.2638888888888891E-2</v>
      </c>
      <c r="AR362" s="135">
        <f t="shared" si="53"/>
        <v>3.2696759259259259E-2</v>
      </c>
      <c r="AS362" s="143"/>
      <c r="AT362" s="144">
        <f>IFERROR(Q362*INDEX(相性スクリプト1!$L$29:$L$33,MATCH(W362,相性スクリプト1!$K$29:$K$33,0),)," ")</f>
        <v>110</v>
      </c>
      <c r="AU362" s="144">
        <f>IFERROR(R362*INDEX(相性スクリプト1!$L$29:$L$33,MATCH(X362,相性スクリプト1!$K$29:$K$33,0),)," ")</f>
        <v>40</v>
      </c>
      <c r="AV362" s="144">
        <f>IFERROR(S362*INDEX(相性スクリプト1!$L$29:$L$33,MATCH(Y362,相性スクリプト1!$K$29:$K$33,0),)," ")</f>
        <v>100</v>
      </c>
      <c r="AW362" s="144">
        <f>IFERROR(T362*INDEX(相性スクリプト1!$L$29:$L$33,MATCH(Z362,相性スクリプト1!$K$29:$K$33,0),)," ")</f>
        <v>195</v>
      </c>
      <c r="AX362" s="144">
        <f>IFERROR(U362*INDEX(相性スクリプト1!$L$29:$L$33,MATCH(AA362,相性スクリプト1!$K$29:$K$33,0),)," ")</f>
        <v>210</v>
      </c>
      <c r="AY362" s="144">
        <f>IFERROR(V362*INDEX(相性スクリプト1!$L$29:$L$33,MATCH(AB362,相性スクリプト1!$K$29:$K$33,0),)," ")</f>
        <v>45</v>
      </c>
      <c r="AZ362" s="144">
        <f t="shared" si="57"/>
        <v>3.3335999999999997</v>
      </c>
      <c r="BA362" s="144">
        <f t="shared" si="57"/>
        <v>6.6664999999999992</v>
      </c>
      <c r="BB362" s="144">
        <f t="shared" si="57"/>
        <v>4.4443999999999999</v>
      </c>
      <c r="BC362" s="144">
        <f t="shared" si="57"/>
        <v>2.2223000000000002</v>
      </c>
      <c r="BD362" s="144">
        <f t="shared" si="57"/>
        <v>1.1112</v>
      </c>
      <c r="BE362" s="144">
        <f t="shared" si="57"/>
        <v>5.5550999999999995</v>
      </c>
      <c r="BF362" s="126">
        <f t="shared" si="56"/>
        <v>364215</v>
      </c>
      <c r="BG362" s="149"/>
    </row>
    <row r="363" spans="1:59" x14ac:dyDescent="0.15">
      <c r="A363" s="108">
        <f t="shared" si="52"/>
        <v>238</v>
      </c>
      <c r="B363" s="54" t="s">
        <v>678</v>
      </c>
      <c r="C363" s="109" t="s">
        <v>677</v>
      </c>
      <c r="D363" s="109" t="s">
        <v>127</v>
      </c>
      <c r="E363" s="110" t="s">
        <v>147</v>
      </c>
      <c r="F363" s="110" t="s">
        <v>140</v>
      </c>
      <c r="G363" s="110">
        <v>380</v>
      </c>
      <c r="H363" s="110" t="s">
        <v>141</v>
      </c>
      <c r="I363" s="110">
        <v>-35</v>
      </c>
      <c r="J363" s="110" t="s">
        <v>144</v>
      </c>
      <c r="K363" s="110">
        <v>12</v>
      </c>
      <c r="L363" s="114" t="s">
        <v>346</v>
      </c>
      <c r="M363" s="114" t="s">
        <v>679</v>
      </c>
      <c r="N363" s="114"/>
      <c r="O363" s="114"/>
      <c r="P363" s="114"/>
      <c r="Q363" s="17">
        <v>114</v>
      </c>
      <c r="R363" s="17">
        <v>92</v>
      </c>
      <c r="S363" s="17">
        <v>116</v>
      </c>
      <c r="T363" s="17">
        <v>148</v>
      </c>
      <c r="U363" s="17">
        <v>141</v>
      </c>
      <c r="V363" s="17">
        <v>123</v>
      </c>
      <c r="W363" s="122" t="s">
        <v>144</v>
      </c>
      <c r="X363" s="122" t="s">
        <v>134</v>
      </c>
      <c r="Y363" s="122" t="s">
        <v>144</v>
      </c>
      <c r="Z363" s="122" t="s">
        <v>135</v>
      </c>
      <c r="AA363" s="122" t="s">
        <v>135</v>
      </c>
      <c r="AB363" s="122" t="s">
        <v>134</v>
      </c>
      <c r="AC363" s="126">
        <f t="shared" si="54"/>
        <v>4</v>
      </c>
      <c r="AD363" s="126">
        <f t="shared" si="54"/>
        <v>6</v>
      </c>
      <c r="AE363" s="126">
        <f t="shared" si="54"/>
        <v>3</v>
      </c>
      <c r="AF363" s="126">
        <f t="shared" si="54"/>
        <v>1</v>
      </c>
      <c r="AG363" s="126">
        <f t="shared" si="54"/>
        <v>2</v>
      </c>
      <c r="AH363" s="126">
        <f t="shared" si="54"/>
        <v>5</v>
      </c>
      <c r="AI363" s="134">
        <v>621</v>
      </c>
      <c r="AJ363" s="134">
        <v>0</v>
      </c>
      <c r="AK363" s="134">
        <v>0</v>
      </c>
      <c r="AL363" s="134">
        <v>284</v>
      </c>
      <c r="AM363" s="134">
        <f t="shared" si="55"/>
        <v>905</v>
      </c>
      <c r="AN363" s="135">
        <f t="shared" ref="AN363:AR413" si="58">IF(OR(ISBLANK(AI363),AI363=" ")," ",IF(AI363&lt;0,"？",IFERROR(AI363/24/60/60,"-")))</f>
        <v>7.1875000000000003E-3</v>
      </c>
      <c r="AO363" s="135">
        <f t="shared" si="58"/>
        <v>0</v>
      </c>
      <c r="AP363" s="135">
        <f t="shared" si="58"/>
        <v>0</v>
      </c>
      <c r="AQ363" s="135">
        <f t="shared" si="58"/>
        <v>3.2870370370370375E-3</v>
      </c>
      <c r="AR363" s="135">
        <f t="shared" si="58"/>
        <v>1.0474537037037037E-2</v>
      </c>
      <c r="AS363" s="143"/>
      <c r="AT363" s="144">
        <f>IFERROR(Q363*INDEX(相性スクリプト1!$L$29:$L$33,MATCH(W363,相性スクリプト1!$K$29:$K$33,0),)," ")</f>
        <v>114</v>
      </c>
      <c r="AU363" s="144">
        <f>IFERROR(R363*INDEX(相性スクリプト1!$L$29:$L$33,MATCH(X363,相性スクリプト1!$K$29:$K$33,0),)," ")</f>
        <v>46</v>
      </c>
      <c r="AV363" s="144">
        <f>IFERROR(S363*INDEX(相性スクリプト1!$L$29:$L$33,MATCH(Y363,相性スクリプト1!$K$29:$K$33,0),)," ")</f>
        <v>116</v>
      </c>
      <c r="AW363" s="144">
        <f>IFERROR(T363*INDEX(相性スクリプト1!$L$29:$L$33,MATCH(Z363,相性スクリプト1!$K$29:$K$33,0),)," ")</f>
        <v>222</v>
      </c>
      <c r="AX363" s="144">
        <f>IFERROR(U363*INDEX(相性スクリプト1!$L$29:$L$33,MATCH(AA363,相性スクリプト1!$K$29:$K$33,0),)," ")</f>
        <v>211.5</v>
      </c>
      <c r="AY363" s="144">
        <f>IFERROR(V363*INDEX(相性スクリプト1!$L$29:$L$33,MATCH(AB363,相性スクリプト1!$K$29:$K$33,0),)," ")</f>
        <v>61.5</v>
      </c>
      <c r="AZ363" s="144">
        <f t="shared" si="57"/>
        <v>4.4556000000000004</v>
      </c>
      <c r="BA363" s="144">
        <f t="shared" si="57"/>
        <v>6.6664999999999992</v>
      </c>
      <c r="BB363" s="144">
        <f t="shared" si="57"/>
        <v>3.3443999999999998</v>
      </c>
      <c r="BC363" s="144">
        <f t="shared" si="57"/>
        <v>1.1113</v>
      </c>
      <c r="BD363" s="144">
        <f t="shared" si="57"/>
        <v>2.2222</v>
      </c>
      <c r="BE363" s="144">
        <f t="shared" si="57"/>
        <v>5.5331000000000001</v>
      </c>
      <c r="BF363" s="126">
        <f t="shared" si="56"/>
        <v>463125</v>
      </c>
      <c r="BG363" s="149"/>
    </row>
    <row r="364" spans="1:59" x14ac:dyDescent="0.15">
      <c r="A364" s="108">
        <f t="shared" ref="A364:A427" si="59">IF(IFERROR(LEFT(B364,FIND("(",B364)-1),B364)=IFERROR(LEFT(B363,FIND("(",B363)-1),B363),A363,A363+1)</f>
        <v>239</v>
      </c>
      <c r="B364" s="54" t="s">
        <v>680</v>
      </c>
      <c r="C364" s="109" t="s">
        <v>677</v>
      </c>
      <c r="D364" s="109" t="s">
        <v>169</v>
      </c>
      <c r="E364" s="110" t="s">
        <v>147</v>
      </c>
      <c r="F364" s="110" t="s">
        <v>162</v>
      </c>
      <c r="G364" s="110">
        <v>360</v>
      </c>
      <c r="H364" s="110" t="s">
        <v>141</v>
      </c>
      <c r="I364" s="110">
        <v>70</v>
      </c>
      <c r="J364" s="110" t="s">
        <v>144</v>
      </c>
      <c r="K364" s="110">
        <v>13</v>
      </c>
      <c r="L364" s="114" t="s">
        <v>346</v>
      </c>
      <c r="M364" s="114"/>
      <c r="N364" s="114"/>
      <c r="O364" s="114"/>
      <c r="P364" s="114"/>
      <c r="Q364" s="17">
        <v>100</v>
      </c>
      <c r="R364" s="17">
        <v>80</v>
      </c>
      <c r="S364" s="17">
        <v>120</v>
      </c>
      <c r="T364" s="17">
        <v>130</v>
      </c>
      <c r="U364" s="17">
        <v>140</v>
      </c>
      <c r="V364" s="17">
        <v>90</v>
      </c>
      <c r="W364" s="122" t="s">
        <v>144</v>
      </c>
      <c r="X364" s="122" t="s">
        <v>134</v>
      </c>
      <c r="Y364" s="122" t="s">
        <v>144</v>
      </c>
      <c r="Z364" s="122" t="s">
        <v>135</v>
      </c>
      <c r="AA364" s="122" t="s">
        <v>135</v>
      </c>
      <c r="AB364" s="122" t="s">
        <v>134</v>
      </c>
      <c r="AC364" s="126">
        <f t="shared" si="54"/>
        <v>4</v>
      </c>
      <c r="AD364" s="126">
        <f t="shared" si="54"/>
        <v>6</v>
      </c>
      <c r="AE364" s="126">
        <f t="shared" si="54"/>
        <v>3</v>
      </c>
      <c r="AF364" s="126">
        <f t="shared" si="54"/>
        <v>2</v>
      </c>
      <c r="AG364" s="126">
        <f t="shared" si="54"/>
        <v>1</v>
      </c>
      <c r="AH364" s="126">
        <f t="shared" si="54"/>
        <v>5</v>
      </c>
      <c r="AI364" s="134">
        <v>48</v>
      </c>
      <c r="AJ364" s="134">
        <v>0</v>
      </c>
      <c r="AK364" s="134">
        <v>0</v>
      </c>
      <c r="AL364" s="134">
        <v>2820</v>
      </c>
      <c r="AM364" s="134">
        <f t="shared" si="55"/>
        <v>2868</v>
      </c>
      <c r="AN364" s="135">
        <f t="shared" si="58"/>
        <v>5.5555555555555556E-4</v>
      </c>
      <c r="AO364" s="135">
        <f t="shared" si="58"/>
        <v>0</v>
      </c>
      <c r="AP364" s="135">
        <f t="shared" si="58"/>
        <v>0</v>
      </c>
      <c r="AQ364" s="135">
        <f t="shared" si="58"/>
        <v>3.2638888888888891E-2</v>
      </c>
      <c r="AR364" s="135">
        <f t="shared" si="58"/>
        <v>3.3194444444444443E-2</v>
      </c>
      <c r="AS364" s="143"/>
      <c r="AT364" s="144">
        <f>IFERROR(Q364*INDEX(相性スクリプト1!$L$29:$L$33,MATCH(W364,相性スクリプト1!$K$29:$K$33,0),)," ")</f>
        <v>100</v>
      </c>
      <c r="AU364" s="144">
        <f>IFERROR(R364*INDEX(相性スクリプト1!$L$29:$L$33,MATCH(X364,相性スクリプト1!$K$29:$K$33,0),)," ")</f>
        <v>40</v>
      </c>
      <c r="AV364" s="144">
        <f>IFERROR(S364*INDEX(相性スクリプト1!$L$29:$L$33,MATCH(Y364,相性スクリプト1!$K$29:$K$33,0),)," ")</f>
        <v>120</v>
      </c>
      <c r="AW364" s="144">
        <f>IFERROR(T364*INDEX(相性スクリプト1!$L$29:$L$33,MATCH(Z364,相性スクリプト1!$K$29:$K$33,0),)," ")</f>
        <v>195</v>
      </c>
      <c r="AX364" s="144">
        <f>IFERROR(U364*INDEX(相性スクリプト1!$L$29:$L$33,MATCH(AA364,相性スクリプト1!$K$29:$K$33,0),)," ")</f>
        <v>210</v>
      </c>
      <c r="AY364" s="144">
        <f>IFERROR(V364*INDEX(相性スクリプト1!$L$29:$L$33,MATCH(AB364,相性スクリプト1!$K$29:$K$33,0),)," ")</f>
        <v>45</v>
      </c>
      <c r="AZ364" s="144">
        <f t="shared" si="57"/>
        <v>4.4446000000000003</v>
      </c>
      <c r="BA364" s="144">
        <f t="shared" si="57"/>
        <v>6.6664999999999992</v>
      </c>
      <c r="BB364" s="144">
        <f t="shared" si="57"/>
        <v>3.3333999999999997</v>
      </c>
      <c r="BC364" s="144">
        <f t="shared" si="57"/>
        <v>2.2223000000000002</v>
      </c>
      <c r="BD364" s="144">
        <f t="shared" si="57"/>
        <v>1.1112</v>
      </c>
      <c r="BE364" s="144">
        <f t="shared" si="57"/>
        <v>5.5550999999999995</v>
      </c>
      <c r="BF364" s="126">
        <f t="shared" si="56"/>
        <v>463215</v>
      </c>
      <c r="BG364" s="149"/>
    </row>
    <row r="365" spans="1:59" x14ac:dyDescent="0.15">
      <c r="A365" s="108">
        <f t="shared" si="59"/>
        <v>240</v>
      </c>
      <c r="B365" s="54" t="s">
        <v>681</v>
      </c>
      <c r="C365" s="109" t="s">
        <v>677</v>
      </c>
      <c r="D365" s="109" t="s">
        <v>171</v>
      </c>
      <c r="E365" s="110" t="s">
        <v>147</v>
      </c>
      <c r="F365" s="110" t="s">
        <v>162</v>
      </c>
      <c r="G365" s="110">
        <v>360</v>
      </c>
      <c r="H365" s="110" t="s">
        <v>149</v>
      </c>
      <c r="I365" s="110">
        <v>40</v>
      </c>
      <c r="J365" s="110" t="s">
        <v>134</v>
      </c>
      <c r="K365" s="110">
        <v>15</v>
      </c>
      <c r="L365" s="114" t="s">
        <v>346</v>
      </c>
      <c r="M365" s="114"/>
      <c r="N365" s="114"/>
      <c r="O365" s="114"/>
      <c r="P365" s="114"/>
      <c r="Q365" s="17">
        <v>130</v>
      </c>
      <c r="R365" s="17">
        <v>100</v>
      </c>
      <c r="S365" s="17">
        <v>80</v>
      </c>
      <c r="T365" s="17">
        <v>140</v>
      </c>
      <c r="U365" s="17">
        <v>150</v>
      </c>
      <c r="V365" s="17">
        <v>90</v>
      </c>
      <c r="W365" s="122" t="s">
        <v>135</v>
      </c>
      <c r="X365" s="122" t="s">
        <v>144</v>
      </c>
      <c r="Y365" s="122" t="s">
        <v>134</v>
      </c>
      <c r="Z365" s="122" t="s">
        <v>135</v>
      </c>
      <c r="AA365" s="122" t="s">
        <v>135</v>
      </c>
      <c r="AB365" s="122" t="s">
        <v>134</v>
      </c>
      <c r="AC365" s="126">
        <f t="shared" si="54"/>
        <v>3</v>
      </c>
      <c r="AD365" s="126">
        <f t="shared" si="54"/>
        <v>4</v>
      </c>
      <c r="AE365" s="126">
        <f t="shared" si="54"/>
        <v>6</v>
      </c>
      <c r="AF365" s="126">
        <f t="shared" si="54"/>
        <v>2</v>
      </c>
      <c r="AG365" s="126">
        <f t="shared" si="54"/>
        <v>1</v>
      </c>
      <c r="AH365" s="126">
        <f t="shared" si="54"/>
        <v>5</v>
      </c>
      <c r="AI365" s="134">
        <v>46</v>
      </c>
      <c r="AJ365" s="134">
        <v>0</v>
      </c>
      <c r="AK365" s="134">
        <v>0</v>
      </c>
      <c r="AL365" s="134">
        <v>2820</v>
      </c>
      <c r="AM365" s="134">
        <f t="shared" si="55"/>
        <v>2866</v>
      </c>
      <c r="AN365" s="135">
        <f t="shared" si="58"/>
        <v>5.3240740740740744E-4</v>
      </c>
      <c r="AO365" s="135">
        <f t="shared" si="58"/>
        <v>0</v>
      </c>
      <c r="AP365" s="135">
        <f t="shared" si="58"/>
        <v>0</v>
      </c>
      <c r="AQ365" s="135">
        <f t="shared" si="58"/>
        <v>3.2638888888888891E-2</v>
      </c>
      <c r="AR365" s="135">
        <f t="shared" si="58"/>
        <v>3.3171296296296296E-2</v>
      </c>
      <c r="AS365" s="143"/>
      <c r="AT365" s="144">
        <f>IFERROR(Q365*INDEX(相性スクリプト1!$L$29:$L$33,MATCH(W365,相性スクリプト1!$K$29:$K$33,0),)," ")</f>
        <v>195</v>
      </c>
      <c r="AU365" s="144">
        <f>IFERROR(R365*INDEX(相性スクリプト1!$L$29:$L$33,MATCH(X365,相性スクリプト1!$K$29:$K$33,0),)," ")</f>
        <v>100</v>
      </c>
      <c r="AV365" s="144">
        <f>IFERROR(S365*INDEX(相性スクリプト1!$L$29:$L$33,MATCH(Y365,相性スクリプト1!$K$29:$K$33,0),)," ")</f>
        <v>40</v>
      </c>
      <c r="AW365" s="144">
        <f>IFERROR(T365*INDEX(相性スクリプト1!$L$29:$L$33,MATCH(Z365,相性スクリプト1!$K$29:$K$33,0),)," ")</f>
        <v>210</v>
      </c>
      <c r="AX365" s="144">
        <f>IFERROR(U365*INDEX(相性スクリプト1!$L$29:$L$33,MATCH(AA365,相性スクリプト1!$K$29:$K$33,0),)," ")</f>
        <v>225</v>
      </c>
      <c r="AY365" s="144">
        <f>IFERROR(V365*INDEX(相性スクリプト1!$L$29:$L$33,MATCH(AB365,相性スクリプト1!$K$29:$K$33,0),)," ")</f>
        <v>45</v>
      </c>
      <c r="AZ365" s="144">
        <f t="shared" si="57"/>
        <v>3.3335999999999997</v>
      </c>
      <c r="BA365" s="144">
        <f t="shared" si="57"/>
        <v>4.4444999999999997</v>
      </c>
      <c r="BB365" s="144">
        <f t="shared" si="57"/>
        <v>6.6663999999999994</v>
      </c>
      <c r="BC365" s="144">
        <f t="shared" si="57"/>
        <v>2.2223000000000002</v>
      </c>
      <c r="BD365" s="144">
        <f t="shared" si="57"/>
        <v>1.1112</v>
      </c>
      <c r="BE365" s="144">
        <f t="shared" si="57"/>
        <v>5.5550999999999995</v>
      </c>
      <c r="BF365" s="126">
        <f t="shared" si="56"/>
        <v>346215</v>
      </c>
      <c r="BG365" s="149"/>
    </row>
    <row r="366" spans="1:59" x14ac:dyDescent="0.15">
      <c r="A366" s="108">
        <f t="shared" si="59"/>
        <v>241</v>
      </c>
      <c r="B366" s="54" t="s">
        <v>677</v>
      </c>
      <c r="C366" s="109" t="s">
        <v>677</v>
      </c>
      <c r="D366" s="109" t="s">
        <v>677</v>
      </c>
      <c r="E366" s="110" t="s">
        <v>147</v>
      </c>
      <c r="F366" s="110" t="s">
        <v>162</v>
      </c>
      <c r="G366" s="110">
        <v>400</v>
      </c>
      <c r="H366" s="110" t="s">
        <v>166</v>
      </c>
      <c r="I366" s="110">
        <v>-10</v>
      </c>
      <c r="J366" s="110" t="s">
        <v>134</v>
      </c>
      <c r="K366" s="110">
        <v>15</v>
      </c>
      <c r="L366" s="114" t="s">
        <v>346</v>
      </c>
      <c r="M366" s="114"/>
      <c r="N366" s="114"/>
      <c r="O366" s="114"/>
      <c r="P366" s="114"/>
      <c r="Q366" s="17">
        <v>130</v>
      </c>
      <c r="R366" s="17">
        <v>80</v>
      </c>
      <c r="S366" s="17">
        <v>70</v>
      </c>
      <c r="T366" s="17">
        <v>120</v>
      </c>
      <c r="U366" s="17">
        <v>140</v>
      </c>
      <c r="V366" s="17">
        <v>90</v>
      </c>
      <c r="W366" s="122" t="s">
        <v>135</v>
      </c>
      <c r="X366" s="122" t="s">
        <v>134</v>
      </c>
      <c r="Y366" s="122" t="s">
        <v>134</v>
      </c>
      <c r="Z366" s="122" t="s">
        <v>135</v>
      </c>
      <c r="AA366" s="122" t="s">
        <v>135</v>
      </c>
      <c r="AB366" s="122" t="s">
        <v>134</v>
      </c>
      <c r="AC366" s="126">
        <f t="shared" si="54"/>
        <v>2</v>
      </c>
      <c r="AD366" s="126">
        <f t="shared" si="54"/>
        <v>5</v>
      </c>
      <c r="AE366" s="126">
        <f t="shared" si="54"/>
        <v>6</v>
      </c>
      <c r="AF366" s="126">
        <f t="shared" si="54"/>
        <v>3</v>
      </c>
      <c r="AG366" s="126">
        <f t="shared" si="54"/>
        <v>1</v>
      </c>
      <c r="AH366" s="126">
        <f t="shared" si="54"/>
        <v>4</v>
      </c>
      <c r="AI366" s="134">
        <v>36</v>
      </c>
      <c r="AJ366" s="134">
        <v>0</v>
      </c>
      <c r="AK366" s="134">
        <v>0</v>
      </c>
      <c r="AL366" s="134">
        <v>2820</v>
      </c>
      <c r="AM366" s="134">
        <f t="shared" si="55"/>
        <v>2856</v>
      </c>
      <c r="AN366" s="135">
        <f t="shared" si="58"/>
        <v>4.1666666666666669E-4</v>
      </c>
      <c r="AO366" s="135">
        <f t="shared" si="58"/>
        <v>0</v>
      </c>
      <c r="AP366" s="135">
        <f t="shared" si="58"/>
        <v>0</v>
      </c>
      <c r="AQ366" s="135">
        <f t="shared" si="58"/>
        <v>3.2638888888888891E-2</v>
      </c>
      <c r="AR366" s="135">
        <f t="shared" si="58"/>
        <v>3.3055555555555553E-2</v>
      </c>
      <c r="AS366" s="143"/>
      <c r="AT366" s="144">
        <f>IFERROR(Q366*INDEX(相性スクリプト1!$L$29:$L$33,MATCH(W366,相性スクリプト1!$K$29:$K$33,0),)," ")</f>
        <v>195</v>
      </c>
      <c r="AU366" s="144">
        <f>IFERROR(R366*INDEX(相性スクリプト1!$L$29:$L$33,MATCH(X366,相性スクリプト1!$K$29:$K$33,0),)," ")</f>
        <v>40</v>
      </c>
      <c r="AV366" s="144">
        <f>IFERROR(S366*INDEX(相性スクリプト1!$L$29:$L$33,MATCH(Y366,相性スクリプト1!$K$29:$K$33,0),)," ")</f>
        <v>35</v>
      </c>
      <c r="AW366" s="144">
        <f>IFERROR(T366*INDEX(相性スクリプト1!$L$29:$L$33,MATCH(Z366,相性スクリプト1!$K$29:$K$33,0),)," ")</f>
        <v>180</v>
      </c>
      <c r="AX366" s="144">
        <f>IFERROR(U366*INDEX(相性スクリプト1!$L$29:$L$33,MATCH(AA366,相性スクリプト1!$K$29:$K$33,0),)," ")</f>
        <v>210</v>
      </c>
      <c r="AY366" s="144">
        <f>IFERROR(V366*INDEX(相性スクリプト1!$L$29:$L$33,MATCH(AB366,相性スクリプト1!$K$29:$K$33,0),)," ")</f>
        <v>45</v>
      </c>
      <c r="AZ366" s="144">
        <f t="shared" si="57"/>
        <v>2.2225999999999999</v>
      </c>
      <c r="BA366" s="144">
        <f t="shared" si="57"/>
        <v>5.5554999999999994</v>
      </c>
      <c r="BB366" s="144">
        <f t="shared" si="57"/>
        <v>6.6663999999999994</v>
      </c>
      <c r="BC366" s="144">
        <f t="shared" si="57"/>
        <v>3.3332999999999999</v>
      </c>
      <c r="BD366" s="144">
        <f t="shared" si="57"/>
        <v>1.1112</v>
      </c>
      <c r="BE366" s="144">
        <f t="shared" si="57"/>
        <v>4.4440999999999997</v>
      </c>
      <c r="BF366" s="126">
        <f t="shared" si="56"/>
        <v>256314</v>
      </c>
      <c r="BG366" s="149"/>
    </row>
    <row r="367" spans="1:59" x14ac:dyDescent="0.15">
      <c r="A367" s="108">
        <f t="shared" si="59"/>
        <v>241</v>
      </c>
      <c r="B367" s="54" t="s">
        <v>682</v>
      </c>
      <c r="C367" s="109" t="s">
        <v>677</v>
      </c>
      <c r="D367" s="109" t="s">
        <v>677</v>
      </c>
      <c r="E367" s="110" t="s">
        <v>147</v>
      </c>
      <c r="F367" s="110" t="s">
        <v>162</v>
      </c>
      <c r="G367" s="110">
        <v>420</v>
      </c>
      <c r="H367" s="110" t="s">
        <v>166</v>
      </c>
      <c r="I367" s="110">
        <v>-10</v>
      </c>
      <c r="J367" s="110" t="s">
        <v>134</v>
      </c>
      <c r="K367" s="110">
        <v>15</v>
      </c>
      <c r="L367" s="114" t="s">
        <v>346</v>
      </c>
      <c r="M367" s="114"/>
      <c r="N367" s="114"/>
      <c r="O367" s="114"/>
      <c r="P367" s="114"/>
      <c r="Q367" s="17">
        <v>165</v>
      </c>
      <c r="R367" s="17">
        <v>84</v>
      </c>
      <c r="S367" s="17">
        <v>76</v>
      </c>
      <c r="T367" s="17">
        <v>127</v>
      </c>
      <c r="U367" s="17">
        <v>146</v>
      </c>
      <c r="V367" s="17">
        <v>116</v>
      </c>
      <c r="W367" s="122" t="s">
        <v>135</v>
      </c>
      <c r="X367" s="122" t="s">
        <v>134</v>
      </c>
      <c r="Y367" s="122" t="s">
        <v>134</v>
      </c>
      <c r="Z367" s="122" t="s">
        <v>135</v>
      </c>
      <c r="AA367" s="122" t="s">
        <v>135</v>
      </c>
      <c r="AB367" s="122" t="s">
        <v>134</v>
      </c>
      <c r="AC367" s="126">
        <f t="shared" si="54"/>
        <v>1</v>
      </c>
      <c r="AD367" s="126">
        <f t="shared" si="54"/>
        <v>5</v>
      </c>
      <c r="AE367" s="126">
        <f t="shared" si="54"/>
        <v>6</v>
      </c>
      <c r="AF367" s="126">
        <f t="shared" si="54"/>
        <v>3</v>
      </c>
      <c r="AG367" s="126">
        <f t="shared" si="54"/>
        <v>2</v>
      </c>
      <c r="AH367" s="126">
        <f t="shared" si="54"/>
        <v>4</v>
      </c>
      <c r="AI367" s="134">
        <v>2449</v>
      </c>
      <c r="AJ367" s="134">
        <v>0</v>
      </c>
      <c r="AK367" s="134">
        <v>0</v>
      </c>
      <c r="AL367" s="134">
        <v>184</v>
      </c>
      <c r="AM367" s="134">
        <f t="shared" si="55"/>
        <v>2633</v>
      </c>
      <c r="AN367" s="135">
        <f t="shared" si="58"/>
        <v>2.8344907407407409E-2</v>
      </c>
      <c r="AO367" s="135">
        <f t="shared" si="58"/>
        <v>0</v>
      </c>
      <c r="AP367" s="135">
        <f t="shared" si="58"/>
        <v>0</v>
      </c>
      <c r="AQ367" s="135">
        <f t="shared" si="58"/>
        <v>2.1296296296296298E-3</v>
      </c>
      <c r="AR367" s="135">
        <f t="shared" si="58"/>
        <v>3.0474537037037033E-2</v>
      </c>
      <c r="AS367" s="143"/>
      <c r="AT367" s="144">
        <f>IFERROR(Q367*INDEX(相性スクリプト1!$L$29:$L$33,MATCH(W367,相性スクリプト1!$K$29:$K$33,0),)," ")</f>
        <v>247.5</v>
      </c>
      <c r="AU367" s="144">
        <f>IFERROR(R367*INDEX(相性スクリプト1!$L$29:$L$33,MATCH(X367,相性スクリプト1!$K$29:$K$33,0),)," ")</f>
        <v>42</v>
      </c>
      <c r="AV367" s="144">
        <f>IFERROR(S367*INDEX(相性スクリプト1!$L$29:$L$33,MATCH(Y367,相性スクリプト1!$K$29:$K$33,0),)," ")</f>
        <v>38</v>
      </c>
      <c r="AW367" s="144">
        <f>IFERROR(T367*INDEX(相性スクリプト1!$L$29:$L$33,MATCH(Z367,相性スクリプト1!$K$29:$K$33,0),)," ")</f>
        <v>190.5</v>
      </c>
      <c r="AX367" s="144">
        <f>IFERROR(U367*INDEX(相性スクリプト1!$L$29:$L$33,MATCH(AA367,相性スクリプト1!$K$29:$K$33,0),)," ")</f>
        <v>219</v>
      </c>
      <c r="AY367" s="144">
        <f>IFERROR(V367*INDEX(相性スクリプト1!$L$29:$L$33,MATCH(AB367,相性スクリプト1!$K$29:$K$33,0),)," ")</f>
        <v>58</v>
      </c>
      <c r="AZ367" s="144">
        <f t="shared" si="57"/>
        <v>1.1115999999999999</v>
      </c>
      <c r="BA367" s="144">
        <f t="shared" si="57"/>
        <v>5.5554999999999994</v>
      </c>
      <c r="BB367" s="144">
        <f t="shared" si="57"/>
        <v>6.6663999999999994</v>
      </c>
      <c r="BC367" s="144">
        <f t="shared" si="57"/>
        <v>3.3332999999999999</v>
      </c>
      <c r="BD367" s="144">
        <f t="shared" si="57"/>
        <v>2.2222</v>
      </c>
      <c r="BE367" s="144">
        <f t="shared" si="57"/>
        <v>4.4440999999999997</v>
      </c>
      <c r="BF367" s="126">
        <f t="shared" si="56"/>
        <v>156324</v>
      </c>
      <c r="BG367" s="149"/>
    </row>
    <row r="368" spans="1:59" x14ac:dyDescent="0.15">
      <c r="A368" s="108">
        <f t="shared" si="59"/>
        <v>242</v>
      </c>
      <c r="B368" s="54" t="s">
        <v>683</v>
      </c>
      <c r="C368" s="109" t="s">
        <v>677</v>
      </c>
      <c r="D368" s="109" t="s">
        <v>197</v>
      </c>
      <c r="E368" s="110" t="s">
        <v>147</v>
      </c>
      <c r="F368" s="110" t="s">
        <v>162</v>
      </c>
      <c r="G368" s="110">
        <v>380</v>
      </c>
      <c r="H368" s="110" t="s">
        <v>149</v>
      </c>
      <c r="I368" s="110">
        <v>-10</v>
      </c>
      <c r="J368" s="110" t="s">
        <v>140</v>
      </c>
      <c r="K368" s="110">
        <v>15</v>
      </c>
      <c r="L368" s="114" t="s">
        <v>346</v>
      </c>
      <c r="M368" s="114"/>
      <c r="N368" s="114"/>
      <c r="O368" s="114"/>
      <c r="P368" s="114" t="s">
        <v>198</v>
      </c>
      <c r="Q368" s="17">
        <v>130</v>
      </c>
      <c r="R368" s="17">
        <v>80</v>
      </c>
      <c r="S368" s="17">
        <v>100</v>
      </c>
      <c r="T368" s="17">
        <v>140</v>
      </c>
      <c r="U368" s="17">
        <v>110</v>
      </c>
      <c r="V368" s="17">
        <v>90</v>
      </c>
      <c r="W368" s="122" t="s">
        <v>135</v>
      </c>
      <c r="X368" s="122" t="s">
        <v>134</v>
      </c>
      <c r="Y368" s="122" t="s">
        <v>144</v>
      </c>
      <c r="Z368" s="122" t="s">
        <v>135</v>
      </c>
      <c r="AA368" s="122" t="s">
        <v>144</v>
      </c>
      <c r="AB368" s="122" t="s">
        <v>144</v>
      </c>
      <c r="AC368" s="126">
        <f t="shared" si="54"/>
        <v>2</v>
      </c>
      <c r="AD368" s="126">
        <f t="shared" si="54"/>
        <v>6</v>
      </c>
      <c r="AE368" s="126">
        <f t="shared" si="54"/>
        <v>4</v>
      </c>
      <c r="AF368" s="126">
        <f t="shared" ref="AF368:AH431" si="60">IFERROR(IF($B368="すえきすえぞー(レア1)",AF$401,RANK(BC368,$AZ368:$BE368,1))," ")</f>
        <v>1</v>
      </c>
      <c r="AG368" s="126">
        <f t="shared" si="60"/>
        <v>3</v>
      </c>
      <c r="AH368" s="126">
        <f t="shared" si="60"/>
        <v>5</v>
      </c>
      <c r="AI368" s="134">
        <v>35</v>
      </c>
      <c r="AJ368" s="134">
        <v>0</v>
      </c>
      <c r="AK368" s="134">
        <v>0</v>
      </c>
      <c r="AL368" s="134">
        <v>2820</v>
      </c>
      <c r="AM368" s="134">
        <f t="shared" si="55"/>
        <v>2855</v>
      </c>
      <c r="AN368" s="135">
        <f t="shared" si="58"/>
        <v>4.0509259259259258E-4</v>
      </c>
      <c r="AO368" s="135">
        <f t="shared" si="58"/>
        <v>0</v>
      </c>
      <c r="AP368" s="135">
        <f t="shared" si="58"/>
        <v>0</v>
      </c>
      <c r="AQ368" s="135">
        <f t="shared" si="58"/>
        <v>3.2638888888888891E-2</v>
      </c>
      <c r="AR368" s="135">
        <f t="shared" si="58"/>
        <v>3.304398148148148E-2</v>
      </c>
      <c r="AS368" s="143"/>
      <c r="AT368" s="144">
        <f>IFERROR(Q368*INDEX(相性スクリプト1!$L$29:$L$33,MATCH(W368,相性スクリプト1!$K$29:$K$33,0),)," ")</f>
        <v>195</v>
      </c>
      <c r="AU368" s="144">
        <f>IFERROR(R368*INDEX(相性スクリプト1!$L$29:$L$33,MATCH(X368,相性スクリプト1!$K$29:$K$33,0),)," ")</f>
        <v>40</v>
      </c>
      <c r="AV368" s="144">
        <f>IFERROR(S368*INDEX(相性スクリプト1!$L$29:$L$33,MATCH(Y368,相性スクリプト1!$K$29:$K$33,0),)," ")</f>
        <v>100</v>
      </c>
      <c r="AW368" s="144">
        <f>IFERROR(T368*INDEX(相性スクリプト1!$L$29:$L$33,MATCH(Z368,相性スクリプト1!$K$29:$K$33,0),)," ")</f>
        <v>210</v>
      </c>
      <c r="AX368" s="144">
        <f>IFERROR(U368*INDEX(相性スクリプト1!$L$29:$L$33,MATCH(AA368,相性スクリプト1!$K$29:$K$33,0),)," ")</f>
        <v>110</v>
      </c>
      <c r="AY368" s="144">
        <f>IFERROR(V368*INDEX(相性スクリプト1!$L$29:$L$33,MATCH(AB368,相性スクリプト1!$K$29:$K$33,0),)," ")</f>
        <v>90</v>
      </c>
      <c r="AZ368" s="144">
        <f t="shared" si="57"/>
        <v>2.2225999999999999</v>
      </c>
      <c r="BA368" s="144">
        <f t="shared" si="57"/>
        <v>6.6664999999999992</v>
      </c>
      <c r="BB368" s="144">
        <f t="shared" si="57"/>
        <v>4.4443999999999999</v>
      </c>
      <c r="BC368" s="144">
        <f t="shared" si="57"/>
        <v>1.1113</v>
      </c>
      <c r="BD368" s="144">
        <f t="shared" si="57"/>
        <v>3.3331999999999997</v>
      </c>
      <c r="BE368" s="144">
        <f t="shared" si="57"/>
        <v>5.5550999999999995</v>
      </c>
      <c r="BF368" s="126">
        <f t="shared" si="56"/>
        <v>264135</v>
      </c>
      <c r="BG368" s="149"/>
    </row>
    <row r="369" spans="1:59" x14ac:dyDescent="0.15">
      <c r="A369" s="108">
        <f t="shared" si="59"/>
        <v>243</v>
      </c>
      <c r="B369" s="54" t="s">
        <v>684</v>
      </c>
      <c r="C369" s="109" t="s">
        <v>677</v>
      </c>
      <c r="D369" s="109" t="s">
        <v>210</v>
      </c>
      <c r="E369" s="110"/>
      <c r="F369" s="110"/>
      <c r="G369" s="110"/>
      <c r="H369" s="110"/>
      <c r="I369" s="110"/>
      <c r="J369" s="110"/>
      <c r="K369" s="110"/>
      <c r="L369" s="114"/>
      <c r="M369" s="114"/>
      <c r="N369" s="114"/>
      <c r="O369" s="114"/>
      <c r="P369" s="114"/>
      <c r="Q369" s="17"/>
      <c r="R369" s="17"/>
      <c r="S369" s="17"/>
      <c r="T369" s="17"/>
      <c r="U369" s="17"/>
      <c r="V369" s="17"/>
      <c r="W369" s="122"/>
      <c r="X369" s="122"/>
      <c r="Y369" s="122"/>
      <c r="Z369" s="122"/>
      <c r="AA369" s="122"/>
      <c r="AB369" s="122"/>
      <c r="AC369" s="126" t="str">
        <f t="shared" ref="AC369:AH432" si="61">IFERROR(IF($B369="すえきすえぞー(レア1)",AC$401,RANK(AZ369,$AZ369:$BE369,1))," ")</f>
        <v xml:space="preserve"> </v>
      </c>
      <c r="AD369" s="126" t="str">
        <f t="shared" si="61"/>
        <v xml:space="preserve"> </v>
      </c>
      <c r="AE369" s="126" t="str">
        <f t="shared" si="61"/>
        <v xml:space="preserve"> </v>
      </c>
      <c r="AF369" s="126" t="str">
        <f t="shared" si="60"/>
        <v xml:space="preserve"> </v>
      </c>
      <c r="AG369" s="126" t="str">
        <f t="shared" si="60"/>
        <v xml:space="preserve"> </v>
      </c>
      <c r="AH369" s="126" t="str">
        <f t="shared" si="60"/>
        <v xml:space="preserve"> </v>
      </c>
      <c r="AI369" s="134"/>
      <c r="AJ369" s="134"/>
      <c r="AK369" s="134"/>
      <c r="AL369" s="134"/>
      <c r="AM369" s="134" t="str">
        <f t="shared" si="55"/>
        <v xml:space="preserve"> </v>
      </c>
      <c r="AN369" s="135" t="str">
        <f t="shared" si="58"/>
        <v xml:space="preserve"> </v>
      </c>
      <c r="AO369" s="135" t="str">
        <f t="shared" si="58"/>
        <v xml:space="preserve"> </v>
      </c>
      <c r="AP369" s="135" t="str">
        <f t="shared" si="58"/>
        <v xml:space="preserve"> </v>
      </c>
      <c r="AQ369" s="135" t="str">
        <f t="shared" si="58"/>
        <v xml:space="preserve"> </v>
      </c>
      <c r="AR369" s="135" t="str">
        <f t="shared" si="58"/>
        <v xml:space="preserve"> </v>
      </c>
      <c r="AS369" s="143"/>
      <c r="AT369" s="144" t="str">
        <f>IFERROR(Q369*INDEX(相性スクリプト1!$L$29:$L$33,MATCH(W369,相性スクリプト1!$K$29:$K$33,0),)," ")</f>
        <v xml:space="preserve"> </v>
      </c>
      <c r="AU369" s="144" t="str">
        <f>IFERROR(R369*INDEX(相性スクリプト1!$L$29:$L$33,MATCH(X369,相性スクリプト1!$K$29:$K$33,0),)," ")</f>
        <v xml:space="preserve"> </v>
      </c>
      <c r="AV369" s="144" t="str">
        <f>IFERROR(S369*INDEX(相性スクリプト1!$L$29:$L$33,MATCH(Y369,相性スクリプト1!$K$29:$K$33,0),)," ")</f>
        <v xml:space="preserve"> </v>
      </c>
      <c r="AW369" s="144" t="str">
        <f>IFERROR(T369*INDEX(相性スクリプト1!$L$29:$L$33,MATCH(Z369,相性スクリプト1!$K$29:$K$33,0),)," ")</f>
        <v xml:space="preserve"> </v>
      </c>
      <c r="AX369" s="144" t="str">
        <f>IFERROR(U369*INDEX(相性スクリプト1!$L$29:$L$33,MATCH(AA369,相性スクリプト1!$K$29:$K$33,0),)," ")</f>
        <v xml:space="preserve"> </v>
      </c>
      <c r="AY369" s="144" t="str">
        <f>IFERROR(V369*INDEX(相性スクリプト1!$L$29:$L$33,MATCH(AB369,相性スクリプト1!$K$29:$K$33,0),)," ")</f>
        <v xml:space="preserve"> </v>
      </c>
      <c r="AZ369" s="144" t="str">
        <f t="shared" si="57"/>
        <v xml:space="preserve"> </v>
      </c>
      <c r="BA369" s="144" t="str">
        <f t="shared" si="57"/>
        <v xml:space="preserve"> </v>
      </c>
      <c r="BB369" s="144" t="str">
        <f t="shared" si="57"/>
        <v xml:space="preserve"> </v>
      </c>
      <c r="BC369" s="144" t="str">
        <f t="shared" si="57"/>
        <v xml:space="preserve"> </v>
      </c>
      <c r="BD369" s="144" t="str">
        <f t="shared" si="57"/>
        <v xml:space="preserve"> </v>
      </c>
      <c r="BE369" s="144" t="str">
        <f t="shared" si="57"/>
        <v xml:space="preserve"> </v>
      </c>
      <c r="BF369" s="126" t="str">
        <f t="shared" si="56"/>
        <v xml:space="preserve"> </v>
      </c>
      <c r="BG369" s="149"/>
    </row>
    <row r="370" spans="1:59" x14ac:dyDescent="0.15">
      <c r="A370" s="108">
        <f t="shared" si="59"/>
        <v>243</v>
      </c>
      <c r="B370" s="54" t="s">
        <v>685</v>
      </c>
      <c r="C370" s="109" t="s">
        <v>677</v>
      </c>
      <c r="D370" s="109" t="s">
        <v>210</v>
      </c>
      <c r="E370" s="110" t="s">
        <v>147</v>
      </c>
      <c r="F370" s="110" t="s">
        <v>150</v>
      </c>
      <c r="G370" s="110">
        <v>380</v>
      </c>
      <c r="H370" s="110" t="s">
        <v>149</v>
      </c>
      <c r="I370" s="110">
        <v>-10</v>
      </c>
      <c r="J370" s="110" t="s">
        <v>134</v>
      </c>
      <c r="K370" s="110">
        <v>15</v>
      </c>
      <c r="L370" s="114" t="s">
        <v>346</v>
      </c>
      <c r="M370" s="114" t="s">
        <v>686</v>
      </c>
      <c r="N370" s="114"/>
      <c r="O370" s="114"/>
      <c r="P370" s="114" t="s">
        <v>213</v>
      </c>
      <c r="Q370" s="17">
        <v>146</v>
      </c>
      <c r="R370" s="17">
        <v>90</v>
      </c>
      <c r="S370" s="17">
        <v>105</v>
      </c>
      <c r="T370" s="17">
        <v>143</v>
      </c>
      <c r="U370" s="17">
        <v>129</v>
      </c>
      <c r="V370" s="17">
        <v>126</v>
      </c>
      <c r="W370" s="122" t="s">
        <v>144</v>
      </c>
      <c r="X370" s="122" t="s">
        <v>134</v>
      </c>
      <c r="Y370" s="122" t="s">
        <v>144</v>
      </c>
      <c r="Z370" s="122" t="s">
        <v>135</v>
      </c>
      <c r="AA370" s="122" t="s">
        <v>144</v>
      </c>
      <c r="AB370" s="122" t="s">
        <v>144</v>
      </c>
      <c r="AC370" s="126">
        <f t="shared" si="61"/>
        <v>2</v>
      </c>
      <c r="AD370" s="126">
        <f t="shared" si="61"/>
        <v>6</v>
      </c>
      <c r="AE370" s="126">
        <f t="shared" si="61"/>
        <v>5</v>
      </c>
      <c r="AF370" s="126">
        <f t="shared" si="60"/>
        <v>1</v>
      </c>
      <c r="AG370" s="126">
        <f t="shared" si="60"/>
        <v>3</v>
      </c>
      <c r="AH370" s="126">
        <f t="shared" si="60"/>
        <v>4</v>
      </c>
      <c r="AI370" s="134">
        <v>4241</v>
      </c>
      <c r="AJ370" s="134">
        <v>0</v>
      </c>
      <c r="AK370" s="134">
        <v>0</v>
      </c>
      <c r="AL370" s="134">
        <v>218</v>
      </c>
      <c r="AM370" s="134">
        <f t="shared" si="55"/>
        <v>4459</v>
      </c>
      <c r="AN370" s="135">
        <f t="shared" si="58"/>
        <v>4.9085648148148156E-2</v>
      </c>
      <c r="AO370" s="135">
        <f t="shared" si="58"/>
        <v>0</v>
      </c>
      <c r="AP370" s="135">
        <f t="shared" si="58"/>
        <v>0</v>
      </c>
      <c r="AQ370" s="135">
        <f t="shared" si="58"/>
        <v>2.5231481481481485E-3</v>
      </c>
      <c r="AR370" s="135">
        <f t="shared" si="58"/>
        <v>5.1608796296296298E-2</v>
      </c>
      <c r="AS370" s="143"/>
      <c r="AT370" s="144">
        <f>IFERROR(Q370*INDEX(相性スクリプト1!$L$29:$L$33,MATCH(W370,相性スクリプト1!$K$29:$K$33,0),)," ")</f>
        <v>146</v>
      </c>
      <c r="AU370" s="144">
        <f>IFERROR(R370*INDEX(相性スクリプト1!$L$29:$L$33,MATCH(X370,相性スクリプト1!$K$29:$K$33,0),)," ")</f>
        <v>45</v>
      </c>
      <c r="AV370" s="144">
        <f>IFERROR(S370*INDEX(相性スクリプト1!$L$29:$L$33,MATCH(Y370,相性スクリプト1!$K$29:$K$33,0),)," ")</f>
        <v>105</v>
      </c>
      <c r="AW370" s="144">
        <f>IFERROR(T370*INDEX(相性スクリプト1!$L$29:$L$33,MATCH(Z370,相性スクリプト1!$K$29:$K$33,0),)," ")</f>
        <v>214.5</v>
      </c>
      <c r="AX370" s="144">
        <f>IFERROR(U370*INDEX(相性スクリプト1!$L$29:$L$33,MATCH(AA370,相性スクリプト1!$K$29:$K$33,0),)," ")</f>
        <v>129</v>
      </c>
      <c r="AY370" s="144">
        <f>IFERROR(V370*INDEX(相性スクリプト1!$L$29:$L$33,MATCH(AB370,相性スクリプト1!$K$29:$K$33,0),)," ")</f>
        <v>126</v>
      </c>
      <c r="AZ370" s="144">
        <f t="shared" si="57"/>
        <v>2.2115999999999998</v>
      </c>
      <c r="BA370" s="144">
        <f t="shared" si="57"/>
        <v>6.6664999999999992</v>
      </c>
      <c r="BB370" s="144">
        <f t="shared" si="57"/>
        <v>5.5553999999999997</v>
      </c>
      <c r="BC370" s="144">
        <f t="shared" si="57"/>
        <v>1.1223000000000001</v>
      </c>
      <c r="BD370" s="144">
        <f t="shared" si="57"/>
        <v>3.3331999999999997</v>
      </c>
      <c r="BE370" s="144">
        <f t="shared" si="57"/>
        <v>4.4440999999999997</v>
      </c>
      <c r="BF370" s="126">
        <f t="shared" si="56"/>
        <v>265134</v>
      </c>
      <c r="BG370" s="149"/>
    </row>
    <row r="371" spans="1:59" x14ac:dyDescent="0.15">
      <c r="A371" s="108">
        <f t="shared" si="59"/>
        <v>243</v>
      </c>
      <c r="B371" s="54" t="s">
        <v>687</v>
      </c>
      <c r="C371" s="109" t="s">
        <v>677</v>
      </c>
      <c r="D371" s="109" t="s">
        <v>210</v>
      </c>
      <c r="E371" s="110" t="s">
        <v>147</v>
      </c>
      <c r="F371" s="110" t="s">
        <v>150</v>
      </c>
      <c r="G371" s="110">
        <v>380</v>
      </c>
      <c r="H371" s="110" t="s">
        <v>149</v>
      </c>
      <c r="I371" s="110">
        <v>-10</v>
      </c>
      <c r="J371" s="110" t="s">
        <v>134</v>
      </c>
      <c r="K371" s="110">
        <v>15</v>
      </c>
      <c r="L371" s="114" t="s">
        <v>346</v>
      </c>
      <c r="M371" s="114" t="s">
        <v>688</v>
      </c>
      <c r="N371" s="114"/>
      <c r="O371" s="114"/>
      <c r="P371" s="114" t="s">
        <v>689</v>
      </c>
      <c r="Q371" s="17">
        <v>140</v>
      </c>
      <c r="R371" s="17">
        <v>96</v>
      </c>
      <c r="S371" s="17">
        <v>104</v>
      </c>
      <c r="T371" s="17">
        <v>158</v>
      </c>
      <c r="U371" s="17">
        <v>135</v>
      </c>
      <c r="V371" s="17">
        <v>97</v>
      </c>
      <c r="W371" s="122" t="s">
        <v>144</v>
      </c>
      <c r="X371" s="122" t="s">
        <v>134</v>
      </c>
      <c r="Y371" s="122" t="s">
        <v>144</v>
      </c>
      <c r="Z371" s="122" t="s">
        <v>135</v>
      </c>
      <c r="AA371" s="122" t="s">
        <v>144</v>
      </c>
      <c r="AB371" s="122" t="s">
        <v>144</v>
      </c>
      <c r="AC371" s="126">
        <f t="shared" si="61"/>
        <v>2</v>
      </c>
      <c r="AD371" s="126">
        <f t="shared" si="61"/>
        <v>6</v>
      </c>
      <c r="AE371" s="126">
        <f t="shared" si="61"/>
        <v>4</v>
      </c>
      <c r="AF371" s="126">
        <f t="shared" si="60"/>
        <v>1</v>
      </c>
      <c r="AG371" s="126">
        <f t="shared" si="60"/>
        <v>3</v>
      </c>
      <c r="AH371" s="126">
        <f t="shared" si="60"/>
        <v>5</v>
      </c>
      <c r="AI371" s="134">
        <v>1969</v>
      </c>
      <c r="AJ371" s="134">
        <v>0</v>
      </c>
      <c r="AK371" s="134">
        <v>0</v>
      </c>
      <c r="AL371" s="134">
        <v>215</v>
      </c>
      <c r="AM371" s="134">
        <f t="shared" si="55"/>
        <v>2184</v>
      </c>
      <c r="AN371" s="135">
        <f t="shared" si="58"/>
        <v>2.2789351851851856E-2</v>
      </c>
      <c r="AO371" s="135">
        <f t="shared" si="58"/>
        <v>0</v>
      </c>
      <c r="AP371" s="135">
        <f t="shared" si="58"/>
        <v>0</v>
      </c>
      <c r="AQ371" s="135">
        <f t="shared" si="58"/>
        <v>2.488425925925926E-3</v>
      </c>
      <c r="AR371" s="135">
        <f t="shared" si="58"/>
        <v>2.5277777777777777E-2</v>
      </c>
      <c r="AS371" s="143"/>
      <c r="AT371" s="144">
        <f>IFERROR(Q371*INDEX(相性スクリプト1!$L$29:$L$33,MATCH(W371,相性スクリプト1!$K$29:$K$33,0),)," ")</f>
        <v>140</v>
      </c>
      <c r="AU371" s="144">
        <f>IFERROR(R371*INDEX(相性スクリプト1!$L$29:$L$33,MATCH(X371,相性スクリプト1!$K$29:$K$33,0),)," ")</f>
        <v>48</v>
      </c>
      <c r="AV371" s="144">
        <f>IFERROR(S371*INDEX(相性スクリプト1!$L$29:$L$33,MATCH(Y371,相性スクリプト1!$K$29:$K$33,0),)," ")</f>
        <v>104</v>
      </c>
      <c r="AW371" s="144">
        <f>IFERROR(T371*INDEX(相性スクリプト1!$L$29:$L$33,MATCH(Z371,相性スクリプト1!$K$29:$K$33,0),)," ")</f>
        <v>237</v>
      </c>
      <c r="AX371" s="144">
        <f>IFERROR(U371*INDEX(相性スクリプト1!$L$29:$L$33,MATCH(AA371,相性スクリプト1!$K$29:$K$33,0),)," ")</f>
        <v>135</v>
      </c>
      <c r="AY371" s="144">
        <f>IFERROR(V371*INDEX(相性スクリプト1!$L$29:$L$33,MATCH(AB371,相性スクリプト1!$K$29:$K$33,0),)," ")</f>
        <v>97</v>
      </c>
      <c r="AZ371" s="144">
        <f t="shared" si="57"/>
        <v>2.2225999999999999</v>
      </c>
      <c r="BA371" s="144">
        <f t="shared" si="57"/>
        <v>6.6664999999999992</v>
      </c>
      <c r="BB371" s="144">
        <f t="shared" si="57"/>
        <v>4.4443999999999999</v>
      </c>
      <c r="BC371" s="144">
        <f t="shared" si="57"/>
        <v>1.1113</v>
      </c>
      <c r="BD371" s="144">
        <f t="shared" si="57"/>
        <v>3.3331999999999997</v>
      </c>
      <c r="BE371" s="144">
        <f t="shared" si="57"/>
        <v>5.5550999999999995</v>
      </c>
      <c r="BF371" s="126">
        <f t="shared" si="56"/>
        <v>264135</v>
      </c>
      <c r="BG371" s="149"/>
    </row>
    <row r="372" spans="1:59" x14ac:dyDescent="0.15">
      <c r="A372" s="108">
        <f t="shared" si="59"/>
        <v>243</v>
      </c>
      <c r="B372" s="54" t="s">
        <v>690</v>
      </c>
      <c r="C372" s="109" t="s">
        <v>677</v>
      </c>
      <c r="D372" s="109" t="s">
        <v>210</v>
      </c>
      <c r="E372" s="110" t="s">
        <v>147</v>
      </c>
      <c r="F372" s="110" t="s">
        <v>150</v>
      </c>
      <c r="G372" s="110">
        <v>380</v>
      </c>
      <c r="H372" s="110" t="s">
        <v>149</v>
      </c>
      <c r="I372" s="110">
        <v>-10</v>
      </c>
      <c r="J372" s="110" t="s">
        <v>134</v>
      </c>
      <c r="K372" s="110">
        <v>15</v>
      </c>
      <c r="L372" s="114" t="s">
        <v>346</v>
      </c>
      <c r="M372" s="114"/>
      <c r="N372" s="114"/>
      <c r="O372" s="114"/>
      <c r="P372" s="114" t="s">
        <v>552</v>
      </c>
      <c r="Q372" s="17">
        <v>149</v>
      </c>
      <c r="R372" s="17">
        <v>89</v>
      </c>
      <c r="S372" s="17">
        <v>102</v>
      </c>
      <c r="T372" s="17">
        <v>157</v>
      </c>
      <c r="U372" s="17">
        <v>113</v>
      </c>
      <c r="V372" s="17">
        <v>128</v>
      </c>
      <c r="W372" s="122" t="s">
        <v>144</v>
      </c>
      <c r="X372" s="122" t="s">
        <v>134</v>
      </c>
      <c r="Y372" s="122" t="s">
        <v>144</v>
      </c>
      <c r="Z372" s="122" t="s">
        <v>135</v>
      </c>
      <c r="AA372" s="122" t="s">
        <v>144</v>
      </c>
      <c r="AB372" s="122" t="s">
        <v>144</v>
      </c>
      <c r="AC372" s="126">
        <f t="shared" si="61"/>
        <v>2</v>
      </c>
      <c r="AD372" s="126">
        <f t="shared" si="61"/>
        <v>6</v>
      </c>
      <c r="AE372" s="126">
        <f t="shared" si="61"/>
        <v>5</v>
      </c>
      <c r="AF372" s="126">
        <f t="shared" si="60"/>
        <v>1</v>
      </c>
      <c r="AG372" s="126">
        <f t="shared" si="60"/>
        <v>4</v>
      </c>
      <c r="AH372" s="126">
        <f t="shared" si="60"/>
        <v>3</v>
      </c>
      <c r="AI372" s="134">
        <v>883</v>
      </c>
      <c r="AJ372" s="134">
        <v>0</v>
      </c>
      <c r="AK372" s="134">
        <v>0</v>
      </c>
      <c r="AL372" s="134">
        <v>252</v>
      </c>
      <c r="AM372" s="134">
        <f t="shared" si="55"/>
        <v>1135</v>
      </c>
      <c r="AN372" s="135">
        <f t="shared" si="58"/>
        <v>1.0219907407407407E-2</v>
      </c>
      <c r="AO372" s="135">
        <f t="shared" si="58"/>
        <v>0</v>
      </c>
      <c r="AP372" s="135">
        <f t="shared" si="58"/>
        <v>0</v>
      </c>
      <c r="AQ372" s="135">
        <f t="shared" si="58"/>
        <v>2.9166666666666664E-3</v>
      </c>
      <c r="AR372" s="135">
        <f t="shared" si="58"/>
        <v>1.3136574074074073E-2</v>
      </c>
      <c r="AS372" s="143"/>
      <c r="AT372" s="144">
        <f>IFERROR(Q372*INDEX(相性スクリプト1!$L$29:$L$33,MATCH(W372,相性スクリプト1!$K$29:$K$33,0),)," ")</f>
        <v>149</v>
      </c>
      <c r="AU372" s="144">
        <f>IFERROR(R372*INDEX(相性スクリプト1!$L$29:$L$33,MATCH(X372,相性スクリプト1!$K$29:$K$33,0),)," ")</f>
        <v>44.5</v>
      </c>
      <c r="AV372" s="144">
        <f>IFERROR(S372*INDEX(相性スクリプト1!$L$29:$L$33,MATCH(Y372,相性スクリプト1!$K$29:$K$33,0),)," ")</f>
        <v>102</v>
      </c>
      <c r="AW372" s="144">
        <f>IFERROR(T372*INDEX(相性スクリプト1!$L$29:$L$33,MATCH(Z372,相性スクリプト1!$K$29:$K$33,0),)," ")</f>
        <v>235.5</v>
      </c>
      <c r="AX372" s="144">
        <f>IFERROR(U372*INDEX(相性スクリプト1!$L$29:$L$33,MATCH(AA372,相性スクリプト1!$K$29:$K$33,0),)," ")</f>
        <v>113</v>
      </c>
      <c r="AY372" s="144">
        <f>IFERROR(V372*INDEX(相性スクリプト1!$L$29:$L$33,MATCH(AB372,相性スクリプト1!$K$29:$K$33,0),)," ")</f>
        <v>128</v>
      </c>
      <c r="AZ372" s="144">
        <f t="shared" si="57"/>
        <v>2.2225999999999999</v>
      </c>
      <c r="BA372" s="144">
        <f t="shared" si="57"/>
        <v>6.6664999999999992</v>
      </c>
      <c r="BB372" s="144">
        <f t="shared" si="57"/>
        <v>5.5553999999999997</v>
      </c>
      <c r="BC372" s="144">
        <f t="shared" si="57"/>
        <v>1.1113</v>
      </c>
      <c r="BD372" s="144">
        <f t="shared" si="57"/>
        <v>4.4442000000000004</v>
      </c>
      <c r="BE372" s="144">
        <f t="shared" si="57"/>
        <v>3.3331</v>
      </c>
      <c r="BF372" s="126">
        <f t="shared" si="56"/>
        <v>265143</v>
      </c>
      <c r="BG372" s="149"/>
    </row>
    <row r="373" spans="1:59" x14ac:dyDescent="0.15">
      <c r="A373" s="108">
        <f t="shared" si="59"/>
        <v>244</v>
      </c>
      <c r="B373" s="54" t="s">
        <v>464</v>
      </c>
      <c r="C373" s="109" t="s">
        <v>464</v>
      </c>
      <c r="D373" s="109" t="s">
        <v>464</v>
      </c>
      <c r="E373" s="110" t="s">
        <v>147</v>
      </c>
      <c r="F373" s="110" t="s">
        <v>156</v>
      </c>
      <c r="G373" s="110">
        <v>350</v>
      </c>
      <c r="H373" s="110" t="s">
        <v>155</v>
      </c>
      <c r="I373" s="110">
        <v>90</v>
      </c>
      <c r="J373" s="110" t="s">
        <v>148</v>
      </c>
      <c r="K373" s="110">
        <v>14</v>
      </c>
      <c r="L373" s="114" t="s">
        <v>228</v>
      </c>
      <c r="M373" s="114"/>
      <c r="N373" s="114"/>
      <c r="O373" s="114" t="s">
        <v>691</v>
      </c>
      <c r="P373" s="114" t="s">
        <v>692</v>
      </c>
      <c r="Q373" s="17">
        <v>170</v>
      </c>
      <c r="R373" s="17">
        <v>150</v>
      </c>
      <c r="S373" s="17">
        <v>190</v>
      </c>
      <c r="T373" s="17">
        <v>140</v>
      </c>
      <c r="U373" s="17">
        <v>160</v>
      </c>
      <c r="V373" s="17">
        <v>110</v>
      </c>
      <c r="W373" s="122" t="s">
        <v>144</v>
      </c>
      <c r="X373" s="122" t="s">
        <v>133</v>
      </c>
      <c r="Y373" s="122" t="s">
        <v>131</v>
      </c>
      <c r="Z373" s="122" t="s">
        <v>144</v>
      </c>
      <c r="AA373" s="122" t="s">
        <v>144</v>
      </c>
      <c r="AB373" s="122" t="s">
        <v>144</v>
      </c>
      <c r="AC373" s="126">
        <f t="shared" si="61"/>
        <v>2</v>
      </c>
      <c r="AD373" s="126">
        <f t="shared" si="61"/>
        <v>6</v>
      </c>
      <c r="AE373" s="126">
        <f t="shared" si="61"/>
        <v>1</v>
      </c>
      <c r="AF373" s="126">
        <f t="shared" si="60"/>
        <v>4</v>
      </c>
      <c r="AG373" s="126">
        <f t="shared" si="60"/>
        <v>3</v>
      </c>
      <c r="AH373" s="126">
        <f t="shared" si="60"/>
        <v>5</v>
      </c>
      <c r="AI373" s="134">
        <v>5</v>
      </c>
      <c r="AJ373" s="134">
        <v>0</v>
      </c>
      <c r="AK373" s="134">
        <v>0</v>
      </c>
      <c r="AL373" s="134">
        <v>2280</v>
      </c>
      <c r="AM373" s="134">
        <f t="shared" si="55"/>
        <v>2285</v>
      </c>
      <c r="AN373" s="135">
        <f t="shared" si="58"/>
        <v>5.7870370370370373E-5</v>
      </c>
      <c r="AO373" s="135">
        <f t="shared" si="58"/>
        <v>0</v>
      </c>
      <c r="AP373" s="135">
        <f t="shared" si="58"/>
        <v>0</v>
      </c>
      <c r="AQ373" s="135">
        <f t="shared" si="58"/>
        <v>2.6388888888888889E-2</v>
      </c>
      <c r="AR373" s="135">
        <f t="shared" si="58"/>
        <v>2.644675925925926E-2</v>
      </c>
      <c r="AS373" s="143"/>
      <c r="AT373" s="144">
        <f>IFERROR(Q373*INDEX(相性スクリプト1!$L$29:$L$33,MATCH(W373,相性スクリプト1!$K$29:$K$33,0),)," ")</f>
        <v>170</v>
      </c>
      <c r="AU373" s="144">
        <f>IFERROR(R373*INDEX(相性スクリプト1!$L$29:$L$33,MATCH(X373,相性スクリプト1!$K$29:$K$33,0),)," ")</f>
        <v>0</v>
      </c>
      <c r="AV373" s="144">
        <f>IFERROR(S373*INDEX(相性スクリプト1!$L$29:$L$33,MATCH(Y373,相性スクリプト1!$K$29:$K$33,0),)," ")</f>
        <v>380</v>
      </c>
      <c r="AW373" s="144">
        <f>IFERROR(T373*INDEX(相性スクリプト1!$L$29:$L$33,MATCH(Z373,相性スクリプト1!$K$29:$K$33,0),)," ")</f>
        <v>140</v>
      </c>
      <c r="AX373" s="144">
        <f>IFERROR(U373*INDEX(相性スクリプト1!$L$29:$L$33,MATCH(AA373,相性スクリプト1!$K$29:$K$33,0),)," ")</f>
        <v>160</v>
      </c>
      <c r="AY373" s="144">
        <f>IFERROR(V373*INDEX(相性スクリプト1!$L$29:$L$33,MATCH(AB373,相性スクリプト1!$K$29:$K$33,0),)," ")</f>
        <v>110</v>
      </c>
      <c r="AZ373" s="144">
        <f t="shared" si="57"/>
        <v>2.2225999999999999</v>
      </c>
      <c r="BA373" s="144">
        <f t="shared" si="57"/>
        <v>6.644499999999999</v>
      </c>
      <c r="BB373" s="144">
        <f t="shared" si="57"/>
        <v>1.1113999999999999</v>
      </c>
      <c r="BC373" s="144">
        <f t="shared" si="57"/>
        <v>4.4553000000000003</v>
      </c>
      <c r="BD373" s="144">
        <f t="shared" si="57"/>
        <v>3.3331999999999997</v>
      </c>
      <c r="BE373" s="144">
        <f t="shared" si="57"/>
        <v>5.5660999999999996</v>
      </c>
      <c r="BF373" s="126">
        <f t="shared" si="56"/>
        <v>261435</v>
      </c>
      <c r="BG373" s="149"/>
    </row>
    <row r="374" spans="1:59" x14ac:dyDescent="0.15">
      <c r="A374" s="108">
        <f t="shared" si="59"/>
        <v>244</v>
      </c>
      <c r="B374" s="54" t="s">
        <v>693</v>
      </c>
      <c r="C374" s="109" t="s">
        <v>464</v>
      </c>
      <c r="D374" s="109" t="s">
        <v>464</v>
      </c>
      <c r="E374" s="110" t="s">
        <v>147</v>
      </c>
      <c r="F374" s="110" t="s">
        <v>156</v>
      </c>
      <c r="G374" s="110">
        <v>370</v>
      </c>
      <c r="H374" s="110" t="s">
        <v>155</v>
      </c>
      <c r="I374" s="110">
        <v>90</v>
      </c>
      <c r="J374" s="110" t="s">
        <v>148</v>
      </c>
      <c r="K374" s="110">
        <v>14</v>
      </c>
      <c r="L374" s="114" t="s">
        <v>228</v>
      </c>
      <c r="M374" s="114"/>
      <c r="N374" s="114"/>
      <c r="O374" s="114" t="s">
        <v>691</v>
      </c>
      <c r="P374" s="114" t="s">
        <v>692</v>
      </c>
      <c r="Q374" s="17">
        <v>187</v>
      </c>
      <c r="R374" s="17">
        <v>155</v>
      </c>
      <c r="S374" s="17">
        <v>228</v>
      </c>
      <c r="T374" s="17">
        <v>144</v>
      </c>
      <c r="U374" s="17">
        <v>165</v>
      </c>
      <c r="V374" s="17">
        <v>125</v>
      </c>
      <c r="W374" s="122" t="s">
        <v>144</v>
      </c>
      <c r="X374" s="122" t="s">
        <v>133</v>
      </c>
      <c r="Y374" s="122" t="s">
        <v>131</v>
      </c>
      <c r="Z374" s="122" t="s">
        <v>144</v>
      </c>
      <c r="AA374" s="122" t="s">
        <v>144</v>
      </c>
      <c r="AB374" s="122" t="s">
        <v>144</v>
      </c>
      <c r="AC374" s="126">
        <f t="shared" si="61"/>
        <v>2</v>
      </c>
      <c r="AD374" s="126">
        <f t="shared" si="61"/>
        <v>6</v>
      </c>
      <c r="AE374" s="126">
        <f t="shared" si="61"/>
        <v>1</v>
      </c>
      <c r="AF374" s="126">
        <f t="shared" si="60"/>
        <v>4</v>
      </c>
      <c r="AG374" s="126">
        <f t="shared" si="60"/>
        <v>3</v>
      </c>
      <c r="AH374" s="126">
        <f t="shared" si="60"/>
        <v>5</v>
      </c>
      <c r="AI374" s="134">
        <v>663</v>
      </c>
      <c r="AJ374" s="134">
        <v>0</v>
      </c>
      <c r="AK374" s="134">
        <v>0</v>
      </c>
      <c r="AL374" s="134">
        <v>270</v>
      </c>
      <c r="AM374" s="134">
        <f t="shared" si="55"/>
        <v>933</v>
      </c>
      <c r="AN374" s="135">
        <f t="shared" si="58"/>
        <v>7.6736111111111111E-3</v>
      </c>
      <c r="AO374" s="135">
        <f t="shared" si="58"/>
        <v>0</v>
      </c>
      <c r="AP374" s="135">
        <f t="shared" si="58"/>
        <v>0</v>
      </c>
      <c r="AQ374" s="135">
        <f t="shared" si="58"/>
        <v>3.1250000000000002E-3</v>
      </c>
      <c r="AR374" s="135">
        <f t="shared" si="58"/>
        <v>1.0798611111111111E-2</v>
      </c>
      <c r="AS374" s="143"/>
      <c r="AT374" s="144">
        <f>IFERROR(Q374*INDEX(相性スクリプト1!$L$29:$L$33,MATCH(W374,相性スクリプト1!$K$29:$K$33,0),)," ")</f>
        <v>187</v>
      </c>
      <c r="AU374" s="144">
        <f>IFERROR(R374*INDEX(相性スクリプト1!$L$29:$L$33,MATCH(X374,相性スクリプト1!$K$29:$K$33,0),)," ")</f>
        <v>0</v>
      </c>
      <c r="AV374" s="144">
        <f>IFERROR(S374*INDEX(相性スクリプト1!$L$29:$L$33,MATCH(Y374,相性スクリプト1!$K$29:$K$33,0),)," ")</f>
        <v>456</v>
      </c>
      <c r="AW374" s="144">
        <f>IFERROR(T374*INDEX(相性スクリプト1!$L$29:$L$33,MATCH(Z374,相性スクリプト1!$K$29:$K$33,0),)," ")</f>
        <v>144</v>
      </c>
      <c r="AX374" s="144">
        <f>IFERROR(U374*INDEX(相性スクリプト1!$L$29:$L$33,MATCH(AA374,相性スクリプト1!$K$29:$K$33,0),)," ")</f>
        <v>165</v>
      </c>
      <c r="AY374" s="144">
        <f>IFERROR(V374*INDEX(相性スクリプト1!$L$29:$L$33,MATCH(AB374,相性スクリプト1!$K$29:$K$33,0),)," ")</f>
        <v>125</v>
      </c>
      <c r="AZ374" s="144">
        <f t="shared" si="57"/>
        <v>2.2225999999999999</v>
      </c>
      <c r="BA374" s="144">
        <f t="shared" si="57"/>
        <v>6.644499999999999</v>
      </c>
      <c r="BB374" s="144">
        <f t="shared" si="57"/>
        <v>1.1113999999999999</v>
      </c>
      <c r="BC374" s="144">
        <f t="shared" si="57"/>
        <v>4.4553000000000003</v>
      </c>
      <c r="BD374" s="144">
        <f t="shared" si="57"/>
        <v>3.3331999999999997</v>
      </c>
      <c r="BE374" s="144">
        <f t="shared" si="57"/>
        <v>5.5660999999999996</v>
      </c>
      <c r="BF374" s="126">
        <f t="shared" si="56"/>
        <v>261435</v>
      </c>
      <c r="BG374" s="149"/>
    </row>
    <row r="375" spans="1:59" x14ac:dyDescent="0.15">
      <c r="A375" s="108">
        <f t="shared" si="59"/>
        <v>245</v>
      </c>
      <c r="B375" s="54" t="s">
        <v>694</v>
      </c>
      <c r="C375" s="109" t="s">
        <v>464</v>
      </c>
      <c r="D375" s="109" t="s">
        <v>210</v>
      </c>
      <c r="E375" s="110"/>
      <c r="F375" s="110"/>
      <c r="G375" s="110"/>
      <c r="H375" s="110"/>
      <c r="I375" s="110"/>
      <c r="J375" s="110"/>
      <c r="K375" s="110"/>
      <c r="L375" s="114"/>
      <c r="M375" s="114"/>
      <c r="N375" s="114"/>
      <c r="O375" s="114"/>
      <c r="P375" s="114"/>
      <c r="Q375" s="17"/>
      <c r="R375" s="17"/>
      <c r="S375" s="17"/>
      <c r="T375" s="17"/>
      <c r="U375" s="17"/>
      <c r="V375" s="17"/>
      <c r="W375" s="122"/>
      <c r="X375" s="122"/>
      <c r="Y375" s="122"/>
      <c r="Z375" s="122"/>
      <c r="AA375" s="122"/>
      <c r="AB375" s="122"/>
      <c r="AC375" s="126" t="str">
        <f t="shared" si="61"/>
        <v xml:space="preserve"> </v>
      </c>
      <c r="AD375" s="126" t="str">
        <f t="shared" si="61"/>
        <v xml:space="preserve"> </v>
      </c>
      <c r="AE375" s="126" t="str">
        <f t="shared" si="61"/>
        <v xml:space="preserve"> </v>
      </c>
      <c r="AF375" s="126" t="str">
        <f t="shared" si="60"/>
        <v xml:space="preserve"> </v>
      </c>
      <c r="AG375" s="126" t="str">
        <f t="shared" si="60"/>
        <v xml:space="preserve"> </v>
      </c>
      <c r="AH375" s="126" t="str">
        <f t="shared" si="60"/>
        <v xml:space="preserve"> </v>
      </c>
      <c r="AI375" s="134"/>
      <c r="AJ375" s="134"/>
      <c r="AK375" s="134"/>
      <c r="AL375" s="134"/>
      <c r="AM375" s="134" t="str">
        <f t="shared" si="55"/>
        <v xml:space="preserve"> </v>
      </c>
      <c r="AN375" s="135" t="str">
        <f t="shared" si="58"/>
        <v xml:space="preserve"> </v>
      </c>
      <c r="AO375" s="135" t="str">
        <f t="shared" si="58"/>
        <v xml:space="preserve"> </v>
      </c>
      <c r="AP375" s="135" t="str">
        <f t="shared" si="58"/>
        <v xml:space="preserve"> </v>
      </c>
      <c r="AQ375" s="135" t="str">
        <f t="shared" si="58"/>
        <v xml:space="preserve"> </v>
      </c>
      <c r="AR375" s="135" t="str">
        <f t="shared" si="58"/>
        <v xml:space="preserve"> </v>
      </c>
      <c r="AS375" s="143"/>
      <c r="AT375" s="144" t="str">
        <f>IFERROR(Q375*INDEX(相性スクリプト1!$L$29:$L$33,MATCH(W375,相性スクリプト1!$K$29:$K$33,0),)," ")</f>
        <v xml:space="preserve"> </v>
      </c>
      <c r="AU375" s="144" t="str">
        <f>IFERROR(R375*INDEX(相性スクリプト1!$L$29:$L$33,MATCH(X375,相性スクリプト1!$K$29:$K$33,0),)," ")</f>
        <v xml:space="preserve"> </v>
      </c>
      <c r="AV375" s="144" t="str">
        <f>IFERROR(S375*INDEX(相性スクリプト1!$L$29:$L$33,MATCH(Y375,相性スクリプト1!$K$29:$K$33,0),)," ")</f>
        <v xml:space="preserve"> </v>
      </c>
      <c r="AW375" s="144" t="str">
        <f>IFERROR(T375*INDEX(相性スクリプト1!$L$29:$L$33,MATCH(Z375,相性スクリプト1!$K$29:$K$33,0),)," ")</f>
        <v xml:space="preserve"> </v>
      </c>
      <c r="AX375" s="144" t="str">
        <f>IFERROR(U375*INDEX(相性スクリプト1!$L$29:$L$33,MATCH(AA375,相性スクリプト1!$K$29:$K$33,0),)," ")</f>
        <v xml:space="preserve"> </v>
      </c>
      <c r="AY375" s="144" t="str">
        <f>IFERROR(V375*INDEX(相性スクリプト1!$L$29:$L$33,MATCH(AB375,相性スクリプト1!$K$29:$K$33,0),)," ")</f>
        <v xml:space="preserve"> </v>
      </c>
      <c r="AZ375" s="144" t="str">
        <f t="shared" si="57"/>
        <v xml:space="preserve"> </v>
      </c>
      <c r="BA375" s="144" t="str">
        <f t="shared" si="57"/>
        <v xml:space="preserve"> </v>
      </c>
      <c r="BB375" s="144" t="str">
        <f t="shared" si="57"/>
        <v xml:space="preserve"> </v>
      </c>
      <c r="BC375" s="144" t="str">
        <f t="shared" si="57"/>
        <v xml:space="preserve"> </v>
      </c>
      <c r="BD375" s="144" t="str">
        <f t="shared" si="57"/>
        <v xml:space="preserve"> </v>
      </c>
      <c r="BE375" s="144" t="str">
        <f t="shared" si="57"/>
        <v xml:space="preserve"> </v>
      </c>
      <c r="BF375" s="126" t="str">
        <f t="shared" si="56"/>
        <v xml:space="preserve"> </v>
      </c>
      <c r="BG375" s="149"/>
    </row>
    <row r="376" spans="1:59" x14ac:dyDescent="0.15">
      <c r="A376" s="108">
        <f t="shared" si="59"/>
        <v>245</v>
      </c>
      <c r="B376" s="54" t="s">
        <v>695</v>
      </c>
      <c r="C376" s="109" t="s">
        <v>464</v>
      </c>
      <c r="D376" s="109" t="s">
        <v>210</v>
      </c>
      <c r="E376" s="110" t="s">
        <v>147</v>
      </c>
      <c r="F376" s="110" t="s">
        <v>212</v>
      </c>
      <c r="G376" s="110">
        <v>370</v>
      </c>
      <c r="H376" s="110" t="s">
        <v>155</v>
      </c>
      <c r="I376" s="110">
        <v>90</v>
      </c>
      <c r="J376" s="110" t="s">
        <v>148</v>
      </c>
      <c r="K376" s="110">
        <v>14</v>
      </c>
      <c r="L376" s="114" t="s">
        <v>228</v>
      </c>
      <c r="M376" s="114" t="s">
        <v>696</v>
      </c>
      <c r="N376" s="114"/>
      <c r="O376" s="114" t="s">
        <v>691</v>
      </c>
      <c r="P376" s="114" t="s">
        <v>692</v>
      </c>
      <c r="Q376" s="17">
        <v>171</v>
      </c>
      <c r="R376" s="17">
        <v>184</v>
      </c>
      <c r="S376" s="17">
        <v>192</v>
      </c>
      <c r="T376" s="17">
        <v>150</v>
      </c>
      <c r="U376" s="17">
        <v>196</v>
      </c>
      <c r="V376" s="17">
        <v>111</v>
      </c>
      <c r="W376" s="122" t="s">
        <v>144</v>
      </c>
      <c r="X376" s="122" t="s">
        <v>133</v>
      </c>
      <c r="Y376" s="122" t="s">
        <v>131</v>
      </c>
      <c r="Z376" s="122" t="s">
        <v>144</v>
      </c>
      <c r="AA376" s="122" t="s">
        <v>144</v>
      </c>
      <c r="AB376" s="122" t="s">
        <v>144</v>
      </c>
      <c r="AC376" s="126">
        <f t="shared" si="61"/>
        <v>3</v>
      </c>
      <c r="AD376" s="126">
        <f t="shared" si="61"/>
        <v>6</v>
      </c>
      <c r="AE376" s="126">
        <f t="shared" si="61"/>
        <v>1</v>
      </c>
      <c r="AF376" s="126">
        <f t="shared" si="60"/>
        <v>4</v>
      </c>
      <c r="AG376" s="126">
        <f t="shared" si="60"/>
        <v>2</v>
      </c>
      <c r="AH376" s="126">
        <f t="shared" si="60"/>
        <v>5</v>
      </c>
      <c r="AI376" s="134">
        <v>283</v>
      </c>
      <c r="AJ376" s="134">
        <v>0</v>
      </c>
      <c r="AK376" s="134">
        <v>0</v>
      </c>
      <c r="AL376" s="134">
        <v>290</v>
      </c>
      <c r="AM376" s="134">
        <f t="shared" si="55"/>
        <v>573</v>
      </c>
      <c r="AN376" s="135">
        <f t="shared" si="58"/>
        <v>3.2754629629629631E-3</v>
      </c>
      <c r="AO376" s="135">
        <f t="shared" si="58"/>
        <v>0</v>
      </c>
      <c r="AP376" s="135">
        <f t="shared" si="58"/>
        <v>0</v>
      </c>
      <c r="AQ376" s="135">
        <f t="shared" si="58"/>
        <v>3.3564814814814816E-3</v>
      </c>
      <c r="AR376" s="135">
        <f t="shared" si="58"/>
        <v>6.6319444444444438E-3</v>
      </c>
      <c r="AS376" s="143"/>
      <c r="AT376" s="144">
        <f>IFERROR(Q376*INDEX(相性スクリプト1!$L$29:$L$33,MATCH(W376,相性スクリプト1!$K$29:$K$33,0),)," ")</f>
        <v>171</v>
      </c>
      <c r="AU376" s="144">
        <f>IFERROR(R376*INDEX(相性スクリプト1!$L$29:$L$33,MATCH(X376,相性スクリプト1!$K$29:$K$33,0),)," ")</f>
        <v>0</v>
      </c>
      <c r="AV376" s="144">
        <f>IFERROR(S376*INDEX(相性スクリプト1!$L$29:$L$33,MATCH(Y376,相性スクリプト1!$K$29:$K$33,0),)," ")</f>
        <v>384</v>
      </c>
      <c r="AW376" s="144">
        <f>IFERROR(T376*INDEX(相性スクリプト1!$L$29:$L$33,MATCH(Z376,相性スクリプト1!$K$29:$K$33,0),)," ")</f>
        <v>150</v>
      </c>
      <c r="AX376" s="144">
        <f>IFERROR(U376*INDEX(相性スクリプト1!$L$29:$L$33,MATCH(AA376,相性スクリプト1!$K$29:$K$33,0),)," ")</f>
        <v>196</v>
      </c>
      <c r="AY376" s="144">
        <f>IFERROR(V376*INDEX(相性スクリプト1!$L$29:$L$33,MATCH(AB376,相性スクリプト1!$K$29:$K$33,0),)," ")</f>
        <v>111</v>
      </c>
      <c r="AZ376" s="144">
        <f t="shared" si="57"/>
        <v>3.3445999999999998</v>
      </c>
      <c r="BA376" s="144">
        <f t="shared" si="57"/>
        <v>6.6334999999999997</v>
      </c>
      <c r="BB376" s="144">
        <f t="shared" si="57"/>
        <v>1.1224000000000001</v>
      </c>
      <c r="BC376" s="144">
        <f t="shared" si="57"/>
        <v>4.4553000000000003</v>
      </c>
      <c r="BD376" s="144">
        <f t="shared" si="57"/>
        <v>2.2111999999999998</v>
      </c>
      <c r="BE376" s="144">
        <f t="shared" si="57"/>
        <v>5.5660999999999996</v>
      </c>
      <c r="BF376" s="126">
        <f t="shared" si="56"/>
        <v>361425</v>
      </c>
      <c r="BG376" s="149"/>
    </row>
    <row r="377" spans="1:59" x14ac:dyDescent="0.15">
      <c r="A377" s="108">
        <f t="shared" si="59"/>
        <v>245</v>
      </c>
      <c r="B377" s="54" t="s">
        <v>697</v>
      </c>
      <c r="C377" s="109" t="s">
        <v>464</v>
      </c>
      <c r="D377" s="109" t="s">
        <v>210</v>
      </c>
      <c r="E377" s="110" t="s">
        <v>147</v>
      </c>
      <c r="F377" s="110" t="s">
        <v>212</v>
      </c>
      <c r="G377" s="110">
        <v>370</v>
      </c>
      <c r="H377" s="110" t="s">
        <v>155</v>
      </c>
      <c r="I377" s="110">
        <v>90</v>
      </c>
      <c r="J377" s="110" t="s">
        <v>148</v>
      </c>
      <c r="K377" s="110">
        <v>14</v>
      </c>
      <c r="L377" s="114" t="s">
        <v>228</v>
      </c>
      <c r="M377" s="114"/>
      <c r="N377" s="114"/>
      <c r="O377" s="114" t="s">
        <v>691</v>
      </c>
      <c r="P377" s="114" t="s">
        <v>698</v>
      </c>
      <c r="Q377" s="17">
        <v>174</v>
      </c>
      <c r="R377" s="17">
        <v>154</v>
      </c>
      <c r="S377" s="17">
        <v>229</v>
      </c>
      <c r="T377" s="17">
        <v>154</v>
      </c>
      <c r="U377" s="17">
        <v>177</v>
      </c>
      <c r="V377" s="17">
        <v>114</v>
      </c>
      <c r="W377" s="122" t="s">
        <v>144</v>
      </c>
      <c r="X377" s="122" t="s">
        <v>133</v>
      </c>
      <c r="Y377" s="122" t="s">
        <v>131</v>
      </c>
      <c r="Z377" s="122" t="s">
        <v>144</v>
      </c>
      <c r="AA377" s="122" t="s">
        <v>144</v>
      </c>
      <c r="AB377" s="122" t="s">
        <v>144</v>
      </c>
      <c r="AC377" s="126">
        <f t="shared" si="61"/>
        <v>3</v>
      </c>
      <c r="AD377" s="126">
        <f t="shared" si="61"/>
        <v>6</v>
      </c>
      <c r="AE377" s="126">
        <f t="shared" si="61"/>
        <v>1</v>
      </c>
      <c r="AF377" s="126">
        <f t="shared" si="60"/>
        <v>4</v>
      </c>
      <c r="AG377" s="126">
        <f t="shared" si="60"/>
        <v>2</v>
      </c>
      <c r="AH377" s="126">
        <f t="shared" si="60"/>
        <v>5</v>
      </c>
      <c r="AI377" s="134">
        <v>582</v>
      </c>
      <c r="AJ377" s="134">
        <v>0</v>
      </c>
      <c r="AK377" s="134">
        <v>0</v>
      </c>
      <c r="AL377" s="134">
        <v>296</v>
      </c>
      <c r="AM377" s="134">
        <f t="shared" si="55"/>
        <v>878</v>
      </c>
      <c r="AN377" s="135">
        <f t="shared" si="58"/>
        <v>6.7361111111111111E-3</v>
      </c>
      <c r="AO377" s="135">
        <f t="shared" si="58"/>
        <v>0</v>
      </c>
      <c r="AP377" s="135">
        <f t="shared" si="58"/>
        <v>0</v>
      </c>
      <c r="AQ377" s="135">
        <f t="shared" si="58"/>
        <v>3.4259259259259264E-3</v>
      </c>
      <c r="AR377" s="135">
        <f t="shared" si="58"/>
        <v>1.0162037037037037E-2</v>
      </c>
      <c r="AS377" s="143"/>
      <c r="AT377" s="144">
        <f>IFERROR(Q377*INDEX(相性スクリプト1!$L$29:$L$33,MATCH(W377,相性スクリプト1!$K$29:$K$33,0),)," ")</f>
        <v>174</v>
      </c>
      <c r="AU377" s="144">
        <f>IFERROR(R377*INDEX(相性スクリプト1!$L$29:$L$33,MATCH(X377,相性スクリプト1!$K$29:$K$33,0),)," ")</f>
        <v>0</v>
      </c>
      <c r="AV377" s="144">
        <f>IFERROR(S377*INDEX(相性スクリプト1!$L$29:$L$33,MATCH(Y377,相性スクリプト1!$K$29:$K$33,0),)," ")</f>
        <v>458</v>
      </c>
      <c r="AW377" s="144">
        <f>IFERROR(T377*INDEX(相性スクリプト1!$L$29:$L$33,MATCH(Z377,相性スクリプト1!$K$29:$K$33,0),)," ")</f>
        <v>154</v>
      </c>
      <c r="AX377" s="144">
        <f>IFERROR(U377*INDEX(相性スクリプト1!$L$29:$L$33,MATCH(AA377,相性スクリプト1!$K$29:$K$33,0),)," ")</f>
        <v>177</v>
      </c>
      <c r="AY377" s="144">
        <f>IFERROR(V377*INDEX(相性スクリプト1!$L$29:$L$33,MATCH(AB377,相性スクリプト1!$K$29:$K$33,0),)," ")</f>
        <v>114</v>
      </c>
      <c r="AZ377" s="144">
        <f t="shared" si="57"/>
        <v>3.3335999999999997</v>
      </c>
      <c r="BA377" s="144">
        <f t="shared" si="57"/>
        <v>6.644499999999999</v>
      </c>
      <c r="BB377" s="144">
        <f t="shared" si="57"/>
        <v>1.1113999999999999</v>
      </c>
      <c r="BC377" s="144">
        <f t="shared" si="57"/>
        <v>4.4443000000000001</v>
      </c>
      <c r="BD377" s="144">
        <f t="shared" si="57"/>
        <v>2.2222</v>
      </c>
      <c r="BE377" s="144">
        <f t="shared" si="57"/>
        <v>5.5660999999999996</v>
      </c>
      <c r="BF377" s="126">
        <f t="shared" si="56"/>
        <v>361425</v>
      </c>
      <c r="BG377" s="149"/>
    </row>
    <row r="378" spans="1:59" x14ac:dyDescent="0.15">
      <c r="A378" s="108">
        <f t="shared" si="59"/>
        <v>245</v>
      </c>
      <c r="B378" s="54" t="s">
        <v>699</v>
      </c>
      <c r="C378" s="109" t="s">
        <v>464</v>
      </c>
      <c r="D378" s="109" t="s">
        <v>210</v>
      </c>
      <c r="E378" s="110" t="s">
        <v>147</v>
      </c>
      <c r="F378" s="110" t="s">
        <v>212</v>
      </c>
      <c r="G378" s="110">
        <v>370</v>
      </c>
      <c r="H378" s="110" t="s">
        <v>155</v>
      </c>
      <c r="I378" s="110">
        <v>90</v>
      </c>
      <c r="J378" s="110" t="s">
        <v>148</v>
      </c>
      <c r="K378" s="110">
        <v>14</v>
      </c>
      <c r="L378" s="114" t="s">
        <v>228</v>
      </c>
      <c r="M378" s="114"/>
      <c r="N378" s="114"/>
      <c r="O378" s="114" t="s">
        <v>691</v>
      </c>
      <c r="P378" s="114" t="s">
        <v>692</v>
      </c>
      <c r="Q378" s="17">
        <v>177</v>
      </c>
      <c r="R378" s="17">
        <v>188</v>
      </c>
      <c r="S378" s="17">
        <v>198</v>
      </c>
      <c r="T378" s="17">
        <v>148</v>
      </c>
      <c r="U378" s="17">
        <v>169</v>
      </c>
      <c r="V378" s="17">
        <v>121</v>
      </c>
      <c r="W378" s="122" t="s">
        <v>144</v>
      </c>
      <c r="X378" s="122" t="s">
        <v>133</v>
      </c>
      <c r="Y378" s="122" t="s">
        <v>131</v>
      </c>
      <c r="Z378" s="122" t="s">
        <v>144</v>
      </c>
      <c r="AA378" s="122" t="s">
        <v>144</v>
      </c>
      <c r="AB378" s="122" t="s">
        <v>144</v>
      </c>
      <c r="AC378" s="126">
        <f t="shared" si="61"/>
        <v>2</v>
      </c>
      <c r="AD378" s="126">
        <f t="shared" si="61"/>
        <v>6</v>
      </c>
      <c r="AE378" s="126">
        <f t="shared" si="61"/>
        <v>1</v>
      </c>
      <c r="AF378" s="126">
        <f t="shared" si="60"/>
        <v>4</v>
      </c>
      <c r="AG378" s="126">
        <f t="shared" si="60"/>
        <v>3</v>
      </c>
      <c r="AH378" s="126">
        <f t="shared" si="60"/>
        <v>5</v>
      </c>
      <c r="AI378" s="134" t="s">
        <v>295</v>
      </c>
      <c r="AJ378" s="134" t="s">
        <v>295</v>
      </c>
      <c r="AK378" s="134" t="s">
        <v>295</v>
      </c>
      <c r="AL378" s="134" t="s">
        <v>295</v>
      </c>
      <c r="AM378" s="134" t="str">
        <f t="shared" si="55"/>
        <v>-</v>
      </c>
      <c r="AN378" s="135" t="str">
        <f t="shared" si="58"/>
        <v>-</v>
      </c>
      <c r="AO378" s="135" t="str">
        <f t="shared" si="58"/>
        <v>-</v>
      </c>
      <c r="AP378" s="135" t="str">
        <f t="shared" si="58"/>
        <v>-</v>
      </c>
      <c r="AQ378" s="135" t="str">
        <f t="shared" si="58"/>
        <v>-</v>
      </c>
      <c r="AR378" s="135" t="str">
        <f t="shared" si="58"/>
        <v>-</v>
      </c>
      <c r="AS378" s="143"/>
      <c r="AT378" s="144">
        <f>IFERROR(Q378*INDEX(相性スクリプト1!$L$29:$L$33,MATCH(W378,相性スクリプト1!$K$29:$K$33,0),)," ")</f>
        <v>177</v>
      </c>
      <c r="AU378" s="144">
        <f>IFERROR(R378*INDEX(相性スクリプト1!$L$29:$L$33,MATCH(X378,相性スクリプト1!$K$29:$K$33,0),)," ")</f>
        <v>0</v>
      </c>
      <c r="AV378" s="144">
        <f>IFERROR(S378*INDEX(相性スクリプト1!$L$29:$L$33,MATCH(Y378,相性スクリプト1!$K$29:$K$33,0),)," ")</f>
        <v>396</v>
      </c>
      <c r="AW378" s="144">
        <f>IFERROR(T378*INDEX(相性スクリプト1!$L$29:$L$33,MATCH(Z378,相性スクリプト1!$K$29:$K$33,0),)," ")</f>
        <v>148</v>
      </c>
      <c r="AX378" s="144">
        <f>IFERROR(U378*INDEX(相性スクリプト1!$L$29:$L$33,MATCH(AA378,相性スクリプト1!$K$29:$K$33,0),)," ")</f>
        <v>169</v>
      </c>
      <c r="AY378" s="144">
        <f>IFERROR(V378*INDEX(相性スクリプト1!$L$29:$L$33,MATCH(AB378,相性スクリプト1!$K$29:$K$33,0),)," ")</f>
        <v>121</v>
      </c>
      <c r="AZ378" s="144">
        <f t="shared" si="57"/>
        <v>2.2336</v>
      </c>
      <c r="BA378" s="144">
        <f t="shared" si="57"/>
        <v>6.6224999999999987</v>
      </c>
      <c r="BB378" s="144">
        <f t="shared" si="57"/>
        <v>1.1113999999999999</v>
      </c>
      <c r="BC378" s="144">
        <f t="shared" si="57"/>
        <v>4.4553000000000003</v>
      </c>
      <c r="BD378" s="144">
        <f t="shared" si="57"/>
        <v>3.3441999999999998</v>
      </c>
      <c r="BE378" s="144">
        <f t="shared" si="57"/>
        <v>5.5660999999999996</v>
      </c>
      <c r="BF378" s="126">
        <f t="shared" si="56"/>
        <v>261435</v>
      </c>
      <c r="BG378" s="149" t="s">
        <v>296</v>
      </c>
    </row>
    <row r="379" spans="1:59" x14ac:dyDescent="0.15">
      <c r="A379" s="108">
        <f t="shared" si="59"/>
        <v>246</v>
      </c>
      <c r="B379" s="54" t="s">
        <v>700</v>
      </c>
      <c r="C379" s="109" t="s">
        <v>700</v>
      </c>
      <c r="D379" s="109" t="s">
        <v>700</v>
      </c>
      <c r="E379" s="110" t="s">
        <v>147</v>
      </c>
      <c r="F379" s="110" t="s">
        <v>148</v>
      </c>
      <c r="G379" s="110">
        <v>300</v>
      </c>
      <c r="H379" s="110" t="s">
        <v>141</v>
      </c>
      <c r="I379" s="110">
        <v>0</v>
      </c>
      <c r="J379" s="110" t="s">
        <v>150</v>
      </c>
      <c r="K379" s="110">
        <v>7</v>
      </c>
      <c r="L379" s="114"/>
      <c r="M379" s="114"/>
      <c r="N379" s="114"/>
      <c r="O379" s="114"/>
      <c r="P379" s="114" t="s">
        <v>701</v>
      </c>
      <c r="Q379" s="17">
        <v>100</v>
      </c>
      <c r="R379" s="17">
        <v>90</v>
      </c>
      <c r="S379" s="17">
        <v>120</v>
      </c>
      <c r="T379" s="17">
        <v>140</v>
      </c>
      <c r="U379" s="17">
        <v>150</v>
      </c>
      <c r="V379" s="17">
        <v>80</v>
      </c>
      <c r="W379" s="122" t="s">
        <v>133</v>
      </c>
      <c r="X379" s="122" t="s">
        <v>133</v>
      </c>
      <c r="Y379" s="122" t="s">
        <v>135</v>
      </c>
      <c r="Z379" s="122" t="s">
        <v>135</v>
      </c>
      <c r="AA379" s="122" t="s">
        <v>135</v>
      </c>
      <c r="AB379" s="122" t="s">
        <v>133</v>
      </c>
      <c r="AC379" s="126">
        <f t="shared" si="61"/>
        <v>4</v>
      </c>
      <c r="AD379" s="126">
        <f t="shared" si="61"/>
        <v>5</v>
      </c>
      <c r="AE379" s="126">
        <f t="shared" si="61"/>
        <v>3</v>
      </c>
      <c r="AF379" s="126">
        <f t="shared" si="60"/>
        <v>2</v>
      </c>
      <c r="AG379" s="126">
        <f t="shared" si="60"/>
        <v>1</v>
      </c>
      <c r="AH379" s="126">
        <f t="shared" si="60"/>
        <v>6</v>
      </c>
      <c r="AI379" s="134">
        <v>5</v>
      </c>
      <c r="AJ379" s="134">
        <v>0</v>
      </c>
      <c r="AK379" s="134">
        <v>0</v>
      </c>
      <c r="AL379" s="134">
        <v>300</v>
      </c>
      <c r="AM379" s="134">
        <f t="shared" si="55"/>
        <v>305</v>
      </c>
      <c r="AN379" s="135">
        <f t="shared" si="58"/>
        <v>5.7870370370370373E-5</v>
      </c>
      <c r="AO379" s="135">
        <f t="shared" si="58"/>
        <v>0</v>
      </c>
      <c r="AP379" s="135">
        <f t="shared" si="58"/>
        <v>0</v>
      </c>
      <c r="AQ379" s="135">
        <f t="shared" si="58"/>
        <v>3.4722222222222225E-3</v>
      </c>
      <c r="AR379" s="135">
        <f t="shared" si="58"/>
        <v>3.5300925925925925E-3</v>
      </c>
      <c r="AS379" s="143"/>
      <c r="AT379" s="144">
        <f>IFERROR(Q379*INDEX(相性スクリプト1!$L$29:$L$33,MATCH(W379,相性スクリプト1!$K$29:$K$33,0),)," ")</f>
        <v>0</v>
      </c>
      <c r="AU379" s="144">
        <f>IFERROR(R379*INDEX(相性スクリプト1!$L$29:$L$33,MATCH(X379,相性スクリプト1!$K$29:$K$33,0),)," ")</f>
        <v>0</v>
      </c>
      <c r="AV379" s="144">
        <f>IFERROR(S379*INDEX(相性スクリプト1!$L$29:$L$33,MATCH(Y379,相性スクリプト1!$K$29:$K$33,0),)," ")</f>
        <v>180</v>
      </c>
      <c r="AW379" s="144">
        <f>IFERROR(T379*INDEX(相性スクリプト1!$L$29:$L$33,MATCH(Z379,相性スクリプト1!$K$29:$K$33,0),)," ")</f>
        <v>210</v>
      </c>
      <c r="AX379" s="144">
        <f>IFERROR(U379*INDEX(相性スクリプト1!$L$29:$L$33,MATCH(AA379,相性スクリプト1!$K$29:$K$33,0),)," ")</f>
        <v>225</v>
      </c>
      <c r="AY379" s="144">
        <f>IFERROR(V379*INDEX(相性スクリプト1!$L$29:$L$33,MATCH(AB379,相性スクリプト1!$K$29:$K$33,0),)," ")</f>
        <v>0</v>
      </c>
      <c r="AZ379" s="144">
        <f t="shared" si="57"/>
        <v>4.4446000000000003</v>
      </c>
      <c r="BA379" s="144">
        <f t="shared" si="57"/>
        <v>4.4554999999999998</v>
      </c>
      <c r="BB379" s="144">
        <f t="shared" si="57"/>
        <v>3.3333999999999997</v>
      </c>
      <c r="BC379" s="144">
        <f t="shared" si="57"/>
        <v>2.2223000000000002</v>
      </c>
      <c r="BD379" s="144">
        <f t="shared" si="57"/>
        <v>1.1112</v>
      </c>
      <c r="BE379" s="144">
        <f t="shared" si="57"/>
        <v>4.4661</v>
      </c>
      <c r="BF379" s="126">
        <f t="shared" si="56"/>
        <v>453216</v>
      </c>
      <c r="BG379" s="149"/>
    </row>
    <row r="380" spans="1:59" x14ac:dyDescent="0.15">
      <c r="A380" s="108">
        <f t="shared" si="59"/>
        <v>246</v>
      </c>
      <c r="B380" s="54" t="s">
        <v>702</v>
      </c>
      <c r="C380" s="109" t="s">
        <v>700</v>
      </c>
      <c r="D380" s="109" t="s">
        <v>700</v>
      </c>
      <c r="E380" s="110" t="s">
        <v>147</v>
      </c>
      <c r="F380" s="110" t="s">
        <v>148</v>
      </c>
      <c r="G380" s="110">
        <v>320</v>
      </c>
      <c r="H380" s="110" t="s">
        <v>141</v>
      </c>
      <c r="I380" s="110">
        <v>0</v>
      </c>
      <c r="J380" s="110" t="s">
        <v>150</v>
      </c>
      <c r="K380" s="110">
        <v>7</v>
      </c>
      <c r="L380" s="114"/>
      <c r="M380" s="114" t="s">
        <v>703</v>
      </c>
      <c r="N380" s="114"/>
      <c r="O380" s="114"/>
      <c r="P380" s="114" t="s">
        <v>701</v>
      </c>
      <c r="Q380" s="17">
        <v>110</v>
      </c>
      <c r="R380" s="17">
        <v>95</v>
      </c>
      <c r="S380" s="17">
        <v>139</v>
      </c>
      <c r="T380" s="17">
        <v>176</v>
      </c>
      <c r="U380" s="17">
        <v>166</v>
      </c>
      <c r="V380" s="17">
        <v>83</v>
      </c>
      <c r="W380" s="122" t="s">
        <v>133</v>
      </c>
      <c r="X380" s="122" t="s">
        <v>133</v>
      </c>
      <c r="Y380" s="122" t="s">
        <v>135</v>
      </c>
      <c r="Z380" s="122" t="s">
        <v>135</v>
      </c>
      <c r="AA380" s="122" t="s">
        <v>135</v>
      </c>
      <c r="AB380" s="122" t="s">
        <v>133</v>
      </c>
      <c r="AC380" s="126">
        <f t="shared" si="61"/>
        <v>4</v>
      </c>
      <c r="AD380" s="126">
        <f t="shared" si="61"/>
        <v>5</v>
      </c>
      <c r="AE380" s="126">
        <f t="shared" si="61"/>
        <v>3</v>
      </c>
      <c r="AF380" s="126">
        <f t="shared" si="60"/>
        <v>1</v>
      </c>
      <c r="AG380" s="126">
        <f t="shared" si="60"/>
        <v>2</v>
      </c>
      <c r="AH380" s="126">
        <f t="shared" si="60"/>
        <v>6</v>
      </c>
      <c r="AI380" s="134">
        <v>3509</v>
      </c>
      <c r="AJ380" s="134">
        <v>0</v>
      </c>
      <c r="AK380" s="134">
        <v>0</v>
      </c>
      <c r="AL380" s="134">
        <v>34</v>
      </c>
      <c r="AM380" s="134">
        <f t="shared" si="55"/>
        <v>3543</v>
      </c>
      <c r="AN380" s="135">
        <f t="shared" si="58"/>
        <v>4.0613425925925935E-2</v>
      </c>
      <c r="AO380" s="135">
        <f t="shared" si="58"/>
        <v>0</v>
      </c>
      <c r="AP380" s="135">
        <f t="shared" si="58"/>
        <v>0</v>
      </c>
      <c r="AQ380" s="135">
        <f t="shared" si="58"/>
        <v>3.9351851851851858E-4</v>
      </c>
      <c r="AR380" s="135">
        <f t="shared" si="58"/>
        <v>4.1006944444444443E-2</v>
      </c>
      <c r="AS380" s="143"/>
      <c r="AT380" s="144">
        <f>IFERROR(Q380*INDEX(相性スクリプト1!$L$29:$L$33,MATCH(W380,相性スクリプト1!$K$29:$K$33,0),)," ")</f>
        <v>0</v>
      </c>
      <c r="AU380" s="144">
        <f>IFERROR(R380*INDEX(相性スクリプト1!$L$29:$L$33,MATCH(X380,相性スクリプト1!$K$29:$K$33,0),)," ")</f>
        <v>0</v>
      </c>
      <c r="AV380" s="144">
        <f>IFERROR(S380*INDEX(相性スクリプト1!$L$29:$L$33,MATCH(Y380,相性スクリプト1!$K$29:$K$33,0),)," ")</f>
        <v>208.5</v>
      </c>
      <c r="AW380" s="144">
        <f>IFERROR(T380*INDEX(相性スクリプト1!$L$29:$L$33,MATCH(Z380,相性スクリプト1!$K$29:$K$33,0),)," ")</f>
        <v>264</v>
      </c>
      <c r="AX380" s="144">
        <f>IFERROR(U380*INDEX(相性スクリプト1!$L$29:$L$33,MATCH(AA380,相性スクリプト1!$K$29:$K$33,0),)," ")</f>
        <v>249</v>
      </c>
      <c r="AY380" s="144">
        <f>IFERROR(V380*INDEX(相性スクリプト1!$L$29:$L$33,MATCH(AB380,相性スクリプト1!$K$29:$K$33,0),)," ")</f>
        <v>0</v>
      </c>
      <c r="AZ380" s="144">
        <f t="shared" si="57"/>
        <v>4.4446000000000003</v>
      </c>
      <c r="BA380" s="144">
        <f t="shared" si="57"/>
        <v>4.4554999999999998</v>
      </c>
      <c r="BB380" s="144">
        <f t="shared" si="57"/>
        <v>3.3333999999999997</v>
      </c>
      <c r="BC380" s="144">
        <f t="shared" si="57"/>
        <v>1.1113</v>
      </c>
      <c r="BD380" s="144">
        <f t="shared" si="57"/>
        <v>2.2222</v>
      </c>
      <c r="BE380" s="144">
        <f t="shared" si="57"/>
        <v>4.4661</v>
      </c>
      <c r="BF380" s="126">
        <f t="shared" si="56"/>
        <v>453126</v>
      </c>
      <c r="BG380" s="149"/>
    </row>
    <row r="381" spans="1:59" x14ac:dyDescent="0.15">
      <c r="A381" s="108">
        <f t="shared" si="59"/>
        <v>247</v>
      </c>
      <c r="B381" s="54" t="s">
        <v>704</v>
      </c>
      <c r="C381" s="109" t="s">
        <v>700</v>
      </c>
      <c r="D381" s="109" t="s">
        <v>210</v>
      </c>
      <c r="E381" s="110"/>
      <c r="F381" s="110"/>
      <c r="G381" s="110"/>
      <c r="H381" s="110"/>
      <c r="I381" s="110"/>
      <c r="J381" s="110"/>
      <c r="K381" s="110"/>
      <c r="L381" s="114"/>
      <c r="M381" s="114"/>
      <c r="N381" s="114"/>
      <c r="O381" s="114"/>
      <c r="P381" s="114"/>
      <c r="Q381" s="17"/>
      <c r="R381" s="17"/>
      <c r="S381" s="17"/>
      <c r="T381" s="17"/>
      <c r="U381" s="17"/>
      <c r="V381" s="17"/>
      <c r="W381" s="122"/>
      <c r="X381" s="122"/>
      <c r="Y381" s="122"/>
      <c r="Z381" s="122"/>
      <c r="AA381" s="122"/>
      <c r="AB381" s="122"/>
      <c r="AC381" s="126" t="str">
        <f t="shared" si="61"/>
        <v xml:space="preserve"> </v>
      </c>
      <c r="AD381" s="126" t="str">
        <f t="shared" si="61"/>
        <v xml:space="preserve"> </v>
      </c>
      <c r="AE381" s="126" t="str">
        <f t="shared" si="61"/>
        <v xml:space="preserve"> </v>
      </c>
      <c r="AF381" s="126" t="str">
        <f t="shared" si="60"/>
        <v xml:space="preserve"> </v>
      </c>
      <c r="AG381" s="126" t="str">
        <f t="shared" si="60"/>
        <v xml:space="preserve"> </v>
      </c>
      <c r="AH381" s="126" t="str">
        <f t="shared" si="60"/>
        <v xml:space="preserve"> </v>
      </c>
      <c r="AI381" s="134"/>
      <c r="AJ381" s="134"/>
      <c r="AK381" s="134"/>
      <c r="AL381" s="134"/>
      <c r="AM381" s="134" t="str">
        <f t="shared" si="55"/>
        <v xml:space="preserve"> </v>
      </c>
      <c r="AN381" s="135" t="str">
        <f t="shared" si="58"/>
        <v xml:space="preserve"> </v>
      </c>
      <c r="AO381" s="135" t="str">
        <f t="shared" si="58"/>
        <v xml:space="preserve"> </v>
      </c>
      <c r="AP381" s="135" t="str">
        <f t="shared" si="58"/>
        <v xml:space="preserve"> </v>
      </c>
      <c r="AQ381" s="135" t="str">
        <f t="shared" si="58"/>
        <v xml:space="preserve"> </v>
      </c>
      <c r="AR381" s="135" t="str">
        <f t="shared" si="58"/>
        <v xml:space="preserve"> </v>
      </c>
      <c r="AS381" s="143"/>
      <c r="AT381" s="144" t="str">
        <f>IFERROR(Q381*INDEX(相性スクリプト1!$L$29:$L$33,MATCH(W381,相性スクリプト1!$K$29:$K$33,0),)," ")</f>
        <v xml:space="preserve"> </v>
      </c>
      <c r="AU381" s="144" t="str">
        <f>IFERROR(R381*INDEX(相性スクリプト1!$L$29:$L$33,MATCH(X381,相性スクリプト1!$K$29:$K$33,0),)," ")</f>
        <v xml:space="preserve"> </v>
      </c>
      <c r="AV381" s="144" t="str">
        <f>IFERROR(S381*INDEX(相性スクリプト1!$L$29:$L$33,MATCH(Y381,相性スクリプト1!$K$29:$K$33,0),)," ")</f>
        <v xml:space="preserve"> </v>
      </c>
      <c r="AW381" s="144" t="str">
        <f>IFERROR(T381*INDEX(相性スクリプト1!$L$29:$L$33,MATCH(Z381,相性スクリプト1!$K$29:$K$33,0),)," ")</f>
        <v xml:space="preserve"> </v>
      </c>
      <c r="AX381" s="144" t="str">
        <f>IFERROR(U381*INDEX(相性スクリプト1!$L$29:$L$33,MATCH(AA381,相性スクリプト1!$K$29:$K$33,0),)," ")</f>
        <v xml:space="preserve"> </v>
      </c>
      <c r="AY381" s="144" t="str">
        <f>IFERROR(V381*INDEX(相性スクリプト1!$L$29:$L$33,MATCH(AB381,相性スクリプト1!$K$29:$K$33,0),)," ")</f>
        <v xml:space="preserve"> </v>
      </c>
      <c r="AZ381" s="144" t="str">
        <f t="shared" si="57"/>
        <v xml:space="preserve"> </v>
      </c>
      <c r="BA381" s="144" t="str">
        <f t="shared" si="57"/>
        <v xml:space="preserve"> </v>
      </c>
      <c r="BB381" s="144" t="str">
        <f t="shared" si="57"/>
        <v xml:space="preserve"> </v>
      </c>
      <c r="BC381" s="144" t="str">
        <f t="shared" si="57"/>
        <v xml:space="preserve"> </v>
      </c>
      <c r="BD381" s="144" t="str">
        <f t="shared" si="57"/>
        <v xml:space="preserve"> </v>
      </c>
      <c r="BE381" s="144" t="str">
        <f t="shared" si="57"/>
        <v xml:space="preserve"> </v>
      </c>
      <c r="BF381" s="126" t="str">
        <f t="shared" si="56"/>
        <v xml:space="preserve"> </v>
      </c>
      <c r="BG381" s="149"/>
    </row>
    <row r="382" spans="1:59" x14ac:dyDescent="0.15">
      <c r="A382" s="108">
        <f t="shared" si="59"/>
        <v>247</v>
      </c>
      <c r="B382" s="54" t="s">
        <v>705</v>
      </c>
      <c r="C382" s="109" t="s">
        <v>700</v>
      </c>
      <c r="D382" s="109" t="s">
        <v>210</v>
      </c>
      <c r="E382" s="110" t="s">
        <v>147</v>
      </c>
      <c r="F382" s="110" t="s">
        <v>156</v>
      </c>
      <c r="G382" s="110">
        <v>320</v>
      </c>
      <c r="H382" s="110" t="s">
        <v>141</v>
      </c>
      <c r="I382" s="110">
        <v>0</v>
      </c>
      <c r="J382" s="110" t="s">
        <v>135</v>
      </c>
      <c r="K382" s="110">
        <v>7</v>
      </c>
      <c r="L382" s="114"/>
      <c r="M382" s="114" t="s">
        <v>706</v>
      </c>
      <c r="N382" s="114"/>
      <c r="O382" s="114"/>
      <c r="P382" s="114" t="s">
        <v>701</v>
      </c>
      <c r="Q382" s="17">
        <v>108</v>
      </c>
      <c r="R382" s="17">
        <v>131</v>
      </c>
      <c r="S382" s="17">
        <v>135</v>
      </c>
      <c r="T382" s="17">
        <v>150</v>
      </c>
      <c r="U382" s="17">
        <v>154</v>
      </c>
      <c r="V382" s="17">
        <v>90</v>
      </c>
      <c r="W382" s="122" t="s">
        <v>133</v>
      </c>
      <c r="X382" s="122" t="s">
        <v>133</v>
      </c>
      <c r="Y382" s="122" t="s">
        <v>135</v>
      </c>
      <c r="Z382" s="122" t="s">
        <v>135</v>
      </c>
      <c r="AA382" s="122" t="s">
        <v>135</v>
      </c>
      <c r="AB382" s="122" t="s">
        <v>133</v>
      </c>
      <c r="AC382" s="126">
        <f t="shared" si="61"/>
        <v>5</v>
      </c>
      <c r="AD382" s="126">
        <f t="shared" si="61"/>
        <v>4</v>
      </c>
      <c r="AE382" s="126">
        <f t="shared" si="61"/>
        <v>3</v>
      </c>
      <c r="AF382" s="126">
        <f t="shared" si="60"/>
        <v>2</v>
      </c>
      <c r="AG382" s="126">
        <f t="shared" si="60"/>
        <v>1</v>
      </c>
      <c r="AH382" s="126">
        <f t="shared" si="60"/>
        <v>6</v>
      </c>
      <c r="AI382" s="134">
        <v>438</v>
      </c>
      <c r="AJ382" s="134">
        <v>0</v>
      </c>
      <c r="AK382" s="134">
        <v>0</v>
      </c>
      <c r="AL382" s="134">
        <v>102</v>
      </c>
      <c r="AM382" s="134">
        <f t="shared" si="55"/>
        <v>540</v>
      </c>
      <c r="AN382" s="135">
        <f t="shared" si="58"/>
        <v>5.0694444444444441E-3</v>
      </c>
      <c r="AO382" s="135">
        <f t="shared" si="58"/>
        <v>0</v>
      </c>
      <c r="AP382" s="135">
        <f t="shared" si="58"/>
        <v>0</v>
      </c>
      <c r="AQ382" s="135">
        <f t="shared" si="58"/>
        <v>1.1805555555555556E-3</v>
      </c>
      <c r="AR382" s="135">
        <f t="shared" si="58"/>
        <v>6.2500000000000003E-3</v>
      </c>
      <c r="AS382" s="143"/>
      <c r="AT382" s="144">
        <f>IFERROR(Q382*INDEX(相性スクリプト1!$L$29:$L$33,MATCH(W382,相性スクリプト1!$K$29:$K$33,0),)," ")</f>
        <v>0</v>
      </c>
      <c r="AU382" s="144">
        <f>IFERROR(R382*INDEX(相性スクリプト1!$L$29:$L$33,MATCH(X382,相性スクリプト1!$K$29:$K$33,0),)," ")</f>
        <v>0</v>
      </c>
      <c r="AV382" s="144">
        <f>IFERROR(S382*INDEX(相性スクリプト1!$L$29:$L$33,MATCH(Y382,相性スクリプト1!$K$29:$K$33,0),)," ")</f>
        <v>202.5</v>
      </c>
      <c r="AW382" s="144">
        <f>IFERROR(T382*INDEX(相性スクリプト1!$L$29:$L$33,MATCH(Z382,相性スクリプト1!$K$29:$K$33,0),)," ")</f>
        <v>225</v>
      </c>
      <c r="AX382" s="144">
        <f>IFERROR(U382*INDEX(相性スクリプト1!$L$29:$L$33,MATCH(AA382,相性スクリプト1!$K$29:$K$33,0),)," ")</f>
        <v>231</v>
      </c>
      <c r="AY382" s="144">
        <f>IFERROR(V382*INDEX(相性スクリプト1!$L$29:$L$33,MATCH(AB382,相性スクリプト1!$K$29:$K$33,0),)," ")</f>
        <v>0</v>
      </c>
      <c r="AZ382" s="144">
        <f t="shared" si="57"/>
        <v>4.4556000000000004</v>
      </c>
      <c r="BA382" s="144">
        <f t="shared" si="57"/>
        <v>4.4444999999999997</v>
      </c>
      <c r="BB382" s="144">
        <f t="shared" si="57"/>
        <v>3.3333999999999997</v>
      </c>
      <c r="BC382" s="144">
        <f t="shared" si="57"/>
        <v>2.2223000000000002</v>
      </c>
      <c r="BD382" s="144">
        <f t="shared" si="57"/>
        <v>1.1112</v>
      </c>
      <c r="BE382" s="144">
        <f t="shared" si="57"/>
        <v>4.4661</v>
      </c>
      <c r="BF382" s="126">
        <f t="shared" si="56"/>
        <v>543216</v>
      </c>
      <c r="BG382" s="149"/>
    </row>
    <row r="383" spans="1:59" x14ac:dyDescent="0.15">
      <c r="A383" s="108">
        <f t="shared" si="59"/>
        <v>247</v>
      </c>
      <c r="B383" s="54" t="s">
        <v>707</v>
      </c>
      <c r="C383" s="109" t="s">
        <v>700</v>
      </c>
      <c r="D383" s="109" t="s">
        <v>210</v>
      </c>
      <c r="E383" s="110" t="s">
        <v>147</v>
      </c>
      <c r="F383" s="110" t="s">
        <v>156</v>
      </c>
      <c r="G383" s="110">
        <v>320</v>
      </c>
      <c r="H383" s="110" t="s">
        <v>141</v>
      </c>
      <c r="I383" s="110">
        <v>0</v>
      </c>
      <c r="J383" s="110" t="s">
        <v>135</v>
      </c>
      <c r="K383" s="110">
        <v>7</v>
      </c>
      <c r="L383" s="114"/>
      <c r="M383" s="114"/>
      <c r="N383" s="114"/>
      <c r="O383" s="114"/>
      <c r="P383" s="114" t="s">
        <v>701</v>
      </c>
      <c r="Q383" s="17">
        <v>116</v>
      </c>
      <c r="R383" s="17">
        <v>102</v>
      </c>
      <c r="S383" s="17">
        <v>121</v>
      </c>
      <c r="T383" s="17">
        <v>171</v>
      </c>
      <c r="U383" s="17">
        <v>167</v>
      </c>
      <c r="V383" s="17">
        <v>89</v>
      </c>
      <c r="W383" s="122" t="s">
        <v>133</v>
      </c>
      <c r="X383" s="122" t="s">
        <v>133</v>
      </c>
      <c r="Y383" s="122" t="s">
        <v>135</v>
      </c>
      <c r="Z383" s="122" t="s">
        <v>135</v>
      </c>
      <c r="AA383" s="122" t="s">
        <v>135</v>
      </c>
      <c r="AB383" s="122" t="s">
        <v>133</v>
      </c>
      <c r="AC383" s="126">
        <f t="shared" si="61"/>
        <v>4</v>
      </c>
      <c r="AD383" s="126">
        <f t="shared" si="61"/>
        <v>5</v>
      </c>
      <c r="AE383" s="126">
        <f t="shared" si="61"/>
        <v>3</v>
      </c>
      <c r="AF383" s="126">
        <f t="shared" si="60"/>
        <v>1</v>
      </c>
      <c r="AG383" s="126">
        <f t="shared" si="60"/>
        <v>2</v>
      </c>
      <c r="AH383" s="126">
        <f t="shared" si="60"/>
        <v>6</v>
      </c>
      <c r="AI383" s="134">
        <v>0</v>
      </c>
      <c r="AJ383" s="134">
        <v>0</v>
      </c>
      <c r="AK383" s="134">
        <v>0</v>
      </c>
      <c r="AL383" s="134">
        <v>422</v>
      </c>
      <c r="AM383" s="134">
        <f t="shared" si="55"/>
        <v>422</v>
      </c>
      <c r="AN383" s="135">
        <f t="shared" si="58"/>
        <v>0</v>
      </c>
      <c r="AO383" s="135">
        <f t="shared" si="58"/>
        <v>0</v>
      </c>
      <c r="AP383" s="135">
        <f t="shared" si="58"/>
        <v>0</v>
      </c>
      <c r="AQ383" s="135">
        <f t="shared" si="58"/>
        <v>4.8842592592592583E-3</v>
      </c>
      <c r="AR383" s="135">
        <f t="shared" si="58"/>
        <v>4.8842592592592583E-3</v>
      </c>
      <c r="AS383" s="143"/>
      <c r="AT383" s="144">
        <f>IFERROR(Q383*INDEX(相性スクリプト1!$L$29:$L$33,MATCH(W383,相性スクリプト1!$K$29:$K$33,0),)," ")</f>
        <v>0</v>
      </c>
      <c r="AU383" s="144">
        <f>IFERROR(R383*INDEX(相性スクリプト1!$L$29:$L$33,MATCH(X383,相性スクリプト1!$K$29:$K$33,0),)," ")</f>
        <v>0</v>
      </c>
      <c r="AV383" s="144">
        <f>IFERROR(S383*INDEX(相性スクリプト1!$L$29:$L$33,MATCH(Y383,相性スクリプト1!$K$29:$K$33,0),)," ")</f>
        <v>181.5</v>
      </c>
      <c r="AW383" s="144">
        <f>IFERROR(T383*INDEX(相性スクリプト1!$L$29:$L$33,MATCH(Z383,相性スクリプト1!$K$29:$K$33,0),)," ")</f>
        <v>256.5</v>
      </c>
      <c r="AX383" s="144">
        <f>IFERROR(U383*INDEX(相性スクリプト1!$L$29:$L$33,MATCH(AA383,相性スクリプト1!$K$29:$K$33,0),)," ")</f>
        <v>250.5</v>
      </c>
      <c r="AY383" s="144">
        <f>IFERROR(V383*INDEX(相性スクリプト1!$L$29:$L$33,MATCH(AB383,相性スクリプト1!$K$29:$K$33,0),)," ")</f>
        <v>0</v>
      </c>
      <c r="AZ383" s="144">
        <f t="shared" si="57"/>
        <v>4.4446000000000003</v>
      </c>
      <c r="BA383" s="144">
        <f t="shared" si="57"/>
        <v>4.4554999999999998</v>
      </c>
      <c r="BB383" s="144">
        <f t="shared" si="57"/>
        <v>3.3333999999999997</v>
      </c>
      <c r="BC383" s="144">
        <f t="shared" si="57"/>
        <v>1.1113</v>
      </c>
      <c r="BD383" s="144">
        <f t="shared" si="57"/>
        <v>2.2222</v>
      </c>
      <c r="BE383" s="144">
        <f t="shared" si="57"/>
        <v>4.4661</v>
      </c>
      <c r="BF383" s="126">
        <f t="shared" si="56"/>
        <v>453126</v>
      </c>
      <c r="BG383" s="149"/>
    </row>
    <row r="384" spans="1:59" x14ac:dyDescent="0.15">
      <c r="A384" s="108">
        <f t="shared" si="59"/>
        <v>247</v>
      </c>
      <c r="B384" s="54" t="s">
        <v>708</v>
      </c>
      <c r="C384" s="109" t="s">
        <v>700</v>
      </c>
      <c r="D384" s="109" t="s">
        <v>210</v>
      </c>
      <c r="E384" s="110" t="s">
        <v>147</v>
      </c>
      <c r="F384" s="110" t="s">
        <v>156</v>
      </c>
      <c r="G384" s="110">
        <v>320</v>
      </c>
      <c r="H384" s="110" t="s">
        <v>141</v>
      </c>
      <c r="I384" s="110">
        <v>0</v>
      </c>
      <c r="J384" s="110" t="s">
        <v>135</v>
      </c>
      <c r="K384" s="110">
        <v>7</v>
      </c>
      <c r="L384" s="114"/>
      <c r="M384" s="114"/>
      <c r="N384" s="114"/>
      <c r="O384" s="114"/>
      <c r="P384" s="114" t="s">
        <v>701</v>
      </c>
      <c r="Q384" s="17">
        <v>144</v>
      </c>
      <c r="R384" s="17">
        <v>93</v>
      </c>
      <c r="S384" s="17">
        <v>126</v>
      </c>
      <c r="T384" s="17">
        <v>159</v>
      </c>
      <c r="U384" s="17">
        <v>160</v>
      </c>
      <c r="V384" s="17">
        <v>83</v>
      </c>
      <c r="W384" s="122" t="s">
        <v>133</v>
      </c>
      <c r="X384" s="122" t="s">
        <v>133</v>
      </c>
      <c r="Y384" s="122" t="s">
        <v>135</v>
      </c>
      <c r="Z384" s="122" t="s">
        <v>135</v>
      </c>
      <c r="AA384" s="122" t="s">
        <v>135</v>
      </c>
      <c r="AB384" s="122" t="s">
        <v>133</v>
      </c>
      <c r="AC384" s="126">
        <f t="shared" si="61"/>
        <v>4</v>
      </c>
      <c r="AD384" s="126">
        <f t="shared" si="61"/>
        <v>5</v>
      </c>
      <c r="AE384" s="126">
        <f t="shared" si="61"/>
        <v>3</v>
      </c>
      <c r="AF384" s="126">
        <f t="shared" si="60"/>
        <v>2</v>
      </c>
      <c r="AG384" s="126">
        <f t="shared" si="60"/>
        <v>1</v>
      </c>
      <c r="AH384" s="126">
        <f t="shared" si="60"/>
        <v>6</v>
      </c>
      <c r="AI384" s="134">
        <v>3517</v>
      </c>
      <c r="AJ384" s="134">
        <v>0</v>
      </c>
      <c r="AK384" s="134">
        <v>0</v>
      </c>
      <c r="AL384" s="134">
        <v>300</v>
      </c>
      <c r="AM384" s="134">
        <f t="shared" si="55"/>
        <v>3817</v>
      </c>
      <c r="AN384" s="135">
        <f t="shared" si="58"/>
        <v>4.0706018518518516E-2</v>
      </c>
      <c r="AO384" s="135">
        <f t="shared" si="58"/>
        <v>0</v>
      </c>
      <c r="AP384" s="135">
        <f t="shared" si="58"/>
        <v>0</v>
      </c>
      <c r="AQ384" s="135">
        <f t="shared" si="58"/>
        <v>3.4722222222222225E-3</v>
      </c>
      <c r="AR384" s="135">
        <f t="shared" si="58"/>
        <v>4.417824074074074E-2</v>
      </c>
      <c r="AS384" s="143"/>
      <c r="AT384" s="144">
        <f>IFERROR(Q384*INDEX(相性スクリプト1!$L$29:$L$33,MATCH(W384,相性スクリプト1!$K$29:$K$33,0),)," ")</f>
        <v>0</v>
      </c>
      <c r="AU384" s="144">
        <f>IFERROR(R384*INDEX(相性スクリプト1!$L$29:$L$33,MATCH(X384,相性スクリプト1!$K$29:$K$33,0),)," ")</f>
        <v>0</v>
      </c>
      <c r="AV384" s="144">
        <f>IFERROR(S384*INDEX(相性スクリプト1!$L$29:$L$33,MATCH(Y384,相性スクリプト1!$K$29:$K$33,0),)," ")</f>
        <v>189</v>
      </c>
      <c r="AW384" s="144">
        <f>IFERROR(T384*INDEX(相性スクリプト1!$L$29:$L$33,MATCH(Z384,相性スクリプト1!$K$29:$K$33,0),)," ")</f>
        <v>238.5</v>
      </c>
      <c r="AX384" s="144">
        <f>IFERROR(U384*INDEX(相性スクリプト1!$L$29:$L$33,MATCH(AA384,相性スクリプト1!$K$29:$K$33,0),)," ")</f>
        <v>240</v>
      </c>
      <c r="AY384" s="144">
        <f>IFERROR(V384*INDEX(相性スクリプト1!$L$29:$L$33,MATCH(AB384,相性スクリプト1!$K$29:$K$33,0),)," ")</f>
        <v>0</v>
      </c>
      <c r="AZ384" s="144">
        <f t="shared" si="57"/>
        <v>4.4336000000000011</v>
      </c>
      <c r="BA384" s="144">
        <f t="shared" si="57"/>
        <v>4.4554999999999998</v>
      </c>
      <c r="BB384" s="144">
        <f t="shared" si="57"/>
        <v>3.3443999999999998</v>
      </c>
      <c r="BC384" s="144">
        <f t="shared" ref="BC384:BE447" si="62">IFERROR(RANK(AW384,$AT384:$AY384)+0.1*RANK(AW384,$AT384:$AY384)+0.01*RANK(INDEX($Q$3:$V$668,MATCH($B384,$B$3:$B$668,0),MATCH(T$2,$Q$2:$V$2,0)),INDEX($Q$3:$V$668,MATCH($B384,$B$3:$B$668,0),))+0.001*RANK(T384,$Q384:$V384)+0.0001*(6-(COLUMN()-COLUMN($AZ384)))," ")</f>
        <v>2.2223000000000002</v>
      </c>
      <c r="BD384" s="144">
        <f t="shared" si="62"/>
        <v>1.1112</v>
      </c>
      <c r="BE384" s="144">
        <f t="shared" si="62"/>
        <v>4.4661</v>
      </c>
      <c r="BF384" s="126">
        <f t="shared" si="56"/>
        <v>453216</v>
      </c>
      <c r="BG384" s="149"/>
    </row>
    <row r="385" spans="1:59" x14ac:dyDescent="0.15">
      <c r="A385" s="108">
        <f t="shared" si="59"/>
        <v>248</v>
      </c>
      <c r="B385" s="54" t="s">
        <v>709</v>
      </c>
      <c r="C385" s="109" t="s">
        <v>184</v>
      </c>
      <c r="D385" s="109" t="s">
        <v>127</v>
      </c>
      <c r="E385" s="110" t="s">
        <v>147</v>
      </c>
      <c r="F385" s="110" t="s">
        <v>156</v>
      </c>
      <c r="G385" s="110">
        <v>360</v>
      </c>
      <c r="H385" s="110" t="s">
        <v>141</v>
      </c>
      <c r="I385" s="110">
        <v>-40</v>
      </c>
      <c r="J385" s="110" t="s">
        <v>131</v>
      </c>
      <c r="K385" s="110">
        <v>6</v>
      </c>
      <c r="L385" s="114" t="s">
        <v>346</v>
      </c>
      <c r="M385" s="114"/>
      <c r="N385" s="114"/>
      <c r="O385" s="114"/>
      <c r="P385" s="114"/>
      <c r="Q385" s="17">
        <v>60</v>
      </c>
      <c r="R385" s="17">
        <v>50</v>
      </c>
      <c r="S385" s="17">
        <v>100</v>
      </c>
      <c r="T385" s="17">
        <v>160</v>
      </c>
      <c r="U385" s="17">
        <v>80</v>
      </c>
      <c r="V385" s="17">
        <v>110</v>
      </c>
      <c r="W385" s="122" t="s">
        <v>134</v>
      </c>
      <c r="X385" s="122" t="s">
        <v>134</v>
      </c>
      <c r="Y385" s="122" t="s">
        <v>144</v>
      </c>
      <c r="Z385" s="122" t="s">
        <v>131</v>
      </c>
      <c r="AA385" s="122" t="s">
        <v>134</v>
      </c>
      <c r="AB385" s="122" t="s">
        <v>144</v>
      </c>
      <c r="AC385" s="126">
        <f t="shared" si="61"/>
        <v>5</v>
      </c>
      <c r="AD385" s="126">
        <f t="shared" si="61"/>
        <v>6</v>
      </c>
      <c r="AE385" s="126">
        <f t="shared" si="61"/>
        <v>3</v>
      </c>
      <c r="AF385" s="126">
        <f t="shared" si="60"/>
        <v>1</v>
      </c>
      <c r="AG385" s="126">
        <f t="shared" si="60"/>
        <v>4</v>
      </c>
      <c r="AH385" s="126">
        <f t="shared" si="60"/>
        <v>2</v>
      </c>
      <c r="AI385" s="134">
        <v>5</v>
      </c>
      <c r="AJ385" s="134">
        <v>0</v>
      </c>
      <c r="AK385" s="134">
        <v>0</v>
      </c>
      <c r="AL385" s="134">
        <v>960</v>
      </c>
      <c r="AM385" s="134">
        <f t="shared" si="55"/>
        <v>965</v>
      </c>
      <c r="AN385" s="135">
        <f t="shared" si="58"/>
        <v>5.7870370370370373E-5</v>
      </c>
      <c r="AO385" s="135">
        <f t="shared" si="58"/>
        <v>0</v>
      </c>
      <c r="AP385" s="135">
        <f t="shared" si="58"/>
        <v>0</v>
      </c>
      <c r="AQ385" s="135">
        <f t="shared" si="58"/>
        <v>1.111111111111111E-2</v>
      </c>
      <c r="AR385" s="135">
        <f t="shared" si="58"/>
        <v>1.1168981481481483E-2</v>
      </c>
      <c r="AS385" s="143"/>
      <c r="AT385" s="144">
        <f>IFERROR(Q385*INDEX(相性スクリプト1!$L$29:$L$33,MATCH(W385,相性スクリプト1!$K$29:$K$33,0),)," ")</f>
        <v>30</v>
      </c>
      <c r="AU385" s="144">
        <f>IFERROR(R385*INDEX(相性スクリプト1!$L$29:$L$33,MATCH(X385,相性スクリプト1!$K$29:$K$33,0),)," ")</f>
        <v>25</v>
      </c>
      <c r="AV385" s="144">
        <f>IFERROR(S385*INDEX(相性スクリプト1!$L$29:$L$33,MATCH(Y385,相性スクリプト1!$K$29:$K$33,0),)," ")</f>
        <v>100</v>
      </c>
      <c r="AW385" s="144">
        <f>IFERROR(T385*INDEX(相性スクリプト1!$L$29:$L$33,MATCH(Z385,相性スクリプト1!$K$29:$K$33,0),)," ")</f>
        <v>320</v>
      </c>
      <c r="AX385" s="144">
        <f>IFERROR(U385*INDEX(相性スクリプト1!$L$29:$L$33,MATCH(AA385,相性スクリプト1!$K$29:$K$33,0),)," ")</f>
        <v>40</v>
      </c>
      <c r="AY385" s="144">
        <f>IFERROR(V385*INDEX(相性スクリプト1!$L$29:$L$33,MATCH(AB385,相性スクリプト1!$K$29:$K$33,0),)," ")</f>
        <v>110</v>
      </c>
      <c r="AZ385" s="144">
        <f t="shared" ref="AZ385:BE448" si="63">IFERROR(RANK(AT385,$AT385:$AY385)+0.1*RANK(AT385,$AT385:$AY385)+0.01*RANK(INDEX($Q$3:$V$668,MATCH($B385,$B$3:$B$668,0),MATCH(Q$2,$Q$2:$V$2,0)),INDEX($Q$3:$V$668,MATCH($B385,$B$3:$B$668,0),))+0.001*RANK(Q385,$Q385:$V385)+0.0001*(6-(COLUMN()-COLUMN($AZ385)))," ")</f>
        <v>5.5556000000000001</v>
      </c>
      <c r="BA385" s="144">
        <f t="shared" si="63"/>
        <v>6.6664999999999992</v>
      </c>
      <c r="BB385" s="144">
        <f t="shared" si="63"/>
        <v>3.3333999999999997</v>
      </c>
      <c r="BC385" s="144">
        <f t="shared" si="62"/>
        <v>1.1113</v>
      </c>
      <c r="BD385" s="144">
        <f t="shared" si="62"/>
        <v>4.4442000000000004</v>
      </c>
      <c r="BE385" s="144">
        <f t="shared" si="62"/>
        <v>2.2221000000000002</v>
      </c>
      <c r="BF385" s="126">
        <f t="shared" si="56"/>
        <v>563142</v>
      </c>
      <c r="BG385" s="149"/>
    </row>
    <row r="386" spans="1:59" x14ac:dyDescent="0.15">
      <c r="A386" s="108">
        <f t="shared" si="59"/>
        <v>248</v>
      </c>
      <c r="B386" s="54" t="s">
        <v>710</v>
      </c>
      <c r="C386" s="109" t="s">
        <v>184</v>
      </c>
      <c r="D386" s="109" t="s">
        <v>127</v>
      </c>
      <c r="E386" s="110" t="s">
        <v>147</v>
      </c>
      <c r="F386" s="110" t="s">
        <v>156</v>
      </c>
      <c r="G386" s="110">
        <v>280</v>
      </c>
      <c r="H386" s="110" t="s">
        <v>141</v>
      </c>
      <c r="I386" s="110">
        <v>-40</v>
      </c>
      <c r="J386" s="110" t="s">
        <v>131</v>
      </c>
      <c r="K386" s="110">
        <v>6</v>
      </c>
      <c r="L386" s="114" t="s">
        <v>346</v>
      </c>
      <c r="M386" s="114" t="s">
        <v>711</v>
      </c>
      <c r="N386" s="114"/>
      <c r="O386" s="114"/>
      <c r="P386" s="114" t="s">
        <v>179</v>
      </c>
      <c r="Q386" s="17">
        <v>76</v>
      </c>
      <c r="R386" s="17">
        <v>54</v>
      </c>
      <c r="S386" s="17">
        <v>125</v>
      </c>
      <c r="T386" s="17">
        <v>167</v>
      </c>
      <c r="U386" s="17">
        <v>90</v>
      </c>
      <c r="V386" s="17">
        <v>128</v>
      </c>
      <c r="W386" s="122" t="s">
        <v>134</v>
      </c>
      <c r="X386" s="122" t="s">
        <v>134</v>
      </c>
      <c r="Y386" s="122" t="s">
        <v>144</v>
      </c>
      <c r="Z386" s="122" t="s">
        <v>131</v>
      </c>
      <c r="AA386" s="122" t="s">
        <v>134</v>
      </c>
      <c r="AB386" s="122" t="s">
        <v>144</v>
      </c>
      <c r="AC386" s="126">
        <f t="shared" si="61"/>
        <v>5</v>
      </c>
      <c r="AD386" s="126">
        <f t="shared" si="61"/>
        <v>6</v>
      </c>
      <c r="AE386" s="126">
        <f t="shared" si="61"/>
        <v>3</v>
      </c>
      <c r="AF386" s="126">
        <f t="shared" si="60"/>
        <v>1</v>
      </c>
      <c r="AG386" s="126">
        <f t="shared" si="60"/>
        <v>4</v>
      </c>
      <c r="AH386" s="126">
        <f t="shared" si="60"/>
        <v>2</v>
      </c>
      <c r="AI386" s="134">
        <v>4367</v>
      </c>
      <c r="AJ386" s="134">
        <v>0</v>
      </c>
      <c r="AK386" s="134">
        <v>0</v>
      </c>
      <c r="AL386" s="134">
        <v>292</v>
      </c>
      <c r="AM386" s="134">
        <f t="shared" si="55"/>
        <v>4659</v>
      </c>
      <c r="AN386" s="135">
        <f t="shared" si="58"/>
        <v>5.0543981481481488E-2</v>
      </c>
      <c r="AO386" s="135">
        <f t="shared" si="58"/>
        <v>0</v>
      </c>
      <c r="AP386" s="135">
        <f t="shared" si="58"/>
        <v>0</v>
      </c>
      <c r="AQ386" s="135">
        <f t="shared" si="58"/>
        <v>3.3796296296296296E-3</v>
      </c>
      <c r="AR386" s="135">
        <f t="shared" si="58"/>
        <v>5.392361111111111E-2</v>
      </c>
      <c r="AS386" s="143"/>
      <c r="AT386" s="144">
        <f>IFERROR(Q386*INDEX(相性スクリプト1!$L$29:$L$33,MATCH(W386,相性スクリプト1!$K$29:$K$33,0),)," ")</f>
        <v>38</v>
      </c>
      <c r="AU386" s="144">
        <f>IFERROR(R386*INDEX(相性スクリプト1!$L$29:$L$33,MATCH(X386,相性スクリプト1!$K$29:$K$33,0),)," ")</f>
        <v>27</v>
      </c>
      <c r="AV386" s="144">
        <f>IFERROR(S386*INDEX(相性スクリプト1!$L$29:$L$33,MATCH(Y386,相性スクリプト1!$K$29:$K$33,0),)," ")</f>
        <v>125</v>
      </c>
      <c r="AW386" s="144">
        <f>IFERROR(T386*INDEX(相性スクリプト1!$L$29:$L$33,MATCH(Z386,相性スクリプト1!$K$29:$K$33,0),)," ")</f>
        <v>334</v>
      </c>
      <c r="AX386" s="144">
        <f>IFERROR(U386*INDEX(相性スクリプト1!$L$29:$L$33,MATCH(AA386,相性スクリプト1!$K$29:$K$33,0),)," ")</f>
        <v>45</v>
      </c>
      <c r="AY386" s="144">
        <f>IFERROR(V386*INDEX(相性スクリプト1!$L$29:$L$33,MATCH(AB386,相性スクリプト1!$K$29:$K$33,0),)," ")</f>
        <v>128</v>
      </c>
      <c r="AZ386" s="144">
        <f t="shared" si="63"/>
        <v>5.5556000000000001</v>
      </c>
      <c r="BA386" s="144">
        <f t="shared" si="63"/>
        <v>6.6664999999999992</v>
      </c>
      <c r="BB386" s="144">
        <f t="shared" si="63"/>
        <v>3.3333999999999997</v>
      </c>
      <c r="BC386" s="144">
        <f t="shared" si="62"/>
        <v>1.1113</v>
      </c>
      <c r="BD386" s="144">
        <f t="shared" si="62"/>
        <v>4.4442000000000004</v>
      </c>
      <c r="BE386" s="144">
        <f t="shared" si="62"/>
        <v>2.2221000000000002</v>
      </c>
      <c r="BF386" s="126">
        <f t="shared" si="56"/>
        <v>563142</v>
      </c>
      <c r="BG386" s="149"/>
    </row>
    <row r="387" spans="1:59" x14ac:dyDescent="0.15">
      <c r="A387" s="108">
        <f t="shared" si="59"/>
        <v>249</v>
      </c>
      <c r="B387" s="54" t="s">
        <v>184</v>
      </c>
      <c r="C387" s="109" t="s">
        <v>184</v>
      </c>
      <c r="D387" s="109" t="s">
        <v>184</v>
      </c>
      <c r="E387" s="110" t="s">
        <v>147</v>
      </c>
      <c r="F387" s="110" t="s">
        <v>150</v>
      </c>
      <c r="G387" s="110">
        <v>350</v>
      </c>
      <c r="H387" s="110" t="s">
        <v>149</v>
      </c>
      <c r="I387" s="110">
        <v>-25</v>
      </c>
      <c r="J387" s="110" t="s">
        <v>131</v>
      </c>
      <c r="K387" s="110">
        <v>6</v>
      </c>
      <c r="L387" s="114" t="s">
        <v>346</v>
      </c>
      <c r="M387" s="114"/>
      <c r="N387" s="114"/>
      <c r="O387" s="114"/>
      <c r="P387" s="114"/>
      <c r="Q387" s="17">
        <v>50</v>
      </c>
      <c r="R387" s="17">
        <v>20</v>
      </c>
      <c r="S387" s="17">
        <v>10</v>
      </c>
      <c r="T387" s="17">
        <v>160</v>
      </c>
      <c r="U387" s="17">
        <v>30</v>
      </c>
      <c r="V387" s="17">
        <v>170</v>
      </c>
      <c r="W387" s="122" t="s">
        <v>144</v>
      </c>
      <c r="X387" s="122" t="s">
        <v>134</v>
      </c>
      <c r="Y387" s="122" t="s">
        <v>133</v>
      </c>
      <c r="Z387" s="122" t="s">
        <v>131</v>
      </c>
      <c r="AA387" s="122" t="s">
        <v>133</v>
      </c>
      <c r="AB387" s="122" t="s">
        <v>131</v>
      </c>
      <c r="AC387" s="126">
        <f t="shared" si="61"/>
        <v>3</v>
      </c>
      <c r="AD387" s="126">
        <f t="shared" si="61"/>
        <v>4</v>
      </c>
      <c r="AE387" s="126">
        <f t="shared" si="61"/>
        <v>6</v>
      </c>
      <c r="AF387" s="126">
        <f t="shared" si="60"/>
        <v>2</v>
      </c>
      <c r="AG387" s="126">
        <f t="shared" si="60"/>
        <v>5</v>
      </c>
      <c r="AH387" s="126">
        <f t="shared" si="60"/>
        <v>1</v>
      </c>
      <c r="AI387" s="134">
        <v>48</v>
      </c>
      <c r="AJ387" s="134">
        <v>0</v>
      </c>
      <c r="AK387" s="134">
        <v>0</v>
      </c>
      <c r="AL387" s="134">
        <v>960</v>
      </c>
      <c r="AM387" s="134">
        <f t="shared" si="55"/>
        <v>1008</v>
      </c>
      <c r="AN387" s="135">
        <f t="shared" si="58"/>
        <v>5.5555555555555556E-4</v>
      </c>
      <c r="AO387" s="135">
        <f t="shared" si="58"/>
        <v>0</v>
      </c>
      <c r="AP387" s="135">
        <f t="shared" si="58"/>
        <v>0</v>
      </c>
      <c r="AQ387" s="135">
        <f t="shared" si="58"/>
        <v>1.111111111111111E-2</v>
      </c>
      <c r="AR387" s="135">
        <f t="shared" si="58"/>
        <v>1.1666666666666665E-2</v>
      </c>
      <c r="AS387" s="143"/>
      <c r="AT387" s="144">
        <f>IFERROR(Q387*INDEX(相性スクリプト1!$L$29:$L$33,MATCH(W387,相性スクリプト1!$K$29:$K$33,0),)," ")</f>
        <v>50</v>
      </c>
      <c r="AU387" s="144">
        <f>IFERROR(R387*INDEX(相性スクリプト1!$L$29:$L$33,MATCH(X387,相性スクリプト1!$K$29:$K$33,0),)," ")</f>
        <v>10</v>
      </c>
      <c r="AV387" s="144">
        <f>IFERROR(S387*INDEX(相性スクリプト1!$L$29:$L$33,MATCH(Y387,相性スクリプト1!$K$29:$K$33,0),)," ")</f>
        <v>0</v>
      </c>
      <c r="AW387" s="144">
        <f>IFERROR(T387*INDEX(相性スクリプト1!$L$29:$L$33,MATCH(Z387,相性スクリプト1!$K$29:$K$33,0),)," ")</f>
        <v>320</v>
      </c>
      <c r="AX387" s="144">
        <f>IFERROR(U387*INDEX(相性スクリプト1!$L$29:$L$33,MATCH(AA387,相性スクリプト1!$K$29:$K$33,0),)," ")</f>
        <v>0</v>
      </c>
      <c r="AY387" s="144">
        <f>IFERROR(V387*INDEX(相性スクリプト1!$L$29:$L$33,MATCH(AB387,相性スクリプト1!$K$29:$K$33,0),)," ")</f>
        <v>340</v>
      </c>
      <c r="AZ387" s="144">
        <f t="shared" si="63"/>
        <v>3.3335999999999997</v>
      </c>
      <c r="BA387" s="144">
        <f t="shared" si="63"/>
        <v>4.4554999999999998</v>
      </c>
      <c r="BB387" s="144">
        <f t="shared" si="63"/>
        <v>5.5663999999999998</v>
      </c>
      <c r="BC387" s="144">
        <f t="shared" si="62"/>
        <v>2.2223000000000002</v>
      </c>
      <c r="BD387" s="144">
        <f t="shared" si="62"/>
        <v>5.5442</v>
      </c>
      <c r="BE387" s="144">
        <f t="shared" si="62"/>
        <v>1.1111</v>
      </c>
      <c r="BF387" s="126">
        <f t="shared" si="56"/>
        <v>346251</v>
      </c>
      <c r="BG387" s="149"/>
    </row>
    <row r="388" spans="1:59" x14ac:dyDescent="0.15">
      <c r="A388" s="108">
        <f t="shared" si="59"/>
        <v>249</v>
      </c>
      <c r="B388" s="54" t="s">
        <v>712</v>
      </c>
      <c r="C388" s="109" t="s">
        <v>184</v>
      </c>
      <c r="D388" s="109" t="s">
        <v>184</v>
      </c>
      <c r="E388" s="110" t="s">
        <v>147</v>
      </c>
      <c r="F388" s="110" t="s">
        <v>150</v>
      </c>
      <c r="G388" s="110">
        <v>370</v>
      </c>
      <c r="H388" s="110" t="s">
        <v>149</v>
      </c>
      <c r="I388" s="110">
        <v>-25</v>
      </c>
      <c r="J388" s="110" t="s">
        <v>131</v>
      </c>
      <c r="K388" s="110">
        <v>6</v>
      </c>
      <c r="L388" s="114" t="s">
        <v>346</v>
      </c>
      <c r="M388" s="114"/>
      <c r="N388" s="114"/>
      <c r="O388" s="114"/>
      <c r="P388" s="114"/>
      <c r="Q388" s="17">
        <v>59</v>
      </c>
      <c r="R388" s="17">
        <v>22</v>
      </c>
      <c r="S388" s="17">
        <v>13</v>
      </c>
      <c r="T388" s="17">
        <v>198</v>
      </c>
      <c r="U388" s="17">
        <v>49</v>
      </c>
      <c r="V388" s="17">
        <v>187</v>
      </c>
      <c r="W388" s="122" t="s">
        <v>144</v>
      </c>
      <c r="X388" s="122" t="s">
        <v>134</v>
      </c>
      <c r="Y388" s="122" t="s">
        <v>133</v>
      </c>
      <c r="Z388" s="122" t="s">
        <v>131</v>
      </c>
      <c r="AA388" s="122" t="s">
        <v>133</v>
      </c>
      <c r="AB388" s="122" t="s">
        <v>131</v>
      </c>
      <c r="AC388" s="126">
        <f t="shared" si="61"/>
        <v>3</v>
      </c>
      <c r="AD388" s="126">
        <f t="shared" si="61"/>
        <v>4</v>
      </c>
      <c r="AE388" s="126">
        <f t="shared" si="61"/>
        <v>6</v>
      </c>
      <c r="AF388" s="126">
        <f t="shared" si="60"/>
        <v>1</v>
      </c>
      <c r="AG388" s="126">
        <f t="shared" si="60"/>
        <v>5</v>
      </c>
      <c r="AH388" s="126">
        <f t="shared" si="60"/>
        <v>2</v>
      </c>
      <c r="AI388" s="134">
        <v>2088</v>
      </c>
      <c r="AJ388" s="134">
        <v>255</v>
      </c>
      <c r="AK388" s="134">
        <v>0</v>
      </c>
      <c r="AL388" s="134">
        <v>272</v>
      </c>
      <c r="AM388" s="134">
        <f t="shared" si="55"/>
        <v>2615</v>
      </c>
      <c r="AN388" s="135">
        <f t="shared" si="58"/>
        <v>2.4166666666666666E-2</v>
      </c>
      <c r="AO388" s="135">
        <f t="shared" si="58"/>
        <v>2.9513888888888892E-3</v>
      </c>
      <c r="AP388" s="135">
        <f t="shared" si="58"/>
        <v>0</v>
      </c>
      <c r="AQ388" s="135">
        <f t="shared" si="58"/>
        <v>3.1481481481481486E-3</v>
      </c>
      <c r="AR388" s="135">
        <f t="shared" si="58"/>
        <v>3.0266203703703701E-2</v>
      </c>
      <c r="AS388" s="143"/>
      <c r="AT388" s="144">
        <f>IFERROR(Q388*INDEX(相性スクリプト1!$L$29:$L$33,MATCH(W388,相性スクリプト1!$K$29:$K$33,0),)," ")</f>
        <v>59</v>
      </c>
      <c r="AU388" s="144">
        <f>IFERROR(R388*INDEX(相性スクリプト1!$L$29:$L$33,MATCH(X388,相性スクリプト1!$K$29:$K$33,0),)," ")</f>
        <v>11</v>
      </c>
      <c r="AV388" s="144">
        <f>IFERROR(S388*INDEX(相性スクリプト1!$L$29:$L$33,MATCH(Y388,相性スクリプト1!$K$29:$K$33,0),)," ")</f>
        <v>0</v>
      </c>
      <c r="AW388" s="144">
        <f>IFERROR(T388*INDEX(相性スクリプト1!$L$29:$L$33,MATCH(Z388,相性スクリプト1!$K$29:$K$33,0),)," ")</f>
        <v>396</v>
      </c>
      <c r="AX388" s="144">
        <f>IFERROR(U388*INDEX(相性スクリプト1!$L$29:$L$33,MATCH(AA388,相性スクリプト1!$K$29:$K$33,0),)," ")</f>
        <v>0</v>
      </c>
      <c r="AY388" s="144">
        <f>IFERROR(V388*INDEX(相性スクリプト1!$L$29:$L$33,MATCH(AB388,相性スクリプト1!$K$29:$K$33,0),)," ")</f>
        <v>374</v>
      </c>
      <c r="AZ388" s="144">
        <f t="shared" si="63"/>
        <v>3.3335999999999997</v>
      </c>
      <c r="BA388" s="144">
        <f t="shared" si="63"/>
        <v>4.4554999999999998</v>
      </c>
      <c r="BB388" s="144">
        <f t="shared" si="63"/>
        <v>5.5663999999999998</v>
      </c>
      <c r="BC388" s="144">
        <f t="shared" si="62"/>
        <v>1.1113</v>
      </c>
      <c r="BD388" s="144">
        <f t="shared" si="62"/>
        <v>5.5442</v>
      </c>
      <c r="BE388" s="144">
        <f t="shared" si="62"/>
        <v>2.2221000000000002</v>
      </c>
      <c r="BF388" s="126">
        <f t="shared" si="56"/>
        <v>346152</v>
      </c>
      <c r="BG388" s="149"/>
    </row>
    <row r="389" spans="1:59" x14ac:dyDescent="0.15">
      <c r="A389" s="108">
        <f t="shared" si="59"/>
        <v>250</v>
      </c>
      <c r="B389" s="54" t="s">
        <v>713</v>
      </c>
      <c r="C389" s="109" t="s">
        <v>184</v>
      </c>
      <c r="D389" s="109" t="s">
        <v>187</v>
      </c>
      <c r="E389" s="110" t="s">
        <v>147</v>
      </c>
      <c r="F389" s="110" t="s">
        <v>150</v>
      </c>
      <c r="G389" s="110">
        <v>350</v>
      </c>
      <c r="H389" s="110" t="s">
        <v>141</v>
      </c>
      <c r="I389" s="110">
        <v>-50</v>
      </c>
      <c r="J389" s="110" t="s">
        <v>135</v>
      </c>
      <c r="K389" s="110">
        <v>8</v>
      </c>
      <c r="L389" s="114" t="s">
        <v>346</v>
      </c>
      <c r="M389" s="114"/>
      <c r="N389" s="114"/>
      <c r="O389" s="114"/>
      <c r="P389" s="114"/>
      <c r="Q389" s="17">
        <v>70</v>
      </c>
      <c r="R389" s="17">
        <v>90</v>
      </c>
      <c r="S389" s="17">
        <v>100</v>
      </c>
      <c r="T389" s="17">
        <v>170</v>
      </c>
      <c r="U389" s="17">
        <v>60</v>
      </c>
      <c r="V389" s="17">
        <v>160</v>
      </c>
      <c r="W389" s="122" t="s">
        <v>144</v>
      </c>
      <c r="X389" s="122" t="s">
        <v>134</v>
      </c>
      <c r="Y389" s="122" t="s">
        <v>144</v>
      </c>
      <c r="Z389" s="122" t="s">
        <v>131</v>
      </c>
      <c r="AA389" s="122" t="s">
        <v>133</v>
      </c>
      <c r="AB389" s="122" t="s">
        <v>135</v>
      </c>
      <c r="AC389" s="126">
        <f t="shared" si="61"/>
        <v>4</v>
      </c>
      <c r="AD389" s="126">
        <f t="shared" si="61"/>
        <v>5</v>
      </c>
      <c r="AE389" s="126">
        <f t="shared" si="61"/>
        <v>3</v>
      </c>
      <c r="AF389" s="126">
        <f t="shared" si="60"/>
        <v>1</v>
      </c>
      <c r="AG389" s="126">
        <f t="shared" si="60"/>
        <v>6</v>
      </c>
      <c r="AH389" s="126">
        <f t="shared" si="60"/>
        <v>2</v>
      </c>
      <c r="AI389" s="134">
        <v>46</v>
      </c>
      <c r="AJ389" s="134">
        <v>0</v>
      </c>
      <c r="AK389" s="134">
        <v>0</v>
      </c>
      <c r="AL389" s="134">
        <v>960</v>
      </c>
      <c r="AM389" s="134">
        <f t="shared" si="55"/>
        <v>1006</v>
      </c>
      <c r="AN389" s="135">
        <f t="shared" si="58"/>
        <v>5.3240740740740744E-4</v>
      </c>
      <c r="AO389" s="135">
        <f t="shared" si="58"/>
        <v>0</v>
      </c>
      <c r="AP389" s="135">
        <f t="shared" si="58"/>
        <v>0</v>
      </c>
      <c r="AQ389" s="135">
        <f t="shared" si="58"/>
        <v>1.111111111111111E-2</v>
      </c>
      <c r="AR389" s="135">
        <f t="shared" si="58"/>
        <v>1.1643518518518518E-2</v>
      </c>
      <c r="AS389" s="143"/>
      <c r="AT389" s="144">
        <f>IFERROR(Q389*INDEX(相性スクリプト1!$L$29:$L$33,MATCH(W389,相性スクリプト1!$K$29:$K$33,0),)," ")</f>
        <v>70</v>
      </c>
      <c r="AU389" s="144">
        <f>IFERROR(R389*INDEX(相性スクリプト1!$L$29:$L$33,MATCH(X389,相性スクリプト1!$K$29:$K$33,0),)," ")</f>
        <v>45</v>
      </c>
      <c r="AV389" s="144">
        <f>IFERROR(S389*INDEX(相性スクリプト1!$L$29:$L$33,MATCH(Y389,相性スクリプト1!$K$29:$K$33,0),)," ")</f>
        <v>100</v>
      </c>
      <c r="AW389" s="144">
        <f>IFERROR(T389*INDEX(相性スクリプト1!$L$29:$L$33,MATCH(Z389,相性スクリプト1!$K$29:$K$33,0),)," ")</f>
        <v>340</v>
      </c>
      <c r="AX389" s="144">
        <f>IFERROR(U389*INDEX(相性スクリプト1!$L$29:$L$33,MATCH(AA389,相性スクリプト1!$K$29:$K$33,0),)," ")</f>
        <v>0</v>
      </c>
      <c r="AY389" s="144">
        <f>IFERROR(V389*INDEX(相性スクリプト1!$L$29:$L$33,MATCH(AB389,相性スクリプト1!$K$29:$K$33,0),)," ")</f>
        <v>240</v>
      </c>
      <c r="AZ389" s="144">
        <f t="shared" si="63"/>
        <v>4.4556000000000004</v>
      </c>
      <c r="BA389" s="144">
        <f t="shared" si="63"/>
        <v>5.5444999999999993</v>
      </c>
      <c r="BB389" s="144">
        <f t="shared" si="63"/>
        <v>3.3333999999999997</v>
      </c>
      <c r="BC389" s="144">
        <f t="shared" si="62"/>
        <v>1.1113</v>
      </c>
      <c r="BD389" s="144">
        <f t="shared" si="62"/>
        <v>6.6661999999999999</v>
      </c>
      <c r="BE389" s="144">
        <f t="shared" si="62"/>
        <v>2.2221000000000002</v>
      </c>
      <c r="BF389" s="126">
        <f t="shared" si="56"/>
        <v>453162</v>
      </c>
      <c r="BG389" s="149"/>
    </row>
    <row r="390" spans="1:59" x14ac:dyDescent="0.15">
      <c r="A390" s="108">
        <f t="shared" si="59"/>
        <v>251</v>
      </c>
      <c r="B390" s="54" t="s">
        <v>714</v>
      </c>
      <c r="C390" s="109" t="s">
        <v>184</v>
      </c>
      <c r="D390" s="109" t="s">
        <v>210</v>
      </c>
      <c r="E390" s="110"/>
      <c r="F390" s="110"/>
      <c r="G390" s="110"/>
      <c r="H390" s="110"/>
      <c r="I390" s="110"/>
      <c r="J390" s="110"/>
      <c r="K390" s="110"/>
      <c r="L390" s="114"/>
      <c r="M390" s="114"/>
      <c r="N390" s="114"/>
      <c r="O390" s="114"/>
      <c r="P390" s="114"/>
      <c r="Q390" s="17"/>
      <c r="R390" s="17"/>
      <c r="S390" s="17"/>
      <c r="T390" s="17"/>
      <c r="U390" s="17"/>
      <c r="V390" s="17"/>
      <c r="W390" s="122"/>
      <c r="X390" s="122"/>
      <c r="Y390" s="122"/>
      <c r="Z390" s="122"/>
      <c r="AA390" s="122"/>
      <c r="AB390" s="122"/>
      <c r="AC390" s="126" t="str">
        <f t="shared" si="61"/>
        <v xml:space="preserve"> </v>
      </c>
      <c r="AD390" s="126" t="str">
        <f t="shared" si="61"/>
        <v xml:space="preserve"> </v>
      </c>
      <c r="AE390" s="126" t="str">
        <f t="shared" si="61"/>
        <v xml:space="preserve"> </v>
      </c>
      <c r="AF390" s="126" t="str">
        <f t="shared" si="60"/>
        <v xml:space="preserve"> </v>
      </c>
      <c r="AG390" s="126" t="str">
        <f t="shared" si="60"/>
        <v xml:space="preserve"> </v>
      </c>
      <c r="AH390" s="126" t="str">
        <f t="shared" si="60"/>
        <v xml:space="preserve"> </v>
      </c>
      <c r="AI390" s="134"/>
      <c r="AJ390" s="134"/>
      <c r="AK390" s="134"/>
      <c r="AL390" s="134"/>
      <c r="AM390" s="134" t="str">
        <f t="shared" ref="AM390:AM453" si="64">IF(AL390="-","-",IF(ISBLANK(AL390)," ",SUM(AI390:AL390)))</f>
        <v xml:space="preserve"> </v>
      </c>
      <c r="AN390" s="135" t="str">
        <f t="shared" si="58"/>
        <v xml:space="preserve"> </v>
      </c>
      <c r="AO390" s="135" t="str">
        <f t="shared" si="58"/>
        <v xml:space="preserve"> </v>
      </c>
      <c r="AP390" s="135" t="str">
        <f t="shared" si="58"/>
        <v xml:space="preserve"> </v>
      </c>
      <c r="AQ390" s="135" t="str">
        <f t="shared" si="58"/>
        <v xml:space="preserve"> </v>
      </c>
      <c r="AR390" s="135" t="str">
        <f t="shared" si="58"/>
        <v xml:space="preserve"> </v>
      </c>
      <c r="AS390" s="143"/>
      <c r="AT390" s="144" t="str">
        <f>IFERROR(Q390*INDEX(相性スクリプト1!$L$29:$L$33,MATCH(W390,相性スクリプト1!$K$29:$K$33,0),)," ")</f>
        <v xml:space="preserve"> </v>
      </c>
      <c r="AU390" s="144" t="str">
        <f>IFERROR(R390*INDEX(相性スクリプト1!$L$29:$L$33,MATCH(X390,相性スクリプト1!$K$29:$K$33,0),)," ")</f>
        <v xml:space="preserve"> </v>
      </c>
      <c r="AV390" s="144" t="str">
        <f>IFERROR(S390*INDEX(相性スクリプト1!$L$29:$L$33,MATCH(Y390,相性スクリプト1!$K$29:$K$33,0),)," ")</f>
        <v xml:space="preserve"> </v>
      </c>
      <c r="AW390" s="144" t="str">
        <f>IFERROR(T390*INDEX(相性スクリプト1!$L$29:$L$33,MATCH(Z390,相性スクリプト1!$K$29:$K$33,0),)," ")</f>
        <v xml:space="preserve"> </v>
      </c>
      <c r="AX390" s="144" t="str">
        <f>IFERROR(U390*INDEX(相性スクリプト1!$L$29:$L$33,MATCH(AA390,相性スクリプト1!$K$29:$K$33,0),)," ")</f>
        <v xml:space="preserve"> </v>
      </c>
      <c r="AY390" s="144" t="str">
        <f>IFERROR(V390*INDEX(相性スクリプト1!$L$29:$L$33,MATCH(AB390,相性スクリプト1!$K$29:$K$33,0),)," ")</f>
        <v xml:space="preserve"> </v>
      </c>
      <c r="AZ390" s="144" t="str">
        <f t="shared" si="63"/>
        <v xml:space="preserve"> </v>
      </c>
      <c r="BA390" s="144" t="str">
        <f t="shared" si="63"/>
        <v xml:space="preserve"> </v>
      </c>
      <c r="BB390" s="144" t="str">
        <f t="shared" si="63"/>
        <v xml:space="preserve"> </v>
      </c>
      <c r="BC390" s="144" t="str">
        <f t="shared" si="62"/>
        <v xml:space="preserve"> </v>
      </c>
      <c r="BD390" s="144" t="str">
        <f t="shared" si="62"/>
        <v xml:space="preserve"> </v>
      </c>
      <c r="BE390" s="144" t="str">
        <f t="shared" si="62"/>
        <v xml:space="preserve"> </v>
      </c>
      <c r="BF390" s="126" t="str">
        <f t="shared" ref="BF390:BF453" si="65">IFERROR(AC390*100000+AD390*10000+AE390*1000+AF390*100+AG390*10+AH390," ")</f>
        <v xml:space="preserve"> </v>
      </c>
      <c r="BG390" s="149"/>
    </row>
    <row r="391" spans="1:59" x14ac:dyDescent="0.15">
      <c r="A391" s="108">
        <f t="shared" si="59"/>
        <v>251</v>
      </c>
      <c r="B391" s="54" t="s">
        <v>715</v>
      </c>
      <c r="C391" s="109" t="s">
        <v>184</v>
      </c>
      <c r="D391" s="109" t="s">
        <v>210</v>
      </c>
      <c r="E391" s="110" t="s">
        <v>147</v>
      </c>
      <c r="F391" s="110" t="s">
        <v>156</v>
      </c>
      <c r="G391" s="110">
        <v>370</v>
      </c>
      <c r="H391" s="110" t="s">
        <v>141</v>
      </c>
      <c r="I391" s="110">
        <v>-50</v>
      </c>
      <c r="J391" s="110" t="s">
        <v>135</v>
      </c>
      <c r="K391" s="110">
        <v>6</v>
      </c>
      <c r="L391" s="114" t="s">
        <v>346</v>
      </c>
      <c r="M391" s="114" t="s">
        <v>716</v>
      </c>
      <c r="N391" s="114"/>
      <c r="O391" s="114"/>
      <c r="P391" s="114"/>
      <c r="Q391" s="17">
        <v>85</v>
      </c>
      <c r="R391" s="17">
        <v>104</v>
      </c>
      <c r="S391" s="17">
        <v>101</v>
      </c>
      <c r="T391" s="17">
        <v>182</v>
      </c>
      <c r="U391" s="17">
        <v>98</v>
      </c>
      <c r="V391" s="17">
        <v>169</v>
      </c>
      <c r="W391" s="122" t="s">
        <v>144</v>
      </c>
      <c r="X391" s="122" t="s">
        <v>134</v>
      </c>
      <c r="Y391" s="122" t="s">
        <v>144</v>
      </c>
      <c r="Z391" s="122" t="s">
        <v>131</v>
      </c>
      <c r="AA391" s="122" t="s">
        <v>133</v>
      </c>
      <c r="AB391" s="122" t="s">
        <v>135</v>
      </c>
      <c r="AC391" s="126">
        <f t="shared" si="61"/>
        <v>4</v>
      </c>
      <c r="AD391" s="126">
        <f t="shared" si="61"/>
        <v>5</v>
      </c>
      <c r="AE391" s="126">
        <f t="shared" si="61"/>
        <v>3</v>
      </c>
      <c r="AF391" s="126">
        <f t="shared" si="60"/>
        <v>1</v>
      </c>
      <c r="AG391" s="126">
        <f t="shared" si="60"/>
        <v>6</v>
      </c>
      <c r="AH391" s="126">
        <f t="shared" si="60"/>
        <v>2</v>
      </c>
      <c r="AI391" s="134">
        <v>390</v>
      </c>
      <c r="AJ391" s="134">
        <v>0</v>
      </c>
      <c r="AK391" s="134">
        <v>0</v>
      </c>
      <c r="AL391" s="134">
        <v>124</v>
      </c>
      <c r="AM391" s="134">
        <f t="shared" si="64"/>
        <v>514</v>
      </c>
      <c r="AN391" s="135">
        <f t="shared" si="58"/>
        <v>4.5138888888888885E-3</v>
      </c>
      <c r="AO391" s="135">
        <f t="shared" si="58"/>
        <v>0</v>
      </c>
      <c r="AP391" s="135">
        <f t="shared" si="58"/>
        <v>0</v>
      </c>
      <c r="AQ391" s="135">
        <f t="shared" si="58"/>
        <v>1.4351851851851852E-3</v>
      </c>
      <c r="AR391" s="135">
        <f t="shared" si="58"/>
        <v>5.9490740740740745E-3</v>
      </c>
      <c r="AS391" s="143"/>
      <c r="AT391" s="144">
        <f>IFERROR(Q391*INDEX(相性スクリプト1!$L$29:$L$33,MATCH(W391,相性スクリプト1!$K$29:$K$33,0),)," ")</f>
        <v>85</v>
      </c>
      <c r="AU391" s="144">
        <f>IFERROR(R391*INDEX(相性スクリプト1!$L$29:$L$33,MATCH(X391,相性スクリプト1!$K$29:$K$33,0),)," ")</f>
        <v>52</v>
      </c>
      <c r="AV391" s="144">
        <f>IFERROR(S391*INDEX(相性スクリプト1!$L$29:$L$33,MATCH(Y391,相性スクリプト1!$K$29:$K$33,0),)," ")</f>
        <v>101</v>
      </c>
      <c r="AW391" s="144">
        <f>IFERROR(T391*INDEX(相性スクリプト1!$L$29:$L$33,MATCH(Z391,相性スクリプト1!$K$29:$K$33,0),)," ")</f>
        <v>364</v>
      </c>
      <c r="AX391" s="144">
        <f>IFERROR(U391*INDEX(相性スクリプト1!$L$29:$L$33,MATCH(AA391,相性スクリプト1!$K$29:$K$33,0),)," ")</f>
        <v>0</v>
      </c>
      <c r="AY391" s="144">
        <f>IFERROR(V391*INDEX(相性スクリプト1!$L$29:$L$33,MATCH(AB391,相性スクリプト1!$K$29:$K$33,0),)," ")</f>
        <v>253.5</v>
      </c>
      <c r="AZ391" s="144">
        <f t="shared" si="63"/>
        <v>4.4666000000000006</v>
      </c>
      <c r="BA391" s="144">
        <f t="shared" si="63"/>
        <v>5.5335000000000001</v>
      </c>
      <c r="BB391" s="144">
        <f t="shared" si="63"/>
        <v>3.3443999999999998</v>
      </c>
      <c r="BC391" s="144">
        <f t="shared" si="62"/>
        <v>1.1113</v>
      </c>
      <c r="BD391" s="144">
        <f t="shared" si="62"/>
        <v>6.6551999999999998</v>
      </c>
      <c r="BE391" s="144">
        <f t="shared" si="62"/>
        <v>2.2221000000000002</v>
      </c>
      <c r="BF391" s="126">
        <f t="shared" si="65"/>
        <v>453162</v>
      </c>
      <c r="BG391" s="149"/>
    </row>
    <row r="392" spans="1:59" x14ac:dyDescent="0.15">
      <c r="A392" s="108">
        <f t="shared" si="59"/>
        <v>251</v>
      </c>
      <c r="B392" s="54" t="s">
        <v>717</v>
      </c>
      <c r="C392" s="109" t="s">
        <v>184</v>
      </c>
      <c r="D392" s="109" t="s">
        <v>210</v>
      </c>
      <c r="E392" s="110" t="s">
        <v>147</v>
      </c>
      <c r="F392" s="110" t="s">
        <v>156</v>
      </c>
      <c r="G392" s="110">
        <v>350</v>
      </c>
      <c r="H392" s="110" t="s">
        <v>141</v>
      </c>
      <c r="I392" s="110">
        <v>-40</v>
      </c>
      <c r="J392" s="110" t="s">
        <v>131</v>
      </c>
      <c r="K392" s="110">
        <v>6</v>
      </c>
      <c r="L392" s="114" t="s">
        <v>346</v>
      </c>
      <c r="M392" s="114"/>
      <c r="N392" s="114"/>
      <c r="O392" s="114"/>
      <c r="P392" s="114"/>
      <c r="Q392" s="17">
        <v>62</v>
      </c>
      <c r="R392" s="17">
        <v>62</v>
      </c>
      <c r="S392" s="17">
        <v>104</v>
      </c>
      <c r="T392" s="17">
        <v>203</v>
      </c>
      <c r="U392" s="17">
        <v>91</v>
      </c>
      <c r="V392" s="17">
        <v>122</v>
      </c>
      <c r="W392" s="122" t="s">
        <v>134</v>
      </c>
      <c r="X392" s="122" t="s">
        <v>134</v>
      </c>
      <c r="Y392" s="122" t="s">
        <v>144</v>
      </c>
      <c r="Z392" s="122" t="s">
        <v>131</v>
      </c>
      <c r="AA392" s="122" t="s">
        <v>134</v>
      </c>
      <c r="AB392" s="122" t="s">
        <v>144</v>
      </c>
      <c r="AC392" s="126">
        <f t="shared" si="61"/>
        <v>6</v>
      </c>
      <c r="AD392" s="126">
        <f t="shared" si="61"/>
        <v>5</v>
      </c>
      <c r="AE392" s="126">
        <f t="shared" si="61"/>
        <v>3</v>
      </c>
      <c r="AF392" s="126">
        <f t="shared" si="60"/>
        <v>1</v>
      </c>
      <c r="AG392" s="126">
        <f t="shared" si="60"/>
        <v>4</v>
      </c>
      <c r="AH392" s="126">
        <f t="shared" si="60"/>
        <v>2</v>
      </c>
      <c r="AI392" s="134">
        <v>823</v>
      </c>
      <c r="AJ392" s="134">
        <v>0</v>
      </c>
      <c r="AK392" s="134">
        <v>0</v>
      </c>
      <c r="AL392" s="134">
        <v>246</v>
      </c>
      <c r="AM392" s="134">
        <f t="shared" si="64"/>
        <v>1069</v>
      </c>
      <c r="AN392" s="135">
        <f t="shared" si="58"/>
        <v>9.525462962962963E-3</v>
      </c>
      <c r="AO392" s="135">
        <f t="shared" si="58"/>
        <v>0</v>
      </c>
      <c r="AP392" s="135">
        <f t="shared" si="58"/>
        <v>0</v>
      </c>
      <c r="AQ392" s="135">
        <f t="shared" si="58"/>
        <v>2.8472222222222223E-3</v>
      </c>
      <c r="AR392" s="135">
        <f t="shared" si="58"/>
        <v>1.2372685185185184E-2</v>
      </c>
      <c r="AS392" s="143"/>
      <c r="AT392" s="144">
        <f>IFERROR(Q392*INDEX(相性スクリプト1!$L$29:$L$33,MATCH(W392,相性スクリプト1!$K$29:$K$33,0),)," ")</f>
        <v>31</v>
      </c>
      <c r="AU392" s="144">
        <f>IFERROR(R392*INDEX(相性スクリプト1!$L$29:$L$33,MATCH(X392,相性スクリプト1!$K$29:$K$33,0),)," ")</f>
        <v>31</v>
      </c>
      <c r="AV392" s="144">
        <f>IFERROR(S392*INDEX(相性スクリプト1!$L$29:$L$33,MATCH(Y392,相性スクリプト1!$K$29:$K$33,0),)," ")</f>
        <v>104</v>
      </c>
      <c r="AW392" s="144">
        <f>IFERROR(T392*INDEX(相性スクリプト1!$L$29:$L$33,MATCH(Z392,相性スクリプト1!$K$29:$K$33,0),)," ")</f>
        <v>406</v>
      </c>
      <c r="AX392" s="144">
        <f>IFERROR(U392*INDEX(相性スクリプト1!$L$29:$L$33,MATCH(AA392,相性スクリプト1!$K$29:$K$33,0),)," ")</f>
        <v>45.5</v>
      </c>
      <c r="AY392" s="144">
        <f>IFERROR(V392*INDEX(相性スクリプト1!$L$29:$L$33,MATCH(AB392,相性スクリプト1!$K$29:$K$33,0),)," ")</f>
        <v>122</v>
      </c>
      <c r="AZ392" s="144">
        <f t="shared" si="63"/>
        <v>5.5556000000000001</v>
      </c>
      <c r="BA392" s="144">
        <f t="shared" si="63"/>
        <v>5.5554999999999994</v>
      </c>
      <c r="BB392" s="144">
        <f t="shared" si="63"/>
        <v>3.3333999999999997</v>
      </c>
      <c r="BC392" s="144">
        <f t="shared" si="62"/>
        <v>1.1113</v>
      </c>
      <c r="BD392" s="144">
        <f t="shared" si="62"/>
        <v>4.4442000000000004</v>
      </c>
      <c r="BE392" s="144">
        <f t="shared" si="62"/>
        <v>2.2221000000000002</v>
      </c>
      <c r="BF392" s="126">
        <f t="shared" si="65"/>
        <v>653142</v>
      </c>
      <c r="BG392" s="149"/>
    </row>
    <row r="393" spans="1:59" x14ac:dyDescent="0.15">
      <c r="A393" s="108">
        <f t="shared" si="59"/>
        <v>251</v>
      </c>
      <c r="B393" s="54" t="s">
        <v>718</v>
      </c>
      <c r="C393" s="109" t="s">
        <v>184</v>
      </c>
      <c r="D393" s="109" t="s">
        <v>210</v>
      </c>
      <c r="E393" s="110" t="s">
        <v>147</v>
      </c>
      <c r="F393" s="110" t="s">
        <v>156</v>
      </c>
      <c r="G393" s="110">
        <v>370</v>
      </c>
      <c r="H393" s="110" t="s">
        <v>149</v>
      </c>
      <c r="I393" s="110">
        <v>-25</v>
      </c>
      <c r="J393" s="110" t="s">
        <v>131</v>
      </c>
      <c r="K393" s="110">
        <v>6</v>
      </c>
      <c r="L393" s="114" t="s">
        <v>346</v>
      </c>
      <c r="M393" s="114"/>
      <c r="N393" s="114"/>
      <c r="O393" s="114"/>
      <c r="P393" s="114"/>
      <c r="Q393" s="17">
        <v>51</v>
      </c>
      <c r="R393" s="17">
        <v>39</v>
      </c>
      <c r="S393" s="17">
        <v>18</v>
      </c>
      <c r="T393" s="17">
        <v>189</v>
      </c>
      <c r="U393" s="17">
        <v>43</v>
      </c>
      <c r="V393" s="17">
        <v>184</v>
      </c>
      <c r="W393" s="122" t="s">
        <v>144</v>
      </c>
      <c r="X393" s="122" t="s">
        <v>134</v>
      </c>
      <c r="Y393" s="122" t="s">
        <v>133</v>
      </c>
      <c r="Z393" s="122" t="s">
        <v>131</v>
      </c>
      <c r="AA393" s="122" t="s">
        <v>133</v>
      </c>
      <c r="AB393" s="122" t="s">
        <v>131</v>
      </c>
      <c r="AC393" s="126">
        <f t="shared" si="61"/>
        <v>3</v>
      </c>
      <c r="AD393" s="126">
        <f t="shared" si="61"/>
        <v>4</v>
      </c>
      <c r="AE393" s="126">
        <f t="shared" si="61"/>
        <v>6</v>
      </c>
      <c r="AF393" s="126">
        <f t="shared" si="60"/>
        <v>1</v>
      </c>
      <c r="AG393" s="126">
        <f t="shared" si="60"/>
        <v>5</v>
      </c>
      <c r="AH393" s="126">
        <f t="shared" si="60"/>
        <v>2</v>
      </c>
      <c r="AI393" s="134">
        <v>2721</v>
      </c>
      <c r="AJ393" s="134">
        <v>0</v>
      </c>
      <c r="AK393" s="134">
        <v>0</v>
      </c>
      <c r="AL393" s="134">
        <v>281</v>
      </c>
      <c r="AM393" s="134">
        <f t="shared" si="64"/>
        <v>3002</v>
      </c>
      <c r="AN393" s="135">
        <f t="shared" si="58"/>
        <v>3.1493055555555559E-2</v>
      </c>
      <c r="AO393" s="135">
        <f t="shared" si="58"/>
        <v>0</v>
      </c>
      <c r="AP393" s="135">
        <f t="shared" si="58"/>
        <v>0</v>
      </c>
      <c r="AQ393" s="135">
        <f t="shared" si="58"/>
        <v>3.2523148148148147E-3</v>
      </c>
      <c r="AR393" s="135">
        <f t="shared" si="58"/>
        <v>3.4745370370370371E-2</v>
      </c>
      <c r="AS393" s="143"/>
      <c r="AT393" s="144">
        <f>IFERROR(Q393*INDEX(相性スクリプト1!$L$29:$L$33,MATCH(W393,相性スクリプト1!$K$29:$K$33,0),)," ")</f>
        <v>51</v>
      </c>
      <c r="AU393" s="144">
        <f>IFERROR(R393*INDEX(相性スクリプト1!$L$29:$L$33,MATCH(X393,相性スクリプト1!$K$29:$K$33,0),)," ")</f>
        <v>19.5</v>
      </c>
      <c r="AV393" s="144">
        <f>IFERROR(S393*INDEX(相性スクリプト1!$L$29:$L$33,MATCH(Y393,相性スクリプト1!$K$29:$K$33,0),)," ")</f>
        <v>0</v>
      </c>
      <c r="AW393" s="144">
        <f>IFERROR(T393*INDEX(相性スクリプト1!$L$29:$L$33,MATCH(Z393,相性スクリプト1!$K$29:$K$33,0),)," ")</f>
        <v>378</v>
      </c>
      <c r="AX393" s="144">
        <f>IFERROR(U393*INDEX(相性スクリプト1!$L$29:$L$33,MATCH(AA393,相性スクリプト1!$K$29:$K$33,0),)," ")</f>
        <v>0</v>
      </c>
      <c r="AY393" s="144">
        <f>IFERROR(V393*INDEX(相性スクリプト1!$L$29:$L$33,MATCH(AB393,相性スクリプト1!$K$29:$K$33,0),)," ")</f>
        <v>368</v>
      </c>
      <c r="AZ393" s="144">
        <f t="shared" si="63"/>
        <v>3.3335999999999997</v>
      </c>
      <c r="BA393" s="144">
        <f t="shared" si="63"/>
        <v>4.4554999999999998</v>
      </c>
      <c r="BB393" s="144">
        <f t="shared" si="63"/>
        <v>5.5663999999999998</v>
      </c>
      <c r="BC393" s="144">
        <f t="shared" si="62"/>
        <v>1.1113</v>
      </c>
      <c r="BD393" s="144">
        <f t="shared" si="62"/>
        <v>5.5442</v>
      </c>
      <c r="BE393" s="144">
        <f t="shared" si="62"/>
        <v>2.2221000000000002</v>
      </c>
      <c r="BF393" s="126">
        <f t="shared" si="65"/>
        <v>346152</v>
      </c>
      <c r="BG393" s="149"/>
    </row>
    <row r="394" spans="1:59" x14ac:dyDescent="0.15">
      <c r="A394" s="108">
        <f t="shared" si="59"/>
        <v>252</v>
      </c>
      <c r="B394" s="54" t="s">
        <v>719</v>
      </c>
      <c r="C394" s="109" t="s">
        <v>187</v>
      </c>
      <c r="D394" s="109" t="s">
        <v>127</v>
      </c>
      <c r="E394" s="110" t="s">
        <v>128</v>
      </c>
      <c r="F394" s="110" t="s">
        <v>140</v>
      </c>
      <c r="G394" s="110">
        <v>330</v>
      </c>
      <c r="H394" s="110" t="s">
        <v>141</v>
      </c>
      <c r="I394" s="110">
        <v>-50</v>
      </c>
      <c r="J394" s="110" t="s">
        <v>144</v>
      </c>
      <c r="K394" s="110">
        <v>10</v>
      </c>
      <c r="L394" s="114" t="s">
        <v>132</v>
      </c>
      <c r="M394" s="114"/>
      <c r="N394" s="114"/>
      <c r="O394" s="114"/>
      <c r="P394" s="114"/>
      <c r="Q394" s="17">
        <v>80</v>
      </c>
      <c r="R394" s="17">
        <v>120</v>
      </c>
      <c r="S394" s="17">
        <v>170</v>
      </c>
      <c r="T394" s="17">
        <v>130</v>
      </c>
      <c r="U394" s="17">
        <v>100</v>
      </c>
      <c r="V394" s="17">
        <v>90</v>
      </c>
      <c r="W394" s="122" t="s">
        <v>134</v>
      </c>
      <c r="X394" s="122" t="s">
        <v>144</v>
      </c>
      <c r="Y394" s="122" t="s">
        <v>131</v>
      </c>
      <c r="Z394" s="122" t="s">
        <v>135</v>
      </c>
      <c r="AA394" s="122" t="s">
        <v>144</v>
      </c>
      <c r="AB394" s="122" t="s">
        <v>134</v>
      </c>
      <c r="AC394" s="126">
        <f t="shared" si="61"/>
        <v>6</v>
      </c>
      <c r="AD394" s="126">
        <f t="shared" si="61"/>
        <v>3</v>
      </c>
      <c r="AE394" s="126">
        <f t="shared" si="61"/>
        <v>1</v>
      </c>
      <c r="AF394" s="126">
        <f t="shared" si="60"/>
        <v>2</v>
      </c>
      <c r="AG394" s="126">
        <f t="shared" si="60"/>
        <v>4</v>
      </c>
      <c r="AH394" s="126">
        <f t="shared" si="60"/>
        <v>5</v>
      </c>
      <c r="AI394" s="134">
        <v>5</v>
      </c>
      <c r="AJ394" s="134">
        <v>0</v>
      </c>
      <c r="AK394" s="134">
        <v>0</v>
      </c>
      <c r="AL394" s="134">
        <v>360</v>
      </c>
      <c r="AM394" s="134">
        <f t="shared" si="64"/>
        <v>365</v>
      </c>
      <c r="AN394" s="135">
        <f t="shared" si="58"/>
        <v>5.7870370370370373E-5</v>
      </c>
      <c r="AO394" s="135">
        <f t="shared" si="58"/>
        <v>0</v>
      </c>
      <c r="AP394" s="135">
        <f t="shared" si="58"/>
        <v>0</v>
      </c>
      <c r="AQ394" s="135">
        <f t="shared" si="58"/>
        <v>4.1666666666666666E-3</v>
      </c>
      <c r="AR394" s="135">
        <f t="shared" si="58"/>
        <v>4.2245370370370371E-3</v>
      </c>
      <c r="AS394" s="143"/>
      <c r="AT394" s="144">
        <f>IFERROR(Q394*INDEX(相性スクリプト1!$L$29:$L$33,MATCH(W394,相性スクリプト1!$K$29:$K$33,0),)," ")</f>
        <v>40</v>
      </c>
      <c r="AU394" s="144">
        <f>IFERROR(R394*INDEX(相性スクリプト1!$L$29:$L$33,MATCH(X394,相性スクリプト1!$K$29:$K$33,0),)," ")</f>
        <v>120</v>
      </c>
      <c r="AV394" s="144">
        <f>IFERROR(S394*INDEX(相性スクリプト1!$L$29:$L$33,MATCH(Y394,相性スクリプト1!$K$29:$K$33,0),)," ")</f>
        <v>340</v>
      </c>
      <c r="AW394" s="144">
        <f>IFERROR(T394*INDEX(相性スクリプト1!$L$29:$L$33,MATCH(Z394,相性スクリプト1!$K$29:$K$33,0),)," ")</f>
        <v>195</v>
      </c>
      <c r="AX394" s="144">
        <f>IFERROR(U394*INDEX(相性スクリプト1!$L$29:$L$33,MATCH(AA394,相性スクリプト1!$K$29:$K$33,0),)," ")</f>
        <v>100</v>
      </c>
      <c r="AY394" s="144">
        <f>IFERROR(V394*INDEX(相性スクリプト1!$L$29:$L$33,MATCH(AB394,相性スクリプト1!$K$29:$K$33,0),)," ")</f>
        <v>45</v>
      </c>
      <c r="AZ394" s="144">
        <f t="shared" si="63"/>
        <v>6.6665999999999999</v>
      </c>
      <c r="BA394" s="144">
        <f t="shared" si="63"/>
        <v>3.3334999999999999</v>
      </c>
      <c r="BB394" s="144">
        <f t="shared" si="63"/>
        <v>1.1113999999999999</v>
      </c>
      <c r="BC394" s="144">
        <f t="shared" si="62"/>
        <v>2.2223000000000002</v>
      </c>
      <c r="BD394" s="144">
        <f t="shared" si="62"/>
        <v>4.4442000000000004</v>
      </c>
      <c r="BE394" s="144">
        <f t="shared" si="62"/>
        <v>5.5550999999999995</v>
      </c>
      <c r="BF394" s="126">
        <f t="shared" si="65"/>
        <v>631245</v>
      </c>
      <c r="BG394" s="149"/>
    </row>
    <row r="395" spans="1:59" x14ac:dyDescent="0.15">
      <c r="A395" s="108">
        <f t="shared" si="59"/>
        <v>253</v>
      </c>
      <c r="B395" s="54" t="s">
        <v>720</v>
      </c>
      <c r="C395" s="109" t="s">
        <v>187</v>
      </c>
      <c r="D395" s="109" t="s">
        <v>159</v>
      </c>
      <c r="E395" s="110" t="s">
        <v>128</v>
      </c>
      <c r="F395" s="110" t="s">
        <v>140</v>
      </c>
      <c r="G395" s="110">
        <v>350</v>
      </c>
      <c r="H395" s="110" t="s">
        <v>721</v>
      </c>
      <c r="I395" s="110">
        <v>5</v>
      </c>
      <c r="J395" s="110" t="s">
        <v>134</v>
      </c>
      <c r="K395" s="110">
        <v>14</v>
      </c>
      <c r="L395" s="114" t="s">
        <v>132</v>
      </c>
      <c r="M395" s="114"/>
      <c r="N395" s="114"/>
      <c r="O395" s="114"/>
      <c r="P395" s="114"/>
      <c r="Q395" s="17">
        <v>80</v>
      </c>
      <c r="R395" s="17">
        <v>120</v>
      </c>
      <c r="S395" s="17">
        <v>170</v>
      </c>
      <c r="T395" s="17">
        <v>130</v>
      </c>
      <c r="U395" s="17">
        <v>90</v>
      </c>
      <c r="V395" s="17">
        <v>100</v>
      </c>
      <c r="W395" s="122" t="s">
        <v>134</v>
      </c>
      <c r="X395" s="122" t="s">
        <v>144</v>
      </c>
      <c r="Y395" s="122" t="s">
        <v>131</v>
      </c>
      <c r="Z395" s="122" t="s">
        <v>135</v>
      </c>
      <c r="AA395" s="122" t="s">
        <v>134</v>
      </c>
      <c r="AB395" s="122" t="s">
        <v>134</v>
      </c>
      <c r="AC395" s="126">
        <f t="shared" si="61"/>
        <v>6</v>
      </c>
      <c r="AD395" s="126">
        <f t="shared" si="61"/>
        <v>3</v>
      </c>
      <c r="AE395" s="126">
        <f t="shared" si="61"/>
        <v>1</v>
      </c>
      <c r="AF395" s="126">
        <f t="shared" si="60"/>
        <v>2</v>
      </c>
      <c r="AG395" s="126">
        <f t="shared" si="60"/>
        <v>5</v>
      </c>
      <c r="AH395" s="126">
        <f t="shared" si="60"/>
        <v>4</v>
      </c>
      <c r="AI395" s="134">
        <v>48</v>
      </c>
      <c r="AJ395" s="134">
        <v>0</v>
      </c>
      <c r="AK395" s="134">
        <v>0</v>
      </c>
      <c r="AL395" s="134">
        <v>360</v>
      </c>
      <c r="AM395" s="134">
        <f t="shared" si="64"/>
        <v>408</v>
      </c>
      <c r="AN395" s="135">
        <f t="shared" si="58"/>
        <v>5.5555555555555556E-4</v>
      </c>
      <c r="AO395" s="135">
        <f t="shared" si="58"/>
        <v>0</v>
      </c>
      <c r="AP395" s="135">
        <f t="shared" si="58"/>
        <v>0</v>
      </c>
      <c r="AQ395" s="135">
        <f t="shared" si="58"/>
        <v>4.1666666666666666E-3</v>
      </c>
      <c r="AR395" s="135">
        <f t="shared" si="58"/>
        <v>4.7222222222222223E-3</v>
      </c>
      <c r="AS395" s="143"/>
      <c r="AT395" s="144">
        <f>IFERROR(Q395*INDEX(相性スクリプト1!$L$29:$L$33,MATCH(W395,相性スクリプト1!$K$29:$K$33,0),)," ")</f>
        <v>40</v>
      </c>
      <c r="AU395" s="144">
        <f>IFERROR(R395*INDEX(相性スクリプト1!$L$29:$L$33,MATCH(X395,相性スクリプト1!$K$29:$K$33,0),)," ")</f>
        <v>120</v>
      </c>
      <c r="AV395" s="144">
        <f>IFERROR(S395*INDEX(相性スクリプト1!$L$29:$L$33,MATCH(Y395,相性スクリプト1!$K$29:$K$33,0),)," ")</f>
        <v>340</v>
      </c>
      <c r="AW395" s="144">
        <f>IFERROR(T395*INDEX(相性スクリプト1!$L$29:$L$33,MATCH(Z395,相性スクリプト1!$K$29:$K$33,0),)," ")</f>
        <v>195</v>
      </c>
      <c r="AX395" s="144">
        <f>IFERROR(U395*INDEX(相性スクリプト1!$L$29:$L$33,MATCH(AA395,相性スクリプト1!$K$29:$K$33,0),)," ")</f>
        <v>45</v>
      </c>
      <c r="AY395" s="144">
        <f>IFERROR(V395*INDEX(相性スクリプト1!$L$29:$L$33,MATCH(AB395,相性スクリプト1!$K$29:$K$33,0),)," ")</f>
        <v>50</v>
      </c>
      <c r="AZ395" s="144">
        <f t="shared" si="63"/>
        <v>6.6665999999999999</v>
      </c>
      <c r="BA395" s="144">
        <f t="shared" si="63"/>
        <v>3.3334999999999999</v>
      </c>
      <c r="BB395" s="144">
        <f t="shared" si="63"/>
        <v>1.1113999999999999</v>
      </c>
      <c r="BC395" s="144">
        <f t="shared" si="62"/>
        <v>2.2223000000000002</v>
      </c>
      <c r="BD395" s="144">
        <f t="shared" si="62"/>
        <v>5.5552000000000001</v>
      </c>
      <c r="BE395" s="144">
        <f t="shared" si="62"/>
        <v>4.4440999999999997</v>
      </c>
      <c r="BF395" s="126">
        <f t="shared" si="65"/>
        <v>631254</v>
      </c>
      <c r="BG395" s="149"/>
    </row>
    <row r="396" spans="1:59" x14ac:dyDescent="0.15">
      <c r="A396" s="108">
        <f t="shared" si="59"/>
        <v>254</v>
      </c>
      <c r="B396" s="54" t="s">
        <v>722</v>
      </c>
      <c r="C396" s="109" t="s">
        <v>187</v>
      </c>
      <c r="D396" s="109" t="s">
        <v>161</v>
      </c>
      <c r="E396" s="110" t="s">
        <v>128</v>
      </c>
      <c r="F396" s="110" t="s">
        <v>162</v>
      </c>
      <c r="G396" s="110">
        <v>350</v>
      </c>
      <c r="H396" s="110" t="s">
        <v>149</v>
      </c>
      <c r="I396" s="110">
        <v>-25</v>
      </c>
      <c r="J396" s="110" t="s">
        <v>140</v>
      </c>
      <c r="K396" s="110">
        <v>12</v>
      </c>
      <c r="L396" s="114" t="s">
        <v>132</v>
      </c>
      <c r="M396" s="114"/>
      <c r="N396" s="114"/>
      <c r="O396" s="114"/>
      <c r="P396" s="114" t="s">
        <v>163</v>
      </c>
      <c r="Q396" s="17">
        <v>80</v>
      </c>
      <c r="R396" s="17">
        <v>120</v>
      </c>
      <c r="S396" s="17">
        <v>150</v>
      </c>
      <c r="T396" s="17">
        <v>130</v>
      </c>
      <c r="U396" s="17">
        <v>90</v>
      </c>
      <c r="V396" s="17">
        <v>100</v>
      </c>
      <c r="W396" s="122" t="s">
        <v>134</v>
      </c>
      <c r="X396" s="122" t="s">
        <v>144</v>
      </c>
      <c r="Y396" s="122" t="s">
        <v>135</v>
      </c>
      <c r="Z396" s="122" t="s">
        <v>135</v>
      </c>
      <c r="AA396" s="122" t="s">
        <v>134</v>
      </c>
      <c r="AB396" s="122" t="s">
        <v>134</v>
      </c>
      <c r="AC396" s="126">
        <f t="shared" si="61"/>
        <v>6</v>
      </c>
      <c r="AD396" s="126">
        <f t="shared" si="61"/>
        <v>3</v>
      </c>
      <c r="AE396" s="126">
        <f t="shared" si="61"/>
        <v>1</v>
      </c>
      <c r="AF396" s="126">
        <f t="shared" si="60"/>
        <v>2</v>
      </c>
      <c r="AG396" s="126">
        <f t="shared" si="60"/>
        <v>5</v>
      </c>
      <c r="AH396" s="126">
        <f t="shared" si="60"/>
        <v>4</v>
      </c>
      <c r="AI396" s="134">
        <v>46</v>
      </c>
      <c r="AJ396" s="134">
        <v>0</v>
      </c>
      <c r="AK396" s="134">
        <v>0</v>
      </c>
      <c r="AL396" s="134">
        <v>360</v>
      </c>
      <c r="AM396" s="134">
        <f t="shared" si="64"/>
        <v>406</v>
      </c>
      <c r="AN396" s="135">
        <f t="shared" si="58"/>
        <v>5.3240740740740744E-4</v>
      </c>
      <c r="AO396" s="135">
        <f t="shared" si="58"/>
        <v>0</v>
      </c>
      <c r="AP396" s="135">
        <f t="shared" si="58"/>
        <v>0</v>
      </c>
      <c r="AQ396" s="135">
        <f t="shared" si="58"/>
        <v>4.1666666666666666E-3</v>
      </c>
      <c r="AR396" s="135">
        <f t="shared" si="58"/>
        <v>4.6990740740740743E-3</v>
      </c>
      <c r="AS396" s="143"/>
      <c r="AT396" s="144">
        <f>IFERROR(Q396*INDEX(相性スクリプト1!$L$29:$L$33,MATCH(W396,相性スクリプト1!$K$29:$K$33,0),)," ")</f>
        <v>40</v>
      </c>
      <c r="AU396" s="144">
        <f>IFERROR(R396*INDEX(相性スクリプト1!$L$29:$L$33,MATCH(X396,相性スクリプト1!$K$29:$K$33,0),)," ")</f>
        <v>120</v>
      </c>
      <c r="AV396" s="144">
        <f>IFERROR(S396*INDEX(相性スクリプト1!$L$29:$L$33,MATCH(Y396,相性スクリプト1!$K$29:$K$33,0),)," ")</f>
        <v>225</v>
      </c>
      <c r="AW396" s="144">
        <f>IFERROR(T396*INDEX(相性スクリプト1!$L$29:$L$33,MATCH(Z396,相性スクリプト1!$K$29:$K$33,0),)," ")</f>
        <v>195</v>
      </c>
      <c r="AX396" s="144">
        <f>IFERROR(U396*INDEX(相性スクリプト1!$L$29:$L$33,MATCH(AA396,相性スクリプト1!$K$29:$K$33,0),)," ")</f>
        <v>45</v>
      </c>
      <c r="AY396" s="144">
        <f>IFERROR(V396*INDEX(相性スクリプト1!$L$29:$L$33,MATCH(AB396,相性スクリプト1!$K$29:$K$33,0),)," ")</f>
        <v>50</v>
      </c>
      <c r="AZ396" s="144">
        <f t="shared" si="63"/>
        <v>6.6665999999999999</v>
      </c>
      <c r="BA396" s="144">
        <f t="shared" si="63"/>
        <v>3.3334999999999999</v>
      </c>
      <c r="BB396" s="144">
        <f t="shared" si="63"/>
        <v>1.1113999999999999</v>
      </c>
      <c r="BC396" s="144">
        <f t="shared" si="62"/>
        <v>2.2223000000000002</v>
      </c>
      <c r="BD396" s="144">
        <f t="shared" si="62"/>
        <v>5.5552000000000001</v>
      </c>
      <c r="BE396" s="144">
        <f t="shared" si="62"/>
        <v>4.4440999999999997</v>
      </c>
      <c r="BF396" s="126">
        <f t="shared" si="65"/>
        <v>631254</v>
      </c>
      <c r="BG396" s="149"/>
    </row>
    <row r="397" spans="1:59" x14ac:dyDescent="0.15">
      <c r="A397" s="108">
        <f t="shared" si="59"/>
        <v>255</v>
      </c>
      <c r="B397" s="54" t="s">
        <v>723</v>
      </c>
      <c r="C397" s="109" t="s">
        <v>187</v>
      </c>
      <c r="D397" s="109" t="s">
        <v>169</v>
      </c>
      <c r="E397" s="110" t="s">
        <v>128</v>
      </c>
      <c r="F397" s="110" t="s">
        <v>162</v>
      </c>
      <c r="G397" s="110">
        <v>330</v>
      </c>
      <c r="H397" s="110" t="s">
        <v>141</v>
      </c>
      <c r="I397" s="110">
        <v>45</v>
      </c>
      <c r="J397" s="110" t="s">
        <v>144</v>
      </c>
      <c r="K397" s="110">
        <v>11</v>
      </c>
      <c r="L397" s="114" t="s">
        <v>132</v>
      </c>
      <c r="M397" s="114"/>
      <c r="N397" s="114"/>
      <c r="O397" s="114"/>
      <c r="P397" s="114"/>
      <c r="Q397" s="17">
        <v>80</v>
      </c>
      <c r="R397" s="17">
        <v>120</v>
      </c>
      <c r="S397" s="17">
        <v>160</v>
      </c>
      <c r="T397" s="17">
        <v>130</v>
      </c>
      <c r="U397" s="17">
        <v>110</v>
      </c>
      <c r="V397" s="17">
        <v>100</v>
      </c>
      <c r="W397" s="122" t="s">
        <v>134</v>
      </c>
      <c r="X397" s="122" t="s">
        <v>144</v>
      </c>
      <c r="Y397" s="122" t="s">
        <v>131</v>
      </c>
      <c r="Z397" s="122" t="s">
        <v>135</v>
      </c>
      <c r="AA397" s="122" t="s">
        <v>144</v>
      </c>
      <c r="AB397" s="122" t="s">
        <v>134</v>
      </c>
      <c r="AC397" s="126">
        <f t="shared" si="61"/>
        <v>6</v>
      </c>
      <c r="AD397" s="126">
        <f t="shared" si="61"/>
        <v>3</v>
      </c>
      <c r="AE397" s="126">
        <f t="shared" si="61"/>
        <v>1</v>
      </c>
      <c r="AF397" s="126">
        <f t="shared" si="60"/>
        <v>2</v>
      </c>
      <c r="AG397" s="126">
        <f t="shared" si="60"/>
        <v>4</v>
      </c>
      <c r="AH397" s="126">
        <f t="shared" si="60"/>
        <v>5</v>
      </c>
      <c r="AI397" s="134">
        <v>36</v>
      </c>
      <c r="AJ397" s="134">
        <v>0</v>
      </c>
      <c r="AK397" s="134">
        <v>0</v>
      </c>
      <c r="AL397" s="134">
        <v>360</v>
      </c>
      <c r="AM397" s="134">
        <f t="shared" si="64"/>
        <v>396</v>
      </c>
      <c r="AN397" s="135">
        <f t="shared" si="58"/>
        <v>4.1666666666666669E-4</v>
      </c>
      <c r="AO397" s="135">
        <f t="shared" si="58"/>
        <v>0</v>
      </c>
      <c r="AP397" s="135">
        <f t="shared" si="58"/>
        <v>0</v>
      </c>
      <c r="AQ397" s="135">
        <f t="shared" si="58"/>
        <v>4.1666666666666666E-3</v>
      </c>
      <c r="AR397" s="135">
        <f t="shared" si="58"/>
        <v>4.5833333333333334E-3</v>
      </c>
      <c r="AS397" s="143"/>
      <c r="AT397" s="144">
        <f>IFERROR(Q397*INDEX(相性スクリプト1!$L$29:$L$33,MATCH(W397,相性スクリプト1!$K$29:$K$33,0),)," ")</f>
        <v>40</v>
      </c>
      <c r="AU397" s="144">
        <f>IFERROR(R397*INDEX(相性スクリプト1!$L$29:$L$33,MATCH(X397,相性スクリプト1!$K$29:$K$33,0),)," ")</f>
        <v>120</v>
      </c>
      <c r="AV397" s="144">
        <f>IFERROR(S397*INDEX(相性スクリプト1!$L$29:$L$33,MATCH(Y397,相性スクリプト1!$K$29:$K$33,0),)," ")</f>
        <v>320</v>
      </c>
      <c r="AW397" s="144">
        <f>IFERROR(T397*INDEX(相性スクリプト1!$L$29:$L$33,MATCH(Z397,相性スクリプト1!$K$29:$K$33,0),)," ")</f>
        <v>195</v>
      </c>
      <c r="AX397" s="144">
        <f>IFERROR(U397*INDEX(相性スクリプト1!$L$29:$L$33,MATCH(AA397,相性スクリプト1!$K$29:$K$33,0),)," ")</f>
        <v>110</v>
      </c>
      <c r="AY397" s="144">
        <f>IFERROR(V397*INDEX(相性スクリプト1!$L$29:$L$33,MATCH(AB397,相性スクリプト1!$K$29:$K$33,0),)," ")</f>
        <v>50</v>
      </c>
      <c r="AZ397" s="144">
        <f t="shared" si="63"/>
        <v>6.6665999999999999</v>
      </c>
      <c r="BA397" s="144">
        <f t="shared" si="63"/>
        <v>3.3334999999999999</v>
      </c>
      <c r="BB397" s="144">
        <f t="shared" si="63"/>
        <v>1.1113999999999999</v>
      </c>
      <c r="BC397" s="144">
        <f t="shared" si="62"/>
        <v>2.2223000000000002</v>
      </c>
      <c r="BD397" s="144">
        <f t="shared" si="62"/>
        <v>4.4442000000000004</v>
      </c>
      <c r="BE397" s="144">
        <f t="shared" si="62"/>
        <v>5.5550999999999995</v>
      </c>
      <c r="BF397" s="126">
        <f t="shared" si="65"/>
        <v>631245</v>
      </c>
      <c r="BG397" s="149"/>
    </row>
    <row r="398" spans="1:59" x14ac:dyDescent="0.15">
      <c r="A398" s="108">
        <f t="shared" si="59"/>
        <v>256</v>
      </c>
      <c r="B398" s="54" t="s">
        <v>724</v>
      </c>
      <c r="C398" s="109" t="s">
        <v>187</v>
      </c>
      <c r="D398" s="109" t="s">
        <v>171</v>
      </c>
      <c r="E398" s="110" t="s">
        <v>128</v>
      </c>
      <c r="F398" s="110" t="s">
        <v>162</v>
      </c>
      <c r="G398" s="110">
        <v>330</v>
      </c>
      <c r="H398" s="110" t="s">
        <v>149</v>
      </c>
      <c r="I398" s="110">
        <v>15</v>
      </c>
      <c r="J398" s="110" t="s">
        <v>134</v>
      </c>
      <c r="K398" s="110">
        <v>13</v>
      </c>
      <c r="L398" s="114" t="s">
        <v>132</v>
      </c>
      <c r="M398" s="114"/>
      <c r="N398" s="114"/>
      <c r="O398" s="114"/>
      <c r="P398" s="114"/>
      <c r="Q398" s="17">
        <v>80</v>
      </c>
      <c r="R398" s="17">
        <v>150</v>
      </c>
      <c r="S398" s="17">
        <v>130</v>
      </c>
      <c r="T398" s="17">
        <v>140</v>
      </c>
      <c r="U398" s="17">
        <v>110</v>
      </c>
      <c r="V398" s="17">
        <v>90</v>
      </c>
      <c r="W398" s="122" t="s">
        <v>134</v>
      </c>
      <c r="X398" s="122" t="s">
        <v>135</v>
      </c>
      <c r="Y398" s="122" t="s">
        <v>144</v>
      </c>
      <c r="Z398" s="122" t="s">
        <v>135</v>
      </c>
      <c r="AA398" s="122" t="s">
        <v>144</v>
      </c>
      <c r="AB398" s="122" t="s">
        <v>134</v>
      </c>
      <c r="AC398" s="126">
        <f t="shared" si="61"/>
        <v>6</v>
      </c>
      <c r="AD398" s="126">
        <f t="shared" si="61"/>
        <v>1</v>
      </c>
      <c r="AE398" s="126">
        <f t="shared" si="61"/>
        <v>3</v>
      </c>
      <c r="AF398" s="126">
        <f t="shared" si="60"/>
        <v>2</v>
      </c>
      <c r="AG398" s="126">
        <f t="shared" si="60"/>
        <v>4</v>
      </c>
      <c r="AH398" s="126">
        <f t="shared" si="60"/>
        <v>5</v>
      </c>
      <c r="AI398" s="134">
        <v>35</v>
      </c>
      <c r="AJ398" s="134">
        <v>0</v>
      </c>
      <c r="AK398" s="134">
        <v>0</v>
      </c>
      <c r="AL398" s="134">
        <v>360</v>
      </c>
      <c r="AM398" s="134">
        <f t="shared" si="64"/>
        <v>395</v>
      </c>
      <c r="AN398" s="135">
        <f t="shared" si="58"/>
        <v>4.0509259259259258E-4</v>
      </c>
      <c r="AO398" s="135">
        <f t="shared" si="58"/>
        <v>0</v>
      </c>
      <c r="AP398" s="135">
        <f t="shared" si="58"/>
        <v>0</v>
      </c>
      <c r="AQ398" s="135">
        <f t="shared" si="58"/>
        <v>4.1666666666666666E-3</v>
      </c>
      <c r="AR398" s="135">
        <f t="shared" si="58"/>
        <v>4.5717592592592589E-3</v>
      </c>
      <c r="AS398" s="143"/>
      <c r="AT398" s="144">
        <f>IFERROR(Q398*INDEX(相性スクリプト1!$L$29:$L$33,MATCH(W398,相性スクリプト1!$K$29:$K$33,0),)," ")</f>
        <v>40</v>
      </c>
      <c r="AU398" s="144">
        <f>IFERROR(R398*INDEX(相性スクリプト1!$L$29:$L$33,MATCH(X398,相性スクリプト1!$K$29:$K$33,0),)," ")</f>
        <v>225</v>
      </c>
      <c r="AV398" s="144">
        <f>IFERROR(S398*INDEX(相性スクリプト1!$L$29:$L$33,MATCH(Y398,相性スクリプト1!$K$29:$K$33,0),)," ")</f>
        <v>130</v>
      </c>
      <c r="AW398" s="144">
        <f>IFERROR(T398*INDEX(相性スクリプト1!$L$29:$L$33,MATCH(Z398,相性スクリプト1!$K$29:$K$33,0),)," ")</f>
        <v>210</v>
      </c>
      <c r="AX398" s="144">
        <f>IFERROR(U398*INDEX(相性スクリプト1!$L$29:$L$33,MATCH(AA398,相性スクリプト1!$K$29:$K$33,0),)," ")</f>
        <v>110</v>
      </c>
      <c r="AY398" s="144">
        <f>IFERROR(V398*INDEX(相性スクリプト1!$L$29:$L$33,MATCH(AB398,相性スクリプト1!$K$29:$K$33,0),)," ")</f>
        <v>45</v>
      </c>
      <c r="AZ398" s="144">
        <f t="shared" si="63"/>
        <v>6.6665999999999999</v>
      </c>
      <c r="BA398" s="144">
        <f t="shared" si="63"/>
        <v>1.1114999999999999</v>
      </c>
      <c r="BB398" s="144">
        <f t="shared" si="63"/>
        <v>3.3333999999999997</v>
      </c>
      <c r="BC398" s="144">
        <f t="shared" si="62"/>
        <v>2.2223000000000002</v>
      </c>
      <c r="BD398" s="144">
        <f t="shared" si="62"/>
        <v>4.4442000000000004</v>
      </c>
      <c r="BE398" s="144">
        <f t="shared" si="62"/>
        <v>5.5550999999999995</v>
      </c>
      <c r="BF398" s="126">
        <f t="shared" si="65"/>
        <v>613245</v>
      </c>
      <c r="BG398" s="149"/>
    </row>
    <row r="399" spans="1:59" x14ac:dyDescent="0.15">
      <c r="A399" s="108">
        <f t="shared" si="59"/>
        <v>256</v>
      </c>
      <c r="B399" s="54" t="s">
        <v>725</v>
      </c>
      <c r="C399" s="109" t="s">
        <v>187</v>
      </c>
      <c r="D399" s="109" t="s">
        <v>171</v>
      </c>
      <c r="E399" s="110" t="s">
        <v>128</v>
      </c>
      <c r="F399" s="110" t="s">
        <v>162</v>
      </c>
      <c r="G399" s="110">
        <v>350</v>
      </c>
      <c r="H399" s="110" t="s">
        <v>149</v>
      </c>
      <c r="I399" s="110">
        <v>15</v>
      </c>
      <c r="J399" s="110" t="s">
        <v>134</v>
      </c>
      <c r="K399" s="110">
        <v>13</v>
      </c>
      <c r="L399" s="114" t="s">
        <v>132</v>
      </c>
      <c r="M399" s="114" t="s">
        <v>726</v>
      </c>
      <c r="N399" s="114"/>
      <c r="O399" s="114"/>
      <c r="P399" s="114"/>
      <c r="Q399" s="17">
        <v>114</v>
      </c>
      <c r="R399" s="17">
        <v>152</v>
      </c>
      <c r="S399" s="17">
        <v>166</v>
      </c>
      <c r="T399" s="17">
        <v>141</v>
      </c>
      <c r="U399" s="17">
        <v>111</v>
      </c>
      <c r="V399" s="17">
        <v>110</v>
      </c>
      <c r="W399" s="122" t="s">
        <v>134</v>
      </c>
      <c r="X399" s="122" t="s">
        <v>135</v>
      </c>
      <c r="Y399" s="122" t="s">
        <v>144</v>
      </c>
      <c r="Z399" s="122" t="s">
        <v>135</v>
      </c>
      <c r="AA399" s="122" t="s">
        <v>144</v>
      </c>
      <c r="AB399" s="122" t="s">
        <v>134</v>
      </c>
      <c r="AC399" s="126">
        <f t="shared" si="61"/>
        <v>5</v>
      </c>
      <c r="AD399" s="126">
        <f t="shared" si="61"/>
        <v>1</v>
      </c>
      <c r="AE399" s="126">
        <f t="shared" si="61"/>
        <v>3</v>
      </c>
      <c r="AF399" s="126">
        <f t="shared" si="60"/>
        <v>2</v>
      </c>
      <c r="AG399" s="126">
        <f t="shared" si="60"/>
        <v>4</v>
      </c>
      <c r="AH399" s="126">
        <f t="shared" si="60"/>
        <v>6</v>
      </c>
      <c r="AI399" s="134">
        <v>3482</v>
      </c>
      <c r="AJ399" s="134">
        <v>0</v>
      </c>
      <c r="AK399" s="134">
        <v>0</v>
      </c>
      <c r="AL399" s="134">
        <v>290</v>
      </c>
      <c r="AM399" s="134">
        <f t="shared" si="64"/>
        <v>3772</v>
      </c>
      <c r="AN399" s="135">
        <f t="shared" si="58"/>
        <v>4.0300925925925928E-2</v>
      </c>
      <c r="AO399" s="135">
        <f t="shared" si="58"/>
        <v>0</v>
      </c>
      <c r="AP399" s="135">
        <f t="shared" si="58"/>
        <v>0</v>
      </c>
      <c r="AQ399" s="135">
        <f t="shared" si="58"/>
        <v>3.3564814814814816E-3</v>
      </c>
      <c r="AR399" s="135">
        <f t="shared" si="58"/>
        <v>4.3657407407407409E-2</v>
      </c>
      <c r="AS399" s="143"/>
      <c r="AT399" s="144">
        <f>IFERROR(Q399*INDEX(相性スクリプト1!$L$29:$L$33,MATCH(W399,相性スクリプト1!$K$29:$K$33,0),)," ")</f>
        <v>57</v>
      </c>
      <c r="AU399" s="144">
        <f>IFERROR(R399*INDEX(相性スクリプト1!$L$29:$L$33,MATCH(X399,相性スクリプト1!$K$29:$K$33,0),)," ")</f>
        <v>228</v>
      </c>
      <c r="AV399" s="144">
        <f>IFERROR(S399*INDEX(相性スクリプト1!$L$29:$L$33,MATCH(Y399,相性スクリプト1!$K$29:$K$33,0),)," ")</f>
        <v>166</v>
      </c>
      <c r="AW399" s="144">
        <f>IFERROR(T399*INDEX(相性スクリプト1!$L$29:$L$33,MATCH(Z399,相性スクリプト1!$K$29:$K$33,0),)," ")</f>
        <v>211.5</v>
      </c>
      <c r="AX399" s="144">
        <f>IFERROR(U399*INDEX(相性スクリプト1!$L$29:$L$33,MATCH(AA399,相性スクリプト1!$K$29:$K$33,0),)," ")</f>
        <v>111</v>
      </c>
      <c r="AY399" s="144">
        <f>IFERROR(V399*INDEX(相性スクリプト1!$L$29:$L$33,MATCH(AB399,相性スクリプト1!$K$29:$K$33,0),)," ")</f>
        <v>55</v>
      </c>
      <c r="AZ399" s="144">
        <f t="shared" si="63"/>
        <v>5.5446</v>
      </c>
      <c r="BA399" s="144">
        <f t="shared" si="63"/>
        <v>1.1225000000000001</v>
      </c>
      <c r="BB399" s="144">
        <f t="shared" si="63"/>
        <v>3.3113999999999995</v>
      </c>
      <c r="BC399" s="144">
        <f t="shared" si="62"/>
        <v>2.2333000000000003</v>
      </c>
      <c r="BD399" s="144">
        <f t="shared" si="62"/>
        <v>4.4552000000000005</v>
      </c>
      <c r="BE399" s="144">
        <f t="shared" si="62"/>
        <v>6.6660999999999992</v>
      </c>
      <c r="BF399" s="126">
        <f t="shared" si="65"/>
        <v>513246</v>
      </c>
      <c r="BG399" s="149"/>
    </row>
    <row r="400" spans="1:59" x14ac:dyDescent="0.15">
      <c r="A400" s="108">
        <f t="shared" si="59"/>
        <v>257</v>
      </c>
      <c r="B400" s="54" t="s">
        <v>727</v>
      </c>
      <c r="C400" s="109" t="s">
        <v>187</v>
      </c>
      <c r="D400" s="109" t="s">
        <v>174</v>
      </c>
      <c r="E400" s="110" t="s">
        <v>128</v>
      </c>
      <c r="F400" s="110" t="s">
        <v>140</v>
      </c>
      <c r="G400" s="110">
        <v>310</v>
      </c>
      <c r="H400" s="110" t="s">
        <v>149</v>
      </c>
      <c r="I400" s="110">
        <v>60</v>
      </c>
      <c r="J400" s="110" t="s">
        <v>134</v>
      </c>
      <c r="K400" s="110">
        <v>14</v>
      </c>
      <c r="L400" s="114" t="s">
        <v>132</v>
      </c>
      <c r="M400" s="114"/>
      <c r="N400" s="114"/>
      <c r="O400" s="114"/>
      <c r="P400" s="114"/>
      <c r="Q400" s="17">
        <v>80</v>
      </c>
      <c r="R400" s="17">
        <v>120</v>
      </c>
      <c r="S400" s="17">
        <v>150</v>
      </c>
      <c r="T400" s="17">
        <v>130</v>
      </c>
      <c r="U400" s="17">
        <v>90</v>
      </c>
      <c r="V400" s="17">
        <v>100</v>
      </c>
      <c r="W400" s="122" t="s">
        <v>134</v>
      </c>
      <c r="X400" s="122" t="s">
        <v>144</v>
      </c>
      <c r="Y400" s="122" t="s">
        <v>131</v>
      </c>
      <c r="Z400" s="122" t="s">
        <v>135</v>
      </c>
      <c r="AA400" s="122" t="s">
        <v>134</v>
      </c>
      <c r="AB400" s="122" t="s">
        <v>134</v>
      </c>
      <c r="AC400" s="126">
        <f t="shared" si="61"/>
        <v>6</v>
      </c>
      <c r="AD400" s="126">
        <f t="shared" si="61"/>
        <v>3</v>
      </c>
      <c r="AE400" s="126">
        <f t="shared" si="61"/>
        <v>1</v>
      </c>
      <c r="AF400" s="126">
        <f t="shared" si="60"/>
        <v>2</v>
      </c>
      <c r="AG400" s="126">
        <f t="shared" si="60"/>
        <v>5</v>
      </c>
      <c r="AH400" s="126">
        <f t="shared" si="60"/>
        <v>4</v>
      </c>
      <c r="AI400" s="134">
        <v>30</v>
      </c>
      <c r="AJ400" s="134">
        <v>0</v>
      </c>
      <c r="AK400" s="134">
        <v>0</v>
      </c>
      <c r="AL400" s="134">
        <v>360</v>
      </c>
      <c r="AM400" s="134">
        <f t="shared" si="64"/>
        <v>390</v>
      </c>
      <c r="AN400" s="135">
        <f t="shared" si="58"/>
        <v>3.4722222222222218E-4</v>
      </c>
      <c r="AO400" s="135">
        <f t="shared" si="58"/>
        <v>0</v>
      </c>
      <c r="AP400" s="135">
        <f t="shared" si="58"/>
        <v>0</v>
      </c>
      <c r="AQ400" s="135">
        <f t="shared" si="58"/>
        <v>4.1666666666666666E-3</v>
      </c>
      <c r="AR400" s="135">
        <f t="shared" si="58"/>
        <v>4.5138888888888885E-3</v>
      </c>
      <c r="AS400" s="143"/>
      <c r="AT400" s="144">
        <f>IFERROR(Q400*INDEX(相性スクリプト1!$L$29:$L$33,MATCH(W400,相性スクリプト1!$K$29:$K$33,0),)," ")</f>
        <v>40</v>
      </c>
      <c r="AU400" s="144">
        <f>IFERROR(R400*INDEX(相性スクリプト1!$L$29:$L$33,MATCH(X400,相性スクリプト1!$K$29:$K$33,0),)," ")</f>
        <v>120</v>
      </c>
      <c r="AV400" s="144">
        <f>IFERROR(S400*INDEX(相性スクリプト1!$L$29:$L$33,MATCH(Y400,相性スクリプト1!$K$29:$K$33,0),)," ")</f>
        <v>300</v>
      </c>
      <c r="AW400" s="144">
        <f>IFERROR(T400*INDEX(相性スクリプト1!$L$29:$L$33,MATCH(Z400,相性スクリプト1!$K$29:$K$33,0),)," ")</f>
        <v>195</v>
      </c>
      <c r="AX400" s="144">
        <f>IFERROR(U400*INDEX(相性スクリプト1!$L$29:$L$33,MATCH(AA400,相性スクリプト1!$K$29:$K$33,0),)," ")</f>
        <v>45</v>
      </c>
      <c r="AY400" s="144">
        <f>IFERROR(V400*INDEX(相性スクリプト1!$L$29:$L$33,MATCH(AB400,相性スクリプト1!$K$29:$K$33,0),)," ")</f>
        <v>50</v>
      </c>
      <c r="AZ400" s="144">
        <f t="shared" si="63"/>
        <v>6.6665999999999999</v>
      </c>
      <c r="BA400" s="144">
        <f t="shared" si="63"/>
        <v>3.3334999999999999</v>
      </c>
      <c r="BB400" s="144">
        <f t="shared" si="63"/>
        <v>1.1113999999999999</v>
      </c>
      <c r="BC400" s="144">
        <f t="shared" si="62"/>
        <v>2.2223000000000002</v>
      </c>
      <c r="BD400" s="144">
        <f t="shared" si="62"/>
        <v>5.5552000000000001</v>
      </c>
      <c r="BE400" s="144">
        <f t="shared" si="62"/>
        <v>4.4440999999999997</v>
      </c>
      <c r="BF400" s="126">
        <f t="shared" si="65"/>
        <v>631254</v>
      </c>
      <c r="BG400" s="149"/>
    </row>
    <row r="401" spans="1:59" x14ac:dyDescent="0.15">
      <c r="A401" s="108">
        <f t="shared" si="59"/>
        <v>258</v>
      </c>
      <c r="B401" s="54" t="s">
        <v>187</v>
      </c>
      <c r="C401" s="109" t="s">
        <v>187</v>
      </c>
      <c r="D401" s="109" t="s">
        <v>187</v>
      </c>
      <c r="E401" s="110" t="s">
        <v>128</v>
      </c>
      <c r="F401" s="110" t="s">
        <v>162</v>
      </c>
      <c r="G401" s="110">
        <v>350</v>
      </c>
      <c r="H401" s="110" t="s">
        <v>141</v>
      </c>
      <c r="I401" s="110">
        <v>-65</v>
      </c>
      <c r="J401" s="110" t="s">
        <v>134</v>
      </c>
      <c r="K401" s="110">
        <v>12</v>
      </c>
      <c r="L401" s="114" t="s">
        <v>132</v>
      </c>
      <c r="M401" s="114"/>
      <c r="N401" s="114"/>
      <c r="O401" s="114"/>
      <c r="P401" s="114"/>
      <c r="Q401" s="17">
        <v>80</v>
      </c>
      <c r="R401" s="17">
        <v>120</v>
      </c>
      <c r="S401" s="17">
        <v>170</v>
      </c>
      <c r="T401" s="17">
        <v>130</v>
      </c>
      <c r="U401" s="17">
        <v>90</v>
      </c>
      <c r="V401" s="17">
        <v>100</v>
      </c>
      <c r="W401" s="122" t="s">
        <v>134</v>
      </c>
      <c r="X401" s="122" t="s">
        <v>144</v>
      </c>
      <c r="Y401" s="122" t="s">
        <v>131</v>
      </c>
      <c r="Z401" s="122" t="s">
        <v>135</v>
      </c>
      <c r="AA401" s="122" t="s">
        <v>134</v>
      </c>
      <c r="AB401" s="122" t="s">
        <v>134</v>
      </c>
      <c r="AC401" s="126">
        <f t="shared" si="61"/>
        <v>6</v>
      </c>
      <c r="AD401" s="126">
        <f t="shared" si="61"/>
        <v>3</v>
      </c>
      <c r="AE401" s="126">
        <f t="shared" si="61"/>
        <v>1</v>
      </c>
      <c r="AF401" s="126">
        <f t="shared" si="60"/>
        <v>2</v>
      </c>
      <c r="AG401" s="126">
        <f t="shared" si="60"/>
        <v>5</v>
      </c>
      <c r="AH401" s="126">
        <f t="shared" si="60"/>
        <v>4</v>
      </c>
      <c r="AI401" s="134">
        <v>24</v>
      </c>
      <c r="AJ401" s="134">
        <v>0</v>
      </c>
      <c r="AK401" s="134">
        <v>0</v>
      </c>
      <c r="AL401" s="134">
        <v>360</v>
      </c>
      <c r="AM401" s="134">
        <f t="shared" si="64"/>
        <v>384</v>
      </c>
      <c r="AN401" s="135">
        <f t="shared" si="58"/>
        <v>2.7777777777777778E-4</v>
      </c>
      <c r="AO401" s="135">
        <f t="shared" si="58"/>
        <v>0</v>
      </c>
      <c r="AP401" s="135">
        <f t="shared" si="58"/>
        <v>0</v>
      </c>
      <c r="AQ401" s="135">
        <f t="shared" si="58"/>
        <v>4.1666666666666666E-3</v>
      </c>
      <c r="AR401" s="135">
        <f t="shared" si="58"/>
        <v>4.4444444444444444E-3</v>
      </c>
      <c r="AS401" s="143"/>
      <c r="AT401" s="144">
        <f>IFERROR(Q401*INDEX(相性スクリプト1!$L$29:$L$33,MATCH(W401,相性スクリプト1!$K$29:$K$33,0),)," ")</f>
        <v>40</v>
      </c>
      <c r="AU401" s="144">
        <f>IFERROR(R401*INDEX(相性スクリプト1!$L$29:$L$33,MATCH(X401,相性スクリプト1!$K$29:$K$33,0),)," ")</f>
        <v>120</v>
      </c>
      <c r="AV401" s="144">
        <f>IFERROR(S401*INDEX(相性スクリプト1!$L$29:$L$33,MATCH(Y401,相性スクリプト1!$K$29:$K$33,0),)," ")</f>
        <v>340</v>
      </c>
      <c r="AW401" s="144">
        <f>IFERROR(T401*INDEX(相性スクリプト1!$L$29:$L$33,MATCH(Z401,相性スクリプト1!$K$29:$K$33,0),)," ")</f>
        <v>195</v>
      </c>
      <c r="AX401" s="144">
        <f>IFERROR(U401*INDEX(相性スクリプト1!$L$29:$L$33,MATCH(AA401,相性スクリプト1!$K$29:$K$33,0),)," ")</f>
        <v>45</v>
      </c>
      <c r="AY401" s="144">
        <f>IFERROR(V401*INDEX(相性スクリプト1!$L$29:$L$33,MATCH(AB401,相性スクリプト1!$K$29:$K$33,0),)," ")</f>
        <v>50</v>
      </c>
      <c r="AZ401" s="144">
        <f t="shared" si="63"/>
        <v>6.6665999999999999</v>
      </c>
      <c r="BA401" s="144">
        <f t="shared" si="63"/>
        <v>3.3334999999999999</v>
      </c>
      <c r="BB401" s="144">
        <f t="shared" si="63"/>
        <v>1.1113999999999999</v>
      </c>
      <c r="BC401" s="144">
        <f t="shared" si="62"/>
        <v>2.2223000000000002</v>
      </c>
      <c r="BD401" s="144">
        <f t="shared" si="62"/>
        <v>5.5552000000000001</v>
      </c>
      <c r="BE401" s="144">
        <f t="shared" si="62"/>
        <v>4.4440999999999997</v>
      </c>
      <c r="BF401" s="126">
        <f t="shared" si="65"/>
        <v>631254</v>
      </c>
      <c r="BG401" s="149"/>
    </row>
    <row r="402" spans="1:59" x14ac:dyDescent="0.15">
      <c r="A402" s="108">
        <f t="shared" si="59"/>
        <v>258</v>
      </c>
      <c r="B402" s="54" t="s">
        <v>728</v>
      </c>
      <c r="C402" s="109" t="s">
        <v>187</v>
      </c>
      <c r="D402" s="109" t="s">
        <v>187</v>
      </c>
      <c r="E402" s="110" t="s">
        <v>128</v>
      </c>
      <c r="F402" s="110" t="s">
        <v>162</v>
      </c>
      <c r="G402" s="110">
        <v>370</v>
      </c>
      <c r="H402" s="110" t="s">
        <v>141</v>
      </c>
      <c r="I402" s="110">
        <v>-65</v>
      </c>
      <c r="J402" s="110" t="s">
        <v>134</v>
      </c>
      <c r="K402" s="110">
        <v>12</v>
      </c>
      <c r="L402" s="114" t="s">
        <v>132</v>
      </c>
      <c r="M402" s="114" t="s">
        <v>729</v>
      </c>
      <c r="N402" s="114"/>
      <c r="O402" s="114"/>
      <c r="P402" s="114"/>
      <c r="Q402" s="17">
        <v>84</v>
      </c>
      <c r="R402" s="17">
        <v>159</v>
      </c>
      <c r="S402" s="17">
        <v>187</v>
      </c>
      <c r="T402" s="17">
        <v>134</v>
      </c>
      <c r="U402" s="17">
        <v>111</v>
      </c>
      <c r="V402" s="17">
        <v>110</v>
      </c>
      <c r="W402" s="122" t="s">
        <v>134</v>
      </c>
      <c r="X402" s="122" t="s">
        <v>144</v>
      </c>
      <c r="Y402" s="122" t="s">
        <v>131</v>
      </c>
      <c r="Z402" s="122" t="s">
        <v>135</v>
      </c>
      <c r="AA402" s="122" t="s">
        <v>134</v>
      </c>
      <c r="AB402" s="122" t="s">
        <v>134</v>
      </c>
      <c r="AC402" s="126">
        <f t="shared" si="61"/>
        <v>6</v>
      </c>
      <c r="AD402" s="126">
        <f t="shared" si="61"/>
        <v>3</v>
      </c>
      <c r="AE402" s="126">
        <f t="shared" si="61"/>
        <v>1</v>
      </c>
      <c r="AF402" s="126">
        <f t="shared" si="60"/>
        <v>2</v>
      </c>
      <c r="AG402" s="126">
        <f t="shared" si="60"/>
        <v>4</v>
      </c>
      <c r="AH402" s="126">
        <f t="shared" si="60"/>
        <v>5</v>
      </c>
      <c r="AI402" s="134">
        <v>3254</v>
      </c>
      <c r="AJ402" s="134">
        <v>425</v>
      </c>
      <c r="AK402" s="134">
        <v>0</v>
      </c>
      <c r="AL402" s="134">
        <v>388</v>
      </c>
      <c r="AM402" s="134">
        <f t="shared" si="64"/>
        <v>4067</v>
      </c>
      <c r="AN402" s="135">
        <f t="shared" si="58"/>
        <v>3.7662037037037042E-2</v>
      </c>
      <c r="AO402" s="135">
        <f t="shared" si="58"/>
        <v>4.9189814814814816E-3</v>
      </c>
      <c r="AP402" s="135">
        <f t="shared" si="58"/>
        <v>0</v>
      </c>
      <c r="AQ402" s="135">
        <f t="shared" si="58"/>
        <v>4.4907407407407413E-3</v>
      </c>
      <c r="AR402" s="135">
        <f t="shared" si="58"/>
        <v>4.7071759259259258E-2</v>
      </c>
      <c r="AS402" s="143"/>
      <c r="AT402" s="144">
        <f>IFERROR(Q402*INDEX(相性スクリプト1!$L$29:$L$33,MATCH(W402,相性スクリプト1!$K$29:$K$33,0),)," ")</f>
        <v>42</v>
      </c>
      <c r="AU402" s="144">
        <f>IFERROR(R402*INDEX(相性スクリプト1!$L$29:$L$33,MATCH(X402,相性スクリプト1!$K$29:$K$33,0),)," ")</f>
        <v>159</v>
      </c>
      <c r="AV402" s="144">
        <f>IFERROR(S402*INDEX(相性スクリプト1!$L$29:$L$33,MATCH(Y402,相性スクリプト1!$K$29:$K$33,0),)," ")</f>
        <v>374</v>
      </c>
      <c r="AW402" s="144">
        <f>IFERROR(T402*INDEX(相性スクリプト1!$L$29:$L$33,MATCH(Z402,相性スクリプト1!$K$29:$K$33,0),)," ")</f>
        <v>201</v>
      </c>
      <c r="AX402" s="144">
        <f>IFERROR(U402*INDEX(相性スクリプト1!$L$29:$L$33,MATCH(AA402,相性スクリプト1!$K$29:$K$33,0),)," ")</f>
        <v>55.5</v>
      </c>
      <c r="AY402" s="144">
        <f>IFERROR(V402*INDEX(相性スクリプト1!$L$29:$L$33,MATCH(AB402,相性スクリプト1!$K$29:$K$33,0),)," ")</f>
        <v>55</v>
      </c>
      <c r="AZ402" s="144">
        <f t="shared" si="63"/>
        <v>6.6665999999999999</v>
      </c>
      <c r="BA402" s="144">
        <f t="shared" si="63"/>
        <v>3.3224999999999998</v>
      </c>
      <c r="BB402" s="144">
        <f t="shared" si="63"/>
        <v>1.1113999999999999</v>
      </c>
      <c r="BC402" s="144">
        <f t="shared" si="62"/>
        <v>2.2333000000000003</v>
      </c>
      <c r="BD402" s="144">
        <f t="shared" si="62"/>
        <v>4.4442000000000004</v>
      </c>
      <c r="BE402" s="144">
        <f t="shared" si="62"/>
        <v>5.5550999999999995</v>
      </c>
      <c r="BF402" s="126">
        <f t="shared" si="65"/>
        <v>631245</v>
      </c>
      <c r="BG402" s="149"/>
    </row>
    <row r="403" spans="1:59" x14ac:dyDescent="0.15">
      <c r="A403" s="108">
        <f t="shared" si="59"/>
        <v>259</v>
      </c>
      <c r="B403" s="54" t="s">
        <v>730</v>
      </c>
      <c r="C403" s="109" t="s">
        <v>187</v>
      </c>
      <c r="D403" s="109" t="s">
        <v>197</v>
      </c>
      <c r="E403" s="110" t="s">
        <v>128</v>
      </c>
      <c r="F403" s="110" t="s">
        <v>162</v>
      </c>
      <c r="G403" s="110">
        <v>350</v>
      </c>
      <c r="H403" s="110" t="s">
        <v>149</v>
      </c>
      <c r="I403" s="110">
        <v>-25</v>
      </c>
      <c r="J403" s="110" t="s">
        <v>140</v>
      </c>
      <c r="K403" s="110">
        <v>13</v>
      </c>
      <c r="L403" s="114" t="s">
        <v>132</v>
      </c>
      <c r="M403" s="114"/>
      <c r="N403" s="114"/>
      <c r="O403" s="114"/>
      <c r="P403" s="114" t="s">
        <v>198</v>
      </c>
      <c r="Q403" s="17">
        <v>100</v>
      </c>
      <c r="R403" s="17">
        <v>110</v>
      </c>
      <c r="S403" s="17">
        <v>150</v>
      </c>
      <c r="T403" s="17">
        <v>130</v>
      </c>
      <c r="U403" s="17">
        <v>90</v>
      </c>
      <c r="V403" s="17">
        <v>120</v>
      </c>
      <c r="W403" s="122" t="s">
        <v>134</v>
      </c>
      <c r="X403" s="122" t="s">
        <v>144</v>
      </c>
      <c r="Y403" s="122" t="s">
        <v>131</v>
      </c>
      <c r="Z403" s="122" t="s">
        <v>135</v>
      </c>
      <c r="AA403" s="122" t="s">
        <v>134</v>
      </c>
      <c r="AB403" s="122" t="s">
        <v>144</v>
      </c>
      <c r="AC403" s="126">
        <f t="shared" si="61"/>
        <v>5</v>
      </c>
      <c r="AD403" s="126">
        <f t="shared" si="61"/>
        <v>4</v>
      </c>
      <c r="AE403" s="126">
        <f t="shared" si="61"/>
        <v>1</v>
      </c>
      <c r="AF403" s="126">
        <f t="shared" si="60"/>
        <v>2</v>
      </c>
      <c r="AG403" s="126">
        <f t="shared" si="60"/>
        <v>6</v>
      </c>
      <c r="AH403" s="126">
        <f t="shared" si="60"/>
        <v>3</v>
      </c>
      <c r="AI403" s="134">
        <v>21</v>
      </c>
      <c r="AJ403" s="134">
        <v>0</v>
      </c>
      <c r="AK403" s="134">
        <v>0</v>
      </c>
      <c r="AL403" s="134">
        <v>360</v>
      </c>
      <c r="AM403" s="134">
        <f t="shared" si="64"/>
        <v>381</v>
      </c>
      <c r="AN403" s="135">
        <f t="shared" si="58"/>
        <v>2.4305555555555555E-4</v>
      </c>
      <c r="AO403" s="135">
        <f t="shared" si="58"/>
        <v>0</v>
      </c>
      <c r="AP403" s="135">
        <f t="shared" si="58"/>
        <v>0</v>
      </c>
      <c r="AQ403" s="135">
        <f t="shared" si="58"/>
        <v>4.1666666666666666E-3</v>
      </c>
      <c r="AR403" s="135">
        <f t="shared" si="58"/>
        <v>4.409722222222222E-3</v>
      </c>
      <c r="AS403" s="143"/>
      <c r="AT403" s="144">
        <f>IFERROR(Q403*INDEX(相性スクリプト1!$L$29:$L$33,MATCH(W403,相性スクリプト1!$K$29:$K$33,0),)," ")</f>
        <v>50</v>
      </c>
      <c r="AU403" s="144">
        <f>IFERROR(R403*INDEX(相性スクリプト1!$L$29:$L$33,MATCH(X403,相性スクリプト1!$K$29:$K$33,0),)," ")</f>
        <v>110</v>
      </c>
      <c r="AV403" s="144">
        <f>IFERROR(S403*INDEX(相性スクリプト1!$L$29:$L$33,MATCH(Y403,相性スクリプト1!$K$29:$K$33,0),)," ")</f>
        <v>300</v>
      </c>
      <c r="AW403" s="144">
        <f>IFERROR(T403*INDEX(相性スクリプト1!$L$29:$L$33,MATCH(Z403,相性スクリプト1!$K$29:$K$33,0),)," ")</f>
        <v>195</v>
      </c>
      <c r="AX403" s="144">
        <f>IFERROR(U403*INDEX(相性スクリプト1!$L$29:$L$33,MATCH(AA403,相性スクリプト1!$K$29:$K$33,0),)," ")</f>
        <v>45</v>
      </c>
      <c r="AY403" s="144">
        <f>IFERROR(V403*INDEX(相性スクリプト1!$L$29:$L$33,MATCH(AB403,相性スクリプト1!$K$29:$K$33,0),)," ")</f>
        <v>120</v>
      </c>
      <c r="AZ403" s="144">
        <f t="shared" si="63"/>
        <v>5.5556000000000001</v>
      </c>
      <c r="BA403" s="144">
        <f t="shared" si="63"/>
        <v>4.4444999999999997</v>
      </c>
      <c r="BB403" s="144">
        <f t="shared" si="63"/>
        <v>1.1113999999999999</v>
      </c>
      <c r="BC403" s="144">
        <f t="shared" si="62"/>
        <v>2.2223000000000002</v>
      </c>
      <c r="BD403" s="144">
        <f t="shared" si="62"/>
        <v>6.6661999999999999</v>
      </c>
      <c r="BE403" s="144">
        <f t="shared" si="62"/>
        <v>3.3331</v>
      </c>
      <c r="BF403" s="126">
        <f t="shared" si="65"/>
        <v>541263</v>
      </c>
      <c r="BG403" s="149"/>
    </row>
    <row r="404" spans="1:59" x14ac:dyDescent="0.15">
      <c r="A404" s="108">
        <f t="shared" si="59"/>
        <v>260</v>
      </c>
      <c r="B404" s="54" t="s">
        <v>731</v>
      </c>
      <c r="C404" s="109" t="s">
        <v>187</v>
      </c>
      <c r="D404" s="109" t="s">
        <v>202</v>
      </c>
      <c r="E404" s="110" t="s">
        <v>128</v>
      </c>
      <c r="F404" s="110" t="s">
        <v>162</v>
      </c>
      <c r="G404" s="110">
        <v>390</v>
      </c>
      <c r="H404" s="110" t="s">
        <v>141</v>
      </c>
      <c r="I404" s="110">
        <v>30</v>
      </c>
      <c r="J404" s="110" t="s">
        <v>134</v>
      </c>
      <c r="K404" s="110">
        <v>10</v>
      </c>
      <c r="L404" s="114" t="s">
        <v>132</v>
      </c>
      <c r="M404" s="114"/>
      <c r="N404" s="114"/>
      <c r="O404" s="114"/>
      <c r="P404" s="114"/>
      <c r="Q404" s="17">
        <v>120</v>
      </c>
      <c r="R404" s="17">
        <v>100</v>
      </c>
      <c r="S404" s="17">
        <v>150</v>
      </c>
      <c r="T404" s="17">
        <v>130</v>
      </c>
      <c r="U404" s="17">
        <v>80</v>
      </c>
      <c r="V404" s="17">
        <v>90</v>
      </c>
      <c r="W404" s="122" t="s">
        <v>144</v>
      </c>
      <c r="X404" s="122" t="s">
        <v>134</v>
      </c>
      <c r="Y404" s="122" t="s">
        <v>135</v>
      </c>
      <c r="Z404" s="122" t="s">
        <v>135</v>
      </c>
      <c r="AA404" s="122" t="s">
        <v>134</v>
      </c>
      <c r="AB404" s="122" t="s">
        <v>134</v>
      </c>
      <c r="AC404" s="126">
        <f t="shared" si="61"/>
        <v>3</v>
      </c>
      <c r="AD404" s="126">
        <f t="shared" si="61"/>
        <v>4</v>
      </c>
      <c r="AE404" s="126">
        <f t="shared" si="61"/>
        <v>1</v>
      </c>
      <c r="AF404" s="126">
        <f t="shared" si="60"/>
        <v>2</v>
      </c>
      <c r="AG404" s="126">
        <f t="shared" si="60"/>
        <v>6</v>
      </c>
      <c r="AH404" s="126">
        <f t="shared" si="60"/>
        <v>5</v>
      </c>
      <c r="AI404" s="134">
        <v>12</v>
      </c>
      <c r="AJ404" s="134">
        <v>0</v>
      </c>
      <c r="AK404" s="134">
        <v>0</v>
      </c>
      <c r="AL404" s="134">
        <v>360</v>
      </c>
      <c r="AM404" s="134">
        <f t="shared" si="64"/>
        <v>372</v>
      </c>
      <c r="AN404" s="135">
        <f t="shared" si="58"/>
        <v>1.3888888888888889E-4</v>
      </c>
      <c r="AO404" s="135">
        <f t="shared" si="58"/>
        <v>0</v>
      </c>
      <c r="AP404" s="135">
        <f t="shared" si="58"/>
        <v>0</v>
      </c>
      <c r="AQ404" s="135">
        <f t="shared" si="58"/>
        <v>4.1666666666666666E-3</v>
      </c>
      <c r="AR404" s="135">
        <f t="shared" si="58"/>
        <v>4.3055555555555564E-3</v>
      </c>
      <c r="AS404" s="143"/>
      <c r="AT404" s="144">
        <f>IFERROR(Q404*INDEX(相性スクリプト1!$L$29:$L$33,MATCH(W404,相性スクリプト1!$K$29:$K$33,0),)," ")</f>
        <v>120</v>
      </c>
      <c r="AU404" s="144">
        <f>IFERROR(R404*INDEX(相性スクリプト1!$L$29:$L$33,MATCH(X404,相性スクリプト1!$K$29:$K$33,0),)," ")</f>
        <v>50</v>
      </c>
      <c r="AV404" s="144">
        <f>IFERROR(S404*INDEX(相性スクリプト1!$L$29:$L$33,MATCH(Y404,相性スクリプト1!$K$29:$K$33,0),)," ")</f>
        <v>225</v>
      </c>
      <c r="AW404" s="144">
        <f>IFERROR(T404*INDEX(相性スクリプト1!$L$29:$L$33,MATCH(Z404,相性スクリプト1!$K$29:$K$33,0),)," ")</f>
        <v>195</v>
      </c>
      <c r="AX404" s="144">
        <f>IFERROR(U404*INDEX(相性スクリプト1!$L$29:$L$33,MATCH(AA404,相性スクリプト1!$K$29:$K$33,0),)," ")</f>
        <v>40</v>
      </c>
      <c r="AY404" s="144">
        <f>IFERROR(V404*INDEX(相性スクリプト1!$L$29:$L$33,MATCH(AB404,相性スクリプト1!$K$29:$K$33,0),)," ")</f>
        <v>45</v>
      </c>
      <c r="AZ404" s="144">
        <f t="shared" si="63"/>
        <v>3.3335999999999997</v>
      </c>
      <c r="BA404" s="144">
        <f t="shared" si="63"/>
        <v>4.4444999999999997</v>
      </c>
      <c r="BB404" s="144">
        <f t="shared" si="63"/>
        <v>1.1113999999999999</v>
      </c>
      <c r="BC404" s="144">
        <f t="shared" si="62"/>
        <v>2.2223000000000002</v>
      </c>
      <c r="BD404" s="144">
        <f t="shared" si="62"/>
        <v>6.6661999999999999</v>
      </c>
      <c r="BE404" s="144">
        <f t="shared" si="62"/>
        <v>5.5550999999999995</v>
      </c>
      <c r="BF404" s="126">
        <f t="shared" si="65"/>
        <v>341265</v>
      </c>
      <c r="BG404" s="149"/>
    </row>
    <row r="405" spans="1:59" x14ac:dyDescent="0.15">
      <c r="A405" s="108">
        <f t="shared" si="59"/>
        <v>261</v>
      </c>
      <c r="B405" s="54" t="s">
        <v>732</v>
      </c>
      <c r="C405" s="109" t="s">
        <v>187</v>
      </c>
      <c r="D405" s="109" t="s">
        <v>204</v>
      </c>
      <c r="E405" s="110" t="s">
        <v>128</v>
      </c>
      <c r="F405" s="110" t="s">
        <v>162</v>
      </c>
      <c r="G405" s="110">
        <v>310</v>
      </c>
      <c r="H405" s="110" t="s">
        <v>149</v>
      </c>
      <c r="I405" s="110">
        <v>-45</v>
      </c>
      <c r="J405" s="110" t="s">
        <v>134</v>
      </c>
      <c r="K405" s="110">
        <v>14</v>
      </c>
      <c r="L405" s="114" t="s">
        <v>132</v>
      </c>
      <c r="M405" s="114"/>
      <c r="N405" s="114"/>
      <c r="O405" s="114"/>
      <c r="P405" s="114"/>
      <c r="Q405" s="17">
        <v>80</v>
      </c>
      <c r="R405" s="17">
        <v>120</v>
      </c>
      <c r="S405" s="17">
        <v>140</v>
      </c>
      <c r="T405" s="17">
        <v>100</v>
      </c>
      <c r="U405" s="17">
        <v>90</v>
      </c>
      <c r="V405" s="17">
        <v>110</v>
      </c>
      <c r="W405" s="122" t="s">
        <v>134</v>
      </c>
      <c r="X405" s="122" t="s">
        <v>144</v>
      </c>
      <c r="Y405" s="122" t="s">
        <v>135</v>
      </c>
      <c r="Z405" s="122" t="s">
        <v>144</v>
      </c>
      <c r="AA405" s="122" t="s">
        <v>134</v>
      </c>
      <c r="AB405" s="122" t="s">
        <v>144</v>
      </c>
      <c r="AC405" s="126">
        <f t="shared" si="61"/>
        <v>6</v>
      </c>
      <c r="AD405" s="126">
        <f t="shared" si="61"/>
        <v>2</v>
      </c>
      <c r="AE405" s="126">
        <f t="shared" si="61"/>
        <v>1</v>
      </c>
      <c r="AF405" s="126">
        <f t="shared" si="60"/>
        <v>4</v>
      </c>
      <c r="AG405" s="126">
        <f t="shared" si="60"/>
        <v>5</v>
      </c>
      <c r="AH405" s="126">
        <f t="shared" si="60"/>
        <v>3</v>
      </c>
      <c r="AI405" s="134">
        <v>13</v>
      </c>
      <c r="AJ405" s="134">
        <v>0</v>
      </c>
      <c r="AK405" s="134">
        <v>0</v>
      </c>
      <c r="AL405" s="134">
        <v>360</v>
      </c>
      <c r="AM405" s="134">
        <f t="shared" si="64"/>
        <v>373</v>
      </c>
      <c r="AN405" s="135">
        <f t="shared" si="58"/>
        <v>1.5046296296296295E-4</v>
      </c>
      <c r="AO405" s="135">
        <f t="shared" si="58"/>
        <v>0</v>
      </c>
      <c r="AP405" s="135">
        <f t="shared" si="58"/>
        <v>0</v>
      </c>
      <c r="AQ405" s="135">
        <f t="shared" si="58"/>
        <v>4.1666666666666666E-3</v>
      </c>
      <c r="AR405" s="135">
        <f t="shared" si="58"/>
        <v>4.3171296296296291E-3</v>
      </c>
      <c r="AS405" s="143"/>
      <c r="AT405" s="144">
        <f>IFERROR(Q405*INDEX(相性スクリプト1!$L$29:$L$33,MATCH(W405,相性スクリプト1!$K$29:$K$33,0),)," ")</f>
        <v>40</v>
      </c>
      <c r="AU405" s="144">
        <f>IFERROR(R405*INDEX(相性スクリプト1!$L$29:$L$33,MATCH(X405,相性スクリプト1!$K$29:$K$33,0),)," ")</f>
        <v>120</v>
      </c>
      <c r="AV405" s="144">
        <f>IFERROR(S405*INDEX(相性スクリプト1!$L$29:$L$33,MATCH(Y405,相性スクリプト1!$K$29:$K$33,0),)," ")</f>
        <v>210</v>
      </c>
      <c r="AW405" s="144">
        <f>IFERROR(T405*INDEX(相性スクリプト1!$L$29:$L$33,MATCH(Z405,相性スクリプト1!$K$29:$K$33,0),)," ")</f>
        <v>100</v>
      </c>
      <c r="AX405" s="144">
        <f>IFERROR(U405*INDEX(相性スクリプト1!$L$29:$L$33,MATCH(AA405,相性スクリプト1!$K$29:$K$33,0),)," ")</f>
        <v>45</v>
      </c>
      <c r="AY405" s="144">
        <f>IFERROR(V405*INDEX(相性スクリプト1!$L$29:$L$33,MATCH(AB405,相性スクリプト1!$K$29:$K$33,0),)," ")</f>
        <v>110</v>
      </c>
      <c r="AZ405" s="144">
        <f t="shared" si="63"/>
        <v>6.6665999999999999</v>
      </c>
      <c r="BA405" s="144">
        <f t="shared" si="63"/>
        <v>2.2225000000000001</v>
      </c>
      <c r="BB405" s="144">
        <f t="shared" si="63"/>
        <v>1.1113999999999999</v>
      </c>
      <c r="BC405" s="144">
        <f t="shared" si="62"/>
        <v>4.4443000000000001</v>
      </c>
      <c r="BD405" s="144">
        <f t="shared" si="62"/>
        <v>5.5552000000000001</v>
      </c>
      <c r="BE405" s="144">
        <f t="shared" si="62"/>
        <v>3.3331</v>
      </c>
      <c r="BF405" s="126">
        <f t="shared" si="65"/>
        <v>621453</v>
      </c>
      <c r="BG405" s="149"/>
    </row>
    <row r="406" spans="1:59" x14ac:dyDescent="0.15">
      <c r="A406" s="108">
        <f t="shared" si="59"/>
        <v>262</v>
      </c>
      <c r="B406" s="54" t="s">
        <v>733</v>
      </c>
      <c r="C406" s="109" t="s">
        <v>187</v>
      </c>
      <c r="D406" s="109" t="s">
        <v>206</v>
      </c>
      <c r="E406" s="110" t="s">
        <v>128</v>
      </c>
      <c r="F406" s="110" t="s">
        <v>140</v>
      </c>
      <c r="G406" s="110">
        <v>330</v>
      </c>
      <c r="H406" s="110" t="s">
        <v>155</v>
      </c>
      <c r="I406" s="110">
        <v>-15</v>
      </c>
      <c r="J406" s="110" t="s">
        <v>134</v>
      </c>
      <c r="K406" s="110">
        <v>13</v>
      </c>
      <c r="L406" s="114" t="s">
        <v>132</v>
      </c>
      <c r="M406" s="114"/>
      <c r="N406" s="114"/>
      <c r="O406" s="114"/>
      <c r="P406" s="114"/>
      <c r="Q406" s="17">
        <v>110</v>
      </c>
      <c r="R406" s="17">
        <v>120</v>
      </c>
      <c r="S406" s="17">
        <v>140</v>
      </c>
      <c r="T406" s="17">
        <v>130</v>
      </c>
      <c r="U406" s="17">
        <v>90</v>
      </c>
      <c r="V406" s="17">
        <v>100</v>
      </c>
      <c r="W406" s="122" t="s">
        <v>144</v>
      </c>
      <c r="X406" s="122" t="s">
        <v>144</v>
      </c>
      <c r="Y406" s="122" t="s">
        <v>135</v>
      </c>
      <c r="Z406" s="122" t="s">
        <v>135</v>
      </c>
      <c r="AA406" s="122" t="s">
        <v>134</v>
      </c>
      <c r="AB406" s="122" t="s">
        <v>134</v>
      </c>
      <c r="AC406" s="126">
        <f t="shared" si="61"/>
        <v>4</v>
      </c>
      <c r="AD406" s="126">
        <f t="shared" si="61"/>
        <v>3</v>
      </c>
      <c r="AE406" s="126">
        <f t="shared" si="61"/>
        <v>1</v>
      </c>
      <c r="AF406" s="126">
        <f t="shared" si="60"/>
        <v>2</v>
      </c>
      <c r="AG406" s="126">
        <f t="shared" si="60"/>
        <v>6</v>
      </c>
      <c r="AH406" s="126">
        <f t="shared" si="60"/>
        <v>5</v>
      </c>
      <c r="AI406" s="134">
        <v>3</v>
      </c>
      <c r="AJ406" s="134">
        <v>0</v>
      </c>
      <c r="AK406" s="134">
        <v>0</v>
      </c>
      <c r="AL406" s="134">
        <v>360</v>
      </c>
      <c r="AM406" s="134">
        <f t="shared" si="64"/>
        <v>363</v>
      </c>
      <c r="AN406" s="135">
        <f t="shared" si="58"/>
        <v>3.4722222222222222E-5</v>
      </c>
      <c r="AO406" s="135">
        <f t="shared" si="58"/>
        <v>0</v>
      </c>
      <c r="AP406" s="135">
        <f t="shared" si="58"/>
        <v>0</v>
      </c>
      <c r="AQ406" s="135">
        <f t="shared" si="58"/>
        <v>4.1666666666666666E-3</v>
      </c>
      <c r="AR406" s="135">
        <f t="shared" si="58"/>
        <v>4.2013888888888891E-3</v>
      </c>
      <c r="AS406" s="143"/>
      <c r="AT406" s="144">
        <f>IFERROR(Q406*INDEX(相性スクリプト1!$L$29:$L$33,MATCH(W406,相性スクリプト1!$K$29:$K$33,0),)," ")</f>
        <v>110</v>
      </c>
      <c r="AU406" s="144">
        <f>IFERROR(R406*INDEX(相性スクリプト1!$L$29:$L$33,MATCH(X406,相性スクリプト1!$K$29:$K$33,0),)," ")</f>
        <v>120</v>
      </c>
      <c r="AV406" s="144">
        <f>IFERROR(S406*INDEX(相性スクリプト1!$L$29:$L$33,MATCH(Y406,相性スクリプト1!$K$29:$K$33,0),)," ")</f>
        <v>210</v>
      </c>
      <c r="AW406" s="144">
        <f>IFERROR(T406*INDEX(相性スクリプト1!$L$29:$L$33,MATCH(Z406,相性スクリプト1!$K$29:$K$33,0),)," ")</f>
        <v>195</v>
      </c>
      <c r="AX406" s="144">
        <f>IFERROR(U406*INDEX(相性スクリプト1!$L$29:$L$33,MATCH(AA406,相性スクリプト1!$K$29:$K$33,0),)," ")</f>
        <v>45</v>
      </c>
      <c r="AY406" s="144">
        <f>IFERROR(V406*INDEX(相性スクリプト1!$L$29:$L$33,MATCH(AB406,相性スクリプト1!$K$29:$K$33,0),)," ")</f>
        <v>50</v>
      </c>
      <c r="AZ406" s="144">
        <f t="shared" si="63"/>
        <v>4.4446000000000003</v>
      </c>
      <c r="BA406" s="144">
        <f t="shared" si="63"/>
        <v>3.3334999999999999</v>
      </c>
      <c r="BB406" s="144">
        <f t="shared" si="63"/>
        <v>1.1113999999999999</v>
      </c>
      <c r="BC406" s="144">
        <f t="shared" si="62"/>
        <v>2.2223000000000002</v>
      </c>
      <c r="BD406" s="144">
        <f t="shared" si="62"/>
        <v>6.6661999999999999</v>
      </c>
      <c r="BE406" s="144">
        <f t="shared" si="62"/>
        <v>5.5550999999999995</v>
      </c>
      <c r="BF406" s="126">
        <f t="shared" si="65"/>
        <v>431265</v>
      </c>
      <c r="BG406" s="149"/>
    </row>
    <row r="407" spans="1:59" x14ac:dyDescent="0.15">
      <c r="A407" s="108">
        <f t="shared" si="59"/>
        <v>263</v>
      </c>
      <c r="B407" s="54" t="s">
        <v>734</v>
      </c>
      <c r="C407" s="109" t="s">
        <v>187</v>
      </c>
      <c r="D407" s="109" t="s">
        <v>208</v>
      </c>
      <c r="E407" s="110" t="s">
        <v>128</v>
      </c>
      <c r="F407" s="110" t="s">
        <v>162</v>
      </c>
      <c r="G407" s="110">
        <v>310</v>
      </c>
      <c r="H407" s="110" t="s">
        <v>141</v>
      </c>
      <c r="I407" s="110">
        <v>-75</v>
      </c>
      <c r="J407" s="110" t="s">
        <v>134</v>
      </c>
      <c r="K407" s="110">
        <v>12</v>
      </c>
      <c r="L407" s="114" t="s">
        <v>132</v>
      </c>
      <c r="M407" s="114"/>
      <c r="N407" s="114"/>
      <c r="O407" s="114"/>
      <c r="P407" s="114"/>
      <c r="Q407" s="17">
        <v>100</v>
      </c>
      <c r="R407" s="17">
        <v>130</v>
      </c>
      <c r="S407" s="17">
        <v>110</v>
      </c>
      <c r="T407" s="17">
        <v>150</v>
      </c>
      <c r="U407" s="17">
        <v>80</v>
      </c>
      <c r="V407" s="17">
        <v>90</v>
      </c>
      <c r="W407" s="122" t="s">
        <v>134</v>
      </c>
      <c r="X407" s="122" t="s">
        <v>144</v>
      </c>
      <c r="Y407" s="122" t="s">
        <v>144</v>
      </c>
      <c r="Z407" s="122" t="s">
        <v>135</v>
      </c>
      <c r="AA407" s="122" t="s">
        <v>134</v>
      </c>
      <c r="AB407" s="122" t="s">
        <v>134</v>
      </c>
      <c r="AC407" s="126">
        <f t="shared" si="61"/>
        <v>4</v>
      </c>
      <c r="AD407" s="126">
        <f t="shared" si="61"/>
        <v>2</v>
      </c>
      <c r="AE407" s="126">
        <f t="shared" si="61"/>
        <v>3</v>
      </c>
      <c r="AF407" s="126">
        <f t="shared" si="60"/>
        <v>1</v>
      </c>
      <c r="AG407" s="126">
        <f t="shared" si="60"/>
        <v>6</v>
      </c>
      <c r="AH407" s="126">
        <f t="shared" si="60"/>
        <v>5</v>
      </c>
      <c r="AI407" s="134">
        <v>37</v>
      </c>
      <c r="AJ407" s="134">
        <v>0</v>
      </c>
      <c r="AK407" s="134">
        <v>0</v>
      </c>
      <c r="AL407" s="134">
        <v>360</v>
      </c>
      <c r="AM407" s="134">
        <f t="shared" si="64"/>
        <v>397</v>
      </c>
      <c r="AN407" s="135">
        <f t="shared" si="58"/>
        <v>4.2824074074074081E-4</v>
      </c>
      <c r="AO407" s="135">
        <f t="shared" si="58"/>
        <v>0</v>
      </c>
      <c r="AP407" s="135">
        <f t="shared" si="58"/>
        <v>0</v>
      </c>
      <c r="AQ407" s="135">
        <f t="shared" si="58"/>
        <v>4.1666666666666666E-3</v>
      </c>
      <c r="AR407" s="135">
        <f t="shared" si="58"/>
        <v>4.5949074074074078E-3</v>
      </c>
      <c r="AS407" s="143"/>
      <c r="AT407" s="144">
        <f>IFERROR(Q407*INDEX(相性スクリプト1!$L$29:$L$33,MATCH(W407,相性スクリプト1!$K$29:$K$33,0),)," ")</f>
        <v>50</v>
      </c>
      <c r="AU407" s="144">
        <f>IFERROR(R407*INDEX(相性スクリプト1!$L$29:$L$33,MATCH(X407,相性スクリプト1!$K$29:$K$33,0),)," ")</f>
        <v>130</v>
      </c>
      <c r="AV407" s="144">
        <f>IFERROR(S407*INDEX(相性スクリプト1!$L$29:$L$33,MATCH(Y407,相性スクリプト1!$K$29:$K$33,0),)," ")</f>
        <v>110</v>
      </c>
      <c r="AW407" s="144">
        <f>IFERROR(T407*INDEX(相性スクリプト1!$L$29:$L$33,MATCH(Z407,相性スクリプト1!$K$29:$K$33,0),)," ")</f>
        <v>225</v>
      </c>
      <c r="AX407" s="144">
        <f>IFERROR(U407*INDEX(相性スクリプト1!$L$29:$L$33,MATCH(AA407,相性スクリプト1!$K$29:$K$33,0),)," ")</f>
        <v>40</v>
      </c>
      <c r="AY407" s="144">
        <f>IFERROR(V407*INDEX(相性スクリプト1!$L$29:$L$33,MATCH(AB407,相性スクリプト1!$K$29:$K$33,0),)," ")</f>
        <v>45</v>
      </c>
      <c r="AZ407" s="144">
        <f t="shared" si="63"/>
        <v>4.4446000000000003</v>
      </c>
      <c r="BA407" s="144">
        <f t="shared" si="63"/>
        <v>2.2225000000000001</v>
      </c>
      <c r="BB407" s="144">
        <f t="shared" si="63"/>
        <v>3.3333999999999997</v>
      </c>
      <c r="BC407" s="144">
        <f t="shared" si="62"/>
        <v>1.1113</v>
      </c>
      <c r="BD407" s="144">
        <f t="shared" si="62"/>
        <v>6.6661999999999999</v>
      </c>
      <c r="BE407" s="144">
        <f t="shared" si="62"/>
        <v>5.5550999999999995</v>
      </c>
      <c r="BF407" s="126">
        <f t="shared" si="65"/>
        <v>423165</v>
      </c>
      <c r="BG407" s="149"/>
    </row>
    <row r="408" spans="1:59" x14ac:dyDescent="0.15">
      <c r="A408" s="108">
        <f t="shared" si="59"/>
        <v>264</v>
      </c>
      <c r="B408" s="54" t="s">
        <v>735</v>
      </c>
      <c r="C408" s="109" t="s">
        <v>187</v>
      </c>
      <c r="D408" s="109" t="s">
        <v>210</v>
      </c>
      <c r="E408" s="110"/>
      <c r="F408" s="110"/>
      <c r="G408" s="110"/>
      <c r="H408" s="110"/>
      <c r="I408" s="110"/>
      <c r="J408" s="110"/>
      <c r="K408" s="110"/>
      <c r="L408" s="114"/>
      <c r="M408" s="114"/>
      <c r="N408" s="114"/>
      <c r="O408" s="114"/>
      <c r="P408" s="114"/>
      <c r="Q408" s="17"/>
      <c r="R408" s="17"/>
      <c r="S408" s="17"/>
      <c r="T408" s="17"/>
      <c r="U408" s="17"/>
      <c r="V408" s="17"/>
      <c r="W408" s="122"/>
      <c r="X408" s="122"/>
      <c r="Y408" s="122"/>
      <c r="Z408" s="122"/>
      <c r="AA408" s="122"/>
      <c r="AB408" s="122"/>
      <c r="AC408" s="126" t="str">
        <f t="shared" si="61"/>
        <v xml:space="preserve"> </v>
      </c>
      <c r="AD408" s="126" t="str">
        <f t="shared" si="61"/>
        <v xml:space="preserve"> </v>
      </c>
      <c r="AE408" s="126" t="str">
        <f t="shared" si="61"/>
        <v xml:space="preserve"> </v>
      </c>
      <c r="AF408" s="126" t="str">
        <f t="shared" si="60"/>
        <v xml:space="preserve"> </v>
      </c>
      <c r="AG408" s="126" t="str">
        <f t="shared" si="60"/>
        <v xml:space="preserve"> </v>
      </c>
      <c r="AH408" s="126" t="str">
        <f t="shared" si="60"/>
        <v xml:space="preserve"> </v>
      </c>
      <c r="AI408" s="134"/>
      <c r="AJ408" s="134"/>
      <c r="AK408" s="134"/>
      <c r="AL408" s="134"/>
      <c r="AM408" s="134" t="str">
        <f t="shared" si="64"/>
        <v xml:space="preserve"> </v>
      </c>
      <c r="AN408" s="135" t="str">
        <f t="shared" si="58"/>
        <v xml:space="preserve"> </v>
      </c>
      <c r="AO408" s="135" t="str">
        <f t="shared" si="58"/>
        <v xml:space="preserve"> </v>
      </c>
      <c r="AP408" s="135" t="str">
        <f t="shared" si="58"/>
        <v xml:space="preserve"> </v>
      </c>
      <c r="AQ408" s="135" t="str">
        <f t="shared" si="58"/>
        <v xml:space="preserve"> </v>
      </c>
      <c r="AR408" s="135" t="str">
        <f t="shared" si="58"/>
        <v xml:space="preserve"> </v>
      </c>
      <c r="AS408" s="143"/>
      <c r="AT408" s="144" t="str">
        <f>IFERROR(Q408*INDEX(相性スクリプト1!$L$29:$L$33,MATCH(W408,相性スクリプト1!$K$29:$K$33,0),)," ")</f>
        <v xml:space="preserve"> </v>
      </c>
      <c r="AU408" s="144" t="str">
        <f>IFERROR(R408*INDEX(相性スクリプト1!$L$29:$L$33,MATCH(X408,相性スクリプト1!$K$29:$K$33,0),)," ")</f>
        <v xml:space="preserve"> </v>
      </c>
      <c r="AV408" s="144" t="str">
        <f>IFERROR(S408*INDEX(相性スクリプト1!$L$29:$L$33,MATCH(Y408,相性スクリプト1!$K$29:$K$33,0),)," ")</f>
        <v xml:space="preserve"> </v>
      </c>
      <c r="AW408" s="144" t="str">
        <f>IFERROR(T408*INDEX(相性スクリプト1!$L$29:$L$33,MATCH(Z408,相性スクリプト1!$K$29:$K$33,0),)," ")</f>
        <v xml:space="preserve"> </v>
      </c>
      <c r="AX408" s="144" t="str">
        <f>IFERROR(U408*INDEX(相性スクリプト1!$L$29:$L$33,MATCH(AA408,相性スクリプト1!$K$29:$K$33,0),)," ")</f>
        <v xml:space="preserve"> </v>
      </c>
      <c r="AY408" s="144" t="str">
        <f>IFERROR(V408*INDEX(相性スクリプト1!$L$29:$L$33,MATCH(AB408,相性スクリプト1!$K$29:$K$33,0),)," ")</f>
        <v xml:space="preserve"> </v>
      </c>
      <c r="AZ408" s="144" t="str">
        <f t="shared" si="63"/>
        <v xml:space="preserve"> </v>
      </c>
      <c r="BA408" s="144" t="str">
        <f t="shared" si="63"/>
        <v xml:space="preserve"> </v>
      </c>
      <c r="BB408" s="144" t="str">
        <f t="shared" si="63"/>
        <v xml:space="preserve"> </v>
      </c>
      <c r="BC408" s="144" t="str">
        <f t="shared" si="62"/>
        <v xml:space="preserve"> </v>
      </c>
      <c r="BD408" s="144" t="str">
        <f t="shared" si="62"/>
        <v xml:space="preserve"> </v>
      </c>
      <c r="BE408" s="144" t="str">
        <f t="shared" si="62"/>
        <v xml:space="preserve"> </v>
      </c>
      <c r="BF408" s="126" t="str">
        <f t="shared" si="65"/>
        <v xml:space="preserve"> </v>
      </c>
      <c r="BG408" s="149"/>
    </row>
    <row r="409" spans="1:59" x14ac:dyDescent="0.15">
      <c r="A409" s="108">
        <f t="shared" si="59"/>
        <v>264</v>
      </c>
      <c r="B409" s="54" t="s">
        <v>736</v>
      </c>
      <c r="C409" s="109" t="s">
        <v>187</v>
      </c>
      <c r="D409" s="109" t="s">
        <v>210</v>
      </c>
      <c r="E409" s="110" t="s">
        <v>128</v>
      </c>
      <c r="F409" s="110" t="s">
        <v>212</v>
      </c>
      <c r="G409" s="110">
        <v>330</v>
      </c>
      <c r="H409" s="110" t="s">
        <v>149</v>
      </c>
      <c r="I409" s="110">
        <v>60</v>
      </c>
      <c r="J409" s="110" t="s">
        <v>134</v>
      </c>
      <c r="K409" s="110">
        <v>12</v>
      </c>
      <c r="L409" s="114" t="s">
        <v>132</v>
      </c>
      <c r="M409" s="114" t="s">
        <v>726</v>
      </c>
      <c r="N409" s="114"/>
      <c r="O409" s="114"/>
      <c r="P409" s="114"/>
      <c r="Q409" s="17">
        <v>88</v>
      </c>
      <c r="R409" s="17">
        <v>128</v>
      </c>
      <c r="S409" s="17">
        <v>177</v>
      </c>
      <c r="T409" s="17">
        <v>150</v>
      </c>
      <c r="U409" s="17">
        <v>93</v>
      </c>
      <c r="V409" s="17">
        <v>114</v>
      </c>
      <c r="W409" s="122" t="s">
        <v>134</v>
      </c>
      <c r="X409" s="122" t="s">
        <v>144</v>
      </c>
      <c r="Y409" s="122" t="s">
        <v>131</v>
      </c>
      <c r="Z409" s="122" t="s">
        <v>135</v>
      </c>
      <c r="AA409" s="122" t="s">
        <v>134</v>
      </c>
      <c r="AB409" s="122" t="s">
        <v>134</v>
      </c>
      <c r="AC409" s="126">
        <f t="shared" si="61"/>
        <v>6</v>
      </c>
      <c r="AD409" s="126">
        <f t="shared" si="61"/>
        <v>3</v>
      </c>
      <c r="AE409" s="126">
        <f t="shared" si="61"/>
        <v>1</v>
      </c>
      <c r="AF409" s="126">
        <f t="shared" si="60"/>
        <v>2</v>
      </c>
      <c r="AG409" s="126">
        <f t="shared" si="60"/>
        <v>5</v>
      </c>
      <c r="AH409" s="126">
        <f t="shared" si="60"/>
        <v>4</v>
      </c>
      <c r="AI409" s="134">
        <v>778</v>
      </c>
      <c r="AJ409" s="134">
        <v>0</v>
      </c>
      <c r="AK409" s="134">
        <v>0</v>
      </c>
      <c r="AL409" s="134">
        <v>13</v>
      </c>
      <c r="AM409" s="134">
        <f t="shared" si="64"/>
        <v>791</v>
      </c>
      <c r="AN409" s="135">
        <f t="shared" si="58"/>
        <v>9.0046296296296298E-3</v>
      </c>
      <c r="AO409" s="135">
        <f t="shared" si="58"/>
        <v>0</v>
      </c>
      <c r="AP409" s="135">
        <f t="shared" si="58"/>
        <v>0</v>
      </c>
      <c r="AQ409" s="135">
        <f t="shared" si="58"/>
        <v>1.5046296296296295E-4</v>
      </c>
      <c r="AR409" s="135">
        <f t="shared" si="58"/>
        <v>9.1550925925925931E-3</v>
      </c>
      <c r="AS409" s="143"/>
      <c r="AT409" s="144">
        <f>IFERROR(Q409*INDEX(相性スクリプト1!$L$29:$L$33,MATCH(W409,相性スクリプト1!$K$29:$K$33,0),)," ")</f>
        <v>44</v>
      </c>
      <c r="AU409" s="144">
        <f>IFERROR(R409*INDEX(相性スクリプト1!$L$29:$L$33,MATCH(X409,相性スクリプト1!$K$29:$K$33,0),)," ")</f>
        <v>128</v>
      </c>
      <c r="AV409" s="144">
        <f>IFERROR(S409*INDEX(相性スクリプト1!$L$29:$L$33,MATCH(Y409,相性スクリプト1!$K$29:$K$33,0),)," ")</f>
        <v>354</v>
      </c>
      <c r="AW409" s="144">
        <f>IFERROR(T409*INDEX(相性スクリプト1!$L$29:$L$33,MATCH(Z409,相性スクリプト1!$K$29:$K$33,0),)," ")</f>
        <v>225</v>
      </c>
      <c r="AX409" s="144">
        <f>IFERROR(U409*INDEX(相性スクリプト1!$L$29:$L$33,MATCH(AA409,相性スクリプト1!$K$29:$K$33,0),)," ")</f>
        <v>46.5</v>
      </c>
      <c r="AY409" s="144">
        <f>IFERROR(V409*INDEX(相性スクリプト1!$L$29:$L$33,MATCH(AB409,相性スクリプト1!$K$29:$K$33,0),)," ")</f>
        <v>57</v>
      </c>
      <c r="AZ409" s="144">
        <f t="shared" si="63"/>
        <v>6.6665999999999999</v>
      </c>
      <c r="BA409" s="144">
        <f t="shared" si="63"/>
        <v>3.3334999999999999</v>
      </c>
      <c r="BB409" s="144">
        <f t="shared" si="63"/>
        <v>1.1113999999999999</v>
      </c>
      <c r="BC409" s="144">
        <f t="shared" si="62"/>
        <v>2.2223000000000002</v>
      </c>
      <c r="BD409" s="144">
        <f t="shared" si="62"/>
        <v>5.5552000000000001</v>
      </c>
      <c r="BE409" s="144">
        <f t="shared" si="62"/>
        <v>4.4440999999999997</v>
      </c>
      <c r="BF409" s="126">
        <f t="shared" si="65"/>
        <v>631254</v>
      </c>
      <c r="BG409" s="149" t="s">
        <v>737</v>
      </c>
    </row>
    <row r="410" spans="1:59" x14ac:dyDescent="0.15">
      <c r="A410" s="108">
        <f t="shared" si="59"/>
        <v>265</v>
      </c>
      <c r="B410" s="54" t="s">
        <v>738</v>
      </c>
      <c r="C410" s="109" t="s">
        <v>187</v>
      </c>
      <c r="D410" s="109" t="s">
        <v>210</v>
      </c>
      <c r="E410" s="110"/>
      <c r="F410" s="110"/>
      <c r="G410" s="110"/>
      <c r="H410" s="110"/>
      <c r="I410" s="110"/>
      <c r="J410" s="110"/>
      <c r="K410" s="110"/>
      <c r="L410" s="114"/>
      <c r="M410" s="114"/>
      <c r="N410" s="114"/>
      <c r="O410" s="114"/>
      <c r="P410" s="114"/>
      <c r="Q410" s="17"/>
      <c r="R410" s="17"/>
      <c r="S410" s="17"/>
      <c r="T410" s="17"/>
      <c r="U410" s="17"/>
      <c r="V410" s="17"/>
      <c r="W410" s="122"/>
      <c r="X410" s="122"/>
      <c r="Y410" s="122"/>
      <c r="Z410" s="122"/>
      <c r="AA410" s="122"/>
      <c r="AB410" s="122"/>
      <c r="AC410" s="126" t="str">
        <f t="shared" si="61"/>
        <v xml:space="preserve"> </v>
      </c>
      <c r="AD410" s="126" t="str">
        <f t="shared" si="61"/>
        <v xml:space="preserve"> </v>
      </c>
      <c r="AE410" s="126" t="str">
        <f t="shared" si="61"/>
        <v xml:space="preserve"> </v>
      </c>
      <c r="AF410" s="126" t="str">
        <f t="shared" si="60"/>
        <v xml:space="preserve"> </v>
      </c>
      <c r="AG410" s="126" t="str">
        <f t="shared" si="60"/>
        <v xml:space="preserve"> </v>
      </c>
      <c r="AH410" s="126" t="str">
        <f t="shared" si="60"/>
        <v xml:space="preserve"> </v>
      </c>
      <c r="AI410" s="134"/>
      <c r="AJ410" s="134"/>
      <c r="AK410" s="134"/>
      <c r="AL410" s="134"/>
      <c r="AM410" s="134" t="str">
        <f t="shared" si="64"/>
        <v xml:space="preserve"> </v>
      </c>
      <c r="AN410" s="135" t="str">
        <f t="shared" si="58"/>
        <v xml:space="preserve"> </v>
      </c>
      <c r="AO410" s="135" t="str">
        <f t="shared" si="58"/>
        <v xml:space="preserve"> </v>
      </c>
      <c r="AP410" s="135" t="str">
        <f t="shared" si="58"/>
        <v xml:space="preserve"> </v>
      </c>
      <c r="AQ410" s="135" t="str">
        <f t="shared" si="58"/>
        <v xml:space="preserve"> </v>
      </c>
      <c r="AR410" s="135" t="str">
        <f t="shared" si="58"/>
        <v xml:space="preserve"> </v>
      </c>
      <c r="AS410" s="143"/>
      <c r="AT410" s="144" t="str">
        <f>IFERROR(Q410*INDEX(相性スクリプト1!$L$29:$L$33,MATCH(W410,相性スクリプト1!$K$29:$K$33,0),)," ")</f>
        <v xml:space="preserve"> </v>
      </c>
      <c r="AU410" s="144" t="str">
        <f>IFERROR(R410*INDEX(相性スクリプト1!$L$29:$L$33,MATCH(X410,相性スクリプト1!$K$29:$K$33,0),)," ")</f>
        <v xml:space="preserve"> </v>
      </c>
      <c r="AV410" s="144" t="str">
        <f>IFERROR(S410*INDEX(相性スクリプト1!$L$29:$L$33,MATCH(Y410,相性スクリプト1!$K$29:$K$33,0),)," ")</f>
        <v xml:space="preserve"> </v>
      </c>
      <c r="AW410" s="144" t="str">
        <f>IFERROR(T410*INDEX(相性スクリプト1!$L$29:$L$33,MATCH(Z410,相性スクリプト1!$K$29:$K$33,0),)," ")</f>
        <v xml:space="preserve"> </v>
      </c>
      <c r="AX410" s="144" t="str">
        <f>IFERROR(U410*INDEX(相性スクリプト1!$L$29:$L$33,MATCH(AA410,相性スクリプト1!$K$29:$K$33,0),)," ")</f>
        <v xml:space="preserve"> </v>
      </c>
      <c r="AY410" s="144" t="str">
        <f>IFERROR(V410*INDEX(相性スクリプト1!$L$29:$L$33,MATCH(AB410,相性スクリプト1!$K$29:$K$33,0),)," ")</f>
        <v xml:space="preserve"> </v>
      </c>
      <c r="AZ410" s="144" t="str">
        <f t="shared" si="63"/>
        <v xml:space="preserve"> </v>
      </c>
      <c r="BA410" s="144" t="str">
        <f t="shared" si="63"/>
        <v xml:space="preserve"> </v>
      </c>
      <c r="BB410" s="144" t="str">
        <f t="shared" si="63"/>
        <v xml:space="preserve"> </v>
      </c>
      <c r="BC410" s="144" t="str">
        <f t="shared" si="62"/>
        <v xml:space="preserve"> </v>
      </c>
      <c r="BD410" s="144" t="str">
        <f t="shared" si="62"/>
        <v xml:space="preserve"> </v>
      </c>
      <c r="BE410" s="144" t="str">
        <f t="shared" si="62"/>
        <v xml:space="preserve"> </v>
      </c>
      <c r="BF410" s="126" t="str">
        <f t="shared" si="65"/>
        <v xml:space="preserve"> </v>
      </c>
      <c r="BG410" s="149"/>
    </row>
    <row r="411" spans="1:59" x14ac:dyDescent="0.15">
      <c r="A411" s="108">
        <f t="shared" si="59"/>
        <v>265</v>
      </c>
      <c r="B411" s="54" t="s">
        <v>739</v>
      </c>
      <c r="C411" s="109" t="s">
        <v>187</v>
      </c>
      <c r="D411" s="109" t="s">
        <v>210</v>
      </c>
      <c r="E411" s="110" t="s">
        <v>128</v>
      </c>
      <c r="F411" s="110" t="s">
        <v>156</v>
      </c>
      <c r="G411" s="110">
        <v>330</v>
      </c>
      <c r="H411" s="110" t="s">
        <v>149</v>
      </c>
      <c r="I411" s="110">
        <v>-45</v>
      </c>
      <c r="J411" s="110" t="s">
        <v>134</v>
      </c>
      <c r="K411" s="110">
        <v>12</v>
      </c>
      <c r="L411" s="114" t="s">
        <v>132</v>
      </c>
      <c r="M411" s="114" t="s">
        <v>740</v>
      </c>
      <c r="N411" s="114"/>
      <c r="O411" s="114"/>
      <c r="P411" s="114"/>
      <c r="Q411" s="17">
        <v>90</v>
      </c>
      <c r="R411" s="17">
        <v>139</v>
      </c>
      <c r="S411" s="17">
        <v>151</v>
      </c>
      <c r="T411" s="17">
        <v>107</v>
      </c>
      <c r="U411" s="17">
        <v>105</v>
      </c>
      <c r="V411" s="17">
        <v>134</v>
      </c>
      <c r="W411" s="122" t="s">
        <v>134</v>
      </c>
      <c r="X411" s="122" t="s">
        <v>144</v>
      </c>
      <c r="Y411" s="122" t="s">
        <v>135</v>
      </c>
      <c r="Z411" s="122" t="s">
        <v>144</v>
      </c>
      <c r="AA411" s="122" t="s">
        <v>134</v>
      </c>
      <c r="AB411" s="122" t="s">
        <v>144</v>
      </c>
      <c r="AC411" s="126">
        <f t="shared" si="61"/>
        <v>6</v>
      </c>
      <c r="AD411" s="126">
        <f t="shared" si="61"/>
        <v>2</v>
      </c>
      <c r="AE411" s="126">
        <f t="shared" si="61"/>
        <v>1</v>
      </c>
      <c r="AF411" s="126">
        <f t="shared" si="60"/>
        <v>4</v>
      </c>
      <c r="AG411" s="126">
        <f t="shared" si="60"/>
        <v>5</v>
      </c>
      <c r="AH411" s="126">
        <f t="shared" si="60"/>
        <v>3</v>
      </c>
      <c r="AI411" s="134">
        <v>531</v>
      </c>
      <c r="AJ411" s="134">
        <v>0</v>
      </c>
      <c r="AK411" s="134">
        <v>0</v>
      </c>
      <c r="AL411" s="134">
        <v>37</v>
      </c>
      <c r="AM411" s="134">
        <f t="shared" si="64"/>
        <v>568</v>
      </c>
      <c r="AN411" s="135">
        <f t="shared" si="58"/>
        <v>6.1458333333333339E-3</v>
      </c>
      <c r="AO411" s="135">
        <f t="shared" si="58"/>
        <v>0</v>
      </c>
      <c r="AP411" s="135">
        <f t="shared" si="58"/>
        <v>0</v>
      </c>
      <c r="AQ411" s="135">
        <f t="shared" si="58"/>
        <v>4.2824074074074081E-4</v>
      </c>
      <c r="AR411" s="135">
        <f t="shared" si="58"/>
        <v>6.5740740740740751E-3</v>
      </c>
      <c r="AS411" s="143"/>
      <c r="AT411" s="144">
        <f>IFERROR(Q411*INDEX(相性スクリプト1!$L$29:$L$33,MATCH(W411,相性スクリプト1!$K$29:$K$33,0),)," ")</f>
        <v>45</v>
      </c>
      <c r="AU411" s="144">
        <f>IFERROR(R411*INDEX(相性スクリプト1!$L$29:$L$33,MATCH(X411,相性スクリプト1!$K$29:$K$33,0),)," ")</f>
        <v>139</v>
      </c>
      <c r="AV411" s="144">
        <f>IFERROR(S411*INDEX(相性スクリプト1!$L$29:$L$33,MATCH(Y411,相性スクリプト1!$K$29:$K$33,0),)," ")</f>
        <v>226.5</v>
      </c>
      <c r="AW411" s="144">
        <f>IFERROR(T411*INDEX(相性スクリプト1!$L$29:$L$33,MATCH(Z411,相性スクリプト1!$K$29:$K$33,0),)," ")</f>
        <v>107</v>
      </c>
      <c r="AX411" s="144">
        <f>IFERROR(U411*INDEX(相性スクリプト1!$L$29:$L$33,MATCH(AA411,相性スクリプト1!$K$29:$K$33,0),)," ")</f>
        <v>52.5</v>
      </c>
      <c r="AY411" s="144">
        <f>IFERROR(V411*INDEX(相性スクリプト1!$L$29:$L$33,MATCH(AB411,相性スクリプト1!$K$29:$K$33,0),)," ")</f>
        <v>134</v>
      </c>
      <c r="AZ411" s="144">
        <f t="shared" si="63"/>
        <v>6.6665999999999999</v>
      </c>
      <c r="BA411" s="144">
        <f t="shared" si="63"/>
        <v>2.2225000000000001</v>
      </c>
      <c r="BB411" s="144">
        <f t="shared" si="63"/>
        <v>1.1113999999999999</v>
      </c>
      <c r="BC411" s="144">
        <f t="shared" si="62"/>
        <v>4.4443000000000001</v>
      </c>
      <c r="BD411" s="144">
        <f t="shared" si="62"/>
        <v>5.5552000000000001</v>
      </c>
      <c r="BE411" s="144">
        <f t="shared" si="62"/>
        <v>3.3331</v>
      </c>
      <c r="BF411" s="126">
        <f t="shared" si="65"/>
        <v>621453</v>
      </c>
      <c r="BG411" s="149"/>
    </row>
    <row r="412" spans="1:59" x14ac:dyDescent="0.15">
      <c r="A412" s="108">
        <f t="shared" si="59"/>
        <v>266</v>
      </c>
      <c r="B412" s="54" t="s">
        <v>741</v>
      </c>
      <c r="C412" s="109" t="s">
        <v>187</v>
      </c>
      <c r="D412" s="109" t="s">
        <v>210</v>
      </c>
      <c r="E412" s="110"/>
      <c r="F412" s="110"/>
      <c r="G412" s="110"/>
      <c r="H412" s="110"/>
      <c r="I412" s="110"/>
      <c r="J412" s="110"/>
      <c r="K412" s="110"/>
      <c r="L412" s="114"/>
      <c r="M412" s="114"/>
      <c r="N412" s="114"/>
      <c r="O412" s="114"/>
      <c r="P412" s="114"/>
      <c r="Q412" s="17"/>
      <c r="R412" s="17"/>
      <c r="S412" s="17"/>
      <c r="T412" s="17"/>
      <c r="U412" s="17"/>
      <c r="V412" s="17"/>
      <c r="W412" s="122"/>
      <c r="X412" s="122"/>
      <c r="Y412" s="122"/>
      <c r="Z412" s="122"/>
      <c r="AA412" s="122"/>
      <c r="AB412" s="122"/>
      <c r="AC412" s="126" t="str">
        <f t="shared" si="61"/>
        <v xml:space="preserve"> </v>
      </c>
      <c r="AD412" s="126" t="str">
        <f t="shared" si="61"/>
        <v xml:space="preserve"> </v>
      </c>
      <c r="AE412" s="126" t="str">
        <f t="shared" si="61"/>
        <v xml:space="preserve"> </v>
      </c>
      <c r="AF412" s="126" t="str">
        <f t="shared" si="60"/>
        <v xml:space="preserve"> </v>
      </c>
      <c r="AG412" s="126" t="str">
        <f t="shared" si="60"/>
        <v xml:space="preserve"> </v>
      </c>
      <c r="AH412" s="126" t="str">
        <f t="shared" si="60"/>
        <v xml:space="preserve"> </v>
      </c>
      <c r="AI412" s="134"/>
      <c r="AJ412" s="134"/>
      <c r="AK412" s="134"/>
      <c r="AL412" s="134"/>
      <c r="AM412" s="134" t="str">
        <f t="shared" si="64"/>
        <v xml:space="preserve"> </v>
      </c>
      <c r="AN412" s="135" t="str">
        <f t="shared" si="58"/>
        <v xml:space="preserve"> </v>
      </c>
      <c r="AO412" s="135" t="str">
        <f t="shared" si="58"/>
        <v xml:space="preserve"> </v>
      </c>
      <c r="AP412" s="135" t="str">
        <f t="shared" si="58"/>
        <v xml:space="preserve"> </v>
      </c>
      <c r="AQ412" s="135" t="str">
        <f t="shared" si="58"/>
        <v xml:space="preserve"> </v>
      </c>
      <c r="AR412" s="135" t="str">
        <f t="shared" si="58"/>
        <v xml:space="preserve"> </v>
      </c>
      <c r="AS412" s="143"/>
      <c r="AT412" s="144" t="str">
        <f>IFERROR(Q412*INDEX(相性スクリプト1!$L$29:$L$33,MATCH(W412,相性スクリプト1!$K$29:$K$33,0),)," ")</f>
        <v xml:space="preserve"> </v>
      </c>
      <c r="AU412" s="144" t="str">
        <f>IFERROR(R412*INDEX(相性スクリプト1!$L$29:$L$33,MATCH(X412,相性スクリプト1!$K$29:$K$33,0),)," ")</f>
        <v xml:space="preserve"> </v>
      </c>
      <c r="AV412" s="144" t="str">
        <f>IFERROR(S412*INDEX(相性スクリプト1!$L$29:$L$33,MATCH(Y412,相性スクリプト1!$K$29:$K$33,0),)," ")</f>
        <v xml:space="preserve"> </v>
      </c>
      <c r="AW412" s="144" t="str">
        <f>IFERROR(T412*INDEX(相性スクリプト1!$L$29:$L$33,MATCH(Z412,相性スクリプト1!$K$29:$K$33,0),)," ")</f>
        <v xml:space="preserve"> </v>
      </c>
      <c r="AX412" s="144" t="str">
        <f>IFERROR(U412*INDEX(相性スクリプト1!$L$29:$L$33,MATCH(AA412,相性スクリプト1!$K$29:$K$33,0),)," ")</f>
        <v xml:space="preserve"> </v>
      </c>
      <c r="AY412" s="144" t="str">
        <f>IFERROR(V412*INDEX(相性スクリプト1!$L$29:$L$33,MATCH(AB412,相性スクリプト1!$K$29:$K$33,0),)," ")</f>
        <v xml:space="preserve"> </v>
      </c>
      <c r="AZ412" s="144" t="str">
        <f t="shared" si="63"/>
        <v xml:space="preserve"> </v>
      </c>
      <c r="BA412" s="144" t="str">
        <f t="shared" si="63"/>
        <v xml:space="preserve"> </v>
      </c>
      <c r="BB412" s="144" t="str">
        <f t="shared" si="63"/>
        <v xml:space="preserve"> </v>
      </c>
      <c r="BC412" s="144" t="str">
        <f t="shared" si="62"/>
        <v xml:space="preserve"> </v>
      </c>
      <c r="BD412" s="144" t="str">
        <f t="shared" si="62"/>
        <v xml:space="preserve"> </v>
      </c>
      <c r="BE412" s="144" t="str">
        <f t="shared" si="62"/>
        <v xml:space="preserve"> </v>
      </c>
      <c r="BF412" s="126" t="str">
        <f t="shared" si="65"/>
        <v xml:space="preserve"> </v>
      </c>
      <c r="BG412" s="149"/>
    </row>
    <row r="413" spans="1:59" x14ac:dyDescent="0.15">
      <c r="A413" s="108">
        <f t="shared" si="59"/>
        <v>266</v>
      </c>
      <c r="B413" s="54" t="s">
        <v>742</v>
      </c>
      <c r="C413" s="109" t="s">
        <v>187</v>
      </c>
      <c r="D413" s="109" t="s">
        <v>210</v>
      </c>
      <c r="E413" s="110" t="s">
        <v>128</v>
      </c>
      <c r="F413" s="110" t="s">
        <v>150</v>
      </c>
      <c r="G413" s="110">
        <v>330</v>
      </c>
      <c r="H413" s="110" t="s">
        <v>275</v>
      </c>
      <c r="I413" s="110">
        <v>-75</v>
      </c>
      <c r="J413" s="110" t="s">
        <v>134</v>
      </c>
      <c r="K413" s="110">
        <v>12</v>
      </c>
      <c r="L413" s="114" t="s">
        <v>132</v>
      </c>
      <c r="M413" s="114"/>
      <c r="N413" s="114"/>
      <c r="O413" s="114"/>
      <c r="P413" s="114"/>
      <c r="Q413" s="17">
        <v>103</v>
      </c>
      <c r="R413" s="17">
        <v>147</v>
      </c>
      <c r="S413" s="17">
        <v>136</v>
      </c>
      <c r="T413" s="17">
        <v>164</v>
      </c>
      <c r="U413" s="17">
        <v>100</v>
      </c>
      <c r="V413" s="17">
        <v>98</v>
      </c>
      <c r="W413" s="122" t="s">
        <v>134</v>
      </c>
      <c r="X413" s="122" t="s">
        <v>144</v>
      </c>
      <c r="Y413" s="122" t="s">
        <v>144</v>
      </c>
      <c r="Z413" s="122" t="s">
        <v>135</v>
      </c>
      <c r="AA413" s="122" t="s">
        <v>134</v>
      </c>
      <c r="AB413" s="122" t="s">
        <v>134</v>
      </c>
      <c r="AC413" s="126">
        <f t="shared" si="61"/>
        <v>4</v>
      </c>
      <c r="AD413" s="126">
        <f t="shared" si="61"/>
        <v>2</v>
      </c>
      <c r="AE413" s="126">
        <f t="shared" si="61"/>
        <v>3</v>
      </c>
      <c r="AF413" s="126">
        <f t="shared" si="60"/>
        <v>1</v>
      </c>
      <c r="AG413" s="126">
        <f t="shared" si="60"/>
        <v>5</v>
      </c>
      <c r="AH413" s="126">
        <f t="shared" si="60"/>
        <v>6</v>
      </c>
      <c r="AI413" s="134">
        <v>4495</v>
      </c>
      <c r="AJ413" s="134">
        <v>0</v>
      </c>
      <c r="AK413" s="134">
        <v>0</v>
      </c>
      <c r="AL413" s="134">
        <v>127</v>
      </c>
      <c r="AM413" s="134">
        <f t="shared" si="64"/>
        <v>4622</v>
      </c>
      <c r="AN413" s="135">
        <f t="shared" si="58"/>
        <v>5.2025462962962961E-2</v>
      </c>
      <c r="AO413" s="135">
        <f t="shared" si="58"/>
        <v>0</v>
      </c>
      <c r="AP413" s="135">
        <f t="shared" si="58"/>
        <v>0</v>
      </c>
      <c r="AQ413" s="135">
        <f t="shared" si="58"/>
        <v>1.4699074074074074E-3</v>
      </c>
      <c r="AR413" s="135">
        <f t="shared" si="58"/>
        <v>5.3495370370370374E-2</v>
      </c>
      <c r="AS413" s="143"/>
      <c r="AT413" s="144">
        <f>IFERROR(Q413*INDEX(相性スクリプト1!$L$29:$L$33,MATCH(W413,相性スクリプト1!$K$29:$K$33,0),)," ")</f>
        <v>51.5</v>
      </c>
      <c r="AU413" s="144">
        <f>IFERROR(R413*INDEX(相性スクリプト1!$L$29:$L$33,MATCH(X413,相性スクリプト1!$K$29:$K$33,0),)," ")</f>
        <v>147</v>
      </c>
      <c r="AV413" s="144">
        <f>IFERROR(S413*INDEX(相性スクリプト1!$L$29:$L$33,MATCH(Y413,相性スクリプト1!$K$29:$K$33,0),)," ")</f>
        <v>136</v>
      </c>
      <c r="AW413" s="144">
        <f>IFERROR(T413*INDEX(相性スクリプト1!$L$29:$L$33,MATCH(Z413,相性スクリプト1!$K$29:$K$33,0),)," ")</f>
        <v>246</v>
      </c>
      <c r="AX413" s="144">
        <f>IFERROR(U413*INDEX(相性スクリプト1!$L$29:$L$33,MATCH(AA413,相性スクリプト1!$K$29:$K$33,0),)," ")</f>
        <v>50</v>
      </c>
      <c r="AY413" s="144">
        <f>IFERROR(V413*INDEX(相性スクリプト1!$L$29:$L$33,MATCH(AB413,相性スクリプト1!$K$29:$K$33,0),)," ")</f>
        <v>49</v>
      </c>
      <c r="AZ413" s="144">
        <f t="shared" si="63"/>
        <v>4.4446000000000003</v>
      </c>
      <c r="BA413" s="144">
        <f t="shared" si="63"/>
        <v>2.2225000000000001</v>
      </c>
      <c r="BB413" s="144">
        <f t="shared" si="63"/>
        <v>3.3333999999999997</v>
      </c>
      <c r="BC413" s="144">
        <f t="shared" si="62"/>
        <v>1.1113</v>
      </c>
      <c r="BD413" s="144">
        <f t="shared" si="62"/>
        <v>5.5552000000000001</v>
      </c>
      <c r="BE413" s="144">
        <f t="shared" si="62"/>
        <v>6.6660999999999992</v>
      </c>
      <c r="BF413" s="126">
        <f t="shared" si="65"/>
        <v>423156</v>
      </c>
      <c r="BG413" s="149"/>
    </row>
    <row r="414" spans="1:59" x14ac:dyDescent="0.15">
      <c r="A414" s="108">
        <f t="shared" si="59"/>
        <v>267</v>
      </c>
      <c r="B414" s="54" t="s">
        <v>743</v>
      </c>
      <c r="C414" s="109" t="s">
        <v>187</v>
      </c>
      <c r="D414" s="109" t="s">
        <v>210</v>
      </c>
      <c r="E414" s="110"/>
      <c r="F414" s="110"/>
      <c r="G414" s="110"/>
      <c r="H414" s="110"/>
      <c r="I414" s="110"/>
      <c r="J414" s="110"/>
      <c r="K414" s="110"/>
      <c r="L414" s="114"/>
      <c r="M414" s="114"/>
      <c r="N414" s="114"/>
      <c r="O414" s="114"/>
      <c r="P414" s="114"/>
      <c r="Q414" s="17"/>
      <c r="R414" s="17"/>
      <c r="S414" s="17"/>
      <c r="T414" s="17"/>
      <c r="U414" s="17"/>
      <c r="V414" s="17"/>
      <c r="W414" s="122"/>
      <c r="X414" s="122"/>
      <c r="Y414" s="122"/>
      <c r="Z414" s="122"/>
      <c r="AA414" s="122"/>
      <c r="AB414" s="122"/>
      <c r="AC414" s="126" t="str">
        <f t="shared" si="61"/>
        <v xml:space="preserve"> </v>
      </c>
      <c r="AD414" s="126" t="str">
        <f t="shared" si="61"/>
        <v xml:space="preserve"> </v>
      </c>
      <c r="AE414" s="126" t="str">
        <f t="shared" si="61"/>
        <v xml:space="preserve"> </v>
      </c>
      <c r="AF414" s="126" t="str">
        <f t="shared" si="60"/>
        <v xml:space="preserve"> </v>
      </c>
      <c r="AG414" s="126" t="str">
        <f t="shared" si="60"/>
        <v xml:space="preserve"> </v>
      </c>
      <c r="AH414" s="126" t="str">
        <f t="shared" si="60"/>
        <v xml:space="preserve"> </v>
      </c>
      <c r="AI414" s="134"/>
      <c r="AJ414" s="134"/>
      <c r="AK414" s="134"/>
      <c r="AL414" s="134"/>
      <c r="AM414" s="134" t="str">
        <f t="shared" si="64"/>
        <v xml:space="preserve"> </v>
      </c>
      <c r="AN414" s="135" t="str">
        <f t="shared" ref="AN414:AR464" si="66">IF(OR(ISBLANK(AI414),AI414=" ")," ",IF(AI414&lt;0,"？",IFERROR(AI414/24/60/60,"-")))</f>
        <v xml:space="preserve"> </v>
      </c>
      <c r="AO414" s="135" t="str">
        <f t="shared" si="66"/>
        <v xml:space="preserve"> </v>
      </c>
      <c r="AP414" s="135" t="str">
        <f t="shared" si="66"/>
        <v xml:space="preserve"> </v>
      </c>
      <c r="AQ414" s="135" t="str">
        <f t="shared" si="66"/>
        <v xml:space="preserve"> </v>
      </c>
      <c r="AR414" s="135" t="str">
        <f t="shared" si="66"/>
        <v xml:space="preserve"> </v>
      </c>
      <c r="AS414" s="143"/>
      <c r="AT414" s="144" t="str">
        <f>IFERROR(Q414*INDEX(相性スクリプト1!$L$29:$L$33,MATCH(W414,相性スクリプト1!$K$29:$K$33,0),)," ")</f>
        <v xml:space="preserve"> </v>
      </c>
      <c r="AU414" s="144" t="str">
        <f>IFERROR(R414*INDEX(相性スクリプト1!$L$29:$L$33,MATCH(X414,相性スクリプト1!$K$29:$K$33,0),)," ")</f>
        <v xml:space="preserve"> </v>
      </c>
      <c r="AV414" s="144" t="str">
        <f>IFERROR(S414*INDEX(相性スクリプト1!$L$29:$L$33,MATCH(Y414,相性スクリプト1!$K$29:$K$33,0),)," ")</f>
        <v xml:space="preserve"> </v>
      </c>
      <c r="AW414" s="144" t="str">
        <f>IFERROR(T414*INDEX(相性スクリプト1!$L$29:$L$33,MATCH(Z414,相性スクリプト1!$K$29:$K$33,0),)," ")</f>
        <v xml:space="preserve"> </v>
      </c>
      <c r="AX414" s="144" t="str">
        <f>IFERROR(U414*INDEX(相性スクリプト1!$L$29:$L$33,MATCH(AA414,相性スクリプト1!$K$29:$K$33,0),)," ")</f>
        <v xml:space="preserve"> </v>
      </c>
      <c r="AY414" s="144" t="str">
        <f>IFERROR(V414*INDEX(相性スクリプト1!$L$29:$L$33,MATCH(AB414,相性スクリプト1!$K$29:$K$33,0),)," ")</f>
        <v xml:space="preserve"> </v>
      </c>
      <c r="AZ414" s="144" t="str">
        <f t="shared" si="63"/>
        <v xml:space="preserve"> </v>
      </c>
      <c r="BA414" s="144" t="str">
        <f t="shared" si="63"/>
        <v xml:space="preserve"> </v>
      </c>
      <c r="BB414" s="144" t="str">
        <f t="shared" si="63"/>
        <v xml:space="preserve"> </v>
      </c>
      <c r="BC414" s="144" t="str">
        <f t="shared" si="62"/>
        <v xml:space="preserve"> </v>
      </c>
      <c r="BD414" s="144" t="str">
        <f t="shared" si="62"/>
        <v xml:space="preserve"> </v>
      </c>
      <c r="BE414" s="144" t="str">
        <f t="shared" si="62"/>
        <v xml:space="preserve"> </v>
      </c>
      <c r="BF414" s="126" t="str">
        <f t="shared" si="65"/>
        <v xml:space="preserve"> </v>
      </c>
      <c r="BG414" s="149"/>
    </row>
    <row r="415" spans="1:59" x14ac:dyDescent="0.15">
      <c r="A415" s="108">
        <f t="shared" si="59"/>
        <v>267</v>
      </c>
      <c r="B415" s="54" t="s">
        <v>744</v>
      </c>
      <c r="C415" s="109" t="s">
        <v>187</v>
      </c>
      <c r="D415" s="109" t="s">
        <v>210</v>
      </c>
      <c r="E415" s="110" t="s">
        <v>128</v>
      </c>
      <c r="F415" s="110" t="s">
        <v>150</v>
      </c>
      <c r="G415" s="110">
        <v>350</v>
      </c>
      <c r="H415" s="110" t="s">
        <v>149</v>
      </c>
      <c r="I415" s="110">
        <v>15</v>
      </c>
      <c r="J415" s="110" t="s">
        <v>134</v>
      </c>
      <c r="K415" s="110">
        <v>12</v>
      </c>
      <c r="L415" s="114" t="s">
        <v>132</v>
      </c>
      <c r="M415" s="114" t="s">
        <v>745</v>
      </c>
      <c r="N415" s="114"/>
      <c r="O415" s="114"/>
      <c r="P415" s="114" t="s">
        <v>182</v>
      </c>
      <c r="Q415" s="17">
        <v>97</v>
      </c>
      <c r="R415" s="17">
        <v>163</v>
      </c>
      <c r="S415" s="17">
        <v>137</v>
      </c>
      <c r="T415" s="17">
        <v>166</v>
      </c>
      <c r="U415" s="17">
        <v>126</v>
      </c>
      <c r="V415" s="17">
        <v>105</v>
      </c>
      <c r="W415" s="122" t="s">
        <v>134</v>
      </c>
      <c r="X415" s="122" t="s">
        <v>135</v>
      </c>
      <c r="Y415" s="122" t="s">
        <v>144</v>
      </c>
      <c r="Z415" s="122" t="s">
        <v>135</v>
      </c>
      <c r="AA415" s="122" t="s">
        <v>144</v>
      </c>
      <c r="AB415" s="122" t="s">
        <v>134</v>
      </c>
      <c r="AC415" s="126">
        <f t="shared" si="61"/>
        <v>6</v>
      </c>
      <c r="AD415" s="126">
        <f t="shared" si="61"/>
        <v>2</v>
      </c>
      <c r="AE415" s="126">
        <f t="shared" si="61"/>
        <v>3</v>
      </c>
      <c r="AF415" s="126">
        <f t="shared" si="60"/>
        <v>1</v>
      </c>
      <c r="AG415" s="126">
        <f t="shared" si="60"/>
        <v>4</v>
      </c>
      <c r="AH415" s="126">
        <f t="shared" si="60"/>
        <v>5</v>
      </c>
      <c r="AI415" s="134">
        <v>2162</v>
      </c>
      <c r="AJ415" s="134">
        <v>0</v>
      </c>
      <c r="AK415" s="134">
        <v>0</v>
      </c>
      <c r="AL415" s="134">
        <v>449</v>
      </c>
      <c r="AM415" s="134">
        <f t="shared" si="64"/>
        <v>2611</v>
      </c>
      <c r="AN415" s="135">
        <f t="shared" si="66"/>
        <v>2.5023148148148149E-2</v>
      </c>
      <c r="AO415" s="135">
        <f t="shared" si="66"/>
        <v>0</v>
      </c>
      <c r="AP415" s="135">
        <f t="shared" si="66"/>
        <v>0</v>
      </c>
      <c r="AQ415" s="135">
        <f t="shared" si="66"/>
        <v>5.1967592592592595E-3</v>
      </c>
      <c r="AR415" s="135">
        <f t="shared" si="66"/>
        <v>3.0219907407407411E-2</v>
      </c>
      <c r="AS415" s="143"/>
      <c r="AT415" s="144">
        <f>IFERROR(Q415*INDEX(相性スクリプト1!$L$29:$L$33,MATCH(W415,相性スクリプト1!$K$29:$K$33,0),)," ")</f>
        <v>48.5</v>
      </c>
      <c r="AU415" s="144">
        <f>IFERROR(R415*INDEX(相性スクリプト1!$L$29:$L$33,MATCH(X415,相性スクリプト1!$K$29:$K$33,0),)," ")</f>
        <v>244.5</v>
      </c>
      <c r="AV415" s="144">
        <f>IFERROR(S415*INDEX(相性スクリプト1!$L$29:$L$33,MATCH(Y415,相性スクリプト1!$K$29:$K$33,0),)," ")</f>
        <v>137</v>
      </c>
      <c r="AW415" s="144">
        <f>IFERROR(T415*INDEX(相性スクリプト1!$L$29:$L$33,MATCH(Z415,相性スクリプト1!$K$29:$K$33,0),)," ")</f>
        <v>249</v>
      </c>
      <c r="AX415" s="144">
        <f>IFERROR(U415*INDEX(相性スクリプト1!$L$29:$L$33,MATCH(AA415,相性スクリプト1!$K$29:$K$33,0),)," ")</f>
        <v>126</v>
      </c>
      <c r="AY415" s="144">
        <f>IFERROR(V415*INDEX(相性スクリプト1!$L$29:$L$33,MATCH(AB415,相性スクリプト1!$K$29:$K$33,0),)," ")</f>
        <v>52.5</v>
      </c>
      <c r="AZ415" s="144">
        <f t="shared" si="63"/>
        <v>6.6665999999999999</v>
      </c>
      <c r="BA415" s="144">
        <f t="shared" si="63"/>
        <v>2.2225000000000001</v>
      </c>
      <c r="BB415" s="144">
        <f t="shared" si="63"/>
        <v>3.3333999999999997</v>
      </c>
      <c r="BC415" s="144">
        <f t="shared" si="62"/>
        <v>1.1113</v>
      </c>
      <c r="BD415" s="144">
        <f t="shared" si="62"/>
        <v>4.4442000000000004</v>
      </c>
      <c r="BE415" s="144">
        <f t="shared" si="62"/>
        <v>5.5550999999999995</v>
      </c>
      <c r="BF415" s="126">
        <f t="shared" si="65"/>
        <v>623145</v>
      </c>
      <c r="BG415" s="149"/>
    </row>
    <row r="416" spans="1:59" x14ac:dyDescent="0.15">
      <c r="A416" s="108">
        <f t="shared" si="59"/>
        <v>267</v>
      </c>
      <c r="B416" s="54" t="s">
        <v>746</v>
      </c>
      <c r="C416" s="109" t="s">
        <v>187</v>
      </c>
      <c r="D416" s="109" t="s">
        <v>210</v>
      </c>
      <c r="E416" s="110" t="s">
        <v>128</v>
      </c>
      <c r="F416" s="110" t="s">
        <v>150</v>
      </c>
      <c r="G416" s="110">
        <v>370</v>
      </c>
      <c r="H416" s="110" t="s">
        <v>155</v>
      </c>
      <c r="I416" s="110">
        <v>5</v>
      </c>
      <c r="J416" s="110" t="s">
        <v>134</v>
      </c>
      <c r="K416" s="110">
        <v>12</v>
      </c>
      <c r="L416" s="114" t="s">
        <v>132</v>
      </c>
      <c r="M416" s="114"/>
      <c r="N416" s="114"/>
      <c r="O416" s="114"/>
      <c r="P416" s="114" t="s">
        <v>237</v>
      </c>
      <c r="Q416" s="17">
        <v>84</v>
      </c>
      <c r="R416" s="17">
        <v>123</v>
      </c>
      <c r="S416" s="17">
        <v>207</v>
      </c>
      <c r="T416" s="17">
        <v>152</v>
      </c>
      <c r="U416" s="17">
        <v>102</v>
      </c>
      <c r="V416" s="17">
        <v>102</v>
      </c>
      <c r="W416" s="122" t="s">
        <v>134</v>
      </c>
      <c r="X416" s="122" t="s">
        <v>144</v>
      </c>
      <c r="Y416" s="122" t="s">
        <v>131</v>
      </c>
      <c r="Z416" s="122" t="s">
        <v>135</v>
      </c>
      <c r="AA416" s="122" t="s">
        <v>134</v>
      </c>
      <c r="AB416" s="122" t="s">
        <v>134</v>
      </c>
      <c r="AC416" s="126">
        <f t="shared" si="61"/>
        <v>6</v>
      </c>
      <c r="AD416" s="126">
        <f t="shared" si="61"/>
        <v>3</v>
      </c>
      <c r="AE416" s="126">
        <f t="shared" si="61"/>
        <v>1</v>
      </c>
      <c r="AF416" s="126">
        <f t="shared" si="60"/>
        <v>2</v>
      </c>
      <c r="AG416" s="126">
        <f t="shared" si="60"/>
        <v>5</v>
      </c>
      <c r="AH416" s="126">
        <f t="shared" si="60"/>
        <v>4</v>
      </c>
      <c r="AI416" s="134">
        <v>0</v>
      </c>
      <c r="AJ416" s="134">
        <v>0</v>
      </c>
      <c r="AK416" s="134">
        <v>0</v>
      </c>
      <c r="AL416" s="134">
        <v>1721</v>
      </c>
      <c r="AM416" s="134">
        <f t="shared" si="64"/>
        <v>1721</v>
      </c>
      <c r="AN416" s="135">
        <f t="shared" si="66"/>
        <v>0</v>
      </c>
      <c r="AO416" s="135">
        <f t="shared" si="66"/>
        <v>0</v>
      </c>
      <c r="AP416" s="135">
        <f t="shared" si="66"/>
        <v>0</v>
      </c>
      <c r="AQ416" s="135">
        <f t="shared" si="66"/>
        <v>1.9918981481481478E-2</v>
      </c>
      <c r="AR416" s="135">
        <f t="shared" si="66"/>
        <v>1.9918981481481478E-2</v>
      </c>
      <c r="AS416" s="143"/>
      <c r="AT416" s="144">
        <f>IFERROR(Q416*INDEX(相性スクリプト1!$L$29:$L$33,MATCH(W416,相性スクリプト1!$K$29:$K$33,0),)," ")</f>
        <v>42</v>
      </c>
      <c r="AU416" s="144">
        <f>IFERROR(R416*INDEX(相性スクリプト1!$L$29:$L$33,MATCH(X416,相性スクリプト1!$K$29:$K$33,0),)," ")</f>
        <v>123</v>
      </c>
      <c r="AV416" s="144">
        <f>IFERROR(S416*INDEX(相性スクリプト1!$L$29:$L$33,MATCH(Y416,相性スクリプト1!$K$29:$K$33,0),)," ")</f>
        <v>414</v>
      </c>
      <c r="AW416" s="144">
        <f>IFERROR(T416*INDEX(相性スクリプト1!$L$29:$L$33,MATCH(Z416,相性スクリプト1!$K$29:$K$33,0),)," ")</f>
        <v>228</v>
      </c>
      <c r="AX416" s="144">
        <f>IFERROR(U416*INDEX(相性スクリプト1!$L$29:$L$33,MATCH(AA416,相性スクリプト1!$K$29:$K$33,0),)," ")</f>
        <v>51</v>
      </c>
      <c r="AY416" s="144">
        <f>IFERROR(V416*INDEX(相性スクリプト1!$L$29:$L$33,MATCH(AB416,相性スクリプト1!$K$29:$K$33,0),)," ")</f>
        <v>51</v>
      </c>
      <c r="AZ416" s="144">
        <f t="shared" si="63"/>
        <v>6.6665999999999999</v>
      </c>
      <c r="BA416" s="144">
        <f t="shared" si="63"/>
        <v>3.3334999999999999</v>
      </c>
      <c r="BB416" s="144">
        <f t="shared" si="63"/>
        <v>1.1113999999999999</v>
      </c>
      <c r="BC416" s="144">
        <f t="shared" si="62"/>
        <v>2.2223000000000002</v>
      </c>
      <c r="BD416" s="144">
        <f t="shared" si="62"/>
        <v>4.4442000000000004</v>
      </c>
      <c r="BE416" s="144">
        <f t="shared" si="62"/>
        <v>4.4440999999999997</v>
      </c>
      <c r="BF416" s="126">
        <f t="shared" si="65"/>
        <v>631254</v>
      </c>
      <c r="BG416" s="149"/>
    </row>
    <row r="417" spans="1:59" x14ac:dyDescent="0.15">
      <c r="A417" s="108">
        <f t="shared" si="59"/>
        <v>267</v>
      </c>
      <c r="B417" s="54" t="s">
        <v>747</v>
      </c>
      <c r="C417" s="109" t="s">
        <v>187</v>
      </c>
      <c r="D417" s="109" t="s">
        <v>210</v>
      </c>
      <c r="E417" s="110" t="s">
        <v>128</v>
      </c>
      <c r="F417" s="110" t="s">
        <v>150</v>
      </c>
      <c r="G417" s="110">
        <v>330</v>
      </c>
      <c r="H417" s="110" t="s">
        <v>149</v>
      </c>
      <c r="I417" s="110">
        <v>60</v>
      </c>
      <c r="J417" s="110" t="s">
        <v>134</v>
      </c>
      <c r="K417" s="110">
        <v>12</v>
      </c>
      <c r="L417" s="114" t="s">
        <v>132</v>
      </c>
      <c r="M417" s="114"/>
      <c r="N417" s="114"/>
      <c r="O417" s="114"/>
      <c r="P417" s="114"/>
      <c r="Q417" s="17">
        <v>89</v>
      </c>
      <c r="R417" s="17">
        <v>139</v>
      </c>
      <c r="S417" s="17">
        <v>163</v>
      </c>
      <c r="T417" s="17">
        <v>135</v>
      </c>
      <c r="U417" s="17">
        <v>109</v>
      </c>
      <c r="V417" s="17">
        <v>118</v>
      </c>
      <c r="W417" s="122" t="s">
        <v>134</v>
      </c>
      <c r="X417" s="122" t="s">
        <v>135</v>
      </c>
      <c r="Y417" s="122" t="s">
        <v>144</v>
      </c>
      <c r="Z417" s="122" t="s">
        <v>135</v>
      </c>
      <c r="AA417" s="122" t="s">
        <v>144</v>
      </c>
      <c r="AB417" s="122" t="s">
        <v>134</v>
      </c>
      <c r="AC417" s="126">
        <f t="shared" si="61"/>
        <v>6</v>
      </c>
      <c r="AD417" s="126">
        <f t="shared" si="61"/>
        <v>1</v>
      </c>
      <c r="AE417" s="126">
        <f t="shared" si="61"/>
        <v>3</v>
      </c>
      <c r="AF417" s="126">
        <f t="shared" si="60"/>
        <v>2</v>
      </c>
      <c r="AG417" s="126">
        <f t="shared" si="60"/>
        <v>4</v>
      </c>
      <c r="AH417" s="126">
        <f t="shared" si="60"/>
        <v>5</v>
      </c>
      <c r="AI417" s="134" t="s">
        <v>295</v>
      </c>
      <c r="AJ417" s="134" t="s">
        <v>295</v>
      </c>
      <c r="AK417" s="134" t="s">
        <v>295</v>
      </c>
      <c r="AL417" s="134" t="s">
        <v>295</v>
      </c>
      <c r="AM417" s="134" t="str">
        <f t="shared" si="64"/>
        <v>-</v>
      </c>
      <c r="AN417" s="135" t="str">
        <f t="shared" si="66"/>
        <v>-</v>
      </c>
      <c r="AO417" s="135" t="str">
        <f t="shared" si="66"/>
        <v>-</v>
      </c>
      <c r="AP417" s="135" t="str">
        <f t="shared" si="66"/>
        <v>-</v>
      </c>
      <c r="AQ417" s="135" t="str">
        <f t="shared" si="66"/>
        <v>-</v>
      </c>
      <c r="AR417" s="135" t="str">
        <f t="shared" si="66"/>
        <v>-</v>
      </c>
      <c r="AS417" s="143"/>
      <c r="AT417" s="144">
        <f>IFERROR(Q417*INDEX(相性スクリプト1!$L$29:$L$33,MATCH(W417,相性スクリプト1!$K$29:$K$33,0),)," ")</f>
        <v>44.5</v>
      </c>
      <c r="AU417" s="144">
        <f>IFERROR(R417*INDEX(相性スクリプト1!$L$29:$L$33,MATCH(X417,相性スクリプト1!$K$29:$K$33,0),)," ")</f>
        <v>208.5</v>
      </c>
      <c r="AV417" s="144">
        <f>IFERROR(S417*INDEX(相性スクリプト1!$L$29:$L$33,MATCH(Y417,相性スクリプト1!$K$29:$K$33,0),)," ")</f>
        <v>163</v>
      </c>
      <c r="AW417" s="144">
        <f>IFERROR(T417*INDEX(相性スクリプト1!$L$29:$L$33,MATCH(Z417,相性スクリプト1!$K$29:$K$33,0),)," ")</f>
        <v>202.5</v>
      </c>
      <c r="AX417" s="144">
        <f>IFERROR(U417*INDEX(相性スクリプト1!$L$29:$L$33,MATCH(AA417,相性スクリプト1!$K$29:$K$33,0),)," ")</f>
        <v>109</v>
      </c>
      <c r="AY417" s="144">
        <f>IFERROR(V417*INDEX(相性スクリプト1!$L$29:$L$33,MATCH(AB417,相性スクリプト1!$K$29:$K$33,0),)," ")</f>
        <v>59</v>
      </c>
      <c r="AZ417" s="144">
        <f t="shared" si="63"/>
        <v>6.6665999999999999</v>
      </c>
      <c r="BA417" s="144">
        <f t="shared" si="63"/>
        <v>1.1225000000000001</v>
      </c>
      <c r="BB417" s="144">
        <f t="shared" si="63"/>
        <v>3.3113999999999995</v>
      </c>
      <c r="BC417" s="144">
        <f t="shared" si="62"/>
        <v>2.2333000000000003</v>
      </c>
      <c r="BD417" s="144">
        <f t="shared" si="62"/>
        <v>4.4552000000000005</v>
      </c>
      <c r="BE417" s="144">
        <f t="shared" si="62"/>
        <v>5.5440999999999994</v>
      </c>
      <c r="BF417" s="126">
        <f t="shared" si="65"/>
        <v>613245</v>
      </c>
      <c r="BG417" s="149" t="s">
        <v>296</v>
      </c>
    </row>
    <row r="418" spans="1:59" x14ac:dyDescent="0.15">
      <c r="A418" s="108">
        <f t="shared" si="59"/>
        <v>268</v>
      </c>
      <c r="B418" s="54" t="s">
        <v>748</v>
      </c>
      <c r="C418" s="109" t="s">
        <v>187</v>
      </c>
      <c r="D418" s="109" t="s">
        <v>210</v>
      </c>
      <c r="E418" s="110"/>
      <c r="F418" s="110"/>
      <c r="G418" s="110"/>
      <c r="H418" s="110"/>
      <c r="I418" s="110"/>
      <c r="J418" s="110"/>
      <c r="K418" s="110"/>
      <c r="L418" s="114"/>
      <c r="M418" s="114"/>
      <c r="N418" s="114"/>
      <c r="O418" s="114"/>
      <c r="P418" s="114"/>
      <c r="Q418" s="17"/>
      <c r="R418" s="17"/>
      <c r="S418" s="17"/>
      <c r="T418" s="17"/>
      <c r="U418" s="17"/>
      <c r="V418" s="17"/>
      <c r="W418" s="122"/>
      <c r="X418" s="122"/>
      <c r="Y418" s="122"/>
      <c r="Z418" s="122"/>
      <c r="AA418" s="122"/>
      <c r="AB418" s="122"/>
      <c r="AC418" s="126" t="str">
        <f t="shared" si="61"/>
        <v xml:space="preserve"> </v>
      </c>
      <c r="AD418" s="126" t="str">
        <f t="shared" si="61"/>
        <v xml:space="preserve"> </v>
      </c>
      <c r="AE418" s="126" t="str">
        <f t="shared" si="61"/>
        <v xml:space="preserve"> </v>
      </c>
      <c r="AF418" s="126" t="str">
        <f t="shared" si="60"/>
        <v xml:space="preserve"> </v>
      </c>
      <c r="AG418" s="126" t="str">
        <f t="shared" si="60"/>
        <v xml:space="preserve"> </v>
      </c>
      <c r="AH418" s="126" t="str">
        <f t="shared" si="60"/>
        <v xml:space="preserve"> </v>
      </c>
      <c r="AI418" s="134"/>
      <c r="AJ418" s="134"/>
      <c r="AK418" s="134"/>
      <c r="AL418" s="134"/>
      <c r="AM418" s="134" t="str">
        <f t="shared" si="64"/>
        <v xml:space="preserve"> </v>
      </c>
      <c r="AN418" s="135" t="str">
        <f t="shared" si="66"/>
        <v xml:space="preserve"> </v>
      </c>
      <c r="AO418" s="135" t="str">
        <f t="shared" si="66"/>
        <v xml:space="preserve"> </v>
      </c>
      <c r="AP418" s="135" t="str">
        <f t="shared" si="66"/>
        <v xml:space="preserve"> </v>
      </c>
      <c r="AQ418" s="135" t="str">
        <f t="shared" si="66"/>
        <v xml:space="preserve"> </v>
      </c>
      <c r="AR418" s="135" t="str">
        <f t="shared" si="66"/>
        <v xml:space="preserve"> </v>
      </c>
      <c r="AS418" s="143"/>
      <c r="AT418" s="144" t="str">
        <f>IFERROR(Q418*INDEX(相性スクリプト1!$L$29:$L$33,MATCH(W418,相性スクリプト1!$K$29:$K$33,0),)," ")</f>
        <v xml:space="preserve"> </v>
      </c>
      <c r="AU418" s="144" t="str">
        <f>IFERROR(R418*INDEX(相性スクリプト1!$L$29:$L$33,MATCH(X418,相性スクリプト1!$K$29:$K$33,0),)," ")</f>
        <v xml:space="preserve"> </v>
      </c>
      <c r="AV418" s="144" t="str">
        <f>IFERROR(S418*INDEX(相性スクリプト1!$L$29:$L$33,MATCH(Y418,相性スクリプト1!$K$29:$K$33,0),)," ")</f>
        <v xml:space="preserve"> </v>
      </c>
      <c r="AW418" s="144" t="str">
        <f>IFERROR(T418*INDEX(相性スクリプト1!$L$29:$L$33,MATCH(Z418,相性スクリプト1!$K$29:$K$33,0),)," ")</f>
        <v xml:space="preserve"> </v>
      </c>
      <c r="AX418" s="144" t="str">
        <f>IFERROR(U418*INDEX(相性スクリプト1!$L$29:$L$33,MATCH(AA418,相性スクリプト1!$K$29:$K$33,0),)," ")</f>
        <v xml:space="preserve"> </v>
      </c>
      <c r="AY418" s="144" t="str">
        <f>IFERROR(V418*INDEX(相性スクリプト1!$L$29:$L$33,MATCH(AB418,相性スクリプト1!$K$29:$K$33,0),)," ")</f>
        <v xml:space="preserve"> </v>
      </c>
      <c r="AZ418" s="144" t="str">
        <f t="shared" si="63"/>
        <v xml:space="preserve"> </v>
      </c>
      <c r="BA418" s="144" t="str">
        <f t="shared" si="63"/>
        <v xml:space="preserve"> </v>
      </c>
      <c r="BB418" s="144" t="str">
        <f t="shared" si="63"/>
        <v xml:space="preserve"> </v>
      </c>
      <c r="BC418" s="144" t="str">
        <f t="shared" si="62"/>
        <v xml:space="preserve"> </v>
      </c>
      <c r="BD418" s="144" t="str">
        <f t="shared" si="62"/>
        <v xml:space="preserve"> </v>
      </c>
      <c r="BE418" s="144" t="str">
        <f t="shared" si="62"/>
        <v xml:space="preserve"> </v>
      </c>
      <c r="BF418" s="126" t="str">
        <f t="shared" si="65"/>
        <v xml:space="preserve"> </v>
      </c>
      <c r="BG418" s="149"/>
    </row>
    <row r="419" spans="1:59" x14ac:dyDescent="0.15">
      <c r="A419" s="108">
        <f t="shared" si="59"/>
        <v>268</v>
      </c>
      <c r="B419" s="54" t="s">
        <v>749</v>
      </c>
      <c r="C419" s="109" t="s">
        <v>187</v>
      </c>
      <c r="D419" s="109" t="s">
        <v>210</v>
      </c>
      <c r="E419" s="110" t="s">
        <v>128</v>
      </c>
      <c r="F419" s="110" t="s">
        <v>148</v>
      </c>
      <c r="G419" s="110">
        <v>1</v>
      </c>
      <c r="H419" s="110" t="s">
        <v>275</v>
      </c>
      <c r="I419" s="110">
        <v>-65</v>
      </c>
      <c r="J419" s="110" t="s">
        <v>134</v>
      </c>
      <c r="K419" s="110">
        <v>12</v>
      </c>
      <c r="L419" s="114" t="s">
        <v>132</v>
      </c>
      <c r="M419" s="114" t="s">
        <v>750</v>
      </c>
      <c r="N419" s="114"/>
      <c r="O419" s="114"/>
      <c r="P419" s="114"/>
      <c r="Q419" s="17">
        <v>999</v>
      </c>
      <c r="R419" s="17">
        <v>387</v>
      </c>
      <c r="S419" s="17">
        <v>321</v>
      </c>
      <c r="T419" s="17">
        <v>355</v>
      </c>
      <c r="U419" s="17">
        <v>1</v>
      </c>
      <c r="V419" s="17">
        <v>999</v>
      </c>
      <c r="W419" s="122" t="s">
        <v>133</v>
      </c>
      <c r="X419" s="122" t="s">
        <v>133</v>
      </c>
      <c r="Y419" s="122" t="s">
        <v>133</v>
      </c>
      <c r="Z419" s="122" t="s">
        <v>133</v>
      </c>
      <c r="AA419" s="122" t="s">
        <v>133</v>
      </c>
      <c r="AB419" s="122" t="s">
        <v>133</v>
      </c>
      <c r="AC419" s="126">
        <f t="shared" si="61"/>
        <v>6</v>
      </c>
      <c r="AD419" s="126">
        <f t="shared" si="61"/>
        <v>3</v>
      </c>
      <c r="AE419" s="126">
        <f t="shared" si="61"/>
        <v>1</v>
      </c>
      <c r="AF419" s="126">
        <f t="shared" si="60"/>
        <v>2</v>
      </c>
      <c r="AG419" s="126">
        <f t="shared" si="60"/>
        <v>5</v>
      </c>
      <c r="AH419" s="126">
        <f t="shared" si="60"/>
        <v>4</v>
      </c>
      <c r="AI419" s="134" t="s">
        <v>295</v>
      </c>
      <c r="AJ419" s="134" t="s">
        <v>295</v>
      </c>
      <c r="AK419" s="134" t="s">
        <v>295</v>
      </c>
      <c r="AL419" s="134" t="s">
        <v>295</v>
      </c>
      <c r="AM419" s="134" t="str">
        <f t="shared" si="64"/>
        <v>-</v>
      </c>
      <c r="AN419" s="135" t="str">
        <f t="shared" si="66"/>
        <v>-</v>
      </c>
      <c r="AO419" s="135" t="str">
        <f t="shared" si="66"/>
        <v>-</v>
      </c>
      <c r="AP419" s="135" t="str">
        <f t="shared" si="66"/>
        <v>-</v>
      </c>
      <c r="AQ419" s="135" t="str">
        <f t="shared" si="66"/>
        <v>-</v>
      </c>
      <c r="AR419" s="135" t="str">
        <f t="shared" si="66"/>
        <v>-</v>
      </c>
      <c r="AS419" s="143"/>
      <c r="AT419" s="144">
        <f>IFERROR(Q419*INDEX(相性スクリプト1!$L$29:$L$33,MATCH(W419,相性スクリプト1!$K$29:$K$33,0),)," ")</f>
        <v>0</v>
      </c>
      <c r="AU419" s="144">
        <f>IFERROR(R419*INDEX(相性スクリプト1!$L$29:$L$33,MATCH(X419,相性スクリプト1!$K$29:$K$33,0),)," ")</f>
        <v>0</v>
      </c>
      <c r="AV419" s="144">
        <f>IFERROR(S419*INDEX(相性スクリプト1!$L$29:$L$33,MATCH(Y419,相性スクリプト1!$K$29:$K$33,0),)," ")</f>
        <v>0</v>
      </c>
      <c r="AW419" s="144">
        <f>IFERROR(T419*INDEX(相性スクリプト1!$L$29:$L$33,MATCH(Z419,相性スクリプト1!$K$29:$K$33,0),)," ")</f>
        <v>0</v>
      </c>
      <c r="AX419" s="144">
        <f>IFERROR(U419*INDEX(相性スクリプト1!$L$29:$L$33,MATCH(AA419,相性スクリプト1!$K$29:$K$33,0),)," ")</f>
        <v>0</v>
      </c>
      <c r="AY419" s="144">
        <f>IFERROR(V419*INDEX(相性スクリプト1!$L$29:$L$33,MATCH(AB419,相性スクリプト1!$K$29:$K$33,0),)," ")</f>
        <v>0</v>
      </c>
      <c r="AZ419" s="144">
        <f t="shared" si="63"/>
        <v>1.1115999999999999</v>
      </c>
      <c r="BA419" s="144">
        <f t="shared" si="63"/>
        <v>1.1335</v>
      </c>
      <c r="BB419" s="144">
        <f t="shared" si="63"/>
        <v>1.1554</v>
      </c>
      <c r="BC419" s="144">
        <f t="shared" si="62"/>
        <v>1.1443000000000001</v>
      </c>
      <c r="BD419" s="144">
        <f t="shared" si="62"/>
        <v>1.1662000000000001</v>
      </c>
      <c r="BE419" s="144">
        <f t="shared" si="62"/>
        <v>1.1111</v>
      </c>
      <c r="BF419" s="126">
        <f t="shared" si="65"/>
        <v>631254</v>
      </c>
      <c r="BG419" s="149" t="s">
        <v>751</v>
      </c>
    </row>
    <row r="420" spans="1:59" x14ac:dyDescent="0.15">
      <c r="A420" s="108">
        <f t="shared" si="59"/>
        <v>269</v>
      </c>
      <c r="B420" s="54" t="s">
        <v>752</v>
      </c>
      <c r="C420" s="109" t="s">
        <v>189</v>
      </c>
      <c r="D420" s="109" t="s">
        <v>127</v>
      </c>
      <c r="E420" s="110" t="s">
        <v>147</v>
      </c>
      <c r="F420" s="110" t="s">
        <v>148</v>
      </c>
      <c r="G420" s="110">
        <v>330</v>
      </c>
      <c r="H420" s="110" t="s">
        <v>141</v>
      </c>
      <c r="I420" s="110">
        <v>-40</v>
      </c>
      <c r="J420" s="110" t="s">
        <v>148</v>
      </c>
      <c r="K420" s="110">
        <v>12</v>
      </c>
      <c r="L420" s="114" t="s">
        <v>656</v>
      </c>
      <c r="M420" s="114"/>
      <c r="N420" s="114"/>
      <c r="O420" s="114"/>
      <c r="P420" s="114" t="s">
        <v>191</v>
      </c>
      <c r="Q420" s="17">
        <v>90</v>
      </c>
      <c r="R420" s="17">
        <v>130</v>
      </c>
      <c r="S420" s="17">
        <v>150</v>
      </c>
      <c r="T420" s="17">
        <v>120</v>
      </c>
      <c r="U420" s="17">
        <v>110</v>
      </c>
      <c r="V420" s="17">
        <v>100</v>
      </c>
      <c r="W420" s="122" t="s">
        <v>134</v>
      </c>
      <c r="X420" s="122" t="s">
        <v>144</v>
      </c>
      <c r="Y420" s="122" t="s">
        <v>135</v>
      </c>
      <c r="Z420" s="122" t="s">
        <v>144</v>
      </c>
      <c r="AA420" s="122" t="s">
        <v>144</v>
      </c>
      <c r="AB420" s="122" t="s">
        <v>134</v>
      </c>
      <c r="AC420" s="126">
        <f t="shared" si="61"/>
        <v>6</v>
      </c>
      <c r="AD420" s="126">
        <f t="shared" si="61"/>
        <v>2</v>
      </c>
      <c r="AE420" s="126">
        <f t="shared" si="61"/>
        <v>1</v>
      </c>
      <c r="AF420" s="126">
        <f t="shared" si="60"/>
        <v>3</v>
      </c>
      <c r="AG420" s="126">
        <f t="shared" si="60"/>
        <v>4</v>
      </c>
      <c r="AH420" s="126">
        <f t="shared" si="60"/>
        <v>5</v>
      </c>
      <c r="AI420" s="134">
        <v>5</v>
      </c>
      <c r="AJ420" s="134">
        <v>0</v>
      </c>
      <c r="AK420" s="134">
        <v>0</v>
      </c>
      <c r="AL420" s="134">
        <v>2100</v>
      </c>
      <c r="AM420" s="134">
        <f t="shared" si="64"/>
        <v>2105</v>
      </c>
      <c r="AN420" s="135">
        <f t="shared" si="66"/>
        <v>5.7870370370370373E-5</v>
      </c>
      <c r="AO420" s="135">
        <f t="shared" si="66"/>
        <v>0</v>
      </c>
      <c r="AP420" s="135">
        <f t="shared" si="66"/>
        <v>0</v>
      </c>
      <c r="AQ420" s="135">
        <f t="shared" si="66"/>
        <v>2.4305555555555556E-2</v>
      </c>
      <c r="AR420" s="135">
        <f t="shared" si="66"/>
        <v>2.4363425925925927E-2</v>
      </c>
      <c r="AS420" s="143"/>
      <c r="AT420" s="144">
        <f>IFERROR(Q420*INDEX(相性スクリプト1!$L$29:$L$33,MATCH(W420,相性スクリプト1!$K$29:$K$33,0),)," ")</f>
        <v>45</v>
      </c>
      <c r="AU420" s="144">
        <f>IFERROR(R420*INDEX(相性スクリプト1!$L$29:$L$33,MATCH(X420,相性スクリプト1!$K$29:$K$33,0),)," ")</f>
        <v>130</v>
      </c>
      <c r="AV420" s="144">
        <f>IFERROR(S420*INDEX(相性スクリプト1!$L$29:$L$33,MATCH(Y420,相性スクリプト1!$K$29:$K$33,0),)," ")</f>
        <v>225</v>
      </c>
      <c r="AW420" s="144">
        <f>IFERROR(T420*INDEX(相性スクリプト1!$L$29:$L$33,MATCH(Z420,相性スクリプト1!$K$29:$K$33,0),)," ")</f>
        <v>120</v>
      </c>
      <c r="AX420" s="144">
        <f>IFERROR(U420*INDEX(相性スクリプト1!$L$29:$L$33,MATCH(AA420,相性スクリプト1!$K$29:$K$33,0),)," ")</f>
        <v>110</v>
      </c>
      <c r="AY420" s="144">
        <f>IFERROR(V420*INDEX(相性スクリプト1!$L$29:$L$33,MATCH(AB420,相性スクリプト1!$K$29:$K$33,0),)," ")</f>
        <v>50</v>
      </c>
      <c r="AZ420" s="144">
        <f t="shared" si="63"/>
        <v>6.6665999999999999</v>
      </c>
      <c r="BA420" s="144">
        <f t="shared" si="63"/>
        <v>2.2225000000000001</v>
      </c>
      <c r="BB420" s="144">
        <f t="shared" si="63"/>
        <v>1.1113999999999999</v>
      </c>
      <c r="BC420" s="144">
        <f t="shared" si="62"/>
        <v>3.3332999999999999</v>
      </c>
      <c r="BD420" s="144">
        <f t="shared" si="62"/>
        <v>4.4442000000000004</v>
      </c>
      <c r="BE420" s="144">
        <f t="shared" si="62"/>
        <v>5.5550999999999995</v>
      </c>
      <c r="BF420" s="126">
        <f t="shared" si="65"/>
        <v>621345</v>
      </c>
      <c r="BG420" s="149"/>
    </row>
    <row r="421" spans="1:59" x14ac:dyDescent="0.15">
      <c r="A421" s="108">
        <f t="shared" si="59"/>
        <v>270</v>
      </c>
      <c r="B421" s="54" t="s">
        <v>753</v>
      </c>
      <c r="C421" s="109" t="s">
        <v>189</v>
      </c>
      <c r="D421" s="109" t="s">
        <v>169</v>
      </c>
      <c r="E421" s="110" t="s">
        <v>147</v>
      </c>
      <c r="F421" s="110" t="s">
        <v>148</v>
      </c>
      <c r="G421" s="110">
        <v>330</v>
      </c>
      <c r="H421" s="110" t="s">
        <v>141</v>
      </c>
      <c r="I421" s="110">
        <v>55</v>
      </c>
      <c r="J421" s="110" t="s">
        <v>148</v>
      </c>
      <c r="K421" s="110">
        <v>13</v>
      </c>
      <c r="L421" s="114" t="s">
        <v>656</v>
      </c>
      <c r="M421" s="114"/>
      <c r="N421" s="114"/>
      <c r="O421" s="114"/>
      <c r="P421" s="114" t="s">
        <v>191</v>
      </c>
      <c r="Q421" s="17">
        <v>120</v>
      </c>
      <c r="R421" s="17">
        <v>130</v>
      </c>
      <c r="S421" s="17">
        <v>150</v>
      </c>
      <c r="T421" s="17">
        <v>110</v>
      </c>
      <c r="U421" s="17">
        <v>100</v>
      </c>
      <c r="V421" s="17">
        <v>90</v>
      </c>
      <c r="W421" s="122" t="s">
        <v>144</v>
      </c>
      <c r="X421" s="122" t="s">
        <v>144</v>
      </c>
      <c r="Y421" s="122" t="s">
        <v>135</v>
      </c>
      <c r="Z421" s="122" t="s">
        <v>144</v>
      </c>
      <c r="AA421" s="122" t="s">
        <v>144</v>
      </c>
      <c r="AB421" s="122" t="s">
        <v>134</v>
      </c>
      <c r="AC421" s="126">
        <f t="shared" si="61"/>
        <v>3</v>
      </c>
      <c r="AD421" s="126">
        <f t="shared" si="61"/>
        <v>2</v>
      </c>
      <c r="AE421" s="126">
        <f t="shared" si="61"/>
        <v>1</v>
      </c>
      <c r="AF421" s="126">
        <f t="shared" si="60"/>
        <v>4</v>
      </c>
      <c r="AG421" s="126">
        <f t="shared" si="60"/>
        <v>5</v>
      </c>
      <c r="AH421" s="126">
        <f t="shared" si="60"/>
        <v>6</v>
      </c>
      <c r="AI421" s="134">
        <v>48</v>
      </c>
      <c r="AJ421" s="134">
        <v>0</v>
      </c>
      <c r="AK421" s="134">
        <v>0</v>
      </c>
      <c r="AL421" s="134">
        <v>2100</v>
      </c>
      <c r="AM421" s="134">
        <f t="shared" si="64"/>
        <v>2148</v>
      </c>
      <c r="AN421" s="135">
        <f t="shared" si="66"/>
        <v>5.5555555555555556E-4</v>
      </c>
      <c r="AO421" s="135">
        <f t="shared" si="66"/>
        <v>0</v>
      </c>
      <c r="AP421" s="135">
        <f t="shared" si="66"/>
        <v>0</v>
      </c>
      <c r="AQ421" s="135">
        <f t="shared" si="66"/>
        <v>2.4305555555555556E-2</v>
      </c>
      <c r="AR421" s="135">
        <f t="shared" si="66"/>
        <v>2.4861111111111112E-2</v>
      </c>
      <c r="AS421" s="143"/>
      <c r="AT421" s="144">
        <f>IFERROR(Q421*INDEX(相性スクリプト1!$L$29:$L$33,MATCH(W421,相性スクリプト1!$K$29:$K$33,0),)," ")</f>
        <v>120</v>
      </c>
      <c r="AU421" s="144">
        <f>IFERROR(R421*INDEX(相性スクリプト1!$L$29:$L$33,MATCH(X421,相性スクリプト1!$K$29:$K$33,0),)," ")</f>
        <v>130</v>
      </c>
      <c r="AV421" s="144">
        <f>IFERROR(S421*INDEX(相性スクリプト1!$L$29:$L$33,MATCH(Y421,相性スクリプト1!$K$29:$K$33,0),)," ")</f>
        <v>225</v>
      </c>
      <c r="AW421" s="144">
        <f>IFERROR(T421*INDEX(相性スクリプト1!$L$29:$L$33,MATCH(Z421,相性スクリプト1!$K$29:$K$33,0),)," ")</f>
        <v>110</v>
      </c>
      <c r="AX421" s="144">
        <f>IFERROR(U421*INDEX(相性スクリプト1!$L$29:$L$33,MATCH(AA421,相性スクリプト1!$K$29:$K$33,0),)," ")</f>
        <v>100</v>
      </c>
      <c r="AY421" s="144">
        <f>IFERROR(V421*INDEX(相性スクリプト1!$L$29:$L$33,MATCH(AB421,相性スクリプト1!$K$29:$K$33,0),)," ")</f>
        <v>45</v>
      </c>
      <c r="AZ421" s="144">
        <f t="shared" si="63"/>
        <v>3.3335999999999997</v>
      </c>
      <c r="BA421" s="144">
        <f t="shared" si="63"/>
        <v>2.2225000000000001</v>
      </c>
      <c r="BB421" s="144">
        <f t="shared" si="63"/>
        <v>1.1113999999999999</v>
      </c>
      <c r="BC421" s="144">
        <f t="shared" si="62"/>
        <v>4.4443000000000001</v>
      </c>
      <c r="BD421" s="144">
        <f t="shared" si="62"/>
        <v>5.5552000000000001</v>
      </c>
      <c r="BE421" s="144">
        <f t="shared" si="62"/>
        <v>6.6660999999999992</v>
      </c>
      <c r="BF421" s="126">
        <f t="shared" si="65"/>
        <v>321456</v>
      </c>
      <c r="BG421" s="149"/>
    </row>
    <row r="422" spans="1:59" x14ac:dyDescent="0.15">
      <c r="A422" s="108">
        <f t="shared" si="59"/>
        <v>271</v>
      </c>
      <c r="B422" s="54" t="s">
        <v>754</v>
      </c>
      <c r="C422" s="109" t="s">
        <v>189</v>
      </c>
      <c r="D422" s="109" t="s">
        <v>171</v>
      </c>
      <c r="E422" s="110" t="s">
        <v>147</v>
      </c>
      <c r="F422" s="110" t="s">
        <v>148</v>
      </c>
      <c r="G422" s="110">
        <v>330</v>
      </c>
      <c r="H422" s="110" t="s">
        <v>149</v>
      </c>
      <c r="I422" s="110">
        <v>35</v>
      </c>
      <c r="J422" s="110" t="s">
        <v>140</v>
      </c>
      <c r="K422" s="110">
        <v>16</v>
      </c>
      <c r="L422" s="114" t="s">
        <v>656</v>
      </c>
      <c r="M422" s="114"/>
      <c r="N422" s="114"/>
      <c r="O422" s="114"/>
      <c r="P422" s="114" t="s">
        <v>191</v>
      </c>
      <c r="Q422" s="17">
        <v>130</v>
      </c>
      <c r="R422" s="17">
        <v>140</v>
      </c>
      <c r="S422" s="17">
        <v>110</v>
      </c>
      <c r="T422" s="17">
        <v>100</v>
      </c>
      <c r="U422" s="17">
        <v>120</v>
      </c>
      <c r="V422" s="17">
        <v>90</v>
      </c>
      <c r="W422" s="122" t="s">
        <v>144</v>
      </c>
      <c r="X422" s="122" t="s">
        <v>135</v>
      </c>
      <c r="Y422" s="122" t="s">
        <v>144</v>
      </c>
      <c r="Z422" s="122" t="s">
        <v>134</v>
      </c>
      <c r="AA422" s="122" t="s">
        <v>144</v>
      </c>
      <c r="AB422" s="122" t="s">
        <v>134</v>
      </c>
      <c r="AC422" s="126">
        <f t="shared" si="61"/>
        <v>2</v>
      </c>
      <c r="AD422" s="126">
        <f t="shared" si="61"/>
        <v>1</v>
      </c>
      <c r="AE422" s="126">
        <f t="shared" si="61"/>
        <v>4</v>
      </c>
      <c r="AF422" s="126">
        <f t="shared" si="60"/>
        <v>5</v>
      </c>
      <c r="AG422" s="126">
        <f t="shared" si="60"/>
        <v>3</v>
      </c>
      <c r="AH422" s="126">
        <f t="shared" si="60"/>
        <v>6</v>
      </c>
      <c r="AI422" s="134">
        <v>46</v>
      </c>
      <c r="AJ422" s="134">
        <v>0</v>
      </c>
      <c r="AK422" s="134">
        <v>0</v>
      </c>
      <c r="AL422" s="134">
        <v>2100</v>
      </c>
      <c r="AM422" s="134">
        <f t="shared" si="64"/>
        <v>2146</v>
      </c>
      <c r="AN422" s="135">
        <f t="shared" si="66"/>
        <v>5.3240740740740744E-4</v>
      </c>
      <c r="AO422" s="135">
        <f t="shared" si="66"/>
        <v>0</v>
      </c>
      <c r="AP422" s="135">
        <f t="shared" si="66"/>
        <v>0</v>
      </c>
      <c r="AQ422" s="135">
        <f t="shared" si="66"/>
        <v>2.4305555555555556E-2</v>
      </c>
      <c r="AR422" s="135">
        <f t="shared" si="66"/>
        <v>2.4837962962962964E-2</v>
      </c>
      <c r="AS422" s="143"/>
      <c r="AT422" s="144">
        <f>IFERROR(Q422*INDEX(相性スクリプト1!$L$29:$L$33,MATCH(W422,相性スクリプト1!$K$29:$K$33,0),)," ")</f>
        <v>130</v>
      </c>
      <c r="AU422" s="144">
        <f>IFERROR(R422*INDEX(相性スクリプト1!$L$29:$L$33,MATCH(X422,相性スクリプト1!$K$29:$K$33,0),)," ")</f>
        <v>210</v>
      </c>
      <c r="AV422" s="144">
        <f>IFERROR(S422*INDEX(相性スクリプト1!$L$29:$L$33,MATCH(Y422,相性スクリプト1!$K$29:$K$33,0),)," ")</f>
        <v>110</v>
      </c>
      <c r="AW422" s="144">
        <f>IFERROR(T422*INDEX(相性スクリプト1!$L$29:$L$33,MATCH(Z422,相性スクリプト1!$K$29:$K$33,0),)," ")</f>
        <v>50</v>
      </c>
      <c r="AX422" s="144">
        <f>IFERROR(U422*INDEX(相性スクリプト1!$L$29:$L$33,MATCH(AA422,相性スクリプト1!$K$29:$K$33,0),)," ")</f>
        <v>120</v>
      </c>
      <c r="AY422" s="144">
        <f>IFERROR(V422*INDEX(相性スクリプト1!$L$29:$L$33,MATCH(AB422,相性スクリプト1!$K$29:$K$33,0),)," ")</f>
        <v>45</v>
      </c>
      <c r="AZ422" s="144">
        <f t="shared" si="63"/>
        <v>2.2225999999999999</v>
      </c>
      <c r="BA422" s="144">
        <f t="shared" si="63"/>
        <v>1.1114999999999999</v>
      </c>
      <c r="BB422" s="144">
        <f t="shared" si="63"/>
        <v>4.4443999999999999</v>
      </c>
      <c r="BC422" s="144">
        <f t="shared" si="62"/>
        <v>5.5552999999999999</v>
      </c>
      <c r="BD422" s="144">
        <f t="shared" si="62"/>
        <v>3.3331999999999997</v>
      </c>
      <c r="BE422" s="144">
        <f t="shared" si="62"/>
        <v>6.6660999999999992</v>
      </c>
      <c r="BF422" s="126">
        <f t="shared" si="65"/>
        <v>214536</v>
      </c>
      <c r="BG422" s="149"/>
    </row>
    <row r="423" spans="1:59" x14ac:dyDescent="0.15">
      <c r="A423" s="108">
        <f t="shared" si="59"/>
        <v>272</v>
      </c>
      <c r="B423" s="54" t="s">
        <v>755</v>
      </c>
      <c r="C423" s="109" t="s">
        <v>189</v>
      </c>
      <c r="D423" s="109" t="s">
        <v>178</v>
      </c>
      <c r="E423" s="110" t="s">
        <v>147</v>
      </c>
      <c r="F423" s="110" t="s">
        <v>148</v>
      </c>
      <c r="G423" s="110">
        <v>390</v>
      </c>
      <c r="H423" s="110" t="s">
        <v>155</v>
      </c>
      <c r="I423" s="110">
        <v>-50</v>
      </c>
      <c r="J423" s="110" t="s">
        <v>140</v>
      </c>
      <c r="K423" s="110">
        <v>16</v>
      </c>
      <c r="L423" s="114" t="s">
        <v>656</v>
      </c>
      <c r="M423" s="114"/>
      <c r="N423" s="114"/>
      <c r="O423" s="114"/>
      <c r="P423" s="114" t="s">
        <v>756</v>
      </c>
      <c r="Q423" s="17">
        <v>110</v>
      </c>
      <c r="R423" s="17">
        <v>130</v>
      </c>
      <c r="S423" s="17">
        <v>150</v>
      </c>
      <c r="T423" s="17">
        <v>90</v>
      </c>
      <c r="U423" s="17">
        <v>100</v>
      </c>
      <c r="V423" s="17">
        <v>120</v>
      </c>
      <c r="W423" s="122" t="s">
        <v>144</v>
      </c>
      <c r="X423" s="122" t="s">
        <v>144</v>
      </c>
      <c r="Y423" s="122" t="s">
        <v>135</v>
      </c>
      <c r="Z423" s="122" t="s">
        <v>134</v>
      </c>
      <c r="AA423" s="122" t="s">
        <v>144</v>
      </c>
      <c r="AB423" s="122" t="s">
        <v>144</v>
      </c>
      <c r="AC423" s="126">
        <f t="shared" si="61"/>
        <v>4</v>
      </c>
      <c r="AD423" s="126">
        <f t="shared" si="61"/>
        <v>2</v>
      </c>
      <c r="AE423" s="126">
        <f t="shared" si="61"/>
        <v>1</v>
      </c>
      <c r="AF423" s="126">
        <f t="shared" si="60"/>
        <v>6</v>
      </c>
      <c r="AG423" s="126">
        <f t="shared" si="60"/>
        <v>5</v>
      </c>
      <c r="AH423" s="126">
        <f t="shared" si="60"/>
        <v>3</v>
      </c>
      <c r="AI423" s="134">
        <v>36</v>
      </c>
      <c r="AJ423" s="134">
        <v>0</v>
      </c>
      <c r="AK423" s="134">
        <v>0</v>
      </c>
      <c r="AL423" s="134">
        <v>2100</v>
      </c>
      <c r="AM423" s="134">
        <f t="shared" si="64"/>
        <v>2136</v>
      </c>
      <c r="AN423" s="135">
        <f t="shared" si="66"/>
        <v>4.1666666666666669E-4</v>
      </c>
      <c r="AO423" s="135">
        <f t="shared" si="66"/>
        <v>0</v>
      </c>
      <c r="AP423" s="135">
        <f t="shared" si="66"/>
        <v>0</v>
      </c>
      <c r="AQ423" s="135">
        <f t="shared" si="66"/>
        <v>2.4305555555555556E-2</v>
      </c>
      <c r="AR423" s="135">
        <f t="shared" si="66"/>
        <v>2.4722222222222222E-2</v>
      </c>
      <c r="AS423" s="143"/>
      <c r="AT423" s="144">
        <f>IFERROR(Q423*INDEX(相性スクリプト1!$L$29:$L$33,MATCH(W423,相性スクリプト1!$K$29:$K$33,0),)," ")</f>
        <v>110</v>
      </c>
      <c r="AU423" s="144">
        <f>IFERROR(R423*INDEX(相性スクリプト1!$L$29:$L$33,MATCH(X423,相性スクリプト1!$K$29:$K$33,0),)," ")</f>
        <v>130</v>
      </c>
      <c r="AV423" s="144">
        <f>IFERROR(S423*INDEX(相性スクリプト1!$L$29:$L$33,MATCH(Y423,相性スクリプト1!$K$29:$K$33,0),)," ")</f>
        <v>225</v>
      </c>
      <c r="AW423" s="144">
        <f>IFERROR(T423*INDEX(相性スクリプト1!$L$29:$L$33,MATCH(Z423,相性スクリプト1!$K$29:$K$33,0),)," ")</f>
        <v>45</v>
      </c>
      <c r="AX423" s="144">
        <f>IFERROR(U423*INDEX(相性スクリプト1!$L$29:$L$33,MATCH(AA423,相性スクリプト1!$K$29:$K$33,0),)," ")</f>
        <v>100</v>
      </c>
      <c r="AY423" s="144">
        <f>IFERROR(V423*INDEX(相性スクリプト1!$L$29:$L$33,MATCH(AB423,相性スクリプト1!$K$29:$K$33,0),)," ")</f>
        <v>120</v>
      </c>
      <c r="AZ423" s="144">
        <f t="shared" si="63"/>
        <v>4.4446000000000003</v>
      </c>
      <c r="BA423" s="144">
        <f t="shared" si="63"/>
        <v>2.2225000000000001</v>
      </c>
      <c r="BB423" s="144">
        <f t="shared" si="63"/>
        <v>1.1113999999999999</v>
      </c>
      <c r="BC423" s="144">
        <f t="shared" si="62"/>
        <v>6.6662999999999997</v>
      </c>
      <c r="BD423" s="144">
        <f t="shared" si="62"/>
        <v>5.5552000000000001</v>
      </c>
      <c r="BE423" s="144">
        <f t="shared" si="62"/>
        <v>3.3331</v>
      </c>
      <c r="BF423" s="126">
        <f t="shared" si="65"/>
        <v>421653</v>
      </c>
      <c r="BG423" s="149"/>
    </row>
    <row r="424" spans="1:59" x14ac:dyDescent="0.15">
      <c r="A424" s="108">
        <f t="shared" si="59"/>
        <v>272</v>
      </c>
      <c r="B424" s="54" t="s">
        <v>757</v>
      </c>
      <c r="C424" s="109" t="s">
        <v>189</v>
      </c>
      <c r="D424" s="109" t="s">
        <v>178</v>
      </c>
      <c r="E424" s="110" t="s">
        <v>147</v>
      </c>
      <c r="F424" s="110" t="s">
        <v>148</v>
      </c>
      <c r="G424" s="110">
        <v>410</v>
      </c>
      <c r="H424" s="110" t="s">
        <v>155</v>
      </c>
      <c r="I424" s="110">
        <v>-50</v>
      </c>
      <c r="J424" s="110" t="s">
        <v>140</v>
      </c>
      <c r="K424" s="110">
        <v>16</v>
      </c>
      <c r="L424" s="114" t="s">
        <v>656</v>
      </c>
      <c r="M424" s="114"/>
      <c r="N424" s="114"/>
      <c r="O424" s="114"/>
      <c r="P424" s="114" t="s">
        <v>756</v>
      </c>
      <c r="Q424" s="17">
        <v>148</v>
      </c>
      <c r="R424" s="17">
        <v>138</v>
      </c>
      <c r="S424" s="17">
        <v>159</v>
      </c>
      <c r="T424" s="17">
        <v>101</v>
      </c>
      <c r="U424" s="17">
        <v>107</v>
      </c>
      <c r="V424" s="17">
        <v>128</v>
      </c>
      <c r="W424" s="122" t="s">
        <v>144</v>
      </c>
      <c r="X424" s="122" t="s">
        <v>144</v>
      </c>
      <c r="Y424" s="122" t="s">
        <v>135</v>
      </c>
      <c r="Z424" s="122" t="s">
        <v>134</v>
      </c>
      <c r="AA424" s="122" t="s">
        <v>144</v>
      </c>
      <c r="AB424" s="122" t="s">
        <v>144</v>
      </c>
      <c r="AC424" s="126">
        <f t="shared" si="61"/>
        <v>2</v>
      </c>
      <c r="AD424" s="126">
        <f t="shared" si="61"/>
        <v>3</v>
      </c>
      <c r="AE424" s="126">
        <f t="shared" si="61"/>
        <v>1</v>
      </c>
      <c r="AF424" s="126">
        <f t="shared" si="60"/>
        <v>6</v>
      </c>
      <c r="AG424" s="126">
        <f t="shared" si="60"/>
        <v>5</v>
      </c>
      <c r="AH424" s="126">
        <f t="shared" si="60"/>
        <v>4</v>
      </c>
      <c r="AI424" s="134">
        <v>2575</v>
      </c>
      <c r="AJ424" s="134">
        <v>0</v>
      </c>
      <c r="AK424" s="134">
        <v>0</v>
      </c>
      <c r="AL424" s="134">
        <v>275</v>
      </c>
      <c r="AM424" s="134">
        <f t="shared" si="64"/>
        <v>2850</v>
      </c>
      <c r="AN424" s="135">
        <f t="shared" si="66"/>
        <v>2.9803240740740741E-2</v>
      </c>
      <c r="AO424" s="135">
        <f t="shared" si="66"/>
        <v>0</v>
      </c>
      <c r="AP424" s="135">
        <f t="shared" si="66"/>
        <v>0</v>
      </c>
      <c r="AQ424" s="135">
        <f t="shared" si="66"/>
        <v>3.1828703703703706E-3</v>
      </c>
      <c r="AR424" s="135">
        <f t="shared" si="66"/>
        <v>3.2986111111111112E-2</v>
      </c>
      <c r="AS424" s="143"/>
      <c r="AT424" s="144">
        <f>IFERROR(Q424*INDEX(相性スクリプト1!$L$29:$L$33,MATCH(W424,相性スクリプト1!$K$29:$K$33,0),)," ")</f>
        <v>148</v>
      </c>
      <c r="AU424" s="144">
        <f>IFERROR(R424*INDEX(相性スクリプト1!$L$29:$L$33,MATCH(X424,相性スクリプト1!$K$29:$K$33,0),)," ")</f>
        <v>138</v>
      </c>
      <c r="AV424" s="144">
        <f>IFERROR(S424*INDEX(相性スクリプト1!$L$29:$L$33,MATCH(Y424,相性スクリプト1!$K$29:$K$33,0),)," ")</f>
        <v>238.5</v>
      </c>
      <c r="AW424" s="144">
        <f>IFERROR(T424*INDEX(相性スクリプト1!$L$29:$L$33,MATCH(Z424,相性スクリプト1!$K$29:$K$33,0),)," ")</f>
        <v>50.5</v>
      </c>
      <c r="AX424" s="144">
        <f>IFERROR(U424*INDEX(相性スクリプト1!$L$29:$L$33,MATCH(AA424,相性スクリプト1!$K$29:$K$33,0),)," ")</f>
        <v>107</v>
      </c>
      <c r="AY424" s="144">
        <f>IFERROR(V424*INDEX(相性スクリプト1!$L$29:$L$33,MATCH(AB424,相性スクリプト1!$K$29:$K$33,0),)," ")</f>
        <v>128</v>
      </c>
      <c r="AZ424" s="144">
        <f t="shared" si="63"/>
        <v>2.2225999999999999</v>
      </c>
      <c r="BA424" s="144">
        <f t="shared" si="63"/>
        <v>3.3334999999999999</v>
      </c>
      <c r="BB424" s="144">
        <f t="shared" si="63"/>
        <v>1.1113999999999999</v>
      </c>
      <c r="BC424" s="144">
        <f t="shared" si="62"/>
        <v>6.6662999999999997</v>
      </c>
      <c r="BD424" s="144">
        <f t="shared" si="62"/>
        <v>5.5552000000000001</v>
      </c>
      <c r="BE424" s="144">
        <f t="shared" si="62"/>
        <v>4.4440999999999997</v>
      </c>
      <c r="BF424" s="126">
        <f t="shared" si="65"/>
        <v>231654</v>
      </c>
      <c r="BG424" s="149"/>
    </row>
    <row r="425" spans="1:59" x14ac:dyDescent="0.15">
      <c r="A425" s="108">
        <f t="shared" si="59"/>
        <v>273</v>
      </c>
      <c r="B425" s="54" t="s">
        <v>758</v>
      </c>
      <c r="C425" s="109" t="s">
        <v>189</v>
      </c>
      <c r="D425" s="109" t="s">
        <v>187</v>
      </c>
      <c r="E425" s="110" t="s">
        <v>147</v>
      </c>
      <c r="F425" s="110" t="s">
        <v>148</v>
      </c>
      <c r="G425" s="110">
        <v>350</v>
      </c>
      <c r="H425" s="110" t="s">
        <v>141</v>
      </c>
      <c r="I425" s="110">
        <v>-60</v>
      </c>
      <c r="J425" s="110" t="s">
        <v>140</v>
      </c>
      <c r="K425" s="110">
        <v>14</v>
      </c>
      <c r="L425" s="114" t="s">
        <v>656</v>
      </c>
      <c r="M425" s="114"/>
      <c r="N425" s="114"/>
      <c r="O425" s="114"/>
      <c r="P425" s="114" t="s">
        <v>191</v>
      </c>
      <c r="Q425" s="17">
        <v>130</v>
      </c>
      <c r="R425" s="17">
        <v>150</v>
      </c>
      <c r="S425" s="17">
        <v>140</v>
      </c>
      <c r="T425" s="17">
        <v>110</v>
      </c>
      <c r="U425" s="17">
        <v>80</v>
      </c>
      <c r="V425" s="17">
        <v>100</v>
      </c>
      <c r="W425" s="122" t="s">
        <v>144</v>
      </c>
      <c r="X425" s="122" t="s">
        <v>135</v>
      </c>
      <c r="Y425" s="122" t="s">
        <v>135</v>
      </c>
      <c r="Z425" s="122" t="s">
        <v>144</v>
      </c>
      <c r="AA425" s="122" t="s">
        <v>134</v>
      </c>
      <c r="AB425" s="122" t="s">
        <v>144</v>
      </c>
      <c r="AC425" s="126">
        <f t="shared" si="61"/>
        <v>3</v>
      </c>
      <c r="AD425" s="126">
        <f t="shared" si="61"/>
        <v>1</v>
      </c>
      <c r="AE425" s="126">
        <f t="shared" si="61"/>
        <v>2</v>
      </c>
      <c r="AF425" s="126">
        <f t="shared" si="60"/>
        <v>4</v>
      </c>
      <c r="AG425" s="126">
        <f t="shared" si="60"/>
        <v>6</v>
      </c>
      <c r="AH425" s="126">
        <f t="shared" si="60"/>
        <v>5</v>
      </c>
      <c r="AI425" s="134">
        <v>35</v>
      </c>
      <c r="AJ425" s="134">
        <v>0</v>
      </c>
      <c r="AK425" s="134">
        <v>0</v>
      </c>
      <c r="AL425" s="134">
        <v>2100</v>
      </c>
      <c r="AM425" s="134">
        <f t="shared" si="64"/>
        <v>2135</v>
      </c>
      <c r="AN425" s="135">
        <f t="shared" si="66"/>
        <v>4.0509259259259258E-4</v>
      </c>
      <c r="AO425" s="135">
        <f t="shared" si="66"/>
        <v>0</v>
      </c>
      <c r="AP425" s="135">
        <f t="shared" si="66"/>
        <v>0</v>
      </c>
      <c r="AQ425" s="135">
        <f t="shared" si="66"/>
        <v>2.4305555555555556E-2</v>
      </c>
      <c r="AR425" s="135">
        <f t="shared" si="66"/>
        <v>2.4710648148148148E-2</v>
      </c>
      <c r="AS425" s="143"/>
      <c r="AT425" s="144">
        <f>IFERROR(Q425*INDEX(相性スクリプト1!$L$29:$L$33,MATCH(W425,相性スクリプト1!$K$29:$K$33,0),)," ")</f>
        <v>130</v>
      </c>
      <c r="AU425" s="144">
        <f>IFERROR(R425*INDEX(相性スクリプト1!$L$29:$L$33,MATCH(X425,相性スクリプト1!$K$29:$K$33,0),)," ")</f>
        <v>225</v>
      </c>
      <c r="AV425" s="144">
        <f>IFERROR(S425*INDEX(相性スクリプト1!$L$29:$L$33,MATCH(Y425,相性スクリプト1!$K$29:$K$33,0),)," ")</f>
        <v>210</v>
      </c>
      <c r="AW425" s="144">
        <f>IFERROR(T425*INDEX(相性スクリプト1!$L$29:$L$33,MATCH(Z425,相性スクリプト1!$K$29:$K$33,0),)," ")</f>
        <v>110</v>
      </c>
      <c r="AX425" s="144">
        <f>IFERROR(U425*INDEX(相性スクリプト1!$L$29:$L$33,MATCH(AA425,相性スクリプト1!$K$29:$K$33,0),)," ")</f>
        <v>40</v>
      </c>
      <c r="AY425" s="144">
        <f>IFERROR(V425*INDEX(相性スクリプト1!$L$29:$L$33,MATCH(AB425,相性スクリプト1!$K$29:$K$33,0),)," ")</f>
        <v>100</v>
      </c>
      <c r="AZ425" s="144">
        <f t="shared" si="63"/>
        <v>3.3335999999999997</v>
      </c>
      <c r="BA425" s="144">
        <f t="shared" si="63"/>
        <v>1.1114999999999999</v>
      </c>
      <c r="BB425" s="144">
        <f t="shared" si="63"/>
        <v>2.2223999999999999</v>
      </c>
      <c r="BC425" s="144">
        <f t="shared" si="62"/>
        <v>4.4443000000000001</v>
      </c>
      <c r="BD425" s="144">
        <f t="shared" si="62"/>
        <v>6.6661999999999999</v>
      </c>
      <c r="BE425" s="144">
        <f t="shared" si="62"/>
        <v>5.5550999999999995</v>
      </c>
      <c r="BF425" s="126">
        <f t="shared" si="65"/>
        <v>312465</v>
      </c>
      <c r="BG425" s="149"/>
    </row>
    <row r="426" spans="1:59" x14ac:dyDescent="0.15">
      <c r="A426" s="108">
        <f t="shared" si="59"/>
        <v>274</v>
      </c>
      <c r="B426" s="54" t="s">
        <v>189</v>
      </c>
      <c r="C426" s="109" t="s">
        <v>189</v>
      </c>
      <c r="D426" s="109" t="s">
        <v>189</v>
      </c>
      <c r="E426" s="110" t="s">
        <v>147</v>
      </c>
      <c r="F426" s="110" t="s">
        <v>148</v>
      </c>
      <c r="G426" s="110">
        <v>350</v>
      </c>
      <c r="H426" s="110" t="s">
        <v>155</v>
      </c>
      <c r="I426" s="110">
        <v>15</v>
      </c>
      <c r="J426" s="110" t="s">
        <v>140</v>
      </c>
      <c r="K426" s="110">
        <v>16</v>
      </c>
      <c r="L426" s="114" t="s">
        <v>656</v>
      </c>
      <c r="M426" s="114"/>
      <c r="N426" s="114"/>
      <c r="O426" s="114"/>
      <c r="P426" s="114" t="s">
        <v>191</v>
      </c>
      <c r="Q426" s="17">
        <v>140</v>
      </c>
      <c r="R426" s="17">
        <v>160</v>
      </c>
      <c r="S426" s="17">
        <v>150</v>
      </c>
      <c r="T426" s="17">
        <v>110</v>
      </c>
      <c r="U426" s="17">
        <v>100</v>
      </c>
      <c r="V426" s="17">
        <v>130</v>
      </c>
      <c r="W426" s="122" t="s">
        <v>144</v>
      </c>
      <c r="X426" s="122" t="s">
        <v>135</v>
      </c>
      <c r="Y426" s="122" t="s">
        <v>135</v>
      </c>
      <c r="Z426" s="122" t="s">
        <v>134</v>
      </c>
      <c r="AA426" s="122" t="s">
        <v>134</v>
      </c>
      <c r="AB426" s="122" t="s">
        <v>144</v>
      </c>
      <c r="AC426" s="126">
        <f t="shared" si="61"/>
        <v>3</v>
      </c>
      <c r="AD426" s="126">
        <f t="shared" si="61"/>
        <v>1</v>
      </c>
      <c r="AE426" s="126">
        <f t="shared" si="61"/>
        <v>2</v>
      </c>
      <c r="AF426" s="126">
        <f t="shared" si="60"/>
        <v>5</v>
      </c>
      <c r="AG426" s="126">
        <f t="shared" si="60"/>
        <v>6</v>
      </c>
      <c r="AH426" s="126">
        <f t="shared" si="60"/>
        <v>4</v>
      </c>
      <c r="AI426" s="134">
        <v>30</v>
      </c>
      <c r="AJ426" s="134">
        <v>0</v>
      </c>
      <c r="AK426" s="134">
        <v>0</v>
      </c>
      <c r="AL426" s="134">
        <v>2100</v>
      </c>
      <c r="AM426" s="134">
        <f t="shared" si="64"/>
        <v>2130</v>
      </c>
      <c r="AN426" s="135">
        <f t="shared" si="66"/>
        <v>3.4722222222222218E-4</v>
      </c>
      <c r="AO426" s="135">
        <f t="shared" si="66"/>
        <v>0</v>
      </c>
      <c r="AP426" s="135">
        <f t="shared" si="66"/>
        <v>0</v>
      </c>
      <c r="AQ426" s="135">
        <f t="shared" si="66"/>
        <v>2.4305555555555556E-2</v>
      </c>
      <c r="AR426" s="135">
        <f t="shared" si="66"/>
        <v>2.465277777777778E-2</v>
      </c>
      <c r="AS426" s="143"/>
      <c r="AT426" s="144">
        <f>IFERROR(Q426*INDEX(相性スクリプト1!$L$29:$L$33,MATCH(W426,相性スクリプト1!$K$29:$K$33,0),)," ")</f>
        <v>140</v>
      </c>
      <c r="AU426" s="144">
        <f>IFERROR(R426*INDEX(相性スクリプト1!$L$29:$L$33,MATCH(X426,相性スクリプト1!$K$29:$K$33,0),)," ")</f>
        <v>240</v>
      </c>
      <c r="AV426" s="144">
        <f>IFERROR(S426*INDEX(相性スクリプト1!$L$29:$L$33,MATCH(Y426,相性スクリプト1!$K$29:$K$33,0),)," ")</f>
        <v>225</v>
      </c>
      <c r="AW426" s="144">
        <f>IFERROR(T426*INDEX(相性スクリプト1!$L$29:$L$33,MATCH(Z426,相性スクリプト1!$K$29:$K$33,0),)," ")</f>
        <v>55</v>
      </c>
      <c r="AX426" s="144">
        <f>IFERROR(U426*INDEX(相性スクリプト1!$L$29:$L$33,MATCH(AA426,相性スクリプト1!$K$29:$K$33,0),)," ")</f>
        <v>50</v>
      </c>
      <c r="AY426" s="144">
        <f>IFERROR(V426*INDEX(相性スクリプト1!$L$29:$L$33,MATCH(AB426,相性スクリプト1!$K$29:$K$33,0),)," ")</f>
        <v>130</v>
      </c>
      <c r="AZ426" s="144">
        <f t="shared" si="63"/>
        <v>3.3335999999999997</v>
      </c>
      <c r="BA426" s="144">
        <f t="shared" si="63"/>
        <v>1.1114999999999999</v>
      </c>
      <c r="BB426" s="144">
        <f t="shared" si="63"/>
        <v>2.2223999999999999</v>
      </c>
      <c r="BC426" s="144">
        <f t="shared" si="62"/>
        <v>5.5552999999999999</v>
      </c>
      <c r="BD426" s="144">
        <f t="shared" si="62"/>
        <v>6.6661999999999999</v>
      </c>
      <c r="BE426" s="144">
        <f t="shared" si="62"/>
        <v>4.4440999999999997</v>
      </c>
      <c r="BF426" s="126">
        <f t="shared" si="65"/>
        <v>312564</v>
      </c>
      <c r="BG426" s="149"/>
    </row>
    <row r="427" spans="1:59" x14ac:dyDescent="0.15">
      <c r="A427" s="108">
        <f t="shared" si="59"/>
        <v>274</v>
      </c>
      <c r="B427" s="54" t="s">
        <v>759</v>
      </c>
      <c r="C427" s="109" t="s">
        <v>189</v>
      </c>
      <c r="D427" s="109" t="s">
        <v>189</v>
      </c>
      <c r="E427" s="110" t="s">
        <v>147</v>
      </c>
      <c r="F427" s="110" t="s">
        <v>148</v>
      </c>
      <c r="G427" s="110">
        <v>370</v>
      </c>
      <c r="H427" s="110" t="s">
        <v>155</v>
      </c>
      <c r="I427" s="110">
        <v>15</v>
      </c>
      <c r="J427" s="110" t="s">
        <v>140</v>
      </c>
      <c r="K427" s="110">
        <v>16</v>
      </c>
      <c r="L427" s="114" t="s">
        <v>656</v>
      </c>
      <c r="M427" s="114"/>
      <c r="N427" s="114"/>
      <c r="O427" s="114"/>
      <c r="P427" s="114" t="s">
        <v>191</v>
      </c>
      <c r="Q427" s="17">
        <v>152</v>
      </c>
      <c r="R427" s="17">
        <v>161</v>
      </c>
      <c r="S427" s="17">
        <v>167</v>
      </c>
      <c r="T427" s="17">
        <v>119</v>
      </c>
      <c r="U427" s="17">
        <v>116</v>
      </c>
      <c r="V427" s="17">
        <v>161</v>
      </c>
      <c r="W427" s="122" t="s">
        <v>144</v>
      </c>
      <c r="X427" s="122" t="s">
        <v>135</v>
      </c>
      <c r="Y427" s="122" t="s">
        <v>135</v>
      </c>
      <c r="Z427" s="122" t="s">
        <v>134</v>
      </c>
      <c r="AA427" s="122" t="s">
        <v>134</v>
      </c>
      <c r="AB427" s="122" t="s">
        <v>144</v>
      </c>
      <c r="AC427" s="126">
        <f t="shared" si="61"/>
        <v>4</v>
      </c>
      <c r="AD427" s="126">
        <f t="shared" si="61"/>
        <v>2</v>
      </c>
      <c r="AE427" s="126">
        <f t="shared" si="61"/>
        <v>1</v>
      </c>
      <c r="AF427" s="126">
        <f t="shared" si="60"/>
        <v>5</v>
      </c>
      <c r="AG427" s="126">
        <f t="shared" si="60"/>
        <v>6</v>
      </c>
      <c r="AH427" s="126">
        <f t="shared" si="60"/>
        <v>3</v>
      </c>
      <c r="AI427" s="134">
        <v>3216</v>
      </c>
      <c r="AJ427" s="134">
        <v>0</v>
      </c>
      <c r="AK427" s="134">
        <v>0</v>
      </c>
      <c r="AL427" s="134">
        <v>281</v>
      </c>
      <c r="AM427" s="134">
        <f t="shared" si="64"/>
        <v>3497</v>
      </c>
      <c r="AN427" s="135">
        <f t="shared" si="66"/>
        <v>3.7222222222222226E-2</v>
      </c>
      <c r="AO427" s="135">
        <f t="shared" si="66"/>
        <v>0</v>
      </c>
      <c r="AP427" s="135">
        <f t="shared" si="66"/>
        <v>0</v>
      </c>
      <c r="AQ427" s="135">
        <f t="shared" si="66"/>
        <v>3.2523148148148147E-3</v>
      </c>
      <c r="AR427" s="135">
        <f t="shared" si="66"/>
        <v>4.0474537037037045E-2</v>
      </c>
      <c r="AS427" s="143"/>
      <c r="AT427" s="144">
        <f>IFERROR(Q427*INDEX(相性スクリプト1!$L$29:$L$33,MATCH(W427,相性スクリプト1!$K$29:$K$33,0),)," ")</f>
        <v>152</v>
      </c>
      <c r="AU427" s="144">
        <f>IFERROR(R427*INDEX(相性スクリプト1!$L$29:$L$33,MATCH(X427,相性スクリプト1!$K$29:$K$33,0),)," ")</f>
        <v>241.5</v>
      </c>
      <c r="AV427" s="144">
        <f>IFERROR(S427*INDEX(相性スクリプト1!$L$29:$L$33,MATCH(Y427,相性スクリプト1!$K$29:$K$33,0),)," ")</f>
        <v>250.5</v>
      </c>
      <c r="AW427" s="144">
        <f>IFERROR(T427*INDEX(相性スクリプト1!$L$29:$L$33,MATCH(Z427,相性スクリプト1!$K$29:$K$33,0),)," ")</f>
        <v>59.5</v>
      </c>
      <c r="AX427" s="144">
        <f>IFERROR(U427*INDEX(相性スクリプト1!$L$29:$L$33,MATCH(AA427,相性スクリプト1!$K$29:$K$33,0),)," ")</f>
        <v>58</v>
      </c>
      <c r="AY427" s="144">
        <f>IFERROR(V427*INDEX(相性スクリプト1!$L$29:$L$33,MATCH(AB427,相性スクリプト1!$K$29:$K$33,0),)," ")</f>
        <v>161</v>
      </c>
      <c r="AZ427" s="144">
        <f t="shared" si="63"/>
        <v>4.4446000000000003</v>
      </c>
      <c r="BA427" s="144">
        <f t="shared" si="63"/>
        <v>2.2225000000000001</v>
      </c>
      <c r="BB427" s="144">
        <f t="shared" si="63"/>
        <v>1.1113999999999999</v>
      </c>
      <c r="BC427" s="144">
        <f t="shared" si="62"/>
        <v>5.5552999999999999</v>
      </c>
      <c r="BD427" s="144">
        <f t="shared" si="62"/>
        <v>6.6661999999999999</v>
      </c>
      <c r="BE427" s="144">
        <f t="shared" si="62"/>
        <v>3.3220999999999998</v>
      </c>
      <c r="BF427" s="126">
        <f t="shared" si="65"/>
        <v>421563</v>
      </c>
      <c r="BG427" s="149"/>
    </row>
    <row r="428" spans="1:59" x14ac:dyDescent="0.15">
      <c r="A428" s="108">
        <f t="shared" ref="A428:A491" si="67">IF(IFERROR(LEFT(B428,FIND("(",B428)-1),B428)=IFERROR(LEFT(B427,FIND("(",B427)-1),B427),A427,A427+1)</f>
        <v>275</v>
      </c>
      <c r="B428" s="54" t="s">
        <v>760</v>
      </c>
      <c r="C428" s="109" t="s">
        <v>189</v>
      </c>
      <c r="D428" s="109" t="s">
        <v>193</v>
      </c>
      <c r="E428" s="110" t="s">
        <v>147</v>
      </c>
      <c r="F428" s="110" t="s">
        <v>150</v>
      </c>
      <c r="G428" s="110">
        <v>310</v>
      </c>
      <c r="H428" s="110" t="s">
        <v>166</v>
      </c>
      <c r="I428" s="110">
        <v>-85</v>
      </c>
      <c r="J428" s="110" t="s">
        <v>140</v>
      </c>
      <c r="K428" s="110">
        <v>15</v>
      </c>
      <c r="L428" s="114" t="s">
        <v>660</v>
      </c>
      <c r="M428" s="114"/>
      <c r="N428" s="114"/>
      <c r="O428" s="114"/>
      <c r="P428" s="114" t="s">
        <v>191</v>
      </c>
      <c r="Q428" s="17">
        <v>110</v>
      </c>
      <c r="R428" s="17">
        <v>160</v>
      </c>
      <c r="S428" s="17">
        <v>150</v>
      </c>
      <c r="T428" s="17">
        <v>130</v>
      </c>
      <c r="U428" s="17">
        <v>100</v>
      </c>
      <c r="V428" s="17">
        <v>120</v>
      </c>
      <c r="W428" s="122" t="s">
        <v>144</v>
      </c>
      <c r="X428" s="122" t="s">
        <v>135</v>
      </c>
      <c r="Y428" s="122" t="s">
        <v>135</v>
      </c>
      <c r="Z428" s="122" t="s">
        <v>144</v>
      </c>
      <c r="AA428" s="122" t="s">
        <v>134</v>
      </c>
      <c r="AB428" s="122" t="s">
        <v>144</v>
      </c>
      <c r="AC428" s="126">
        <f t="shared" si="61"/>
        <v>5</v>
      </c>
      <c r="AD428" s="126">
        <f t="shared" si="61"/>
        <v>1</v>
      </c>
      <c r="AE428" s="126">
        <f t="shared" si="61"/>
        <v>2</v>
      </c>
      <c r="AF428" s="126">
        <f t="shared" si="60"/>
        <v>3</v>
      </c>
      <c r="AG428" s="126">
        <f t="shared" si="60"/>
        <v>6</v>
      </c>
      <c r="AH428" s="126">
        <f t="shared" si="60"/>
        <v>4</v>
      </c>
      <c r="AI428" s="134">
        <v>24</v>
      </c>
      <c r="AJ428" s="134">
        <v>0</v>
      </c>
      <c r="AK428" s="134">
        <v>0</v>
      </c>
      <c r="AL428" s="134">
        <v>2100</v>
      </c>
      <c r="AM428" s="134">
        <f t="shared" si="64"/>
        <v>2124</v>
      </c>
      <c r="AN428" s="135">
        <f t="shared" si="66"/>
        <v>2.7777777777777778E-4</v>
      </c>
      <c r="AO428" s="135">
        <f t="shared" si="66"/>
        <v>0</v>
      </c>
      <c r="AP428" s="135">
        <f t="shared" si="66"/>
        <v>0</v>
      </c>
      <c r="AQ428" s="135">
        <f t="shared" si="66"/>
        <v>2.4305555555555556E-2</v>
      </c>
      <c r="AR428" s="135">
        <f t="shared" si="66"/>
        <v>2.4583333333333336E-2</v>
      </c>
      <c r="AS428" s="143"/>
      <c r="AT428" s="144">
        <f>IFERROR(Q428*INDEX(相性スクリプト1!$L$29:$L$33,MATCH(W428,相性スクリプト1!$K$29:$K$33,0),)," ")</f>
        <v>110</v>
      </c>
      <c r="AU428" s="144">
        <f>IFERROR(R428*INDEX(相性スクリプト1!$L$29:$L$33,MATCH(X428,相性スクリプト1!$K$29:$K$33,0),)," ")</f>
        <v>240</v>
      </c>
      <c r="AV428" s="144">
        <f>IFERROR(S428*INDEX(相性スクリプト1!$L$29:$L$33,MATCH(Y428,相性スクリプト1!$K$29:$K$33,0),)," ")</f>
        <v>225</v>
      </c>
      <c r="AW428" s="144">
        <f>IFERROR(T428*INDEX(相性スクリプト1!$L$29:$L$33,MATCH(Z428,相性スクリプト1!$K$29:$K$33,0),)," ")</f>
        <v>130</v>
      </c>
      <c r="AX428" s="144">
        <f>IFERROR(U428*INDEX(相性スクリプト1!$L$29:$L$33,MATCH(AA428,相性スクリプト1!$K$29:$K$33,0),)," ")</f>
        <v>50</v>
      </c>
      <c r="AY428" s="144">
        <f>IFERROR(V428*INDEX(相性スクリプト1!$L$29:$L$33,MATCH(AB428,相性スクリプト1!$K$29:$K$33,0),)," ")</f>
        <v>120</v>
      </c>
      <c r="AZ428" s="144">
        <f t="shared" si="63"/>
        <v>5.5556000000000001</v>
      </c>
      <c r="BA428" s="144">
        <f t="shared" si="63"/>
        <v>1.1114999999999999</v>
      </c>
      <c r="BB428" s="144">
        <f t="shared" si="63"/>
        <v>2.2223999999999999</v>
      </c>
      <c r="BC428" s="144">
        <f t="shared" si="62"/>
        <v>3.3332999999999999</v>
      </c>
      <c r="BD428" s="144">
        <f t="shared" si="62"/>
        <v>6.6661999999999999</v>
      </c>
      <c r="BE428" s="144">
        <f t="shared" si="62"/>
        <v>4.4440999999999997</v>
      </c>
      <c r="BF428" s="126">
        <f t="shared" si="65"/>
        <v>512364</v>
      </c>
      <c r="BG428" s="149"/>
    </row>
    <row r="429" spans="1:59" x14ac:dyDescent="0.15">
      <c r="A429" s="108">
        <f t="shared" si="67"/>
        <v>276</v>
      </c>
      <c r="B429" s="54" t="s">
        <v>761</v>
      </c>
      <c r="C429" s="109" t="s">
        <v>189</v>
      </c>
      <c r="D429" s="109" t="s">
        <v>210</v>
      </c>
      <c r="E429" s="110"/>
      <c r="F429" s="110"/>
      <c r="G429" s="110"/>
      <c r="H429" s="110"/>
      <c r="I429" s="110"/>
      <c r="J429" s="110"/>
      <c r="K429" s="110"/>
      <c r="L429" s="114"/>
      <c r="M429" s="114"/>
      <c r="N429" s="114"/>
      <c r="O429" s="114"/>
      <c r="P429" s="114"/>
      <c r="Q429" s="17"/>
      <c r="R429" s="17"/>
      <c r="S429" s="17"/>
      <c r="T429" s="17"/>
      <c r="U429" s="17"/>
      <c r="V429" s="17"/>
      <c r="W429" s="122"/>
      <c r="X429" s="122"/>
      <c r="Y429" s="122"/>
      <c r="Z429" s="122"/>
      <c r="AA429" s="122"/>
      <c r="AB429" s="122"/>
      <c r="AC429" s="126" t="str">
        <f t="shared" si="61"/>
        <v xml:space="preserve"> </v>
      </c>
      <c r="AD429" s="126" t="str">
        <f t="shared" si="61"/>
        <v xml:space="preserve"> </v>
      </c>
      <c r="AE429" s="126" t="str">
        <f t="shared" si="61"/>
        <v xml:space="preserve"> </v>
      </c>
      <c r="AF429" s="126" t="str">
        <f t="shared" si="60"/>
        <v xml:space="preserve"> </v>
      </c>
      <c r="AG429" s="126" t="str">
        <f t="shared" si="60"/>
        <v xml:space="preserve"> </v>
      </c>
      <c r="AH429" s="126" t="str">
        <f t="shared" si="60"/>
        <v xml:space="preserve"> </v>
      </c>
      <c r="AI429" s="134"/>
      <c r="AJ429" s="134"/>
      <c r="AK429" s="134"/>
      <c r="AL429" s="134"/>
      <c r="AM429" s="134" t="str">
        <f t="shared" si="64"/>
        <v xml:space="preserve"> </v>
      </c>
      <c r="AN429" s="135" t="str">
        <f t="shared" si="66"/>
        <v xml:space="preserve"> </v>
      </c>
      <c r="AO429" s="135" t="str">
        <f t="shared" si="66"/>
        <v xml:space="preserve"> </v>
      </c>
      <c r="AP429" s="135" t="str">
        <f t="shared" si="66"/>
        <v xml:space="preserve"> </v>
      </c>
      <c r="AQ429" s="135" t="str">
        <f t="shared" si="66"/>
        <v xml:space="preserve"> </v>
      </c>
      <c r="AR429" s="135" t="str">
        <f t="shared" si="66"/>
        <v xml:space="preserve"> </v>
      </c>
      <c r="AS429" s="143"/>
      <c r="AT429" s="144" t="str">
        <f>IFERROR(Q429*INDEX(相性スクリプト1!$L$29:$L$33,MATCH(W429,相性スクリプト1!$K$29:$K$33,0),)," ")</f>
        <v xml:space="preserve"> </v>
      </c>
      <c r="AU429" s="144" t="str">
        <f>IFERROR(R429*INDEX(相性スクリプト1!$L$29:$L$33,MATCH(X429,相性スクリプト1!$K$29:$K$33,0),)," ")</f>
        <v xml:space="preserve"> </v>
      </c>
      <c r="AV429" s="144" t="str">
        <f>IFERROR(S429*INDEX(相性スクリプト1!$L$29:$L$33,MATCH(Y429,相性スクリプト1!$K$29:$K$33,0),)," ")</f>
        <v xml:space="preserve"> </v>
      </c>
      <c r="AW429" s="144" t="str">
        <f>IFERROR(T429*INDEX(相性スクリプト1!$L$29:$L$33,MATCH(Z429,相性スクリプト1!$K$29:$K$33,0),)," ")</f>
        <v xml:space="preserve"> </v>
      </c>
      <c r="AX429" s="144" t="str">
        <f>IFERROR(U429*INDEX(相性スクリプト1!$L$29:$L$33,MATCH(AA429,相性スクリプト1!$K$29:$K$33,0),)," ")</f>
        <v xml:space="preserve"> </v>
      </c>
      <c r="AY429" s="144" t="str">
        <f>IFERROR(V429*INDEX(相性スクリプト1!$L$29:$L$33,MATCH(AB429,相性スクリプト1!$K$29:$K$33,0),)," ")</f>
        <v xml:space="preserve"> </v>
      </c>
      <c r="AZ429" s="144" t="str">
        <f t="shared" si="63"/>
        <v xml:space="preserve"> </v>
      </c>
      <c r="BA429" s="144" t="str">
        <f t="shared" si="63"/>
        <v xml:space="preserve"> </v>
      </c>
      <c r="BB429" s="144" t="str">
        <f t="shared" si="63"/>
        <v xml:space="preserve"> </v>
      </c>
      <c r="BC429" s="144" t="str">
        <f t="shared" si="62"/>
        <v xml:space="preserve"> </v>
      </c>
      <c r="BD429" s="144" t="str">
        <f t="shared" si="62"/>
        <v xml:space="preserve"> </v>
      </c>
      <c r="BE429" s="144" t="str">
        <f t="shared" si="62"/>
        <v xml:space="preserve"> </v>
      </c>
      <c r="BF429" s="126" t="str">
        <f t="shared" si="65"/>
        <v xml:space="preserve"> </v>
      </c>
      <c r="BG429" s="149"/>
    </row>
    <row r="430" spans="1:59" x14ac:dyDescent="0.15">
      <c r="A430" s="108">
        <f t="shared" si="67"/>
        <v>276</v>
      </c>
      <c r="B430" s="54" t="s">
        <v>762</v>
      </c>
      <c r="C430" s="109" t="s">
        <v>189</v>
      </c>
      <c r="D430" s="109" t="s">
        <v>210</v>
      </c>
      <c r="E430" s="110" t="s">
        <v>147</v>
      </c>
      <c r="F430" s="110" t="s">
        <v>156</v>
      </c>
      <c r="G430" s="110">
        <v>350</v>
      </c>
      <c r="H430" s="110" t="s">
        <v>141</v>
      </c>
      <c r="I430" s="110">
        <v>-40</v>
      </c>
      <c r="J430" s="110" t="s">
        <v>144</v>
      </c>
      <c r="K430" s="110">
        <v>16</v>
      </c>
      <c r="L430" s="114" t="s">
        <v>656</v>
      </c>
      <c r="M430" s="114" t="s">
        <v>763</v>
      </c>
      <c r="N430" s="114"/>
      <c r="O430" s="114"/>
      <c r="P430" s="114" t="s">
        <v>191</v>
      </c>
      <c r="Q430" s="17">
        <v>100</v>
      </c>
      <c r="R430" s="17">
        <v>133</v>
      </c>
      <c r="S430" s="17">
        <v>154</v>
      </c>
      <c r="T430" s="17">
        <v>163</v>
      </c>
      <c r="U430" s="17">
        <v>127</v>
      </c>
      <c r="V430" s="17">
        <v>110</v>
      </c>
      <c r="W430" s="122" t="s">
        <v>134</v>
      </c>
      <c r="X430" s="122" t="s">
        <v>144</v>
      </c>
      <c r="Y430" s="122" t="s">
        <v>135</v>
      </c>
      <c r="Z430" s="122" t="s">
        <v>144</v>
      </c>
      <c r="AA430" s="122" t="s">
        <v>144</v>
      </c>
      <c r="AB430" s="122" t="s">
        <v>134</v>
      </c>
      <c r="AC430" s="126">
        <f t="shared" si="61"/>
        <v>6</v>
      </c>
      <c r="AD430" s="126">
        <f t="shared" si="61"/>
        <v>3</v>
      </c>
      <c r="AE430" s="126">
        <f t="shared" si="61"/>
        <v>1</v>
      </c>
      <c r="AF430" s="126">
        <f t="shared" si="60"/>
        <v>2</v>
      </c>
      <c r="AG430" s="126">
        <f t="shared" si="60"/>
        <v>4</v>
      </c>
      <c r="AH430" s="126">
        <f t="shared" si="60"/>
        <v>5</v>
      </c>
      <c r="AI430" s="134">
        <v>3747</v>
      </c>
      <c r="AJ430" s="134">
        <v>0</v>
      </c>
      <c r="AK430" s="134">
        <v>0</v>
      </c>
      <c r="AL430" s="134">
        <v>366</v>
      </c>
      <c r="AM430" s="134">
        <f t="shared" si="64"/>
        <v>4113</v>
      </c>
      <c r="AN430" s="135">
        <f t="shared" si="66"/>
        <v>4.3368055555555556E-2</v>
      </c>
      <c r="AO430" s="135">
        <f t="shared" si="66"/>
        <v>0</v>
      </c>
      <c r="AP430" s="135">
        <f t="shared" si="66"/>
        <v>0</v>
      </c>
      <c r="AQ430" s="135">
        <f t="shared" si="66"/>
        <v>4.2361111111111106E-3</v>
      </c>
      <c r="AR430" s="135">
        <f t="shared" si="66"/>
        <v>4.760416666666667E-2</v>
      </c>
      <c r="AS430" s="143"/>
      <c r="AT430" s="144">
        <f>IFERROR(Q430*INDEX(相性スクリプト1!$L$29:$L$33,MATCH(W430,相性スクリプト1!$K$29:$K$33,0),)," ")</f>
        <v>50</v>
      </c>
      <c r="AU430" s="144">
        <f>IFERROR(R430*INDEX(相性スクリプト1!$L$29:$L$33,MATCH(X430,相性スクリプト1!$K$29:$K$33,0),)," ")</f>
        <v>133</v>
      </c>
      <c r="AV430" s="144">
        <f>IFERROR(S430*INDEX(相性スクリプト1!$L$29:$L$33,MATCH(Y430,相性スクリプト1!$K$29:$K$33,0),)," ")</f>
        <v>231</v>
      </c>
      <c r="AW430" s="144">
        <f>IFERROR(T430*INDEX(相性スクリプト1!$L$29:$L$33,MATCH(Z430,相性スクリプト1!$K$29:$K$33,0),)," ")</f>
        <v>163</v>
      </c>
      <c r="AX430" s="144">
        <f>IFERROR(U430*INDEX(相性スクリプト1!$L$29:$L$33,MATCH(AA430,相性スクリプト1!$K$29:$K$33,0),)," ")</f>
        <v>127</v>
      </c>
      <c r="AY430" s="144">
        <f>IFERROR(V430*INDEX(相性スクリプト1!$L$29:$L$33,MATCH(AB430,相性スクリプト1!$K$29:$K$33,0),)," ")</f>
        <v>55</v>
      </c>
      <c r="AZ430" s="144">
        <f t="shared" si="63"/>
        <v>6.6665999999999999</v>
      </c>
      <c r="BA430" s="144">
        <f t="shared" si="63"/>
        <v>3.3334999999999999</v>
      </c>
      <c r="BB430" s="144">
        <f t="shared" si="63"/>
        <v>1.1224000000000001</v>
      </c>
      <c r="BC430" s="144">
        <f t="shared" si="62"/>
        <v>2.2113</v>
      </c>
      <c r="BD430" s="144">
        <f t="shared" si="62"/>
        <v>4.4442000000000004</v>
      </c>
      <c r="BE430" s="144">
        <f t="shared" si="62"/>
        <v>5.5550999999999995</v>
      </c>
      <c r="BF430" s="126">
        <f t="shared" si="65"/>
        <v>631245</v>
      </c>
      <c r="BG430" s="149"/>
    </row>
    <row r="431" spans="1:59" x14ac:dyDescent="0.15">
      <c r="A431" s="108">
        <f t="shared" si="67"/>
        <v>276</v>
      </c>
      <c r="B431" s="54" t="s">
        <v>764</v>
      </c>
      <c r="C431" s="109" t="s">
        <v>189</v>
      </c>
      <c r="D431" s="109" t="s">
        <v>210</v>
      </c>
      <c r="E431" s="110" t="s">
        <v>147</v>
      </c>
      <c r="F431" s="110" t="s">
        <v>156</v>
      </c>
      <c r="G431" s="110">
        <v>370</v>
      </c>
      <c r="H431" s="110" t="s">
        <v>141</v>
      </c>
      <c r="I431" s="110">
        <v>-60</v>
      </c>
      <c r="J431" s="110" t="s">
        <v>134</v>
      </c>
      <c r="K431" s="110">
        <v>16</v>
      </c>
      <c r="L431" s="114" t="s">
        <v>656</v>
      </c>
      <c r="M431" s="114"/>
      <c r="N431" s="114"/>
      <c r="O431" s="114"/>
      <c r="P431" s="114" t="s">
        <v>191</v>
      </c>
      <c r="Q431" s="17">
        <v>132</v>
      </c>
      <c r="R431" s="17">
        <v>186</v>
      </c>
      <c r="S431" s="17">
        <v>150</v>
      </c>
      <c r="T431" s="17">
        <v>124</v>
      </c>
      <c r="U431" s="17">
        <v>94</v>
      </c>
      <c r="V431" s="17">
        <v>105</v>
      </c>
      <c r="W431" s="122" t="s">
        <v>144</v>
      </c>
      <c r="X431" s="122" t="s">
        <v>135</v>
      </c>
      <c r="Y431" s="122" t="s">
        <v>135</v>
      </c>
      <c r="Z431" s="122" t="s">
        <v>144</v>
      </c>
      <c r="AA431" s="122" t="s">
        <v>134</v>
      </c>
      <c r="AB431" s="122" t="s">
        <v>144</v>
      </c>
      <c r="AC431" s="126">
        <f t="shared" si="61"/>
        <v>3</v>
      </c>
      <c r="AD431" s="126">
        <f t="shared" si="61"/>
        <v>1</v>
      </c>
      <c r="AE431" s="126">
        <f t="shared" si="61"/>
        <v>2</v>
      </c>
      <c r="AF431" s="126">
        <f t="shared" si="60"/>
        <v>4</v>
      </c>
      <c r="AG431" s="126">
        <f t="shared" si="60"/>
        <v>6</v>
      </c>
      <c r="AH431" s="126">
        <f t="shared" si="60"/>
        <v>5</v>
      </c>
      <c r="AI431" s="134">
        <v>302</v>
      </c>
      <c r="AJ431" s="134">
        <v>0</v>
      </c>
      <c r="AK431" s="134">
        <v>0</v>
      </c>
      <c r="AL431" s="134">
        <v>226</v>
      </c>
      <c r="AM431" s="134">
        <f t="shared" si="64"/>
        <v>528</v>
      </c>
      <c r="AN431" s="135">
        <f t="shared" si="66"/>
        <v>3.4953703703703705E-3</v>
      </c>
      <c r="AO431" s="135">
        <f t="shared" si="66"/>
        <v>0</v>
      </c>
      <c r="AP431" s="135">
        <f t="shared" si="66"/>
        <v>0</v>
      </c>
      <c r="AQ431" s="135">
        <f t="shared" si="66"/>
        <v>2.6157407407407405E-3</v>
      </c>
      <c r="AR431" s="135">
        <f t="shared" si="66"/>
        <v>6.1111111111111106E-3</v>
      </c>
      <c r="AS431" s="143"/>
      <c r="AT431" s="144">
        <f>IFERROR(Q431*INDEX(相性スクリプト1!$L$29:$L$33,MATCH(W431,相性スクリプト1!$K$29:$K$33,0),)," ")</f>
        <v>132</v>
      </c>
      <c r="AU431" s="144">
        <f>IFERROR(R431*INDEX(相性スクリプト1!$L$29:$L$33,MATCH(X431,相性スクリプト1!$K$29:$K$33,0),)," ")</f>
        <v>279</v>
      </c>
      <c r="AV431" s="144">
        <f>IFERROR(S431*INDEX(相性スクリプト1!$L$29:$L$33,MATCH(Y431,相性スクリプト1!$K$29:$K$33,0),)," ")</f>
        <v>225</v>
      </c>
      <c r="AW431" s="144">
        <f>IFERROR(T431*INDEX(相性スクリプト1!$L$29:$L$33,MATCH(Z431,相性スクリプト1!$K$29:$K$33,0),)," ")</f>
        <v>124</v>
      </c>
      <c r="AX431" s="144">
        <f>IFERROR(U431*INDEX(相性スクリプト1!$L$29:$L$33,MATCH(AA431,相性スクリプト1!$K$29:$K$33,0),)," ")</f>
        <v>47</v>
      </c>
      <c r="AY431" s="144">
        <f>IFERROR(V431*INDEX(相性スクリプト1!$L$29:$L$33,MATCH(AB431,相性スクリプト1!$K$29:$K$33,0),)," ")</f>
        <v>105</v>
      </c>
      <c r="AZ431" s="144">
        <f t="shared" si="63"/>
        <v>3.3335999999999997</v>
      </c>
      <c r="BA431" s="144">
        <f t="shared" si="63"/>
        <v>1.1114999999999999</v>
      </c>
      <c r="BB431" s="144">
        <f t="shared" si="63"/>
        <v>2.2223999999999999</v>
      </c>
      <c r="BC431" s="144">
        <f t="shared" si="62"/>
        <v>4.4443000000000001</v>
      </c>
      <c r="BD431" s="144">
        <f t="shared" si="62"/>
        <v>6.6661999999999999</v>
      </c>
      <c r="BE431" s="144">
        <f t="shared" si="62"/>
        <v>5.5550999999999995</v>
      </c>
      <c r="BF431" s="126">
        <f t="shared" si="65"/>
        <v>312465</v>
      </c>
      <c r="BG431" s="149"/>
    </row>
    <row r="432" spans="1:59" x14ac:dyDescent="0.15">
      <c r="A432" s="108">
        <f t="shared" si="67"/>
        <v>276</v>
      </c>
      <c r="B432" s="54" t="s">
        <v>765</v>
      </c>
      <c r="C432" s="109" t="s">
        <v>189</v>
      </c>
      <c r="D432" s="109" t="s">
        <v>210</v>
      </c>
      <c r="E432" s="110" t="s">
        <v>147</v>
      </c>
      <c r="F432" s="110" t="s">
        <v>156</v>
      </c>
      <c r="G432" s="110">
        <v>410</v>
      </c>
      <c r="H432" s="110" t="s">
        <v>155</v>
      </c>
      <c r="I432" s="110">
        <v>-50</v>
      </c>
      <c r="J432" s="110" t="s">
        <v>134</v>
      </c>
      <c r="K432" s="110">
        <v>16</v>
      </c>
      <c r="L432" s="114" t="s">
        <v>656</v>
      </c>
      <c r="M432" s="114"/>
      <c r="N432" s="114"/>
      <c r="O432" s="114"/>
      <c r="P432" s="114" t="s">
        <v>756</v>
      </c>
      <c r="Q432" s="17">
        <v>117</v>
      </c>
      <c r="R432" s="17">
        <v>165</v>
      </c>
      <c r="S432" s="17">
        <v>152</v>
      </c>
      <c r="T432" s="17">
        <v>99</v>
      </c>
      <c r="U432" s="17">
        <v>107</v>
      </c>
      <c r="V432" s="17">
        <v>149</v>
      </c>
      <c r="W432" s="122" t="s">
        <v>144</v>
      </c>
      <c r="X432" s="122" t="s">
        <v>144</v>
      </c>
      <c r="Y432" s="122" t="s">
        <v>135</v>
      </c>
      <c r="Z432" s="122" t="s">
        <v>134</v>
      </c>
      <c r="AA432" s="122" t="s">
        <v>144</v>
      </c>
      <c r="AB432" s="122" t="s">
        <v>144</v>
      </c>
      <c r="AC432" s="126">
        <f t="shared" si="61"/>
        <v>4</v>
      </c>
      <c r="AD432" s="126">
        <f t="shared" si="61"/>
        <v>2</v>
      </c>
      <c r="AE432" s="126">
        <f t="shared" si="61"/>
        <v>1</v>
      </c>
      <c r="AF432" s="126">
        <f t="shared" si="61"/>
        <v>6</v>
      </c>
      <c r="AG432" s="126">
        <f t="shared" si="61"/>
        <v>5</v>
      </c>
      <c r="AH432" s="126">
        <f t="shared" si="61"/>
        <v>3</v>
      </c>
      <c r="AI432" s="134" t="s">
        <v>295</v>
      </c>
      <c r="AJ432" s="134" t="s">
        <v>295</v>
      </c>
      <c r="AK432" s="134" t="s">
        <v>295</v>
      </c>
      <c r="AL432" s="134" t="s">
        <v>295</v>
      </c>
      <c r="AM432" s="134" t="str">
        <f t="shared" si="64"/>
        <v>-</v>
      </c>
      <c r="AN432" s="135" t="str">
        <f t="shared" si="66"/>
        <v>-</v>
      </c>
      <c r="AO432" s="135" t="str">
        <f t="shared" si="66"/>
        <v>-</v>
      </c>
      <c r="AP432" s="135" t="str">
        <f t="shared" si="66"/>
        <v>-</v>
      </c>
      <c r="AQ432" s="135" t="str">
        <f t="shared" si="66"/>
        <v>-</v>
      </c>
      <c r="AR432" s="135" t="str">
        <f t="shared" si="66"/>
        <v>-</v>
      </c>
      <c r="AS432" s="143"/>
      <c r="AT432" s="144">
        <f>IFERROR(Q432*INDEX(相性スクリプト1!$L$29:$L$33,MATCH(W432,相性スクリプト1!$K$29:$K$33,0),)," ")</f>
        <v>117</v>
      </c>
      <c r="AU432" s="144">
        <f>IFERROR(R432*INDEX(相性スクリプト1!$L$29:$L$33,MATCH(X432,相性スクリプト1!$K$29:$K$33,0),)," ")</f>
        <v>165</v>
      </c>
      <c r="AV432" s="144">
        <f>IFERROR(S432*INDEX(相性スクリプト1!$L$29:$L$33,MATCH(Y432,相性スクリプト1!$K$29:$K$33,0),)," ")</f>
        <v>228</v>
      </c>
      <c r="AW432" s="144">
        <f>IFERROR(T432*INDEX(相性スクリプト1!$L$29:$L$33,MATCH(Z432,相性スクリプト1!$K$29:$K$33,0),)," ")</f>
        <v>49.5</v>
      </c>
      <c r="AX432" s="144">
        <f>IFERROR(U432*INDEX(相性スクリプト1!$L$29:$L$33,MATCH(AA432,相性スクリプト1!$K$29:$K$33,0),)," ")</f>
        <v>107</v>
      </c>
      <c r="AY432" s="144">
        <f>IFERROR(V432*INDEX(相性スクリプト1!$L$29:$L$33,MATCH(AB432,相性スクリプト1!$K$29:$K$33,0),)," ")</f>
        <v>149</v>
      </c>
      <c r="AZ432" s="144">
        <f t="shared" si="63"/>
        <v>4.4446000000000003</v>
      </c>
      <c r="BA432" s="144">
        <f t="shared" si="63"/>
        <v>2.2115</v>
      </c>
      <c r="BB432" s="144">
        <f t="shared" si="63"/>
        <v>1.1224000000000001</v>
      </c>
      <c r="BC432" s="144">
        <f t="shared" si="62"/>
        <v>6.6662999999999997</v>
      </c>
      <c r="BD432" s="144">
        <f t="shared" si="62"/>
        <v>5.5552000000000001</v>
      </c>
      <c r="BE432" s="144">
        <f t="shared" si="62"/>
        <v>3.3331</v>
      </c>
      <c r="BF432" s="126">
        <f t="shared" si="65"/>
        <v>421653</v>
      </c>
      <c r="BG432" s="149" t="s">
        <v>296</v>
      </c>
    </row>
    <row r="433" spans="1:59" x14ac:dyDescent="0.15">
      <c r="A433" s="108">
        <f t="shared" si="67"/>
        <v>277</v>
      </c>
      <c r="B433" s="54" t="s">
        <v>766</v>
      </c>
      <c r="C433" s="109" t="s">
        <v>545</v>
      </c>
      <c r="D433" s="109" t="s">
        <v>127</v>
      </c>
      <c r="E433" s="110" t="s">
        <v>128</v>
      </c>
      <c r="F433" s="110" t="s">
        <v>162</v>
      </c>
      <c r="G433" s="110">
        <v>330</v>
      </c>
      <c r="H433" s="110" t="s">
        <v>141</v>
      </c>
      <c r="I433" s="110">
        <v>-20</v>
      </c>
      <c r="J433" s="110" t="s">
        <v>135</v>
      </c>
      <c r="K433" s="110">
        <v>9</v>
      </c>
      <c r="L433" s="114" t="s">
        <v>557</v>
      </c>
      <c r="M433" s="114"/>
      <c r="N433" s="114"/>
      <c r="O433" s="114"/>
      <c r="P433" s="114"/>
      <c r="Q433" s="17">
        <v>100</v>
      </c>
      <c r="R433" s="17">
        <v>110</v>
      </c>
      <c r="S433" s="17">
        <v>120</v>
      </c>
      <c r="T433" s="17">
        <v>140</v>
      </c>
      <c r="U433" s="17">
        <v>150</v>
      </c>
      <c r="V433" s="17">
        <v>130</v>
      </c>
      <c r="W433" s="122" t="s">
        <v>134</v>
      </c>
      <c r="X433" s="122" t="s">
        <v>144</v>
      </c>
      <c r="Y433" s="122" t="s">
        <v>144</v>
      </c>
      <c r="Z433" s="122" t="s">
        <v>135</v>
      </c>
      <c r="AA433" s="122" t="s">
        <v>135</v>
      </c>
      <c r="AB433" s="122" t="s">
        <v>144</v>
      </c>
      <c r="AC433" s="126">
        <f t="shared" ref="AC433:AH475" si="68">IFERROR(IF($B433="すえきすえぞー(レア1)",AC$401,RANK(AZ433,$AZ433:$BE433,1))," ")</f>
        <v>6</v>
      </c>
      <c r="AD433" s="126">
        <f t="shared" si="68"/>
        <v>5</v>
      </c>
      <c r="AE433" s="126">
        <f t="shared" si="68"/>
        <v>4</v>
      </c>
      <c r="AF433" s="126">
        <f t="shared" si="68"/>
        <v>2</v>
      </c>
      <c r="AG433" s="126">
        <f t="shared" si="68"/>
        <v>1</v>
      </c>
      <c r="AH433" s="126">
        <f t="shared" si="68"/>
        <v>3</v>
      </c>
      <c r="AI433" s="134">
        <v>5</v>
      </c>
      <c r="AJ433" s="134">
        <v>0</v>
      </c>
      <c r="AK433" s="134">
        <v>0</v>
      </c>
      <c r="AL433" s="134">
        <v>1500</v>
      </c>
      <c r="AM433" s="134">
        <f t="shared" si="64"/>
        <v>1505</v>
      </c>
      <c r="AN433" s="135">
        <f t="shared" si="66"/>
        <v>5.7870370370370373E-5</v>
      </c>
      <c r="AO433" s="135">
        <f t="shared" si="66"/>
        <v>0</v>
      </c>
      <c r="AP433" s="135">
        <f t="shared" si="66"/>
        <v>0</v>
      </c>
      <c r="AQ433" s="135">
        <f t="shared" si="66"/>
        <v>1.7361111111111112E-2</v>
      </c>
      <c r="AR433" s="135">
        <f t="shared" si="66"/>
        <v>1.741898148148148E-2</v>
      </c>
      <c r="AS433" s="143"/>
      <c r="AT433" s="144">
        <f>IFERROR(Q433*INDEX(相性スクリプト1!$L$29:$L$33,MATCH(W433,相性スクリプト1!$K$29:$K$33,0),)," ")</f>
        <v>50</v>
      </c>
      <c r="AU433" s="144">
        <f>IFERROR(R433*INDEX(相性スクリプト1!$L$29:$L$33,MATCH(X433,相性スクリプト1!$K$29:$K$33,0),)," ")</f>
        <v>110</v>
      </c>
      <c r="AV433" s="144">
        <f>IFERROR(S433*INDEX(相性スクリプト1!$L$29:$L$33,MATCH(Y433,相性スクリプト1!$K$29:$K$33,0),)," ")</f>
        <v>120</v>
      </c>
      <c r="AW433" s="144">
        <f>IFERROR(T433*INDEX(相性スクリプト1!$L$29:$L$33,MATCH(Z433,相性スクリプト1!$K$29:$K$33,0),)," ")</f>
        <v>210</v>
      </c>
      <c r="AX433" s="144">
        <f>IFERROR(U433*INDEX(相性スクリプト1!$L$29:$L$33,MATCH(AA433,相性スクリプト1!$K$29:$K$33,0),)," ")</f>
        <v>225</v>
      </c>
      <c r="AY433" s="144">
        <f>IFERROR(V433*INDEX(相性スクリプト1!$L$29:$L$33,MATCH(AB433,相性スクリプト1!$K$29:$K$33,0),)," ")</f>
        <v>130</v>
      </c>
      <c r="AZ433" s="144">
        <f t="shared" si="63"/>
        <v>6.6665999999999999</v>
      </c>
      <c r="BA433" s="144">
        <f t="shared" si="63"/>
        <v>5.5554999999999994</v>
      </c>
      <c r="BB433" s="144">
        <f t="shared" si="63"/>
        <v>4.4443999999999999</v>
      </c>
      <c r="BC433" s="144">
        <f t="shared" si="62"/>
        <v>2.2223000000000002</v>
      </c>
      <c r="BD433" s="144">
        <f t="shared" si="62"/>
        <v>1.1112</v>
      </c>
      <c r="BE433" s="144">
        <f t="shared" si="62"/>
        <v>3.3331</v>
      </c>
      <c r="BF433" s="126">
        <f t="shared" si="65"/>
        <v>654213</v>
      </c>
      <c r="BG433" s="149"/>
    </row>
    <row r="434" spans="1:59" x14ac:dyDescent="0.15">
      <c r="A434" s="108">
        <f t="shared" si="67"/>
        <v>278</v>
      </c>
      <c r="B434" s="54" t="s">
        <v>767</v>
      </c>
      <c r="C434" s="109" t="s">
        <v>545</v>
      </c>
      <c r="D434" s="109" t="s">
        <v>139</v>
      </c>
      <c r="E434" s="110" t="s">
        <v>128</v>
      </c>
      <c r="F434" s="110" t="s">
        <v>148</v>
      </c>
      <c r="G434" s="110">
        <v>310</v>
      </c>
      <c r="H434" s="110" t="s">
        <v>141</v>
      </c>
      <c r="I434" s="110">
        <v>-45</v>
      </c>
      <c r="J434" s="110" t="s">
        <v>144</v>
      </c>
      <c r="K434" s="110">
        <v>14</v>
      </c>
      <c r="L434" s="114" t="s">
        <v>557</v>
      </c>
      <c r="M434" s="114"/>
      <c r="N434" s="114" t="s">
        <v>768</v>
      </c>
      <c r="O434" s="114"/>
      <c r="P434" s="114"/>
      <c r="Q434" s="17">
        <v>100</v>
      </c>
      <c r="R434" s="17">
        <v>110</v>
      </c>
      <c r="S434" s="17">
        <v>140</v>
      </c>
      <c r="T434" s="17">
        <v>150</v>
      </c>
      <c r="U434" s="17">
        <v>120</v>
      </c>
      <c r="V434" s="17">
        <v>160</v>
      </c>
      <c r="W434" s="122" t="s">
        <v>144</v>
      </c>
      <c r="X434" s="122" t="s">
        <v>135</v>
      </c>
      <c r="Y434" s="122" t="s">
        <v>135</v>
      </c>
      <c r="Z434" s="122" t="s">
        <v>135</v>
      </c>
      <c r="AA434" s="122" t="s">
        <v>144</v>
      </c>
      <c r="AB434" s="122" t="s">
        <v>135</v>
      </c>
      <c r="AC434" s="126">
        <f t="shared" si="68"/>
        <v>6</v>
      </c>
      <c r="AD434" s="126">
        <f t="shared" si="68"/>
        <v>4</v>
      </c>
      <c r="AE434" s="126">
        <f t="shared" si="68"/>
        <v>3</v>
      </c>
      <c r="AF434" s="126">
        <f t="shared" si="68"/>
        <v>2</v>
      </c>
      <c r="AG434" s="126">
        <f t="shared" si="68"/>
        <v>5</v>
      </c>
      <c r="AH434" s="126">
        <f t="shared" si="68"/>
        <v>1</v>
      </c>
      <c r="AI434" s="134">
        <v>48</v>
      </c>
      <c r="AJ434" s="134">
        <v>0</v>
      </c>
      <c r="AK434" s="134">
        <v>0</v>
      </c>
      <c r="AL434" s="134">
        <v>1500</v>
      </c>
      <c r="AM434" s="134">
        <f t="shared" si="64"/>
        <v>1548</v>
      </c>
      <c r="AN434" s="135">
        <f t="shared" si="66"/>
        <v>5.5555555555555556E-4</v>
      </c>
      <c r="AO434" s="135">
        <f t="shared" si="66"/>
        <v>0</v>
      </c>
      <c r="AP434" s="135">
        <f t="shared" si="66"/>
        <v>0</v>
      </c>
      <c r="AQ434" s="135">
        <f t="shared" si="66"/>
        <v>1.7361111111111112E-2</v>
      </c>
      <c r="AR434" s="135">
        <f t="shared" si="66"/>
        <v>1.7916666666666668E-2</v>
      </c>
      <c r="AS434" s="143"/>
      <c r="AT434" s="144">
        <f>IFERROR(Q434*INDEX(相性スクリプト1!$L$29:$L$33,MATCH(W434,相性スクリプト1!$K$29:$K$33,0),)," ")</f>
        <v>100</v>
      </c>
      <c r="AU434" s="144">
        <f>IFERROR(R434*INDEX(相性スクリプト1!$L$29:$L$33,MATCH(X434,相性スクリプト1!$K$29:$K$33,0),)," ")</f>
        <v>165</v>
      </c>
      <c r="AV434" s="144">
        <f>IFERROR(S434*INDEX(相性スクリプト1!$L$29:$L$33,MATCH(Y434,相性スクリプト1!$K$29:$K$33,0),)," ")</f>
        <v>210</v>
      </c>
      <c r="AW434" s="144">
        <f>IFERROR(T434*INDEX(相性スクリプト1!$L$29:$L$33,MATCH(Z434,相性スクリプト1!$K$29:$K$33,0),)," ")</f>
        <v>225</v>
      </c>
      <c r="AX434" s="144">
        <f>IFERROR(U434*INDEX(相性スクリプト1!$L$29:$L$33,MATCH(AA434,相性スクリプト1!$K$29:$K$33,0),)," ")</f>
        <v>120</v>
      </c>
      <c r="AY434" s="144">
        <f>IFERROR(V434*INDEX(相性スクリプト1!$L$29:$L$33,MATCH(AB434,相性スクリプト1!$K$29:$K$33,0),)," ")</f>
        <v>240</v>
      </c>
      <c r="AZ434" s="144">
        <f t="shared" si="63"/>
        <v>6.6665999999999999</v>
      </c>
      <c r="BA434" s="144">
        <f t="shared" si="63"/>
        <v>4.4554999999999998</v>
      </c>
      <c r="BB434" s="144">
        <f t="shared" si="63"/>
        <v>3.3333999999999997</v>
      </c>
      <c r="BC434" s="144">
        <f t="shared" si="62"/>
        <v>2.2223000000000002</v>
      </c>
      <c r="BD434" s="144">
        <f t="shared" si="62"/>
        <v>5.5442</v>
      </c>
      <c r="BE434" s="144">
        <f t="shared" si="62"/>
        <v>1.1111</v>
      </c>
      <c r="BF434" s="126">
        <f t="shared" si="65"/>
        <v>643251</v>
      </c>
      <c r="BG434" s="149"/>
    </row>
    <row r="435" spans="1:59" x14ac:dyDescent="0.15">
      <c r="A435" s="108">
        <f t="shared" si="67"/>
        <v>279</v>
      </c>
      <c r="B435" s="54" t="s">
        <v>769</v>
      </c>
      <c r="C435" s="109" t="s">
        <v>545</v>
      </c>
      <c r="D435" s="109" t="s">
        <v>165</v>
      </c>
      <c r="E435" s="110" t="s">
        <v>147</v>
      </c>
      <c r="F435" s="110" t="s">
        <v>150</v>
      </c>
      <c r="G435" s="110">
        <v>370</v>
      </c>
      <c r="H435" s="110" t="s">
        <v>166</v>
      </c>
      <c r="I435" s="110">
        <v>-25</v>
      </c>
      <c r="J435" s="110" t="s">
        <v>148</v>
      </c>
      <c r="K435" s="110">
        <v>12</v>
      </c>
      <c r="L435" s="114" t="s">
        <v>557</v>
      </c>
      <c r="M435" s="114"/>
      <c r="N435" s="114"/>
      <c r="O435" s="114"/>
      <c r="P435" s="114" t="s">
        <v>167</v>
      </c>
      <c r="Q435" s="17">
        <v>100</v>
      </c>
      <c r="R435" s="17">
        <v>110</v>
      </c>
      <c r="S435" s="17">
        <v>120</v>
      </c>
      <c r="T435" s="17">
        <v>150</v>
      </c>
      <c r="U435" s="17">
        <v>130</v>
      </c>
      <c r="V435" s="17">
        <v>140</v>
      </c>
      <c r="W435" s="122" t="s">
        <v>144</v>
      </c>
      <c r="X435" s="122" t="s">
        <v>144</v>
      </c>
      <c r="Y435" s="122" t="s">
        <v>144</v>
      </c>
      <c r="Z435" s="122" t="s">
        <v>135</v>
      </c>
      <c r="AA435" s="122" t="s">
        <v>144</v>
      </c>
      <c r="AB435" s="122" t="s">
        <v>135</v>
      </c>
      <c r="AC435" s="126">
        <f t="shared" si="68"/>
        <v>6</v>
      </c>
      <c r="AD435" s="126">
        <f t="shared" si="68"/>
        <v>5</v>
      </c>
      <c r="AE435" s="126">
        <f t="shared" si="68"/>
        <v>4</v>
      </c>
      <c r="AF435" s="126">
        <f t="shared" si="68"/>
        <v>1</v>
      </c>
      <c r="AG435" s="126">
        <f t="shared" si="68"/>
        <v>3</v>
      </c>
      <c r="AH435" s="126">
        <f t="shared" si="68"/>
        <v>2</v>
      </c>
      <c r="AI435" s="134">
        <v>46</v>
      </c>
      <c r="AJ435" s="134">
        <v>0</v>
      </c>
      <c r="AK435" s="134">
        <v>0</v>
      </c>
      <c r="AL435" s="134">
        <v>1500</v>
      </c>
      <c r="AM435" s="134">
        <f t="shared" si="64"/>
        <v>1546</v>
      </c>
      <c r="AN435" s="135">
        <f t="shared" si="66"/>
        <v>5.3240740740740744E-4</v>
      </c>
      <c r="AO435" s="135">
        <f t="shared" si="66"/>
        <v>0</v>
      </c>
      <c r="AP435" s="135">
        <f t="shared" si="66"/>
        <v>0</v>
      </c>
      <c r="AQ435" s="135">
        <f t="shared" si="66"/>
        <v>1.7361111111111112E-2</v>
      </c>
      <c r="AR435" s="135">
        <f t="shared" si="66"/>
        <v>1.789351851851852E-2</v>
      </c>
      <c r="AS435" s="143"/>
      <c r="AT435" s="144">
        <f>IFERROR(Q435*INDEX(相性スクリプト1!$L$29:$L$33,MATCH(W435,相性スクリプト1!$K$29:$K$33,0),)," ")</f>
        <v>100</v>
      </c>
      <c r="AU435" s="144">
        <f>IFERROR(R435*INDEX(相性スクリプト1!$L$29:$L$33,MATCH(X435,相性スクリプト1!$K$29:$K$33,0),)," ")</f>
        <v>110</v>
      </c>
      <c r="AV435" s="144">
        <f>IFERROR(S435*INDEX(相性スクリプト1!$L$29:$L$33,MATCH(Y435,相性スクリプト1!$K$29:$K$33,0),)," ")</f>
        <v>120</v>
      </c>
      <c r="AW435" s="144">
        <f>IFERROR(T435*INDEX(相性スクリプト1!$L$29:$L$33,MATCH(Z435,相性スクリプト1!$K$29:$K$33,0),)," ")</f>
        <v>225</v>
      </c>
      <c r="AX435" s="144">
        <f>IFERROR(U435*INDEX(相性スクリプト1!$L$29:$L$33,MATCH(AA435,相性スクリプト1!$K$29:$K$33,0),)," ")</f>
        <v>130</v>
      </c>
      <c r="AY435" s="144">
        <f>IFERROR(V435*INDEX(相性スクリプト1!$L$29:$L$33,MATCH(AB435,相性スクリプト1!$K$29:$K$33,0),)," ")</f>
        <v>210</v>
      </c>
      <c r="AZ435" s="144">
        <f t="shared" si="63"/>
        <v>6.6665999999999999</v>
      </c>
      <c r="BA435" s="144">
        <f t="shared" si="63"/>
        <v>5.5554999999999994</v>
      </c>
      <c r="BB435" s="144">
        <f t="shared" si="63"/>
        <v>4.4443999999999999</v>
      </c>
      <c r="BC435" s="144">
        <f t="shared" si="62"/>
        <v>1.1113</v>
      </c>
      <c r="BD435" s="144">
        <f t="shared" si="62"/>
        <v>3.3331999999999997</v>
      </c>
      <c r="BE435" s="144">
        <f t="shared" si="62"/>
        <v>2.2221000000000002</v>
      </c>
      <c r="BF435" s="126">
        <f t="shared" si="65"/>
        <v>654132</v>
      </c>
      <c r="BG435" s="149"/>
    </row>
    <row r="436" spans="1:59" x14ac:dyDescent="0.15">
      <c r="A436" s="108">
        <f t="shared" si="67"/>
        <v>280</v>
      </c>
      <c r="B436" s="54" t="s">
        <v>770</v>
      </c>
      <c r="C436" s="109" t="s">
        <v>545</v>
      </c>
      <c r="D436" s="109" t="s">
        <v>169</v>
      </c>
      <c r="E436" s="110" t="s">
        <v>128</v>
      </c>
      <c r="F436" s="110" t="s">
        <v>162</v>
      </c>
      <c r="G436" s="110">
        <v>330</v>
      </c>
      <c r="H436" s="110" t="s">
        <v>141</v>
      </c>
      <c r="I436" s="110">
        <v>65</v>
      </c>
      <c r="J436" s="110" t="s">
        <v>144</v>
      </c>
      <c r="K436" s="110">
        <v>10</v>
      </c>
      <c r="L436" s="114" t="s">
        <v>557</v>
      </c>
      <c r="M436" s="114"/>
      <c r="N436" s="114"/>
      <c r="O436" s="114" t="s">
        <v>771</v>
      </c>
      <c r="P436" s="114"/>
      <c r="Q436" s="17">
        <v>110</v>
      </c>
      <c r="R436" s="17">
        <v>100</v>
      </c>
      <c r="S436" s="17">
        <v>120</v>
      </c>
      <c r="T436" s="17">
        <v>140</v>
      </c>
      <c r="U436" s="17">
        <v>150</v>
      </c>
      <c r="V436" s="17">
        <v>130</v>
      </c>
      <c r="W436" s="122" t="s">
        <v>144</v>
      </c>
      <c r="X436" s="122" t="s">
        <v>144</v>
      </c>
      <c r="Y436" s="122" t="s">
        <v>144</v>
      </c>
      <c r="Z436" s="122" t="s">
        <v>135</v>
      </c>
      <c r="AA436" s="122" t="s">
        <v>135</v>
      </c>
      <c r="AB436" s="122" t="s">
        <v>144</v>
      </c>
      <c r="AC436" s="126">
        <f t="shared" si="68"/>
        <v>5</v>
      </c>
      <c r="AD436" s="126">
        <f t="shared" si="68"/>
        <v>6</v>
      </c>
      <c r="AE436" s="126">
        <f t="shared" si="68"/>
        <v>4</v>
      </c>
      <c r="AF436" s="126">
        <f t="shared" si="68"/>
        <v>2</v>
      </c>
      <c r="AG436" s="126">
        <f t="shared" si="68"/>
        <v>1</v>
      </c>
      <c r="AH436" s="126">
        <f t="shared" si="68"/>
        <v>3</v>
      </c>
      <c r="AI436" s="134">
        <v>36</v>
      </c>
      <c r="AJ436" s="134">
        <v>0</v>
      </c>
      <c r="AK436" s="134">
        <v>0</v>
      </c>
      <c r="AL436" s="134">
        <v>1500</v>
      </c>
      <c r="AM436" s="134">
        <f t="shared" si="64"/>
        <v>1536</v>
      </c>
      <c r="AN436" s="135">
        <f t="shared" si="66"/>
        <v>4.1666666666666669E-4</v>
      </c>
      <c r="AO436" s="135">
        <f t="shared" si="66"/>
        <v>0</v>
      </c>
      <c r="AP436" s="135">
        <f t="shared" si="66"/>
        <v>0</v>
      </c>
      <c r="AQ436" s="135">
        <f t="shared" si="66"/>
        <v>1.7361111111111112E-2</v>
      </c>
      <c r="AR436" s="135">
        <f t="shared" si="66"/>
        <v>1.7777777777777778E-2</v>
      </c>
      <c r="AS436" s="143"/>
      <c r="AT436" s="144">
        <f>IFERROR(Q436*INDEX(相性スクリプト1!$L$29:$L$33,MATCH(W436,相性スクリプト1!$K$29:$K$33,0),)," ")</f>
        <v>110</v>
      </c>
      <c r="AU436" s="144">
        <f>IFERROR(R436*INDEX(相性スクリプト1!$L$29:$L$33,MATCH(X436,相性スクリプト1!$K$29:$K$33,0),)," ")</f>
        <v>100</v>
      </c>
      <c r="AV436" s="144">
        <f>IFERROR(S436*INDEX(相性スクリプト1!$L$29:$L$33,MATCH(Y436,相性スクリプト1!$K$29:$K$33,0),)," ")</f>
        <v>120</v>
      </c>
      <c r="AW436" s="144">
        <f>IFERROR(T436*INDEX(相性スクリプト1!$L$29:$L$33,MATCH(Z436,相性スクリプト1!$K$29:$K$33,0),)," ")</f>
        <v>210</v>
      </c>
      <c r="AX436" s="144">
        <f>IFERROR(U436*INDEX(相性スクリプト1!$L$29:$L$33,MATCH(AA436,相性スクリプト1!$K$29:$K$33,0),)," ")</f>
        <v>225</v>
      </c>
      <c r="AY436" s="144">
        <f>IFERROR(V436*INDEX(相性スクリプト1!$L$29:$L$33,MATCH(AB436,相性スクリプト1!$K$29:$K$33,0),)," ")</f>
        <v>130</v>
      </c>
      <c r="AZ436" s="144">
        <f t="shared" si="63"/>
        <v>5.5556000000000001</v>
      </c>
      <c r="BA436" s="144">
        <f t="shared" si="63"/>
        <v>6.6664999999999992</v>
      </c>
      <c r="BB436" s="144">
        <f t="shared" si="63"/>
        <v>4.4443999999999999</v>
      </c>
      <c r="BC436" s="144">
        <f t="shared" si="62"/>
        <v>2.2223000000000002</v>
      </c>
      <c r="BD436" s="144">
        <f t="shared" si="62"/>
        <v>1.1112</v>
      </c>
      <c r="BE436" s="144">
        <f t="shared" si="62"/>
        <v>3.3331</v>
      </c>
      <c r="BF436" s="126">
        <f t="shared" si="65"/>
        <v>564213</v>
      </c>
      <c r="BG436" s="149"/>
    </row>
    <row r="437" spans="1:59" x14ac:dyDescent="0.15">
      <c r="A437" s="108">
        <f t="shared" si="67"/>
        <v>281</v>
      </c>
      <c r="B437" s="54" t="s">
        <v>772</v>
      </c>
      <c r="C437" s="109" t="s">
        <v>545</v>
      </c>
      <c r="D437" s="109" t="s">
        <v>178</v>
      </c>
      <c r="E437" s="110" t="s">
        <v>128</v>
      </c>
      <c r="F437" s="110" t="s">
        <v>162</v>
      </c>
      <c r="G437" s="110">
        <v>390</v>
      </c>
      <c r="H437" s="110" t="s">
        <v>155</v>
      </c>
      <c r="I437" s="110">
        <v>-65</v>
      </c>
      <c r="J437" s="110" t="s">
        <v>148</v>
      </c>
      <c r="K437" s="110">
        <v>13</v>
      </c>
      <c r="L437" s="114" t="s">
        <v>557</v>
      </c>
      <c r="M437" s="114"/>
      <c r="N437" s="114"/>
      <c r="O437" s="114" t="s">
        <v>773</v>
      </c>
      <c r="P437" s="114" t="s">
        <v>179</v>
      </c>
      <c r="Q437" s="17">
        <v>100</v>
      </c>
      <c r="R437" s="17">
        <v>80</v>
      </c>
      <c r="S437" s="17">
        <v>150</v>
      </c>
      <c r="T437" s="17">
        <v>140</v>
      </c>
      <c r="U437" s="17">
        <v>130</v>
      </c>
      <c r="V437" s="17">
        <v>120</v>
      </c>
      <c r="W437" s="122" t="s">
        <v>144</v>
      </c>
      <c r="X437" s="122" t="s">
        <v>134</v>
      </c>
      <c r="Y437" s="122" t="s">
        <v>135</v>
      </c>
      <c r="Z437" s="122" t="s">
        <v>135</v>
      </c>
      <c r="AA437" s="122" t="s">
        <v>135</v>
      </c>
      <c r="AB437" s="122" t="s">
        <v>144</v>
      </c>
      <c r="AC437" s="126">
        <f t="shared" si="68"/>
        <v>5</v>
      </c>
      <c r="AD437" s="126">
        <f t="shared" si="68"/>
        <v>6</v>
      </c>
      <c r="AE437" s="126">
        <f t="shared" si="68"/>
        <v>1</v>
      </c>
      <c r="AF437" s="126">
        <f t="shared" si="68"/>
        <v>2</v>
      </c>
      <c r="AG437" s="126">
        <f t="shared" si="68"/>
        <v>3</v>
      </c>
      <c r="AH437" s="126">
        <f t="shared" si="68"/>
        <v>4</v>
      </c>
      <c r="AI437" s="134">
        <v>35</v>
      </c>
      <c r="AJ437" s="134">
        <v>0</v>
      </c>
      <c r="AK437" s="134">
        <v>0</v>
      </c>
      <c r="AL437" s="134">
        <v>1500</v>
      </c>
      <c r="AM437" s="134">
        <f t="shared" si="64"/>
        <v>1535</v>
      </c>
      <c r="AN437" s="135">
        <f t="shared" si="66"/>
        <v>4.0509259259259258E-4</v>
      </c>
      <c r="AO437" s="135">
        <f t="shared" si="66"/>
        <v>0</v>
      </c>
      <c r="AP437" s="135">
        <f t="shared" si="66"/>
        <v>0</v>
      </c>
      <c r="AQ437" s="135">
        <f t="shared" si="66"/>
        <v>1.7361111111111112E-2</v>
      </c>
      <c r="AR437" s="135">
        <f t="shared" si="66"/>
        <v>1.7766203703703704E-2</v>
      </c>
      <c r="AS437" s="143"/>
      <c r="AT437" s="144">
        <f>IFERROR(Q437*INDEX(相性スクリプト1!$L$29:$L$33,MATCH(W437,相性スクリプト1!$K$29:$K$33,0),)," ")</f>
        <v>100</v>
      </c>
      <c r="AU437" s="144">
        <f>IFERROR(R437*INDEX(相性スクリプト1!$L$29:$L$33,MATCH(X437,相性スクリプト1!$K$29:$K$33,0),)," ")</f>
        <v>40</v>
      </c>
      <c r="AV437" s="144">
        <f>IFERROR(S437*INDEX(相性スクリプト1!$L$29:$L$33,MATCH(Y437,相性スクリプト1!$K$29:$K$33,0),)," ")</f>
        <v>225</v>
      </c>
      <c r="AW437" s="144">
        <f>IFERROR(T437*INDEX(相性スクリプト1!$L$29:$L$33,MATCH(Z437,相性スクリプト1!$K$29:$K$33,0),)," ")</f>
        <v>210</v>
      </c>
      <c r="AX437" s="144">
        <f>IFERROR(U437*INDEX(相性スクリプト1!$L$29:$L$33,MATCH(AA437,相性スクリプト1!$K$29:$K$33,0),)," ")</f>
        <v>195</v>
      </c>
      <c r="AY437" s="144">
        <f>IFERROR(V437*INDEX(相性スクリプト1!$L$29:$L$33,MATCH(AB437,相性スクリプト1!$K$29:$K$33,0),)," ")</f>
        <v>120</v>
      </c>
      <c r="AZ437" s="144">
        <f t="shared" si="63"/>
        <v>5.5556000000000001</v>
      </c>
      <c r="BA437" s="144">
        <f t="shared" si="63"/>
        <v>6.6664999999999992</v>
      </c>
      <c r="BB437" s="144">
        <f t="shared" si="63"/>
        <v>1.1113999999999999</v>
      </c>
      <c r="BC437" s="144">
        <f t="shared" si="62"/>
        <v>2.2223000000000002</v>
      </c>
      <c r="BD437" s="144">
        <f t="shared" si="62"/>
        <v>3.3331999999999997</v>
      </c>
      <c r="BE437" s="144">
        <f t="shared" si="62"/>
        <v>4.4440999999999997</v>
      </c>
      <c r="BF437" s="126">
        <f t="shared" si="65"/>
        <v>561234</v>
      </c>
      <c r="BG437" s="149"/>
    </row>
    <row r="438" spans="1:59" x14ac:dyDescent="0.15">
      <c r="A438" s="108">
        <f t="shared" si="67"/>
        <v>281</v>
      </c>
      <c r="B438" s="54" t="s">
        <v>774</v>
      </c>
      <c r="C438" s="109" t="s">
        <v>545</v>
      </c>
      <c r="D438" s="109" t="s">
        <v>178</v>
      </c>
      <c r="E438" s="110" t="s">
        <v>128</v>
      </c>
      <c r="F438" s="110" t="s">
        <v>162</v>
      </c>
      <c r="G438" s="110">
        <v>410</v>
      </c>
      <c r="H438" s="110" t="s">
        <v>155</v>
      </c>
      <c r="I438" s="110">
        <v>-65</v>
      </c>
      <c r="J438" s="110" t="s">
        <v>148</v>
      </c>
      <c r="K438" s="110">
        <v>13</v>
      </c>
      <c r="L438" s="114" t="s">
        <v>557</v>
      </c>
      <c r="M438" s="114"/>
      <c r="N438" s="114"/>
      <c r="O438" s="114" t="s">
        <v>773</v>
      </c>
      <c r="P438" s="114" t="s">
        <v>179</v>
      </c>
      <c r="Q438" s="17">
        <v>110</v>
      </c>
      <c r="R438" s="17">
        <v>90</v>
      </c>
      <c r="S438" s="17">
        <v>158</v>
      </c>
      <c r="T438" s="17">
        <v>155</v>
      </c>
      <c r="U438" s="17">
        <v>134</v>
      </c>
      <c r="V438" s="17">
        <v>161</v>
      </c>
      <c r="W438" s="122" t="s">
        <v>144</v>
      </c>
      <c r="X438" s="122" t="s">
        <v>134</v>
      </c>
      <c r="Y438" s="122" t="s">
        <v>135</v>
      </c>
      <c r="Z438" s="122" t="s">
        <v>135</v>
      </c>
      <c r="AA438" s="122" t="s">
        <v>135</v>
      </c>
      <c r="AB438" s="122" t="s">
        <v>144</v>
      </c>
      <c r="AC438" s="126">
        <f t="shared" si="68"/>
        <v>5</v>
      </c>
      <c r="AD438" s="126">
        <f t="shared" si="68"/>
        <v>6</v>
      </c>
      <c r="AE438" s="126">
        <f t="shared" si="68"/>
        <v>1</v>
      </c>
      <c r="AF438" s="126">
        <f t="shared" si="68"/>
        <v>2</v>
      </c>
      <c r="AG438" s="126">
        <f t="shared" si="68"/>
        <v>3</v>
      </c>
      <c r="AH438" s="126">
        <f t="shared" si="68"/>
        <v>4</v>
      </c>
      <c r="AI438" s="134" t="s">
        <v>295</v>
      </c>
      <c r="AJ438" s="134" t="s">
        <v>295</v>
      </c>
      <c r="AK438" s="134" t="s">
        <v>295</v>
      </c>
      <c r="AL438" s="134" t="s">
        <v>295</v>
      </c>
      <c r="AM438" s="134" t="str">
        <f t="shared" si="64"/>
        <v>-</v>
      </c>
      <c r="AN438" s="135" t="str">
        <f t="shared" si="66"/>
        <v>-</v>
      </c>
      <c r="AO438" s="135" t="str">
        <f t="shared" si="66"/>
        <v>-</v>
      </c>
      <c r="AP438" s="135" t="str">
        <f t="shared" si="66"/>
        <v>-</v>
      </c>
      <c r="AQ438" s="135" t="str">
        <f t="shared" si="66"/>
        <v>-</v>
      </c>
      <c r="AR438" s="135" t="str">
        <f t="shared" si="66"/>
        <v>-</v>
      </c>
      <c r="AS438" s="143"/>
      <c r="AT438" s="144">
        <f>IFERROR(Q438*INDEX(相性スクリプト1!$L$29:$L$33,MATCH(W438,相性スクリプト1!$K$29:$K$33,0),)," ")</f>
        <v>110</v>
      </c>
      <c r="AU438" s="144">
        <f>IFERROR(R438*INDEX(相性スクリプト1!$L$29:$L$33,MATCH(X438,相性スクリプト1!$K$29:$K$33,0),)," ")</f>
        <v>45</v>
      </c>
      <c r="AV438" s="144">
        <f>IFERROR(S438*INDEX(相性スクリプト1!$L$29:$L$33,MATCH(Y438,相性スクリプト1!$K$29:$K$33,0),)," ")</f>
        <v>237</v>
      </c>
      <c r="AW438" s="144">
        <f>IFERROR(T438*INDEX(相性スクリプト1!$L$29:$L$33,MATCH(Z438,相性スクリプト1!$K$29:$K$33,0),)," ")</f>
        <v>232.5</v>
      </c>
      <c r="AX438" s="144">
        <f>IFERROR(U438*INDEX(相性スクリプト1!$L$29:$L$33,MATCH(AA438,相性スクリプト1!$K$29:$K$33,0),)," ")</f>
        <v>201</v>
      </c>
      <c r="AY438" s="144">
        <f>IFERROR(V438*INDEX(相性スクリプト1!$L$29:$L$33,MATCH(AB438,相性スクリプト1!$K$29:$K$33,0),)," ")</f>
        <v>161</v>
      </c>
      <c r="AZ438" s="144">
        <f t="shared" si="63"/>
        <v>5.5556000000000001</v>
      </c>
      <c r="BA438" s="144">
        <f t="shared" si="63"/>
        <v>6.6664999999999992</v>
      </c>
      <c r="BB438" s="144">
        <f t="shared" si="63"/>
        <v>1.1224000000000001</v>
      </c>
      <c r="BC438" s="144">
        <f t="shared" si="62"/>
        <v>2.2333000000000003</v>
      </c>
      <c r="BD438" s="144">
        <f t="shared" si="62"/>
        <v>3.3441999999999998</v>
      </c>
      <c r="BE438" s="144">
        <f t="shared" si="62"/>
        <v>4.4111000000000002</v>
      </c>
      <c r="BF438" s="126">
        <f t="shared" si="65"/>
        <v>561234</v>
      </c>
      <c r="BG438" s="149"/>
    </row>
    <row r="439" spans="1:59" x14ac:dyDescent="0.15">
      <c r="A439" s="108">
        <f t="shared" si="67"/>
        <v>282</v>
      </c>
      <c r="B439" s="54" t="s">
        <v>545</v>
      </c>
      <c r="C439" s="109" t="s">
        <v>545</v>
      </c>
      <c r="D439" s="109" t="s">
        <v>545</v>
      </c>
      <c r="E439" s="110" t="s">
        <v>128</v>
      </c>
      <c r="F439" s="110" t="s">
        <v>162</v>
      </c>
      <c r="G439" s="110">
        <v>350</v>
      </c>
      <c r="H439" s="110" t="s">
        <v>149</v>
      </c>
      <c r="I439" s="110">
        <v>50</v>
      </c>
      <c r="J439" s="110" t="s">
        <v>144</v>
      </c>
      <c r="K439" s="110">
        <v>11</v>
      </c>
      <c r="L439" s="114" t="s">
        <v>557</v>
      </c>
      <c r="M439" s="114"/>
      <c r="N439" s="114"/>
      <c r="O439" s="114"/>
      <c r="P439" s="114"/>
      <c r="Q439" s="17">
        <v>110</v>
      </c>
      <c r="R439" s="17">
        <v>100</v>
      </c>
      <c r="S439" s="17">
        <v>120</v>
      </c>
      <c r="T439" s="17">
        <v>140</v>
      </c>
      <c r="U439" s="17">
        <v>150</v>
      </c>
      <c r="V439" s="17">
        <v>130</v>
      </c>
      <c r="W439" s="122" t="s">
        <v>144</v>
      </c>
      <c r="X439" s="122" t="s">
        <v>144</v>
      </c>
      <c r="Y439" s="122" t="s">
        <v>144</v>
      </c>
      <c r="Z439" s="122" t="s">
        <v>135</v>
      </c>
      <c r="AA439" s="122" t="s">
        <v>135</v>
      </c>
      <c r="AB439" s="122" t="s">
        <v>135</v>
      </c>
      <c r="AC439" s="126">
        <f t="shared" si="68"/>
        <v>5</v>
      </c>
      <c r="AD439" s="126">
        <f t="shared" si="68"/>
        <v>6</v>
      </c>
      <c r="AE439" s="126">
        <f t="shared" si="68"/>
        <v>4</v>
      </c>
      <c r="AF439" s="126">
        <f t="shared" si="68"/>
        <v>2</v>
      </c>
      <c r="AG439" s="126">
        <f t="shared" si="68"/>
        <v>1</v>
      </c>
      <c r="AH439" s="126">
        <f t="shared" si="68"/>
        <v>3</v>
      </c>
      <c r="AI439" s="134">
        <v>30</v>
      </c>
      <c r="AJ439" s="134">
        <v>0</v>
      </c>
      <c r="AK439" s="134">
        <v>0</v>
      </c>
      <c r="AL439" s="134">
        <v>1500</v>
      </c>
      <c r="AM439" s="134">
        <f t="shared" si="64"/>
        <v>1530</v>
      </c>
      <c r="AN439" s="135">
        <f t="shared" si="66"/>
        <v>3.4722222222222218E-4</v>
      </c>
      <c r="AO439" s="135">
        <f t="shared" si="66"/>
        <v>0</v>
      </c>
      <c r="AP439" s="135">
        <f t="shared" si="66"/>
        <v>0</v>
      </c>
      <c r="AQ439" s="135">
        <f t="shared" si="66"/>
        <v>1.7361111111111112E-2</v>
      </c>
      <c r="AR439" s="135">
        <f t="shared" si="66"/>
        <v>1.7708333333333333E-2</v>
      </c>
      <c r="AS439" s="143"/>
      <c r="AT439" s="144">
        <f>IFERROR(Q439*INDEX(相性スクリプト1!$L$29:$L$33,MATCH(W439,相性スクリプト1!$K$29:$K$33,0),)," ")</f>
        <v>110</v>
      </c>
      <c r="AU439" s="144">
        <f>IFERROR(R439*INDEX(相性スクリプト1!$L$29:$L$33,MATCH(X439,相性スクリプト1!$K$29:$K$33,0),)," ")</f>
        <v>100</v>
      </c>
      <c r="AV439" s="144">
        <f>IFERROR(S439*INDEX(相性スクリプト1!$L$29:$L$33,MATCH(Y439,相性スクリプト1!$K$29:$K$33,0),)," ")</f>
        <v>120</v>
      </c>
      <c r="AW439" s="144">
        <f>IFERROR(T439*INDEX(相性スクリプト1!$L$29:$L$33,MATCH(Z439,相性スクリプト1!$K$29:$K$33,0),)," ")</f>
        <v>210</v>
      </c>
      <c r="AX439" s="144">
        <f>IFERROR(U439*INDEX(相性スクリプト1!$L$29:$L$33,MATCH(AA439,相性スクリプト1!$K$29:$K$33,0),)," ")</f>
        <v>225</v>
      </c>
      <c r="AY439" s="144">
        <f>IFERROR(V439*INDEX(相性スクリプト1!$L$29:$L$33,MATCH(AB439,相性スクリプト1!$K$29:$K$33,0),)," ")</f>
        <v>195</v>
      </c>
      <c r="AZ439" s="144">
        <f t="shared" si="63"/>
        <v>5.5556000000000001</v>
      </c>
      <c r="BA439" s="144">
        <f t="shared" si="63"/>
        <v>6.6664999999999992</v>
      </c>
      <c r="BB439" s="144">
        <f t="shared" si="63"/>
        <v>4.4443999999999999</v>
      </c>
      <c r="BC439" s="144">
        <f t="shared" si="62"/>
        <v>2.2223000000000002</v>
      </c>
      <c r="BD439" s="144">
        <f t="shared" si="62"/>
        <v>1.1112</v>
      </c>
      <c r="BE439" s="144">
        <f t="shared" si="62"/>
        <v>3.3331</v>
      </c>
      <c r="BF439" s="126">
        <f t="shared" si="65"/>
        <v>564213</v>
      </c>
      <c r="BG439" s="149"/>
    </row>
    <row r="440" spans="1:59" x14ac:dyDescent="0.15">
      <c r="A440" s="108">
        <f t="shared" si="67"/>
        <v>282</v>
      </c>
      <c r="B440" s="54" t="s">
        <v>775</v>
      </c>
      <c r="C440" s="109" t="s">
        <v>545</v>
      </c>
      <c r="D440" s="109" t="s">
        <v>545</v>
      </c>
      <c r="E440" s="110" t="s">
        <v>128</v>
      </c>
      <c r="F440" s="110" t="s">
        <v>162</v>
      </c>
      <c r="G440" s="110">
        <v>370</v>
      </c>
      <c r="H440" s="110" t="s">
        <v>149</v>
      </c>
      <c r="I440" s="110">
        <v>50</v>
      </c>
      <c r="J440" s="110" t="s">
        <v>144</v>
      </c>
      <c r="K440" s="110">
        <v>11</v>
      </c>
      <c r="L440" s="114" t="s">
        <v>557</v>
      </c>
      <c r="M440" s="114"/>
      <c r="N440" s="114"/>
      <c r="O440" s="114" t="s">
        <v>776</v>
      </c>
      <c r="P440" s="114"/>
      <c r="Q440" s="17">
        <v>129</v>
      </c>
      <c r="R440" s="17">
        <v>103</v>
      </c>
      <c r="S440" s="17">
        <v>164</v>
      </c>
      <c r="T440" s="17">
        <v>146</v>
      </c>
      <c r="U440" s="17">
        <v>160</v>
      </c>
      <c r="V440" s="17">
        <v>133</v>
      </c>
      <c r="W440" s="122" t="s">
        <v>144</v>
      </c>
      <c r="X440" s="122" t="s">
        <v>144</v>
      </c>
      <c r="Y440" s="122" t="s">
        <v>144</v>
      </c>
      <c r="Z440" s="122" t="s">
        <v>135</v>
      </c>
      <c r="AA440" s="122" t="s">
        <v>135</v>
      </c>
      <c r="AB440" s="122" t="s">
        <v>135</v>
      </c>
      <c r="AC440" s="126">
        <f t="shared" si="68"/>
        <v>5</v>
      </c>
      <c r="AD440" s="126">
        <f t="shared" si="68"/>
        <v>6</v>
      </c>
      <c r="AE440" s="126">
        <f t="shared" si="68"/>
        <v>4</v>
      </c>
      <c r="AF440" s="126">
        <f t="shared" si="68"/>
        <v>2</v>
      </c>
      <c r="AG440" s="126">
        <f t="shared" si="68"/>
        <v>1</v>
      </c>
      <c r="AH440" s="126">
        <f t="shared" si="68"/>
        <v>3</v>
      </c>
      <c r="AI440" s="134">
        <v>3504</v>
      </c>
      <c r="AJ440" s="134">
        <v>0</v>
      </c>
      <c r="AK440" s="134">
        <v>0</v>
      </c>
      <c r="AL440" s="134">
        <v>29</v>
      </c>
      <c r="AM440" s="134">
        <f t="shared" si="64"/>
        <v>3533</v>
      </c>
      <c r="AN440" s="135">
        <f t="shared" si="66"/>
        <v>4.0555555555555553E-2</v>
      </c>
      <c r="AO440" s="135">
        <f t="shared" si="66"/>
        <v>0</v>
      </c>
      <c r="AP440" s="135">
        <f t="shared" si="66"/>
        <v>0</v>
      </c>
      <c r="AQ440" s="135">
        <f t="shared" si="66"/>
        <v>3.3564814814814812E-4</v>
      </c>
      <c r="AR440" s="135">
        <f t="shared" si="66"/>
        <v>4.0891203703703707E-2</v>
      </c>
      <c r="AS440" s="143"/>
      <c r="AT440" s="144">
        <f>IFERROR(Q440*INDEX(相性スクリプト1!$L$29:$L$33,MATCH(W440,相性スクリプト1!$K$29:$K$33,0),)," ")</f>
        <v>129</v>
      </c>
      <c r="AU440" s="144">
        <f>IFERROR(R440*INDEX(相性スクリプト1!$L$29:$L$33,MATCH(X440,相性スクリプト1!$K$29:$K$33,0),)," ")</f>
        <v>103</v>
      </c>
      <c r="AV440" s="144">
        <f>IFERROR(S440*INDEX(相性スクリプト1!$L$29:$L$33,MATCH(Y440,相性スクリプト1!$K$29:$K$33,0),)," ")</f>
        <v>164</v>
      </c>
      <c r="AW440" s="144">
        <f>IFERROR(T440*INDEX(相性スクリプト1!$L$29:$L$33,MATCH(Z440,相性スクリプト1!$K$29:$K$33,0),)," ")</f>
        <v>219</v>
      </c>
      <c r="AX440" s="144">
        <f>IFERROR(U440*INDEX(相性スクリプト1!$L$29:$L$33,MATCH(AA440,相性スクリプト1!$K$29:$K$33,0),)," ")</f>
        <v>240</v>
      </c>
      <c r="AY440" s="144">
        <f>IFERROR(V440*INDEX(相性スクリプト1!$L$29:$L$33,MATCH(AB440,相性スクリプト1!$K$29:$K$33,0),)," ")</f>
        <v>199.5</v>
      </c>
      <c r="AZ440" s="144">
        <f t="shared" si="63"/>
        <v>5.5556000000000001</v>
      </c>
      <c r="BA440" s="144">
        <f t="shared" si="63"/>
        <v>6.6664999999999992</v>
      </c>
      <c r="BB440" s="144">
        <f t="shared" si="63"/>
        <v>4.4114000000000004</v>
      </c>
      <c r="BC440" s="144">
        <f t="shared" si="62"/>
        <v>2.2333000000000003</v>
      </c>
      <c r="BD440" s="144">
        <f t="shared" si="62"/>
        <v>1.1222000000000001</v>
      </c>
      <c r="BE440" s="144">
        <f t="shared" si="62"/>
        <v>3.3441000000000001</v>
      </c>
      <c r="BF440" s="126">
        <f t="shared" si="65"/>
        <v>564213</v>
      </c>
      <c r="BG440" s="149"/>
    </row>
    <row r="441" spans="1:59" x14ac:dyDescent="0.15">
      <c r="A441" s="108">
        <f t="shared" si="67"/>
        <v>282</v>
      </c>
      <c r="B441" s="54" t="s">
        <v>777</v>
      </c>
      <c r="C441" s="109" t="s">
        <v>545</v>
      </c>
      <c r="D441" s="109" t="s">
        <v>545</v>
      </c>
      <c r="E441" s="110" t="s">
        <v>128</v>
      </c>
      <c r="F441" s="110" t="s">
        <v>162</v>
      </c>
      <c r="G441" s="110">
        <v>370</v>
      </c>
      <c r="H441" s="110" t="s">
        <v>149</v>
      </c>
      <c r="I441" s="110">
        <v>50</v>
      </c>
      <c r="J441" s="110" t="s">
        <v>144</v>
      </c>
      <c r="K441" s="110">
        <v>11</v>
      </c>
      <c r="L441" s="114" t="s">
        <v>557</v>
      </c>
      <c r="M441" s="114"/>
      <c r="N441" s="114"/>
      <c r="O441" s="114" t="s">
        <v>778</v>
      </c>
      <c r="P441" s="114"/>
      <c r="Q441" s="17">
        <v>123</v>
      </c>
      <c r="R441" s="17">
        <v>113</v>
      </c>
      <c r="S441" s="17">
        <v>139</v>
      </c>
      <c r="T441" s="17">
        <v>147</v>
      </c>
      <c r="U441" s="17">
        <v>168</v>
      </c>
      <c r="V441" s="17">
        <v>144</v>
      </c>
      <c r="W441" s="122" t="s">
        <v>144</v>
      </c>
      <c r="X441" s="122" t="s">
        <v>144</v>
      </c>
      <c r="Y441" s="122" t="s">
        <v>144</v>
      </c>
      <c r="Z441" s="122" t="s">
        <v>135</v>
      </c>
      <c r="AA441" s="122" t="s">
        <v>135</v>
      </c>
      <c r="AB441" s="122" t="s">
        <v>135</v>
      </c>
      <c r="AC441" s="126">
        <f t="shared" si="68"/>
        <v>5</v>
      </c>
      <c r="AD441" s="126">
        <f t="shared" si="68"/>
        <v>6</v>
      </c>
      <c r="AE441" s="126">
        <f t="shared" si="68"/>
        <v>4</v>
      </c>
      <c r="AF441" s="126">
        <f t="shared" si="68"/>
        <v>2</v>
      </c>
      <c r="AG441" s="126">
        <f t="shared" si="68"/>
        <v>1</v>
      </c>
      <c r="AH441" s="126">
        <f t="shared" si="68"/>
        <v>3</v>
      </c>
      <c r="AI441" s="134">
        <v>2480</v>
      </c>
      <c r="AJ441" s="134">
        <v>0</v>
      </c>
      <c r="AK441" s="134">
        <v>0</v>
      </c>
      <c r="AL441" s="134">
        <v>313</v>
      </c>
      <c r="AM441" s="134">
        <f t="shared" si="64"/>
        <v>2793</v>
      </c>
      <c r="AN441" s="135">
        <f t="shared" si="66"/>
        <v>2.87037037037037E-2</v>
      </c>
      <c r="AO441" s="135">
        <f t="shared" si="66"/>
        <v>0</v>
      </c>
      <c r="AP441" s="135">
        <f t="shared" si="66"/>
        <v>0</v>
      </c>
      <c r="AQ441" s="135">
        <f t="shared" si="66"/>
        <v>3.6226851851851849E-3</v>
      </c>
      <c r="AR441" s="135">
        <f t="shared" si="66"/>
        <v>3.2326388888888891E-2</v>
      </c>
      <c r="AS441" s="143"/>
      <c r="AT441" s="144">
        <f>IFERROR(Q441*INDEX(相性スクリプト1!$L$29:$L$33,MATCH(W441,相性スクリプト1!$K$29:$K$33,0),)," ")</f>
        <v>123</v>
      </c>
      <c r="AU441" s="144">
        <f>IFERROR(R441*INDEX(相性スクリプト1!$L$29:$L$33,MATCH(X441,相性スクリプト1!$K$29:$K$33,0),)," ")</f>
        <v>113</v>
      </c>
      <c r="AV441" s="144">
        <f>IFERROR(S441*INDEX(相性スクリプト1!$L$29:$L$33,MATCH(Y441,相性スクリプト1!$K$29:$K$33,0),)," ")</f>
        <v>139</v>
      </c>
      <c r="AW441" s="144">
        <f>IFERROR(T441*INDEX(相性スクリプト1!$L$29:$L$33,MATCH(Z441,相性スクリプト1!$K$29:$K$33,0),)," ")</f>
        <v>220.5</v>
      </c>
      <c r="AX441" s="144">
        <f>IFERROR(U441*INDEX(相性スクリプト1!$L$29:$L$33,MATCH(AA441,相性スクリプト1!$K$29:$K$33,0),)," ")</f>
        <v>252</v>
      </c>
      <c r="AY441" s="144">
        <f>IFERROR(V441*INDEX(相性スクリプト1!$L$29:$L$33,MATCH(AB441,相性スクリプト1!$K$29:$K$33,0),)," ")</f>
        <v>216</v>
      </c>
      <c r="AZ441" s="144">
        <f t="shared" si="63"/>
        <v>5.5556000000000001</v>
      </c>
      <c r="BA441" s="144">
        <f t="shared" si="63"/>
        <v>6.6664999999999992</v>
      </c>
      <c r="BB441" s="144">
        <f t="shared" si="63"/>
        <v>4.4443999999999999</v>
      </c>
      <c r="BC441" s="144">
        <f t="shared" si="62"/>
        <v>2.2223000000000002</v>
      </c>
      <c r="BD441" s="144">
        <f t="shared" si="62"/>
        <v>1.1112</v>
      </c>
      <c r="BE441" s="144">
        <f t="shared" si="62"/>
        <v>3.3331</v>
      </c>
      <c r="BF441" s="126">
        <f t="shared" si="65"/>
        <v>564213</v>
      </c>
      <c r="BG441" s="149"/>
    </row>
    <row r="442" spans="1:59" x14ac:dyDescent="0.15">
      <c r="A442" s="108">
        <f t="shared" si="67"/>
        <v>283</v>
      </c>
      <c r="B442" s="54" t="s">
        <v>779</v>
      </c>
      <c r="C442" s="109" t="s">
        <v>545</v>
      </c>
      <c r="D442" s="109" t="s">
        <v>193</v>
      </c>
      <c r="E442" s="110" t="s">
        <v>147</v>
      </c>
      <c r="F442" s="110" t="s">
        <v>150</v>
      </c>
      <c r="G442" s="110">
        <v>310</v>
      </c>
      <c r="H442" s="110" t="s">
        <v>166</v>
      </c>
      <c r="I442" s="110">
        <v>-65</v>
      </c>
      <c r="J442" s="110" t="s">
        <v>144</v>
      </c>
      <c r="K442" s="110">
        <v>12</v>
      </c>
      <c r="L442" s="114" t="s">
        <v>780</v>
      </c>
      <c r="M442" s="114"/>
      <c r="N442" s="114"/>
      <c r="O442" s="114" t="s">
        <v>773</v>
      </c>
      <c r="P442" s="114"/>
      <c r="Q442" s="17">
        <v>100</v>
      </c>
      <c r="R442" s="17">
        <v>110</v>
      </c>
      <c r="S442" s="17">
        <v>140</v>
      </c>
      <c r="T442" s="17">
        <v>150</v>
      </c>
      <c r="U442" s="17">
        <v>130</v>
      </c>
      <c r="V442" s="17">
        <v>110</v>
      </c>
      <c r="W442" s="122" t="s">
        <v>144</v>
      </c>
      <c r="X442" s="122" t="s">
        <v>144</v>
      </c>
      <c r="Y442" s="122" t="s">
        <v>135</v>
      </c>
      <c r="Z442" s="122" t="s">
        <v>135</v>
      </c>
      <c r="AA442" s="122" t="s">
        <v>144</v>
      </c>
      <c r="AB442" s="122" t="s">
        <v>144</v>
      </c>
      <c r="AC442" s="126">
        <f t="shared" si="68"/>
        <v>6</v>
      </c>
      <c r="AD442" s="126">
        <f t="shared" si="68"/>
        <v>5</v>
      </c>
      <c r="AE442" s="126">
        <f t="shared" si="68"/>
        <v>2</v>
      </c>
      <c r="AF442" s="126">
        <f t="shared" si="68"/>
        <v>1</v>
      </c>
      <c r="AG442" s="126">
        <f t="shared" si="68"/>
        <v>3</v>
      </c>
      <c r="AH442" s="126">
        <f t="shared" si="68"/>
        <v>4</v>
      </c>
      <c r="AI442" s="134">
        <v>24</v>
      </c>
      <c r="AJ442" s="134">
        <v>0</v>
      </c>
      <c r="AK442" s="134">
        <v>0</v>
      </c>
      <c r="AL442" s="134">
        <v>1500</v>
      </c>
      <c r="AM442" s="134">
        <f t="shared" si="64"/>
        <v>1524</v>
      </c>
      <c r="AN442" s="135">
        <f t="shared" si="66"/>
        <v>2.7777777777777778E-4</v>
      </c>
      <c r="AO442" s="135">
        <f t="shared" si="66"/>
        <v>0</v>
      </c>
      <c r="AP442" s="135">
        <f t="shared" si="66"/>
        <v>0</v>
      </c>
      <c r="AQ442" s="135">
        <f t="shared" si="66"/>
        <v>1.7361111111111112E-2</v>
      </c>
      <c r="AR442" s="135">
        <f t="shared" si="66"/>
        <v>1.7638888888888888E-2</v>
      </c>
      <c r="AS442" s="143"/>
      <c r="AT442" s="144">
        <f>IFERROR(Q442*INDEX(相性スクリプト1!$L$29:$L$33,MATCH(W442,相性スクリプト1!$K$29:$K$33,0),)," ")</f>
        <v>100</v>
      </c>
      <c r="AU442" s="144">
        <f>IFERROR(R442*INDEX(相性スクリプト1!$L$29:$L$33,MATCH(X442,相性スクリプト1!$K$29:$K$33,0),)," ")</f>
        <v>110</v>
      </c>
      <c r="AV442" s="144">
        <f>IFERROR(S442*INDEX(相性スクリプト1!$L$29:$L$33,MATCH(Y442,相性スクリプト1!$K$29:$K$33,0),)," ")</f>
        <v>210</v>
      </c>
      <c r="AW442" s="144">
        <f>IFERROR(T442*INDEX(相性スクリプト1!$L$29:$L$33,MATCH(Z442,相性スクリプト1!$K$29:$K$33,0),)," ")</f>
        <v>225</v>
      </c>
      <c r="AX442" s="144">
        <f>IFERROR(U442*INDEX(相性スクリプト1!$L$29:$L$33,MATCH(AA442,相性スクリプト1!$K$29:$K$33,0),)," ")</f>
        <v>130</v>
      </c>
      <c r="AY442" s="144">
        <f>IFERROR(V442*INDEX(相性スクリプト1!$L$29:$L$33,MATCH(AB442,相性スクリプト1!$K$29:$K$33,0),)," ")</f>
        <v>110</v>
      </c>
      <c r="AZ442" s="144">
        <f t="shared" si="63"/>
        <v>6.6665999999999999</v>
      </c>
      <c r="BA442" s="144">
        <f t="shared" si="63"/>
        <v>4.4444999999999997</v>
      </c>
      <c r="BB442" s="144">
        <f t="shared" si="63"/>
        <v>2.2223999999999999</v>
      </c>
      <c r="BC442" s="144">
        <f t="shared" si="62"/>
        <v>1.1113</v>
      </c>
      <c r="BD442" s="144">
        <f t="shared" si="62"/>
        <v>3.3331999999999997</v>
      </c>
      <c r="BE442" s="144">
        <f t="shared" si="62"/>
        <v>4.4440999999999997</v>
      </c>
      <c r="BF442" s="126">
        <f t="shared" si="65"/>
        <v>652134</v>
      </c>
      <c r="BG442" s="149"/>
    </row>
    <row r="443" spans="1:59" x14ac:dyDescent="0.15">
      <c r="A443" s="108">
        <f t="shared" si="67"/>
        <v>284</v>
      </c>
      <c r="B443" s="54" t="s">
        <v>781</v>
      </c>
      <c r="C443" s="109" t="s">
        <v>545</v>
      </c>
      <c r="D443" s="109" t="s">
        <v>197</v>
      </c>
      <c r="E443" s="110" t="s">
        <v>128</v>
      </c>
      <c r="F443" s="110" t="s">
        <v>162</v>
      </c>
      <c r="G443" s="110">
        <v>350</v>
      </c>
      <c r="H443" s="110" t="s">
        <v>149</v>
      </c>
      <c r="I443" s="110">
        <v>20</v>
      </c>
      <c r="J443" s="110" t="s">
        <v>148</v>
      </c>
      <c r="K443" s="110">
        <v>12</v>
      </c>
      <c r="L443" s="114" t="s">
        <v>557</v>
      </c>
      <c r="M443" s="114"/>
      <c r="N443" s="114"/>
      <c r="O443" s="114"/>
      <c r="P443" s="114" t="s">
        <v>198</v>
      </c>
      <c r="Q443" s="17">
        <v>110</v>
      </c>
      <c r="R443" s="17">
        <v>100</v>
      </c>
      <c r="S443" s="17">
        <v>130</v>
      </c>
      <c r="T443" s="17">
        <v>140</v>
      </c>
      <c r="U443" s="17">
        <v>120</v>
      </c>
      <c r="V443" s="17">
        <v>150</v>
      </c>
      <c r="W443" s="122" t="s">
        <v>144</v>
      </c>
      <c r="X443" s="122" t="s">
        <v>144</v>
      </c>
      <c r="Y443" s="122" t="s">
        <v>144</v>
      </c>
      <c r="Z443" s="122" t="s">
        <v>135</v>
      </c>
      <c r="AA443" s="122" t="s">
        <v>144</v>
      </c>
      <c r="AB443" s="122" t="s">
        <v>135</v>
      </c>
      <c r="AC443" s="126">
        <f t="shared" si="68"/>
        <v>5</v>
      </c>
      <c r="AD443" s="126">
        <f t="shared" si="68"/>
        <v>6</v>
      </c>
      <c r="AE443" s="126">
        <f t="shared" si="68"/>
        <v>3</v>
      </c>
      <c r="AF443" s="126">
        <f t="shared" si="68"/>
        <v>2</v>
      </c>
      <c r="AG443" s="126">
        <f t="shared" si="68"/>
        <v>4</v>
      </c>
      <c r="AH443" s="126">
        <f t="shared" si="68"/>
        <v>1</v>
      </c>
      <c r="AI443" s="134">
        <v>21</v>
      </c>
      <c r="AJ443" s="134">
        <v>0</v>
      </c>
      <c r="AK443" s="134">
        <v>0</v>
      </c>
      <c r="AL443" s="134">
        <v>1500</v>
      </c>
      <c r="AM443" s="134">
        <f t="shared" si="64"/>
        <v>1521</v>
      </c>
      <c r="AN443" s="135">
        <f t="shared" si="66"/>
        <v>2.4305555555555555E-4</v>
      </c>
      <c r="AO443" s="135">
        <f t="shared" si="66"/>
        <v>0</v>
      </c>
      <c r="AP443" s="135">
        <f t="shared" si="66"/>
        <v>0</v>
      </c>
      <c r="AQ443" s="135">
        <f t="shared" si="66"/>
        <v>1.7361111111111112E-2</v>
      </c>
      <c r="AR443" s="135">
        <f t="shared" si="66"/>
        <v>1.7604166666666664E-2</v>
      </c>
      <c r="AS443" s="143"/>
      <c r="AT443" s="144">
        <f>IFERROR(Q443*INDEX(相性スクリプト1!$L$29:$L$33,MATCH(W443,相性スクリプト1!$K$29:$K$33,0),)," ")</f>
        <v>110</v>
      </c>
      <c r="AU443" s="144">
        <f>IFERROR(R443*INDEX(相性スクリプト1!$L$29:$L$33,MATCH(X443,相性スクリプト1!$K$29:$K$33,0),)," ")</f>
        <v>100</v>
      </c>
      <c r="AV443" s="144">
        <f>IFERROR(S443*INDEX(相性スクリプト1!$L$29:$L$33,MATCH(Y443,相性スクリプト1!$K$29:$K$33,0),)," ")</f>
        <v>130</v>
      </c>
      <c r="AW443" s="144">
        <f>IFERROR(T443*INDEX(相性スクリプト1!$L$29:$L$33,MATCH(Z443,相性スクリプト1!$K$29:$K$33,0),)," ")</f>
        <v>210</v>
      </c>
      <c r="AX443" s="144">
        <f>IFERROR(U443*INDEX(相性スクリプト1!$L$29:$L$33,MATCH(AA443,相性スクリプト1!$K$29:$K$33,0),)," ")</f>
        <v>120</v>
      </c>
      <c r="AY443" s="144">
        <f>IFERROR(V443*INDEX(相性スクリプト1!$L$29:$L$33,MATCH(AB443,相性スクリプト1!$K$29:$K$33,0),)," ")</f>
        <v>225</v>
      </c>
      <c r="AZ443" s="144">
        <f t="shared" si="63"/>
        <v>5.5556000000000001</v>
      </c>
      <c r="BA443" s="144">
        <f t="shared" si="63"/>
        <v>6.6664999999999992</v>
      </c>
      <c r="BB443" s="144">
        <f t="shared" si="63"/>
        <v>3.3333999999999997</v>
      </c>
      <c r="BC443" s="144">
        <f t="shared" si="62"/>
        <v>2.2223000000000002</v>
      </c>
      <c r="BD443" s="144">
        <f t="shared" si="62"/>
        <v>4.4442000000000004</v>
      </c>
      <c r="BE443" s="144">
        <f t="shared" si="62"/>
        <v>1.1111</v>
      </c>
      <c r="BF443" s="126">
        <f t="shared" si="65"/>
        <v>563241</v>
      </c>
      <c r="BG443" s="149"/>
    </row>
    <row r="444" spans="1:59" x14ac:dyDescent="0.15">
      <c r="A444" s="108">
        <f t="shared" si="67"/>
        <v>285</v>
      </c>
      <c r="B444" s="54" t="s">
        <v>782</v>
      </c>
      <c r="C444" s="109" t="s">
        <v>545</v>
      </c>
      <c r="D444" s="109" t="s">
        <v>210</v>
      </c>
      <c r="E444" s="110"/>
      <c r="F444" s="110"/>
      <c r="G444" s="110"/>
      <c r="H444" s="110"/>
      <c r="I444" s="110"/>
      <c r="J444" s="110"/>
      <c r="K444" s="110"/>
      <c r="L444" s="114"/>
      <c r="M444" s="114"/>
      <c r="N444" s="114"/>
      <c r="O444" s="114"/>
      <c r="P444" s="114"/>
      <c r="Q444" s="17"/>
      <c r="R444" s="17"/>
      <c r="S444" s="17"/>
      <c r="T444" s="17"/>
      <c r="U444" s="17"/>
      <c r="V444" s="17"/>
      <c r="W444" s="122"/>
      <c r="X444" s="122"/>
      <c r="Y444" s="122"/>
      <c r="Z444" s="122"/>
      <c r="AA444" s="122"/>
      <c r="AB444" s="122"/>
      <c r="AC444" s="126" t="str">
        <f t="shared" si="68"/>
        <v xml:space="preserve"> </v>
      </c>
      <c r="AD444" s="126" t="str">
        <f t="shared" si="68"/>
        <v xml:space="preserve"> </v>
      </c>
      <c r="AE444" s="126" t="str">
        <f t="shared" si="68"/>
        <v xml:space="preserve"> </v>
      </c>
      <c r="AF444" s="126" t="str">
        <f t="shared" si="68"/>
        <v xml:space="preserve"> </v>
      </c>
      <c r="AG444" s="126" t="str">
        <f t="shared" si="68"/>
        <v xml:space="preserve"> </v>
      </c>
      <c r="AH444" s="126" t="str">
        <f t="shared" si="68"/>
        <v xml:space="preserve"> </v>
      </c>
      <c r="AI444" s="134"/>
      <c r="AJ444" s="134"/>
      <c r="AK444" s="134"/>
      <c r="AL444" s="134"/>
      <c r="AM444" s="134" t="str">
        <f t="shared" si="64"/>
        <v xml:space="preserve"> </v>
      </c>
      <c r="AN444" s="135" t="str">
        <f t="shared" si="66"/>
        <v xml:space="preserve"> </v>
      </c>
      <c r="AO444" s="135" t="str">
        <f t="shared" si="66"/>
        <v xml:space="preserve"> </v>
      </c>
      <c r="AP444" s="135" t="str">
        <f t="shared" si="66"/>
        <v xml:space="preserve"> </v>
      </c>
      <c r="AQ444" s="135" t="str">
        <f t="shared" si="66"/>
        <v xml:space="preserve"> </v>
      </c>
      <c r="AR444" s="135" t="str">
        <f t="shared" si="66"/>
        <v xml:space="preserve"> </v>
      </c>
      <c r="AS444" s="143"/>
      <c r="AT444" s="144" t="str">
        <f>IFERROR(Q444*INDEX(相性スクリプト1!$L$29:$L$33,MATCH(W444,相性スクリプト1!$K$29:$K$33,0),)," ")</f>
        <v xml:space="preserve"> </v>
      </c>
      <c r="AU444" s="144" t="str">
        <f>IFERROR(R444*INDEX(相性スクリプト1!$L$29:$L$33,MATCH(X444,相性スクリプト1!$K$29:$K$33,0),)," ")</f>
        <v xml:space="preserve"> </v>
      </c>
      <c r="AV444" s="144" t="str">
        <f>IFERROR(S444*INDEX(相性スクリプト1!$L$29:$L$33,MATCH(Y444,相性スクリプト1!$K$29:$K$33,0),)," ")</f>
        <v xml:space="preserve"> </v>
      </c>
      <c r="AW444" s="144" t="str">
        <f>IFERROR(T444*INDEX(相性スクリプト1!$L$29:$L$33,MATCH(Z444,相性スクリプト1!$K$29:$K$33,0),)," ")</f>
        <v xml:space="preserve"> </v>
      </c>
      <c r="AX444" s="144" t="str">
        <f>IFERROR(U444*INDEX(相性スクリプト1!$L$29:$L$33,MATCH(AA444,相性スクリプト1!$K$29:$K$33,0),)," ")</f>
        <v xml:space="preserve"> </v>
      </c>
      <c r="AY444" s="144" t="str">
        <f>IFERROR(V444*INDEX(相性スクリプト1!$L$29:$L$33,MATCH(AB444,相性スクリプト1!$K$29:$K$33,0),)," ")</f>
        <v xml:space="preserve"> </v>
      </c>
      <c r="AZ444" s="144" t="str">
        <f t="shared" si="63"/>
        <v xml:space="preserve"> </v>
      </c>
      <c r="BA444" s="144" t="str">
        <f t="shared" si="63"/>
        <v xml:space="preserve"> </v>
      </c>
      <c r="BB444" s="144" t="str">
        <f t="shared" si="63"/>
        <v xml:space="preserve"> </v>
      </c>
      <c r="BC444" s="144" t="str">
        <f t="shared" si="62"/>
        <v xml:space="preserve"> </v>
      </c>
      <c r="BD444" s="144" t="str">
        <f t="shared" si="62"/>
        <v xml:space="preserve"> </v>
      </c>
      <c r="BE444" s="144" t="str">
        <f t="shared" si="62"/>
        <v xml:space="preserve"> </v>
      </c>
      <c r="BF444" s="126" t="str">
        <f t="shared" si="65"/>
        <v xml:space="preserve"> </v>
      </c>
      <c r="BG444" s="149"/>
    </row>
    <row r="445" spans="1:59" x14ac:dyDescent="0.15">
      <c r="A445" s="108">
        <f t="shared" si="67"/>
        <v>285</v>
      </c>
      <c r="B445" s="54" t="s">
        <v>783</v>
      </c>
      <c r="C445" s="109" t="s">
        <v>545</v>
      </c>
      <c r="D445" s="109" t="s">
        <v>210</v>
      </c>
      <c r="E445" s="110" t="s">
        <v>147</v>
      </c>
      <c r="F445" s="110" t="s">
        <v>212</v>
      </c>
      <c r="G445" s="110">
        <v>350</v>
      </c>
      <c r="H445" s="110" t="s">
        <v>149</v>
      </c>
      <c r="I445" s="110">
        <v>50</v>
      </c>
      <c r="J445" s="110" t="s">
        <v>144</v>
      </c>
      <c r="K445" s="110">
        <v>11</v>
      </c>
      <c r="L445" s="114" t="s">
        <v>557</v>
      </c>
      <c r="M445" s="114"/>
      <c r="N445" s="114"/>
      <c r="O445" s="114"/>
      <c r="P445" s="114"/>
      <c r="Q445" s="17">
        <v>110</v>
      </c>
      <c r="R445" s="17">
        <v>100</v>
      </c>
      <c r="S445" s="17">
        <v>120</v>
      </c>
      <c r="T445" s="17">
        <v>140</v>
      </c>
      <c r="U445" s="17">
        <v>150</v>
      </c>
      <c r="V445" s="17">
        <v>130</v>
      </c>
      <c r="W445" s="122" t="s">
        <v>144</v>
      </c>
      <c r="X445" s="122" t="s">
        <v>144</v>
      </c>
      <c r="Y445" s="122" t="s">
        <v>144</v>
      </c>
      <c r="Z445" s="122" t="s">
        <v>135</v>
      </c>
      <c r="AA445" s="122" t="s">
        <v>135</v>
      </c>
      <c r="AB445" s="122" t="s">
        <v>135</v>
      </c>
      <c r="AC445" s="126">
        <f t="shared" si="68"/>
        <v>5</v>
      </c>
      <c r="AD445" s="126">
        <f t="shared" si="68"/>
        <v>6</v>
      </c>
      <c r="AE445" s="126">
        <f t="shared" si="68"/>
        <v>4</v>
      </c>
      <c r="AF445" s="126">
        <f t="shared" si="68"/>
        <v>2</v>
      </c>
      <c r="AG445" s="126">
        <f t="shared" si="68"/>
        <v>1</v>
      </c>
      <c r="AH445" s="126">
        <f t="shared" si="68"/>
        <v>3</v>
      </c>
      <c r="AI445" s="134" t="s">
        <v>295</v>
      </c>
      <c r="AJ445" s="134" t="s">
        <v>295</v>
      </c>
      <c r="AK445" s="134" t="s">
        <v>295</v>
      </c>
      <c r="AL445" s="134" t="s">
        <v>295</v>
      </c>
      <c r="AM445" s="134" t="str">
        <f t="shared" si="64"/>
        <v>-</v>
      </c>
      <c r="AN445" s="135" t="str">
        <f t="shared" si="66"/>
        <v>-</v>
      </c>
      <c r="AO445" s="135" t="str">
        <f t="shared" si="66"/>
        <v>-</v>
      </c>
      <c r="AP445" s="135" t="str">
        <f t="shared" si="66"/>
        <v>-</v>
      </c>
      <c r="AQ445" s="135" t="str">
        <f t="shared" si="66"/>
        <v>-</v>
      </c>
      <c r="AR445" s="135" t="str">
        <f t="shared" si="66"/>
        <v>-</v>
      </c>
      <c r="AS445" s="143"/>
      <c r="AT445" s="144">
        <f>IFERROR(Q445*INDEX(相性スクリプト1!$L$29:$L$33,MATCH(W445,相性スクリプト1!$K$29:$K$33,0),)," ")</f>
        <v>110</v>
      </c>
      <c r="AU445" s="144">
        <f>IFERROR(R445*INDEX(相性スクリプト1!$L$29:$L$33,MATCH(X445,相性スクリプト1!$K$29:$K$33,0),)," ")</f>
        <v>100</v>
      </c>
      <c r="AV445" s="144">
        <f>IFERROR(S445*INDEX(相性スクリプト1!$L$29:$L$33,MATCH(Y445,相性スクリプト1!$K$29:$K$33,0),)," ")</f>
        <v>120</v>
      </c>
      <c r="AW445" s="144">
        <f>IFERROR(T445*INDEX(相性スクリプト1!$L$29:$L$33,MATCH(Z445,相性スクリプト1!$K$29:$K$33,0),)," ")</f>
        <v>210</v>
      </c>
      <c r="AX445" s="144">
        <f>IFERROR(U445*INDEX(相性スクリプト1!$L$29:$L$33,MATCH(AA445,相性スクリプト1!$K$29:$K$33,0),)," ")</f>
        <v>225</v>
      </c>
      <c r="AY445" s="144">
        <f>IFERROR(V445*INDEX(相性スクリプト1!$L$29:$L$33,MATCH(AB445,相性スクリプト1!$K$29:$K$33,0),)," ")</f>
        <v>195</v>
      </c>
      <c r="AZ445" s="144">
        <f t="shared" si="63"/>
        <v>5.5556000000000001</v>
      </c>
      <c r="BA445" s="144">
        <f t="shared" si="63"/>
        <v>6.6664999999999992</v>
      </c>
      <c r="BB445" s="144">
        <f t="shared" si="63"/>
        <v>4.4443999999999999</v>
      </c>
      <c r="BC445" s="144">
        <f t="shared" si="62"/>
        <v>2.2223000000000002</v>
      </c>
      <c r="BD445" s="144">
        <f t="shared" si="62"/>
        <v>1.1112</v>
      </c>
      <c r="BE445" s="144">
        <f t="shared" si="62"/>
        <v>3.3331</v>
      </c>
      <c r="BF445" s="126">
        <f t="shared" si="65"/>
        <v>564213</v>
      </c>
      <c r="BG445" s="149" t="s">
        <v>784</v>
      </c>
    </row>
    <row r="446" spans="1:59" x14ac:dyDescent="0.15">
      <c r="A446" s="108">
        <f t="shared" si="67"/>
        <v>286</v>
      </c>
      <c r="B446" s="54" t="s">
        <v>785</v>
      </c>
      <c r="C446" s="109" t="s">
        <v>545</v>
      </c>
      <c r="D446" s="109" t="s">
        <v>210</v>
      </c>
      <c r="E446" s="110"/>
      <c r="F446" s="110"/>
      <c r="G446" s="110"/>
      <c r="H446" s="110"/>
      <c r="I446" s="110"/>
      <c r="J446" s="110"/>
      <c r="K446" s="110"/>
      <c r="L446" s="114"/>
      <c r="M446" s="114"/>
      <c r="N446" s="114"/>
      <c r="O446" s="114"/>
      <c r="P446" s="114"/>
      <c r="Q446" s="17"/>
      <c r="R446" s="17"/>
      <c r="S446" s="17"/>
      <c r="T446" s="17"/>
      <c r="U446" s="17"/>
      <c r="V446" s="17"/>
      <c r="W446" s="122"/>
      <c r="X446" s="122"/>
      <c r="Y446" s="122"/>
      <c r="Z446" s="122"/>
      <c r="AA446" s="122"/>
      <c r="AB446" s="122"/>
      <c r="AC446" s="126" t="str">
        <f t="shared" si="68"/>
        <v xml:space="preserve"> </v>
      </c>
      <c r="AD446" s="126" t="str">
        <f t="shared" si="68"/>
        <v xml:space="preserve"> </v>
      </c>
      <c r="AE446" s="126" t="str">
        <f t="shared" si="68"/>
        <v xml:space="preserve"> </v>
      </c>
      <c r="AF446" s="126" t="str">
        <f t="shared" si="68"/>
        <v xml:space="preserve"> </v>
      </c>
      <c r="AG446" s="126" t="str">
        <f t="shared" si="68"/>
        <v xml:space="preserve"> </v>
      </c>
      <c r="AH446" s="126" t="str">
        <f t="shared" si="68"/>
        <v xml:space="preserve"> </v>
      </c>
      <c r="AI446" s="134"/>
      <c r="AJ446" s="134"/>
      <c r="AK446" s="134"/>
      <c r="AL446" s="134"/>
      <c r="AM446" s="134" t="str">
        <f t="shared" si="64"/>
        <v xml:space="preserve"> </v>
      </c>
      <c r="AN446" s="135" t="str">
        <f t="shared" si="66"/>
        <v xml:space="preserve"> </v>
      </c>
      <c r="AO446" s="135" t="str">
        <f t="shared" si="66"/>
        <v xml:space="preserve"> </v>
      </c>
      <c r="AP446" s="135" t="str">
        <f t="shared" si="66"/>
        <v xml:space="preserve"> </v>
      </c>
      <c r="AQ446" s="135" t="str">
        <f t="shared" si="66"/>
        <v xml:space="preserve"> </v>
      </c>
      <c r="AR446" s="135" t="str">
        <f t="shared" si="66"/>
        <v xml:space="preserve"> </v>
      </c>
      <c r="AS446" s="143"/>
      <c r="AT446" s="144" t="str">
        <f>IFERROR(Q446*INDEX(相性スクリプト1!$L$29:$L$33,MATCH(W446,相性スクリプト1!$K$29:$K$33,0),)," ")</f>
        <v xml:space="preserve"> </v>
      </c>
      <c r="AU446" s="144" t="str">
        <f>IFERROR(R446*INDEX(相性スクリプト1!$L$29:$L$33,MATCH(X446,相性スクリプト1!$K$29:$K$33,0),)," ")</f>
        <v xml:space="preserve"> </v>
      </c>
      <c r="AV446" s="144" t="str">
        <f>IFERROR(S446*INDEX(相性スクリプト1!$L$29:$L$33,MATCH(Y446,相性スクリプト1!$K$29:$K$33,0),)," ")</f>
        <v xml:space="preserve"> </v>
      </c>
      <c r="AW446" s="144" t="str">
        <f>IFERROR(T446*INDEX(相性スクリプト1!$L$29:$L$33,MATCH(Z446,相性スクリプト1!$K$29:$K$33,0),)," ")</f>
        <v xml:space="preserve"> </v>
      </c>
      <c r="AX446" s="144" t="str">
        <f>IFERROR(U446*INDEX(相性スクリプト1!$L$29:$L$33,MATCH(AA446,相性スクリプト1!$K$29:$K$33,0),)," ")</f>
        <v xml:space="preserve"> </v>
      </c>
      <c r="AY446" s="144" t="str">
        <f>IFERROR(V446*INDEX(相性スクリプト1!$L$29:$L$33,MATCH(AB446,相性スクリプト1!$K$29:$K$33,0),)," ")</f>
        <v xml:space="preserve"> </v>
      </c>
      <c r="AZ446" s="144" t="str">
        <f t="shared" si="63"/>
        <v xml:space="preserve"> </v>
      </c>
      <c r="BA446" s="144" t="str">
        <f t="shared" si="63"/>
        <v xml:space="preserve"> </v>
      </c>
      <c r="BB446" s="144" t="str">
        <f t="shared" si="63"/>
        <v xml:space="preserve"> </v>
      </c>
      <c r="BC446" s="144" t="str">
        <f t="shared" si="62"/>
        <v xml:space="preserve"> </v>
      </c>
      <c r="BD446" s="144" t="str">
        <f t="shared" si="62"/>
        <v xml:space="preserve"> </v>
      </c>
      <c r="BE446" s="144" t="str">
        <f t="shared" si="62"/>
        <v xml:space="preserve"> </v>
      </c>
      <c r="BF446" s="126" t="str">
        <f t="shared" si="65"/>
        <v xml:space="preserve"> </v>
      </c>
      <c r="BG446" s="149"/>
    </row>
    <row r="447" spans="1:59" x14ac:dyDescent="0.15">
      <c r="A447" s="108">
        <f t="shared" si="67"/>
        <v>286</v>
      </c>
      <c r="B447" s="54" t="s">
        <v>786</v>
      </c>
      <c r="C447" s="109" t="s">
        <v>545</v>
      </c>
      <c r="D447" s="109" t="s">
        <v>210</v>
      </c>
      <c r="E447" s="110" t="s">
        <v>128</v>
      </c>
      <c r="F447" s="110" t="s">
        <v>156</v>
      </c>
      <c r="G447" s="110">
        <v>330</v>
      </c>
      <c r="H447" s="110" t="s">
        <v>141</v>
      </c>
      <c r="I447" s="110">
        <v>-45</v>
      </c>
      <c r="J447" s="110" t="s">
        <v>144</v>
      </c>
      <c r="K447" s="110">
        <v>11</v>
      </c>
      <c r="L447" s="114" t="s">
        <v>557</v>
      </c>
      <c r="M447" s="114"/>
      <c r="N447" s="114"/>
      <c r="O447" s="114" t="s">
        <v>787</v>
      </c>
      <c r="P447" s="114"/>
      <c r="Q447" s="17">
        <v>113</v>
      </c>
      <c r="R447" s="17">
        <v>112</v>
      </c>
      <c r="S447" s="17">
        <v>146</v>
      </c>
      <c r="T447" s="17">
        <v>184</v>
      </c>
      <c r="U447" s="17">
        <v>122</v>
      </c>
      <c r="V447" s="17">
        <v>185</v>
      </c>
      <c r="W447" s="122" t="s">
        <v>144</v>
      </c>
      <c r="X447" s="122" t="s">
        <v>135</v>
      </c>
      <c r="Y447" s="122" t="s">
        <v>135</v>
      </c>
      <c r="Z447" s="122" t="s">
        <v>135</v>
      </c>
      <c r="AA447" s="122" t="s">
        <v>144</v>
      </c>
      <c r="AB447" s="122" t="s">
        <v>135</v>
      </c>
      <c r="AC447" s="126">
        <f t="shared" si="68"/>
        <v>6</v>
      </c>
      <c r="AD447" s="126">
        <f t="shared" si="68"/>
        <v>4</v>
      </c>
      <c r="AE447" s="126">
        <f t="shared" si="68"/>
        <v>3</v>
      </c>
      <c r="AF447" s="126">
        <f t="shared" si="68"/>
        <v>2</v>
      </c>
      <c r="AG447" s="126">
        <f t="shared" si="68"/>
        <v>5</v>
      </c>
      <c r="AH447" s="126">
        <f t="shared" si="68"/>
        <v>1</v>
      </c>
      <c r="AI447" s="134">
        <v>380</v>
      </c>
      <c r="AJ447" s="134">
        <v>0</v>
      </c>
      <c r="AK447" s="134">
        <v>0</v>
      </c>
      <c r="AL447" s="134">
        <v>32</v>
      </c>
      <c r="AM447" s="134">
        <f t="shared" si="64"/>
        <v>412</v>
      </c>
      <c r="AN447" s="135">
        <f t="shared" si="66"/>
        <v>4.3981481481481484E-3</v>
      </c>
      <c r="AO447" s="135">
        <f t="shared" si="66"/>
        <v>0</v>
      </c>
      <c r="AP447" s="135">
        <f t="shared" si="66"/>
        <v>0</v>
      </c>
      <c r="AQ447" s="135">
        <f t="shared" si="66"/>
        <v>3.7037037037037035E-4</v>
      </c>
      <c r="AR447" s="135">
        <f t="shared" si="66"/>
        <v>4.7685185185185192E-3</v>
      </c>
      <c r="AS447" s="143"/>
      <c r="AT447" s="144">
        <f>IFERROR(Q447*INDEX(相性スクリプト1!$L$29:$L$33,MATCH(W447,相性スクリプト1!$K$29:$K$33,0),)," ")</f>
        <v>113</v>
      </c>
      <c r="AU447" s="144">
        <f>IFERROR(R447*INDEX(相性スクリプト1!$L$29:$L$33,MATCH(X447,相性スクリプト1!$K$29:$K$33,0),)," ")</f>
        <v>168</v>
      </c>
      <c r="AV447" s="144">
        <f>IFERROR(S447*INDEX(相性スクリプト1!$L$29:$L$33,MATCH(Y447,相性スクリプト1!$K$29:$K$33,0),)," ")</f>
        <v>219</v>
      </c>
      <c r="AW447" s="144">
        <f>IFERROR(T447*INDEX(相性スクリプト1!$L$29:$L$33,MATCH(Z447,相性スクリプト1!$K$29:$K$33,0),)," ")</f>
        <v>276</v>
      </c>
      <c r="AX447" s="144">
        <f>IFERROR(U447*INDEX(相性スクリプト1!$L$29:$L$33,MATCH(AA447,相性スクリプト1!$K$29:$K$33,0),)," ")</f>
        <v>122</v>
      </c>
      <c r="AY447" s="144">
        <f>IFERROR(V447*INDEX(相性スクリプト1!$L$29:$L$33,MATCH(AB447,相性スクリプト1!$K$29:$K$33,0),)," ")</f>
        <v>277.5</v>
      </c>
      <c r="AZ447" s="144">
        <f t="shared" si="63"/>
        <v>6.6555999999999997</v>
      </c>
      <c r="BA447" s="144">
        <f t="shared" si="63"/>
        <v>4.4664999999999999</v>
      </c>
      <c r="BB447" s="144">
        <f t="shared" si="63"/>
        <v>3.3333999999999997</v>
      </c>
      <c r="BC447" s="144">
        <f t="shared" si="62"/>
        <v>2.2223000000000002</v>
      </c>
      <c r="BD447" s="144">
        <f t="shared" si="62"/>
        <v>5.5442</v>
      </c>
      <c r="BE447" s="144">
        <f t="shared" si="62"/>
        <v>1.1111</v>
      </c>
      <c r="BF447" s="126">
        <f t="shared" si="65"/>
        <v>643251</v>
      </c>
      <c r="BG447" s="149"/>
    </row>
    <row r="448" spans="1:59" x14ac:dyDescent="0.15">
      <c r="A448" s="108">
        <f t="shared" si="67"/>
        <v>287</v>
      </c>
      <c r="B448" s="54" t="s">
        <v>788</v>
      </c>
      <c r="C448" s="109" t="s">
        <v>545</v>
      </c>
      <c r="D448" s="109" t="s">
        <v>210</v>
      </c>
      <c r="E448" s="110"/>
      <c r="F448" s="110"/>
      <c r="G448" s="110"/>
      <c r="H448" s="110"/>
      <c r="I448" s="110"/>
      <c r="J448" s="110"/>
      <c r="K448" s="110"/>
      <c r="L448" s="114"/>
      <c r="M448" s="114"/>
      <c r="N448" s="114"/>
      <c r="O448" s="114"/>
      <c r="P448" s="114"/>
      <c r="Q448" s="17"/>
      <c r="R448" s="17"/>
      <c r="S448" s="17"/>
      <c r="T448" s="17"/>
      <c r="U448" s="17"/>
      <c r="V448" s="17"/>
      <c r="W448" s="122"/>
      <c r="X448" s="122"/>
      <c r="Y448" s="122"/>
      <c r="Z448" s="122"/>
      <c r="AA448" s="122"/>
      <c r="AB448" s="122"/>
      <c r="AC448" s="126" t="str">
        <f t="shared" si="68"/>
        <v xml:space="preserve"> </v>
      </c>
      <c r="AD448" s="126" t="str">
        <f t="shared" si="68"/>
        <v xml:space="preserve"> </v>
      </c>
      <c r="AE448" s="126" t="str">
        <f t="shared" si="68"/>
        <v xml:space="preserve"> </v>
      </c>
      <c r="AF448" s="126" t="str">
        <f t="shared" si="68"/>
        <v xml:space="preserve"> </v>
      </c>
      <c r="AG448" s="126" t="str">
        <f t="shared" si="68"/>
        <v xml:space="preserve"> </v>
      </c>
      <c r="AH448" s="126" t="str">
        <f t="shared" si="68"/>
        <v xml:space="preserve"> </v>
      </c>
      <c r="AI448" s="134"/>
      <c r="AJ448" s="134"/>
      <c r="AK448" s="134"/>
      <c r="AL448" s="134"/>
      <c r="AM448" s="134" t="str">
        <f t="shared" si="64"/>
        <v xml:space="preserve"> </v>
      </c>
      <c r="AN448" s="135" t="str">
        <f t="shared" si="66"/>
        <v xml:space="preserve"> </v>
      </c>
      <c r="AO448" s="135" t="str">
        <f t="shared" si="66"/>
        <v xml:space="preserve"> </v>
      </c>
      <c r="AP448" s="135" t="str">
        <f t="shared" si="66"/>
        <v xml:space="preserve"> </v>
      </c>
      <c r="AQ448" s="135" t="str">
        <f t="shared" si="66"/>
        <v xml:space="preserve"> </v>
      </c>
      <c r="AR448" s="135" t="str">
        <f t="shared" si="66"/>
        <v xml:space="preserve"> </v>
      </c>
      <c r="AS448" s="143"/>
      <c r="AT448" s="144" t="str">
        <f>IFERROR(Q448*INDEX(相性スクリプト1!$L$29:$L$33,MATCH(W448,相性スクリプト1!$K$29:$K$33,0),)," ")</f>
        <v xml:space="preserve"> </v>
      </c>
      <c r="AU448" s="144" t="str">
        <f>IFERROR(R448*INDEX(相性スクリプト1!$L$29:$L$33,MATCH(X448,相性スクリプト1!$K$29:$K$33,0),)," ")</f>
        <v xml:space="preserve"> </v>
      </c>
      <c r="AV448" s="144" t="str">
        <f>IFERROR(S448*INDEX(相性スクリプト1!$L$29:$L$33,MATCH(Y448,相性スクリプト1!$K$29:$K$33,0),)," ")</f>
        <v xml:space="preserve"> </v>
      </c>
      <c r="AW448" s="144" t="str">
        <f>IFERROR(T448*INDEX(相性スクリプト1!$L$29:$L$33,MATCH(Z448,相性スクリプト1!$K$29:$K$33,0),)," ")</f>
        <v xml:space="preserve"> </v>
      </c>
      <c r="AX448" s="144" t="str">
        <f>IFERROR(U448*INDEX(相性スクリプト1!$L$29:$L$33,MATCH(AA448,相性スクリプト1!$K$29:$K$33,0),)," ")</f>
        <v xml:space="preserve"> </v>
      </c>
      <c r="AY448" s="144" t="str">
        <f>IFERROR(V448*INDEX(相性スクリプト1!$L$29:$L$33,MATCH(AB448,相性スクリプト1!$K$29:$K$33,0),)," ")</f>
        <v xml:space="preserve"> </v>
      </c>
      <c r="AZ448" s="144" t="str">
        <f t="shared" si="63"/>
        <v xml:space="preserve"> </v>
      </c>
      <c r="BA448" s="144" t="str">
        <f t="shared" si="63"/>
        <v xml:space="preserve"> </v>
      </c>
      <c r="BB448" s="144" t="str">
        <f t="shared" si="63"/>
        <v xml:space="preserve"> </v>
      </c>
      <c r="BC448" s="144" t="str">
        <f t="shared" si="63"/>
        <v xml:space="preserve"> </v>
      </c>
      <c r="BD448" s="144" t="str">
        <f t="shared" si="63"/>
        <v xml:space="preserve"> </v>
      </c>
      <c r="BE448" s="144" t="str">
        <f t="shared" si="63"/>
        <v xml:space="preserve"> </v>
      </c>
      <c r="BF448" s="126" t="str">
        <f t="shared" si="65"/>
        <v xml:space="preserve"> </v>
      </c>
      <c r="BG448" s="149"/>
    </row>
    <row r="449" spans="1:59" x14ac:dyDescent="0.15">
      <c r="A449" s="108">
        <f t="shared" si="67"/>
        <v>287</v>
      </c>
      <c r="B449" s="54" t="s">
        <v>789</v>
      </c>
      <c r="C449" s="109" t="s">
        <v>545</v>
      </c>
      <c r="D449" s="109" t="s">
        <v>210</v>
      </c>
      <c r="E449" s="110" t="s">
        <v>128</v>
      </c>
      <c r="F449" s="110" t="s">
        <v>150</v>
      </c>
      <c r="G449" s="110">
        <v>370</v>
      </c>
      <c r="H449" s="110" t="s">
        <v>149</v>
      </c>
      <c r="I449" s="110">
        <v>50</v>
      </c>
      <c r="J449" s="110" t="s">
        <v>148</v>
      </c>
      <c r="K449" s="110">
        <v>11</v>
      </c>
      <c r="L449" s="114" t="s">
        <v>557</v>
      </c>
      <c r="M449" s="114"/>
      <c r="N449" s="114"/>
      <c r="O449" s="114" t="s">
        <v>787</v>
      </c>
      <c r="P449" s="114" t="s">
        <v>163</v>
      </c>
      <c r="Q449" s="17">
        <v>127</v>
      </c>
      <c r="R449" s="17">
        <v>113</v>
      </c>
      <c r="S449" s="17">
        <v>146</v>
      </c>
      <c r="T449" s="17">
        <v>156</v>
      </c>
      <c r="U449" s="17">
        <v>155</v>
      </c>
      <c r="V449" s="17">
        <v>137</v>
      </c>
      <c r="W449" s="122" t="s">
        <v>144</v>
      </c>
      <c r="X449" s="122" t="s">
        <v>144</v>
      </c>
      <c r="Y449" s="122" t="s">
        <v>144</v>
      </c>
      <c r="Z449" s="122" t="s">
        <v>135</v>
      </c>
      <c r="AA449" s="122" t="s">
        <v>135</v>
      </c>
      <c r="AB449" s="122" t="s">
        <v>135</v>
      </c>
      <c r="AC449" s="126">
        <f t="shared" si="68"/>
        <v>5</v>
      </c>
      <c r="AD449" s="126">
        <f t="shared" si="68"/>
        <v>6</v>
      </c>
      <c r="AE449" s="126">
        <f t="shared" si="68"/>
        <v>4</v>
      </c>
      <c r="AF449" s="126">
        <f t="shared" si="68"/>
        <v>1</v>
      </c>
      <c r="AG449" s="126">
        <f t="shared" si="68"/>
        <v>2</v>
      </c>
      <c r="AH449" s="126">
        <f t="shared" si="68"/>
        <v>3</v>
      </c>
      <c r="AI449" s="134">
        <v>396</v>
      </c>
      <c r="AJ449" s="134">
        <v>0</v>
      </c>
      <c r="AK449" s="134">
        <v>0</v>
      </c>
      <c r="AL449" s="134">
        <v>246</v>
      </c>
      <c r="AM449" s="134">
        <f t="shared" si="64"/>
        <v>642</v>
      </c>
      <c r="AN449" s="135">
        <f t="shared" si="66"/>
        <v>4.5833333333333334E-3</v>
      </c>
      <c r="AO449" s="135">
        <f t="shared" si="66"/>
        <v>0</v>
      </c>
      <c r="AP449" s="135">
        <f t="shared" si="66"/>
        <v>0</v>
      </c>
      <c r="AQ449" s="135">
        <f t="shared" si="66"/>
        <v>2.8472222222222223E-3</v>
      </c>
      <c r="AR449" s="135">
        <f t="shared" si="66"/>
        <v>7.4305555555555557E-3</v>
      </c>
      <c r="AS449" s="143"/>
      <c r="AT449" s="144">
        <f>IFERROR(Q449*INDEX(相性スクリプト1!$L$29:$L$33,MATCH(W449,相性スクリプト1!$K$29:$K$33,0),)," ")</f>
        <v>127</v>
      </c>
      <c r="AU449" s="144">
        <f>IFERROR(R449*INDEX(相性スクリプト1!$L$29:$L$33,MATCH(X449,相性スクリプト1!$K$29:$K$33,0),)," ")</f>
        <v>113</v>
      </c>
      <c r="AV449" s="144">
        <f>IFERROR(S449*INDEX(相性スクリプト1!$L$29:$L$33,MATCH(Y449,相性スクリプト1!$K$29:$K$33,0),)," ")</f>
        <v>146</v>
      </c>
      <c r="AW449" s="144">
        <f>IFERROR(T449*INDEX(相性スクリプト1!$L$29:$L$33,MATCH(Z449,相性スクリプト1!$K$29:$K$33,0),)," ")</f>
        <v>234</v>
      </c>
      <c r="AX449" s="144">
        <f>IFERROR(U449*INDEX(相性スクリプト1!$L$29:$L$33,MATCH(AA449,相性スクリプト1!$K$29:$K$33,0),)," ")</f>
        <v>232.5</v>
      </c>
      <c r="AY449" s="144">
        <f>IFERROR(V449*INDEX(相性スクリプト1!$L$29:$L$33,MATCH(AB449,相性スクリプト1!$K$29:$K$33,0),)," ")</f>
        <v>205.5</v>
      </c>
      <c r="AZ449" s="144">
        <f t="shared" ref="AZ449:BE491" si="69">IFERROR(RANK(AT449,$AT449:$AY449)+0.1*RANK(AT449,$AT449:$AY449)+0.01*RANK(INDEX($Q$3:$V$668,MATCH($B449,$B$3:$B$668,0),MATCH(Q$2,$Q$2:$V$2,0)),INDEX($Q$3:$V$668,MATCH($B449,$B$3:$B$668,0),))+0.001*RANK(Q449,$Q449:$V449)+0.0001*(6-(COLUMN()-COLUMN($AZ449)))," ")</f>
        <v>5.5556000000000001</v>
      </c>
      <c r="BA449" s="144">
        <f t="shared" si="69"/>
        <v>6.6664999999999992</v>
      </c>
      <c r="BB449" s="144">
        <f t="shared" si="69"/>
        <v>4.4334000000000007</v>
      </c>
      <c r="BC449" s="144">
        <f t="shared" si="69"/>
        <v>1.1113</v>
      </c>
      <c r="BD449" s="144">
        <f t="shared" si="69"/>
        <v>2.2222</v>
      </c>
      <c r="BE449" s="144">
        <f t="shared" si="69"/>
        <v>3.3441000000000001</v>
      </c>
      <c r="BF449" s="126">
        <f t="shared" si="65"/>
        <v>564123</v>
      </c>
      <c r="BG449" s="149"/>
    </row>
    <row r="450" spans="1:59" x14ac:dyDescent="0.15">
      <c r="A450" s="108">
        <f t="shared" si="67"/>
        <v>288</v>
      </c>
      <c r="B450" s="54" t="s">
        <v>790</v>
      </c>
      <c r="C450" s="109" t="s">
        <v>193</v>
      </c>
      <c r="D450" s="109" t="s">
        <v>127</v>
      </c>
      <c r="E450" s="110" t="s">
        <v>147</v>
      </c>
      <c r="F450" s="110" t="s">
        <v>150</v>
      </c>
      <c r="G450" s="110">
        <v>270</v>
      </c>
      <c r="H450" s="110" t="s">
        <v>141</v>
      </c>
      <c r="I450" s="110">
        <v>-60</v>
      </c>
      <c r="J450" s="110" t="s">
        <v>135</v>
      </c>
      <c r="K450" s="110">
        <v>11</v>
      </c>
      <c r="L450" s="114" t="s">
        <v>335</v>
      </c>
      <c r="M450" s="114"/>
      <c r="N450" s="114"/>
      <c r="O450" s="114"/>
      <c r="P450" s="114"/>
      <c r="Q450" s="17">
        <v>100</v>
      </c>
      <c r="R450" s="17">
        <v>110</v>
      </c>
      <c r="S450" s="17">
        <v>190</v>
      </c>
      <c r="T450" s="17">
        <v>200</v>
      </c>
      <c r="U450" s="17">
        <v>120</v>
      </c>
      <c r="V450" s="17">
        <v>90</v>
      </c>
      <c r="W450" s="122" t="s">
        <v>134</v>
      </c>
      <c r="X450" s="122" t="s">
        <v>144</v>
      </c>
      <c r="Y450" s="122" t="s">
        <v>131</v>
      </c>
      <c r="Z450" s="122" t="s">
        <v>131</v>
      </c>
      <c r="AA450" s="122" t="s">
        <v>144</v>
      </c>
      <c r="AB450" s="122" t="s">
        <v>134</v>
      </c>
      <c r="AC450" s="126">
        <f t="shared" si="68"/>
        <v>5</v>
      </c>
      <c r="AD450" s="126">
        <f t="shared" si="68"/>
        <v>4</v>
      </c>
      <c r="AE450" s="126">
        <f t="shared" si="68"/>
        <v>2</v>
      </c>
      <c r="AF450" s="126">
        <f t="shared" si="68"/>
        <v>1</v>
      </c>
      <c r="AG450" s="126">
        <f t="shared" si="68"/>
        <v>3</v>
      </c>
      <c r="AH450" s="126">
        <f t="shared" si="68"/>
        <v>6</v>
      </c>
      <c r="AI450" s="134">
        <v>5</v>
      </c>
      <c r="AJ450" s="134">
        <v>0</v>
      </c>
      <c r="AK450" s="134">
        <v>0</v>
      </c>
      <c r="AL450" s="134">
        <v>1620</v>
      </c>
      <c r="AM450" s="134">
        <f t="shared" si="64"/>
        <v>1625</v>
      </c>
      <c r="AN450" s="135">
        <f t="shared" si="66"/>
        <v>5.7870370370370373E-5</v>
      </c>
      <c r="AO450" s="135">
        <f t="shared" si="66"/>
        <v>0</v>
      </c>
      <c r="AP450" s="135">
        <f t="shared" si="66"/>
        <v>0</v>
      </c>
      <c r="AQ450" s="135">
        <f t="shared" si="66"/>
        <v>1.8749999999999999E-2</v>
      </c>
      <c r="AR450" s="135">
        <f t="shared" si="66"/>
        <v>1.8807870370370367E-2</v>
      </c>
      <c r="AS450" s="143"/>
      <c r="AT450" s="144">
        <f>IFERROR(Q450*INDEX(相性スクリプト1!$L$29:$L$33,MATCH(W450,相性スクリプト1!$K$29:$K$33,0),)," ")</f>
        <v>50</v>
      </c>
      <c r="AU450" s="144">
        <f>IFERROR(R450*INDEX(相性スクリプト1!$L$29:$L$33,MATCH(X450,相性スクリプト1!$K$29:$K$33,0),)," ")</f>
        <v>110</v>
      </c>
      <c r="AV450" s="144">
        <f>IFERROR(S450*INDEX(相性スクリプト1!$L$29:$L$33,MATCH(Y450,相性スクリプト1!$K$29:$K$33,0),)," ")</f>
        <v>380</v>
      </c>
      <c r="AW450" s="144">
        <f>IFERROR(T450*INDEX(相性スクリプト1!$L$29:$L$33,MATCH(Z450,相性スクリプト1!$K$29:$K$33,0),)," ")</f>
        <v>400</v>
      </c>
      <c r="AX450" s="144">
        <f>IFERROR(U450*INDEX(相性スクリプト1!$L$29:$L$33,MATCH(AA450,相性スクリプト1!$K$29:$K$33,0),)," ")</f>
        <v>120</v>
      </c>
      <c r="AY450" s="144">
        <f>IFERROR(V450*INDEX(相性スクリプト1!$L$29:$L$33,MATCH(AB450,相性スクリプト1!$K$29:$K$33,0),)," ")</f>
        <v>45</v>
      </c>
      <c r="AZ450" s="144">
        <f t="shared" si="69"/>
        <v>5.5556000000000001</v>
      </c>
      <c r="BA450" s="144">
        <f t="shared" si="69"/>
        <v>4.4444999999999997</v>
      </c>
      <c r="BB450" s="144">
        <f t="shared" si="69"/>
        <v>2.2223999999999999</v>
      </c>
      <c r="BC450" s="144">
        <f t="shared" si="69"/>
        <v>1.1113</v>
      </c>
      <c r="BD450" s="144">
        <f t="shared" si="69"/>
        <v>3.3331999999999997</v>
      </c>
      <c r="BE450" s="144">
        <f t="shared" si="69"/>
        <v>6.6660999999999992</v>
      </c>
      <c r="BF450" s="126">
        <f t="shared" si="65"/>
        <v>542136</v>
      </c>
      <c r="BG450" s="149"/>
    </row>
    <row r="451" spans="1:59" x14ac:dyDescent="0.15">
      <c r="A451" s="108">
        <f t="shared" si="67"/>
        <v>289</v>
      </c>
      <c r="B451" s="54" t="s">
        <v>791</v>
      </c>
      <c r="C451" s="109" t="s">
        <v>193</v>
      </c>
      <c r="D451" s="109" t="s">
        <v>139</v>
      </c>
      <c r="E451" s="110" t="s">
        <v>147</v>
      </c>
      <c r="F451" s="110" t="s">
        <v>150</v>
      </c>
      <c r="G451" s="110">
        <v>250</v>
      </c>
      <c r="H451" s="110" t="s">
        <v>141</v>
      </c>
      <c r="I451" s="110">
        <v>-80</v>
      </c>
      <c r="J451" s="110" t="s">
        <v>144</v>
      </c>
      <c r="K451" s="110">
        <v>15</v>
      </c>
      <c r="L451" s="114" t="s">
        <v>335</v>
      </c>
      <c r="M451" s="114"/>
      <c r="N451" s="114"/>
      <c r="O451" s="114"/>
      <c r="P451" s="114"/>
      <c r="Q451" s="17">
        <v>120</v>
      </c>
      <c r="R451" s="17">
        <v>140</v>
      </c>
      <c r="S451" s="17">
        <v>190</v>
      </c>
      <c r="T451" s="17">
        <v>160</v>
      </c>
      <c r="U451" s="17">
        <v>100</v>
      </c>
      <c r="V451" s="17">
        <v>90</v>
      </c>
      <c r="W451" s="122" t="s">
        <v>144</v>
      </c>
      <c r="X451" s="122" t="s">
        <v>135</v>
      </c>
      <c r="Y451" s="122" t="s">
        <v>131</v>
      </c>
      <c r="Z451" s="122" t="s">
        <v>135</v>
      </c>
      <c r="AA451" s="122" t="s">
        <v>134</v>
      </c>
      <c r="AB451" s="122" t="s">
        <v>134</v>
      </c>
      <c r="AC451" s="126">
        <f t="shared" si="68"/>
        <v>4</v>
      </c>
      <c r="AD451" s="126">
        <f t="shared" si="68"/>
        <v>3</v>
      </c>
      <c r="AE451" s="126">
        <f t="shared" si="68"/>
        <v>1</v>
      </c>
      <c r="AF451" s="126">
        <f t="shared" si="68"/>
        <v>2</v>
      </c>
      <c r="AG451" s="126">
        <f t="shared" si="68"/>
        <v>5</v>
      </c>
      <c r="AH451" s="126">
        <f t="shared" si="68"/>
        <v>6</v>
      </c>
      <c r="AI451" s="134">
        <v>48</v>
      </c>
      <c r="AJ451" s="134">
        <v>0</v>
      </c>
      <c r="AK451" s="134">
        <v>0</v>
      </c>
      <c r="AL451" s="134">
        <v>1620</v>
      </c>
      <c r="AM451" s="134">
        <f t="shared" si="64"/>
        <v>1668</v>
      </c>
      <c r="AN451" s="135">
        <f t="shared" si="66"/>
        <v>5.5555555555555556E-4</v>
      </c>
      <c r="AO451" s="135">
        <f t="shared" si="66"/>
        <v>0</v>
      </c>
      <c r="AP451" s="135">
        <f t="shared" si="66"/>
        <v>0</v>
      </c>
      <c r="AQ451" s="135">
        <f t="shared" si="66"/>
        <v>1.8749999999999999E-2</v>
      </c>
      <c r="AR451" s="135">
        <f t="shared" si="66"/>
        <v>1.9305555555555558E-2</v>
      </c>
      <c r="AS451" s="143"/>
      <c r="AT451" s="144">
        <f>IFERROR(Q451*INDEX(相性スクリプト1!$L$29:$L$33,MATCH(W451,相性スクリプト1!$K$29:$K$33,0),)," ")</f>
        <v>120</v>
      </c>
      <c r="AU451" s="144">
        <f>IFERROR(R451*INDEX(相性スクリプト1!$L$29:$L$33,MATCH(X451,相性スクリプト1!$K$29:$K$33,0),)," ")</f>
        <v>210</v>
      </c>
      <c r="AV451" s="144">
        <f>IFERROR(S451*INDEX(相性スクリプト1!$L$29:$L$33,MATCH(Y451,相性スクリプト1!$K$29:$K$33,0),)," ")</f>
        <v>380</v>
      </c>
      <c r="AW451" s="144">
        <f>IFERROR(T451*INDEX(相性スクリプト1!$L$29:$L$33,MATCH(Z451,相性スクリプト1!$K$29:$K$33,0),)," ")</f>
        <v>240</v>
      </c>
      <c r="AX451" s="144">
        <f>IFERROR(U451*INDEX(相性スクリプト1!$L$29:$L$33,MATCH(AA451,相性スクリプト1!$K$29:$K$33,0),)," ")</f>
        <v>50</v>
      </c>
      <c r="AY451" s="144">
        <f>IFERROR(V451*INDEX(相性スクリプト1!$L$29:$L$33,MATCH(AB451,相性スクリプト1!$K$29:$K$33,0),)," ")</f>
        <v>45</v>
      </c>
      <c r="AZ451" s="144">
        <f t="shared" si="69"/>
        <v>4.4446000000000003</v>
      </c>
      <c r="BA451" s="144">
        <f t="shared" si="69"/>
        <v>3.3334999999999999</v>
      </c>
      <c r="BB451" s="144">
        <f t="shared" si="69"/>
        <v>1.1113999999999999</v>
      </c>
      <c r="BC451" s="144">
        <f t="shared" si="69"/>
        <v>2.2223000000000002</v>
      </c>
      <c r="BD451" s="144">
        <f t="shared" si="69"/>
        <v>5.5552000000000001</v>
      </c>
      <c r="BE451" s="144">
        <f t="shared" si="69"/>
        <v>6.6660999999999992</v>
      </c>
      <c r="BF451" s="126">
        <f t="shared" si="65"/>
        <v>431256</v>
      </c>
      <c r="BG451" s="149"/>
    </row>
    <row r="452" spans="1:59" x14ac:dyDescent="0.15">
      <c r="A452" s="108">
        <f t="shared" si="67"/>
        <v>290</v>
      </c>
      <c r="B452" s="54" t="s">
        <v>792</v>
      </c>
      <c r="C452" s="109" t="s">
        <v>193</v>
      </c>
      <c r="D452" s="109" t="s">
        <v>159</v>
      </c>
      <c r="E452" s="110" t="s">
        <v>147</v>
      </c>
      <c r="F452" s="110" t="s">
        <v>150</v>
      </c>
      <c r="G452" s="110">
        <v>290</v>
      </c>
      <c r="H452" s="110" t="s">
        <v>155</v>
      </c>
      <c r="I452" s="110">
        <v>-10</v>
      </c>
      <c r="J452" s="110" t="s">
        <v>134</v>
      </c>
      <c r="K452" s="110">
        <v>15</v>
      </c>
      <c r="L452" s="114" t="s">
        <v>335</v>
      </c>
      <c r="M452" s="114"/>
      <c r="N452" s="114"/>
      <c r="O452" s="114"/>
      <c r="P452" s="114"/>
      <c r="Q452" s="17">
        <v>120</v>
      </c>
      <c r="R452" s="17">
        <v>140</v>
      </c>
      <c r="S452" s="17">
        <v>150</v>
      </c>
      <c r="T452" s="17">
        <v>130</v>
      </c>
      <c r="U452" s="17">
        <v>100</v>
      </c>
      <c r="V452" s="17">
        <v>90</v>
      </c>
      <c r="W452" s="122" t="s">
        <v>144</v>
      </c>
      <c r="X452" s="122" t="s">
        <v>135</v>
      </c>
      <c r="Y452" s="122" t="s">
        <v>135</v>
      </c>
      <c r="Z452" s="122" t="s">
        <v>144</v>
      </c>
      <c r="AA452" s="122" t="s">
        <v>134</v>
      </c>
      <c r="AB452" s="122" t="s">
        <v>144</v>
      </c>
      <c r="AC452" s="126">
        <f t="shared" si="68"/>
        <v>4</v>
      </c>
      <c r="AD452" s="126">
        <f t="shared" si="68"/>
        <v>2</v>
      </c>
      <c r="AE452" s="126">
        <f t="shared" si="68"/>
        <v>1</v>
      </c>
      <c r="AF452" s="126">
        <f t="shared" si="68"/>
        <v>3</v>
      </c>
      <c r="AG452" s="126">
        <f t="shared" si="68"/>
        <v>6</v>
      </c>
      <c r="AH452" s="126">
        <f t="shared" si="68"/>
        <v>5</v>
      </c>
      <c r="AI452" s="134">
        <v>46</v>
      </c>
      <c r="AJ452" s="134">
        <v>0</v>
      </c>
      <c r="AK452" s="134">
        <v>0</v>
      </c>
      <c r="AL452" s="134">
        <v>1620</v>
      </c>
      <c r="AM452" s="134">
        <f t="shared" si="64"/>
        <v>1666</v>
      </c>
      <c r="AN452" s="135">
        <f t="shared" si="66"/>
        <v>5.3240740740740744E-4</v>
      </c>
      <c r="AO452" s="135">
        <f t="shared" si="66"/>
        <v>0</v>
      </c>
      <c r="AP452" s="135">
        <f t="shared" si="66"/>
        <v>0</v>
      </c>
      <c r="AQ452" s="135">
        <f t="shared" si="66"/>
        <v>1.8749999999999999E-2</v>
      </c>
      <c r="AR452" s="135">
        <f t="shared" si="66"/>
        <v>1.9282407407407408E-2</v>
      </c>
      <c r="AS452" s="143"/>
      <c r="AT452" s="144">
        <f>IFERROR(Q452*INDEX(相性スクリプト1!$L$29:$L$33,MATCH(W452,相性スクリプト1!$K$29:$K$33,0),)," ")</f>
        <v>120</v>
      </c>
      <c r="AU452" s="144">
        <f>IFERROR(R452*INDEX(相性スクリプト1!$L$29:$L$33,MATCH(X452,相性スクリプト1!$K$29:$K$33,0),)," ")</f>
        <v>210</v>
      </c>
      <c r="AV452" s="144">
        <f>IFERROR(S452*INDEX(相性スクリプト1!$L$29:$L$33,MATCH(Y452,相性スクリプト1!$K$29:$K$33,0),)," ")</f>
        <v>225</v>
      </c>
      <c r="AW452" s="144">
        <f>IFERROR(T452*INDEX(相性スクリプト1!$L$29:$L$33,MATCH(Z452,相性スクリプト1!$K$29:$K$33,0),)," ")</f>
        <v>130</v>
      </c>
      <c r="AX452" s="144">
        <f>IFERROR(U452*INDEX(相性スクリプト1!$L$29:$L$33,MATCH(AA452,相性スクリプト1!$K$29:$K$33,0),)," ")</f>
        <v>50</v>
      </c>
      <c r="AY452" s="144">
        <f>IFERROR(V452*INDEX(相性スクリプト1!$L$29:$L$33,MATCH(AB452,相性スクリプト1!$K$29:$K$33,0),)," ")</f>
        <v>90</v>
      </c>
      <c r="AZ452" s="144">
        <f t="shared" si="69"/>
        <v>4.4446000000000003</v>
      </c>
      <c r="BA452" s="144">
        <f t="shared" si="69"/>
        <v>2.2225000000000001</v>
      </c>
      <c r="BB452" s="144">
        <f t="shared" si="69"/>
        <v>1.1113999999999999</v>
      </c>
      <c r="BC452" s="144">
        <f t="shared" si="69"/>
        <v>3.3332999999999999</v>
      </c>
      <c r="BD452" s="144">
        <f t="shared" si="69"/>
        <v>6.6551999999999998</v>
      </c>
      <c r="BE452" s="144">
        <f t="shared" si="69"/>
        <v>5.5660999999999996</v>
      </c>
      <c r="BF452" s="126">
        <f t="shared" si="65"/>
        <v>421365</v>
      </c>
      <c r="BG452" s="149"/>
    </row>
    <row r="453" spans="1:59" x14ac:dyDescent="0.15">
      <c r="A453" s="108">
        <f t="shared" si="67"/>
        <v>291</v>
      </c>
      <c r="B453" s="54" t="s">
        <v>793</v>
      </c>
      <c r="C453" s="109" t="s">
        <v>193</v>
      </c>
      <c r="D453" s="109" t="s">
        <v>169</v>
      </c>
      <c r="E453" s="110" t="s">
        <v>147</v>
      </c>
      <c r="F453" s="110" t="s">
        <v>150</v>
      </c>
      <c r="G453" s="110">
        <v>270</v>
      </c>
      <c r="H453" s="110" t="s">
        <v>141</v>
      </c>
      <c r="I453" s="110">
        <v>30</v>
      </c>
      <c r="J453" s="110" t="s">
        <v>144</v>
      </c>
      <c r="K453" s="110">
        <v>11</v>
      </c>
      <c r="L453" s="114" t="s">
        <v>335</v>
      </c>
      <c r="M453" s="114"/>
      <c r="N453" s="114"/>
      <c r="O453" s="114"/>
      <c r="P453" s="114"/>
      <c r="Q453" s="17">
        <v>110</v>
      </c>
      <c r="R453" s="17">
        <v>100</v>
      </c>
      <c r="S453" s="17">
        <v>190</v>
      </c>
      <c r="T453" s="17">
        <v>190</v>
      </c>
      <c r="U453" s="17">
        <v>110</v>
      </c>
      <c r="V453" s="17">
        <v>90</v>
      </c>
      <c r="W453" s="122" t="s">
        <v>144</v>
      </c>
      <c r="X453" s="122" t="s">
        <v>144</v>
      </c>
      <c r="Y453" s="122" t="s">
        <v>131</v>
      </c>
      <c r="Z453" s="122" t="s">
        <v>131</v>
      </c>
      <c r="AA453" s="122" t="s">
        <v>144</v>
      </c>
      <c r="AB453" s="122" t="s">
        <v>134</v>
      </c>
      <c r="AC453" s="126">
        <f t="shared" si="68"/>
        <v>4</v>
      </c>
      <c r="AD453" s="126">
        <f t="shared" si="68"/>
        <v>5</v>
      </c>
      <c r="AE453" s="126">
        <f t="shared" si="68"/>
        <v>2</v>
      </c>
      <c r="AF453" s="126">
        <f t="shared" si="68"/>
        <v>1</v>
      </c>
      <c r="AG453" s="126">
        <f t="shared" si="68"/>
        <v>3</v>
      </c>
      <c r="AH453" s="126">
        <f t="shared" si="68"/>
        <v>6</v>
      </c>
      <c r="AI453" s="134">
        <v>36</v>
      </c>
      <c r="AJ453" s="134">
        <v>0</v>
      </c>
      <c r="AK453" s="134">
        <v>0</v>
      </c>
      <c r="AL453" s="134">
        <v>1620</v>
      </c>
      <c r="AM453" s="134">
        <f t="shared" si="64"/>
        <v>1656</v>
      </c>
      <c r="AN453" s="135">
        <f t="shared" si="66"/>
        <v>4.1666666666666669E-4</v>
      </c>
      <c r="AO453" s="135">
        <f t="shared" si="66"/>
        <v>0</v>
      </c>
      <c r="AP453" s="135">
        <f t="shared" si="66"/>
        <v>0</v>
      </c>
      <c r="AQ453" s="135">
        <f t="shared" si="66"/>
        <v>1.8749999999999999E-2</v>
      </c>
      <c r="AR453" s="135">
        <f t="shared" si="66"/>
        <v>1.9166666666666665E-2</v>
      </c>
      <c r="AS453" s="143"/>
      <c r="AT453" s="144">
        <f>IFERROR(Q453*INDEX(相性スクリプト1!$L$29:$L$33,MATCH(W453,相性スクリプト1!$K$29:$K$33,0),)," ")</f>
        <v>110</v>
      </c>
      <c r="AU453" s="144">
        <f>IFERROR(R453*INDEX(相性スクリプト1!$L$29:$L$33,MATCH(X453,相性スクリプト1!$K$29:$K$33,0),)," ")</f>
        <v>100</v>
      </c>
      <c r="AV453" s="144">
        <f>IFERROR(S453*INDEX(相性スクリプト1!$L$29:$L$33,MATCH(Y453,相性スクリプト1!$K$29:$K$33,0),)," ")</f>
        <v>380</v>
      </c>
      <c r="AW453" s="144">
        <f>IFERROR(T453*INDEX(相性スクリプト1!$L$29:$L$33,MATCH(Z453,相性スクリプト1!$K$29:$K$33,0),)," ")</f>
        <v>380</v>
      </c>
      <c r="AX453" s="144">
        <f>IFERROR(U453*INDEX(相性スクリプト1!$L$29:$L$33,MATCH(AA453,相性スクリプト1!$K$29:$K$33,0),)," ")</f>
        <v>110</v>
      </c>
      <c r="AY453" s="144">
        <f>IFERROR(V453*INDEX(相性スクリプト1!$L$29:$L$33,MATCH(AB453,相性スクリプト1!$K$29:$K$33,0),)," ")</f>
        <v>45</v>
      </c>
      <c r="AZ453" s="144">
        <f t="shared" si="69"/>
        <v>3.3335999999999997</v>
      </c>
      <c r="BA453" s="144">
        <f t="shared" si="69"/>
        <v>5.5554999999999994</v>
      </c>
      <c r="BB453" s="144">
        <f t="shared" si="69"/>
        <v>1.1113999999999999</v>
      </c>
      <c r="BC453" s="144">
        <f t="shared" si="69"/>
        <v>1.1113</v>
      </c>
      <c r="BD453" s="144">
        <f t="shared" si="69"/>
        <v>3.3331999999999997</v>
      </c>
      <c r="BE453" s="144">
        <f t="shared" si="69"/>
        <v>6.6660999999999992</v>
      </c>
      <c r="BF453" s="126">
        <f t="shared" si="65"/>
        <v>452136</v>
      </c>
      <c r="BG453" s="149"/>
    </row>
    <row r="454" spans="1:59" x14ac:dyDescent="0.15">
      <c r="A454" s="108">
        <f t="shared" si="67"/>
        <v>291</v>
      </c>
      <c r="B454" s="54" t="s">
        <v>794</v>
      </c>
      <c r="C454" s="109" t="s">
        <v>193</v>
      </c>
      <c r="D454" s="109" t="s">
        <v>169</v>
      </c>
      <c r="E454" s="110" t="s">
        <v>147</v>
      </c>
      <c r="F454" s="110" t="s">
        <v>150</v>
      </c>
      <c r="G454" s="110">
        <v>290</v>
      </c>
      <c r="H454" s="110" t="s">
        <v>141</v>
      </c>
      <c r="I454" s="110">
        <v>30</v>
      </c>
      <c r="J454" s="110" t="s">
        <v>144</v>
      </c>
      <c r="K454" s="110">
        <v>11</v>
      </c>
      <c r="L454" s="114" t="s">
        <v>335</v>
      </c>
      <c r="M454" s="114"/>
      <c r="N454" s="114"/>
      <c r="O454" s="114"/>
      <c r="P454" s="114"/>
      <c r="Q454" s="17">
        <v>153</v>
      </c>
      <c r="R454" s="17">
        <v>112</v>
      </c>
      <c r="S454" s="17">
        <v>192</v>
      </c>
      <c r="T454" s="17">
        <v>194</v>
      </c>
      <c r="U454" s="17">
        <v>121</v>
      </c>
      <c r="V454" s="17">
        <v>102</v>
      </c>
      <c r="W454" s="122" t="s">
        <v>144</v>
      </c>
      <c r="X454" s="122" t="s">
        <v>144</v>
      </c>
      <c r="Y454" s="122" t="s">
        <v>131</v>
      </c>
      <c r="Z454" s="122" t="s">
        <v>131</v>
      </c>
      <c r="AA454" s="122" t="s">
        <v>144</v>
      </c>
      <c r="AB454" s="122" t="s">
        <v>134</v>
      </c>
      <c r="AC454" s="126">
        <f t="shared" si="68"/>
        <v>3</v>
      </c>
      <c r="AD454" s="126">
        <f t="shared" si="68"/>
        <v>5</v>
      </c>
      <c r="AE454" s="126">
        <f t="shared" si="68"/>
        <v>2</v>
      </c>
      <c r="AF454" s="126">
        <f t="shared" si="68"/>
        <v>1</v>
      </c>
      <c r="AG454" s="126">
        <f t="shared" si="68"/>
        <v>4</v>
      </c>
      <c r="AH454" s="126">
        <f t="shared" si="68"/>
        <v>6</v>
      </c>
      <c r="AI454" s="134">
        <v>264</v>
      </c>
      <c r="AJ454" s="134">
        <v>0</v>
      </c>
      <c r="AK454" s="134">
        <v>0</v>
      </c>
      <c r="AL454" s="134">
        <v>321</v>
      </c>
      <c r="AM454" s="134">
        <f t="shared" ref="AM454:AM517" si="70">IF(AL454="-","-",IF(ISBLANK(AL454)," ",SUM(AI454:AL454)))</f>
        <v>585</v>
      </c>
      <c r="AN454" s="135">
        <f t="shared" si="66"/>
        <v>3.0555555555555553E-3</v>
      </c>
      <c r="AO454" s="135">
        <f t="shared" si="66"/>
        <v>0</v>
      </c>
      <c r="AP454" s="135">
        <f t="shared" si="66"/>
        <v>0</v>
      </c>
      <c r="AQ454" s="135">
        <f t="shared" si="66"/>
        <v>3.7152777777777778E-3</v>
      </c>
      <c r="AR454" s="135">
        <f t="shared" si="66"/>
        <v>6.7708333333333336E-3</v>
      </c>
      <c r="AS454" s="143"/>
      <c r="AT454" s="144">
        <f>IFERROR(Q454*INDEX(相性スクリプト1!$L$29:$L$33,MATCH(W454,相性スクリプト1!$K$29:$K$33,0),)," ")</f>
        <v>153</v>
      </c>
      <c r="AU454" s="144">
        <f>IFERROR(R454*INDEX(相性スクリプト1!$L$29:$L$33,MATCH(X454,相性スクリプト1!$K$29:$K$33,0),)," ")</f>
        <v>112</v>
      </c>
      <c r="AV454" s="144">
        <f>IFERROR(S454*INDEX(相性スクリプト1!$L$29:$L$33,MATCH(Y454,相性スクリプト1!$K$29:$K$33,0),)," ")</f>
        <v>384</v>
      </c>
      <c r="AW454" s="144">
        <f>IFERROR(T454*INDEX(相性スクリプト1!$L$29:$L$33,MATCH(Z454,相性スクリプト1!$K$29:$K$33,0),)," ")</f>
        <v>388</v>
      </c>
      <c r="AX454" s="144">
        <f>IFERROR(U454*INDEX(相性スクリプト1!$L$29:$L$33,MATCH(AA454,相性スクリプト1!$K$29:$K$33,0),)," ")</f>
        <v>121</v>
      </c>
      <c r="AY454" s="144">
        <f>IFERROR(V454*INDEX(相性スクリプト1!$L$29:$L$33,MATCH(AB454,相性スクリプト1!$K$29:$K$33,0),)," ")</f>
        <v>51</v>
      </c>
      <c r="AZ454" s="144">
        <f t="shared" si="69"/>
        <v>3.3335999999999997</v>
      </c>
      <c r="BA454" s="144">
        <f t="shared" si="69"/>
        <v>5.5554999999999994</v>
      </c>
      <c r="BB454" s="144">
        <f t="shared" si="69"/>
        <v>2.2223999999999999</v>
      </c>
      <c r="BC454" s="144">
        <f t="shared" si="69"/>
        <v>1.1113</v>
      </c>
      <c r="BD454" s="144">
        <f t="shared" si="69"/>
        <v>4.4442000000000004</v>
      </c>
      <c r="BE454" s="144">
        <f t="shared" si="69"/>
        <v>6.6660999999999992</v>
      </c>
      <c r="BF454" s="126">
        <f t="shared" ref="BF454:BF517" si="71">IFERROR(AC454*100000+AD454*10000+AE454*1000+AF454*100+AG454*10+AH454," ")</f>
        <v>352146</v>
      </c>
      <c r="BG454" s="149"/>
    </row>
    <row r="455" spans="1:59" x14ac:dyDescent="0.15">
      <c r="A455" s="108">
        <f t="shared" si="67"/>
        <v>292</v>
      </c>
      <c r="B455" s="54" t="s">
        <v>795</v>
      </c>
      <c r="C455" s="109" t="s">
        <v>193</v>
      </c>
      <c r="D455" s="109" t="s">
        <v>181</v>
      </c>
      <c r="E455" s="110" t="s">
        <v>147</v>
      </c>
      <c r="F455" s="110" t="s">
        <v>156</v>
      </c>
      <c r="G455" s="110">
        <v>290</v>
      </c>
      <c r="H455" s="110" t="s">
        <v>149</v>
      </c>
      <c r="I455" s="110">
        <v>-40</v>
      </c>
      <c r="J455" s="110" t="s">
        <v>144</v>
      </c>
      <c r="K455" s="110">
        <v>13</v>
      </c>
      <c r="L455" s="114" t="s">
        <v>335</v>
      </c>
      <c r="M455" s="114"/>
      <c r="N455" s="114"/>
      <c r="O455" s="114"/>
      <c r="P455" s="114"/>
      <c r="Q455" s="17">
        <v>110</v>
      </c>
      <c r="R455" s="17">
        <v>120</v>
      </c>
      <c r="S455" s="17">
        <v>160</v>
      </c>
      <c r="T455" s="17">
        <v>200</v>
      </c>
      <c r="U455" s="17">
        <v>90</v>
      </c>
      <c r="V455" s="17">
        <v>100</v>
      </c>
      <c r="W455" s="122" t="s">
        <v>144</v>
      </c>
      <c r="X455" s="122" t="s">
        <v>144</v>
      </c>
      <c r="Y455" s="122" t="s">
        <v>135</v>
      </c>
      <c r="Z455" s="122" t="s">
        <v>131</v>
      </c>
      <c r="AA455" s="122" t="s">
        <v>134</v>
      </c>
      <c r="AB455" s="122" t="s">
        <v>134</v>
      </c>
      <c r="AC455" s="126">
        <f t="shared" si="68"/>
        <v>4</v>
      </c>
      <c r="AD455" s="126">
        <f t="shared" si="68"/>
        <v>3</v>
      </c>
      <c r="AE455" s="126">
        <f t="shared" si="68"/>
        <v>2</v>
      </c>
      <c r="AF455" s="126">
        <f t="shared" si="68"/>
        <v>1</v>
      </c>
      <c r="AG455" s="126">
        <f t="shared" si="68"/>
        <v>6</v>
      </c>
      <c r="AH455" s="126">
        <f t="shared" si="68"/>
        <v>5</v>
      </c>
      <c r="AI455" s="134">
        <v>35</v>
      </c>
      <c r="AJ455" s="134">
        <v>0</v>
      </c>
      <c r="AK455" s="134">
        <v>0</v>
      </c>
      <c r="AL455" s="134">
        <v>1620</v>
      </c>
      <c r="AM455" s="134">
        <f t="shared" si="70"/>
        <v>1655</v>
      </c>
      <c r="AN455" s="135">
        <f t="shared" si="66"/>
        <v>4.0509259259259258E-4</v>
      </c>
      <c r="AO455" s="135">
        <f t="shared" si="66"/>
        <v>0</v>
      </c>
      <c r="AP455" s="135">
        <f t="shared" si="66"/>
        <v>0</v>
      </c>
      <c r="AQ455" s="135">
        <f t="shared" si="66"/>
        <v>1.8749999999999999E-2</v>
      </c>
      <c r="AR455" s="135">
        <f t="shared" si="66"/>
        <v>1.9155092592592592E-2</v>
      </c>
      <c r="AS455" s="143"/>
      <c r="AT455" s="144">
        <f>IFERROR(Q455*INDEX(相性スクリプト1!$L$29:$L$33,MATCH(W455,相性スクリプト1!$K$29:$K$33,0),)," ")</f>
        <v>110</v>
      </c>
      <c r="AU455" s="144">
        <f>IFERROR(R455*INDEX(相性スクリプト1!$L$29:$L$33,MATCH(X455,相性スクリプト1!$K$29:$K$33,0),)," ")</f>
        <v>120</v>
      </c>
      <c r="AV455" s="144">
        <f>IFERROR(S455*INDEX(相性スクリプト1!$L$29:$L$33,MATCH(Y455,相性スクリプト1!$K$29:$K$33,0),)," ")</f>
        <v>240</v>
      </c>
      <c r="AW455" s="144">
        <f>IFERROR(T455*INDEX(相性スクリプト1!$L$29:$L$33,MATCH(Z455,相性スクリプト1!$K$29:$K$33,0),)," ")</f>
        <v>400</v>
      </c>
      <c r="AX455" s="144">
        <f>IFERROR(U455*INDEX(相性スクリプト1!$L$29:$L$33,MATCH(AA455,相性スクリプト1!$K$29:$K$33,0),)," ")</f>
        <v>45</v>
      </c>
      <c r="AY455" s="144">
        <f>IFERROR(V455*INDEX(相性スクリプト1!$L$29:$L$33,MATCH(AB455,相性スクリプト1!$K$29:$K$33,0),)," ")</f>
        <v>50</v>
      </c>
      <c r="AZ455" s="144">
        <f t="shared" si="69"/>
        <v>4.4446000000000003</v>
      </c>
      <c r="BA455" s="144">
        <f t="shared" si="69"/>
        <v>3.3334999999999999</v>
      </c>
      <c r="BB455" s="144">
        <f t="shared" si="69"/>
        <v>2.2223999999999999</v>
      </c>
      <c r="BC455" s="144">
        <f t="shared" si="69"/>
        <v>1.1113</v>
      </c>
      <c r="BD455" s="144">
        <f t="shared" si="69"/>
        <v>6.6661999999999999</v>
      </c>
      <c r="BE455" s="144">
        <f t="shared" si="69"/>
        <v>5.5550999999999995</v>
      </c>
      <c r="BF455" s="126">
        <f t="shared" si="71"/>
        <v>432165</v>
      </c>
      <c r="BG455" s="149"/>
    </row>
    <row r="456" spans="1:59" x14ac:dyDescent="0.15">
      <c r="A456" s="108">
        <f t="shared" si="67"/>
        <v>292</v>
      </c>
      <c r="B456" s="54" t="s">
        <v>796</v>
      </c>
      <c r="C456" s="109" t="s">
        <v>193</v>
      </c>
      <c r="D456" s="109" t="s">
        <v>181</v>
      </c>
      <c r="E456" s="110" t="s">
        <v>147</v>
      </c>
      <c r="F456" s="110" t="s">
        <v>156</v>
      </c>
      <c r="G456" s="110">
        <v>310</v>
      </c>
      <c r="H456" s="110" t="s">
        <v>149</v>
      </c>
      <c r="I456" s="110">
        <v>-40</v>
      </c>
      <c r="J456" s="110" t="s">
        <v>144</v>
      </c>
      <c r="K456" s="110">
        <v>13</v>
      </c>
      <c r="L456" s="114" t="s">
        <v>335</v>
      </c>
      <c r="M456" s="114"/>
      <c r="N456" s="114"/>
      <c r="O456" s="114"/>
      <c r="P456" s="114"/>
      <c r="Q456" s="17">
        <v>139</v>
      </c>
      <c r="R456" s="17">
        <v>134</v>
      </c>
      <c r="S456" s="17">
        <v>161</v>
      </c>
      <c r="T456" s="17">
        <v>208</v>
      </c>
      <c r="U456" s="17">
        <v>103</v>
      </c>
      <c r="V456" s="17">
        <v>119</v>
      </c>
      <c r="W456" s="122" t="s">
        <v>144</v>
      </c>
      <c r="X456" s="122" t="s">
        <v>144</v>
      </c>
      <c r="Y456" s="122" t="s">
        <v>135</v>
      </c>
      <c r="Z456" s="122" t="s">
        <v>131</v>
      </c>
      <c r="AA456" s="122" t="s">
        <v>134</v>
      </c>
      <c r="AB456" s="122" t="s">
        <v>134</v>
      </c>
      <c r="AC456" s="126">
        <f t="shared" si="68"/>
        <v>3</v>
      </c>
      <c r="AD456" s="126">
        <f t="shared" si="68"/>
        <v>4</v>
      </c>
      <c r="AE456" s="126">
        <f t="shared" si="68"/>
        <v>2</v>
      </c>
      <c r="AF456" s="126">
        <f t="shared" si="68"/>
        <v>1</v>
      </c>
      <c r="AG456" s="126">
        <f t="shared" si="68"/>
        <v>6</v>
      </c>
      <c r="AH456" s="126">
        <f t="shared" si="68"/>
        <v>5</v>
      </c>
      <c r="AI456" s="134">
        <v>3195</v>
      </c>
      <c r="AJ456" s="134">
        <v>0</v>
      </c>
      <c r="AK456" s="134">
        <v>0</v>
      </c>
      <c r="AL456" s="134">
        <v>20</v>
      </c>
      <c r="AM456" s="134">
        <f t="shared" si="70"/>
        <v>3215</v>
      </c>
      <c r="AN456" s="135">
        <f t="shared" si="66"/>
        <v>3.6979166666666667E-2</v>
      </c>
      <c r="AO456" s="135">
        <f t="shared" si="66"/>
        <v>0</v>
      </c>
      <c r="AP456" s="135">
        <f t="shared" si="66"/>
        <v>0</v>
      </c>
      <c r="AQ456" s="135">
        <f t="shared" si="66"/>
        <v>2.3148148148148149E-4</v>
      </c>
      <c r="AR456" s="135">
        <f t="shared" si="66"/>
        <v>3.7210648148148145E-2</v>
      </c>
      <c r="AS456" s="143"/>
      <c r="AT456" s="144">
        <f>IFERROR(Q456*INDEX(相性スクリプト1!$L$29:$L$33,MATCH(W456,相性スクリプト1!$K$29:$K$33,0),)," ")</f>
        <v>139</v>
      </c>
      <c r="AU456" s="144">
        <f>IFERROR(R456*INDEX(相性スクリプト1!$L$29:$L$33,MATCH(X456,相性スクリプト1!$K$29:$K$33,0),)," ")</f>
        <v>134</v>
      </c>
      <c r="AV456" s="144">
        <f>IFERROR(S456*INDEX(相性スクリプト1!$L$29:$L$33,MATCH(Y456,相性スクリプト1!$K$29:$K$33,0),)," ")</f>
        <v>241.5</v>
      </c>
      <c r="AW456" s="144">
        <f>IFERROR(T456*INDEX(相性スクリプト1!$L$29:$L$33,MATCH(Z456,相性スクリプト1!$K$29:$K$33,0),)," ")</f>
        <v>416</v>
      </c>
      <c r="AX456" s="144">
        <f>IFERROR(U456*INDEX(相性スクリプト1!$L$29:$L$33,MATCH(AA456,相性スクリプト1!$K$29:$K$33,0),)," ")</f>
        <v>51.5</v>
      </c>
      <c r="AY456" s="144">
        <f>IFERROR(V456*INDEX(相性スクリプト1!$L$29:$L$33,MATCH(AB456,相性スクリプト1!$K$29:$K$33,0),)," ")</f>
        <v>59.5</v>
      </c>
      <c r="AZ456" s="144">
        <f t="shared" si="69"/>
        <v>3.3335999999999997</v>
      </c>
      <c r="BA456" s="144">
        <f t="shared" si="69"/>
        <v>4.4444999999999997</v>
      </c>
      <c r="BB456" s="144">
        <f t="shared" si="69"/>
        <v>2.2223999999999999</v>
      </c>
      <c r="BC456" s="144">
        <f t="shared" si="69"/>
        <v>1.1113</v>
      </c>
      <c r="BD456" s="144">
        <f t="shared" si="69"/>
        <v>6.6661999999999999</v>
      </c>
      <c r="BE456" s="144">
        <f t="shared" si="69"/>
        <v>5.5550999999999995</v>
      </c>
      <c r="BF456" s="126">
        <f t="shared" si="71"/>
        <v>342165</v>
      </c>
      <c r="BG456" s="149"/>
    </row>
    <row r="457" spans="1:59" x14ac:dyDescent="0.15">
      <c r="A457" s="108">
        <f t="shared" si="67"/>
        <v>293</v>
      </c>
      <c r="B457" s="54" t="s">
        <v>193</v>
      </c>
      <c r="C457" s="109" t="s">
        <v>193</v>
      </c>
      <c r="D457" s="109" t="s">
        <v>193</v>
      </c>
      <c r="E457" s="110" t="s">
        <v>147</v>
      </c>
      <c r="F457" s="110" t="s">
        <v>150</v>
      </c>
      <c r="G457" s="110">
        <v>250</v>
      </c>
      <c r="H457" s="110" t="s">
        <v>166</v>
      </c>
      <c r="I457" s="110">
        <v>-90</v>
      </c>
      <c r="J457" s="110" t="s">
        <v>144</v>
      </c>
      <c r="K457" s="110">
        <v>13</v>
      </c>
      <c r="L457" s="114" t="s">
        <v>335</v>
      </c>
      <c r="M457" s="114"/>
      <c r="N457" s="114"/>
      <c r="O457" s="114"/>
      <c r="P457" s="114"/>
      <c r="Q457" s="17">
        <v>120</v>
      </c>
      <c r="R457" s="17">
        <v>110</v>
      </c>
      <c r="S457" s="17">
        <v>200</v>
      </c>
      <c r="T457" s="17">
        <v>190</v>
      </c>
      <c r="U457" s="17">
        <v>100</v>
      </c>
      <c r="V457" s="17">
        <v>90</v>
      </c>
      <c r="W457" s="122" t="s">
        <v>144</v>
      </c>
      <c r="X457" s="122" t="s">
        <v>144</v>
      </c>
      <c r="Y457" s="122" t="s">
        <v>131</v>
      </c>
      <c r="Z457" s="122" t="s">
        <v>131</v>
      </c>
      <c r="AA457" s="122" t="s">
        <v>134</v>
      </c>
      <c r="AB457" s="122" t="s">
        <v>134</v>
      </c>
      <c r="AC457" s="126">
        <f t="shared" si="68"/>
        <v>3</v>
      </c>
      <c r="AD457" s="126">
        <f t="shared" si="68"/>
        <v>4</v>
      </c>
      <c r="AE457" s="126">
        <f t="shared" si="68"/>
        <v>1</v>
      </c>
      <c r="AF457" s="126">
        <f t="shared" si="68"/>
        <v>2</v>
      </c>
      <c r="AG457" s="126">
        <f t="shared" si="68"/>
        <v>5</v>
      </c>
      <c r="AH457" s="126">
        <f t="shared" si="68"/>
        <v>6</v>
      </c>
      <c r="AI457" s="134">
        <v>30</v>
      </c>
      <c r="AJ457" s="134">
        <v>0</v>
      </c>
      <c r="AK457" s="134">
        <v>0</v>
      </c>
      <c r="AL457" s="134">
        <v>1620</v>
      </c>
      <c r="AM457" s="134">
        <f t="shared" si="70"/>
        <v>1650</v>
      </c>
      <c r="AN457" s="135">
        <f t="shared" si="66"/>
        <v>3.4722222222222218E-4</v>
      </c>
      <c r="AO457" s="135">
        <f t="shared" si="66"/>
        <v>0</v>
      </c>
      <c r="AP457" s="135">
        <f t="shared" si="66"/>
        <v>0</v>
      </c>
      <c r="AQ457" s="135">
        <f t="shared" si="66"/>
        <v>1.8749999999999999E-2</v>
      </c>
      <c r="AR457" s="135">
        <f t="shared" si="66"/>
        <v>1.909722222222222E-2</v>
      </c>
      <c r="AS457" s="143"/>
      <c r="AT457" s="144">
        <f>IFERROR(Q457*INDEX(相性スクリプト1!$L$29:$L$33,MATCH(W457,相性スクリプト1!$K$29:$K$33,0),)," ")</f>
        <v>120</v>
      </c>
      <c r="AU457" s="144">
        <f>IFERROR(R457*INDEX(相性スクリプト1!$L$29:$L$33,MATCH(X457,相性スクリプト1!$K$29:$K$33,0),)," ")</f>
        <v>110</v>
      </c>
      <c r="AV457" s="144">
        <f>IFERROR(S457*INDEX(相性スクリプト1!$L$29:$L$33,MATCH(Y457,相性スクリプト1!$K$29:$K$33,0),)," ")</f>
        <v>400</v>
      </c>
      <c r="AW457" s="144">
        <f>IFERROR(T457*INDEX(相性スクリプト1!$L$29:$L$33,MATCH(Z457,相性スクリプト1!$K$29:$K$33,0),)," ")</f>
        <v>380</v>
      </c>
      <c r="AX457" s="144">
        <f>IFERROR(U457*INDEX(相性スクリプト1!$L$29:$L$33,MATCH(AA457,相性スクリプト1!$K$29:$K$33,0),)," ")</f>
        <v>50</v>
      </c>
      <c r="AY457" s="144">
        <f>IFERROR(V457*INDEX(相性スクリプト1!$L$29:$L$33,MATCH(AB457,相性スクリプト1!$K$29:$K$33,0),)," ")</f>
        <v>45</v>
      </c>
      <c r="AZ457" s="144">
        <f t="shared" si="69"/>
        <v>3.3335999999999997</v>
      </c>
      <c r="BA457" s="144">
        <f t="shared" si="69"/>
        <v>4.4444999999999997</v>
      </c>
      <c r="BB457" s="144">
        <f t="shared" si="69"/>
        <v>1.1113999999999999</v>
      </c>
      <c r="BC457" s="144">
        <f t="shared" si="69"/>
        <v>2.2223000000000002</v>
      </c>
      <c r="BD457" s="144">
        <f t="shared" si="69"/>
        <v>5.5552000000000001</v>
      </c>
      <c r="BE457" s="144">
        <f t="shared" si="69"/>
        <v>6.6660999999999992</v>
      </c>
      <c r="BF457" s="126">
        <f t="shared" si="71"/>
        <v>341256</v>
      </c>
      <c r="BG457" s="149"/>
    </row>
    <row r="458" spans="1:59" x14ac:dyDescent="0.15">
      <c r="A458" s="108">
        <f t="shared" si="67"/>
        <v>293</v>
      </c>
      <c r="B458" s="54" t="s">
        <v>797</v>
      </c>
      <c r="C458" s="109" t="s">
        <v>193</v>
      </c>
      <c r="D458" s="109" t="s">
        <v>193</v>
      </c>
      <c r="E458" s="110" t="s">
        <v>147</v>
      </c>
      <c r="F458" s="110" t="s">
        <v>150</v>
      </c>
      <c r="G458" s="110">
        <v>270</v>
      </c>
      <c r="H458" s="110" t="s">
        <v>166</v>
      </c>
      <c r="I458" s="110">
        <v>-90</v>
      </c>
      <c r="J458" s="110" t="s">
        <v>144</v>
      </c>
      <c r="K458" s="110">
        <v>13</v>
      </c>
      <c r="L458" s="114" t="s">
        <v>335</v>
      </c>
      <c r="M458" s="114"/>
      <c r="N458" s="114"/>
      <c r="O458" s="114"/>
      <c r="P458" s="114"/>
      <c r="Q458" s="17">
        <v>140</v>
      </c>
      <c r="R458" s="17">
        <v>124</v>
      </c>
      <c r="S458" s="17">
        <v>208</v>
      </c>
      <c r="T458" s="17">
        <v>217</v>
      </c>
      <c r="U458" s="17">
        <v>103</v>
      </c>
      <c r="V458" s="17">
        <v>98</v>
      </c>
      <c r="W458" s="122" t="s">
        <v>144</v>
      </c>
      <c r="X458" s="122" t="s">
        <v>144</v>
      </c>
      <c r="Y458" s="122" t="s">
        <v>131</v>
      </c>
      <c r="Z458" s="122" t="s">
        <v>131</v>
      </c>
      <c r="AA458" s="122" t="s">
        <v>134</v>
      </c>
      <c r="AB458" s="122" t="s">
        <v>134</v>
      </c>
      <c r="AC458" s="126">
        <f t="shared" si="68"/>
        <v>3</v>
      </c>
      <c r="AD458" s="126">
        <f t="shared" si="68"/>
        <v>4</v>
      </c>
      <c r="AE458" s="126">
        <f t="shared" si="68"/>
        <v>2</v>
      </c>
      <c r="AF458" s="126">
        <f t="shared" si="68"/>
        <v>1</v>
      </c>
      <c r="AG458" s="126">
        <f t="shared" si="68"/>
        <v>5</v>
      </c>
      <c r="AH458" s="126">
        <f t="shared" si="68"/>
        <v>6</v>
      </c>
      <c r="AI458" s="134">
        <v>3508</v>
      </c>
      <c r="AJ458" s="134">
        <v>0</v>
      </c>
      <c r="AK458" s="134">
        <v>0</v>
      </c>
      <c r="AL458" s="134">
        <v>349</v>
      </c>
      <c r="AM458" s="134">
        <f t="shared" si="70"/>
        <v>3857</v>
      </c>
      <c r="AN458" s="135">
        <f t="shared" si="66"/>
        <v>4.0601851851851847E-2</v>
      </c>
      <c r="AO458" s="135">
        <f t="shared" si="66"/>
        <v>0</v>
      </c>
      <c r="AP458" s="135">
        <f t="shared" si="66"/>
        <v>0</v>
      </c>
      <c r="AQ458" s="135">
        <f t="shared" si="66"/>
        <v>4.0393518518518521E-3</v>
      </c>
      <c r="AR458" s="135">
        <f t="shared" si="66"/>
        <v>4.4641203703703711E-2</v>
      </c>
      <c r="AS458" s="143"/>
      <c r="AT458" s="144">
        <f>IFERROR(Q458*INDEX(相性スクリプト1!$L$29:$L$33,MATCH(W458,相性スクリプト1!$K$29:$K$33,0),)," ")</f>
        <v>140</v>
      </c>
      <c r="AU458" s="144">
        <f>IFERROR(R458*INDEX(相性スクリプト1!$L$29:$L$33,MATCH(X458,相性スクリプト1!$K$29:$K$33,0),)," ")</f>
        <v>124</v>
      </c>
      <c r="AV458" s="144">
        <f>IFERROR(S458*INDEX(相性スクリプト1!$L$29:$L$33,MATCH(Y458,相性スクリプト1!$K$29:$K$33,0),)," ")</f>
        <v>416</v>
      </c>
      <c r="AW458" s="144">
        <f>IFERROR(T458*INDEX(相性スクリプト1!$L$29:$L$33,MATCH(Z458,相性スクリプト1!$K$29:$K$33,0),)," ")</f>
        <v>434</v>
      </c>
      <c r="AX458" s="144">
        <f>IFERROR(U458*INDEX(相性スクリプト1!$L$29:$L$33,MATCH(AA458,相性スクリプト1!$K$29:$K$33,0),)," ")</f>
        <v>51.5</v>
      </c>
      <c r="AY458" s="144">
        <f>IFERROR(V458*INDEX(相性スクリプト1!$L$29:$L$33,MATCH(AB458,相性スクリプト1!$K$29:$K$33,0),)," ")</f>
        <v>49</v>
      </c>
      <c r="AZ458" s="144">
        <f t="shared" si="69"/>
        <v>3.3335999999999997</v>
      </c>
      <c r="BA458" s="144">
        <f t="shared" si="69"/>
        <v>4.4444999999999997</v>
      </c>
      <c r="BB458" s="144">
        <f t="shared" si="69"/>
        <v>2.2223999999999999</v>
      </c>
      <c r="BC458" s="144">
        <f t="shared" si="69"/>
        <v>1.1113</v>
      </c>
      <c r="BD458" s="144">
        <f t="shared" si="69"/>
        <v>5.5552000000000001</v>
      </c>
      <c r="BE458" s="144">
        <f t="shared" si="69"/>
        <v>6.6660999999999992</v>
      </c>
      <c r="BF458" s="126">
        <f t="shared" si="71"/>
        <v>342156</v>
      </c>
      <c r="BG458" s="149"/>
    </row>
    <row r="459" spans="1:59" x14ac:dyDescent="0.15">
      <c r="A459" s="108">
        <f t="shared" si="67"/>
        <v>293</v>
      </c>
      <c r="B459" s="54" t="s">
        <v>798</v>
      </c>
      <c r="C459" s="109" t="s">
        <v>193</v>
      </c>
      <c r="D459" s="109" t="s">
        <v>193</v>
      </c>
      <c r="E459" s="110" t="s">
        <v>147</v>
      </c>
      <c r="F459" s="110" t="s">
        <v>150</v>
      </c>
      <c r="G459" s="110">
        <v>270</v>
      </c>
      <c r="H459" s="110" t="s">
        <v>166</v>
      </c>
      <c r="I459" s="110">
        <v>-90</v>
      </c>
      <c r="J459" s="110" t="s">
        <v>144</v>
      </c>
      <c r="K459" s="110">
        <v>13</v>
      </c>
      <c r="L459" s="114" t="s">
        <v>335</v>
      </c>
      <c r="M459" s="114"/>
      <c r="N459" s="114"/>
      <c r="O459" s="114"/>
      <c r="P459" s="114"/>
      <c r="Q459" s="17">
        <v>127</v>
      </c>
      <c r="R459" s="17">
        <v>134</v>
      </c>
      <c r="S459" s="17">
        <v>210</v>
      </c>
      <c r="T459" s="17">
        <v>201</v>
      </c>
      <c r="U459" s="17">
        <v>115</v>
      </c>
      <c r="V459" s="17">
        <v>109</v>
      </c>
      <c r="W459" s="122" t="s">
        <v>144</v>
      </c>
      <c r="X459" s="122" t="s">
        <v>144</v>
      </c>
      <c r="Y459" s="122" t="s">
        <v>131</v>
      </c>
      <c r="Z459" s="122" t="s">
        <v>131</v>
      </c>
      <c r="AA459" s="122" t="s">
        <v>134</v>
      </c>
      <c r="AB459" s="122" t="s">
        <v>134</v>
      </c>
      <c r="AC459" s="126">
        <f t="shared" si="68"/>
        <v>4</v>
      </c>
      <c r="AD459" s="126">
        <f t="shared" si="68"/>
        <v>3</v>
      </c>
      <c r="AE459" s="126">
        <f t="shared" si="68"/>
        <v>1</v>
      </c>
      <c r="AF459" s="126">
        <f t="shared" si="68"/>
        <v>2</v>
      </c>
      <c r="AG459" s="126">
        <f t="shared" si="68"/>
        <v>5</v>
      </c>
      <c r="AH459" s="126">
        <f t="shared" si="68"/>
        <v>6</v>
      </c>
      <c r="AI459" s="134">
        <v>3163</v>
      </c>
      <c r="AJ459" s="134">
        <v>0</v>
      </c>
      <c r="AK459" s="134">
        <v>0</v>
      </c>
      <c r="AL459" s="134">
        <v>53</v>
      </c>
      <c r="AM459" s="134">
        <f t="shared" si="70"/>
        <v>3216</v>
      </c>
      <c r="AN459" s="135">
        <f t="shared" si="66"/>
        <v>3.6608796296296292E-2</v>
      </c>
      <c r="AO459" s="135">
        <f t="shared" si="66"/>
        <v>0</v>
      </c>
      <c r="AP459" s="135">
        <f t="shared" si="66"/>
        <v>0</v>
      </c>
      <c r="AQ459" s="135">
        <f t="shared" si="66"/>
        <v>6.134259259259259E-4</v>
      </c>
      <c r="AR459" s="135">
        <f t="shared" si="66"/>
        <v>3.7222222222222226E-2</v>
      </c>
      <c r="AS459" s="143"/>
      <c r="AT459" s="144">
        <f>IFERROR(Q459*INDEX(相性スクリプト1!$L$29:$L$33,MATCH(W459,相性スクリプト1!$K$29:$K$33,0),)," ")</f>
        <v>127</v>
      </c>
      <c r="AU459" s="144">
        <f>IFERROR(R459*INDEX(相性スクリプト1!$L$29:$L$33,MATCH(X459,相性スクリプト1!$K$29:$K$33,0),)," ")</f>
        <v>134</v>
      </c>
      <c r="AV459" s="144">
        <f>IFERROR(S459*INDEX(相性スクリプト1!$L$29:$L$33,MATCH(Y459,相性スクリプト1!$K$29:$K$33,0),)," ")</f>
        <v>420</v>
      </c>
      <c r="AW459" s="144">
        <f>IFERROR(T459*INDEX(相性スクリプト1!$L$29:$L$33,MATCH(Z459,相性スクリプト1!$K$29:$K$33,0),)," ")</f>
        <v>402</v>
      </c>
      <c r="AX459" s="144">
        <f>IFERROR(U459*INDEX(相性スクリプト1!$L$29:$L$33,MATCH(AA459,相性スクリプト1!$K$29:$K$33,0),)," ")</f>
        <v>57.5</v>
      </c>
      <c r="AY459" s="144">
        <f>IFERROR(V459*INDEX(相性スクリプト1!$L$29:$L$33,MATCH(AB459,相性スクリプト1!$K$29:$K$33,0),)," ")</f>
        <v>54.5</v>
      </c>
      <c r="AZ459" s="144">
        <f t="shared" si="69"/>
        <v>4.4446000000000003</v>
      </c>
      <c r="BA459" s="144">
        <f t="shared" si="69"/>
        <v>3.3334999999999999</v>
      </c>
      <c r="BB459" s="144">
        <f t="shared" si="69"/>
        <v>1.1113999999999999</v>
      </c>
      <c r="BC459" s="144">
        <f t="shared" si="69"/>
        <v>2.2223000000000002</v>
      </c>
      <c r="BD459" s="144">
        <f t="shared" si="69"/>
        <v>5.5552000000000001</v>
      </c>
      <c r="BE459" s="144">
        <f t="shared" si="69"/>
        <v>6.6660999999999992</v>
      </c>
      <c r="BF459" s="126">
        <f t="shared" si="71"/>
        <v>431256</v>
      </c>
      <c r="BG459" s="149"/>
    </row>
    <row r="460" spans="1:59" x14ac:dyDescent="0.15">
      <c r="A460" s="108">
        <f t="shared" si="67"/>
        <v>293</v>
      </c>
      <c r="B460" s="54" t="s">
        <v>799</v>
      </c>
      <c r="C460" s="109" t="s">
        <v>193</v>
      </c>
      <c r="D460" s="109" t="s">
        <v>193</v>
      </c>
      <c r="E460" s="110" t="s">
        <v>147</v>
      </c>
      <c r="F460" s="110" t="s">
        <v>150</v>
      </c>
      <c r="G460" s="110">
        <v>270</v>
      </c>
      <c r="H460" s="110" t="s">
        <v>166</v>
      </c>
      <c r="I460" s="110">
        <v>-90</v>
      </c>
      <c r="J460" s="110" t="s">
        <v>144</v>
      </c>
      <c r="K460" s="110">
        <v>13</v>
      </c>
      <c r="L460" s="114" t="s">
        <v>335</v>
      </c>
      <c r="M460" s="114"/>
      <c r="N460" s="114"/>
      <c r="O460" s="114"/>
      <c r="P460" s="114"/>
      <c r="Q460" s="17">
        <v>134</v>
      </c>
      <c r="R460" s="17">
        <v>118</v>
      </c>
      <c r="S460" s="17">
        <v>203</v>
      </c>
      <c r="T460" s="17">
        <v>216</v>
      </c>
      <c r="U460" s="17">
        <v>120</v>
      </c>
      <c r="V460" s="17">
        <v>107</v>
      </c>
      <c r="W460" s="122" t="s">
        <v>144</v>
      </c>
      <c r="X460" s="122" t="s">
        <v>144</v>
      </c>
      <c r="Y460" s="122" t="s">
        <v>131</v>
      </c>
      <c r="Z460" s="122" t="s">
        <v>131</v>
      </c>
      <c r="AA460" s="122" t="s">
        <v>134</v>
      </c>
      <c r="AB460" s="122" t="s">
        <v>134</v>
      </c>
      <c r="AC460" s="126">
        <f t="shared" si="68"/>
        <v>3</v>
      </c>
      <c r="AD460" s="126">
        <f t="shared" si="68"/>
        <v>4</v>
      </c>
      <c r="AE460" s="126">
        <f t="shared" si="68"/>
        <v>2</v>
      </c>
      <c r="AF460" s="126">
        <f t="shared" si="68"/>
        <v>1</v>
      </c>
      <c r="AG460" s="126">
        <f t="shared" si="68"/>
        <v>5</v>
      </c>
      <c r="AH460" s="126">
        <f t="shared" si="68"/>
        <v>6</v>
      </c>
      <c r="AI460" s="134">
        <v>3410</v>
      </c>
      <c r="AJ460" s="134">
        <v>0</v>
      </c>
      <c r="AK460" s="134">
        <v>0</v>
      </c>
      <c r="AL460" s="134">
        <v>326</v>
      </c>
      <c r="AM460" s="134">
        <f t="shared" si="70"/>
        <v>3736</v>
      </c>
      <c r="AN460" s="135">
        <f t="shared" si="66"/>
        <v>3.9467592592592596E-2</v>
      </c>
      <c r="AO460" s="135">
        <f t="shared" si="66"/>
        <v>0</v>
      </c>
      <c r="AP460" s="135">
        <f t="shared" si="66"/>
        <v>0</v>
      </c>
      <c r="AQ460" s="135">
        <f t="shared" si="66"/>
        <v>3.7731481481481483E-3</v>
      </c>
      <c r="AR460" s="135">
        <f t="shared" si="66"/>
        <v>4.3240740740740732E-2</v>
      </c>
      <c r="AS460" s="143"/>
      <c r="AT460" s="144">
        <f>IFERROR(Q460*INDEX(相性スクリプト1!$L$29:$L$33,MATCH(W460,相性スクリプト1!$K$29:$K$33,0),)," ")</f>
        <v>134</v>
      </c>
      <c r="AU460" s="144">
        <f>IFERROR(R460*INDEX(相性スクリプト1!$L$29:$L$33,MATCH(X460,相性スクリプト1!$K$29:$K$33,0),)," ")</f>
        <v>118</v>
      </c>
      <c r="AV460" s="144">
        <f>IFERROR(S460*INDEX(相性スクリプト1!$L$29:$L$33,MATCH(Y460,相性スクリプト1!$K$29:$K$33,0),)," ")</f>
        <v>406</v>
      </c>
      <c r="AW460" s="144">
        <f>IFERROR(T460*INDEX(相性スクリプト1!$L$29:$L$33,MATCH(Z460,相性スクリプト1!$K$29:$K$33,0),)," ")</f>
        <v>432</v>
      </c>
      <c r="AX460" s="144">
        <f>IFERROR(U460*INDEX(相性スクリプト1!$L$29:$L$33,MATCH(AA460,相性スクリプト1!$K$29:$K$33,0),)," ")</f>
        <v>60</v>
      </c>
      <c r="AY460" s="144">
        <f>IFERROR(V460*INDEX(相性スクリプト1!$L$29:$L$33,MATCH(AB460,相性スクリプト1!$K$29:$K$33,0),)," ")</f>
        <v>53.5</v>
      </c>
      <c r="AZ460" s="144">
        <f t="shared" si="69"/>
        <v>3.3335999999999997</v>
      </c>
      <c r="BA460" s="144">
        <f t="shared" si="69"/>
        <v>4.4554999999999998</v>
      </c>
      <c r="BB460" s="144">
        <f t="shared" si="69"/>
        <v>2.2223999999999999</v>
      </c>
      <c r="BC460" s="144">
        <f t="shared" si="69"/>
        <v>1.1113</v>
      </c>
      <c r="BD460" s="144">
        <f t="shared" si="69"/>
        <v>5.5442</v>
      </c>
      <c r="BE460" s="144">
        <f t="shared" si="69"/>
        <v>6.6660999999999992</v>
      </c>
      <c r="BF460" s="126">
        <f t="shared" si="71"/>
        <v>342156</v>
      </c>
      <c r="BG460" s="149"/>
    </row>
    <row r="461" spans="1:59" x14ac:dyDescent="0.15">
      <c r="A461" s="108">
        <f t="shared" si="67"/>
        <v>294</v>
      </c>
      <c r="B461" s="54" t="s">
        <v>800</v>
      </c>
      <c r="C461" s="109" t="s">
        <v>193</v>
      </c>
      <c r="D461" s="109" t="s">
        <v>210</v>
      </c>
      <c r="E461" s="110"/>
      <c r="F461" s="110"/>
      <c r="G461" s="110"/>
      <c r="H461" s="110"/>
      <c r="I461" s="110"/>
      <c r="J461" s="110"/>
      <c r="K461" s="110"/>
      <c r="L461" s="114"/>
      <c r="M461" s="114"/>
      <c r="N461" s="114"/>
      <c r="O461" s="114"/>
      <c r="P461" s="114"/>
      <c r="Q461" s="17"/>
      <c r="R461" s="17"/>
      <c r="S461" s="17"/>
      <c r="T461" s="17"/>
      <c r="U461" s="17"/>
      <c r="V461" s="17"/>
      <c r="W461" s="122"/>
      <c r="X461" s="122"/>
      <c r="Y461" s="122"/>
      <c r="Z461" s="122"/>
      <c r="AA461" s="122"/>
      <c r="AB461" s="122"/>
      <c r="AC461" s="126" t="str">
        <f t="shared" si="68"/>
        <v xml:space="preserve"> </v>
      </c>
      <c r="AD461" s="126" t="str">
        <f t="shared" si="68"/>
        <v xml:space="preserve"> </v>
      </c>
      <c r="AE461" s="126" t="str">
        <f t="shared" si="68"/>
        <v xml:space="preserve"> </v>
      </c>
      <c r="AF461" s="126" t="str">
        <f t="shared" si="68"/>
        <v xml:space="preserve"> </v>
      </c>
      <c r="AG461" s="126" t="str">
        <f t="shared" si="68"/>
        <v xml:space="preserve"> </v>
      </c>
      <c r="AH461" s="126" t="str">
        <f t="shared" si="68"/>
        <v xml:space="preserve"> </v>
      </c>
      <c r="AI461" s="134"/>
      <c r="AJ461" s="134"/>
      <c r="AK461" s="134"/>
      <c r="AL461" s="134"/>
      <c r="AM461" s="134" t="str">
        <f t="shared" si="70"/>
        <v xml:space="preserve"> </v>
      </c>
      <c r="AN461" s="135" t="str">
        <f t="shared" si="66"/>
        <v xml:space="preserve"> </v>
      </c>
      <c r="AO461" s="135" t="str">
        <f t="shared" si="66"/>
        <v xml:space="preserve"> </v>
      </c>
      <c r="AP461" s="135" t="str">
        <f t="shared" si="66"/>
        <v xml:space="preserve"> </v>
      </c>
      <c r="AQ461" s="135" t="str">
        <f t="shared" si="66"/>
        <v xml:space="preserve"> </v>
      </c>
      <c r="AR461" s="135" t="str">
        <f t="shared" si="66"/>
        <v xml:space="preserve"> </v>
      </c>
      <c r="AS461" s="143"/>
      <c r="AT461" s="144" t="str">
        <f>IFERROR(Q461*INDEX(相性スクリプト1!$L$29:$L$33,MATCH(W461,相性スクリプト1!$K$29:$K$33,0),)," ")</f>
        <v xml:space="preserve"> </v>
      </c>
      <c r="AU461" s="144" t="str">
        <f>IFERROR(R461*INDEX(相性スクリプト1!$L$29:$L$33,MATCH(X461,相性スクリプト1!$K$29:$K$33,0),)," ")</f>
        <v xml:space="preserve"> </v>
      </c>
      <c r="AV461" s="144" t="str">
        <f>IFERROR(S461*INDEX(相性スクリプト1!$L$29:$L$33,MATCH(Y461,相性スクリプト1!$K$29:$K$33,0),)," ")</f>
        <v xml:space="preserve"> </v>
      </c>
      <c r="AW461" s="144" t="str">
        <f>IFERROR(T461*INDEX(相性スクリプト1!$L$29:$L$33,MATCH(Z461,相性スクリプト1!$K$29:$K$33,0),)," ")</f>
        <v xml:space="preserve"> </v>
      </c>
      <c r="AX461" s="144" t="str">
        <f>IFERROR(U461*INDEX(相性スクリプト1!$L$29:$L$33,MATCH(AA461,相性スクリプト1!$K$29:$K$33,0),)," ")</f>
        <v xml:space="preserve"> </v>
      </c>
      <c r="AY461" s="144" t="str">
        <f>IFERROR(V461*INDEX(相性スクリプト1!$L$29:$L$33,MATCH(AB461,相性スクリプト1!$K$29:$K$33,0),)," ")</f>
        <v xml:space="preserve"> </v>
      </c>
      <c r="AZ461" s="144" t="str">
        <f t="shared" si="69"/>
        <v xml:space="preserve"> </v>
      </c>
      <c r="BA461" s="144" t="str">
        <f t="shared" si="69"/>
        <v xml:space="preserve"> </v>
      </c>
      <c r="BB461" s="144" t="str">
        <f t="shared" si="69"/>
        <v xml:space="preserve"> </v>
      </c>
      <c r="BC461" s="144" t="str">
        <f t="shared" si="69"/>
        <v xml:space="preserve"> </v>
      </c>
      <c r="BD461" s="144" t="str">
        <f t="shared" si="69"/>
        <v xml:space="preserve"> </v>
      </c>
      <c r="BE461" s="144" t="str">
        <f t="shared" si="69"/>
        <v xml:space="preserve"> </v>
      </c>
      <c r="BF461" s="126" t="str">
        <f t="shared" si="71"/>
        <v xml:space="preserve"> </v>
      </c>
      <c r="BG461" s="149"/>
    </row>
    <row r="462" spans="1:59" x14ac:dyDescent="0.15">
      <c r="A462" s="108">
        <f t="shared" si="67"/>
        <v>294</v>
      </c>
      <c r="B462" s="54" t="s">
        <v>801</v>
      </c>
      <c r="C462" s="109" t="s">
        <v>193</v>
      </c>
      <c r="D462" s="109" t="s">
        <v>210</v>
      </c>
      <c r="E462" s="110" t="s">
        <v>147</v>
      </c>
      <c r="F462" s="110" t="s">
        <v>156</v>
      </c>
      <c r="G462" s="110">
        <v>290</v>
      </c>
      <c r="H462" s="110" t="s">
        <v>275</v>
      </c>
      <c r="I462" s="110">
        <v>-60</v>
      </c>
      <c r="J462" s="110" t="s">
        <v>135</v>
      </c>
      <c r="K462" s="110">
        <v>13</v>
      </c>
      <c r="L462" s="114" t="s">
        <v>335</v>
      </c>
      <c r="M462" s="114"/>
      <c r="N462" s="114"/>
      <c r="O462" s="114"/>
      <c r="P462" s="114"/>
      <c r="Q462" s="17">
        <v>109</v>
      </c>
      <c r="R462" s="17">
        <v>152</v>
      </c>
      <c r="S462" s="17">
        <v>191</v>
      </c>
      <c r="T462" s="17">
        <v>205</v>
      </c>
      <c r="U462" s="17">
        <v>126</v>
      </c>
      <c r="V462" s="17">
        <v>92</v>
      </c>
      <c r="W462" s="122" t="s">
        <v>134</v>
      </c>
      <c r="X462" s="122" t="s">
        <v>144</v>
      </c>
      <c r="Y462" s="122" t="s">
        <v>131</v>
      </c>
      <c r="Z462" s="122" t="s">
        <v>131</v>
      </c>
      <c r="AA462" s="122" t="s">
        <v>144</v>
      </c>
      <c r="AB462" s="122" t="s">
        <v>134</v>
      </c>
      <c r="AC462" s="126">
        <f t="shared" si="68"/>
        <v>5</v>
      </c>
      <c r="AD462" s="126">
        <f t="shared" si="68"/>
        <v>3</v>
      </c>
      <c r="AE462" s="126">
        <f t="shared" si="68"/>
        <v>2</v>
      </c>
      <c r="AF462" s="126">
        <f t="shared" si="68"/>
        <v>1</v>
      </c>
      <c r="AG462" s="126">
        <f t="shared" si="68"/>
        <v>4</v>
      </c>
      <c r="AH462" s="126">
        <f t="shared" si="68"/>
        <v>6</v>
      </c>
      <c r="AI462" s="134">
        <v>0</v>
      </c>
      <c r="AJ462" s="134">
        <v>0</v>
      </c>
      <c r="AK462" s="134">
        <v>0</v>
      </c>
      <c r="AL462" s="134">
        <v>2265</v>
      </c>
      <c r="AM462" s="134">
        <f t="shared" si="70"/>
        <v>2265</v>
      </c>
      <c r="AN462" s="135">
        <f t="shared" si="66"/>
        <v>0</v>
      </c>
      <c r="AO462" s="135">
        <f t="shared" si="66"/>
        <v>0</v>
      </c>
      <c r="AP462" s="135">
        <f t="shared" si="66"/>
        <v>0</v>
      </c>
      <c r="AQ462" s="135">
        <f t="shared" si="66"/>
        <v>2.6215277777777778E-2</v>
      </c>
      <c r="AR462" s="135">
        <f t="shared" si="66"/>
        <v>2.6215277777777778E-2</v>
      </c>
      <c r="AS462" s="143"/>
      <c r="AT462" s="144">
        <f>IFERROR(Q462*INDEX(相性スクリプト1!$L$29:$L$33,MATCH(W462,相性スクリプト1!$K$29:$K$33,0),)," ")</f>
        <v>54.5</v>
      </c>
      <c r="AU462" s="144">
        <f>IFERROR(R462*INDEX(相性スクリプト1!$L$29:$L$33,MATCH(X462,相性スクリプト1!$K$29:$K$33,0),)," ")</f>
        <v>152</v>
      </c>
      <c r="AV462" s="144">
        <f>IFERROR(S462*INDEX(相性スクリプト1!$L$29:$L$33,MATCH(Y462,相性スクリプト1!$K$29:$K$33,0),)," ")</f>
        <v>382</v>
      </c>
      <c r="AW462" s="144">
        <f>IFERROR(T462*INDEX(相性スクリプト1!$L$29:$L$33,MATCH(Z462,相性スクリプト1!$K$29:$K$33,0),)," ")</f>
        <v>410</v>
      </c>
      <c r="AX462" s="144">
        <f>IFERROR(U462*INDEX(相性スクリプト1!$L$29:$L$33,MATCH(AA462,相性スクリプト1!$K$29:$K$33,0),)," ")</f>
        <v>126</v>
      </c>
      <c r="AY462" s="144">
        <f>IFERROR(V462*INDEX(相性スクリプト1!$L$29:$L$33,MATCH(AB462,相性スクリプト1!$K$29:$K$33,0),)," ")</f>
        <v>46</v>
      </c>
      <c r="AZ462" s="144">
        <f t="shared" si="69"/>
        <v>5.5556000000000001</v>
      </c>
      <c r="BA462" s="144">
        <f t="shared" si="69"/>
        <v>3.3334999999999999</v>
      </c>
      <c r="BB462" s="144">
        <f t="shared" si="69"/>
        <v>2.2223999999999999</v>
      </c>
      <c r="BC462" s="144">
        <f t="shared" si="69"/>
        <v>1.1113</v>
      </c>
      <c r="BD462" s="144">
        <f t="shared" si="69"/>
        <v>4.4442000000000004</v>
      </c>
      <c r="BE462" s="144">
        <f t="shared" si="69"/>
        <v>6.6660999999999992</v>
      </c>
      <c r="BF462" s="126">
        <f t="shared" si="71"/>
        <v>532146</v>
      </c>
      <c r="BG462" s="149"/>
    </row>
    <row r="463" spans="1:59" x14ac:dyDescent="0.15">
      <c r="A463" s="108">
        <f t="shared" si="67"/>
        <v>294</v>
      </c>
      <c r="B463" s="54" t="s">
        <v>802</v>
      </c>
      <c r="C463" s="109" t="s">
        <v>193</v>
      </c>
      <c r="D463" s="109" t="s">
        <v>210</v>
      </c>
      <c r="E463" s="110" t="s">
        <v>147</v>
      </c>
      <c r="F463" s="110" t="s">
        <v>156</v>
      </c>
      <c r="G463" s="110">
        <v>310</v>
      </c>
      <c r="H463" s="110" t="s">
        <v>149</v>
      </c>
      <c r="I463" s="110">
        <v>-40</v>
      </c>
      <c r="J463" s="110" t="s">
        <v>144</v>
      </c>
      <c r="K463" s="110">
        <v>13</v>
      </c>
      <c r="L463" s="114" t="s">
        <v>335</v>
      </c>
      <c r="M463" s="114" t="s">
        <v>496</v>
      </c>
      <c r="N463" s="114"/>
      <c r="O463" s="114"/>
      <c r="P463" s="114"/>
      <c r="Q463" s="17">
        <v>116</v>
      </c>
      <c r="R463" s="17">
        <v>121</v>
      </c>
      <c r="S463" s="17">
        <v>168</v>
      </c>
      <c r="T463" s="17">
        <v>220</v>
      </c>
      <c r="U463" s="17">
        <v>92</v>
      </c>
      <c r="V463" s="17">
        <v>144</v>
      </c>
      <c r="W463" s="122" t="s">
        <v>144</v>
      </c>
      <c r="X463" s="122" t="s">
        <v>144</v>
      </c>
      <c r="Y463" s="122" t="s">
        <v>135</v>
      </c>
      <c r="Z463" s="122" t="s">
        <v>131</v>
      </c>
      <c r="AA463" s="122" t="s">
        <v>134</v>
      </c>
      <c r="AB463" s="122" t="s">
        <v>134</v>
      </c>
      <c r="AC463" s="126">
        <f t="shared" si="68"/>
        <v>4</v>
      </c>
      <c r="AD463" s="126">
        <f t="shared" si="68"/>
        <v>3</v>
      </c>
      <c r="AE463" s="126">
        <f t="shared" si="68"/>
        <v>2</v>
      </c>
      <c r="AF463" s="126">
        <f t="shared" si="68"/>
        <v>1</v>
      </c>
      <c r="AG463" s="126">
        <f t="shared" si="68"/>
        <v>6</v>
      </c>
      <c r="AH463" s="126">
        <f t="shared" si="68"/>
        <v>5</v>
      </c>
      <c r="AI463" s="134">
        <v>3010</v>
      </c>
      <c r="AJ463" s="134">
        <v>0</v>
      </c>
      <c r="AK463" s="134">
        <v>0</v>
      </c>
      <c r="AL463" s="134">
        <v>265</v>
      </c>
      <c r="AM463" s="134">
        <f t="shared" si="70"/>
        <v>3275</v>
      </c>
      <c r="AN463" s="135">
        <f t="shared" si="66"/>
        <v>3.4837962962962959E-2</v>
      </c>
      <c r="AO463" s="135">
        <f t="shared" si="66"/>
        <v>0</v>
      </c>
      <c r="AP463" s="135">
        <f t="shared" si="66"/>
        <v>0</v>
      </c>
      <c r="AQ463" s="135">
        <f t="shared" si="66"/>
        <v>3.0671296296296293E-3</v>
      </c>
      <c r="AR463" s="135">
        <f t="shared" si="66"/>
        <v>3.7905092592592594E-2</v>
      </c>
      <c r="AS463" s="143"/>
      <c r="AT463" s="144">
        <f>IFERROR(Q463*INDEX(相性スクリプト1!$L$29:$L$33,MATCH(W463,相性スクリプト1!$K$29:$K$33,0),)," ")</f>
        <v>116</v>
      </c>
      <c r="AU463" s="144">
        <f>IFERROR(R463*INDEX(相性スクリプト1!$L$29:$L$33,MATCH(X463,相性スクリプト1!$K$29:$K$33,0),)," ")</f>
        <v>121</v>
      </c>
      <c r="AV463" s="144">
        <f>IFERROR(S463*INDEX(相性スクリプト1!$L$29:$L$33,MATCH(Y463,相性スクリプト1!$K$29:$K$33,0),)," ")</f>
        <v>252</v>
      </c>
      <c r="AW463" s="144">
        <f>IFERROR(T463*INDEX(相性スクリプト1!$L$29:$L$33,MATCH(Z463,相性スクリプト1!$K$29:$K$33,0),)," ")</f>
        <v>440</v>
      </c>
      <c r="AX463" s="144">
        <f>IFERROR(U463*INDEX(相性スクリプト1!$L$29:$L$33,MATCH(AA463,相性スクリプト1!$K$29:$K$33,0),)," ")</f>
        <v>46</v>
      </c>
      <c r="AY463" s="144">
        <f>IFERROR(V463*INDEX(相性スクリプト1!$L$29:$L$33,MATCH(AB463,相性スクリプト1!$K$29:$K$33,0),)," ")</f>
        <v>72</v>
      </c>
      <c r="AZ463" s="144">
        <f t="shared" si="69"/>
        <v>4.4556000000000004</v>
      </c>
      <c r="BA463" s="144">
        <f t="shared" si="69"/>
        <v>3.3445</v>
      </c>
      <c r="BB463" s="144">
        <f t="shared" si="69"/>
        <v>2.2223999999999999</v>
      </c>
      <c r="BC463" s="144">
        <f t="shared" si="69"/>
        <v>1.1113</v>
      </c>
      <c r="BD463" s="144">
        <f t="shared" si="69"/>
        <v>6.6661999999999999</v>
      </c>
      <c r="BE463" s="144">
        <f t="shared" si="69"/>
        <v>5.5331000000000001</v>
      </c>
      <c r="BF463" s="126">
        <f t="shared" si="71"/>
        <v>432165</v>
      </c>
      <c r="BG463" s="149"/>
    </row>
    <row r="464" spans="1:59" x14ac:dyDescent="0.15">
      <c r="A464" s="108">
        <f t="shared" si="67"/>
        <v>294</v>
      </c>
      <c r="B464" s="54" t="s">
        <v>803</v>
      </c>
      <c r="C464" s="109" t="s">
        <v>193</v>
      </c>
      <c r="D464" s="109" t="s">
        <v>210</v>
      </c>
      <c r="E464" s="110" t="s">
        <v>147</v>
      </c>
      <c r="F464" s="110" t="s">
        <v>156</v>
      </c>
      <c r="G464" s="110">
        <v>310</v>
      </c>
      <c r="H464" s="110" t="s">
        <v>155</v>
      </c>
      <c r="I464" s="110">
        <v>-10</v>
      </c>
      <c r="J464" s="110" t="s">
        <v>134</v>
      </c>
      <c r="K464" s="110">
        <v>13</v>
      </c>
      <c r="L464" s="114" t="s">
        <v>335</v>
      </c>
      <c r="M464" s="114"/>
      <c r="N464" s="114"/>
      <c r="O464" s="114"/>
      <c r="P464" s="114"/>
      <c r="Q464" s="17">
        <v>180</v>
      </c>
      <c r="R464" s="17">
        <v>143</v>
      </c>
      <c r="S464" s="17">
        <v>159</v>
      </c>
      <c r="T464" s="17">
        <v>137</v>
      </c>
      <c r="U464" s="17">
        <v>105</v>
      </c>
      <c r="V464" s="17">
        <v>93</v>
      </c>
      <c r="W464" s="122" t="s">
        <v>144</v>
      </c>
      <c r="X464" s="122" t="s">
        <v>135</v>
      </c>
      <c r="Y464" s="122" t="s">
        <v>135</v>
      </c>
      <c r="Z464" s="122" t="s">
        <v>144</v>
      </c>
      <c r="AA464" s="122" t="s">
        <v>134</v>
      </c>
      <c r="AB464" s="122" t="s">
        <v>144</v>
      </c>
      <c r="AC464" s="126">
        <f t="shared" si="68"/>
        <v>3</v>
      </c>
      <c r="AD464" s="126">
        <f t="shared" si="68"/>
        <v>2</v>
      </c>
      <c r="AE464" s="126">
        <f t="shared" si="68"/>
        <v>1</v>
      </c>
      <c r="AF464" s="126">
        <f t="shared" si="68"/>
        <v>4</v>
      </c>
      <c r="AG464" s="126">
        <f t="shared" si="68"/>
        <v>6</v>
      </c>
      <c r="AH464" s="126">
        <f t="shared" si="68"/>
        <v>5</v>
      </c>
      <c r="AI464" s="134">
        <v>529</v>
      </c>
      <c r="AJ464" s="134">
        <v>0</v>
      </c>
      <c r="AK464" s="134">
        <v>0</v>
      </c>
      <c r="AL464" s="134">
        <v>264</v>
      </c>
      <c r="AM464" s="134">
        <f t="shared" si="70"/>
        <v>793</v>
      </c>
      <c r="AN464" s="135">
        <f t="shared" si="66"/>
        <v>6.1226851851851859E-3</v>
      </c>
      <c r="AO464" s="135">
        <f t="shared" si="66"/>
        <v>0</v>
      </c>
      <c r="AP464" s="135">
        <f t="shared" si="66"/>
        <v>0</v>
      </c>
      <c r="AQ464" s="135">
        <f t="shared" si="66"/>
        <v>3.0555555555555553E-3</v>
      </c>
      <c r="AR464" s="135">
        <f t="shared" si="66"/>
        <v>9.1782407407407403E-3</v>
      </c>
      <c r="AS464" s="143"/>
      <c r="AT464" s="144">
        <f>IFERROR(Q464*INDEX(相性スクリプト1!$L$29:$L$33,MATCH(W464,相性スクリプト1!$K$29:$K$33,0),)," ")</f>
        <v>180</v>
      </c>
      <c r="AU464" s="144">
        <f>IFERROR(R464*INDEX(相性スクリプト1!$L$29:$L$33,MATCH(X464,相性スクリプト1!$K$29:$K$33,0),)," ")</f>
        <v>214.5</v>
      </c>
      <c r="AV464" s="144">
        <f>IFERROR(S464*INDEX(相性スクリプト1!$L$29:$L$33,MATCH(Y464,相性スクリプト1!$K$29:$K$33,0),)," ")</f>
        <v>238.5</v>
      </c>
      <c r="AW464" s="144">
        <f>IFERROR(T464*INDEX(相性スクリプト1!$L$29:$L$33,MATCH(Z464,相性スクリプト1!$K$29:$K$33,0),)," ")</f>
        <v>137</v>
      </c>
      <c r="AX464" s="144">
        <f>IFERROR(U464*INDEX(相性スクリプト1!$L$29:$L$33,MATCH(AA464,相性スクリプト1!$K$29:$K$33,0),)," ")</f>
        <v>52.5</v>
      </c>
      <c r="AY464" s="144">
        <f>IFERROR(V464*INDEX(相性スクリプト1!$L$29:$L$33,MATCH(AB464,相性スクリプト1!$K$29:$K$33,0),)," ")</f>
        <v>93</v>
      </c>
      <c r="AZ464" s="144">
        <f t="shared" si="69"/>
        <v>3.3115999999999994</v>
      </c>
      <c r="BA464" s="144">
        <f t="shared" si="69"/>
        <v>2.2335000000000003</v>
      </c>
      <c r="BB464" s="144">
        <f t="shared" si="69"/>
        <v>1.1224000000000001</v>
      </c>
      <c r="BC464" s="144">
        <f t="shared" si="69"/>
        <v>4.4443000000000001</v>
      </c>
      <c r="BD464" s="144">
        <f t="shared" si="69"/>
        <v>6.6551999999999998</v>
      </c>
      <c r="BE464" s="144">
        <f t="shared" si="69"/>
        <v>5.5660999999999996</v>
      </c>
      <c r="BF464" s="126">
        <f t="shared" si="71"/>
        <v>321465</v>
      </c>
      <c r="BG464" s="149"/>
    </row>
    <row r="465" spans="1:59" x14ac:dyDescent="0.15">
      <c r="A465" s="108">
        <f t="shared" si="67"/>
        <v>295</v>
      </c>
      <c r="B465" s="54" t="s">
        <v>804</v>
      </c>
      <c r="C465" s="109" t="s">
        <v>805</v>
      </c>
      <c r="D465" s="109" t="s">
        <v>169</v>
      </c>
      <c r="E465" s="110" t="s">
        <v>128</v>
      </c>
      <c r="F465" s="110" t="s">
        <v>162</v>
      </c>
      <c r="G465" s="110">
        <v>330</v>
      </c>
      <c r="H465" s="110" t="s">
        <v>141</v>
      </c>
      <c r="I465" s="110">
        <v>60</v>
      </c>
      <c r="J465" s="110" t="s">
        <v>144</v>
      </c>
      <c r="K465" s="110">
        <v>12</v>
      </c>
      <c r="L465" s="114" t="s">
        <v>806</v>
      </c>
      <c r="M465" s="114"/>
      <c r="N465" s="114"/>
      <c r="O465" s="114" t="s">
        <v>807</v>
      </c>
      <c r="P465" s="114"/>
      <c r="Q465" s="17">
        <v>160</v>
      </c>
      <c r="R465" s="17">
        <v>120</v>
      </c>
      <c r="S465" s="17">
        <v>60</v>
      </c>
      <c r="T465" s="17">
        <v>100</v>
      </c>
      <c r="U465" s="17">
        <v>150</v>
      </c>
      <c r="V465" s="17">
        <v>50</v>
      </c>
      <c r="W465" s="122" t="s">
        <v>135</v>
      </c>
      <c r="X465" s="122" t="s">
        <v>144</v>
      </c>
      <c r="Y465" s="122" t="s">
        <v>134</v>
      </c>
      <c r="Z465" s="122" t="s">
        <v>144</v>
      </c>
      <c r="AA465" s="122" t="s">
        <v>135</v>
      </c>
      <c r="AB465" s="122" t="s">
        <v>133</v>
      </c>
      <c r="AC465" s="126">
        <f t="shared" si="68"/>
        <v>1</v>
      </c>
      <c r="AD465" s="126">
        <f t="shared" si="68"/>
        <v>3</v>
      </c>
      <c r="AE465" s="126">
        <f t="shared" si="68"/>
        <v>5</v>
      </c>
      <c r="AF465" s="126">
        <f t="shared" si="68"/>
        <v>4</v>
      </c>
      <c r="AG465" s="126">
        <f t="shared" si="68"/>
        <v>2</v>
      </c>
      <c r="AH465" s="126">
        <f t="shared" si="68"/>
        <v>6</v>
      </c>
      <c r="AI465" s="134">
        <v>5</v>
      </c>
      <c r="AJ465" s="134">
        <v>0</v>
      </c>
      <c r="AK465" s="134">
        <v>0</v>
      </c>
      <c r="AL465" s="134">
        <v>0</v>
      </c>
      <c r="AM465" s="134">
        <f t="shared" si="70"/>
        <v>5</v>
      </c>
      <c r="AN465" s="135">
        <f t="shared" ref="AN465:AR515" si="72">IF(OR(ISBLANK(AI465),AI465=" ")," ",IF(AI465&lt;0,"？",IFERROR(AI465/24/60/60,"-")))</f>
        <v>5.7870370370370373E-5</v>
      </c>
      <c r="AO465" s="135">
        <f t="shared" si="72"/>
        <v>0</v>
      </c>
      <c r="AP465" s="135">
        <f t="shared" si="72"/>
        <v>0</v>
      </c>
      <c r="AQ465" s="135">
        <f t="shared" si="72"/>
        <v>0</v>
      </c>
      <c r="AR465" s="135">
        <f t="shared" si="72"/>
        <v>5.7870370370370373E-5</v>
      </c>
      <c r="AS465" s="143"/>
      <c r="AT465" s="144">
        <f>IFERROR(Q465*INDEX(相性スクリプト1!$L$29:$L$33,MATCH(W465,相性スクリプト1!$K$29:$K$33,0),)," ")</f>
        <v>240</v>
      </c>
      <c r="AU465" s="144">
        <f>IFERROR(R465*INDEX(相性スクリプト1!$L$29:$L$33,MATCH(X465,相性スクリプト1!$K$29:$K$33,0),)," ")</f>
        <v>120</v>
      </c>
      <c r="AV465" s="144">
        <f>IFERROR(S465*INDEX(相性スクリプト1!$L$29:$L$33,MATCH(Y465,相性スクリプト1!$K$29:$K$33,0),)," ")</f>
        <v>30</v>
      </c>
      <c r="AW465" s="144">
        <f>IFERROR(T465*INDEX(相性スクリプト1!$L$29:$L$33,MATCH(Z465,相性スクリプト1!$K$29:$K$33,0),)," ")</f>
        <v>100</v>
      </c>
      <c r="AX465" s="144">
        <f>IFERROR(U465*INDEX(相性スクリプト1!$L$29:$L$33,MATCH(AA465,相性スクリプト1!$K$29:$K$33,0),)," ")</f>
        <v>225</v>
      </c>
      <c r="AY465" s="144">
        <f>IFERROR(V465*INDEX(相性スクリプト1!$L$29:$L$33,MATCH(AB465,相性スクリプト1!$K$29:$K$33,0),)," ")</f>
        <v>0</v>
      </c>
      <c r="AZ465" s="144">
        <f t="shared" si="69"/>
        <v>1.1115999999999999</v>
      </c>
      <c r="BA465" s="144">
        <f t="shared" si="69"/>
        <v>3.3334999999999999</v>
      </c>
      <c r="BB465" s="144">
        <f t="shared" si="69"/>
        <v>5.5553999999999997</v>
      </c>
      <c r="BC465" s="144">
        <f t="shared" si="69"/>
        <v>4.4443000000000001</v>
      </c>
      <c r="BD465" s="144">
        <f t="shared" si="69"/>
        <v>2.2222</v>
      </c>
      <c r="BE465" s="144">
        <f t="shared" si="69"/>
        <v>6.6660999999999992</v>
      </c>
      <c r="BF465" s="126">
        <f t="shared" si="71"/>
        <v>135426</v>
      </c>
      <c r="BG465" s="149"/>
    </row>
    <row r="466" spans="1:59" x14ac:dyDescent="0.15">
      <c r="A466" s="108">
        <f t="shared" si="67"/>
        <v>295</v>
      </c>
      <c r="B466" s="54" t="s">
        <v>808</v>
      </c>
      <c r="C466" s="109" t="s">
        <v>805</v>
      </c>
      <c r="D466" s="109" t="s">
        <v>169</v>
      </c>
      <c r="E466" s="110" t="s">
        <v>128</v>
      </c>
      <c r="F466" s="110" t="s">
        <v>162</v>
      </c>
      <c r="G466" s="110">
        <v>350</v>
      </c>
      <c r="H466" s="110" t="s">
        <v>141</v>
      </c>
      <c r="I466" s="110">
        <v>60</v>
      </c>
      <c r="J466" s="110" t="s">
        <v>144</v>
      </c>
      <c r="K466" s="110">
        <v>12</v>
      </c>
      <c r="L466" s="114" t="s">
        <v>806</v>
      </c>
      <c r="M466" s="114"/>
      <c r="N466" s="114"/>
      <c r="O466" s="114" t="s">
        <v>807</v>
      </c>
      <c r="P466" s="114"/>
      <c r="Q466" s="17">
        <v>182</v>
      </c>
      <c r="R466" s="17">
        <v>122</v>
      </c>
      <c r="S466" s="17">
        <v>64</v>
      </c>
      <c r="T466" s="17">
        <v>137</v>
      </c>
      <c r="U466" s="17">
        <v>162</v>
      </c>
      <c r="V466" s="17">
        <v>53</v>
      </c>
      <c r="W466" s="122" t="s">
        <v>135</v>
      </c>
      <c r="X466" s="122" t="s">
        <v>144</v>
      </c>
      <c r="Y466" s="122" t="s">
        <v>134</v>
      </c>
      <c r="Z466" s="122" t="s">
        <v>144</v>
      </c>
      <c r="AA466" s="122" t="s">
        <v>135</v>
      </c>
      <c r="AB466" s="122" t="s">
        <v>133</v>
      </c>
      <c r="AC466" s="126">
        <f t="shared" si="68"/>
        <v>1</v>
      </c>
      <c r="AD466" s="126">
        <f t="shared" si="68"/>
        <v>4</v>
      </c>
      <c r="AE466" s="126">
        <f t="shared" si="68"/>
        <v>5</v>
      </c>
      <c r="AF466" s="126">
        <f t="shared" si="68"/>
        <v>3</v>
      </c>
      <c r="AG466" s="126">
        <f t="shared" si="68"/>
        <v>2</v>
      </c>
      <c r="AH466" s="126">
        <f t="shared" si="68"/>
        <v>6</v>
      </c>
      <c r="AI466" s="134">
        <v>3289</v>
      </c>
      <c r="AJ466" s="134">
        <v>0</v>
      </c>
      <c r="AK466" s="134">
        <v>0</v>
      </c>
      <c r="AL466" s="134">
        <v>8</v>
      </c>
      <c r="AM466" s="134">
        <f t="shared" si="70"/>
        <v>3297</v>
      </c>
      <c r="AN466" s="135">
        <f t="shared" si="72"/>
        <v>3.8067129629629631E-2</v>
      </c>
      <c r="AO466" s="135">
        <f t="shared" si="72"/>
        <v>0</v>
      </c>
      <c r="AP466" s="135">
        <f t="shared" si="72"/>
        <v>0</v>
      </c>
      <c r="AQ466" s="135">
        <f t="shared" si="72"/>
        <v>9.2592592592592588E-5</v>
      </c>
      <c r="AR466" s="135">
        <f t="shared" si="72"/>
        <v>3.815972222222222E-2</v>
      </c>
      <c r="AS466" s="143"/>
      <c r="AT466" s="144">
        <f>IFERROR(Q466*INDEX(相性スクリプト1!$L$29:$L$33,MATCH(W466,相性スクリプト1!$K$29:$K$33,0),)," ")</f>
        <v>273</v>
      </c>
      <c r="AU466" s="144">
        <f>IFERROR(R466*INDEX(相性スクリプト1!$L$29:$L$33,MATCH(X466,相性スクリプト1!$K$29:$K$33,0),)," ")</f>
        <v>122</v>
      </c>
      <c r="AV466" s="144">
        <f>IFERROR(S466*INDEX(相性スクリプト1!$L$29:$L$33,MATCH(Y466,相性スクリプト1!$K$29:$K$33,0),)," ")</f>
        <v>32</v>
      </c>
      <c r="AW466" s="144">
        <f>IFERROR(T466*INDEX(相性スクリプト1!$L$29:$L$33,MATCH(Z466,相性スクリプト1!$K$29:$K$33,0),)," ")</f>
        <v>137</v>
      </c>
      <c r="AX466" s="144">
        <f>IFERROR(U466*INDEX(相性スクリプト1!$L$29:$L$33,MATCH(AA466,相性スクリプト1!$K$29:$K$33,0),)," ")</f>
        <v>243</v>
      </c>
      <c r="AY466" s="144">
        <f>IFERROR(V466*INDEX(相性スクリプト1!$L$29:$L$33,MATCH(AB466,相性スクリプト1!$K$29:$K$33,0),)," ")</f>
        <v>0</v>
      </c>
      <c r="AZ466" s="144">
        <f t="shared" si="69"/>
        <v>1.1115999999999999</v>
      </c>
      <c r="BA466" s="144">
        <f t="shared" si="69"/>
        <v>4.4444999999999997</v>
      </c>
      <c r="BB466" s="144">
        <f t="shared" si="69"/>
        <v>5.5553999999999997</v>
      </c>
      <c r="BC466" s="144">
        <f t="shared" si="69"/>
        <v>3.3332999999999999</v>
      </c>
      <c r="BD466" s="144">
        <f t="shared" si="69"/>
        <v>2.2222</v>
      </c>
      <c r="BE466" s="144">
        <f t="shared" si="69"/>
        <v>6.6660999999999992</v>
      </c>
      <c r="BF466" s="126">
        <f t="shared" si="71"/>
        <v>145326</v>
      </c>
      <c r="BG466" s="149"/>
    </row>
    <row r="467" spans="1:59" x14ac:dyDescent="0.15">
      <c r="A467" s="108">
        <f t="shared" si="67"/>
        <v>296</v>
      </c>
      <c r="B467" s="54" t="s">
        <v>809</v>
      </c>
      <c r="C467" s="109" t="s">
        <v>805</v>
      </c>
      <c r="D467" s="109" t="s">
        <v>193</v>
      </c>
      <c r="E467" s="110" t="s">
        <v>147</v>
      </c>
      <c r="F467" s="110" t="s">
        <v>150</v>
      </c>
      <c r="G467" s="110">
        <v>310</v>
      </c>
      <c r="H467" s="110" t="s">
        <v>166</v>
      </c>
      <c r="I467" s="110">
        <v>-80</v>
      </c>
      <c r="J467" s="110" t="s">
        <v>134</v>
      </c>
      <c r="K467" s="110">
        <v>14</v>
      </c>
      <c r="L467" s="114" t="s">
        <v>810</v>
      </c>
      <c r="M467" s="114"/>
      <c r="N467" s="114"/>
      <c r="O467" s="114" t="s">
        <v>811</v>
      </c>
      <c r="P467" s="114"/>
      <c r="Q467" s="17">
        <v>150</v>
      </c>
      <c r="R467" s="17">
        <v>140</v>
      </c>
      <c r="S467" s="17">
        <v>130</v>
      </c>
      <c r="T467" s="17">
        <v>110</v>
      </c>
      <c r="U467" s="17">
        <v>100</v>
      </c>
      <c r="V467" s="17">
        <v>40</v>
      </c>
      <c r="W467" s="122" t="s">
        <v>135</v>
      </c>
      <c r="X467" s="122" t="s">
        <v>135</v>
      </c>
      <c r="Y467" s="122" t="s">
        <v>144</v>
      </c>
      <c r="Z467" s="122" t="s">
        <v>144</v>
      </c>
      <c r="AA467" s="122" t="s">
        <v>144</v>
      </c>
      <c r="AB467" s="122" t="s">
        <v>133</v>
      </c>
      <c r="AC467" s="126">
        <f t="shared" si="68"/>
        <v>1</v>
      </c>
      <c r="AD467" s="126">
        <f t="shared" si="68"/>
        <v>2</v>
      </c>
      <c r="AE467" s="126">
        <f t="shared" si="68"/>
        <v>3</v>
      </c>
      <c r="AF467" s="126">
        <f t="shared" si="68"/>
        <v>4</v>
      </c>
      <c r="AG467" s="126">
        <f t="shared" si="68"/>
        <v>5</v>
      </c>
      <c r="AH467" s="126">
        <f t="shared" si="68"/>
        <v>6</v>
      </c>
      <c r="AI467" s="134">
        <v>48</v>
      </c>
      <c r="AJ467" s="134">
        <v>0</v>
      </c>
      <c r="AK467" s="134">
        <v>0</v>
      </c>
      <c r="AL467" s="134">
        <v>0</v>
      </c>
      <c r="AM467" s="134">
        <f t="shared" si="70"/>
        <v>48</v>
      </c>
      <c r="AN467" s="135">
        <f t="shared" si="72"/>
        <v>5.5555555555555556E-4</v>
      </c>
      <c r="AO467" s="135">
        <f t="shared" si="72"/>
        <v>0</v>
      </c>
      <c r="AP467" s="135">
        <f t="shared" si="72"/>
        <v>0</v>
      </c>
      <c r="AQ467" s="135">
        <f t="shared" si="72"/>
        <v>0</v>
      </c>
      <c r="AR467" s="135">
        <f t="shared" si="72"/>
        <v>5.5555555555555556E-4</v>
      </c>
      <c r="AS467" s="143"/>
      <c r="AT467" s="144">
        <f>IFERROR(Q467*INDEX(相性スクリプト1!$L$29:$L$33,MATCH(W467,相性スクリプト1!$K$29:$K$33,0),)," ")</f>
        <v>225</v>
      </c>
      <c r="AU467" s="144">
        <f>IFERROR(R467*INDEX(相性スクリプト1!$L$29:$L$33,MATCH(X467,相性スクリプト1!$K$29:$K$33,0),)," ")</f>
        <v>210</v>
      </c>
      <c r="AV467" s="144">
        <f>IFERROR(S467*INDEX(相性スクリプト1!$L$29:$L$33,MATCH(Y467,相性スクリプト1!$K$29:$K$33,0),)," ")</f>
        <v>130</v>
      </c>
      <c r="AW467" s="144">
        <f>IFERROR(T467*INDEX(相性スクリプト1!$L$29:$L$33,MATCH(Z467,相性スクリプト1!$K$29:$K$33,0),)," ")</f>
        <v>110</v>
      </c>
      <c r="AX467" s="144">
        <f>IFERROR(U467*INDEX(相性スクリプト1!$L$29:$L$33,MATCH(AA467,相性スクリプト1!$K$29:$K$33,0),)," ")</f>
        <v>100</v>
      </c>
      <c r="AY467" s="144">
        <f>IFERROR(V467*INDEX(相性スクリプト1!$L$29:$L$33,MATCH(AB467,相性スクリプト1!$K$29:$K$33,0),)," ")</f>
        <v>0</v>
      </c>
      <c r="AZ467" s="144">
        <f t="shared" si="69"/>
        <v>1.1115999999999999</v>
      </c>
      <c r="BA467" s="144">
        <f t="shared" si="69"/>
        <v>2.2225000000000001</v>
      </c>
      <c r="BB467" s="144">
        <f t="shared" si="69"/>
        <v>3.3333999999999997</v>
      </c>
      <c r="BC467" s="144">
        <f t="shared" si="69"/>
        <v>4.4443000000000001</v>
      </c>
      <c r="BD467" s="144">
        <f t="shared" si="69"/>
        <v>5.5552000000000001</v>
      </c>
      <c r="BE467" s="144">
        <f t="shared" si="69"/>
        <v>6.6660999999999992</v>
      </c>
      <c r="BF467" s="126">
        <f t="shared" si="71"/>
        <v>123456</v>
      </c>
      <c r="BG467" s="149"/>
    </row>
    <row r="468" spans="1:59" x14ac:dyDescent="0.15">
      <c r="A468" s="108">
        <f t="shared" si="67"/>
        <v>297</v>
      </c>
      <c r="B468" s="54" t="s">
        <v>805</v>
      </c>
      <c r="C468" s="109" t="s">
        <v>805</v>
      </c>
      <c r="D468" s="109" t="s">
        <v>805</v>
      </c>
      <c r="E468" s="110" t="s">
        <v>128</v>
      </c>
      <c r="F468" s="110" t="s">
        <v>162</v>
      </c>
      <c r="G468" s="110">
        <v>350</v>
      </c>
      <c r="H468" s="110" t="s">
        <v>155</v>
      </c>
      <c r="I468" s="110">
        <v>25</v>
      </c>
      <c r="J468" s="110" t="s">
        <v>134</v>
      </c>
      <c r="K468" s="110">
        <v>14</v>
      </c>
      <c r="L468" s="114" t="s">
        <v>806</v>
      </c>
      <c r="M468" s="114"/>
      <c r="N468" s="114"/>
      <c r="O468" s="114"/>
      <c r="P468" s="114"/>
      <c r="Q468" s="17">
        <v>190</v>
      </c>
      <c r="R468" s="17">
        <v>120</v>
      </c>
      <c r="S468" s="17">
        <v>30</v>
      </c>
      <c r="T468" s="17">
        <v>40</v>
      </c>
      <c r="U468" s="17">
        <v>150</v>
      </c>
      <c r="V468" s="17">
        <v>70</v>
      </c>
      <c r="W468" s="122" t="s">
        <v>131</v>
      </c>
      <c r="X468" s="122" t="s">
        <v>135</v>
      </c>
      <c r="Y468" s="122" t="s">
        <v>133</v>
      </c>
      <c r="Z468" s="122" t="s">
        <v>133</v>
      </c>
      <c r="AA468" s="122" t="s">
        <v>135</v>
      </c>
      <c r="AB468" s="122" t="s">
        <v>133</v>
      </c>
      <c r="AC468" s="126">
        <f t="shared" si="68"/>
        <v>1</v>
      </c>
      <c r="AD468" s="126">
        <f t="shared" si="68"/>
        <v>3</v>
      </c>
      <c r="AE468" s="126">
        <f t="shared" si="68"/>
        <v>6</v>
      </c>
      <c r="AF468" s="126">
        <f t="shared" si="68"/>
        <v>5</v>
      </c>
      <c r="AG468" s="126">
        <f t="shared" si="68"/>
        <v>2</v>
      </c>
      <c r="AH468" s="126">
        <f t="shared" si="68"/>
        <v>4</v>
      </c>
      <c r="AI468" s="134">
        <v>46</v>
      </c>
      <c r="AJ468" s="134">
        <v>0</v>
      </c>
      <c r="AK468" s="134">
        <v>0</v>
      </c>
      <c r="AL468" s="134">
        <v>0</v>
      </c>
      <c r="AM468" s="134">
        <f t="shared" si="70"/>
        <v>46</v>
      </c>
      <c r="AN468" s="135">
        <f t="shared" si="72"/>
        <v>5.3240740740740744E-4</v>
      </c>
      <c r="AO468" s="135">
        <f t="shared" si="72"/>
        <v>0</v>
      </c>
      <c r="AP468" s="135">
        <f t="shared" si="72"/>
        <v>0</v>
      </c>
      <c r="AQ468" s="135">
        <f t="shared" si="72"/>
        <v>0</v>
      </c>
      <c r="AR468" s="135">
        <f t="shared" si="72"/>
        <v>5.3240740740740744E-4</v>
      </c>
      <c r="AS468" s="143"/>
      <c r="AT468" s="144">
        <f>IFERROR(Q468*INDEX(相性スクリプト1!$L$29:$L$33,MATCH(W468,相性スクリプト1!$K$29:$K$33,0),)," ")</f>
        <v>380</v>
      </c>
      <c r="AU468" s="144">
        <f>IFERROR(R468*INDEX(相性スクリプト1!$L$29:$L$33,MATCH(X468,相性スクリプト1!$K$29:$K$33,0),)," ")</f>
        <v>180</v>
      </c>
      <c r="AV468" s="144">
        <f>IFERROR(S468*INDEX(相性スクリプト1!$L$29:$L$33,MATCH(Y468,相性スクリプト1!$K$29:$K$33,0),)," ")</f>
        <v>0</v>
      </c>
      <c r="AW468" s="144">
        <f>IFERROR(T468*INDEX(相性スクリプト1!$L$29:$L$33,MATCH(Z468,相性スクリプト1!$K$29:$K$33,0),)," ")</f>
        <v>0</v>
      </c>
      <c r="AX468" s="144">
        <f>IFERROR(U468*INDEX(相性スクリプト1!$L$29:$L$33,MATCH(AA468,相性スクリプト1!$K$29:$K$33,0),)," ")</f>
        <v>225</v>
      </c>
      <c r="AY468" s="144">
        <f>IFERROR(V468*INDEX(相性スクリプト1!$L$29:$L$33,MATCH(AB468,相性スクリプト1!$K$29:$K$33,0),)," ")</f>
        <v>0</v>
      </c>
      <c r="AZ468" s="144">
        <f t="shared" si="69"/>
        <v>1.1115999999999999</v>
      </c>
      <c r="BA468" s="144">
        <f t="shared" si="69"/>
        <v>3.3334999999999999</v>
      </c>
      <c r="BB468" s="144">
        <f t="shared" si="69"/>
        <v>4.4664000000000001</v>
      </c>
      <c r="BC468" s="144">
        <f t="shared" si="69"/>
        <v>4.4553000000000003</v>
      </c>
      <c r="BD468" s="144">
        <f t="shared" si="69"/>
        <v>2.2222</v>
      </c>
      <c r="BE468" s="144">
        <f t="shared" si="69"/>
        <v>4.4440999999999997</v>
      </c>
      <c r="BF468" s="126">
        <f t="shared" si="71"/>
        <v>136524</v>
      </c>
      <c r="BG468" s="149"/>
    </row>
    <row r="469" spans="1:59" x14ac:dyDescent="0.15">
      <c r="A469" s="108">
        <f t="shared" si="67"/>
        <v>297</v>
      </c>
      <c r="B469" s="54" t="s">
        <v>812</v>
      </c>
      <c r="C469" s="109" t="s">
        <v>805</v>
      </c>
      <c r="D469" s="109" t="s">
        <v>805</v>
      </c>
      <c r="E469" s="110" t="s">
        <v>128</v>
      </c>
      <c r="F469" s="110" t="s">
        <v>162</v>
      </c>
      <c r="G469" s="110">
        <v>370</v>
      </c>
      <c r="H469" s="110" t="s">
        <v>155</v>
      </c>
      <c r="I469" s="110">
        <v>25</v>
      </c>
      <c r="J469" s="110" t="s">
        <v>134</v>
      </c>
      <c r="K469" s="110">
        <v>14</v>
      </c>
      <c r="L469" s="114" t="s">
        <v>806</v>
      </c>
      <c r="M469" s="114"/>
      <c r="N469" s="114"/>
      <c r="O469" s="114"/>
      <c r="P469" s="114"/>
      <c r="Q469" s="17">
        <v>216</v>
      </c>
      <c r="R469" s="17">
        <v>125</v>
      </c>
      <c r="S469" s="17">
        <v>47</v>
      </c>
      <c r="T469" s="17">
        <v>47</v>
      </c>
      <c r="U469" s="17">
        <v>166</v>
      </c>
      <c r="V469" s="17">
        <v>83</v>
      </c>
      <c r="W469" s="122" t="s">
        <v>131</v>
      </c>
      <c r="X469" s="122" t="s">
        <v>135</v>
      </c>
      <c r="Y469" s="122" t="s">
        <v>133</v>
      </c>
      <c r="Z469" s="122" t="s">
        <v>133</v>
      </c>
      <c r="AA469" s="122" t="s">
        <v>135</v>
      </c>
      <c r="AB469" s="122" t="s">
        <v>133</v>
      </c>
      <c r="AC469" s="126">
        <f t="shared" si="68"/>
        <v>1</v>
      </c>
      <c r="AD469" s="126">
        <f t="shared" si="68"/>
        <v>3</v>
      </c>
      <c r="AE469" s="126">
        <f t="shared" si="68"/>
        <v>6</v>
      </c>
      <c r="AF469" s="126">
        <f t="shared" si="68"/>
        <v>5</v>
      </c>
      <c r="AG469" s="126">
        <f t="shared" si="68"/>
        <v>2</v>
      </c>
      <c r="AH469" s="126">
        <f t="shared" si="68"/>
        <v>4</v>
      </c>
      <c r="AI469" s="134">
        <v>0</v>
      </c>
      <c r="AJ469" s="134">
        <v>0</v>
      </c>
      <c r="AK469" s="134">
        <v>0</v>
      </c>
      <c r="AL469" s="134">
        <v>4251</v>
      </c>
      <c r="AM469" s="134">
        <f t="shared" si="70"/>
        <v>4251</v>
      </c>
      <c r="AN469" s="135">
        <f t="shared" si="72"/>
        <v>0</v>
      </c>
      <c r="AO469" s="135">
        <f t="shared" si="72"/>
        <v>0</v>
      </c>
      <c r="AP469" s="135">
        <f t="shared" si="72"/>
        <v>0</v>
      </c>
      <c r="AQ469" s="135">
        <f t="shared" si="72"/>
        <v>4.9201388888888892E-2</v>
      </c>
      <c r="AR469" s="135">
        <f t="shared" si="72"/>
        <v>4.9201388888888892E-2</v>
      </c>
      <c r="AS469" s="143"/>
      <c r="AT469" s="144">
        <f>IFERROR(Q469*INDEX(相性スクリプト1!$L$29:$L$33,MATCH(W469,相性スクリプト1!$K$29:$K$33,0),)," ")</f>
        <v>432</v>
      </c>
      <c r="AU469" s="144">
        <f>IFERROR(R469*INDEX(相性スクリプト1!$L$29:$L$33,MATCH(X469,相性スクリプト1!$K$29:$K$33,0),)," ")</f>
        <v>187.5</v>
      </c>
      <c r="AV469" s="144">
        <f>IFERROR(S469*INDEX(相性スクリプト1!$L$29:$L$33,MATCH(Y469,相性スクリプト1!$K$29:$K$33,0),)," ")</f>
        <v>0</v>
      </c>
      <c r="AW469" s="144">
        <f>IFERROR(T469*INDEX(相性スクリプト1!$L$29:$L$33,MATCH(Z469,相性スクリプト1!$K$29:$K$33,0),)," ")</f>
        <v>0</v>
      </c>
      <c r="AX469" s="144">
        <f>IFERROR(U469*INDEX(相性スクリプト1!$L$29:$L$33,MATCH(AA469,相性スクリプト1!$K$29:$K$33,0),)," ")</f>
        <v>249</v>
      </c>
      <c r="AY469" s="144">
        <f>IFERROR(V469*INDEX(相性スクリプト1!$L$29:$L$33,MATCH(AB469,相性スクリプト1!$K$29:$K$33,0),)," ")</f>
        <v>0</v>
      </c>
      <c r="AZ469" s="144">
        <f t="shared" si="69"/>
        <v>1.1115999999999999</v>
      </c>
      <c r="BA469" s="144">
        <f t="shared" si="69"/>
        <v>3.3334999999999999</v>
      </c>
      <c r="BB469" s="144">
        <f t="shared" si="69"/>
        <v>4.4554</v>
      </c>
      <c r="BC469" s="144">
        <f t="shared" si="69"/>
        <v>4.4553000000000003</v>
      </c>
      <c r="BD469" s="144">
        <f t="shared" si="69"/>
        <v>2.2222</v>
      </c>
      <c r="BE469" s="144">
        <f t="shared" si="69"/>
        <v>4.4440999999999997</v>
      </c>
      <c r="BF469" s="126">
        <f t="shared" si="71"/>
        <v>136524</v>
      </c>
      <c r="BG469" s="149"/>
    </row>
    <row r="470" spans="1:59" x14ac:dyDescent="0.15">
      <c r="A470" s="108">
        <f t="shared" si="67"/>
        <v>298</v>
      </c>
      <c r="B470" s="54" t="s">
        <v>813</v>
      </c>
      <c r="C470" s="109" t="s">
        <v>805</v>
      </c>
      <c r="D470" s="109" t="s">
        <v>197</v>
      </c>
      <c r="E470" s="110" t="s">
        <v>128</v>
      </c>
      <c r="F470" s="110" t="s">
        <v>162</v>
      </c>
      <c r="G470" s="110">
        <v>350</v>
      </c>
      <c r="H470" s="110" t="s">
        <v>149</v>
      </c>
      <c r="I470" s="110">
        <v>10</v>
      </c>
      <c r="J470" s="110" t="s">
        <v>140</v>
      </c>
      <c r="K470" s="110">
        <v>14</v>
      </c>
      <c r="L470" s="114" t="s">
        <v>806</v>
      </c>
      <c r="M470" s="114"/>
      <c r="N470" s="114"/>
      <c r="O470" s="114"/>
      <c r="P470" s="114" t="s">
        <v>198</v>
      </c>
      <c r="Q470" s="17">
        <v>140</v>
      </c>
      <c r="R470" s="17">
        <v>130</v>
      </c>
      <c r="S470" s="17">
        <v>80</v>
      </c>
      <c r="T470" s="17">
        <v>70</v>
      </c>
      <c r="U470" s="17">
        <v>120</v>
      </c>
      <c r="V470" s="17">
        <v>90</v>
      </c>
      <c r="W470" s="122" t="s">
        <v>135</v>
      </c>
      <c r="X470" s="122" t="s">
        <v>144</v>
      </c>
      <c r="Y470" s="122" t="s">
        <v>134</v>
      </c>
      <c r="Z470" s="122" t="s">
        <v>134</v>
      </c>
      <c r="AA470" s="122" t="s">
        <v>144</v>
      </c>
      <c r="AB470" s="122" t="s">
        <v>134</v>
      </c>
      <c r="AC470" s="126">
        <f t="shared" si="68"/>
        <v>1</v>
      </c>
      <c r="AD470" s="126">
        <f t="shared" si="68"/>
        <v>2</v>
      </c>
      <c r="AE470" s="126">
        <f t="shared" si="68"/>
        <v>5</v>
      </c>
      <c r="AF470" s="126">
        <f t="shared" si="68"/>
        <v>6</v>
      </c>
      <c r="AG470" s="126">
        <f t="shared" si="68"/>
        <v>3</v>
      </c>
      <c r="AH470" s="126">
        <f t="shared" si="68"/>
        <v>4</v>
      </c>
      <c r="AI470" s="134">
        <v>36</v>
      </c>
      <c r="AJ470" s="134">
        <v>0</v>
      </c>
      <c r="AK470" s="134">
        <v>0</v>
      </c>
      <c r="AL470" s="134">
        <v>0</v>
      </c>
      <c r="AM470" s="134">
        <f t="shared" si="70"/>
        <v>36</v>
      </c>
      <c r="AN470" s="135">
        <f t="shared" si="72"/>
        <v>4.1666666666666669E-4</v>
      </c>
      <c r="AO470" s="135">
        <f t="shared" si="72"/>
        <v>0</v>
      </c>
      <c r="AP470" s="135">
        <f t="shared" si="72"/>
        <v>0</v>
      </c>
      <c r="AQ470" s="135">
        <f t="shared" si="72"/>
        <v>0</v>
      </c>
      <c r="AR470" s="135">
        <f t="shared" si="72"/>
        <v>4.1666666666666669E-4</v>
      </c>
      <c r="AS470" s="143"/>
      <c r="AT470" s="144">
        <f>IFERROR(Q470*INDEX(相性スクリプト1!$L$29:$L$33,MATCH(W470,相性スクリプト1!$K$29:$K$33,0),)," ")</f>
        <v>210</v>
      </c>
      <c r="AU470" s="144">
        <f>IFERROR(R470*INDEX(相性スクリプト1!$L$29:$L$33,MATCH(X470,相性スクリプト1!$K$29:$K$33,0),)," ")</f>
        <v>130</v>
      </c>
      <c r="AV470" s="144">
        <f>IFERROR(S470*INDEX(相性スクリプト1!$L$29:$L$33,MATCH(Y470,相性スクリプト1!$K$29:$K$33,0),)," ")</f>
        <v>40</v>
      </c>
      <c r="AW470" s="144">
        <f>IFERROR(T470*INDEX(相性スクリプト1!$L$29:$L$33,MATCH(Z470,相性スクリプト1!$K$29:$K$33,0),)," ")</f>
        <v>35</v>
      </c>
      <c r="AX470" s="144">
        <f>IFERROR(U470*INDEX(相性スクリプト1!$L$29:$L$33,MATCH(AA470,相性スクリプト1!$K$29:$K$33,0),)," ")</f>
        <v>120</v>
      </c>
      <c r="AY470" s="144">
        <f>IFERROR(V470*INDEX(相性スクリプト1!$L$29:$L$33,MATCH(AB470,相性スクリプト1!$K$29:$K$33,0),)," ")</f>
        <v>45</v>
      </c>
      <c r="AZ470" s="144">
        <f t="shared" si="69"/>
        <v>1.1115999999999999</v>
      </c>
      <c r="BA470" s="144">
        <f t="shared" si="69"/>
        <v>2.2225000000000001</v>
      </c>
      <c r="BB470" s="144">
        <f t="shared" si="69"/>
        <v>5.5553999999999997</v>
      </c>
      <c r="BC470" s="144">
        <f t="shared" si="69"/>
        <v>6.6662999999999997</v>
      </c>
      <c r="BD470" s="144">
        <f t="shared" si="69"/>
        <v>3.3331999999999997</v>
      </c>
      <c r="BE470" s="144">
        <f t="shared" si="69"/>
        <v>4.4440999999999997</v>
      </c>
      <c r="BF470" s="126">
        <f t="shared" si="71"/>
        <v>125634</v>
      </c>
      <c r="BG470" s="149"/>
    </row>
    <row r="471" spans="1:59" x14ac:dyDescent="0.15">
      <c r="A471" s="108">
        <f t="shared" si="67"/>
        <v>298</v>
      </c>
      <c r="B471" s="54" t="s">
        <v>814</v>
      </c>
      <c r="C471" s="109" t="s">
        <v>805</v>
      </c>
      <c r="D471" s="109" t="s">
        <v>197</v>
      </c>
      <c r="E471" s="110" t="s">
        <v>128</v>
      </c>
      <c r="F471" s="110" t="s">
        <v>162</v>
      </c>
      <c r="G471" s="110">
        <v>370</v>
      </c>
      <c r="H471" s="110" t="s">
        <v>149</v>
      </c>
      <c r="I471" s="110">
        <v>10</v>
      </c>
      <c r="J471" s="110" t="s">
        <v>140</v>
      </c>
      <c r="K471" s="110">
        <v>14</v>
      </c>
      <c r="L471" s="114" t="s">
        <v>806</v>
      </c>
      <c r="M471" s="114" t="s">
        <v>815</v>
      </c>
      <c r="N471" s="114"/>
      <c r="O471" s="114"/>
      <c r="P471" s="114" t="s">
        <v>234</v>
      </c>
      <c r="Q471" s="17">
        <v>1</v>
      </c>
      <c r="R471" s="17">
        <v>7</v>
      </c>
      <c r="S471" s="17">
        <v>7</v>
      </c>
      <c r="T471" s="17">
        <v>177</v>
      </c>
      <c r="U471" s="17">
        <v>177</v>
      </c>
      <c r="V471" s="17">
        <v>177</v>
      </c>
      <c r="W471" s="122" t="s">
        <v>135</v>
      </c>
      <c r="X471" s="122" t="s">
        <v>144</v>
      </c>
      <c r="Y471" s="122" t="s">
        <v>134</v>
      </c>
      <c r="Z471" s="122" t="s">
        <v>134</v>
      </c>
      <c r="AA471" s="122" t="s">
        <v>144</v>
      </c>
      <c r="AB471" s="122" t="s">
        <v>134</v>
      </c>
      <c r="AC471" s="126">
        <f t="shared" si="68"/>
        <v>6</v>
      </c>
      <c r="AD471" s="126">
        <f t="shared" si="68"/>
        <v>4</v>
      </c>
      <c r="AE471" s="126">
        <f t="shared" si="68"/>
        <v>5</v>
      </c>
      <c r="AF471" s="126">
        <f t="shared" si="68"/>
        <v>3</v>
      </c>
      <c r="AG471" s="126">
        <f t="shared" si="68"/>
        <v>1</v>
      </c>
      <c r="AH471" s="126">
        <f t="shared" si="68"/>
        <v>2</v>
      </c>
      <c r="AI471" s="134">
        <v>2184</v>
      </c>
      <c r="AJ471" s="134">
        <v>0</v>
      </c>
      <c r="AK471" s="134">
        <v>0</v>
      </c>
      <c r="AL471" s="134">
        <v>8</v>
      </c>
      <c r="AM471" s="134">
        <f t="shared" si="70"/>
        <v>2192</v>
      </c>
      <c r="AN471" s="135">
        <f t="shared" si="72"/>
        <v>2.5277777777777777E-2</v>
      </c>
      <c r="AO471" s="135">
        <f t="shared" si="72"/>
        <v>0</v>
      </c>
      <c r="AP471" s="135">
        <f t="shared" si="72"/>
        <v>0</v>
      </c>
      <c r="AQ471" s="135">
        <f t="shared" si="72"/>
        <v>9.2592592592592588E-5</v>
      </c>
      <c r="AR471" s="135">
        <f t="shared" si="72"/>
        <v>2.537037037037037E-2</v>
      </c>
      <c r="AS471" s="143"/>
      <c r="AT471" s="144">
        <f>IFERROR(Q471*INDEX(相性スクリプト1!$L$29:$L$33,MATCH(W471,相性スクリプト1!$K$29:$K$33,0),)," ")</f>
        <v>1.5</v>
      </c>
      <c r="AU471" s="144">
        <f>IFERROR(R471*INDEX(相性スクリプト1!$L$29:$L$33,MATCH(X471,相性スクリプト1!$K$29:$K$33,0),)," ")</f>
        <v>7</v>
      </c>
      <c r="AV471" s="144">
        <f>IFERROR(S471*INDEX(相性スクリプト1!$L$29:$L$33,MATCH(Y471,相性スクリプト1!$K$29:$K$33,0),)," ")</f>
        <v>3.5</v>
      </c>
      <c r="AW471" s="144">
        <f>IFERROR(T471*INDEX(相性スクリプト1!$L$29:$L$33,MATCH(Z471,相性スクリプト1!$K$29:$K$33,0),)," ")</f>
        <v>88.5</v>
      </c>
      <c r="AX471" s="144">
        <f>IFERROR(U471*INDEX(相性スクリプト1!$L$29:$L$33,MATCH(AA471,相性スクリプト1!$K$29:$K$33,0),)," ")</f>
        <v>177</v>
      </c>
      <c r="AY471" s="144">
        <f>IFERROR(V471*INDEX(相性スクリプト1!$L$29:$L$33,MATCH(AB471,相性スクリプト1!$K$29:$K$33,0),)," ")</f>
        <v>88.5</v>
      </c>
      <c r="AZ471" s="144">
        <f t="shared" si="69"/>
        <v>6.6665999999999999</v>
      </c>
      <c r="BA471" s="144">
        <f t="shared" si="69"/>
        <v>4.4444999999999997</v>
      </c>
      <c r="BB471" s="144">
        <f t="shared" si="69"/>
        <v>5.5443999999999996</v>
      </c>
      <c r="BC471" s="144">
        <f t="shared" si="69"/>
        <v>2.2113</v>
      </c>
      <c r="BD471" s="144">
        <f t="shared" si="69"/>
        <v>1.1112</v>
      </c>
      <c r="BE471" s="144">
        <f t="shared" si="69"/>
        <v>2.2111000000000001</v>
      </c>
      <c r="BF471" s="126">
        <f t="shared" si="71"/>
        <v>645312</v>
      </c>
      <c r="BG471" s="149"/>
    </row>
    <row r="472" spans="1:59" x14ac:dyDescent="0.15">
      <c r="A472" s="108">
        <f t="shared" si="67"/>
        <v>299</v>
      </c>
      <c r="B472" s="54" t="s">
        <v>816</v>
      </c>
      <c r="C472" s="109" t="s">
        <v>805</v>
      </c>
      <c r="D472" s="109" t="s">
        <v>210</v>
      </c>
      <c r="E472" s="110"/>
      <c r="F472" s="110"/>
      <c r="G472" s="110"/>
      <c r="H472" s="110"/>
      <c r="I472" s="110"/>
      <c r="J472" s="110"/>
      <c r="K472" s="110"/>
      <c r="L472" s="114"/>
      <c r="M472" s="114"/>
      <c r="N472" s="114"/>
      <c r="O472" s="114"/>
      <c r="P472" s="114"/>
      <c r="Q472" s="17"/>
      <c r="R472" s="17"/>
      <c r="S472" s="17"/>
      <c r="T472" s="17"/>
      <c r="U472" s="17"/>
      <c r="V472" s="17"/>
      <c r="W472" s="122"/>
      <c r="X472" s="122"/>
      <c r="Y472" s="122"/>
      <c r="Z472" s="122"/>
      <c r="AA472" s="122"/>
      <c r="AB472" s="122"/>
      <c r="AC472" s="126" t="str">
        <f t="shared" si="68"/>
        <v xml:space="preserve"> </v>
      </c>
      <c r="AD472" s="126" t="str">
        <f t="shared" si="68"/>
        <v xml:space="preserve"> </v>
      </c>
      <c r="AE472" s="126" t="str">
        <f t="shared" si="68"/>
        <v xml:space="preserve"> </v>
      </c>
      <c r="AF472" s="126" t="str">
        <f t="shared" si="68"/>
        <v xml:space="preserve"> </v>
      </c>
      <c r="AG472" s="126" t="str">
        <f t="shared" si="68"/>
        <v xml:space="preserve"> </v>
      </c>
      <c r="AH472" s="126" t="str">
        <f t="shared" si="68"/>
        <v xml:space="preserve"> </v>
      </c>
      <c r="AI472" s="134"/>
      <c r="AJ472" s="134"/>
      <c r="AK472" s="134"/>
      <c r="AL472" s="134"/>
      <c r="AM472" s="134" t="str">
        <f t="shared" si="70"/>
        <v xml:space="preserve"> </v>
      </c>
      <c r="AN472" s="135" t="str">
        <f t="shared" si="72"/>
        <v xml:space="preserve"> </v>
      </c>
      <c r="AO472" s="135" t="str">
        <f t="shared" si="72"/>
        <v xml:space="preserve"> </v>
      </c>
      <c r="AP472" s="135" t="str">
        <f t="shared" si="72"/>
        <v xml:space="preserve"> </v>
      </c>
      <c r="AQ472" s="135" t="str">
        <f t="shared" si="72"/>
        <v xml:space="preserve"> </v>
      </c>
      <c r="AR472" s="135" t="str">
        <f t="shared" si="72"/>
        <v xml:space="preserve"> </v>
      </c>
      <c r="AS472" s="143"/>
      <c r="AT472" s="144" t="str">
        <f>IFERROR(Q472*INDEX(相性スクリプト1!$L$29:$L$33,MATCH(W472,相性スクリプト1!$K$29:$K$33,0),)," ")</f>
        <v xml:space="preserve"> </v>
      </c>
      <c r="AU472" s="144" t="str">
        <f>IFERROR(R472*INDEX(相性スクリプト1!$L$29:$L$33,MATCH(X472,相性スクリプト1!$K$29:$K$33,0),)," ")</f>
        <v xml:space="preserve"> </v>
      </c>
      <c r="AV472" s="144" t="str">
        <f>IFERROR(S472*INDEX(相性スクリプト1!$L$29:$L$33,MATCH(Y472,相性スクリプト1!$K$29:$K$33,0),)," ")</f>
        <v xml:space="preserve"> </v>
      </c>
      <c r="AW472" s="144" t="str">
        <f>IFERROR(T472*INDEX(相性スクリプト1!$L$29:$L$33,MATCH(Z472,相性スクリプト1!$K$29:$K$33,0),)," ")</f>
        <v xml:space="preserve"> </v>
      </c>
      <c r="AX472" s="144" t="str">
        <f>IFERROR(U472*INDEX(相性スクリプト1!$L$29:$L$33,MATCH(AA472,相性スクリプト1!$K$29:$K$33,0),)," ")</f>
        <v xml:space="preserve"> </v>
      </c>
      <c r="AY472" s="144" t="str">
        <f>IFERROR(V472*INDEX(相性スクリプト1!$L$29:$L$33,MATCH(AB472,相性スクリプト1!$K$29:$K$33,0),)," ")</f>
        <v xml:space="preserve"> </v>
      </c>
      <c r="AZ472" s="144" t="str">
        <f t="shared" si="69"/>
        <v xml:space="preserve"> </v>
      </c>
      <c r="BA472" s="144" t="str">
        <f t="shared" si="69"/>
        <v xml:space="preserve"> </v>
      </c>
      <c r="BB472" s="144" t="str">
        <f t="shared" si="69"/>
        <v xml:space="preserve"> </v>
      </c>
      <c r="BC472" s="144" t="str">
        <f t="shared" si="69"/>
        <v xml:space="preserve"> </v>
      </c>
      <c r="BD472" s="144" t="str">
        <f t="shared" si="69"/>
        <v xml:space="preserve"> </v>
      </c>
      <c r="BE472" s="144" t="str">
        <f t="shared" si="69"/>
        <v xml:space="preserve"> </v>
      </c>
      <c r="BF472" s="126" t="str">
        <f t="shared" si="71"/>
        <v xml:space="preserve"> </v>
      </c>
      <c r="BG472" s="149"/>
    </row>
    <row r="473" spans="1:59" x14ac:dyDescent="0.15">
      <c r="A473" s="108">
        <f t="shared" si="67"/>
        <v>299</v>
      </c>
      <c r="B473" s="54" t="s">
        <v>817</v>
      </c>
      <c r="C473" s="109" t="s">
        <v>805</v>
      </c>
      <c r="D473" s="109" t="s">
        <v>210</v>
      </c>
      <c r="E473" s="110" t="s">
        <v>128</v>
      </c>
      <c r="F473" s="110" t="s">
        <v>150</v>
      </c>
      <c r="G473" s="110">
        <v>350</v>
      </c>
      <c r="H473" s="110" t="s">
        <v>141</v>
      </c>
      <c r="I473" s="110">
        <v>60</v>
      </c>
      <c r="J473" s="110" t="s">
        <v>144</v>
      </c>
      <c r="K473" s="110">
        <v>14</v>
      </c>
      <c r="L473" s="114" t="s">
        <v>806</v>
      </c>
      <c r="M473" s="114"/>
      <c r="N473" s="114"/>
      <c r="O473" s="114" t="s">
        <v>807</v>
      </c>
      <c r="P473" s="114"/>
      <c r="Q473" s="17">
        <v>166</v>
      </c>
      <c r="R473" s="17">
        <v>125</v>
      </c>
      <c r="S473" s="17">
        <v>65</v>
      </c>
      <c r="T473" s="17">
        <v>145</v>
      </c>
      <c r="U473" s="17">
        <v>160</v>
      </c>
      <c r="V473" s="17">
        <v>61</v>
      </c>
      <c r="W473" s="122" t="s">
        <v>135</v>
      </c>
      <c r="X473" s="122" t="s">
        <v>144</v>
      </c>
      <c r="Y473" s="122" t="s">
        <v>134</v>
      </c>
      <c r="Z473" s="122" t="s">
        <v>144</v>
      </c>
      <c r="AA473" s="122" t="s">
        <v>135</v>
      </c>
      <c r="AB473" s="122" t="s">
        <v>133</v>
      </c>
      <c r="AC473" s="126">
        <f t="shared" si="68"/>
        <v>1</v>
      </c>
      <c r="AD473" s="126">
        <f t="shared" si="68"/>
        <v>4</v>
      </c>
      <c r="AE473" s="126">
        <f t="shared" si="68"/>
        <v>5</v>
      </c>
      <c r="AF473" s="126">
        <f t="shared" si="68"/>
        <v>3</v>
      </c>
      <c r="AG473" s="126">
        <f t="shared" si="68"/>
        <v>2</v>
      </c>
      <c r="AH473" s="126">
        <f t="shared" si="68"/>
        <v>6</v>
      </c>
      <c r="AI473" s="134">
        <v>969</v>
      </c>
      <c r="AJ473" s="134">
        <v>0</v>
      </c>
      <c r="AK473" s="134">
        <v>0</v>
      </c>
      <c r="AL473" s="134">
        <v>305</v>
      </c>
      <c r="AM473" s="134">
        <f t="shared" si="70"/>
        <v>1274</v>
      </c>
      <c r="AN473" s="135">
        <f t="shared" si="72"/>
        <v>1.1215277777777779E-2</v>
      </c>
      <c r="AO473" s="135">
        <f t="shared" si="72"/>
        <v>0</v>
      </c>
      <c r="AP473" s="135">
        <f t="shared" si="72"/>
        <v>0</v>
      </c>
      <c r="AQ473" s="135">
        <f t="shared" si="72"/>
        <v>3.5300925925925925E-3</v>
      </c>
      <c r="AR473" s="135">
        <f t="shared" si="72"/>
        <v>1.4745370370370372E-2</v>
      </c>
      <c r="AS473" s="143"/>
      <c r="AT473" s="144">
        <f>IFERROR(Q473*INDEX(相性スクリプト1!$L$29:$L$33,MATCH(W473,相性スクリプト1!$K$29:$K$33,0),)," ")</f>
        <v>249</v>
      </c>
      <c r="AU473" s="144">
        <f>IFERROR(R473*INDEX(相性スクリプト1!$L$29:$L$33,MATCH(X473,相性スクリプト1!$K$29:$K$33,0),)," ")</f>
        <v>125</v>
      </c>
      <c r="AV473" s="144">
        <f>IFERROR(S473*INDEX(相性スクリプト1!$L$29:$L$33,MATCH(Y473,相性スクリプト1!$K$29:$K$33,0),)," ")</f>
        <v>32.5</v>
      </c>
      <c r="AW473" s="144">
        <f>IFERROR(T473*INDEX(相性スクリプト1!$L$29:$L$33,MATCH(Z473,相性スクリプト1!$K$29:$K$33,0),)," ")</f>
        <v>145</v>
      </c>
      <c r="AX473" s="144">
        <f>IFERROR(U473*INDEX(相性スクリプト1!$L$29:$L$33,MATCH(AA473,相性スクリプト1!$K$29:$K$33,0),)," ")</f>
        <v>240</v>
      </c>
      <c r="AY473" s="144">
        <f>IFERROR(V473*INDEX(相性スクリプト1!$L$29:$L$33,MATCH(AB473,相性スクリプト1!$K$29:$K$33,0),)," ")</f>
        <v>0</v>
      </c>
      <c r="AZ473" s="144">
        <f t="shared" si="69"/>
        <v>1.1115999999999999</v>
      </c>
      <c r="BA473" s="144">
        <f t="shared" si="69"/>
        <v>4.4444999999999997</v>
      </c>
      <c r="BB473" s="144">
        <f t="shared" si="69"/>
        <v>5.5553999999999997</v>
      </c>
      <c r="BC473" s="144">
        <f t="shared" si="69"/>
        <v>3.3332999999999999</v>
      </c>
      <c r="BD473" s="144">
        <f t="shared" si="69"/>
        <v>2.2222</v>
      </c>
      <c r="BE473" s="144">
        <f t="shared" si="69"/>
        <v>6.6660999999999992</v>
      </c>
      <c r="BF473" s="126">
        <f t="shared" si="71"/>
        <v>145326</v>
      </c>
      <c r="BG473" s="149"/>
    </row>
    <row r="474" spans="1:59" x14ac:dyDescent="0.15">
      <c r="A474" s="108">
        <f t="shared" si="67"/>
        <v>299</v>
      </c>
      <c r="B474" s="54" t="s">
        <v>818</v>
      </c>
      <c r="C474" s="109" t="s">
        <v>805</v>
      </c>
      <c r="D474" s="109" t="s">
        <v>210</v>
      </c>
      <c r="E474" s="110" t="s">
        <v>128</v>
      </c>
      <c r="F474" s="110" t="s">
        <v>150</v>
      </c>
      <c r="G474" s="110">
        <v>370</v>
      </c>
      <c r="H474" s="110" t="s">
        <v>155</v>
      </c>
      <c r="I474" s="110">
        <v>25</v>
      </c>
      <c r="J474" s="110" t="s">
        <v>134</v>
      </c>
      <c r="K474" s="110">
        <v>14</v>
      </c>
      <c r="L474" s="114" t="s">
        <v>806</v>
      </c>
      <c r="M474" s="114"/>
      <c r="N474" s="114"/>
      <c r="O474" s="114"/>
      <c r="P474" s="114"/>
      <c r="Q474" s="17">
        <v>193</v>
      </c>
      <c r="R474" s="17">
        <v>127</v>
      </c>
      <c r="S474" s="17">
        <v>77</v>
      </c>
      <c r="T474" s="17">
        <v>49</v>
      </c>
      <c r="U474" s="17">
        <v>158</v>
      </c>
      <c r="V474" s="17">
        <v>83</v>
      </c>
      <c r="W474" s="122" t="s">
        <v>131</v>
      </c>
      <c r="X474" s="122" t="s">
        <v>135</v>
      </c>
      <c r="Y474" s="122" t="s">
        <v>133</v>
      </c>
      <c r="Z474" s="122" t="s">
        <v>133</v>
      </c>
      <c r="AA474" s="122" t="s">
        <v>135</v>
      </c>
      <c r="AB474" s="122" t="s">
        <v>133</v>
      </c>
      <c r="AC474" s="126">
        <f t="shared" si="68"/>
        <v>1</v>
      </c>
      <c r="AD474" s="126">
        <f t="shared" si="68"/>
        <v>3</v>
      </c>
      <c r="AE474" s="126">
        <f t="shared" si="68"/>
        <v>5</v>
      </c>
      <c r="AF474" s="126">
        <f t="shared" si="68"/>
        <v>6</v>
      </c>
      <c r="AG474" s="126">
        <f t="shared" si="68"/>
        <v>2</v>
      </c>
      <c r="AH474" s="126">
        <f t="shared" si="68"/>
        <v>4</v>
      </c>
      <c r="AI474" s="134">
        <v>0</v>
      </c>
      <c r="AJ474" s="134">
        <v>0</v>
      </c>
      <c r="AK474" s="134">
        <v>0</v>
      </c>
      <c r="AL474" s="134">
        <v>4169</v>
      </c>
      <c r="AM474" s="134">
        <f t="shared" si="70"/>
        <v>4169</v>
      </c>
      <c r="AN474" s="135">
        <f t="shared" si="72"/>
        <v>0</v>
      </c>
      <c r="AO474" s="135">
        <f t="shared" si="72"/>
        <v>0</v>
      </c>
      <c r="AP474" s="135">
        <f t="shared" si="72"/>
        <v>0</v>
      </c>
      <c r="AQ474" s="135">
        <f t="shared" si="72"/>
        <v>4.8252314814814817E-2</v>
      </c>
      <c r="AR474" s="135">
        <f t="shared" si="72"/>
        <v>4.8252314814814817E-2</v>
      </c>
      <c r="AS474" s="143"/>
      <c r="AT474" s="144">
        <f>IFERROR(Q474*INDEX(相性スクリプト1!$L$29:$L$33,MATCH(W474,相性スクリプト1!$K$29:$K$33,0),)," ")</f>
        <v>386</v>
      </c>
      <c r="AU474" s="144">
        <f>IFERROR(R474*INDEX(相性スクリプト1!$L$29:$L$33,MATCH(X474,相性スクリプト1!$K$29:$K$33,0),)," ")</f>
        <v>190.5</v>
      </c>
      <c r="AV474" s="144">
        <f>IFERROR(S474*INDEX(相性スクリプト1!$L$29:$L$33,MATCH(Y474,相性スクリプト1!$K$29:$K$33,0),)," ")</f>
        <v>0</v>
      </c>
      <c r="AW474" s="144">
        <f>IFERROR(T474*INDEX(相性スクリプト1!$L$29:$L$33,MATCH(Z474,相性スクリプト1!$K$29:$K$33,0),)," ")</f>
        <v>0</v>
      </c>
      <c r="AX474" s="144">
        <f>IFERROR(U474*INDEX(相性スクリプト1!$L$29:$L$33,MATCH(AA474,相性スクリプト1!$K$29:$K$33,0),)," ")</f>
        <v>237</v>
      </c>
      <c r="AY474" s="144">
        <f>IFERROR(V474*INDEX(相性スクリプト1!$L$29:$L$33,MATCH(AB474,相性スクリプト1!$K$29:$K$33,0),)," ")</f>
        <v>0</v>
      </c>
      <c r="AZ474" s="144">
        <f t="shared" si="69"/>
        <v>1.1115999999999999</v>
      </c>
      <c r="BA474" s="144">
        <f t="shared" si="69"/>
        <v>3.3334999999999999</v>
      </c>
      <c r="BB474" s="144">
        <f t="shared" si="69"/>
        <v>4.4554</v>
      </c>
      <c r="BC474" s="144">
        <f t="shared" si="69"/>
        <v>4.4663000000000004</v>
      </c>
      <c r="BD474" s="144">
        <f t="shared" si="69"/>
        <v>2.2222</v>
      </c>
      <c r="BE474" s="144">
        <f t="shared" si="69"/>
        <v>4.4440999999999997</v>
      </c>
      <c r="BF474" s="126">
        <f t="shared" si="71"/>
        <v>135624</v>
      </c>
      <c r="BG474" s="149"/>
    </row>
    <row r="475" spans="1:59" x14ac:dyDescent="0.15">
      <c r="A475" s="108">
        <f t="shared" si="67"/>
        <v>299</v>
      </c>
      <c r="B475" s="54" t="s">
        <v>819</v>
      </c>
      <c r="C475" s="109" t="s">
        <v>805</v>
      </c>
      <c r="D475" s="109" t="s">
        <v>210</v>
      </c>
      <c r="E475" s="110" t="s">
        <v>128</v>
      </c>
      <c r="F475" s="110" t="s">
        <v>150</v>
      </c>
      <c r="G475" s="110">
        <v>330</v>
      </c>
      <c r="H475" s="110" t="s">
        <v>166</v>
      </c>
      <c r="I475" s="110">
        <v>-80</v>
      </c>
      <c r="J475" s="110" t="s">
        <v>134</v>
      </c>
      <c r="K475" s="110">
        <v>14</v>
      </c>
      <c r="L475" s="114" t="s">
        <v>810</v>
      </c>
      <c r="M475" s="114" t="s">
        <v>815</v>
      </c>
      <c r="N475" s="114"/>
      <c r="O475" s="114" t="s">
        <v>811</v>
      </c>
      <c r="P475" s="114"/>
      <c r="Q475" s="17">
        <v>161</v>
      </c>
      <c r="R475" s="17">
        <v>142</v>
      </c>
      <c r="S475" s="17">
        <v>139</v>
      </c>
      <c r="T475" s="17">
        <v>112</v>
      </c>
      <c r="U475" s="17">
        <v>153</v>
      </c>
      <c r="V475" s="17">
        <v>46</v>
      </c>
      <c r="W475" s="122" t="s">
        <v>135</v>
      </c>
      <c r="X475" s="122" t="s">
        <v>135</v>
      </c>
      <c r="Y475" s="122" t="s">
        <v>144</v>
      </c>
      <c r="Z475" s="122" t="s">
        <v>144</v>
      </c>
      <c r="AA475" s="122" t="s">
        <v>144</v>
      </c>
      <c r="AB475" s="122" t="s">
        <v>133</v>
      </c>
      <c r="AC475" s="126">
        <f t="shared" si="68"/>
        <v>1</v>
      </c>
      <c r="AD475" s="126">
        <f t="shared" si="68"/>
        <v>2</v>
      </c>
      <c r="AE475" s="126">
        <f t="shared" si="68"/>
        <v>4</v>
      </c>
      <c r="AF475" s="126">
        <f t="shared" ref="AF475:AH538" si="73">IFERROR(IF($B475="すえきすえぞー(レア1)",AF$401,RANK(BC475,$AZ475:$BE475,1))," ")</f>
        <v>5</v>
      </c>
      <c r="AG475" s="126">
        <f t="shared" si="73"/>
        <v>3</v>
      </c>
      <c r="AH475" s="126">
        <f t="shared" si="73"/>
        <v>6</v>
      </c>
      <c r="AI475" s="134">
        <v>486</v>
      </c>
      <c r="AJ475" s="134">
        <v>0</v>
      </c>
      <c r="AK475" s="134">
        <v>0</v>
      </c>
      <c r="AL475" s="134">
        <v>180</v>
      </c>
      <c r="AM475" s="134">
        <f t="shared" si="70"/>
        <v>666</v>
      </c>
      <c r="AN475" s="135">
        <f t="shared" si="72"/>
        <v>5.6250000000000007E-3</v>
      </c>
      <c r="AO475" s="135">
        <f t="shared" si="72"/>
        <v>0</v>
      </c>
      <c r="AP475" s="135">
        <f t="shared" si="72"/>
        <v>0</v>
      </c>
      <c r="AQ475" s="135">
        <f t="shared" si="72"/>
        <v>2.0833333333333333E-3</v>
      </c>
      <c r="AR475" s="135">
        <f t="shared" si="72"/>
        <v>7.7083333333333335E-3</v>
      </c>
      <c r="AS475" s="143"/>
      <c r="AT475" s="144">
        <f>IFERROR(Q475*INDEX(相性スクリプト1!$L$29:$L$33,MATCH(W475,相性スクリプト1!$K$29:$K$33,0),)," ")</f>
        <v>241.5</v>
      </c>
      <c r="AU475" s="144">
        <f>IFERROR(R475*INDEX(相性スクリプト1!$L$29:$L$33,MATCH(X475,相性スクリプト1!$K$29:$K$33,0),)," ")</f>
        <v>213</v>
      </c>
      <c r="AV475" s="144">
        <f>IFERROR(S475*INDEX(相性スクリプト1!$L$29:$L$33,MATCH(Y475,相性スクリプト1!$K$29:$K$33,0),)," ")</f>
        <v>139</v>
      </c>
      <c r="AW475" s="144">
        <f>IFERROR(T475*INDEX(相性スクリプト1!$L$29:$L$33,MATCH(Z475,相性スクリプト1!$K$29:$K$33,0),)," ")</f>
        <v>112</v>
      </c>
      <c r="AX475" s="144">
        <f>IFERROR(U475*INDEX(相性スクリプト1!$L$29:$L$33,MATCH(AA475,相性スクリプト1!$K$29:$K$33,0),)," ")</f>
        <v>153</v>
      </c>
      <c r="AY475" s="144">
        <f>IFERROR(V475*INDEX(相性スクリプト1!$L$29:$L$33,MATCH(AB475,相性スクリプト1!$K$29:$K$33,0),)," ")</f>
        <v>0</v>
      </c>
      <c r="AZ475" s="144">
        <f t="shared" si="69"/>
        <v>1.1115999999999999</v>
      </c>
      <c r="BA475" s="144">
        <f t="shared" si="69"/>
        <v>2.2335000000000003</v>
      </c>
      <c r="BB475" s="144">
        <f t="shared" si="69"/>
        <v>4.4443999999999999</v>
      </c>
      <c r="BC475" s="144">
        <f t="shared" si="69"/>
        <v>5.5552999999999999</v>
      </c>
      <c r="BD475" s="144">
        <f t="shared" si="69"/>
        <v>3.3221999999999996</v>
      </c>
      <c r="BE475" s="144">
        <f t="shared" si="69"/>
        <v>6.6660999999999992</v>
      </c>
      <c r="BF475" s="126">
        <f t="shared" si="71"/>
        <v>124536</v>
      </c>
      <c r="BG475" s="149"/>
    </row>
    <row r="476" spans="1:59" x14ac:dyDescent="0.15">
      <c r="A476" s="108">
        <f t="shared" si="67"/>
        <v>300</v>
      </c>
      <c r="B476" s="54" t="s">
        <v>820</v>
      </c>
      <c r="C476" s="109" t="s">
        <v>197</v>
      </c>
      <c r="D476" s="109" t="s">
        <v>127</v>
      </c>
      <c r="E476" s="110" t="s">
        <v>128</v>
      </c>
      <c r="F476" s="110" t="s">
        <v>140</v>
      </c>
      <c r="G476" s="110">
        <v>330</v>
      </c>
      <c r="H476" s="110" t="s">
        <v>141</v>
      </c>
      <c r="I476" s="110">
        <v>-30</v>
      </c>
      <c r="J476" s="110" t="s">
        <v>150</v>
      </c>
      <c r="K476" s="110">
        <v>11</v>
      </c>
      <c r="L476" s="114"/>
      <c r="M476" s="114"/>
      <c r="N476" s="114"/>
      <c r="O476" s="114"/>
      <c r="P476" s="114" t="s">
        <v>198</v>
      </c>
      <c r="Q476" s="17">
        <v>80</v>
      </c>
      <c r="R476" s="17">
        <v>90</v>
      </c>
      <c r="S476" s="17">
        <v>150</v>
      </c>
      <c r="T476" s="17">
        <v>160</v>
      </c>
      <c r="U476" s="17">
        <v>100</v>
      </c>
      <c r="V476" s="17">
        <v>110</v>
      </c>
      <c r="W476" s="122" t="s">
        <v>134</v>
      </c>
      <c r="X476" s="122" t="s">
        <v>134</v>
      </c>
      <c r="Y476" s="122" t="s">
        <v>135</v>
      </c>
      <c r="Z476" s="122" t="s">
        <v>135</v>
      </c>
      <c r="AA476" s="122" t="s">
        <v>144</v>
      </c>
      <c r="AB476" s="122" t="s">
        <v>144</v>
      </c>
      <c r="AC476" s="126">
        <f t="shared" ref="AC476:AH539" si="74">IFERROR(IF($B476="すえきすえぞー(レア1)",AC$401,RANK(AZ476,$AZ476:$BE476,1))," ")</f>
        <v>6</v>
      </c>
      <c r="AD476" s="126">
        <f t="shared" si="74"/>
        <v>5</v>
      </c>
      <c r="AE476" s="126">
        <f t="shared" si="74"/>
        <v>2</v>
      </c>
      <c r="AF476" s="126">
        <f t="shared" si="73"/>
        <v>1</v>
      </c>
      <c r="AG476" s="126">
        <f t="shared" si="73"/>
        <v>4</v>
      </c>
      <c r="AH476" s="126">
        <f t="shared" si="73"/>
        <v>3</v>
      </c>
      <c r="AI476" s="134">
        <v>5</v>
      </c>
      <c r="AJ476" s="134">
        <v>0</v>
      </c>
      <c r="AK476" s="134">
        <v>0</v>
      </c>
      <c r="AL476" s="134">
        <v>1200</v>
      </c>
      <c r="AM476" s="134">
        <f t="shared" si="70"/>
        <v>1205</v>
      </c>
      <c r="AN476" s="135">
        <f t="shared" si="72"/>
        <v>5.7870370370370373E-5</v>
      </c>
      <c r="AO476" s="135">
        <f t="shared" si="72"/>
        <v>0</v>
      </c>
      <c r="AP476" s="135">
        <f t="shared" si="72"/>
        <v>0</v>
      </c>
      <c r="AQ476" s="135">
        <f t="shared" si="72"/>
        <v>1.388888888888889E-2</v>
      </c>
      <c r="AR476" s="135">
        <f t="shared" si="72"/>
        <v>1.3946759259259259E-2</v>
      </c>
      <c r="AS476" s="143"/>
      <c r="AT476" s="144">
        <f>IFERROR(Q476*INDEX(相性スクリプト1!$L$29:$L$33,MATCH(W476,相性スクリプト1!$K$29:$K$33,0),)," ")</f>
        <v>40</v>
      </c>
      <c r="AU476" s="144">
        <f>IFERROR(R476*INDEX(相性スクリプト1!$L$29:$L$33,MATCH(X476,相性スクリプト1!$K$29:$K$33,0),)," ")</f>
        <v>45</v>
      </c>
      <c r="AV476" s="144">
        <f>IFERROR(S476*INDEX(相性スクリプト1!$L$29:$L$33,MATCH(Y476,相性スクリプト1!$K$29:$K$33,0),)," ")</f>
        <v>225</v>
      </c>
      <c r="AW476" s="144">
        <f>IFERROR(T476*INDEX(相性スクリプト1!$L$29:$L$33,MATCH(Z476,相性スクリプト1!$K$29:$K$33,0),)," ")</f>
        <v>240</v>
      </c>
      <c r="AX476" s="144">
        <f>IFERROR(U476*INDEX(相性スクリプト1!$L$29:$L$33,MATCH(AA476,相性スクリプト1!$K$29:$K$33,0),)," ")</f>
        <v>100</v>
      </c>
      <c r="AY476" s="144">
        <f>IFERROR(V476*INDEX(相性スクリプト1!$L$29:$L$33,MATCH(AB476,相性スクリプト1!$K$29:$K$33,0),)," ")</f>
        <v>110</v>
      </c>
      <c r="AZ476" s="144">
        <f t="shared" si="69"/>
        <v>6.6665999999999999</v>
      </c>
      <c r="BA476" s="144">
        <f t="shared" si="69"/>
        <v>5.5554999999999994</v>
      </c>
      <c r="BB476" s="144">
        <f t="shared" si="69"/>
        <v>2.2223999999999999</v>
      </c>
      <c r="BC476" s="144">
        <f t="shared" si="69"/>
        <v>1.1113</v>
      </c>
      <c r="BD476" s="144">
        <f t="shared" si="69"/>
        <v>4.4442000000000004</v>
      </c>
      <c r="BE476" s="144">
        <f t="shared" si="69"/>
        <v>3.3331</v>
      </c>
      <c r="BF476" s="126">
        <f t="shared" si="71"/>
        <v>652143</v>
      </c>
      <c r="BG476" s="149"/>
    </row>
    <row r="477" spans="1:59" x14ac:dyDescent="0.15">
      <c r="A477" s="108">
        <f t="shared" si="67"/>
        <v>301</v>
      </c>
      <c r="B477" s="54" t="s">
        <v>821</v>
      </c>
      <c r="C477" s="109" t="s">
        <v>197</v>
      </c>
      <c r="D477" s="109" t="s">
        <v>159</v>
      </c>
      <c r="E477" s="110" t="s">
        <v>128</v>
      </c>
      <c r="F477" s="110" t="s">
        <v>140</v>
      </c>
      <c r="G477" s="110">
        <v>350</v>
      </c>
      <c r="H477" s="110" t="s">
        <v>155</v>
      </c>
      <c r="I477" s="110">
        <v>35</v>
      </c>
      <c r="J477" s="110" t="s">
        <v>140</v>
      </c>
      <c r="K477" s="110">
        <v>16</v>
      </c>
      <c r="L477" s="114"/>
      <c r="M477" s="114"/>
      <c r="N477" s="114"/>
      <c r="O477" s="114"/>
      <c r="P477" s="114" t="s">
        <v>198</v>
      </c>
      <c r="Q477" s="17">
        <v>100</v>
      </c>
      <c r="R477" s="17">
        <v>110</v>
      </c>
      <c r="S477" s="17">
        <v>130</v>
      </c>
      <c r="T477" s="17">
        <v>120</v>
      </c>
      <c r="U477" s="17">
        <v>90</v>
      </c>
      <c r="V477" s="17">
        <v>140</v>
      </c>
      <c r="W477" s="122" t="s">
        <v>144</v>
      </c>
      <c r="X477" s="122" t="s">
        <v>144</v>
      </c>
      <c r="Y477" s="122" t="s">
        <v>135</v>
      </c>
      <c r="Z477" s="122" t="s">
        <v>144</v>
      </c>
      <c r="AA477" s="122" t="s">
        <v>134</v>
      </c>
      <c r="AB477" s="122" t="s">
        <v>135</v>
      </c>
      <c r="AC477" s="126">
        <f t="shared" si="74"/>
        <v>5</v>
      </c>
      <c r="AD477" s="126">
        <f t="shared" si="74"/>
        <v>4</v>
      </c>
      <c r="AE477" s="126">
        <f t="shared" si="74"/>
        <v>2</v>
      </c>
      <c r="AF477" s="126">
        <f t="shared" si="73"/>
        <v>3</v>
      </c>
      <c r="AG477" s="126">
        <f t="shared" si="73"/>
        <v>6</v>
      </c>
      <c r="AH477" s="126">
        <f t="shared" si="73"/>
        <v>1</v>
      </c>
      <c r="AI477" s="134">
        <v>48</v>
      </c>
      <c r="AJ477" s="134">
        <v>0</v>
      </c>
      <c r="AK477" s="134">
        <v>0</v>
      </c>
      <c r="AL477" s="134">
        <v>1200</v>
      </c>
      <c r="AM477" s="134">
        <f t="shared" si="70"/>
        <v>1248</v>
      </c>
      <c r="AN477" s="135">
        <f t="shared" si="72"/>
        <v>5.5555555555555556E-4</v>
      </c>
      <c r="AO477" s="135">
        <f t="shared" si="72"/>
        <v>0</v>
      </c>
      <c r="AP477" s="135">
        <f t="shared" si="72"/>
        <v>0</v>
      </c>
      <c r="AQ477" s="135">
        <f t="shared" si="72"/>
        <v>1.388888888888889E-2</v>
      </c>
      <c r="AR477" s="135">
        <f t="shared" si="72"/>
        <v>1.4444444444444446E-2</v>
      </c>
      <c r="AS477" s="143"/>
      <c r="AT477" s="144">
        <f>IFERROR(Q477*INDEX(相性スクリプト1!$L$29:$L$33,MATCH(W477,相性スクリプト1!$K$29:$K$33,0),)," ")</f>
        <v>100</v>
      </c>
      <c r="AU477" s="144">
        <f>IFERROR(R477*INDEX(相性スクリプト1!$L$29:$L$33,MATCH(X477,相性スクリプト1!$K$29:$K$33,0),)," ")</f>
        <v>110</v>
      </c>
      <c r="AV477" s="144">
        <f>IFERROR(S477*INDEX(相性スクリプト1!$L$29:$L$33,MATCH(Y477,相性スクリプト1!$K$29:$K$33,0),)," ")</f>
        <v>195</v>
      </c>
      <c r="AW477" s="144">
        <f>IFERROR(T477*INDEX(相性スクリプト1!$L$29:$L$33,MATCH(Z477,相性スクリプト1!$K$29:$K$33,0),)," ")</f>
        <v>120</v>
      </c>
      <c r="AX477" s="144">
        <f>IFERROR(U477*INDEX(相性スクリプト1!$L$29:$L$33,MATCH(AA477,相性スクリプト1!$K$29:$K$33,0),)," ")</f>
        <v>45</v>
      </c>
      <c r="AY477" s="144">
        <f>IFERROR(V477*INDEX(相性スクリプト1!$L$29:$L$33,MATCH(AB477,相性スクリプト1!$K$29:$K$33,0),)," ")</f>
        <v>210</v>
      </c>
      <c r="AZ477" s="144">
        <f t="shared" si="69"/>
        <v>5.5556000000000001</v>
      </c>
      <c r="BA477" s="144">
        <f t="shared" si="69"/>
        <v>4.4444999999999997</v>
      </c>
      <c r="BB477" s="144">
        <f t="shared" si="69"/>
        <v>2.2223999999999999</v>
      </c>
      <c r="BC477" s="144">
        <f t="shared" si="69"/>
        <v>3.3332999999999999</v>
      </c>
      <c r="BD477" s="144">
        <f t="shared" si="69"/>
        <v>6.6661999999999999</v>
      </c>
      <c r="BE477" s="144">
        <f t="shared" si="69"/>
        <v>1.1111</v>
      </c>
      <c r="BF477" s="126">
        <f t="shared" si="71"/>
        <v>542361</v>
      </c>
      <c r="BG477" s="149"/>
    </row>
    <row r="478" spans="1:59" x14ac:dyDescent="0.15">
      <c r="A478" s="108">
        <f t="shared" si="67"/>
        <v>302</v>
      </c>
      <c r="B478" s="54" t="s">
        <v>822</v>
      </c>
      <c r="C478" s="109" t="s">
        <v>197</v>
      </c>
      <c r="D478" s="109" t="s">
        <v>161</v>
      </c>
      <c r="E478" s="110" t="s">
        <v>128</v>
      </c>
      <c r="F478" s="110" t="s">
        <v>162</v>
      </c>
      <c r="G478" s="110">
        <v>350</v>
      </c>
      <c r="H478" s="110" t="s">
        <v>149</v>
      </c>
      <c r="I478" s="110">
        <v>10</v>
      </c>
      <c r="J478" s="110" t="s">
        <v>148</v>
      </c>
      <c r="K478" s="110">
        <v>14</v>
      </c>
      <c r="L478" s="114"/>
      <c r="M478" s="114"/>
      <c r="N478" s="114"/>
      <c r="O478" s="114"/>
      <c r="P478" s="114" t="s">
        <v>439</v>
      </c>
      <c r="Q478" s="17">
        <v>100</v>
      </c>
      <c r="R478" s="17">
        <v>90</v>
      </c>
      <c r="S478" s="17">
        <v>120</v>
      </c>
      <c r="T478" s="17">
        <v>140</v>
      </c>
      <c r="U478" s="17">
        <v>110</v>
      </c>
      <c r="V478" s="17">
        <v>150</v>
      </c>
      <c r="W478" s="122" t="s">
        <v>144</v>
      </c>
      <c r="X478" s="122" t="s">
        <v>134</v>
      </c>
      <c r="Y478" s="122" t="s">
        <v>144</v>
      </c>
      <c r="Z478" s="122" t="s">
        <v>135</v>
      </c>
      <c r="AA478" s="122" t="s">
        <v>134</v>
      </c>
      <c r="AB478" s="122" t="s">
        <v>135</v>
      </c>
      <c r="AC478" s="126">
        <f t="shared" si="74"/>
        <v>4</v>
      </c>
      <c r="AD478" s="126">
        <f t="shared" si="74"/>
        <v>6</v>
      </c>
      <c r="AE478" s="126">
        <f t="shared" si="74"/>
        <v>3</v>
      </c>
      <c r="AF478" s="126">
        <f t="shared" si="73"/>
        <v>2</v>
      </c>
      <c r="AG478" s="126">
        <f t="shared" si="73"/>
        <v>5</v>
      </c>
      <c r="AH478" s="126">
        <f t="shared" si="73"/>
        <v>1</v>
      </c>
      <c r="AI478" s="134">
        <v>46</v>
      </c>
      <c r="AJ478" s="134">
        <v>0</v>
      </c>
      <c r="AK478" s="134">
        <v>0</v>
      </c>
      <c r="AL478" s="134">
        <v>1200</v>
      </c>
      <c r="AM478" s="134">
        <f t="shared" si="70"/>
        <v>1246</v>
      </c>
      <c r="AN478" s="135">
        <f t="shared" si="72"/>
        <v>5.3240740740740744E-4</v>
      </c>
      <c r="AO478" s="135">
        <f t="shared" si="72"/>
        <v>0</v>
      </c>
      <c r="AP478" s="135">
        <f t="shared" si="72"/>
        <v>0</v>
      </c>
      <c r="AQ478" s="135">
        <f t="shared" si="72"/>
        <v>1.388888888888889E-2</v>
      </c>
      <c r="AR478" s="135">
        <f t="shared" si="72"/>
        <v>1.4421296296296295E-2</v>
      </c>
      <c r="AS478" s="143"/>
      <c r="AT478" s="144">
        <f>IFERROR(Q478*INDEX(相性スクリプト1!$L$29:$L$33,MATCH(W478,相性スクリプト1!$K$29:$K$33,0),)," ")</f>
        <v>100</v>
      </c>
      <c r="AU478" s="144">
        <f>IFERROR(R478*INDEX(相性スクリプト1!$L$29:$L$33,MATCH(X478,相性スクリプト1!$K$29:$K$33,0),)," ")</f>
        <v>45</v>
      </c>
      <c r="AV478" s="144">
        <f>IFERROR(S478*INDEX(相性スクリプト1!$L$29:$L$33,MATCH(Y478,相性スクリプト1!$K$29:$K$33,0),)," ")</f>
        <v>120</v>
      </c>
      <c r="AW478" s="144">
        <f>IFERROR(T478*INDEX(相性スクリプト1!$L$29:$L$33,MATCH(Z478,相性スクリプト1!$K$29:$K$33,0),)," ")</f>
        <v>210</v>
      </c>
      <c r="AX478" s="144">
        <f>IFERROR(U478*INDEX(相性スクリプト1!$L$29:$L$33,MATCH(AA478,相性スクリプト1!$K$29:$K$33,0),)," ")</f>
        <v>55</v>
      </c>
      <c r="AY478" s="144">
        <f>IFERROR(V478*INDEX(相性スクリプト1!$L$29:$L$33,MATCH(AB478,相性スクリプト1!$K$29:$K$33,0),)," ")</f>
        <v>225</v>
      </c>
      <c r="AZ478" s="144">
        <f t="shared" si="69"/>
        <v>4.4556000000000004</v>
      </c>
      <c r="BA478" s="144">
        <f t="shared" si="69"/>
        <v>6.6664999999999992</v>
      </c>
      <c r="BB478" s="144">
        <f t="shared" si="69"/>
        <v>3.3333999999999997</v>
      </c>
      <c r="BC478" s="144">
        <f t="shared" si="69"/>
        <v>2.2223000000000002</v>
      </c>
      <c r="BD478" s="144">
        <f t="shared" si="69"/>
        <v>5.5442</v>
      </c>
      <c r="BE478" s="144">
        <f t="shared" si="69"/>
        <v>1.1111</v>
      </c>
      <c r="BF478" s="126">
        <f t="shared" si="71"/>
        <v>463251</v>
      </c>
      <c r="BG478" s="149"/>
    </row>
    <row r="479" spans="1:59" x14ac:dyDescent="0.15">
      <c r="A479" s="108">
        <f t="shared" si="67"/>
        <v>303</v>
      </c>
      <c r="B479" s="54" t="s">
        <v>823</v>
      </c>
      <c r="C479" s="109" t="s">
        <v>197</v>
      </c>
      <c r="D479" s="109" t="s">
        <v>169</v>
      </c>
      <c r="E479" s="110" t="s">
        <v>128</v>
      </c>
      <c r="F479" s="110" t="s">
        <v>162</v>
      </c>
      <c r="G479" s="110">
        <v>330</v>
      </c>
      <c r="H479" s="110" t="s">
        <v>141</v>
      </c>
      <c r="I479" s="110">
        <v>75</v>
      </c>
      <c r="J479" s="110" t="s">
        <v>148</v>
      </c>
      <c r="K479" s="110">
        <v>12</v>
      </c>
      <c r="L479" s="114"/>
      <c r="M479" s="114"/>
      <c r="N479" s="114"/>
      <c r="O479" s="114" t="s">
        <v>824</v>
      </c>
      <c r="P479" s="114" t="s">
        <v>198</v>
      </c>
      <c r="Q479" s="17">
        <v>90</v>
      </c>
      <c r="R479" s="17">
        <v>100</v>
      </c>
      <c r="S479" s="17">
        <v>150</v>
      </c>
      <c r="T479" s="17">
        <v>140</v>
      </c>
      <c r="U479" s="17">
        <v>110</v>
      </c>
      <c r="V479" s="17">
        <v>120</v>
      </c>
      <c r="W479" s="122" t="s">
        <v>144</v>
      </c>
      <c r="X479" s="122" t="s">
        <v>134</v>
      </c>
      <c r="Y479" s="122" t="s">
        <v>135</v>
      </c>
      <c r="Z479" s="122" t="s">
        <v>135</v>
      </c>
      <c r="AA479" s="122" t="s">
        <v>144</v>
      </c>
      <c r="AB479" s="122" t="s">
        <v>144</v>
      </c>
      <c r="AC479" s="126">
        <f t="shared" si="74"/>
        <v>5</v>
      </c>
      <c r="AD479" s="126">
        <f t="shared" si="74"/>
        <v>6</v>
      </c>
      <c r="AE479" s="126">
        <f t="shared" si="74"/>
        <v>1</v>
      </c>
      <c r="AF479" s="126">
        <f t="shared" si="73"/>
        <v>2</v>
      </c>
      <c r="AG479" s="126">
        <f t="shared" si="73"/>
        <v>4</v>
      </c>
      <c r="AH479" s="126">
        <f t="shared" si="73"/>
        <v>3</v>
      </c>
      <c r="AI479" s="134">
        <v>36</v>
      </c>
      <c r="AJ479" s="134">
        <v>0</v>
      </c>
      <c r="AK479" s="134">
        <v>0</v>
      </c>
      <c r="AL479" s="134">
        <v>1200</v>
      </c>
      <c r="AM479" s="134">
        <f t="shared" si="70"/>
        <v>1236</v>
      </c>
      <c r="AN479" s="135">
        <f t="shared" si="72"/>
        <v>4.1666666666666669E-4</v>
      </c>
      <c r="AO479" s="135">
        <f t="shared" si="72"/>
        <v>0</v>
      </c>
      <c r="AP479" s="135">
        <f t="shared" si="72"/>
        <v>0</v>
      </c>
      <c r="AQ479" s="135">
        <f t="shared" si="72"/>
        <v>1.388888888888889E-2</v>
      </c>
      <c r="AR479" s="135">
        <f t="shared" si="72"/>
        <v>1.4305555555555554E-2</v>
      </c>
      <c r="AS479" s="143"/>
      <c r="AT479" s="144">
        <f>IFERROR(Q479*INDEX(相性スクリプト1!$L$29:$L$33,MATCH(W479,相性スクリプト1!$K$29:$K$33,0),)," ")</f>
        <v>90</v>
      </c>
      <c r="AU479" s="144">
        <f>IFERROR(R479*INDEX(相性スクリプト1!$L$29:$L$33,MATCH(X479,相性スクリプト1!$K$29:$K$33,0),)," ")</f>
        <v>50</v>
      </c>
      <c r="AV479" s="144">
        <f>IFERROR(S479*INDEX(相性スクリプト1!$L$29:$L$33,MATCH(Y479,相性スクリプト1!$K$29:$K$33,0),)," ")</f>
        <v>225</v>
      </c>
      <c r="AW479" s="144">
        <f>IFERROR(T479*INDEX(相性スクリプト1!$L$29:$L$33,MATCH(Z479,相性スクリプト1!$K$29:$K$33,0),)," ")</f>
        <v>210</v>
      </c>
      <c r="AX479" s="144">
        <f>IFERROR(U479*INDEX(相性スクリプト1!$L$29:$L$33,MATCH(AA479,相性スクリプト1!$K$29:$K$33,0),)," ")</f>
        <v>110</v>
      </c>
      <c r="AY479" s="144">
        <f>IFERROR(V479*INDEX(相性スクリプト1!$L$29:$L$33,MATCH(AB479,相性スクリプト1!$K$29:$K$33,0),)," ")</f>
        <v>120</v>
      </c>
      <c r="AZ479" s="144">
        <f t="shared" si="69"/>
        <v>5.5666000000000002</v>
      </c>
      <c r="BA479" s="144">
        <f t="shared" si="69"/>
        <v>6.6554999999999991</v>
      </c>
      <c r="BB479" s="144">
        <f t="shared" si="69"/>
        <v>1.1113999999999999</v>
      </c>
      <c r="BC479" s="144">
        <f t="shared" si="69"/>
        <v>2.2223000000000002</v>
      </c>
      <c r="BD479" s="144">
        <f t="shared" si="69"/>
        <v>4.4442000000000004</v>
      </c>
      <c r="BE479" s="144">
        <f t="shared" si="69"/>
        <v>3.3331</v>
      </c>
      <c r="BF479" s="126">
        <f t="shared" si="71"/>
        <v>561243</v>
      </c>
      <c r="BG479" s="149"/>
    </row>
    <row r="480" spans="1:59" x14ac:dyDescent="0.15">
      <c r="A480" s="108">
        <f t="shared" si="67"/>
        <v>304</v>
      </c>
      <c r="B480" s="54" t="s">
        <v>825</v>
      </c>
      <c r="C480" s="109" t="s">
        <v>197</v>
      </c>
      <c r="D480" s="109" t="s">
        <v>171</v>
      </c>
      <c r="E480" s="110" t="s">
        <v>128</v>
      </c>
      <c r="F480" s="110" t="s">
        <v>162</v>
      </c>
      <c r="G480" s="110">
        <v>330</v>
      </c>
      <c r="H480" s="110" t="s">
        <v>149</v>
      </c>
      <c r="I480" s="110">
        <v>45</v>
      </c>
      <c r="J480" s="110" t="s">
        <v>148</v>
      </c>
      <c r="K480" s="110">
        <v>14</v>
      </c>
      <c r="L480" s="114"/>
      <c r="M480" s="114"/>
      <c r="N480" s="114"/>
      <c r="O480" s="114"/>
      <c r="P480" s="114" t="s">
        <v>198</v>
      </c>
      <c r="Q480" s="17">
        <v>100</v>
      </c>
      <c r="R480" s="17">
        <v>110</v>
      </c>
      <c r="S480" s="17">
        <v>130</v>
      </c>
      <c r="T480" s="17">
        <v>150</v>
      </c>
      <c r="U480" s="17">
        <v>120</v>
      </c>
      <c r="V480" s="17">
        <v>140</v>
      </c>
      <c r="W480" s="122" t="s">
        <v>144</v>
      </c>
      <c r="X480" s="122" t="s">
        <v>144</v>
      </c>
      <c r="Y480" s="122" t="s">
        <v>144</v>
      </c>
      <c r="Z480" s="122" t="s">
        <v>135</v>
      </c>
      <c r="AA480" s="122" t="s">
        <v>144</v>
      </c>
      <c r="AB480" s="122" t="s">
        <v>144</v>
      </c>
      <c r="AC480" s="126">
        <f t="shared" si="74"/>
        <v>6</v>
      </c>
      <c r="AD480" s="126">
        <f t="shared" si="74"/>
        <v>5</v>
      </c>
      <c r="AE480" s="126">
        <f t="shared" si="74"/>
        <v>3</v>
      </c>
      <c r="AF480" s="126">
        <f t="shared" si="73"/>
        <v>1</v>
      </c>
      <c r="AG480" s="126">
        <f t="shared" si="73"/>
        <v>4</v>
      </c>
      <c r="AH480" s="126">
        <f t="shared" si="73"/>
        <v>2</v>
      </c>
      <c r="AI480" s="134">
        <v>35</v>
      </c>
      <c r="AJ480" s="134">
        <v>0</v>
      </c>
      <c r="AK480" s="134">
        <v>0</v>
      </c>
      <c r="AL480" s="134">
        <v>1200</v>
      </c>
      <c r="AM480" s="134">
        <f t="shared" si="70"/>
        <v>1235</v>
      </c>
      <c r="AN480" s="135">
        <f t="shared" si="72"/>
        <v>4.0509259259259258E-4</v>
      </c>
      <c r="AO480" s="135">
        <f t="shared" si="72"/>
        <v>0</v>
      </c>
      <c r="AP480" s="135">
        <f t="shared" si="72"/>
        <v>0</v>
      </c>
      <c r="AQ480" s="135">
        <f t="shared" si="72"/>
        <v>1.388888888888889E-2</v>
      </c>
      <c r="AR480" s="135">
        <f t="shared" si="72"/>
        <v>1.4293981481481482E-2</v>
      </c>
      <c r="AS480" s="143"/>
      <c r="AT480" s="144">
        <f>IFERROR(Q480*INDEX(相性スクリプト1!$L$29:$L$33,MATCH(W480,相性スクリプト1!$K$29:$K$33,0),)," ")</f>
        <v>100</v>
      </c>
      <c r="AU480" s="144">
        <f>IFERROR(R480*INDEX(相性スクリプト1!$L$29:$L$33,MATCH(X480,相性スクリプト1!$K$29:$K$33,0),)," ")</f>
        <v>110</v>
      </c>
      <c r="AV480" s="144">
        <f>IFERROR(S480*INDEX(相性スクリプト1!$L$29:$L$33,MATCH(Y480,相性スクリプト1!$K$29:$K$33,0),)," ")</f>
        <v>130</v>
      </c>
      <c r="AW480" s="144">
        <f>IFERROR(T480*INDEX(相性スクリプト1!$L$29:$L$33,MATCH(Z480,相性スクリプト1!$K$29:$K$33,0),)," ")</f>
        <v>225</v>
      </c>
      <c r="AX480" s="144">
        <f>IFERROR(U480*INDEX(相性スクリプト1!$L$29:$L$33,MATCH(AA480,相性スクリプト1!$K$29:$K$33,0),)," ")</f>
        <v>120</v>
      </c>
      <c r="AY480" s="144">
        <f>IFERROR(V480*INDEX(相性スクリプト1!$L$29:$L$33,MATCH(AB480,相性スクリプト1!$K$29:$K$33,0),)," ")</f>
        <v>140</v>
      </c>
      <c r="AZ480" s="144">
        <f t="shared" si="69"/>
        <v>6.6665999999999999</v>
      </c>
      <c r="BA480" s="144">
        <f t="shared" si="69"/>
        <v>5.5554999999999994</v>
      </c>
      <c r="BB480" s="144">
        <f t="shared" si="69"/>
        <v>3.3333999999999997</v>
      </c>
      <c r="BC480" s="144">
        <f t="shared" si="69"/>
        <v>1.1113</v>
      </c>
      <c r="BD480" s="144">
        <f t="shared" si="69"/>
        <v>4.4442000000000004</v>
      </c>
      <c r="BE480" s="144">
        <f t="shared" si="69"/>
        <v>2.2221000000000002</v>
      </c>
      <c r="BF480" s="126">
        <f t="shared" si="71"/>
        <v>653142</v>
      </c>
      <c r="BG480" s="149"/>
    </row>
    <row r="481" spans="1:59" x14ac:dyDescent="0.15">
      <c r="A481" s="108">
        <f t="shared" si="67"/>
        <v>305</v>
      </c>
      <c r="B481" s="54" t="s">
        <v>826</v>
      </c>
      <c r="C481" s="109" t="s">
        <v>197</v>
      </c>
      <c r="D481" s="109" t="s">
        <v>174</v>
      </c>
      <c r="E481" s="110" t="s">
        <v>128</v>
      </c>
      <c r="F481" s="110" t="s">
        <v>140</v>
      </c>
      <c r="G481" s="110">
        <v>310</v>
      </c>
      <c r="H481" s="110" t="s">
        <v>149</v>
      </c>
      <c r="I481" s="110">
        <v>90</v>
      </c>
      <c r="J481" s="110" t="s">
        <v>148</v>
      </c>
      <c r="K481" s="110">
        <v>15</v>
      </c>
      <c r="L481" s="114"/>
      <c r="M481" s="114"/>
      <c r="N481" s="114"/>
      <c r="O481" s="114" t="s">
        <v>824</v>
      </c>
      <c r="P481" s="114" t="s">
        <v>198</v>
      </c>
      <c r="Q481" s="17">
        <v>90</v>
      </c>
      <c r="R481" s="17">
        <v>80</v>
      </c>
      <c r="S481" s="17">
        <v>140</v>
      </c>
      <c r="T481" s="17">
        <v>110</v>
      </c>
      <c r="U481" s="17">
        <v>100</v>
      </c>
      <c r="V481" s="17">
        <v>150</v>
      </c>
      <c r="W481" s="122" t="s">
        <v>144</v>
      </c>
      <c r="X481" s="122" t="s">
        <v>134</v>
      </c>
      <c r="Y481" s="122" t="s">
        <v>135</v>
      </c>
      <c r="Z481" s="122" t="s">
        <v>135</v>
      </c>
      <c r="AA481" s="122" t="s">
        <v>134</v>
      </c>
      <c r="AB481" s="122" t="s">
        <v>135</v>
      </c>
      <c r="AC481" s="126">
        <f t="shared" si="74"/>
        <v>4</v>
      </c>
      <c r="AD481" s="126">
        <f t="shared" si="74"/>
        <v>6</v>
      </c>
      <c r="AE481" s="126">
        <f t="shared" si="74"/>
        <v>2</v>
      </c>
      <c r="AF481" s="126">
        <f t="shared" si="73"/>
        <v>3</v>
      </c>
      <c r="AG481" s="126">
        <f t="shared" si="73"/>
        <v>5</v>
      </c>
      <c r="AH481" s="126">
        <f t="shared" si="73"/>
        <v>1</v>
      </c>
      <c r="AI481" s="134">
        <v>30</v>
      </c>
      <c r="AJ481" s="134">
        <v>0</v>
      </c>
      <c r="AK481" s="134">
        <v>0</v>
      </c>
      <c r="AL481" s="134">
        <v>1200</v>
      </c>
      <c r="AM481" s="134">
        <f t="shared" si="70"/>
        <v>1230</v>
      </c>
      <c r="AN481" s="135">
        <f t="shared" si="72"/>
        <v>3.4722222222222218E-4</v>
      </c>
      <c r="AO481" s="135">
        <f t="shared" si="72"/>
        <v>0</v>
      </c>
      <c r="AP481" s="135">
        <f t="shared" si="72"/>
        <v>0</v>
      </c>
      <c r="AQ481" s="135">
        <f t="shared" si="72"/>
        <v>1.388888888888889E-2</v>
      </c>
      <c r="AR481" s="135">
        <f t="shared" si="72"/>
        <v>1.4236111111111111E-2</v>
      </c>
      <c r="AS481" s="143"/>
      <c r="AT481" s="144">
        <f>IFERROR(Q481*INDEX(相性スクリプト1!$L$29:$L$33,MATCH(W481,相性スクリプト1!$K$29:$K$33,0),)," ")</f>
        <v>90</v>
      </c>
      <c r="AU481" s="144">
        <f>IFERROR(R481*INDEX(相性スクリプト1!$L$29:$L$33,MATCH(X481,相性スクリプト1!$K$29:$K$33,0),)," ")</f>
        <v>40</v>
      </c>
      <c r="AV481" s="144">
        <f>IFERROR(S481*INDEX(相性スクリプト1!$L$29:$L$33,MATCH(Y481,相性スクリプト1!$K$29:$K$33,0),)," ")</f>
        <v>210</v>
      </c>
      <c r="AW481" s="144">
        <f>IFERROR(T481*INDEX(相性スクリプト1!$L$29:$L$33,MATCH(Z481,相性スクリプト1!$K$29:$K$33,0),)," ")</f>
        <v>165</v>
      </c>
      <c r="AX481" s="144">
        <f>IFERROR(U481*INDEX(相性スクリプト1!$L$29:$L$33,MATCH(AA481,相性スクリプト1!$K$29:$K$33,0),)," ")</f>
        <v>50</v>
      </c>
      <c r="AY481" s="144">
        <f>IFERROR(V481*INDEX(相性スクリプト1!$L$29:$L$33,MATCH(AB481,相性スクリプト1!$K$29:$K$33,0),)," ")</f>
        <v>225</v>
      </c>
      <c r="AZ481" s="144">
        <f t="shared" si="69"/>
        <v>4.4556000000000004</v>
      </c>
      <c r="BA481" s="144">
        <f t="shared" si="69"/>
        <v>6.6664999999999992</v>
      </c>
      <c r="BB481" s="144">
        <f t="shared" si="69"/>
        <v>2.2223999999999999</v>
      </c>
      <c r="BC481" s="144">
        <f t="shared" si="69"/>
        <v>3.3332999999999999</v>
      </c>
      <c r="BD481" s="144">
        <f t="shared" si="69"/>
        <v>5.5442</v>
      </c>
      <c r="BE481" s="144">
        <f t="shared" si="69"/>
        <v>1.1111</v>
      </c>
      <c r="BF481" s="126">
        <f t="shared" si="71"/>
        <v>462351</v>
      </c>
      <c r="BG481" s="149"/>
    </row>
    <row r="482" spans="1:59" x14ac:dyDescent="0.15">
      <c r="A482" s="108">
        <f t="shared" si="67"/>
        <v>306</v>
      </c>
      <c r="B482" s="54" t="s">
        <v>827</v>
      </c>
      <c r="C482" s="109" t="s">
        <v>197</v>
      </c>
      <c r="D482" s="109" t="s">
        <v>187</v>
      </c>
      <c r="E482" s="110" t="s">
        <v>128</v>
      </c>
      <c r="F482" s="110" t="s">
        <v>162</v>
      </c>
      <c r="G482" s="110">
        <v>350</v>
      </c>
      <c r="H482" s="110" t="s">
        <v>141</v>
      </c>
      <c r="I482" s="110">
        <v>-45</v>
      </c>
      <c r="J482" s="110" t="s">
        <v>148</v>
      </c>
      <c r="K482" s="110">
        <v>13</v>
      </c>
      <c r="L482" s="114"/>
      <c r="M482" s="114"/>
      <c r="N482" s="114"/>
      <c r="O482" s="114"/>
      <c r="P482" s="114" t="s">
        <v>198</v>
      </c>
      <c r="Q482" s="17">
        <v>100</v>
      </c>
      <c r="R482" s="17">
        <v>90</v>
      </c>
      <c r="S482" s="17">
        <v>150</v>
      </c>
      <c r="T482" s="17">
        <v>130</v>
      </c>
      <c r="U482" s="17">
        <v>80</v>
      </c>
      <c r="V482" s="17">
        <v>120</v>
      </c>
      <c r="W482" s="122" t="s">
        <v>144</v>
      </c>
      <c r="X482" s="122" t="s">
        <v>134</v>
      </c>
      <c r="Y482" s="122" t="s">
        <v>135</v>
      </c>
      <c r="Z482" s="122" t="s">
        <v>135</v>
      </c>
      <c r="AA482" s="122" t="s">
        <v>134</v>
      </c>
      <c r="AB482" s="122" t="s">
        <v>144</v>
      </c>
      <c r="AC482" s="126">
        <f t="shared" si="74"/>
        <v>4</v>
      </c>
      <c r="AD482" s="126">
        <f t="shared" si="74"/>
        <v>5</v>
      </c>
      <c r="AE482" s="126">
        <f t="shared" si="74"/>
        <v>1</v>
      </c>
      <c r="AF482" s="126">
        <f t="shared" si="73"/>
        <v>2</v>
      </c>
      <c r="AG482" s="126">
        <f t="shared" si="73"/>
        <v>6</v>
      </c>
      <c r="AH482" s="126">
        <f t="shared" si="73"/>
        <v>3</v>
      </c>
      <c r="AI482" s="134">
        <v>24</v>
      </c>
      <c r="AJ482" s="134">
        <v>0</v>
      </c>
      <c r="AK482" s="134">
        <v>0</v>
      </c>
      <c r="AL482" s="134">
        <v>1200</v>
      </c>
      <c r="AM482" s="134">
        <f t="shared" si="70"/>
        <v>1224</v>
      </c>
      <c r="AN482" s="135">
        <f t="shared" si="72"/>
        <v>2.7777777777777778E-4</v>
      </c>
      <c r="AO482" s="135">
        <f t="shared" si="72"/>
        <v>0</v>
      </c>
      <c r="AP482" s="135">
        <f t="shared" si="72"/>
        <v>0</v>
      </c>
      <c r="AQ482" s="135">
        <f t="shared" si="72"/>
        <v>1.388888888888889E-2</v>
      </c>
      <c r="AR482" s="135">
        <f t="shared" si="72"/>
        <v>1.4166666666666666E-2</v>
      </c>
      <c r="AS482" s="143"/>
      <c r="AT482" s="144">
        <f>IFERROR(Q482*INDEX(相性スクリプト1!$L$29:$L$33,MATCH(W482,相性スクリプト1!$K$29:$K$33,0),)," ")</f>
        <v>100</v>
      </c>
      <c r="AU482" s="144">
        <f>IFERROR(R482*INDEX(相性スクリプト1!$L$29:$L$33,MATCH(X482,相性スクリプト1!$K$29:$K$33,0),)," ")</f>
        <v>45</v>
      </c>
      <c r="AV482" s="144">
        <f>IFERROR(S482*INDEX(相性スクリプト1!$L$29:$L$33,MATCH(Y482,相性スクリプト1!$K$29:$K$33,0),)," ")</f>
        <v>225</v>
      </c>
      <c r="AW482" s="144">
        <f>IFERROR(T482*INDEX(相性スクリプト1!$L$29:$L$33,MATCH(Z482,相性スクリプト1!$K$29:$K$33,0),)," ")</f>
        <v>195</v>
      </c>
      <c r="AX482" s="144">
        <f>IFERROR(U482*INDEX(相性スクリプト1!$L$29:$L$33,MATCH(AA482,相性スクリプト1!$K$29:$K$33,0),)," ")</f>
        <v>40</v>
      </c>
      <c r="AY482" s="144">
        <f>IFERROR(V482*INDEX(相性スクリプト1!$L$29:$L$33,MATCH(AB482,相性スクリプト1!$K$29:$K$33,0),)," ")</f>
        <v>120</v>
      </c>
      <c r="AZ482" s="144">
        <f t="shared" si="69"/>
        <v>4.4446000000000003</v>
      </c>
      <c r="BA482" s="144">
        <f t="shared" si="69"/>
        <v>5.5554999999999994</v>
      </c>
      <c r="BB482" s="144">
        <f t="shared" si="69"/>
        <v>1.1113999999999999</v>
      </c>
      <c r="BC482" s="144">
        <f t="shared" si="69"/>
        <v>2.2223000000000002</v>
      </c>
      <c r="BD482" s="144">
        <f t="shared" si="69"/>
        <v>6.6661999999999999</v>
      </c>
      <c r="BE482" s="144">
        <f t="shared" si="69"/>
        <v>3.3331</v>
      </c>
      <c r="BF482" s="126">
        <f t="shared" si="71"/>
        <v>451263</v>
      </c>
      <c r="BG482" s="149"/>
    </row>
    <row r="483" spans="1:59" x14ac:dyDescent="0.15">
      <c r="A483" s="108">
        <f t="shared" si="67"/>
        <v>307</v>
      </c>
      <c r="B483" s="54" t="s">
        <v>197</v>
      </c>
      <c r="C483" s="109" t="s">
        <v>197</v>
      </c>
      <c r="D483" s="109" t="s">
        <v>197</v>
      </c>
      <c r="E483" s="110" t="s">
        <v>128</v>
      </c>
      <c r="F483" s="110" t="s">
        <v>162</v>
      </c>
      <c r="G483" s="110">
        <v>350</v>
      </c>
      <c r="H483" s="110" t="s">
        <v>149</v>
      </c>
      <c r="I483" s="110">
        <v>-5</v>
      </c>
      <c r="J483" s="110" t="s">
        <v>148</v>
      </c>
      <c r="K483" s="110">
        <v>14</v>
      </c>
      <c r="L483" s="114"/>
      <c r="M483" s="114"/>
      <c r="N483" s="114"/>
      <c r="O483" s="114"/>
      <c r="P483" s="114" t="s">
        <v>198</v>
      </c>
      <c r="Q483" s="17">
        <v>100</v>
      </c>
      <c r="R483" s="17">
        <v>90</v>
      </c>
      <c r="S483" s="17">
        <v>130</v>
      </c>
      <c r="T483" s="17">
        <v>120</v>
      </c>
      <c r="U483" s="17">
        <v>110</v>
      </c>
      <c r="V483" s="17">
        <v>140</v>
      </c>
      <c r="W483" s="122" t="s">
        <v>144</v>
      </c>
      <c r="X483" s="122" t="s">
        <v>134</v>
      </c>
      <c r="Y483" s="122" t="s">
        <v>135</v>
      </c>
      <c r="Z483" s="122" t="s">
        <v>135</v>
      </c>
      <c r="AA483" s="122" t="s">
        <v>134</v>
      </c>
      <c r="AB483" s="122" t="s">
        <v>135</v>
      </c>
      <c r="AC483" s="126">
        <f t="shared" si="74"/>
        <v>4</v>
      </c>
      <c r="AD483" s="126">
        <f t="shared" si="74"/>
        <v>6</v>
      </c>
      <c r="AE483" s="126">
        <f t="shared" si="74"/>
        <v>2</v>
      </c>
      <c r="AF483" s="126">
        <f t="shared" si="73"/>
        <v>3</v>
      </c>
      <c r="AG483" s="126">
        <f t="shared" si="73"/>
        <v>5</v>
      </c>
      <c r="AH483" s="126">
        <f t="shared" si="73"/>
        <v>1</v>
      </c>
      <c r="AI483" s="134">
        <v>21</v>
      </c>
      <c r="AJ483" s="134">
        <v>0</v>
      </c>
      <c r="AK483" s="134">
        <v>0</v>
      </c>
      <c r="AL483" s="134">
        <v>1200</v>
      </c>
      <c r="AM483" s="134">
        <f t="shared" si="70"/>
        <v>1221</v>
      </c>
      <c r="AN483" s="135">
        <f t="shared" si="72"/>
        <v>2.4305555555555555E-4</v>
      </c>
      <c r="AO483" s="135">
        <f t="shared" si="72"/>
        <v>0</v>
      </c>
      <c r="AP483" s="135">
        <f t="shared" si="72"/>
        <v>0</v>
      </c>
      <c r="AQ483" s="135">
        <f t="shared" si="72"/>
        <v>1.388888888888889E-2</v>
      </c>
      <c r="AR483" s="135">
        <f t="shared" si="72"/>
        <v>1.4131944444444444E-2</v>
      </c>
      <c r="AS483" s="143"/>
      <c r="AT483" s="144">
        <f>IFERROR(Q483*INDEX(相性スクリプト1!$L$29:$L$33,MATCH(W483,相性スクリプト1!$K$29:$K$33,0),)," ")</f>
        <v>100</v>
      </c>
      <c r="AU483" s="144">
        <f>IFERROR(R483*INDEX(相性スクリプト1!$L$29:$L$33,MATCH(X483,相性スクリプト1!$K$29:$K$33,0),)," ")</f>
        <v>45</v>
      </c>
      <c r="AV483" s="144">
        <f>IFERROR(S483*INDEX(相性スクリプト1!$L$29:$L$33,MATCH(Y483,相性スクリプト1!$K$29:$K$33,0),)," ")</f>
        <v>195</v>
      </c>
      <c r="AW483" s="144">
        <f>IFERROR(T483*INDEX(相性スクリプト1!$L$29:$L$33,MATCH(Z483,相性スクリプト1!$K$29:$K$33,0),)," ")</f>
        <v>180</v>
      </c>
      <c r="AX483" s="144">
        <f>IFERROR(U483*INDEX(相性スクリプト1!$L$29:$L$33,MATCH(AA483,相性スクリプト1!$K$29:$K$33,0),)," ")</f>
        <v>55</v>
      </c>
      <c r="AY483" s="144">
        <f>IFERROR(V483*INDEX(相性スクリプト1!$L$29:$L$33,MATCH(AB483,相性スクリプト1!$K$29:$K$33,0),)," ")</f>
        <v>210</v>
      </c>
      <c r="AZ483" s="144">
        <f t="shared" si="69"/>
        <v>4.4556000000000004</v>
      </c>
      <c r="BA483" s="144">
        <f t="shared" si="69"/>
        <v>6.6664999999999992</v>
      </c>
      <c r="BB483" s="144">
        <f t="shared" si="69"/>
        <v>2.2223999999999999</v>
      </c>
      <c r="BC483" s="144">
        <f t="shared" si="69"/>
        <v>3.3332999999999999</v>
      </c>
      <c r="BD483" s="144">
        <f t="shared" si="69"/>
        <v>5.5442</v>
      </c>
      <c r="BE483" s="144">
        <f t="shared" si="69"/>
        <v>1.1111</v>
      </c>
      <c r="BF483" s="126">
        <f t="shared" si="71"/>
        <v>462351</v>
      </c>
      <c r="BG483" s="149"/>
    </row>
    <row r="484" spans="1:59" x14ac:dyDescent="0.15">
      <c r="A484" s="108">
        <f t="shared" si="67"/>
        <v>307</v>
      </c>
      <c r="B484" s="54" t="s">
        <v>828</v>
      </c>
      <c r="C484" s="109" t="s">
        <v>197</v>
      </c>
      <c r="D484" s="109" t="s">
        <v>197</v>
      </c>
      <c r="E484" s="110" t="s">
        <v>128</v>
      </c>
      <c r="F484" s="110" t="s">
        <v>162</v>
      </c>
      <c r="G484" s="110">
        <v>370</v>
      </c>
      <c r="H484" s="110" t="s">
        <v>149</v>
      </c>
      <c r="I484" s="110">
        <v>-5</v>
      </c>
      <c r="J484" s="110" t="s">
        <v>148</v>
      </c>
      <c r="K484" s="110">
        <v>14</v>
      </c>
      <c r="L484" s="114"/>
      <c r="M484" s="114" t="s">
        <v>829</v>
      </c>
      <c r="N484" s="114"/>
      <c r="O484" s="114"/>
      <c r="P484" s="114" t="s">
        <v>198</v>
      </c>
      <c r="Q484" s="17">
        <v>114</v>
      </c>
      <c r="R484" s="17">
        <v>95</v>
      </c>
      <c r="S484" s="17">
        <v>132</v>
      </c>
      <c r="T484" s="17">
        <v>130</v>
      </c>
      <c r="U484" s="17">
        <v>124</v>
      </c>
      <c r="V484" s="17">
        <v>176</v>
      </c>
      <c r="W484" s="122" t="s">
        <v>144</v>
      </c>
      <c r="X484" s="122" t="s">
        <v>134</v>
      </c>
      <c r="Y484" s="122" t="s">
        <v>135</v>
      </c>
      <c r="Z484" s="122" t="s">
        <v>135</v>
      </c>
      <c r="AA484" s="122" t="s">
        <v>134</v>
      </c>
      <c r="AB484" s="122" t="s">
        <v>135</v>
      </c>
      <c r="AC484" s="126">
        <f t="shared" si="74"/>
        <v>4</v>
      </c>
      <c r="AD484" s="126">
        <f t="shared" si="74"/>
        <v>6</v>
      </c>
      <c r="AE484" s="126">
        <f t="shared" si="74"/>
        <v>2</v>
      </c>
      <c r="AF484" s="126">
        <f t="shared" si="73"/>
        <v>3</v>
      </c>
      <c r="AG484" s="126">
        <f t="shared" si="73"/>
        <v>5</v>
      </c>
      <c r="AH484" s="126">
        <f t="shared" si="73"/>
        <v>1</v>
      </c>
      <c r="AI484" s="134">
        <v>3526</v>
      </c>
      <c r="AJ484" s="134">
        <v>0</v>
      </c>
      <c r="AK484" s="134">
        <v>0</v>
      </c>
      <c r="AL484" s="134">
        <v>275</v>
      </c>
      <c r="AM484" s="134">
        <f t="shared" si="70"/>
        <v>3801</v>
      </c>
      <c r="AN484" s="135">
        <f t="shared" si="72"/>
        <v>4.0810185185185185E-2</v>
      </c>
      <c r="AO484" s="135">
        <f t="shared" si="72"/>
        <v>0</v>
      </c>
      <c r="AP484" s="135">
        <f t="shared" si="72"/>
        <v>0</v>
      </c>
      <c r="AQ484" s="135">
        <f t="shared" si="72"/>
        <v>3.1828703703703706E-3</v>
      </c>
      <c r="AR484" s="135">
        <f t="shared" si="72"/>
        <v>4.3993055555555556E-2</v>
      </c>
      <c r="AS484" s="143"/>
      <c r="AT484" s="144">
        <f>IFERROR(Q484*INDEX(相性スクリプト1!$L$29:$L$33,MATCH(W484,相性スクリプト1!$K$29:$K$33,0),)," ")</f>
        <v>114</v>
      </c>
      <c r="AU484" s="144">
        <f>IFERROR(R484*INDEX(相性スクリプト1!$L$29:$L$33,MATCH(X484,相性スクリプト1!$K$29:$K$33,0),)," ")</f>
        <v>47.5</v>
      </c>
      <c r="AV484" s="144">
        <f>IFERROR(S484*INDEX(相性スクリプト1!$L$29:$L$33,MATCH(Y484,相性スクリプト1!$K$29:$K$33,0),)," ")</f>
        <v>198</v>
      </c>
      <c r="AW484" s="144">
        <f>IFERROR(T484*INDEX(相性スクリプト1!$L$29:$L$33,MATCH(Z484,相性スクリプト1!$K$29:$K$33,0),)," ")</f>
        <v>195</v>
      </c>
      <c r="AX484" s="144">
        <f>IFERROR(U484*INDEX(相性スクリプト1!$L$29:$L$33,MATCH(AA484,相性スクリプト1!$K$29:$K$33,0),)," ")</f>
        <v>62</v>
      </c>
      <c r="AY484" s="144">
        <f>IFERROR(V484*INDEX(相性スクリプト1!$L$29:$L$33,MATCH(AB484,相性スクリプト1!$K$29:$K$33,0),)," ")</f>
        <v>264</v>
      </c>
      <c r="AZ484" s="144">
        <f t="shared" si="69"/>
        <v>4.4556000000000004</v>
      </c>
      <c r="BA484" s="144">
        <f t="shared" si="69"/>
        <v>6.6664999999999992</v>
      </c>
      <c r="BB484" s="144">
        <f t="shared" si="69"/>
        <v>2.2223999999999999</v>
      </c>
      <c r="BC484" s="144">
        <f t="shared" si="69"/>
        <v>3.3332999999999999</v>
      </c>
      <c r="BD484" s="144">
        <f t="shared" si="69"/>
        <v>5.5442</v>
      </c>
      <c r="BE484" s="144">
        <f t="shared" si="69"/>
        <v>1.1111</v>
      </c>
      <c r="BF484" s="126">
        <f t="shared" si="71"/>
        <v>462351</v>
      </c>
      <c r="BG484" s="149"/>
    </row>
    <row r="485" spans="1:59" x14ac:dyDescent="0.15">
      <c r="A485" s="108">
        <f t="shared" si="67"/>
        <v>308</v>
      </c>
      <c r="B485" s="54" t="s">
        <v>830</v>
      </c>
      <c r="C485" s="109" t="s">
        <v>197</v>
      </c>
      <c r="D485" s="109" t="s">
        <v>202</v>
      </c>
      <c r="E485" s="110" t="s">
        <v>128</v>
      </c>
      <c r="F485" s="110" t="s">
        <v>162</v>
      </c>
      <c r="G485" s="110">
        <v>390</v>
      </c>
      <c r="H485" s="110" t="s">
        <v>141</v>
      </c>
      <c r="I485" s="110">
        <v>60</v>
      </c>
      <c r="J485" s="110" t="s">
        <v>148</v>
      </c>
      <c r="K485" s="110">
        <v>12</v>
      </c>
      <c r="L485" s="114"/>
      <c r="M485" s="114"/>
      <c r="N485" s="114"/>
      <c r="O485" s="114" t="s">
        <v>824</v>
      </c>
      <c r="P485" s="114" t="s">
        <v>198</v>
      </c>
      <c r="Q485" s="17">
        <v>120</v>
      </c>
      <c r="R485" s="17">
        <v>80</v>
      </c>
      <c r="S485" s="17">
        <v>150</v>
      </c>
      <c r="T485" s="17">
        <v>140</v>
      </c>
      <c r="U485" s="17">
        <v>90</v>
      </c>
      <c r="V485" s="17">
        <v>110</v>
      </c>
      <c r="W485" s="122" t="s">
        <v>135</v>
      </c>
      <c r="X485" s="122" t="s">
        <v>134</v>
      </c>
      <c r="Y485" s="122" t="s">
        <v>135</v>
      </c>
      <c r="Z485" s="122" t="s">
        <v>135</v>
      </c>
      <c r="AA485" s="122" t="s">
        <v>134</v>
      </c>
      <c r="AB485" s="122" t="s">
        <v>144</v>
      </c>
      <c r="AC485" s="126">
        <f t="shared" si="74"/>
        <v>3</v>
      </c>
      <c r="AD485" s="126">
        <f t="shared" si="74"/>
        <v>6</v>
      </c>
      <c r="AE485" s="126">
        <f t="shared" si="74"/>
        <v>1</v>
      </c>
      <c r="AF485" s="126">
        <f t="shared" si="73"/>
        <v>2</v>
      </c>
      <c r="AG485" s="126">
        <f t="shared" si="73"/>
        <v>5</v>
      </c>
      <c r="AH485" s="126">
        <f t="shared" si="73"/>
        <v>4</v>
      </c>
      <c r="AI485" s="134">
        <v>12</v>
      </c>
      <c r="AJ485" s="134">
        <v>0</v>
      </c>
      <c r="AK485" s="134">
        <v>0</v>
      </c>
      <c r="AL485" s="134">
        <v>1200</v>
      </c>
      <c r="AM485" s="134">
        <f t="shared" si="70"/>
        <v>1212</v>
      </c>
      <c r="AN485" s="135">
        <f t="shared" si="72"/>
        <v>1.3888888888888889E-4</v>
      </c>
      <c r="AO485" s="135">
        <f t="shared" si="72"/>
        <v>0</v>
      </c>
      <c r="AP485" s="135">
        <f t="shared" si="72"/>
        <v>0</v>
      </c>
      <c r="AQ485" s="135">
        <f t="shared" si="72"/>
        <v>1.388888888888889E-2</v>
      </c>
      <c r="AR485" s="135">
        <f t="shared" si="72"/>
        <v>1.4027777777777778E-2</v>
      </c>
      <c r="AS485" s="143"/>
      <c r="AT485" s="144">
        <f>IFERROR(Q485*INDEX(相性スクリプト1!$L$29:$L$33,MATCH(W485,相性スクリプト1!$K$29:$K$33,0),)," ")</f>
        <v>180</v>
      </c>
      <c r="AU485" s="144">
        <f>IFERROR(R485*INDEX(相性スクリプト1!$L$29:$L$33,MATCH(X485,相性スクリプト1!$K$29:$K$33,0),)," ")</f>
        <v>40</v>
      </c>
      <c r="AV485" s="144">
        <f>IFERROR(S485*INDEX(相性スクリプト1!$L$29:$L$33,MATCH(Y485,相性スクリプト1!$K$29:$K$33,0),)," ")</f>
        <v>225</v>
      </c>
      <c r="AW485" s="144">
        <f>IFERROR(T485*INDEX(相性スクリプト1!$L$29:$L$33,MATCH(Z485,相性スクリプト1!$K$29:$K$33,0),)," ")</f>
        <v>210</v>
      </c>
      <c r="AX485" s="144">
        <f>IFERROR(U485*INDEX(相性スクリプト1!$L$29:$L$33,MATCH(AA485,相性スクリプト1!$K$29:$K$33,0),)," ")</f>
        <v>45</v>
      </c>
      <c r="AY485" s="144">
        <f>IFERROR(V485*INDEX(相性スクリプト1!$L$29:$L$33,MATCH(AB485,相性スクリプト1!$K$29:$K$33,0),)," ")</f>
        <v>110</v>
      </c>
      <c r="AZ485" s="144">
        <f t="shared" si="69"/>
        <v>3.3335999999999997</v>
      </c>
      <c r="BA485" s="144">
        <f t="shared" si="69"/>
        <v>6.6664999999999992</v>
      </c>
      <c r="BB485" s="144">
        <f t="shared" si="69"/>
        <v>1.1113999999999999</v>
      </c>
      <c r="BC485" s="144">
        <f t="shared" si="69"/>
        <v>2.2223000000000002</v>
      </c>
      <c r="BD485" s="144">
        <f t="shared" si="69"/>
        <v>5.5552000000000001</v>
      </c>
      <c r="BE485" s="144">
        <f t="shared" si="69"/>
        <v>4.4440999999999997</v>
      </c>
      <c r="BF485" s="126">
        <f t="shared" si="71"/>
        <v>361254</v>
      </c>
      <c r="BG485" s="149"/>
    </row>
    <row r="486" spans="1:59" x14ac:dyDescent="0.15">
      <c r="A486" s="108">
        <f t="shared" si="67"/>
        <v>309</v>
      </c>
      <c r="B486" s="54" t="s">
        <v>831</v>
      </c>
      <c r="C486" s="109" t="s">
        <v>197</v>
      </c>
      <c r="D486" s="109" t="s">
        <v>204</v>
      </c>
      <c r="E486" s="110" t="s">
        <v>128</v>
      </c>
      <c r="F486" s="110" t="s">
        <v>162</v>
      </c>
      <c r="G486" s="110">
        <v>310</v>
      </c>
      <c r="H486" s="110" t="s">
        <v>149</v>
      </c>
      <c r="I486" s="110">
        <v>-25</v>
      </c>
      <c r="J486" s="110" t="s">
        <v>140</v>
      </c>
      <c r="K486" s="110">
        <v>16</v>
      </c>
      <c r="L486" s="114"/>
      <c r="M486" s="114"/>
      <c r="N486" s="114"/>
      <c r="O486" s="114"/>
      <c r="P486" s="114" t="s">
        <v>198</v>
      </c>
      <c r="Q486" s="17">
        <v>100</v>
      </c>
      <c r="R486" s="17">
        <v>90</v>
      </c>
      <c r="S486" s="17">
        <v>130</v>
      </c>
      <c r="T486" s="17">
        <v>120</v>
      </c>
      <c r="U486" s="17">
        <v>80</v>
      </c>
      <c r="V486" s="17">
        <v>150</v>
      </c>
      <c r="W486" s="122" t="s">
        <v>144</v>
      </c>
      <c r="X486" s="122" t="s">
        <v>134</v>
      </c>
      <c r="Y486" s="122" t="s">
        <v>135</v>
      </c>
      <c r="Z486" s="122" t="s">
        <v>144</v>
      </c>
      <c r="AA486" s="122" t="s">
        <v>134</v>
      </c>
      <c r="AB486" s="122" t="s">
        <v>135</v>
      </c>
      <c r="AC486" s="126">
        <f t="shared" si="74"/>
        <v>4</v>
      </c>
      <c r="AD486" s="126">
        <f t="shared" si="74"/>
        <v>5</v>
      </c>
      <c r="AE486" s="126">
        <f t="shared" si="74"/>
        <v>2</v>
      </c>
      <c r="AF486" s="126">
        <f t="shared" si="73"/>
        <v>3</v>
      </c>
      <c r="AG486" s="126">
        <f t="shared" si="73"/>
        <v>6</v>
      </c>
      <c r="AH486" s="126">
        <f t="shared" si="73"/>
        <v>1</v>
      </c>
      <c r="AI486" s="134">
        <v>13</v>
      </c>
      <c r="AJ486" s="134">
        <v>0</v>
      </c>
      <c r="AK486" s="134">
        <v>0</v>
      </c>
      <c r="AL486" s="134">
        <v>1200</v>
      </c>
      <c r="AM486" s="134">
        <f t="shared" si="70"/>
        <v>1213</v>
      </c>
      <c r="AN486" s="135">
        <f t="shared" si="72"/>
        <v>1.5046296296296295E-4</v>
      </c>
      <c r="AO486" s="135">
        <f t="shared" si="72"/>
        <v>0</v>
      </c>
      <c r="AP486" s="135">
        <f t="shared" si="72"/>
        <v>0</v>
      </c>
      <c r="AQ486" s="135">
        <f t="shared" si="72"/>
        <v>1.388888888888889E-2</v>
      </c>
      <c r="AR486" s="135">
        <f t="shared" si="72"/>
        <v>1.4039351851851851E-2</v>
      </c>
      <c r="AS486" s="143"/>
      <c r="AT486" s="144">
        <f>IFERROR(Q486*INDEX(相性スクリプト1!$L$29:$L$33,MATCH(W486,相性スクリプト1!$K$29:$K$33,0),)," ")</f>
        <v>100</v>
      </c>
      <c r="AU486" s="144">
        <f>IFERROR(R486*INDEX(相性スクリプト1!$L$29:$L$33,MATCH(X486,相性スクリプト1!$K$29:$K$33,0),)," ")</f>
        <v>45</v>
      </c>
      <c r="AV486" s="144">
        <f>IFERROR(S486*INDEX(相性スクリプト1!$L$29:$L$33,MATCH(Y486,相性スクリプト1!$K$29:$K$33,0),)," ")</f>
        <v>195</v>
      </c>
      <c r="AW486" s="144">
        <f>IFERROR(T486*INDEX(相性スクリプト1!$L$29:$L$33,MATCH(Z486,相性スクリプト1!$K$29:$K$33,0),)," ")</f>
        <v>120</v>
      </c>
      <c r="AX486" s="144">
        <f>IFERROR(U486*INDEX(相性スクリプト1!$L$29:$L$33,MATCH(AA486,相性スクリプト1!$K$29:$K$33,0),)," ")</f>
        <v>40</v>
      </c>
      <c r="AY486" s="144">
        <f>IFERROR(V486*INDEX(相性スクリプト1!$L$29:$L$33,MATCH(AB486,相性スクリプト1!$K$29:$K$33,0),)," ")</f>
        <v>225</v>
      </c>
      <c r="AZ486" s="144">
        <f t="shared" si="69"/>
        <v>4.4446000000000003</v>
      </c>
      <c r="BA486" s="144">
        <f t="shared" si="69"/>
        <v>5.5554999999999994</v>
      </c>
      <c r="BB486" s="144">
        <f t="shared" si="69"/>
        <v>2.2223999999999999</v>
      </c>
      <c r="BC486" s="144">
        <f t="shared" si="69"/>
        <v>3.3332999999999999</v>
      </c>
      <c r="BD486" s="144">
        <f t="shared" si="69"/>
        <v>6.6661999999999999</v>
      </c>
      <c r="BE486" s="144">
        <f t="shared" si="69"/>
        <v>1.1111</v>
      </c>
      <c r="BF486" s="126">
        <f t="shared" si="71"/>
        <v>452361</v>
      </c>
      <c r="BG486" s="149"/>
    </row>
    <row r="487" spans="1:59" x14ac:dyDescent="0.15">
      <c r="A487" s="108">
        <f t="shared" si="67"/>
        <v>309</v>
      </c>
      <c r="B487" s="54" t="s">
        <v>832</v>
      </c>
      <c r="C487" s="109" t="s">
        <v>197</v>
      </c>
      <c r="D487" s="109" t="s">
        <v>204</v>
      </c>
      <c r="E487" s="110" t="s">
        <v>128</v>
      </c>
      <c r="F487" s="110" t="s">
        <v>162</v>
      </c>
      <c r="G487" s="110">
        <v>330</v>
      </c>
      <c r="H487" s="110" t="s">
        <v>149</v>
      </c>
      <c r="I487" s="110">
        <v>-25</v>
      </c>
      <c r="J487" s="110" t="s">
        <v>140</v>
      </c>
      <c r="K487" s="110">
        <v>16</v>
      </c>
      <c r="L487" s="114"/>
      <c r="M487" s="114" t="s">
        <v>833</v>
      </c>
      <c r="N487" s="114"/>
      <c r="O487" s="114"/>
      <c r="P487" s="114" t="s">
        <v>198</v>
      </c>
      <c r="Q487" s="17">
        <v>143</v>
      </c>
      <c r="R487" s="17">
        <v>100</v>
      </c>
      <c r="S487" s="17">
        <v>140</v>
      </c>
      <c r="T487" s="17">
        <v>124</v>
      </c>
      <c r="U487" s="17">
        <v>97</v>
      </c>
      <c r="V487" s="17">
        <v>153</v>
      </c>
      <c r="W487" s="122" t="s">
        <v>144</v>
      </c>
      <c r="X487" s="122" t="s">
        <v>134</v>
      </c>
      <c r="Y487" s="122" t="s">
        <v>135</v>
      </c>
      <c r="Z487" s="122" t="s">
        <v>144</v>
      </c>
      <c r="AA487" s="122" t="s">
        <v>134</v>
      </c>
      <c r="AB487" s="122" t="s">
        <v>135</v>
      </c>
      <c r="AC487" s="126">
        <f t="shared" si="74"/>
        <v>3</v>
      </c>
      <c r="AD487" s="126">
        <f t="shared" si="74"/>
        <v>5</v>
      </c>
      <c r="AE487" s="126">
        <f t="shared" si="74"/>
        <v>2</v>
      </c>
      <c r="AF487" s="126">
        <f t="shared" si="73"/>
        <v>4</v>
      </c>
      <c r="AG487" s="126">
        <f t="shared" si="73"/>
        <v>6</v>
      </c>
      <c r="AH487" s="126">
        <f t="shared" si="73"/>
        <v>1</v>
      </c>
      <c r="AI487" s="134">
        <v>0</v>
      </c>
      <c r="AJ487" s="134">
        <v>0</v>
      </c>
      <c r="AK487" s="134">
        <v>0</v>
      </c>
      <c r="AL487" s="134">
        <v>3440</v>
      </c>
      <c r="AM487" s="134">
        <f t="shared" si="70"/>
        <v>3440</v>
      </c>
      <c r="AN487" s="135">
        <f t="shared" si="72"/>
        <v>0</v>
      </c>
      <c r="AO487" s="135">
        <f t="shared" si="72"/>
        <v>0</v>
      </c>
      <c r="AP487" s="135">
        <f t="shared" si="72"/>
        <v>0</v>
      </c>
      <c r="AQ487" s="135">
        <f t="shared" si="72"/>
        <v>3.9814814814814817E-2</v>
      </c>
      <c r="AR487" s="135">
        <f t="shared" si="72"/>
        <v>3.9814814814814817E-2</v>
      </c>
      <c r="AS487" s="143"/>
      <c r="AT487" s="144">
        <f>IFERROR(Q487*INDEX(相性スクリプト1!$L$29:$L$33,MATCH(W487,相性スクリプト1!$K$29:$K$33,0),)," ")</f>
        <v>143</v>
      </c>
      <c r="AU487" s="144">
        <f>IFERROR(R487*INDEX(相性スクリプト1!$L$29:$L$33,MATCH(X487,相性スクリプト1!$K$29:$K$33,0),)," ")</f>
        <v>50</v>
      </c>
      <c r="AV487" s="144">
        <f>IFERROR(S487*INDEX(相性スクリプト1!$L$29:$L$33,MATCH(Y487,相性スクリプト1!$K$29:$K$33,0),)," ")</f>
        <v>210</v>
      </c>
      <c r="AW487" s="144">
        <f>IFERROR(T487*INDEX(相性スクリプト1!$L$29:$L$33,MATCH(Z487,相性スクリプト1!$K$29:$K$33,0),)," ")</f>
        <v>124</v>
      </c>
      <c r="AX487" s="144">
        <f>IFERROR(U487*INDEX(相性スクリプト1!$L$29:$L$33,MATCH(AA487,相性スクリプト1!$K$29:$K$33,0),)," ")</f>
        <v>48.5</v>
      </c>
      <c r="AY487" s="144">
        <f>IFERROR(V487*INDEX(相性スクリプト1!$L$29:$L$33,MATCH(AB487,相性スクリプト1!$K$29:$K$33,0),)," ")</f>
        <v>229.5</v>
      </c>
      <c r="AZ487" s="144">
        <f t="shared" si="69"/>
        <v>3.3225999999999996</v>
      </c>
      <c r="BA487" s="144">
        <f t="shared" si="69"/>
        <v>5.5554999999999994</v>
      </c>
      <c r="BB487" s="144">
        <f t="shared" si="69"/>
        <v>2.2334000000000001</v>
      </c>
      <c r="BC487" s="144">
        <f t="shared" si="69"/>
        <v>4.4443000000000001</v>
      </c>
      <c r="BD487" s="144">
        <f t="shared" si="69"/>
        <v>6.6661999999999999</v>
      </c>
      <c r="BE487" s="144">
        <f t="shared" si="69"/>
        <v>1.1111</v>
      </c>
      <c r="BF487" s="126">
        <f t="shared" si="71"/>
        <v>352461</v>
      </c>
      <c r="BG487" s="149"/>
    </row>
    <row r="488" spans="1:59" x14ac:dyDescent="0.15">
      <c r="A488" s="108">
        <f t="shared" si="67"/>
        <v>310</v>
      </c>
      <c r="B488" s="54" t="s">
        <v>834</v>
      </c>
      <c r="C488" s="109" t="s">
        <v>197</v>
      </c>
      <c r="D488" s="109" t="s">
        <v>206</v>
      </c>
      <c r="E488" s="110" t="s">
        <v>128</v>
      </c>
      <c r="F488" s="110" t="s">
        <v>140</v>
      </c>
      <c r="G488" s="110">
        <v>330</v>
      </c>
      <c r="H488" s="110" t="s">
        <v>155</v>
      </c>
      <c r="I488" s="110">
        <v>20</v>
      </c>
      <c r="J488" s="110" t="s">
        <v>148</v>
      </c>
      <c r="K488" s="110">
        <v>14</v>
      </c>
      <c r="L488" s="114"/>
      <c r="M488" s="114"/>
      <c r="N488" s="114"/>
      <c r="O488" s="114"/>
      <c r="P488" s="114" t="s">
        <v>198</v>
      </c>
      <c r="Q488" s="17">
        <v>110</v>
      </c>
      <c r="R488" s="17">
        <v>90</v>
      </c>
      <c r="S488" s="17">
        <v>140</v>
      </c>
      <c r="T488" s="17">
        <v>130</v>
      </c>
      <c r="U488" s="17">
        <v>100</v>
      </c>
      <c r="V488" s="17">
        <v>120</v>
      </c>
      <c r="W488" s="122" t="s">
        <v>135</v>
      </c>
      <c r="X488" s="122" t="s">
        <v>134</v>
      </c>
      <c r="Y488" s="122" t="s">
        <v>135</v>
      </c>
      <c r="Z488" s="122" t="s">
        <v>135</v>
      </c>
      <c r="AA488" s="122" t="s">
        <v>134</v>
      </c>
      <c r="AB488" s="122" t="s">
        <v>144</v>
      </c>
      <c r="AC488" s="126">
        <f t="shared" si="74"/>
        <v>3</v>
      </c>
      <c r="AD488" s="126">
        <f t="shared" si="74"/>
        <v>6</v>
      </c>
      <c r="AE488" s="126">
        <f t="shared" si="74"/>
        <v>1</v>
      </c>
      <c r="AF488" s="126">
        <f t="shared" si="73"/>
        <v>2</v>
      </c>
      <c r="AG488" s="126">
        <f t="shared" si="73"/>
        <v>5</v>
      </c>
      <c r="AH488" s="126">
        <f t="shared" si="73"/>
        <v>4</v>
      </c>
      <c r="AI488" s="134">
        <v>3</v>
      </c>
      <c r="AJ488" s="134">
        <v>0</v>
      </c>
      <c r="AK488" s="134">
        <v>0</v>
      </c>
      <c r="AL488" s="134">
        <v>1200</v>
      </c>
      <c r="AM488" s="134">
        <f t="shared" si="70"/>
        <v>1203</v>
      </c>
      <c r="AN488" s="135">
        <f t="shared" si="72"/>
        <v>3.4722222222222222E-5</v>
      </c>
      <c r="AO488" s="135">
        <f t="shared" si="72"/>
        <v>0</v>
      </c>
      <c r="AP488" s="135">
        <f t="shared" si="72"/>
        <v>0</v>
      </c>
      <c r="AQ488" s="135">
        <f t="shared" si="72"/>
        <v>1.388888888888889E-2</v>
      </c>
      <c r="AR488" s="135">
        <f t="shared" si="72"/>
        <v>1.3923611111111112E-2</v>
      </c>
      <c r="AS488" s="143"/>
      <c r="AT488" s="144">
        <f>IFERROR(Q488*INDEX(相性スクリプト1!$L$29:$L$33,MATCH(W488,相性スクリプト1!$K$29:$K$33,0),)," ")</f>
        <v>165</v>
      </c>
      <c r="AU488" s="144">
        <f>IFERROR(R488*INDEX(相性スクリプト1!$L$29:$L$33,MATCH(X488,相性スクリプト1!$K$29:$K$33,0),)," ")</f>
        <v>45</v>
      </c>
      <c r="AV488" s="144">
        <f>IFERROR(S488*INDEX(相性スクリプト1!$L$29:$L$33,MATCH(Y488,相性スクリプト1!$K$29:$K$33,0),)," ")</f>
        <v>210</v>
      </c>
      <c r="AW488" s="144">
        <f>IFERROR(T488*INDEX(相性スクリプト1!$L$29:$L$33,MATCH(Z488,相性スクリプト1!$K$29:$K$33,0),)," ")</f>
        <v>195</v>
      </c>
      <c r="AX488" s="144">
        <f>IFERROR(U488*INDEX(相性スクリプト1!$L$29:$L$33,MATCH(AA488,相性スクリプト1!$K$29:$K$33,0),)," ")</f>
        <v>50</v>
      </c>
      <c r="AY488" s="144">
        <f>IFERROR(V488*INDEX(相性スクリプト1!$L$29:$L$33,MATCH(AB488,相性スクリプト1!$K$29:$K$33,0),)," ")</f>
        <v>120</v>
      </c>
      <c r="AZ488" s="144">
        <f t="shared" si="69"/>
        <v>3.3445999999999998</v>
      </c>
      <c r="BA488" s="144">
        <f t="shared" si="69"/>
        <v>6.6664999999999992</v>
      </c>
      <c r="BB488" s="144">
        <f t="shared" si="69"/>
        <v>1.1113999999999999</v>
      </c>
      <c r="BC488" s="144">
        <f t="shared" si="69"/>
        <v>2.2223000000000002</v>
      </c>
      <c r="BD488" s="144">
        <f t="shared" si="69"/>
        <v>5.5552000000000001</v>
      </c>
      <c r="BE488" s="144">
        <f t="shared" si="69"/>
        <v>4.4331000000000005</v>
      </c>
      <c r="BF488" s="126">
        <f t="shared" si="71"/>
        <v>361254</v>
      </c>
      <c r="BG488" s="149"/>
    </row>
    <row r="489" spans="1:59" x14ac:dyDescent="0.15">
      <c r="A489" s="108">
        <f t="shared" si="67"/>
        <v>311</v>
      </c>
      <c r="B489" s="54" t="s">
        <v>835</v>
      </c>
      <c r="C489" s="109" t="s">
        <v>197</v>
      </c>
      <c r="D489" s="109" t="s">
        <v>208</v>
      </c>
      <c r="E489" s="110" t="s">
        <v>128</v>
      </c>
      <c r="F489" s="110" t="s">
        <v>162</v>
      </c>
      <c r="G489" s="110">
        <v>310</v>
      </c>
      <c r="H489" s="110" t="s">
        <v>141</v>
      </c>
      <c r="I489" s="110">
        <v>-54</v>
      </c>
      <c r="J489" s="110" t="s">
        <v>148</v>
      </c>
      <c r="K489" s="110">
        <v>13</v>
      </c>
      <c r="L489" s="114"/>
      <c r="M489" s="114" t="s">
        <v>836</v>
      </c>
      <c r="N489" s="114"/>
      <c r="O489" s="114"/>
      <c r="P489" s="114" t="s">
        <v>198</v>
      </c>
      <c r="Q489" s="17">
        <v>90</v>
      </c>
      <c r="R489" s="17">
        <v>100</v>
      </c>
      <c r="S489" s="17">
        <v>130</v>
      </c>
      <c r="T489" s="17">
        <v>120</v>
      </c>
      <c r="U489" s="17">
        <v>110</v>
      </c>
      <c r="V489" s="17">
        <v>140</v>
      </c>
      <c r="W489" s="122" t="s">
        <v>144</v>
      </c>
      <c r="X489" s="122" t="s">
        <v>144</v>
      </c>
      <c r="Y489" s="122" t="s">
        <v>144</v>
      </c>
      <c r="Z489" s="122" t="s">
        <v>135</v>
      </c>
      <c r="AA489" s="122" t="s">
        <v>134</v>
      </c>
      <c r="AB489" s="122" t="s">
        <v>135</v>
      </c>
      <c r="AC489" s="126">
        <f t="shared" si="74"/>
        <v>5</v>
      </c>
      <c r="AD489" s="126">
        <f t="shared" si="74"/>
        <v>4</v>
      </c>
      <c r="AE489" s="126">
        <f t="shared" si="74"/>
        <v>3</v>
      </c>
      <c r="AF489" s="126">
        <f t="shared" si="73"/>
        <v>2</v>
      </c>
      <c r="AG489" s="126">
        <f t="shared" si="73"/>
        <v>6</v>
      </c>
      <c r="AH489" s="126">
        <f t="shared" si="73"/>
        <v>1</v>
      </c>
      <c r="AI489" s="134">
        <v>37</v>
      </c>
      <c r="AJ489" s="134">
        <v>0</v>
      </c>
      <c r="AK489" s="134">
        <v>0</v>
      </c>
      <c r="AL489" s="134">
        <v>1200</v>
      </c>
      <c r="AM489" s="134">
        <f t="shared" si="70"/>
        <v>1237</v>
      </c>
      <c r="AN489" s="135">
        <f t="shared" si="72"/>
        <v>4.2824074074074081E-4</v>
      </c>
      <c r="AO489" s="135">
        <f t="shared" si="72"/>
        <v>0</v>
      </c>
      <c r="AP489" s="135">
        <f t="shared" si="72"/>
        <v>0</v>
      </c>
      <c r="AQ489" s="135">
        <f t="shared" si="72"/>
        <v>1.388888888888889E-2</v>
      </c>
      <c r="AR489" s="135">
        <f t="shared" si="72"/>
        <v>1.4317129629629629E-2</v>
      </c>
      <c r="AS489" s="143"/>
      <c r="AT489" s="144">
        <f>IFERROR(Q489*INDEX(相性スクリプト1!$L$29:$L$33,MATCH(W489,相性スクリプト1!$K$29:$K$33,0),)," ")</f>
        <v>90</v>
      </c>
      <c r="AU489" s="144">
        <f>IFERROR(R489*INDEX(相性スクリプト1!$L$29:$L$33,MATCH(X489,相性スクリプト1!$K$29:$K$33,0),)," ")</f>
        <v>100</v>
      </c>
      <c r="AV489" s="144">
        <f>IFERROR(S489*INDEX(相性スクリプト1!$L$29:$L$33,MATCH(Y489,相性スクリプト1!$K$29:$K$33,0),)," ")</f>
        <v>130</v>
      </c>
      <c r="AW489" s="144">
        <f>IFERROR(T489*INDEX(相性スクリプト1!$L$29:$L$33,MATCH(Z489,相性スクリプト1!$K$29:$K$33,0),)," ")</f>
        <v>180</v>
      </c>
      <c r="AX489" s="144">
        <f>IFERROR(U489*INDEX(相性スクリプト1!$L$29:$L$33,MATCH(AA489,相性スクリプト1!$K$29:$K$33,0),)," ")</f>
        <v>55</v>
      </c>
      <c r="AY489" s="144">
        <f>IFERROR(V489*INDEX(相性スクリプト1!$L$29:$L$33,MATCH(AB489,相性スクリプト1!$K$29:$K$33,0),)," ")</f>
        <v>210</v>
      </c>
      <c r="AZ489" s="144">
        <f t="shared" si="69"/>
        <v>5.5666000000000002</v>
      </c>
      <c r="BA489" s="144">
        <f t="shared" si="69"/>
        <v>4.4554999999999998</v>
      </c>
      <c r="BB489" s="144">
        <f t="shared" si="69"/>
        <v>3.3223999999999996</v>
      </c>
      <c r="BC489" s="144">
        <f t="shared" si="69"/>
        <v>2.2333000000000003</v>
      </c>
      <c r="BD489" s="144">
        <f t="shared" si="69"/>
        <v>6.6441999999999997</v>
      </c>
      <c r="BE489" s="144">
        <f t="shared" si="69"/>
        <v>1.1111</v>
      </c>
      <c r="BF489" s="126">
        <f t="shared" si="71"/>
        <v>543261</v>
      </c>
      <c r="BG489" s="149"/>
    </row>
    <row r="490" spans="1:59" x14ac:dyDescent="0.15">
      <c r="A490" s="108">
        <f t="shared" si="67"/>
        <v>312</v>
      </c>
      <c r="B490" s="54" t="s">
        <v>837</v>
      </c>
      <c r="C490" s="109" t="s">
        <v>197</v>
      </c>
      <c r="D490" s="109" t="s">
        <v>210</v>
      </c>
      <c r="E490" s="110"/>
      <c r="F490" s="110"/>
      <c r="G490" s="110"/>
      <c r="H490" s="110"/>
      <c r="I490" s="110"/>
      <c r="J490" s="110"/>
      <c r="K490" s="110"/>
      <c r="L490" s="114"/>
      <c r="M490" s="114"/>
      <c r="N490" s="114"/>
      <c r="O490" s="114"/>
      <c r="P490" s="114"/>
      <c r="Q490" s="17"/>
      <c r="R490" s="17"/>
      <c r="S490" s="17"/>
      <c r="T490" s="17"/>
      <c r="U490" s="17"/>
      <c r="V490" s="17"/>
      <c r="W490" s="122"/>
      <c r="X490" s="122"/>
      <c r="Y490" s="122"/>
      <c r="Z490" s="122"/>
      <c r="AA490" s="122"/>
      <c r="AB490" s="122"/>
      <c r="AC490" s="126" t="str">
        <f t="shared" si="74"/>
        <v xml:space="preserve"> </v>
      </c>
      <c r="AD490" s="126" t="str">
        <f t="shared" si="74"/>
        <v xml:space="preserve"> </v>
      </c>
      <c r="AE490" s="126" t="str">
        <f t="shared" si="74"/>
        <v xml:space="preserve"> </v>
      </c>
      <c r="AF490" s="126" t="str">
        <f t="shared" si="73"/>
        <v xml:space="preserve"> </v>
      </c>
      <c r="AG490" s="126" t="str">
        <f t="shared" si="73"/>
        <v xml:space="preserve"> </v>
      </c>
      <c r="AH490" s="126" t="str">
        <f t="shared" si="73"/>
        <v xml:space="preserve"> </v>
      </c>
      <c r="AI490" s="134"/>
      <c r="AJ490" s="134"/>
      <c r="AK490" s="134"/>
      <c r="AL490" s="134"/>
      <c r="AM490" s="134" t="str">
        <f t="shared" si="70"/>
        <v xml:space="preserve"> </v>
      </c>
      <c r="AN490" s="135" t="str">
        <f t="shared" si="72"/>
        <v xml:space="preserve"> </v>
      </c>
      <c r="AO490" s="135" t="str">
        <f t="shared" si="72"/>
        <v xml:space="preserve"> </v>
      </c>
      <c r="AP490" s="135" t="str">
        <f t="shared" si="72"/>
        <v xml:space="preserve"> </v>
      </c>
      <c r="AQ490" s="135" t="str">
        <f t="shared" si="72"/>
        <v xml:space="preserve"> </v>
      </c>
      <c r="AR490" s="135" t="str">
        <f t="shared" si="72"/>
        <v xml:space="preserve"> </v>
      </c>
      <c r="AS490" s="143"/>
      <c r="AT490" s="144" t="str">
        <f>IFERROR(Q490*INDEX(相性スクリプト1!$L$29:$L$33,MATCH(W490,相性スクリプト1!$K$29:$K$33,0),)," ")</f>
        <v xml:space="preserve"> </v>
      </c>
      <c r="AU490" s="144" t="str">
        <f>IFERROR(R490*INDEX(相性スクリプト1!$L$29:$L$33,MATCH(X490,相性スクリプト1!$K$29:$K$33,0),)," ")</f>
        <v xml:space="preserve"> </v>
      </c>
      <c r="AV490" s="144" t="str">
        <f>IFERROR(S490*INDEX(相性スクリプト1!$L$29:$L$33,MATCH(Y490,相性スクリプト1!$K$29:$K$33,0),)," ")</f>
        <v xml:space="preserve"> </v>
      </c>
      <c r="AW490" s="144" t="str">
        <f>IFERROR(T490*INDEX(相性スクリプト1!$L$29:$L$33,MATCH(Z490,相性スクリプト1!$K$29:$K$33,0),)," ")</f>
        <v xml:space="preserve"> </v>
      </c>
      <c r="AX490" s="144" t="str">
        <f>IFERROR(U490*INDEX(相性スクリプト1!$L$29:$L$33,MATCH(AA490,相性スクリプト1!$K$29:$K$33,0),)," ")</f>
        <v xml:space="preserve"> </v>
      </c>
      <c r="AY490" s="144" t="str">
        <f>IFERROR(V490*INDEX(相性スクリプト1!$L$29:$L$33,MATCH(AB490,相性スクリプト1!$K$29:$K$33,0),)," ")</f>
        <v xml:space="preserve"> </v>
      </c>
      <c r="AZ490" s="144" t="str">
        <f t="shared" si="69"/>
        <v xml:space="preserve"> </v>
      </c>
      <c r="BA490" s="144" t="str">
        <f t="shared" si="69"/>
        <v xml:space="preserve"> </v>
      </c>
      <c r="BB490" s="144" t="str">
        <f t="shared" si="69"/>
        <v xml:space="preserve"> </v>
      </c>
      <c r="BC490" s="144" t="str">
        <f t="shared" si="69"/>
        <v xml:space="preserve"> </v>
      </c>
      <c r="BD490" s="144" t="str">
        <f t="shared" si="69"/>
        <v xml:space="preserve"> </v>
      </c>
      <c r="BE490" s="144" t="str">
        <f t="shared" si="69"/>
        <v xml:space="preserve"> </v>
      </c>
      <c r="BF490" s="126" t="str">
        <f t="shared" si="71"/>
        <v xml:space="preserve"> </v>
      </c>
      <c r="BG490" s="149"/>
    </row>
    <row r="491" spans="1:59" x14ac:dyDescent="0.15">
      <c r="A491" s="108">
        <f t="shared" si="67"/>
        <v>312</v>
      </c>
      <c r="B491" s="54" t="s">
        <v>838</v>
      </c>
      <c r="C491" s="109" t="s">
        <v>197</v>
      </c>
      <c r="D491" s="109" t="s">
        <v>210</v>
      </c>
      <c r="E491" s="110" t="s">
        <v>128</v>
      </c>
      <c r="F491" s="110" t="s">
        <v>150</v>
      </c>
      <c r="G491" s="110">
        <v>370</v>
      </c>
      <c r="H491" s="110" t="s">
        <v>149</v>
      </c>
      <c r="I491" s="110">
        <v>-5</v>
      </c>
      <c r="J491" s="110" t="s">
        <v>144</v>
      </c>
      <c r="K491" s="110">
        <v>14</v>
      </c>
      <c r="L491" s="114"/>
      <c r="M491" s="114"/>
      <c r="N491" s="114"/>
      <c r="O491" s="114"/>
      <c r="P491" s="114" t="s">
        <v>198</v>
      </c>
      <c r="Q491" s="17">
        <v>116</v>
      </c>
      <c r="R491" s="17">
        <v>116</v>
      </c>
      <c r="S491" s="17">
        <v>141</v>
      </c>
      <c r="T491" s="17">
        <v>127</v>
      </c>
      <c r="U491" s="17">
        <v>115</v>
      </c>
      <c r="V491" s="17">
        <v>157</v>
      </c>
      <c r="W491" s="122" t="s">
        <v>144</v>
      </c>
      <c r="X491" s="122" t="s">
        <v>134</v>
      </c>
      <c r="Y491" s="122" t="s">
        <v>135</v>
      </c>
      <c r="Z491" s="122" t="s">
        <v>135</v>
      </c>
      <c r="AA491" s="122" t="s">
        <v>134</v>
      </c>
      <c r="AB491" s="122" t="s">
        <v>135</v>
      </c>
      <c r="AC491" s="126">
        <f t="shared" si="74"/>
        <v>4</v>
      </c>
      <c r="AD491" s="126">
        <f t="shared" si="74"/>
        <v>5</v>
      </c>
      <c r="AE491" s="126">
        <f t="shared" si="74"/>
        <v>2</v>
      </c>
      <c r="AF491" s="126">
        <f t="shared" si="73"/>
        <v>3</v>
      </c>
      <c r="AG491" s="126">
        <f t="shared" si="73"/>
        <v>6</v>
      </c>
      <c r="AH491" s="126">
        <f t="shared" si="73"/>
        <v>1</v>
      </c>
      <c r="AI491" s="134">
        <v>759</v>
      </c>
      <c r="AJ491" s="134">
        <v>0</v>
      </c>
      <c r="AK491" s="134">
        <v>0</v>
      </c>
      <c r="AL491" s="134">
        <v>212</v>
      </c>
      <c r="AM491" s="134">
        <f t="shared" si="70"/>
        <v>971</v>
      </c>
      <c r="AN491" s="135">
        <f t="shared" si="72"/>
        <v>8.7847222222222233E-3</v>
      </c>
      <c r="AO491" s="135">
        <f t="shared" si="72"/>
        <v>0</v>
      </c>
      <c r="AP491" s="135">
        <f t="shared" si="72"/>
        <v>0</v>
      </c>
      <c r="AQ491" s="135">
        <f t="shared" si="72"/>
        <v>2.4537037037037036E-3</v>
      </c>
      <c r="AR491" s="135">
        <f t="shared" si="72"/>
        <v>1.1238425925925926E-2</v>
      </c>
      <c r="AS491" s="143"/>
      <c r="AT491" s="144">
        <f>IFERROR(Q491*INDEX(相性スクリプト1!$L$29:$L$33,MATCH(W491,相性スクリプト1!$K$29:$K$33,0),)," ")</f>
        <v>116</v>
      </c>
      <c r="AU491" s="144">
        <f>IFERROR(R491*INDEX(相性スクリプト1!$L$29:$L$33,MATCH(X491,相性スクリプト1!$K$29:$K$33,0),)," ")</f>
        <v>58</v>
      </c>
      <c r="AV491" s="144">
        <f>IFERROR(S491*INDEX(相性スクリプト1!$L$29:$L$33,MATCH(Y491,相性スクリプト1!$K$29:$K$33,0),)," ")</f>
        <v>211.5</v>
      </c>
      <c r="AW491" s="144">
        <f>IFERROR(T491*INDEX(相性スクリプト1!$L$29:$L$33,MATCH(Z491,相性スクリプト1!$K$29:$K$33,0),)," ")</f>
        <v>190.5</v>
      </c>
      <c r="AX491" s="144">
        <f>IFERROR(U491*INDEX(相性スクリプト1!$L$29:$L$33,MATCH(AA491,相性スクリプト1!$K$29:$K$33,0),)," ")</f>
        <v>57.5</v>
      </c>
      <c r="AY491" s="144">
        <f>IFERROR(V491*INDEX(相性スクリプト1!$L$29:$L$33,MATCH(AB491,相性スクリプト1!$K$29:$K$33,0),)," ")</f>
        <v>235.5</v>
      </c>
      <c r="AZ491" s="144">
        <f t="shared" si="69"/>
        <v>4.4446000000000003</v>
      </c>
      <c r="BA491" s="144">
        <f t="shared" si="69"/>
        <v>5.5444999999999993</v>
      </c>
      <c r="BB491" s="144">
        <f t="shared" si="69"/>
        <v>2.2223999999999999</v>
      </c>
      <c r="BC491" s="144">
        <f t="shared" ref="BC491:BE554" si="75">IFERROR(RANK(AW491,$AT491:$AY491)+0.1*RANK(AW491,$AT491:$AY491)+0.01*RANK(INDEX($Q$3:$V$668,MATCH($B491,$B$3:$B$668,0),MATCH(T$2,$Q$2:$V$2,0)),INDEX($Q$3:$V$668,MATCH($B491,$B$3:$B$668,0),))+0.001*RANK(T491,$Q491:$V491)+0.0001*(6-(COLUMN()-COLUMN($AZ491)))," ")</f>
        <v>3.3332999999999999</v>
      </c>
      <c r="BD491" s="144">
        <f t="shared" si="75"/>
        <v>6.6661999999999999</v>
      </c>
      <c r="BE491" s="144">
        <f t="shared" si="75"/>
        <v>1.1111</v>
      </c>
      <c r="BF491" s="126">
        <f t="shared" si="71"/>
        <v>452361</v>
      </c>
      <c r="BG491" s="149"/>
    </row>
    <row r="492" spans="1:59" x14ac:dyDescent="0.15">
      <c r="A492" s="108">
        <f t="shared" ref="A492:A555" si="76">IF(IFERROR(LEFT(B492,FIND("(",B492)-1),B492)=IFERROR(LEFT(B491,FIND("(",B491)-1),B491),A491,A491+1)</f>
        <v>312</v>
      </c>
      <c r="B492" s="54" t="s">
        <v>839</v>
      </c>
      <c r="C492" s="109" t="s">
        <v>197</v>
      </c>
      <c r="D492" s="109" t="s">
        <v>210</v>
      </c>
      <c r="E492" s="110" t="s">
        <v>128</v>
      </c>
      <c r="F492" s="110" t="s">
        <v>150</v>
      </c>
      <c r="G492" s="110">
        <v>330</v>
      </c>
      <c r="H492" s="110" t="s">
        <v>149</v>
      </c>
      <c r="I492" s="110">
        <v>-25</v>
      </c>
      <c r="J492" s="110" t="s">
        <v>140</v>
      </c>
      <c r="K492" s="110">
        <v>14</v>
      </c>
      <c r="L492" s="114"/>
      <c r="M492" s="114" t="s">
        <v>840</v>
      </c>
      <c r="N492" s="114"/>
      <c r="O492" s="114"/>
      <c r="P492" s="114" t="s">
        <v>198</v>
      </c>
      <c r="Q492" s="17">
        <v>105</v>
      </c>
      <c r="R492" s="17">
        <v>98</v>
      </c>
      <c r="S492" s="17">
        <v>170</v>
      </c>
      <c r="T492" s="17">
        <v>130</v>
      </c>
      <c r="U492" s="17">
        <v>82</v>
      </c>
      <c r="V492" s="17">
        <v>166</v>
      </c>
      <c r="W492" s="122" t="s">
        <v>144</v>
      </c>
      <c r="X492" s="122" t="s">
        <v>134</v>
      </c>
      <c r="Y492" s="122" t="s">
        <v>135</v>
      </c>
      <c r="Z492" s="122" t="s">
        <v>144</v>
      </c>
      <c r="AA492" s="122" t="s">
        <v>134</v>
      </c>
      <c r="AB492" s="122" t="s">
        <v>135</v>
      </c>
      <c r="AC492" s="126">
        <f t="shared" si="74"/>
        <v>4</v>
      </c>
      <c r="AD492" s="126">
        <f t="shared" si="74"/>
        <v>5</v>
      </c>
      <c r="AE492" s="126">
        <f t="shared" si="74"/>
        <v>1</v>
      </c>
      <c r="AF492" s="126">
        <f t="shared" si="73"/>
        <v>3</v>
      </c>
      <c r="AG492" s="126">
        <f t="shared" si="73"/>
        <v>6</v>
      </c>
      <c r="AH492" s="126">
        <f t="shared" si="73"/>
        <v>2</v>
      </c>
      <c r="AI492" s="134">
        <v>2945</v>
      </c>
      <c r="AJ492" s="134">
        <v>0</v>
      </c>
      <c r="AK492" s="134">
        <v>0</v>
      </c>
      <c r="AL492" s="134">
        <v>276</v>
      </c>
      <c r="AM492" s="134">
        <f t="shared" si="70"/>
        <v>3221</v>
      </c>
      <c r="AN492" s="135">
        <f t="shared" si="72"/>
        <v>3.408564814814815E-2</v>
      </c>
      <c r="AO492" s="135">
        <f t="shared" si="72"/>
        <v>0</v>
      </c>
      <c r="AP492" s="135">
        <f t="shared" si="72"/>
        <v>0</v>
      </c>
      <c r="AQ492" s="135">
        <f t="shared" si="72"/>
        <v>3.1944444444444446E-3</v>
      </c>
      <c r="AR492" s="135">
        <f t="shared" si="72"/>
        <v>3.7280092592592594E-2</v>
      </c>
      <c r="AS492" s="143"/>
      <c r="AT492" s="144">
        <f>IFERROR(Q492*INDEX(相性スクリプト1!$L$29:$L$33,MATCH(W492,相性スクリプト1!$K$29:$K$33,0),)," ")</f>
        <v>105</v>
      </c>
      <c r="AU492" s="144">
        <f>IFERROR(R492*INDEX(相性スクリプト1!$L$29:$L$33,MATCH(X492,相性スクリプト1!$K$29:$K$33,0),)," ")</f>
        <v>49</v>
      </c>
      <c r="AV492" s="144">
        <f>IFERROR(S492*INDEX(相性スクリプト1!$L$29:$L$33,MATCH(Y492,相性スクリプト1!$K$29:$K$33,0),)," ")</f>
        <v>255</v>
      </c>
      <c r="AW492" s="144">
        <f>IFERROR(T492*INDEX(相性スクリプト1!$L$29:$L$33,MATCH(Z492,相性スクリプト1!$K$29:$K$33,0),)," ")</f>
        <v>130</v>
      </c>
      <c r="AX492" s="144">
        <f>IFERROR(U492*INDEX(相性スクリプト1!$L$29:$L$33,MATCH(AA492,相性スクリプト1!$K$29:$K$33,0),)," ")</f>
        <v>41</v>
      </c>
      <c r="AY492" s="144">
        <f>IFERROR(V492*INDEX(相性スクリプト1!$L$29:$L$33,MATCH(AB492,相性スクリプト1!$K$29:$K$33,0),)," ")</f>
        <v>249</v>
      </c>
      <c r="AZ492" s="144">
        <f t="shared" ref="AZ492:BE555" si="77">IFERROR(RANK(AT492,$AT492:$AY492)+0.1*RANK(AT492,$AT492:$AY492)+0.01*RANK(INDEX($Q$3:$V$668,MATCH($B492,$B$3:$B$668,0),MATCH(Q$2,$Q$2:$V$2,0)),INDEX($Q$3:$V$668,MATCH($B492,$B$3:$B$668,0),))+0.001*RANK(Q492,$Q492:$V492)+0.0001*(6-(COLUMN()-COLUMN($AZ492)))," ")</f>
        <v>4.4446000000000003</v>
      </c>
      <c r="BA492" s="144">
        <f t="shared" si="77"/>
        <v>5.5554999999999994</v>
      </c>
      <c r="BB492" s="144">
        <f t="shared" si="77"/>
        <v>1.1113999999999999</v>
      </c>
      <c r="BC492" s="144">
        <f t="shared" si="75"/>
        <v>3.3332999999999999</v>
      </c>
      <c r="BD492" s="144">
        <f t="shared" si="75"/>
        <v>6.6661999999999999</v>
      </c>
      <c r="BE492" s="144">
        <f t="shared" si="75"/>
        <v>2.2221000000000002</v>
      </c>
      <c r="BF492" s="126">
        <f t="shared" si="71"/>
        <v>451362</v>
      </c>
      <c r="BG492" s="149"/>
    </row>
    <row r="493" spans="1:59" x14ac:dyDescent="0.15">
      <c r="A493" s="108">
        <f t="shared" si="76"/>
        <v>312</v>
      </c>
      <c r="B493" s="54" t="s">
        <v>841</v>
      </c>
      <c r="C493" s="109" t="s">
        <v>197</v>
      </c>
      <c r="D493" s="109" t="s">
        <v>210</v>
      </c>
      <c r="E493" s="110" t="s">
        <v>128</v>
      </c>
      <c r="F493" s="110" t="s">
        <v>150</v>
      </c>
      <c r="G493" s="110">
        <v>350</v>
      </c>
      <c r="H493" s="110" t="s">
        <v>149</v>
      </c>
      <c r="I493" s="110">
        <v>45</v>
      </c>
      <c r="J493" s="110" t="s">
        <v>144</v>
      </c>
      <c r="K493" s="110">
        <v>14</v>
      </c>
      <c r="L493" s="114"/>
      <c r="M493" s="114"/>
      <c r="N493" s="114"/>
      <c r="O493" s="114"/>
      <c r="P493" s="114" t="s">
        <v>198</v>
      </c>
      <c r="Q493" s="17">
        <v>116</v>
      </c>
      <c r="R493" s="17">
        <v>120</v>
      </c>
      <c r="S493" s="17">
        <v>146</v>
      </c>
      <c r="T493" s="17">
        <v>165</v>
      </c>
      <c r="U493" s="17">
        <v>139</v>
      </c>
      <c r="V493" s="17">
        <v>151</v>
      </c>
      <c r="W493" s="122" t="s">
        <v>144</v>
      </c>
      <c r="X493" s="122" t="s">
        <v>144</v>
      </c>
      <c r="Y493" s="122" t="s">
        <v>144</v>
      </c>
      <c r="Z493" s="122" t="s">
        <v>135</v>
      </c>
      <c r="AA493" s="122" t="s">
        <v>144</v>
      </c>
      <c r="AB493" s="122" t="s">
        <v>144</v>
      </c>
      <c r="AC493" s="126">
        <f t="shared" si="74"/>
        <v>6</v>
      </c>
      <c r="AD493" s="126">
        <f t="shared" si="74"/>
        <v>5</v>
      </c>
      <c r="AE493" s="126">
        <f t="shared" si="74"/>
        <v>3</v>
      </c>
      <c r="AF493" s="126">
        <f t="shared" si="73"/>
        <v>1</v>
      </c>
      <c r="AG493" s="126">
        <f t="shared" si="73"/>
        <v>4</v>
      </c>
      <c r="AH493" s="126">
        <f t="shared" si="73"/>
        <v>2</v>
      </c>
      <c r="AI493" s="134">
        <v>0</v>
      </c>
      <c r="AJ493" s="134">
        <v>0</v>
      </c>
      <c r="AK493" s="134">
        <v>0</v>
      </c>
      <c r="AL493" s="134">
        <v>3667</v>
      </c>
      <c r="AM493" s="134">
        <f t="shared" si="70"/>
        <v>3667</v>
      </c>
      <c r="AN493" s="135">
        <f t="shared" si="72"/>
        <v>0</v>
      </c>
      <c r="AO493" s="135">
        <f t="shared" si="72"/>
        <v>0</v>
      </c>
      <c r="AP493" s="135">
        <f t="shared" si="72"/>
        <v>0</v>
      </c>
      <c r="AQ493" s="135">
        <f t="shared" si="72"/>
        <v>4.2442129629629628E-2</v>
      </c>
      <c r="AR493" s="135">
        <f t="shared" si="72"/>
        <v>4.2442129629629628E-2</v>
      </c>
      <c r="AS493" s="143"/>
      <c r="AT493" s="144">
        <f>IFERROR(Q493*INDEX(相性スクリプト1!$L$29:$L$33,MATCH(W493,相性スクリプト1!$K$29:$K$33,0),)," ")</f>
        <v>116</v>
      </c>
      <c r="AU493" s="144">
        <f>IFERROR(R493*INDEX(相性スクリプト1!$L$29:$L$33,MATCH(X493,相性スクリプト1!$K$29:$K$33,0),)," ")</f>
        <v>120</v>
      </c>
      <c r="AV493" s="144">
        <f>IFERROR(S493*INDEX(相性スクリプト1!$L$29:$L$33,MATCH(Y493,相性スクリプト1!$K$29:$K$33,0),)," ")</f>
        <v>146</v>
      </c>
      <c r="AW493" s="144">
        <f>IFERROR(T493*INDEX(相性スクリプト1!$L$29:$L$33,MATCH(Z493,相性スクリプト1!$K$29:$K$33,0),)," ")</f>
        <v>247.5</v>
      </c>
      <c r="AX493" s="144">
        <f>IFERROR(U493*INDEX(相性スクリプト1!$L$29:$L$33,MATCH(AA493,相性スクリプト1!$K$29:$K$33,0),)," ")</f>
        <v>139</v>
      </c>
      <c r="AY493" s="144">
        <f>IFERROR(V493*INDEX(相性スクリプト1!$L$29:$L$33,MATCH(AB493,相性スクリプト1!$K$29:$K$33,0),)," ")</f>
        <v>151</v>
      </c>
      <c r="AZ493" s="144">
        <f t="shared" si="77"/>
        <v>6.6665999999999999</v>
      </c>
      <c r="BA493" s="144">
        <f t="shared" si="77"/>
        <v>5.5554999999999994</v>
      </c>
      <c r="BB493" s="144">
        <f t="shared" si="77"/>
        <v>3.3333999999999997</v>
      </c>
      <c r="BC493" s="144">
        <f t="shared" si="75"/>
        <v>1.1113</v>
      </c>
      <c r="BD493" s="144">
        <f t="shared" si="75"/>
        <v>4.4442000000000004</v>
      </c>
      <c r="BE493" s="144">
        <f t="shared" si="75"/>
        <v>2.2221000000000002</v>
      </c>
      <c r="BF493" s="126">
        <f t="shared" si="71"/>
        <v>653142</v>
      </c>
      <c r="BG493" s="149"/>
    </row>
    <row r="494" spans="1:59" x14ac:dyDescent="0.15">
      <c r="A494" s="108">
        <f t="shared" si="76"/>
        <v>313</v>
      </c>
      <c r="B494" s="54" t="s">
        <v>842</v>
      </c>
      <c r="C494" s="109" t="s">
        <v>843</v>
      </c>
      <c r="D494" s="109" t="s">
        <v>193</v>
      </c>
      <c r="E494" s="110" t="s">
        <v>147</v>
      </c>
      <c r="F494" s="110" t="s">
        <v>150</v>
      </c>
      <c r="G494" s="110">
        <v>280</v>
      </c>
      <c r="H494" s="110" t="s">
        <v>166</v>
      </c>
      <c r="I494" s="110">
        <v>-50</v>
      </c>
      <c r="J494" s="110" t="s">
        <v>150</v>
      </c>
      <c r="K494" s="110">
        <v>11</v>
      </c>
      <c r="L494" s="114" t="s">
        <v>335</v>
      </c>
      <c r="M494" s="114"/>
      <c r="N494" s="114"/>
      <c r="O494" s="114"/>
      <c r="P494" s="114" t="s">
        <v>292</v>
      </c>
      <c r="Q494" s="17">
        <v>70</v>
      </c>
      <c r="R494" s="17">
        <v>90</v>
      </c>
      <c r="S494" s="17">
        <v>150</v>
      </c>
      <c r="T494" s="17">
        <v>170</v>
      </c>
      <c r="U494" s="17">
        <v>120</v>
      </c>
      <c r="V494" s="17">
        <v>60</v>
      </c>
      <c r="W494" s="122" t="s">
        <v>144</v>
      </c>
      <c r="X494" s="122" t="s">
        <v>134</v>
      </c>
      <c r="Y494" s="122" t="s">
        <v>135</v>
      </c>
      <c r="Z494" s="122" t="s">
        <v>131</v>
      </c>
      <c r="AA494" s="122" t="s">
        <v>144</v>
      </c>
      <c r="AB494" s="122" t="s">
        <v>134</v>
      </c>
      <c r="AC494" s="126">
        <f t="shared" si="74"/>
        <v>4</v>
      </c>
      <c r="AD494" s="126">
        <f t="shared" si="74"/>
        <v>5</v>
      </c>
      <c r="AE494" s="126">
        <f t="shared" si="74"/>
        <v>2</v>
      </c>
      <c r="AF494" s="126">
        <f t="shared" si="73"/>
        <v>1</v>
      </c>
      <c r="AG494" s="126">
        <f t="shared" si="73"/>
        <v>3</v>
      </c>
      <c r="AH494" s="126">
        <f t="shared" si="73"/>
        <v>6</v>
      </c>
      <c r="AI494" s="134">
        <v>5</v>
      </c>
      <c r="AJ494" s="134">
        <v>0</v>
      </c>
      <c r="AK494" s="134">
        <v>0</v>
      </c>
      <c r="AL494" s="134">
        <v>1560</v>
      </c>
      <c r="AM494" s="134">
        <f t="shared" si="70"/>
        <v>1565</v>
      </c>
      <c r="AN494" s="135">
        <f t="shared" si="72"/>
        <v>5.7870370370370373E-5</v>
      </c>
      <c r="AO494" s="135">
        <f t="shared" si="72"/>
        <v>0</v>
      </c>
      <c r="AP494" s="135">
        <f t="shared" si="72"/>
        <v>0</v>
      </c>
      <c r="AQ494" s="135">
        <f t="shared" si="72"/>
        <v>1.8055555555555554E-2</v>
      </c>
      <c r="AR494" s="135">
        <f t="shared" si="72"/>
        <v>1.8113425925925925E-2</v>
      </c>
      <c r="AS494" s="143"/>
      <c r="AT494" s="144">
        <f>IFERROR(Q494*INDEX(相性スクリプト1!$L$29:$L$33,MATCH(W494,相性スクリプト1!$K$29:$K$33,0),)," ")</f>
        <v>70</v>
      </c>
      <c r="AU494" s="144">
        <f>IFERROR(R494*INDEX(相性スクリプト1!$L$29:$L$33,MATCH(X494,相性スクリプト1!$K$29:$K$33,0),)," ")</f>
        <v>45</v>
      </c>
      <c r="AV494" s="144">
        <f>IFERROR(S494*INDEX(相性スクリプト1!$L$29:$L$33,MATCH(Y494,相性スクリプト1!$K$29:$K$33,0),)," ")</f>
        <v>225</v>
      </c>
      <c r="AW494" s="144">
        <f>IFERROR(T494*INDEX(相性スクリプト1!$L$29:$L$33,MATCH(Z494,相性スクリプト1!$K$29:$K$33,0),)," ")</f>
        <v>340</v>
      </c>
      <c r="AX494" s="144">
        <f>IFERROR(U494*INDEX(相性スクリプト1!$L$29:$L$33,MATCH(AA494,相性スクリプト1!$K$29:$K$33,0),)," ")</f>
        <v>120</v>
      </c>
      <c r="AY494" s="144">
        <f>IFERROR(V494*INDEX(相性スクリプト1!$L$29:$L$33,MATCH(AB494,相性スクリプト1!$K$29:$K$33,0),)," ")</f>
        <v>30</v>
      </c>
      <c r="AZ494" s="144">
        <f t="shared" si="77"/>
        <v>4.4556000000000004</v>
      </c>
      <c r="BA494" s="144">
        <f t="shared" si="77"/>
        <v>5.5444999999999993</v>
      </c>
      <c r="BB494" s="144">
        <f t="shared" si="77"/>
        <v>2.2223999999999999</v>
      </c>
      <c r="BC494" s="144">
        <f t="shared" si="75"/>
        <v>1.1113</v>
      </c>
      <c r="BD494" s="144">
        <f t="shared" si="75"/>
        <v>3.3331999999999997</v>
      </c>
      <c r="BE494" s="144">
        <f t="shared" si="75"/>
        <v>6.6660999999999992</v>
      </c>
      <c r="BF494" s="126">
        <f t="shared" si="71"/>
        <v>452136</v>
      </c>
      <c r="BG494" s="149"/>
    </row>
    <row r="495" spans="1:59" x14ac:dyDescent="0.15">
      <c r="A495" s="108">
        <f t="shared" si="76"/>
        <v>314</v>
      </c>
      <c r="B495" s="54" t="s">
        <v>843</v>
      </c>
      <c r="C495" s="109" t="s">
        <v>843</v>
      </c>
      <c r="D495" s="109" t="s">
        <v>843</v>
      </c>
      <c r="E495" s="110" t="s">
        <v>147</v>
      </c>
      <c r="F495" s="110" t="s">
        <v>150</v>
      </c>
      <c r="G495" s="110">
        <v>300</v>
      </c>
      <c r="H495" s="110" t="s">
        <v>166</v>
      </c>
      <c r="I495" s="110">
        <v>80</v>
      </c>
      <c r="J495" s="110" t="s">
        <v>150</v>
      </c>
      <c r="K495" s="110">
        <v>9</v>
      </c>
      <c r="L495" s="114"/>
      <c r="M495" s="114"/>
      <c r="N495" s="114"/>
      <c r="O495" s="114" t="s">
        <v>844</v>
      </c>
      <c r="P495" s="114" t="s">
        <v>292</v>
      </c>
      <c r="Q495" s="17">
        <v>50</v>
      </c>
      <c r="R495" s="17">
        <v>10</v>
      </c>
      <c r="S495" s="17">
        <v>150</v>
      </c>
      <c r="T495" s="17">
        <v>110</v>
      </c>
      <c r="U495" s="17">
        <v>100</v>
      </c>
      <c r="V495" s="17">
        <v>60</v>
      </c>
      <c r="W495" s="122" t="s">
        <v>144</v>
      </c>
      <c r="X495" s="122" t="s">
        <v>133</v>
      </c>
      <c r="Y495" s="122" t="s">
        <v>135</v>
      </c>
      <c r="Z495" s="122" t="s">
        <v>131</v>
      </c>
      <c r="AA495" s="122" t="s">
        <v>135</v>
      </c>
      <c r="AB495" s="122" t="s">
        <v>134</v>
      </c>
      <c r="AC495" s="126">
        <f t="shared" si="74"/>
        <v>4</v>
      </c>
      <c r="AD495" s="126">
        <f t="shared" si="74"/>
        <v>6</v>
      </c>
      <c r="AE495" s="126">
        <f t="shared" si="74"/>
        <v>1</v>
      </c>
      <c r="AF495" s="126">
        <f t="shared" si="73"/>
        <v>2</v>
      </c>
      <c r="AG495" s="126">
        <f t="shared" si="73"/>
        <v>3</v>
      </c>
      <c r="AH495" s="126">
        <f t="shared" si="73"/>
        <v>5</v>
      </c>
      <c r="AI495" s="134">
        <v>48</v>
      </c>
      <c r="AJ495" s="134">
        <v>0</v>
      </c>
      <c r="AK495" s="134">
        <v>0</v>
      </c>
      <c r="AL495" s="134">
        <v>1560</v>
      </c>
      <c r="AM495" s="134">
        <f t="shared" si="70"/>
        <v>1608</v>
      </c>
      <c r="AN495" s="135">
        <f t="shared" si="72"/>
        <v>5.5555555555555556E-4</v>
      </c>
      <c r="AO495" s="135">
        <f t="shared" si="72"/>
        <v>0</v>
      </c>
      <c r="AP495" s="135">
        <f t="shared" si="72"/>
        <v>0</v>
      </c>
      <c r="AQ495" s="135">
        <f t="shared" si="72"/>
        <v>1.8055555555555554E-2</v>
      </c>
      <c r="AR495" s="135">
        <f t="shared" si="72"/>
        <v>1.8611111111111113E-2</v>
      </c>
      <c r="AS495" s="143"/>
      <c r="AT495" s="144">
        <f>IFERROR(Q495*INDEX(相性スクリプト1!$L$29:$L$33,MATCH(W495,相性スクリプト1!$K$29:$K$33,0),)," ")</f>
        <v>50</v>
      </c>
      <c r="AU495" s="144">
        <f>IFERROR(R495*INDEX(相性スクリプト1!$L$29:$L$33,MATCH(X495,相性スクリプト1!$K$29:$K$33,0),)," ")</f>
        <v>0</v>
      </c>
      <c r="AV495" s="144">
        <f>IFERROR(S495*INDEX(相性スクリプト1!$L$29:$L$33,MATCH(Y495,相性スクリプト1!$K$29:$K$33,0),)," ")</f>
        <v>225</v>
      </c>
      <c r="AW495" s="144">
        <f>IFERROR(T495*INDEX(相性スクリプト1!$L$29:$L$33,MATCH(Z495,相性スクリプト1!$K$29:$K$33,0),)," ")</f>
        <v>220</v>
      </c>
      <c r="AX495" s="144">
        <f>IFERROR(U495*INDEX(相性スクリプト1!$L$29:$L$33,MATCH(AA495,相性スクリプト1!$K$29:$K$33,0),)," ")</f>
        <v>150</v>
      </c>
      <c r="AY495" s="144">
        <f>IFERROR(V495*INDEX(相性スクリプト1!$L$29:$L$33,MATCH(AB495,相性スクリプト1!$K$29:$K$33,0),)," ")</f>
        <v>30</v>
      </c>
      <c r="AZ495" s="144">
        <f t="shared" si="77"/>
        <v>4.4556000000000004</v>
      </c>
      <c r="BA495" s="144">
        <f t="shared" si="77"/>
        <v>6.6664999999999992</v>
      </c>
      <c r="BB495" s="144">
        <f t="shared" si="77"/>
        <v>1.1113999999999999</v>
      </c>
      <c r="BC495" s="144">
        <f t="shared" si="75"/>
        <v>2.2223000000000002</v>
      </c>
      <c r="BD495" s="144">
        <f t="shared" si="75"/>
        <v>3.3331999999999997</v>
      </c>
      <c r="BE495" s="144">
        <f t="shared" si="75"/>
        <v>5.5440999999999994</v>
      </c>
      <c r="BF495" s="126">
        <f t="shared" si="71"/>
        <v>461235</v>
      </c>
      <c r="BG495" s="149"/>
    </row>
    <row r="496" spans="1:59" x14ac:dyDescent="0.15">
      <c r="A496" s="108">
        <f t="shared" si="76"/>
        <v>314</v>
      </c>
      <c r="B496" s="54" t="s">
        <v>845</v>
      </c>
      <c r="C496" s="109" t="s">
        <v>843</v>
      </c>
      <c r="D496" s="109" t="s">
        <v>843</v>
      </c>
      <c r="E496" s="110" t="s">
        <v>147</v>
      </c>
      <c r="F496" s="110" t="s">
        <v>150</v>
      </c>
      <c r="G496" s="110">
        <v>320</v>
      </c>
      <c r="H496" s="110" t="s">
        <v>166</v>
      </c>
      <c r="I496" s="110">
        <v>80</v>
      </c>
      <c r="J496" s="110" t="s">
        <v>150</v>
      </c>
      <c r="K496" s="110">
        <v>9</v>
      </c>
      <c r="L496" s="114"/>
      <c r="M496" s="114"/>
      <c r="N496" s="114"/>
      <c r="O496" s="114" t="s">
        <v>846</v>
      </c>
      <c r="P496" s="114" t="s">
        <v>292</v>
      </c>
      <c r="Q496" s="17">
        <v>59</v>
      </c>
      <c r="R496" s="17">
        <v>39</v>
      </c>
      <c r="S496" s="17">
        <v>157</v>
      </c>
      <c r="T496" s="17">
        <v>112</v>
      </c>
      <c r="U496" s="17">
        <v>107</v>
      </c>
      <c r="V496" s="17">
        <v>95</v>
      </c>
      <c r="W496" s="122" t="s">
        <v>144</v>
      </c>
      <c r="X496" s="122" t="s">
        <v>133</v>
      </c>
      <c r="Y496" s="122" t="s">
        <v>135</v>
      </c>
      <c r="Z496" s="122" t="s">
        <v>131</v>
      </c>
      <c r="AA496" s="122" t="s">
        <v>135</v>
      </c>
      <c r="AB496" s="122" t="s">
        <v>134</v>
      </c>
      <c r="AC496" s="126">
        <f t="shared" si="74"/>
        <v>4</v>
      </c>
      <c r="AD496" s="126">
        <f t="shared" si="74"/>
        <v>6</v>
      </c>
      <c r="AE496" s="126">
        <f t="shared" si="74"/>
        <v>1</v>
      </c>
      <c r="AF496" s="126">
        <f t="shared" si="73"/>
        <v>2</v>
      </c>
      <c r="AG496" s="126">
        <f t="shared" si="73"/>
        <v>3</v>
      </c>
      <c r="AH496" s="126">
        <f t="shared" si="73"/>
        <v>5</v>
      </c>
      <c r="AI496" s="134">
        <v>3214</v>
      </c>
      <c r="AJ496" s="134">
        <v>0</v>
      </c>
      <c r="AK496" s="134">
        <v>0</v>
      </c>
      <c r="AL496" s="134">
        <v>282</v>
      </c>
      <c r="AM496" s="134">
        <f t="shared" si="70"/>
        <v>3496</v>
      </c>
      <c r="AN496" s="135">
        <f t="shared" si="72"/>
        <v>3.7199074074074072E-2</v>
      </c>
      <c r="AO496" s="135">
        <f t="shared" si="72"/>
        <v>0</v>
      </c>
      <c r="AP496" s="135">
        <f t="shared" si="72"/>
        <v>0</v>
      </c>
      <c r="AQ496" s="135">
        <f t="shared" si="72"/>
        <v>3.2638888888888887E-3</v>
      </c>
      <c r="AR496" s="135">
        <f t="shared" si="72"/>
        <v>4.0462962962962958E-2</v>
      </c>
      <c r="AS496" s="143"/>
      <c r="AT496" s="144">
        <f>IFERROR(Q496*INDEX(相性スクリプト1!$L$29:$L$33,MATCH(W496,相性スクリプト1!$K$29:$K$33,0),)," ")</f>
        <v>59</v>
      </c>
      <c r="AU496" s="144">
        <f>IFERROR(R496*INDEX(相性スクリプト1!$L$29:$L$33,MATCH(X496,相性スクリプト1!$K$29:$K$33,0),)," ")</f>
        <v>0</v>
      </c>
      <c r="AV496" s="144">
        <f>IFERROR(S496*INDEX(相性スクリプト1!$L$29:$L$33,MATCH(Y496,相性スクリプト1!$K$29:$K$33,0),)," ")</f>
        <v>235.5</v>
      </c>
      <c r="AW496" s="144">
        <f>IFERROR(T496*INDEX(相性スクリプト1!$L$29:$L$33,MATCH(Z496,相性スクリプト1!$K$29:$K$33,0),)," ")</f>
        <v>224</v>
      </c>
      <c r="AX496" s="144">
        <f>IFERROR(U496*INDEX(相性スクリプト1!$L$29:$L$33,MATCH(AA496,相性スクリプト1!$K$29:$K$33,0),)," ")</f>
        <v>160.5</v>
      </c>
      <c r="AY496" s="144">
        <f>IFERROR(V496*INDEX(相性スクリプト1!$L$29:$L$33,MATCH(AB496,相性スクリプト1!$K$29:$K$33,0),)," ")</f>
        <v>47.5</v>
      </c>
      <c r="AZ496" s="144">
        <f t="shared" si="77"/>
        <v>4.4556000000000004</v>
      </c>
      <c r="BA496" s="144">
        <f t="shared" si="77"/>
        <v>6.6664999999999992</v>
      </c>
      <c r="BB496" s="144">
        <f t="shared" si="77"/>
        <v>1.1113999999999999</v>
      </c>
      <c r="BC496" s="144">
        <f t="shared" si="75"/>
        <v>2.2223000000000002</v>
      </c>
      <c r="BD496" s="144">
        <f t="shared" si="75"/>
        <v>3.3331999999999997</v>
      </c>
      <c r="BE496" s="144">
        <f t="shared" si="75"/>
        <v>5.5440999999999994</v>
      </c>
      <c r="BF496" s="126">
        <f t="shared" si="71"/>
        <v>461235</v>
      </c>
      <c r="BG496" s="149"/>
    </row>
    <row r="497" spans="1:59" x14ac:dyDescent="0.15">
      <c r="A497" s="108">
        <f t="shared" si="76"/>
        <v>315</v>
      </c>
      <c r="B497" s="54" t="s">
        <v>847</v>
      </c>
      <c r="C497" s="109" t="s">
        <v>843</v>
      </c>
      <c r="D497" s="109" t="s">
        <v>210</v>
      </c>
      <c r="E497" s="110"/>
      <c r="F497" s="110"/>
      <c r="G497" s="110"/>
      <c r="H497" s="110"/>
      <c r="I497" s="110"/>
      <c r="J497" s="110"/>
      <c r="K497" s="110"/>
      <c r="L497" s="114"/>
      <c r="M497" s="114"/>
      <c r="N497" s="114"/>
      <c r="O497" s="114"/>
      <c r="P497" s="114"/>
      <c r="Q497" s="17"/>
      <c r="R497" s="17"/>
      <c r="S497" s="17"/>
      <c r="T497" s="17"/>
      <c r="U497" s="17"/>
      <c r="V497" s="17"/>
      <c r="W497" s="122"/>
      <c r="X497" s="122"/>
      <c r="Y497" s="122"/>
      <c r="Z497" s="122"/>
      <c r="AA497" s="122"/>
      <c r="AB497" s="122"/>
      <c r="AC497" s="126" t="str">
        <f t="shared" si="74"/>
        <v xml:space="preserve"> </v>
      </c>
      <c r="AD497" s="126" t="str">
        <f t="shared" si="74"/>
        <v xml:space="preserve"> </v>
      </c>
      <c r="AE497" s="126" t="str">
        <f t="shared" si="74"/>
        <v xml:space="preserve"> </v>
      </c>
      <c r="AF497" s="126" t="str">
        <f t="shared" si="73"/>
        <v xml:space="preserve"> </v>
      </c>
      <c r="AG497" s="126" t="str">
        <f t="shared" si="73"/>
        <v xml:space="preserve"> </v>
      </c>
      <c r="AH497" s="126" t="str">
        <f t="shared" si="73"/>
        <v xml:space="preserve"> </v>
      </c>
      <c r="AI497" s="134"/>
      <c r="AJ497" s="134"/>
      <c r="AK497" s="134"/>
      <c r="AL497" s="134"/>
      <c r="AM497" s="134" t="str">
        <f t="shared" si="70"/>
        <v xml:space="preserve"> </v>
      </c>
      <c r="AN497" s="135" t="str">
        <f t="shared" si="72"/>
        <v xml:space="preserve"> </v>
      </c>
      <c r="AO497" s="135" t="str">
        <f t="shared" si="72"/>
        <v xml:space="preserve"> </v>
      </c>
      <c r="AP497" s="135" t="str">
        <f t="shared" si="72"/>
        <v xml:space="preserve"> </v>
      </c>
      <c r="AQ497" s="135" t="str">
        <f t="shared" si="72"/>
        <v xml:space="preserve"> </v>
      </c>
      <c r="AR497" s="135" t="str">
        <f t="shared" si="72"/>
        <v xml:space="preserve"> </v>
      </c>
      <c r="AS497" s="143"/>
      <c r="AT497" s="144" t="str">
        <f>IFERROR(Q497*INDEX(相性スクリプト1!$L$29:$L$33,MATCH(W497,相性スクリプト1!$K$29:$K$33,0),)," ")</f>
        <v xml:space="preserve"> </v>
      </c>
      <c r="AU497" s="144" t="str">
        <f>IFERROR(R497*INDEX(相性スクリプト1!$L$29:$L$33,MATCH(X497,相性スクリプト1!$K$29:$K$33,0),)," ")</f>
        <v xml:space="preserve"> </v>
      </c>
      <c r="AV497" s="144" t="str">
        <f>IFERROR(S497*INDEX(相性スクリプト1!$L$29:$L$33,MATCH(Y497,相性スクリプト1!$K$29:$K$33,0),)," ")</f>
        <v xml:space="preserve"> </v>
      </c>
      <c r="AW497" s="144" t="str">
        <f>IFERROR(T497*INDEX(相性スクリプト1!$L$29:$L$33,MATCH(Z497,相性スクリプト1!$K$29:$K$33,0),)," ")</f>
        <v xml:space="preserve"> </v>
      </c>
      <c r="AX497" s="144" t="str">
        <f>IFERROR(U497*INDEX(相性スクリプト1!$L$29:$L$33,MATCH(AA497,相性スクリプト1!$K$29:$K$33,0),)," ")</f>
        <v xml:space="preserve"> </v>
      </c>
      <c r="AY497" s="144" t="str">
        <f>IFERROR(V497*INDEX(相性スクリプト1!$L$29:$L$33,MATCH(AB497,相性スクリプト1!$K$29:$K$33,0),)," ")</f>
        <v xml:space="preserve"> </v>
      </c>
      <c r="AZ497" s="144" t="str">
        <f t="shared" si="77"/>
        <v xml:space="preserve"> </v>
      </c>
      <c r="BA497" s="144" t="str">
        <f t="shared" si="77"/>
        <v xml:space="preserve"> </v>
      </c>
      <c r="BB497" s="144" t="str">
        <f t="shared" si="77"/>
        <v xml:space="preserve"> </v>
      </c>
      <c r="BC497" s="144" t="str">
        <f t="shared" si="75"/>
        <v xml:space="preserve"> </v>
      </c>
      <c r="BD497" s="144" t="str">
        <f t="shared" si="75"/>
        <v xml:space="preserve"> </v>
      </c>
      <c r="BE497" s="144" t="str">
        <f t="shared" si="75"/>
        <v xml:space="preserve"> </v>
      </c>
      <c r="BF497" s="126" t="str">
        <f t="shared" si="71"/>
        <v xml:space="preserve"> </v>
      </c>
      <c r="BG497" s="149"/>
    </row>
    <row r="498" spans="1:59" x14ac:dyDescent="0.15">
      <c r="A498" s="108">
        <f t="shared" si="76"/>
        <v>315</v>
      </c>
      <c r="B498" s="54" t="s">
        <v>848</v>
      </c>
      <c r="C498" s="109" t="s">
        <v>843</v>
      </c>
      <c r="D498" s="109" t="s">
        <v>210</v>
      </c>
      <c r="E498" s="110" t="s">
        <v>147</v>
      </c>
      <c r="F498" s="110" t="s">
        <v>156</v>
      </c>
      <c r="G498" s="110">
        <v>320</v>
      </c>
      <c r="H498" s="110" t="s">
        <v>166</v>
      </c>
      <c r="I498" s="110">
        <v>80</v>
      </c>
      <c r="J498" s="110" t="s">
        <v>135</v>
      </c>
      <c r="K498" s="110">
        <v>9</v>
      </c>
      <c r="L498" s="114"/>
      <c r="M498" s="114"/>
      <c r="N498" s="114"/>
      <c r="O498" s="114" t="s">
        <v>846</v>
      </c>
      <c r="P498" s="114" t="s">
        <v>182</v>
      </c>
      <c r="Q498" s="17">
        <v>58</v>
      </c>
      <c r="R498" s="17">
        <v>28</v>
      </c>
      <c r="S498" s="17">
        <v>173</v>
      </c>
      <c r="T498" s="17">
        <v>118</v>
      </c>
      <c r="U498" s="17">
        <v>118</v>
      </c>
      <c r="V498" s="17">
        <v>65</v>
      </c>
      <c r="W498" s="122" t="s">
        <v>144</v>
      </c>
      <c r="X498" s="122" t="s">
        <v>133</v>
      </c>
      <c r="Y498" s="122" t="s">
        <v>135</v>
      </c>
      <c r="Z498" s="122" t="s">
        <v>131</v>
      </c>
      <c r="AA498" s="122" t="s">
        <v>135</v>
      </c>
      <c r="AB498" s="122" t="s">
        <v>134</v>
      </c>
      <c r="AC498" s="126">
        <f t="shared" si="74"/>
        <v>4</v>
      </c>
      <c r="AD498" s="126">
        <f t="shared" si="74"/>
        <v>6</v>
      </c>
      <c r="AE498" s="126">
        <f t="shared" si="74"/>
        <v>1</v>
      </c>
      <c r="AF498" s="126">
        <f t="shared" si="73"/>
        <v>2</v>
      </c>
      <c r="AG498" s="126">
        <f t="shared" si="73"/>
        <v>3</v>
      </c>
      <c r="AH498" s="126">
        <f t="shared" si="73"/>
        <v>5</v>
      </c>
      <c r="AI498" s="134">
        <v>465</v>
      </c>
      <c r="AJ498" s="134">
        <v>0</v>
      </c>
      <c r="AK498" s="134">
        <v>0</v>
      </c>
      <c r="AL498" s="134">
        <v>219</v>
      </c>
      <c r="AM498" s="134">
        <f t="shared" si="70"/>
        <v>684</v>
      </c>
      <c r="AN498" s="135">
        <f t="shared" si="72"/>
        <v>5.3819444444444444E-3</v>
      </c>
      <c r="AO498" s="135">
        <f t="shared" si="72"/>
        <v>0</v>
      </c>
      <c r="AP498" s="135">
        <f t="shared" si="72"/>
        <v>0</v>
      </c>
      <c r="AQ498" s="135">
        <f t="shared" si="72"/>
        <v>2.5347222222222221E-3</v>
      </c>
      <c r="AR498" s="135">
        <f t="shared" si="72"/>
        <v>7.9166666666666656E-3</v>
      </c>
      <c r="AS498" s="143"/>
      <c r="AT498" s="144">
        <f>IFERROR(Q498*INDEX(相性スクリプト1!$L$29:$L$33,MATCH(W498,相性スクリプト1!$K$29:$K$33,0),)," ")</f>
        <v>58</v>
      </c>
      <c r="AU498" s="144">
        <f>IFERROR(R498*INDEX(相性スクリプト1!$L$29:$L$33,MATCH(X498,相性スクリプト1!$K$29:$K$33,0),)," ")</f>
        <v>0</v>
      </c>
      <c r="AV498" s="144">
        <f>IFERROR(S498*INDEX(相性スクリプト1!$L$29:$L$33,MATCH(Y498,相性スクリプト1!$K$29:$K$33,0),)," ")</f>
        <v>259.5</v>
      </c>
      <c r="AW498" s="144">
        <f>IFERROR(T498*INDEX(相性スクリプト1!$L$29:$L$33,MATCH(Z498,相性スクリプト1!$K$29:$K$33,0),)," ")</f>
        <v>236</v>
      </c>
      <c r="AX498" s="144">
        <f>IFERROR(U498*INDEX(相性スクリプト1!$L$29:$L$33,MATCH(AA498,相性スクリプト1!$K$29:$K$33,0),)," ")</f>
        <v>177</v>
      </c>
      <c r="AY498" s="144">
        <f>IFERROR(V498*INDEX(相性スクリプト1!$L$29:$L$33,MATCH(AB498,相性スクリプト1!$K$29:$K$33,0),)," ")</f>
        <v>32.5</v>
      </c>
      <c r="AZ498" s="144">
        <f t="shared" si="77"/>
        <v>4.4556000000000004</v>
      </c>
      <c r="BA498" s="144">
        <f t="shared" si="77"/>
        <v>6.6664999999999992</v>
      </c>
      <c r="BB498" s="144">
        <f t="shared" si="77"/>
        <v>1.1113999999999999</v>
      </c>
      <c r="BC498" s="144">
        <f t="shared" si="75"/>
        <v>2.2223000000000002</v>
      </c>
      <c r="BD498" s="144">
        <f t="shared" si="75"/>
        <v>3.3221999999999996</v>
      </c>
      <c r="BE498" s="144">
        <f t="shared" si="75"/>
        <v>5.5440999999999994</v>
      </c>
      <c r="BF498" s="126">
        <f t="shared" si="71"/>
        <v>461235</v>
      </c>
      <c r="BG498" s="149"/>
    </row>
    <row r="499" spans="1:59" x14ac:dyDescent="0.15">
      <c r="A499" s="108">
        <f t="shared" si="76"/>
        <v>315</v>
      </c>
      <c r="B499" s="54" t="s">
        <v>849</v>
      </c>
      <c r="C499" s="109" t="s">
        <v>843</v>
      </c>
      <c r="D499" s="109" t="s">
        <v>210</v>
      </c>
      <c r="E499" s="110" t="s">
        <v>147</v>
      </c>
      <c r="F499" s="110" t="s">
        <v>156</v>
      </c>
      <c r="G499" s="110">
        <v>320</v>
      </c>
      <c r="H499" s="110" t="s">
        <v>166</v>
      </c>
      <c r="I499" s="110">
        <v>80</v>
      </c>
      <c r="J499" s="110" t="s">
        <v>135</v>
      </c>
      <c r="K499" s="110">
        <v>9</v>
      </c>
      <c r="L499" s="114"/>
      <c r="M499" s="114" t="s">
        <v>850</v>
      </c>
      <c r="N499" s="114"/>
      <c r="O499" s="114" t="s">
        <v>846</v>
      </c>
      <c r="P499" s="114" t="s">
        <v>552</v>
      </c>
      <c r="Q499" s="17">
        <v>67</v>
      </c>
      <c r="R499" s="17">
        <v>24</v>
      </c>
      <c r="S499" s="17">
        <v>169</v>
      </c>
      <c r="T499" s="17">
        <v>112</v>
      </c>
      <c r="U499" s="17">
        <v>115</v>
      </c>
      <c r="V499" s="17">
        <v>75</v>
      </c>
      <c r="W499" s="122" t="s">
        <v>144</v>
      </c>
      <c r="X499" s="122" t="s">
        <v>133</v>
      </c>
      <c r="Y499" s="122" t="s">
        <v>135</v>
      </c>
      <c r="Z499" s="122" t="s">
        <v>131</v>
      </c>
      <c r="AA499" s="122" t="s">
        <v>135</v>
      </c>
      <c r="AB499" s="122" t="s">
        <v>134</v>
      </c>
      <c r="AC499" s="126">
        <f t="shared" si="74"/>
        <v>4</v>
      </c>
      <c r="AD499" s="126">
        <f t="shared" si="74"/>
        <v>6</v>
      </c>
      <c r="AE499" s="126">
        <f t="shared" si="74"/>
        <v>1</v>
      </c>
      <c r="AF499" s="126">
        <f t="shared" si="73"/>
        <v>2</v>
      </c>
      <c r="AG499" s="126">
        <f t="shared" si="73"/>
        <v>3</v>
      </c>
      <c r="AH499" s="126">
        <f t="shared" si="73"/>
        <v>5</v>
      </c>
      <c r="AI499" s="134">
        <v>435</v>
      </c>
      <c r="AJ499" s="134">
        <v>0</v>
      </c>
      <c r="AK499" s="134">
        <v>0</v>
      </c>
      <c r="AL499" s="134">
        <v>212</v>
      </c>
      <c r="AM499" s="134">
        <f t="shared" si="70"/>
        <v>647</v>
      </c>
      <c r="AN499" s="135">
        <f t="shared" si="72"/>
        <v>5.0347222222222217E-3</v>
      </c>
      <c r="AO499" s="135">
        <f t="shared" si="72"/>
        <v>0</v>
      </c>
      <c r="AP499" s="135">
        <f t="shared" si="72"/>
        <v>0</v>
      </c>
      <c r="AQ499" s="135">
        <f t="shared" si="72"/>
        <v>2.4537037037037036E-3</v>
      </c>
      <c r="AR499" s="135">
        <f t="shared" si="72"/>
        <v>7.4884259259259253E-3</v>
      </c>
      <c r="AS499" s="143"/>
      <c r="AT499" s="144">
        <f>IFERROR(Q499*INDEX(相性スクリプト1!$L$29:$L$33,MATCH(W499,相性スクリプト1!$K$29:$K$33,0),)," ")</f>
        <v>67</v>
      </c>
      <c r="AU499" s="144">
        <f>IFERROR(R499*INDEX(相性スクリプト1!$L$29:$L$33,MATCH(X499,相性スクリプト1!$K$29:$K$33,0),)," ")</f>
        <v>0</v>
      </c>
      <c r="AV499" s="144">
        <f>IFERROR(S499*INDEX(相性スクリプト1!$L$29:$L$33,MATCH(Y499,相性スクリプト1!$K$29:$K$33,0),)," ")</f>
        <v>253.5</v>
      </c>
      <c r="AW499" s="144">
        <f>IFERROR(T499*INDEX(相性スクリプト1!$L$29:$L$33,MATCH(Z499,相性スクリプト1!$K$29:$K$33,0),)," ")</f>
        <v>224</v>
      </c>
      <c r="AX499" s="144">
        <f>IFERROR(U499*INDEX(相性スクリプト1!$L$29:$L$33,MATCH(AA499,相性スクリプト1!$K$29:$K$33,0),)," ")</f>
        <v>172.5</v>
      </c>
      <c r="AY499" s="144">
        <f>IFERROR(V499*INDEX(相性スクリプト1!$L$29:$L$33,MATCH(AB499,相性スクリプト1!$K$29:$K$33,0),)," ")</f>
        <v>37.5</v>
      </c>
      <c r="AZ499" s="144">
        <f t="shared" si="77"/>
        <v>4.4556000000000004</v>
      </c>
      <c r="BA499" s="144">
        <f t="shared" si="77"/>
        <v>6.6664999999999992</v>
      </c>
      <c r="BB499" s="144">
        <f t="shared" si="77"/>
        <v>1.1113999999999999</v>
      </c>
      <c r="BC499" s="144">
        <f t="shared" si="75"/>
        <v>2.2333000000000003</v>
      </c>
      <c r="BD499" s="144">
        <f t="shared" si="75"/>
        <v>3.3221999999999996</v>
      </c>
      <c r="BE499" s="144">
        <f t="shared" si="75"/>
        <v>5.5440999999999994</v>
      </c>
      <c r="BF499" s="126">
        <f t="shared" si="71"/>
        <v>461235</v>
      </c>
      <c r="BG499" s="149"/>
    </row>
    <row r="500" spans="1:59" x14ac:dyDescent="0.15">
      <c r="A500" s="108">
        <f t="shared" si="76"/>
        <v>315</v>
      </c>
      <c r="B500" s="54" t="s">
        <v>851</v>
      </c>
      <c r="C500" s="109" t="s">
        <v>843</v>
      </c>
      <c r="D500" s="109" t="s">
        <v>210</v>
      </c>
      <c r="E500" s="110" t="s">
        <v>147</v>
      </c>
      <c r="F500" s="110" t="s">
        <v>156</v>
      </c>
      <c r="G500" s="110">
        <v>320</v>
      </c>
      <c r="H500" s="110" t="s">
        <v>166</v>
      </c>
      <c r="I500" s="110">
        <v>80</v>
      </c>
      <c r="J500" s="110" t="s">
        <v>135</v>
      </c>
      <c r="K500" s="110">
        <v>9</v>
      </c>
      <c r="L500" s="114"/>
      <c r="M500" s="114" t="s">
        <v>852</v>
      </c>
      <c r="N500" s="114"/>
      <c r="O500" s="114" t="s">
        <v>846</v>
      </c>
      <c r="P500" s="114" t="s">
        <v>213</v>
      </c>
      <c r="Q500" s="17">
        <v>75</v>
      </c>
      <c r="R500" s="17">
        <v>25</v>
      </c>
      <c r="S500" s="17">
        <v>165</v>
      </c>
      <c r="T500" s="17">
        <v>121</v>
      </c>
      <c r="U500" s="17">
        <v>105</v>
      </c>
      <c r="V500" s="17">
        <v>69</v>
      </c>
      <c r="W500" s="122" t="s">
        <v>144</v>
      </c>
      <c r="X500" s="122" t="s">
        <v>133</v>
      </c>
      <c r="Y500" s="122" t="s">
        <v>135</v>
      </c>
      <c r="Z500" s="122" t="s">
        <v>131</v>
      </c>
      <c r="AA500" s="122" t="s">
        <v>135</v>
      </c>
      <c r="AB500" s="122" t="s">
        <v>134</v>
      </c>
      <c r="AC500" s="126">
        <f t="shared" si="74"/>
        <v>4</v>
      </c>
      <c r="AD500" s="126">
        <f t="shared" si="74"/>
        <v>6</v>
      </c>
      <c r="AE500" s="126">
        <f t="shared" si="74"/>
        <v>1</v>
      </c>
      <c r="AF500" s="126">
        <f t="shared" si="73"/>
        <v>2</v>
      </c>
      <c r="AG500" s="126">
        <f t="shared" si="73"/>
        <v>3</v>
      </c>
      <c r="AH500" s="126">
        <f t="shared" si="73"/>
        <v>5</v>
      </c>
      <c r="AI500" s="134">
        <v>2325</v>
      </c>
      <c r="AJ500" s="134">
        <v>0</v>
      </c>
      <c r="AK500" s="134">
        <v>0</v>
      </c>
      <c r="AL500" s="134">
        <v>231</v>
      </c>
      <c r="AM500" s="134">
        <f t="shared" si="70"/>
        <v>2556</v>
      </c>
      <c r="AN500" s="135">
        <f t="shared" si="72"/>
        <v>2.690972222222222E-2</v>
      </c>
      <c r="AO500" s="135">
        <f t="shared" si="72"/>
        <v>0</v>
      </c>
      <c r="AP500" s="135">
        <f t="shared" si="72"/>
        <v>0</v>
      </c>
      <c r="AQ500" s="135">
        <f t="shared" si="72"/>
        <v>2.6736111111111114E-3</v>
      </c>
      <c r="AR500" s="135">
        <f t="shared" si="72"/>
        <v>2.9583333333333333E-2</v>
      </c>
      <c r="AS500" s="143"/>
      <c r="AT500" s="144">
        <f>IFERROR(Q500*INDEX(相性スクリプト1!$L$29:$L$33,MATCH(W500,相性スクリプト1!$K$29:$K$33,0),)," ")</f>
        <v>75</v>
      </c>
      <c r="AU500" s="144">
        <f>IFERROR(R500*INDEX(相性スクリプト1!$L$29:$L$33,MATCH(X500,相性スクリプト1!$K$29:$K$33,0),)," ")</f>
        <v>0</v>
      </c>
      <c r="AV500" s="144">
        <f>IFERROR(S500*INDEX(相性スクリプト1!$L$29:$L$33,MATCH(Y500,相性スクリプト1!$K$29:$K$33,0),)," ")</f>
        <v>247.5</v>
      </c>
      <c r="AW500" s="144">
        <f>IFERROR(T500*INDEX(相性スクリプト1!$L$29:$L$33,MATCH(Z500,相性スクリプト1!$K$29:$K$33,0),)," ")</f>
        <v>242</v>
      </c>
      <c r="AX500" s="144">
        <f>IFERROR(U500*INDEX(相性スクリプト1!$L$29:$L$33,MATCH(AA500,相性スクリプト1!$K$29:$K$33,0),)," ")</f>
        <v>157.5</v>
      </c>
      <c r="AY500" s="144">
        <f>IFERROR(V500*INDEX(相性スクリプト1!$L$29:$L$33,MATCH(AB500,相性スクリプト1!$K$29:$K$33,0),)," ")</f>
        <v>34.5</v>
      </c>
      <c r="AZ500" s="144">
        <f t="shared" si="77"/>
        <v>4.4446000000000003</v>
      </c>
      <c r="BA500" s="144">
        <f t="shared" si="77"/>
        <v>6.6664999999999992</v>
      </c>
      <c r="BB500" s="144">
        <f t="shared" si="77"/>
        <v>1.1113999999999999</v>
      </c>
      <c r="BC500" s="144">
        <f t="shared" si="75"/>
        <v>2.2223000000000002</v>
      </c>
      <c r="BD500" s="144">
        <f t="shared" si="75"/>
        <v>3.3331999999999997</v>
      </c>
      <c r="BE500" s="144">
        <f t="shared" si="75"/>
        <v>5.5550999999999995</v>
      </c>
      <c r="BF500" s="126">
        <f t="shared" si="71"/>
        <v>461235</v>
      </c>
      <c r="BG500" s="149"/>
    </row>
    <row r="501" spans="1:59" x14ac:dyDescent="0.15">
      <c r="A501" s="108">
        <f t="shared" si="76"/>
        <v>316</v>
      </c>
      <c r="B501" s="54" t="s">
        <v>853</v>
      </c>
      <c r="C501" s="109" t="s">
        <v>854</v>
      </c>
      <c r="D501" s="109" t="s">
        <v>159</v>
      </c>
      <c r="E501" s="110" t="s">
        <v>147</v>
      </c>
      <c r="F501" s="110" t="s">
        <v>140</v>
      </c>
      <c r="G501" s="110">
        <v>350</v>
      </c>
      <c r="H501" s="110" t="s">
        <v>155</v>
      </c>
      <c r="I501" s="110">
        <v>40</v>
      </c>
      <c r="J501" s="110" t="s">
        <v>140</v>
      </c>
      <c r="K501" s="110">
        <v>13</v>
      </c>
      <c r="L501" s="114" t="s">
        <v>380</v>
      </c>
      <c r="M501" s="114"/>
      <c r="N501" s="114"/>
      <c r="O501" s="114"/>
      <c r="P501" s="114" t="s">
        <v>552</v>
      </c>
      <c r="Q501" s="17">
        <v>100</v>
      </c>
      <c r="R501" s="17">
        <v>120</v>
      </c>
      <c r="S501" s="17">
        <v>50</v>
      </c>
      <c r="T501" s="17">
        <v>60</v>
      </c>
      <c r="U501" s="17">
        <v>140</v>
      </c>
      <c r="V501" s="17">
        <v>80</v>
      </c>
      <c r="W501" s="122" t="s">
        <v>144</v>
      </c>
      <c r="X501" s="122" t="s">
        <v>144</v>
      </c>
      <c r="Y501" s="122" t="s">
        <v>134</v>
      </c>
      <c r="Z501" s="122" t="s">
        <v>134</v>
      </c>
      <c r="AA501" s="122" t="s">
        <v>134</v>
      </c>
      <c r="AB501" s="122" t="s">
        <v>131</v>
      </c>
      <c r="AC501" s="126">
        <f t="shared" si="74"/>
        <v>3</v>
      </c>
      <c r="AD501" s="126">
        <f t="shared" si="74"/>
        <v>2</v>
      </c>
      <c r="AE501" s="126">
        <f t="shared" si="74"/>
        <v>6</v>
      </c>
      <c r="AF501" s="126">
        <f t="shared" si="73"/>
        <v>5</v>
      </c>
      <c r="AG501" s="126">
        <f t="shared" si="73"/>
        <v>4</v>
      </c>
      <c r="AH501" s="126">
        <f t="shared" si="73"/>
        <v>1</v>
      </c>
      <c r="AI501" s="134">
        <v>5</v>
      </c>
      <c r="AJ501" s="134">
        <v>0</v>
      </c>
      <c r="AK501" s="134">
        <v>0</v>
      </c>
      <c r="AL501" s="134">
        <v>420</v>
      </c>
      <c r="AM501" s="134">
        <f t="shared" si="70"/>
        <v>425</v>
      </c>
      <c r="AN501" s="135">
        <f t="shared" si="72"/>
        <v>5.7870370370370373E-5</v>
      </c>
      <c r="AO501" s="135">
        <f t="shared" si="72"/>
        <v>0</v>
      </c>
      <c r="AP501" s="135">
        <f t="shared" si="72"/>
        <v>0</v>
      </c>
      <c r="AQ501" s="135">
        <f t="shared" si="72"/>
        <v>4.8611111111111112E-3</v>
      </c>
      <c r="AR501" s="135">
        <f t="shared" si="72"/>
        <v>4.9189814814814816E-3</v>
      </c>
      <c r="AS501" s="143"/>
      <c r="AT501" s="144">
        <f>IFERROR(Q501*INDEX(相性スクリプト1!$L$29:$L$33,MATCH(W501,相性スクリプト1!$K$29:$K$33,0),)," ")</f>
        <v>100</v>
      </c>
      <c r="AU501" s="144">
        <f>IFERROR(R501*INDEX(相性スクリプト1!$L$29:$L$33,MATCH(X501,相性スクリプト1!$K$29:$K$33,0),)," ")</f>
        <v>120</v>
      </c>
      <c r="AV501" s="144">
        <f>IFERROR(S501*INDEX(相性スクリプト1!$L$29:$L$33,MATCH(Y501,相性スクリプト1!$K$29:$K$33,0),)," ")</f>
        <v>25</v>
      </c>
      <c r="AW501" s="144">
        <f>IFERROR(T501*INDEX(相性スクリプト1!$L$29:$L$33,MATCH(Z501,相性スクリプト1!$K$29:$K$33,0),)," ")</f>
        <v>30</v>
      </c>
      <c r="AX501" s="144">
        <f>IFERROR(U501*INDEX(相性スクリプト1!$L$29:$L$33,MATCH(AA501,相性スクリプト1!$K$29:$K$33,0),)," ")</f>
        <v>70</v>
      </c>
      <c r="AY501" s="144">
        <f>IFERROR(V501*INDEX(相性スクリプト1!$L$29:$L$33,MATCH(AB501,相性スクリプト1!$K$29:$K$33,0),)," ")</f>
        <v>160</v>
      </c>
      <c r="AZ501" s="144">
        <f t="shared" si="77"/>
        <v>3.3335999999999997</v>
      </c>
      <c r="BA501" s="144">
        <f t="shared" si="77"/>
        <v>2.2225000000000001</v>
      </c>
      <c r="BB501" s="144">
        <f t="shared" si="77"/>
        <v>6.6663999999999994</v>
      </c>
      <c r="BC501" s="144">
        <f t="shared" si="75"/>
        <v>5.5552999999999999</v>
      </c>
      <c r="BD501" s="144">
        <f t="shared" si="75"/>
        <v>4.4112000000000009</v>
      </c>
      <c r="BE501" s="144">
        <f t="shared" si="75"/>
        <v>1.1441000000000001</v>
      </c>
      <c r="BF501" s="126">
        <f t="shared" si="71"/>
        <v>326541</v>
      </c>
      <c r="BG501" s="149"/>
    </row>
    <row r="502" spans="1:59" x14ac:dyDescent="0.15">
      <c r="A502" s="108">
        <f t="shared" si="76"/>
        <v>317</v>
      </c>
      <c r="B502" s="54" t="s">
        <v>855</v>
      </c>
      <c r="C502" s="109" t="s">
        <v>854</v>
      </c>
      <c r="D502" s="109" t="s">
        <v>165</v>
      </c>
      <c r="E502" s="110" t="s">
        <v>147</v>
      </c>
      <c r="F502" s="110" t="s">
        <v>150</v>
      </c>
      <c r="G502" s="110">
        <v>370</v>
      </c>
      <c r="H502" s="110" t="s">
        <v>166</v>
      </c>
      <c r="I502" s="110">
        <v>-30</v>
      </c>
      <c r="J502" s="110" t="s">
        <v>140</v>
      </c>
      <c r="K502" s="110">
        <v>12</v>
      </c>
      <c r="L502" s="114" t="s">
        <v>380</v>
      </c>
      <c r="M502" s="114"/>
      <c r="N502" s="114"/>
      <c r="O502" s="114"/>
      <c r="P502" s="114" t="s">
        <v>856</v>
      </c>
      <c r="Q502" s="17">
        <v>90</v>
      </c>
      <c r="R502" s="17">
        <v>130</v>
      </c>
      <c r="S502" s="17">
        <v>80</v>
      </c>
      <c r="T502" s="17">
        <v>70</v>
      </c>
      <c r="U502" s="17">
        <v>140</v>
      </c>
      <c r="V502" s="17">
        <v>100</v>
      </c>
      <c r="W502" s="122" t="s">
        <v>144</v>
      </c>
      <c r="X502" s="122" t="s">
        <v>144</v>
      </c>
      <c r="Y502" s="122" t="s">
        <v>134</v>
      </c>
      <c r="Z502" s="122" t="s">
        <v>134</v>
      </c>
      <c r="AA502" s="122" t="s">
        <v>134</v>
      </c>
      <c r="AB502" s="122" t="s">
        <v>131</v>
      </c>
      <c r="AC502" s="126">
        <f t="shared" si="74"/>
        <v>3</v>
      </c>
      <c r="AD502" s="126">
        <f t="shared" si="74"/>
        <v>2</v>
      </c>
      <c r="AE502" s="126">
        <f t="shared" si="74"/>
        <v>5</v>
      </c>
      <c r="AF502" s="126">
        <f t="shared" si="73"/>
        <v>6</v>
      </c>
      <c r="AG502" s="126">
        <f t="shared" si="73"/>
        <v>4</v>
      </c>
      <c r="AH502" s="126">
        <f t="shared" si="73"/>
        <v>1</v>
      </c>
      <c r="AI502" s="134">
        <v>48</v>
      </c>
      <c r="AJ502" s="134">
        <v>0</v>
      </c>
      <c r="AK502" s="134">
        <v>0</v>
      </c>
      <c r="AL502" s="134">
        <v>420</v>
      </c>
      <c r="AM502" s="134">
        <f t="shared" si="70"/>
        <v>468</v>
      </c>
      <c r="AN502" s="135">
        <f t="shared" si="72"/>
        <v>5.5555555555555556E-4</v>
      </c>
      <c r="AO502" s="135">
        <f t="shared" si="72"/>
        <v>0</v>
      </c>
      <c r="AP502" s="135">
        <f t="shared" si="72"/>
        <v>0</v>
      </c>
      <c r="AQ502" s="135">
        <f t="shared" si="72"/>
        <v>4.8611111111111112E-3</v>
      </c>
      <c r="AR502" s="135">
        <f t="shared" si="72"/>
        <v>5.4166666666666669E-3</v>
      </c>
      <c r="AS502" s="143"/>
      <c r="AT502" s="144">
        <f>IFERROR(Q502*INDEX(相性スクリプト1!$L$29:$L$33,MATCH(W502,相性スクリプト1!$K$29:$K$33,0),)," ")</f>
        <v>90</v>
      </c>
      <c r="AU502" s="144">
        <f>IFERROR(R502*INDEX(相性スクリプト1!$L$29:$L$33,MATCH(X502,相性スクリプト1!$K$29:$K$33,0),)," ")</f>
        <v>130</v>
      </c>
      <c r="AV502" s="144">
        <f>IFERROR(S502*INDEX(相性スクリプト1!$L$29:$L$33,MATCH(Y502,相性スクリプト1!$K$29:$K$33,0),)," ")</f>
        <v>40</v>
      </c>
      <c r="AW502" s="144">
        <f>IFERROR(T502*INDEX(相性スクリプト1!$L$29:$L$33,MATCH(Z502,相性スクリプト1!$K$29:$K$33,0),)," ")</f>
        <v>35</v>
      </c>
      <c r="AX502" s="144">
        <f>IFERROR(U502*INDEX(相性スクリプト1!$L$29:$L$33,MATCH(AA502,相性スクリプト1!$K$29:$K$33,0),)," ")</f>
        <v>70</v>
      </c>
      <c r="AY502" s="144">
        <f>IFERROR(V502*INDEX(相性スクリプト1!$L$29:$L$33,MATCH(AB502,相性スクリプト1!$K$29:$K$33,0),)," ")</f>
        <v>200</v>
      </c>
      <c r="AZ502" s="144">
        <f t="shared" si="77"/>
        <v>3.3445999999999998</v>
      </c>
      <c r="BA502" s="144">
        <f t="shared" si="77"/>
        <v>2.2225000000000001</v>
      </c>
      <c r="BB502" s="144">
        <f t="shared" si="77"/>
        <v>5.5553999999999997</v>
      </c>
      <c r="BC502" s="144">
        <f t="shared" si="75"/>
        <v>6.6662999999999997</v>
      </c>
      <c r="BD502" s="144">
        <f t="shared" si="75"/>
        <v>4.4112000000000009</v>
      </c>
      <c r="BE502" s="144">
        <f t="shared" si="75"/>
        <v>1.1331</v>
      </c>
      <c r="BF502" s="126">
        <f t="shared" si="71"/>
        <v>325641</v>
      </c>
      <c r="BG502" s="149"/>
    </row>
    <row r="503" spans="1:59" x14ac:dyDescent="0.15">
      <c r="A503" s="108">
        <f t="shared" si="76"/>
        <v>318</v>
      </c>
      <c r="B503" s="54" t="s">
        <v>857</v>
      </c>
      <c r="C503" s="109" t="s">
        <v>854</v>
      </c>
      <c r="D503" s="109" t="s">
        <v>178</v>
      </c>
      <c r="E503" s="110" t="s">
        <v>147</v>
      </c>
      <c r="F503" s="110" t="s">
        <v>140</v>
      </c>
      <c r="G503" s="110">
        <v>390</v>
      </c>
      <c r="H503" s="110" t="s">
        <v>155</v>
      </c>
      <c r="I503" s="110">
        <v>-35</v>
      </c>
      <c r="J503" s="110" t="s">
        <v>140</v>
      </c>
      <c r="K503" s="110">
        <v>13</v>
      </c>
      <c r="L503" s="114" t="s">
        <v>380</v>
      </c>
      <c r="M503" s="114"/>
      <c r="N503" s="114"/>
      <c r="O503" s="114"/>
      <c r="P503" s="114" t="s">
        <v>858</v>
      </c>
      <c r="Q503" s="17">
        <v>90</v>
      </c>
      <c r="R503" s="17">
        <v>60</v>
      </c>
      <c r="S503" s="17">
        <v>110</v>
      </c>
      <c r="T503" s="17">
        <v>80</v>
      </c>
      <c r="U503" s="17">
        <v>120</v>
      </c>
      <c r="V503" s="17">
        <v>130</v>
      </c>
      <c r="W503" s="122" t="s">
        <v>144</v>
      </c>
      <c r="X503" s="122" t="s">
        <v>134</v>
      </c>
      <c r="Y503" s="122" t="s">
        <v>144</v>
      </c>
      <c r="Z503" s="122" t="s">
        <v>134</v>
      </c>
      <c r="AA503" s="122" t="s">
        <v>144</v>
      </c>
      <c r="AB503" s="122" t="s">
        <v>135</v>
      </c>
      <c r="AC503" s="126">
        <f t="shared" si="74"/>
        <v>4</v>
      </c>
      <c r="AD503" s="126">
        <f t="shared" si="74"/>
        <v>6</v>
      </c>
      <c r="AE503" s="126">
        <f t="shared" si="74"/>
        <v>3</v>
      </c>
      <c r="AF503" s="126">
        <f t="shared" si="73"/>
        <v>5</v>
      </c>
      <c r="AG503" s="126">
        <f t="shared" si="73"/>
        <v>2</v>
      </c>
      <c r="AH503" s="126">
        <f t="shared" si="73"/>
        <v>1</v>
      </c>
      <c r="AI503" s="134">
        <v>46</v>
      </c>
      <c r="AJ503" s="134">
        <v>0</v>
      </c>
      <c r="AK503" s="134">
        <v>0</v>
      </c>
      <c r="AL503" s="134">
        <v>420</v>
      </c>
      <c r="AM503" s="134">
        <f t="shared" si="70"/>
        <v>466</v>
      </c>
      <c r="AN503" s="135">
        <f t="shared" si="72"/>
        <v>5.3240740740740744E-4</v>
      </c>
      <c r="AO503" s="135">
        <f t="shared" si="72"/>
        <v>0</v>
      </c>
      <c r="AP503" s="135">
        <f t="shared" si="72"/>
        <v>0</v>
      </c>
      <c r="AQ503" s="135">
        <f t="shared" si="72"/>
        <v>4.8611111111111112E-3</v>
      </c>
      <c r="AR503" s="135">
        <f t="shared" si="72"/>
        <v>5.3935185185185188E-3</v>
      </c>
      <c r="AS503" s="143"/>
      <c r="AT503" s="144">
        <f>IFERROR(Q503*INDEX(相性スクリプト1!$L$29:$L$33,MATCH(W503,相性スクリプト1!$K$29:$K$33,0),)," ")</f>
        <v>90</v>
      </c>
      <c r="AU503" s="144">
        <f>IFERROR(R503*INDEX(相性スクリプト1!$L$29:$L$33,MATCH(X503,相性スクリプト1!$K$29:$K$33,0),)," ")</f>
        <v>30</v>
      </c>
      <c r="AV503" s="144">
        <f>IFERROR(S503*INDEX(相性スクリプト1!$L$29:$L$33,MATCH(Y503,相性スクリプト1!$K$29:$K$33,0),)," ")</f>
        <v>110</v>
      </c>
      <c r="AW503" s="144">
        <f>IFERROR(T503*INDEX(相性スクリプト1!$L$29:$L$33,MATCH(Z503,相性スクリプト1!$K$29:$K$33,0),)," ")</f>
        <v>40</v>
      </c>
      <c r="AX503" s="144">
        <f>IFERROR(U503*INDEX(相性スクリプト1!$L$29:$L$33,MATCH(AA503,相性スクリプト1!$K$29:$K$33,0),)," ")</f>
        <v>120</v>
      </c>
      <c r="AY503" s="144">
        <f>IFERROR(V503*INDEX(相性スクリプト1!$L$29:$L$33,MATCH(AB503,相性スクリプト1!$K$29:$K$33,0),)," ")</f>
        <v>195</v>
      </c>
      <c r="AZ503" s="144">
        <f t="shared" si="77"/>
        <v>4.4446000000000003</v>
      </c>
      <c r="BA503" s="144">
        <f t="shared" si="77"/>
        <v>6.6664999999999992</v>
      </c>
      <c r="BB503" s="144">
        <f t="shared" si="77"/>
        <v>3.3333999999999997</v>
      </c>
      <c r="BC503" s="144">
        <f t="shared" si="75"/>
        <v>5.5552999999999999</v>
      </c>
      <c r="BD503" s="144">
        <f t="shared" si="75"/>
        <v>2.2222</v>
      </c>
      <c r="BE503" s="144">
        <f t="shared" si="75"/>
        <v>1.1111</v>
      </c>
      <c r="BF503" s="126">
        <f t="shared" si="71"/>
        <v>463521</v>
      </c>
      <c r="BG503" s="149"/>
    </row>
    <row r="504" spans="1:59" x14ac:dyDescent="0.15">
      <c r="A504" s="108">
        <f t="shared" si="76"/>
        <v>319</v>
      </c>
      <c r="B504" s="54" t="s">
        <v>859</v>
      </c>
      <c r="C504" s="109" t="s">
        <v>854</v>
      </c>
      <c r="D504" s="109" t="s">
        <v>181</v>
      </c>
      <c r="E504" s="110" t="s">
        <v>147</v>
      </c>
      <c r="F504" s="110" t="s">
        <v>150</v>
      </c>
      <c r="G504" s="110">
        <v>350</v>
      </c>
      <c r="H504" s="110" t="s">
        <v>149</v>
      </c>
      <c r="I504" s="110">
        <v>20</v>
      </c>
      <c r="J504" s="110" t="s">
        <v>140</v>
      </c>
      <c r="K504" s="110">
        <v>11</v>
      </c>
      <c r="L504" s="114" t="s">
        <v>380</v>
      </c>
      <c r="M504" s="114"/>
      <c r="N504" s="114"/>
      <c r="O504" s="114"/>
      <c r="P504" s="114" t="s">
        <v>552</v>
      </c>
      <c r="Q504" s="17">
        <v>80</v>
      </c>
      <c r="R504" s="17">
        <v>120</v>
      </c>
      <c r="S504" s="17">
        <v>60</v>
      </c>
      <c r="T504" s="17">
        <v>130</v>
      </c>
      <c r="U504" s="17">
        <v>90</v>
      </c>
      <c r="V504" s="17">
        <v>110</v>
      </c>
      <c r="W504" s="122" t="s">
        <v>144</v>
      </c>
      <c r="X504" s="122" t="s">
        <v>144</v>
      </c>
      <c r="Y504" s="122" t="s">
        <v>134</v>
      </c>
      <c r="Z504" s="122" t="s">
        <v>144</v>
      </c>
      <c r="AA504" s="122" t="s">
        <v>134</v>
      </c>
      <c r="AB504" s="122" t="s">
        <v>135</v>
      </c>
      <c r="AC504" s="126">
        <f t="shared" si="74"/>
        <v>4</v>
      </c>
      <c r="AD504" s="126">
        <f t="shared" si="74"/>
        <v>3</v>
      </c>
      <c r="AE504" s="126">
        <f t="shared" si="74"/>
        <v>6</v>
      </c>
      <c r="AF504" s="126">
        <f t="shared" si="73"/>
        <v>2</v>
      </c>
      <c r="AG504" s="126">
        <f t="shared" si="73"/>
        <v>5</v>
      </c>
      <c r="AH504" s="126">
        <f t="shared" si="73"/>
        <v>1</v>
      </c>
      <c r="AI504" s="134">
        <v>36</v>
      </c>
      <c r="AJ504" s="134">
        <v>0</v>
      </c>
      <c r="AK504" s="134">
        <v>0</v>
      </c>
      <c r="AL504" s="134">
        <v>420</v>
      </c>
      <c r="AM504" s="134">
        <f t="shared" si="70"/>
        <v>456</v>
      </c>
      <c r="AN504" s="135">
        <f t="shared" si="72"/>
        <v>4.1666666666666669E-4</v>
      </c>
      <c r="AO504" s="135">
        <f t="shared" si="72"/>
        <v>0</v>
      </c>
      <c r="AP504" s="135">
        <f t="shared" si="72"/>
        <v>0</v>
      </c>
      <c r="AQ504" s="135">
        <f t="shared" si="72"/>
        <v>4.8611111111111112E-3</v>
      </c>
      <c r="AR504" s="135">
        <f t="shared" si="72"/>
        <v>5.2777777777777779E-3</v>
      </c>
      <c r="AS504" s="143"/>
      <c r="AT504" s="144">
        <f>IFERROR(Q504*INDEX(相性スクリプト1!$L$29:$L$33,MATCH(W504,相性スクリプト1!$K$29:$K$33,0),)," ")</f>
        <v>80</v>
      </c>
      <c r="AU504" s="144">
        <f>IFERROR(R504*INDEX(相性スクリプト1!$L$29:$L$33,MATCH(X504,相性スクリプト1!$K$29:$K$33,0),)," ")</f>
        <v>120</v>
      </c>
      <c r="AV504" s="144">
        <f>IFERROR(S504*INDEX(相性スクリプト1!$L$29:$L$33,MATCH(Y504,相性スクリプト1!$K$29:$K$33,0),)," ")</f>
        <v>30</v>
      </c>
      <c r="AW504" s="144">
        <f>IFERROR(T504*INDEX(相性スクリプト1!$L$29:$L$33,MATCH(Z504,相性スクリプト1!$K$29:$K$33,0),)," ")</f>
        <v>130</v>
      </c>
      <c r="AX504" s="144">
        <f>IFERROR(U504*INDEX(相性スクリプト1!$L$29:$L$33,MATCH(AA504,相性スクリプト1!$K$29:$K$33,0),)," ")</f>
        <v>45</v>
      </c>
      <c r="AY504" s="144">
        <f>IFERROR(V504*INDEX(相性スクリプト1!$L$29:$L$33,MATCH(AB504,相性スクリプト1!$K$29:$K$33,0),)," ")</f>
        <v>165</v>
      </c>
      <c r="AZ504" s="144">
        <f t="shared" si="77"/>
        <v>4.4556000000000004</v>
      </c>
      <c r="BA504" s="144">
        <f t="shared" si="77"/>
        <v>3.3224999999999998</v>
      </c>
      <c r="BB504" s="144">
        <f t="shared" si="77"/>
        <v>6.6663999999999994</v>
      </c>
      <c r="BC504" s="144">
        <f t="shared" si="75"/>
        <v>2.2113</v>
      </c>
      <c r="BD504" s="144">
        <f t="shared" si="75"/>
        <v>5.5442</v>
      </c>
      <c r="BE504" s="144">
        <f t="shared" si="75"/>
        <v>1.1331</v>
      </c>
      <c r="BF504" s="126">
        <f t="shared" si="71"/>
        <v>436251</v>
      </c>
      <c r="BG504" s="149"/>
    </row>
    <row r="505" spans="1:59" x14ac:dyDescent="0.15">
      <c r="A505" s="108">
        <f t="shared" si="76"/>
        <v>320</v>
      </c>
      <c r="B505" s="54" t="s">
        <v>860</v>
      </c>
      <c r="C505" s="109" t="s">
        <v>854</v>
      </c>
      <c r="D505" s="109" t="s">
        <v>184</v>
      </c>
      <c r="E505" s="110" t="s">
        <v>147</v>
      </c>
      <c r="F505" s="110" t="s">
        <v>150</v>
      </c>
      <c r="G505" s="110">
        <v>350</v>
      </c>
      <c r="H505" s="110" t="s">
        <v>149</v>
      </c>
      <c r="I505" s="110">
        <v>-10</v>
      </c>
      <c r="J505" s="110" t="s">
        <v>148</v>
      </c>
      <c r="K505" s="110">
        <v>8</v>
      </c>
      <c r="L505" s="114" t="s">
        <v>380</v>
      </c>
      <c r="M505" s="114"/>
      <c r="N505" s="114"/>
      <c r="O505" s="114"/>
      <c r="P505" s="114" t="s">
        <v>552</v>
      </c>
      <c r="Q505" s="17">
        <v>80</v>
      </c>
      <c r="R505" s="17">
        <v>50</v>
      </c>
      <c r="S505" s="17">
        <v>90</v>
      </c>
      <c r="T505" s="17">
        <v>120</v>
      </c>
      <c r="U505" s="17">
        <v>70</v>
      </c>
      <c r="V505" s="17">
        <v>150</v>
      </c>
      <c r="W505" s="122" t="s">
        <v>144</v>
      </c>
      <c r="X505" s="122" t="s">
        <v>134</v>
      </c>
      <c r="Y505" s="122" t="s">
        <v>134</v>
      </c>
      <c r="Z505" s="122" t="s">
        <v>144</v>
      </c>
      <c r="AA505" s="122" t="s">
        <v>134</v>
      </c>
      <c r="AB505" s="122" t="s">
        <v>131</v>
      </c>
      <c r="AC505" s="126">
        <f t="shared" si="74"/>
        <v>3</v>
      </c>
      <c r="AD505" s="126">
        <f t="shared" si="74"/>
        <v>6</v>
      </c>
      <c r="AE505" s="126">
        <f t="shared" si="74"/>
        <v>4</v>
      </c>
      <c r="AF505" s="126">
        <f t="shared" si="73"/>
        <v>2</v>
      </c>
      <c r="AG505" s="126">
        <f t="shared" si="73"/>
        <v>5</v>
      </c>
      <c r="AH505" s="126">
        <f t="shared" si="73"/>
        <v>1</v>
      </c>
      <c r="AI505" s="134">
        <v>35</v>
      </c>
      <c r="AJ505" s="134">
        <v>0</v>
      </c>
      <c r="AK505" s="134">
        <v>0</v>
      </c>
      <c r="AL505" s="134">
        <v>420</v>
      </c>
      <c r="AM505" s="134">
        <f t="shared" si="70"/>
        <v>455</v>
      </c>
      <c r="AN505" s="135">
        <f t="shared" si="72"/>
        <v>4.0509259259259258E-4</v>
      </c>
      <c r="AO505" s="135">
        <f t="shared" si="72"/>
        <v>0</v>
      </c>
      <c r="AP505" s="135">
        <f t="shared" si="72"/>
        <v>0</v>
      </c>
      <c r="AQ505" s="135">
        <f t="shared" si="72"/>
        <v>4.8611111111111112E-3</v>
      </c>
      <c r="AR505" s="135">
        <f t="shared" si="72"/>
        <v>5.2662037037037035E-3</v>
      </c>
      <c r="AS505" s="143"/>
      <c r="AT505" s="144">
        <f>IFERROR(Q505*INDEX(相性スクリプト1!$L$29:$L$33,MATCH(W505,相性スクリプト1!$K$29:$K$33,0),)," ")</f>
        <v>80</v>
      </c>
      <c r="AU505" s="144">
        <f>IFERROR(R505*INDEX(相性スクリプト1!$L$29:$L$33,MATCH(X505,相性スクリプト1!$K$29:$K$33,0),)," ")</f>
        <v>25</v>
      </c>
      <c r="AV505" s="144">
        <f>IFERROR(S505*INDEX(相性スクリプト1!$L$29:$L$33,MATCH(Y505,相性スクリプト1!$K$29:$K$33,0),)," ")</f>
        <v>45</v>
      </c>
      <c r="AW505" s="144">
        <f>IFERROR(T505*INDEX(相性スクリプト1!$L$29:$L$33,MATCH(Z505,相性スクリプト1!$K$29:$K$33,0),)," ")</f>
        <v>120</v>
      </c>
      <c r="AX505" s="144">
        <f>IFERROR(U505*INDEX(相性スクリプト1!$L$29:$L$33,MATCH(AA505,相性スクリプト1!$K$29:$K$33,0),)," ")</f>
        <v>35</v>
      </c>
      <c r="AY505" s="144">
        <f>IFERROR(V505*INDEX(相性スクリプト1!$L$29:$L$33,MATCH(AB505,相性スクリプト1!$K$29:$K$33,0),)," ")</f>
        <v>300</v>
      </c>
      <c r="AZ505" s="144">
        <f t="shared" si="77"/>
        <v>3.3445999999999998</v>
      </c>
      <c r="BA505" s="144">
        <f t="shared" si="77"/>
        <v>6.6664999999999992</v>
      </c>
      <c r="BB505" s="144">
        <f t="shared" si="77"/>
        <v>4.4334000000000007</v>
      </c>
      <c r="BC505" s="144">
        <f t="shared" si="75"/>
        <v>2.2223000000000002</v>
      </c>
      <c r="BD505" s="144">
        <f t="shared" si="75"/>
        <v>5.5552000000000001</v>
      </c>
      <c r="BE505" s="144">
        <f t="shared" si="75"/>
        <v>1.1111</v>
      </c>
      <c r="BF505" s="126">
        <f t="shared" si="71"/>
        <v>364251</v>
      </c>
      <c r="BG505" s="149"/>
    </row>
    <row r="506" spans="1:59" x14ac:dyDescent="0.15">
      <c r="A506" s="108">
        <f t="shared" si="76"/>
        <v>321</v>
      </c>
      <c r="B506" s="54" t="s">
        <v>861</v>
      </c>
      <c r="C506" s="109" t="s">
        <v>854</v>
      </c>
      <c r="D506" s="109" t="s">
        <v>197</v>
      </c>
      <c r="E506" s="110" t="s">
        <v>147</v>
      </c>
      <c r="F506" s="110" t="s">
        <v>140</v>
      </c>
      <c r="G506" s="110">
        <v>350</v>
      </c>
      <c r="H506" s="110" t="s">
        <v>149</v>
      </c>
      <c r="I506" s="110">
        <v>20</v>
      </c>
      <c r="J506" s="110" t="s">
        <v>140</v>
      </c>
      <c r="K506" s="110">
        <v>12</v>
      </c>
      <c r="L506" s="114" t="s">
        <v>380</v>
      </c>
      <c r="M506" s="114"/>
      <c r="N506" s="114"/>
      <c r="O506" s="114"/>
      <c r="P506" s="114" t="s">
        <v>862</v>
      </c>
      <c r="Q506" s="17">
        <v>70</v>
      </c>
      <c r="R506" s="17">
        <v>60</v>
      </c>
      <c r="S506" s="17">
        <v>120</v>
      </c>
      <c r="T506" s="17">
        <v>110</v>
      </c>
      <c r="U506" s="17">
        <v>90</v>
      </c>
      <c r="V506" s="17">
        <v>140</v>
      </c>
      <c r="W506" s="122" t="s">
        <v>144</v>
      </c>
      <c r="X506" s="122" t="s">
        <v>134</v>
      </c>
      <c r="Y506" s="122" t="s">
        <v>144</v>
      </c>
      <c r="Z506" s="122" t="s">
        <v>144</v>
      </c>
      <c r="AA506" s="122" t="s">
        <v>134</v>
      </c>
      <c r="AB506" s="122" t="s">
        <v>131</v>
      </c>
      <c r="AC506" s="126">
        <f t="shared" si="74"/>
        <v>4</v>
      </c>
      <c r="AD506" s="126">
        <f t="shared" si="74"/>
        <v>6</v>
      </c>
      <c r="AE506" s="126">
        <f t="shared" si="74"/>
        <v>2</v>
      </c>
      <c r="AF506" s="126">
        <f t="shared" si="73"/>
        <v>3</v>
      </c>
      <c r="AG506" s="126">
        <f t="shared" si="73"/>
        <v>5</v>
      </c>
      <c r="AH506" s="126">
        <f t="shared" si="73"/>
        <v>1</v>
      </c>
      <c r="AI506" s="134">
        <v>30</v>
      </c>
      <c r="AJ506" s="134">
        <v>0</v>
      </c>
      <c r="AK506" s="134">
        <v>0</v>
      </c>
      <c r="AL506" s="134">
        <v>420</v>
      </c>
      <c r="AM506" s="134">
        <f t="shared" si="70"/>
        <v>450</v>
      </c>
      <c r="AN506" s="135">
        <f t="shared" si="72"/>
        <v>3.4722222222222218E-4</v>
      </c>
      <c r="AO506" s="135">
        <f t="shared" si="72"/>
        <v>0</v>
      </c>
      <c r="AP506" s="135">
        <f t="shared" si="72"/>
        <v>0</v>
      </c>
      <c r="AQ506" s="135">
        <f t="shared" si="72"/>
        <v>4.8611111111111112E-3</v>
      </c>
      <c r="AR506" s="135">
        <f t="shared" si="72"/>
        <v>5.208333333333333E-3</v>
      </c>
      <c r="AS506" s="143"/>
      <c r="AT506" s="144">
        <f>IFERROR(Q506*INDEX(相性スクリプト1!$L$29:$L$33,MATCH(W506,相性スクリプト1!$K$29:$K$33,0),)," ")</f>
        <v>70</v>
      </c>
      <c r="AU506" s="144">
        <f>IFERROR(R506*INDEX(相性スクリプト1!$L$29:$L$33,MATCH(X506,相性スクリプト1!$K$29:$K$33,0),)," ")</f>
        <v>30</v>
      </c>
      <c r="AV506" s="144">
        <f>IFERROR(S506*INDEX(相性スクリプト1!$L$29:$L$33,MATCH(Y506,相性スクリプト1!$K$29:$K$33,0),)," ")</f>
        <v>120</v>
      </c>
      <c r="AW506" s="144">
        <f>IFERROR(T506*INDEX(相性スクリプト1!$L$29:$L$33,MATCH(Z506,相性スクリプト1!$K$29:$K$33,0),)," ")</f>
        <v>110</v>
      </c>
      <c r="AX506" s="144">
        <f>IFERROR(U506*INDEX(相性スクリプト1!$L$29:$L$33,MATCH(AA506,相性スクリプト1!$K$29:$K$33,0),)," ")</f>
        <v>45</v>
      </c>
      <c r="AY506" s="144">
        <f>IFERROR(V506*INDEX(相性スクリプト1!$L$29:$L$33,MATCH(AB506,相性スクリプト1!$K$29:$K$33,0),)," ")</f>
        <v>280</v>
      </c>
      <c r="AZ506" s="144">
        <f t="shared" si="77"/>
        <v>4.4556000000000004</v>
      </c>
      <c r="BA506" s="144">
        <f t="shared" si="77"/>
        <v>6.6664999999999992</v>
      </c>
      <c r="BB506" s="144">
        <f t="shared" si="77"/>
        <v>2.2223999999999999</v>
      </c>
      <c r="BC506" s="144">
        <f t="shared" si="75"/>
        <v>3.3332999999999999</v>
      </c>
      <c r="BD506" s="144">
        <f t="shared" si="75"/>
        <v>5.5442</v>
      </c>
      <c r="BE506" s="144">
        <f t="shared" si="75"/>
        <v>1.1111</v>
      </c>
      <c r="BF506" s="126">
        <f t="shared" si="71"/>
        <v>462351</v>
      </c>
      <c r="BG506" s="149"/>
    </row>
    <row r="507" spans="1:59" x14ac:dyDescent="0.15">
      <c r="A507" s="108">
        <f t="shared" si="76"/>
        <v>321</v>
      </c>
      <c r="B507" s="54" t="s">
        <v>863</v>
      </c>
      <c r="C507" s="109" t="s">
        <v>854</v>
      </c>
      <c r="D507" s="109" t="s">
        <v>197</v>
      </c>
      <c r="E507" s="110" t="s">
        <v>147</v>
      </c>
      <c r="F507" s="110" t="s">
        <v>140</v>
      </c>
      <c r="G507" s="110">
        <v>370</v>
      </c>
      <c r="H507" s="110" t="s">
        <v>149</v>
      </c>
      <c r="I507" s="110">
        <v>20</v>
      </c>
      <c r="J507" s="110" t="s">
        <v>140</v>
      </c>
      <c r="K507" s="110">
        <v>12</v>
      </c>
      <c r="L507" s="114" t="s">
        <v>380</v>
      </c>
      <c r="M507" s="114"/>
      <c r="N507" s="114"/>
      <c r="O507" s="114"/>
      <c r="P507" s="114" t="s">
        <v>862</v>
      </c>
      <c r="Q507" s="17">
        <v>88</v>
      </c>
      <c r="R507" s="17">
        <v>69</v>
      </c>
      <c r="S507" s="17">
        <v>125</v>
      </c>
      <c r="T507" s="17">
        <v>148</v>
      </c>
      <c r="U507" s="17">
        <v>93</v>
      </c>
      <c r="V507" s="17">
        <v>147</v>
      </c>
      <c r="W507" s="122" t="s">
        <v>144</v>
      </c>
      <c r="X507" s="122" t="s">
        <v>134</v>
      </c>
      <c r="Y507" s="122" t="s">
        <v>144</v>
      </c>
      <c r="Z507" s="122" t="s">
        <v>144</v>
      </c>
      <c r="AA507" s="122" t="s">
        <v>134</v>
      </c>
      <c r="AB507" s="122" t="s">
        <v>131</v>
      </c>
      <c r="AC507" s="126">
        <f t="shared" si="74"/>
        <v>4</v>
      </c>
      <c r="AD507" s="126">
        <f t="shared" si="74"/>
        <v>6</v>
      </c>
      <c r="AE507" s="126">
        <f t="shared" si="74"/>
        <v>3</v>
      </c>
      <c r="AF507" s="126">
        <f t="shared" si="73"/>
        <v>2</v>
      </c>
      <c r="AG507" s="126">
        <f t="shared" si="73"/>
        <v>5</v>
      </c>
      <c r="AH507" s="126">
        <f t="shared" si="73"/>
        <v>1</v>
      </c>
      <c r="AI507" s="134">
        <v>546</v>
      </c>
      <c r="AJ507" s="134">
        <v>281</v>
      </c>
      <c r="AK507" s="134">
        <v>0</v>
      </c>
      <c r="AL507" s="134">
        <v>259</v>
      </c>
      <c r="AM507" s="134">
        <f t="shared" si="70"/>
        <v>1086</v>
      </c>
      <c r="AN507" s="135">
        <f t="shared" si="72"/>
        <v>6.3194444444444444E-3</v>
      </c>
      <c r="AO507" s="135">
        <f t="shared" si="72"/>
        <v>3.2523148148148147E-3</v>
      </c>
      <c r="AP507" s="135">
        <f t="shared" si="72"/>
        <v>0</v>
      </c>
      <c r="AQ507" s="135">
        <f t="shared" si="72"/>
        <v>2.9976851851851853E-3</v>
      </c>
      <c r="AR507" s="135">
        <f t="shared" si="72"/>
        <v>1.2569444444444444E-2</v>
      </c>
      <c r="AS507" s="143"/>
      <c r="AT507" s="144">
        <f>IFERROR(Q507*INDEX(相性スクリプト1!$L$29:$L$33,MATCH(W507,相性スクリプト1!$K$29:$K$33,0),)," ")</f>
        <v>88</v>
      </c>
      <c r="AU507" s="144">
        <f>IFERROR(R507*INDEX(相性スクリプト1!$L$29:$L$33,MATCH(X507,相性スクリプト1!$K$29:$K$33,0),)," ")</f>
        <v>34.5</v>
      </c>
      <c r="AV507" s="144">
        <f>IFERROR(S507*INDEX(相性スクリプト1!$L$29:$L$33,MATCH(Y507,相性スクリプト1!$K$29:$K$33,0),)," ")</f>
        <v>125</v>
      </c>
      <c r="AW507" s="144">
        <f>IFERROR(T507*INDEX(相性スクリプト1!$L$29:$L$33,MATCH(Z507,相性スクリプト1!$K$29:$K$33,0),)," ")</f>
        <v>148</v>
      </c>
      <c r="AX507" s="144">
        <f>IFERROR(U507*INDEX(相性スクリプト1!$L$29:$L$33,MATCH(AA507,相性スクリプト1!$K$29:$K$33,0),)," ")</f>
        <v>46.5</v>
      </c>
      <c r="AY507" s="144">
        <f>IFERROR(V507*INDEX(相性スクリプト1!$L$29:$L$33,MATCH(AB507,相性スクリプト1!$K$29:$K$33,0),)," ")</f>
        <v>294</v>
      </c>
      <c r="AZ507" s="144">
        <f t="shared" si="77"/>
        <v>4.4556000000000004</v>
      </c>
      <c r="BA507" s="144">
        <f t="shared" si="77"/>
        <v>6.6664999999999992</v>
      </c>
      <c r="BB507" s="144">
        <f t="shared" si="77"/>
        <v>3.3333999999999997</v>
      </c>
      <c r="BC507" s="144">
        <f t="shared" si="75"/>
        <v>2.2113</v>
      </c>
      <c r="BD507" s="144">
        <f t="shared" si="75"/>
        <v>5.5442</v>
      </c>
      <c r="BE507" s="144">
        <f t="shared" si="75"/>
        <v>1.1221000000000001</v>
      </c>
      <c r="BF507" s="126">
        <f t="shared" si="71"/>
        <v>463251</v>
      </c>
      <c r="BG507" s="149"/>
    </row>
    <row r="508" spans="1:59" x14ac:dyDescent="0.15">
      <c r="A508" s="108">
        <f t="shared" si="76"/>
        <v>322</v>
      </c>
      <c r="B508" s="54" t="s">
        <v>854</v>
      </c>
      <c r="C508" s="109" t="s">
        <v>854</v>
      </c>
      <c r="D508" s="109" t="s">
        <v>854</v>
      </c>
      <c r="E508" s="110" t="s">
        <v>147</v>
      </c>
      <c r="F508" s="110" t="s">
        <v>140</v>
      </c>
      <c r="G508" s="110">
        <v>350</v>
      </c>
      <c r="H508" s="110" t="s">
        <v>155</v>
      </c>
      <c r="I508" s="110">
        <v>45</v>
      </c>
      <c r="J508" s="110" t="s">
        <v>140</v>
      </c>
      <c r="K508" s="110">
        <v>10</v>
      </c>
      <c r="L508" s="114" t="s">
        <v>380</v>
      </c>
      <c r="M508" s="114"/>
      <c r="N508" s="114"/>
      <c r="O508" s="114"/>
      <c r="P508" s="114" t="s">
        <v>552</v>
      </c>
      <c r="Q508" s="17">
        <v>90</v>
      </c>
      <c r="R508" s="17">
        <v>40</v>
      </c>
      <c r="S508" s="17">
        <v>30</v>
      </c>
      <c r="T508" s="17">
        <v>70</v>
      </c>
      <c r="U508" s="17">
        <v>50</v>
      </c>
      <c r="V508" s="17">
        <v>160</v>
      </c>
      <c r="W508" s="122" t="s">
        <v>144</v>
      </c>
      <c r="X508" s="122" t="s">
        <v>134</v>
      </c>
      <c r="Y508" s="122" t="s">
        <v>134</v>
      </c>
      <c r="Z508" s="122" t="s">
        <v>134</v>
      </c>
      <c r="AA508" s="122" t="s">
        <v>134</v>
      </c>
      <c r="AB508" s="122" t="s">
        <v>131</v>
      </c>
      <c r="AC508" s="126">
        <f t="shared" si="74"/>
        <v>2</v>
      </c>
      <c r="AD508" s="126">
        <f t="shared" si="74"/>
        <v>5</v>
      </c>
      <c r="AE508" s="126">
        <f t="shared" si="74"/>
        <v>6</v>
      </c>
      <c r="AF508" s="126">
        <f t="shared" si="73"/>
        <v>3</v>
      </c>
      <c r="AG508" s="126">
        <f t="shared" si="73"/>
        <v>4</v>
      </c>
      <c r="AH508" s="126">
        <f t="shared" si="73"/>
        <v>1</v>
      </c>
      <c r="AI508" s="134">
        <v>24</v>
      </c>
      <c r="AJ508" s="134">
        <v>0</v>
      </c>
      <c r="AK508" s="134">
        <v>0</v>
      </c>
      <c r="AL508" s="134">
        <v>420</v>
      </c>
      <c r="AM508" s="134">
        <f t="shared" si="70"/>
        <v>444</v>
      </c>
      <c r="AN508" s="135">
        <f t="shared" si="72"/>
        <v>2.7777777777777778E-4</v>
      </c>
      <c r="AO508" s="135">
        <f t="shared" si="72"/>
        <v>0</v>
      </c>
      <c r="AP508" s="135">
        <f t="shared" si="72"/>
        <v>0</v>
      </c>
      <c r="AQ508" s="135">
        <f t="shared" si="72"/>
        <v>4.8611111111111112E-3</v>
      </c>
      <c r="AR508" s="135">
        <f t="shared" si="72"/>
        <v>5.138888888888889E-3</v>
      </c>
      <c r="AS508" s="143"/>
      <c r="AT508" s="144">
        <f>IFERROR(Q508*INDEX(相性スクリプト1!$L$29:$L$33,MATCH(W508,相性スクリプト1!$K$29:$K$33,0),)," ")</f>
        <v>90</v>
      </c>
      <c r="AU508" s="144">
        <f>IFERROR(R508*INDEX(相性スクリプト1!$L$29:$L$33,MATCH(X508,相性スクリプト1!$K$29:$K$33,0),)," ")</f>
        <v>20</v>
      </c>
      <c r="AV508" s="144">
        <f>IFERROR(S508*INDEX(相性スクリプト1!$L$29:$L$33,MATCH(Y508,相性スクリプト1!$K$29:$K$33,0),)," ")</f>
        <v>15</v>
      </c>
      <c r="AW508" s="144">
        <f>IFERROR(T508*INDEX(相性スクリプト1!$L$29:$L$33,MATCH(Z508,相性スクリプト1!$K$29:$K$33,0),)," ")</f>
        <v>35</v>
      </c>
      <c r="AX508" s="144">
        <f>IFERROR(U508*INDEX(相性スクリプト1!$L$29:$L$33,MATCH(AA508,相性スクリプト1!$K$29:$K$33,0),)," ")</f>
        <v>25</v>
      </c>
      <c r="AY508" s="144">
        <f>IFERROR(V508*INDEX(相性スクリプト1!$L$29:$L$33,MATCH(AB508,相性スクリプト1!$K$29:$K$33,0),)," ")</f>
        <v>320</v>
      </c>
      <c r="AZ508" s="144">
        <f t="shared" si="77"/>
        <v>2.2225999999999999</v>
      </c>
      <c r="BA508" s="144">
        <f t="shared" si="77"/>
        <v>5.5554999999999994</v>
      </c>
      <c r="BB508" s="144">
        <f t="shared" si="77"/>
        <v>6.6663999999999994</v>
      </c>
      <c r="BC508" s="144">
        <f t="shared" si="75"/>
        <v>3.3332999999999999</v>
      </c>
      <c r="BD508" s="144">
        <f t="shared" si="75"/>
        <v>4.4442000000000004</v>
      </c>
      <c r="BE508" s="144">
        <f t="shared" si="75"/>
        <v>1.1111</v>
      </c>
      <c r="BF508" s="126">
        <f t="shared" si="71"/>
        <v>256341</v>
      </c>
      <c r="BG508" s="149"/>
    </row>
    <row r="509" spans="1:59" x14ac:dyDescent="0.15">
      <c r="A509" s="108">
        <f t="shared" si="76"/>
        <v>322</v>
      </c>
      <c r="B509" s="54" t="s">
        <v>864</v>
      </c>
      <c r="C509" s="109" t="s">
        <v>854</v>
      </c>
      <c r="D509" s="109" t="s">
        <v>854</v>
      </c>
      <c r="E509" s="110" t="s">
        <v>147</v>
      </c>
      <c r="F509" s="110" t="s">
        <v>140</v>
      </c>
      <c r="G509" s="110">
        <v>370</v>
      </c>
      <c r="H509" s="110" t="s">
        <v>155</v>
      </c>
      <c r="I509" s="110">
        <v>45</v>
      </c>
      <c r="J509" s="110" t="s">
        <v>140</v>
      </c>
      <c r="K509" s="110">
        <v>10</v>
      </c>
      <c r="L509" s="114" t="s">
        <v>380</v>
      </c>
      <c r="M509" s="114"/>
      <c r="N509" s="114"/>
      <c r="O509" s="114"/>
      <c r="P509" s="114" t="s">
        <v>552</v>
      </c>
      <c r="Q509" s="17">
        <v>124</v>
      </c>
      <c r="R509" s="17">
        <v>65</v>
      </c>
      <c r="S509" s="17">
        <v>43</v>
      </c>
      <c r="T509" s="17">
        <v>76</v>
      </c>
      <c r="U509" s="17">
        <v>52</v>
      </c>
      <c r="V509" s="17">
        <v>162</v>
      </c>
      <c r="W509" s="122" t="s">
        <v>144</v>
      </c>
      <c r="X509" s="122" t="s">
        <v>134</v>
      </c>
      <c r="Y509" s="122" t="s">
        <v>134</v>
      </c>
      <c r="Z509" s="122" t="s">
        <v>134</v>
      </c>
      <c r="AA509" s="122" t="s">
        <v>134</v>
      </c>
      <c r="AB509" s="122" t="s">
        <v>131</v>
      </c>
      <c r="AC509" s="126">
        <f t="shared" si="74"/>
        <v>2</v>
      </c>
      <c r="AD509" s="126">
        <f t="shared" si="74"/>
        <v>4</v>
      </c>
      <c r="AE509" s="126">
        <f t="shared" si="74"/>
        <v>6</v>
      </c>
      <c r="AF509" s="126">
        <f t="shared" si="73"/>
        <v>3</v>
      </c>
      <c r="AG509" s="126">
        <f t="shared" si="73"/>
        <v>5</v>
      </c>
      <c r="AH509" s="126">
        <f t="shared" si="73"/>
        <v>1</v>
      </c>
      <c r="AI509" s="134">
        <v>2851</v>
      </c>
      <c r="AJ509" s="134">
        <v>0</v>
      </c>
      <c r="AK509" s="134">
        <v>0</v>
      </c>
      <c r="AL509" s="134">
        <v>291</v>
      </c>
      <c r="AM509" s="134">
        <f t="shared" si="70"/>
        <v>3142</v>
      </c>
      <c r="AN509" s="135">
        <f t="shared" si="72"/>
        <v>3.2997685185185185E-2</v>
      </c>
      <c r="AO509" s="135">
        <f t="shared" si="72"/>
        <v>0</v>
      </c>
      <c r="AP509" s="135">
        <f t="shared" si="72"/>
        <v>0</v>
      </c>
      <c r="AQ509" s="135">
        <f t="shared" si="72"/>
        <v>3.3680555555555556E-3</v>
      </c>
      <c r="AR509" s="135">
        <f t="shared" si="72"/>
        <v>3.636574074074074E-2</v>
      </c>
      <c r="AS509" s="143"/>
      <c r="AT509" s="144">
        <f>IFERROR(Q509*INDEX(相性スクリプト1!$L$29:$L$33,MATCH(W509,相性スクリプト1!$K$29:$K$33,0),)," ")</f>
        <v>124</v>
      </c>
      <c r="AU509" s="144">
        <f>IFERROR(R509*INDEX(相性スクリプト1!$L$29:$L$33,MATCH(X509,相性スクリプト1!$K$29:$K$33,0),)," ")</f>
        <v>32.5</v>
      </c>
      <c r="AV509" s="144">
        <f>IFERROR(S509*INDEX(相性スクリプト1!$L$29:$L$33,MATCH(Y509,相性スクリプト1!$K$29:$K$33,0),)," ")</f>
        <v>21.5</v>
      </c>
      <c r="AW509" s="144">
        <f>IFERROR(T509*INDEX(相性スクリプト1!$L$29:$L$33,MATCH(Z509,相性スクリプト1!$K$29:$K$33,0),)," ")</f>
        <v>38</v>
      </c>
      <c r="AX509" s="144">
        <f>IFERROR(U509*INDEX(相性スクリプト1!$L$29:$L$33,MATCH(AA509,相性スクリプト1!$K$29:$K$33,0),)," ")</f>
        <v>26</v>
      </c>
      <c r="AY509" s="144">
        <f>IFERROR(V509*INDEX(相性スクリプト1!$L$29:$L$33,MATCH(AB509,相性スクリプト1!$K$29:$K$33,0),)," ")</f>
        <v>324</v>
      </c>
      <c r="AZ509" s="144">
        <f t="shared" si="77"/>
        <v>2.2225999999999999</v>
      </c>
      <c r="BA509" s="144">
        <f t="shared" si="77"/>
        <v>4.4444999999999997</v>
      </c>
      <c r="BB509" s="144">
        <f t="shared" si="77"/>
        <v>6.6663999999999994</v>
      </c>
      <c r="BC509" s="144">
        <f t="shared" si="75"/>
        <v>3.3332999999999999</v>
      </c>
      <c r="BD509" s="144">
        <f t="shared" si="75"/>
        <v>5.5552000000000001</v>
      </c>
      <c r="BE509" s="144">
        <f t="shared" si="75"/>
        <v>1.1111</v>
      </c>
      <c r="BF509" s="126">
        <f t="shared" si="71"/>
        <v>246351</v>
      </c>
      <c r="BG509" s="149"/>
    </row>
    <row r="510" spans="1:59" x14ac:dyDescent="0.15">
      <c r="A510" s="108">
        <f t="shared" si="76"/>
        <v>323</v>
      </c>
      <c r="B510" s="54" t="s">
        <v>865</v>
      </c>
      <c r="C510" s="109" t="s">
        <v>854</v>
      </c>
      <c r="D510" s="109" t="s">
        <v>200</v>
      </c>
      <c r="E510" s="110" t="s">
        <v>147</v>
      </c>
      <c r="F510" s="110" t="s">
        <v>150</v>
      </c>
      <c r="G510" s="110">
        <v>390</v>
      </c>
      <c r="H510" s="110" t="s">
        <v>141</v>
      </c>
      <c r="I510" s="110">
        <v>10</v>
      </c>
      <c r="J510" s="110" t="s">
        <v>140</v>
      </c>
      <c r="K510" s="110">
        <v>11</v>
      </c>
      <c r="L510" s="114" t="s">
        <v>380</v>
      </c>
      <c r="M510" s="114"/>
      <c r="N510" s="114"/>
      <c r="O510" s="114"/>
      <c r="P510" s="114" t="s">
        <v>552</v>
      </c>
      <c r="Q510" s="17">
        <v>80</v>
      </c>
      <c r="R510" s="17">
        <v>60</v>
      </c>
      <c r="S510" s="17">
        <v>120</v>
      </c>
      <c r="T510" s="17">
        <v>70</v>
      </c>
      <c r="U510" s="17">
        <v>40</v>
      </c>
      <c r="V510" s="17">
        <v>130</v>
      </c>
      <c r="W510" s="122" t="s">
        <v>144</v>
      </c>
      <c r="X510" s="122" t="s">
        <v>134</v>
      </c>
      <c r="Y510" s="122" t="s">
        <v>144</v>
      </c>
      <c r="Z510" s="122" t="s">
        <v>134</v>
      </c>
      <c r="AA510" s="122" t="s">
        <v>134</v>
      </c>
      <c r="AB510" s="122" t="s">
        <v>135</v>
      </c>
      <c r="AC510" s="126">
        <f t="shared" si="74"/>
        <v>3</v>
      </c>
      <c r="AD510" s="126">
        <f t="shared" si="74"/>
        <v>5</v>
      </c>
      <c r="AE510" s="126">
        <f t="shared" si="74"/>
        <v>2</v>
      </c>
      <c r="AF510" s="126">
        <f t="shared" si="73"/>
        <v>4</v>
      </c>
      <c r="AG510" s="126">
        <f t="shared" si="73"/>
        <v>6</v>
      </c>
      <c r="AH510" s="126">
        <f t="shared" si="73"/>
        <v>1</v>
      </c>
      <c r="AI510" s="134">
        <v>21</v>
      </c>
      <c r="AJ510" s="134">
        <v>0</v>
      </c>
      <c r="AK510" s="134">
        <v>0</v>
      </c>
      <c r="AL510" s="134">
        <v>420</v>
      </c>
      <c r="AM510" s="134">
        <f t="shared" si="70"/>
        <v>441</v>
      </c>
      <c r="AN510" s="135">
        <f t="shared" si="72"/>
        <v>2.4305555555555555E-4</v>
      </c>
      <c r="AO510" s="135">
        <f t="shared" si="72"/>
        <v>0</v>
      </c>
      <c r="AP510" s="135">
        <f t="shared" si="72"/>
        <v>0</v>
      </c>
      <c r="AQ510" s="135">
        <f t="shared" si="72"/>
        <v>4.8611111111111112E-3</v>
      </c>
      <c r="AR510" s="135">
        <f t="shared" si="72"/>
        <v>5.1041666666666674E-3</v>
      </c>
      <c r="AS510" s="143"/>
      <c r="AT510" s="144">
        <f>IFERROR(Q510*INDEX(相性スクリプト1!$L$29:$L$33,MATCH(W510,相性スクリプト1!$K$29:$K$33,0),)," ")</f>
        <v>80</v>
      </c>
      <c r="AU510" s="144">
        <f>IFERROR(R510*INDEX(相性スクリプト1!$L$29:$L$33,MATCH(X510,相性スクリプト1!$K$29:$K$33,0),)," ")</f>
        <v>30</v>
      </c>
      <c r="AV510" s="144">
        <f>IFERROR(S510*INDEX(相性スクリプト1!$L$29:$L$33,MATCH(Y510,相性スクリプト1!$K$29:$K$33,0),)," ")</f>
        <v>120</v>
      </c>
      <c r="AW510" s="144">
        <f>IFERROR(T510*INDEX(相性スクリプト1!$L$29:$L$33,MATCH(Z510,相性スクリプト1!$K$29:$K$33,0),)," ")</f>
        <v>35</v>
      </c>
      <c r="AX510" s="144">
        <f>IFERROR(U510*INDEX(相性スクリプト1!$L$29:$L$33,MATCH(AA510,相性スクリプト1!$K$29:$K$33,0),)," ")</f>
        <v>20</v>
      </c>
      <c r="AY510" s="144">
        <f>IFERROR(V510*INDEX(相性スクリプト1!$L$29:$L$33,MATCH(AB510,相性スクリプト1!$K$29:$K$33,0),)," ")</f>
        <v>195</v>
      </c>
      <c r="AZ510" s="144">
        <f t="shared" si="77"/>
        <v>3.3335999999999997</v>
      </c>
      <c r="BA510" s="144">
        <f t="shared" si="77"/>
        <v>5.5554999999999994</v>
      </c>
      <c r="BB510" s="144">
        <f t="shared" si="77"/>
        <v>2.2223999999999999</v>
      </c>
      <c r="BC510" s="144">
        <f t="shared" si="75"/>
        <v>4.4443000000000001</v>
      </c>
      <c r="BD510" s="144">
        <f t="shared" si="75"/>
        <v>6.6661999999999999</v>
      </c>
      <c r="BE510" s="144">
        <f t="shared" si="75"/>
        <v>1.1111</v>
      </c>
      <c r="BF510" s="126">
        <f t="shared" si="71"/>
        <v>352461</v>
      </c>
      <c r="BG510" s="149"/>
    </row>
    <row r="511" spans="1:59" x14ac:dyDescent="0.15">
      <c r="A511" s="108">
        <f t="shared" si="76"/>
        <v>324</v>
      </c>
      <c r="B511" s="54" t="s">
        <v>866</v>
      </c>
      <c r="C511" s="109" t="s">
        <v>854</v>
      </c>
      <c r="D511" s="109" t="s">
        <v>210</v>
      </c>
      <c r="E511" s="110"/>
      <c r="F511" s="110"/>
      <c r="G511" s="110"/>
      <c r="H511" s="110"/>
      <c r="I511" s="110"/>
      <c r="J511" s="110"/>
      <c r="K511" s="110"/>
      <c r="L511" s="114"/>
      <c r="M511" s="114"/>
      <c r="N511" s="114"/>
      <c r="O511" s="114"/>
      <c r="P511" s="114"/>
      <c r="Q511" s="17"/>
      <c r="R511" s="17"/>
      <c r="S511" s="17"/>
      <c r="T511" s="17"/>
      <c r="U511" s="17"/>
      <c r="V511" s="17"/>
      <c r="W511" s="122"/>
      <c r="X511" s="122"/>
      <c r="Y511" s="122"/>
      <c r="Z511" s="122"/>
      <c r="AA511" s="122"/>
      <c r="AB511" s="122"/>
      <c r="AC511" s="126" t="str">
        <f t="shared" si="74"/>
        <v xml:space="preserve"> </v>
      </c>
      <c r="AD511" s="126" t="str">
        <f t="shared" si="74"/>
        <v xml:space="preserve"> </v>
      </c>
      <c r="AE511" s="126" t="str">
        <f t="shared" si="74"/>
        <v xml:space="preserve"> </v>
      </c>
      <c r="AF511" s="126" t="str">
        <f t="shared" si="73"/>
        <v xml:space="preserve"> </v>
      </c>
      <c r="AG511" s="126" t="str">
        <f t="shared" si="73"/>
        <v xml:space="preserve"> </v>
      </c>
      <c r="AH511" s="126" t="str">
        <f t="shared" si="73"/>
        <v xml:space="preserve"> </v>
      </c>
      <c r="AI511" s="134"/>
      <c r="AJ511" s="134"/>
      <c r="AK511" s="134"/>
      <c r="AL511" s="134"/>
      <c r="AM511" s="134" t="str">
        <f t="shared" si="70"/>
        <v xml:space="preserve"> </v>
      </c>
      <c r="AN511" s="135" t="str">
        <f t="shared" si="72"/>
        <v xml:space="preserve"> </v>
      </c>
      <c r="AO511" s="135" t="str">
        <f t="shared" si="72"/>
        <v xml:space="preserve"> </v>
      </c>
      <c r="AP511" s="135" t="str">
        <f t="shared" si="72"/>
        <v xml:space="preserve"> </v>
      </c>
      <c r="AQ511" s="135" t="str">
        <f t="shared" si="72"/>
        <v xml:space="preserve"> </v>
      </c>
      <c r="AR511" s="135" t="str">
        <f t="shared" si="72"/>
        <v xml:space="preserve"> </v>
      </c>
      <c r="AS511" s="143"/>
      <c r="AT511" s="144" t="str">
        <f>IFERROR(Q511*INDEX(相性スクリプト1!$L$29:$L$33,MATCH(W511,相性スクリプト1!$K$29:$K$33,0),)," ")</f>
        <v xml:space="preserve"> </v>
      </c>
      <c r="AU511" s="144" t="str">
        <f>IFERROR(R511*INDEX(相性スクリプト1!$L$29:$L$33,MATCH(X511,相性スクリプト1!$K$29:$K$33,0),)," ")</f>
        <v xml:space="preserve"> </v>
      </c>
      <c r="AV511" s="144" t="str">
        <f>IFERROR(S511*INDEX(相性スクリプト1!$L$29:$L$33,MATCH(Y511,相性スクリプト1!$K$29:$K$33,0),)," ")</f>
        <v xml:space="preserve"> </v>
      </c>
      <c r="AW511" s="144" t="str">
        <f>IFERROR(T511*INDEX(相性スクリプト1!$L$29:$L$33,MATCH(Z511,相性スクリプト1!$K$29:$K$33,0),)," ")</f>
        <v xml:space="preserve"> </v>
      </c>
      <c r="AX511" s="144" t="str">
        <f>IFERROR(U511*INDEX(相性スクリプト1!$L$29:$L$33,MATCH(AA511,相性スクリプト1!$K$29:$K$33,0),)," ")</f>
        <v xml:space="preserve"> </v>
      </c>
      <c r="AY511" s="144" t="str">
        <f>IFERROR(V511*INDEX(相性スクリプト1!$L$29:$L$33,MATCH(AB511,相性スクリプト1!$K$29:$K$33,0),)," ")</f>
        <v xml:space="preserve"> </v>
      </c>
      <c r="AZ511" s="144" t="str">
        <f t="shared" si="77"/>
        <v xml:space="preserve"> </v>
      </c>
      <c r="BA511" s="144" t="str">
        <f t="shared" si="77"/>
        <v xml:space="preserve"> </v>
      </c>
      <c r="BB511" s="144" t="str">
        <f t="shared" si="77"/>
        <v xml:space="preserve"> </v>
      </c>
      <c r="BC511" s="144" t="str">
        <f t="shared" si="75"/>
        <v xml:space="preserve"> </v>
      </c>
      <c r="BD511" s="144" t="str">
        <f t="shared" si="75"/>
        <v xml:space="preserve"> </v>
      </c>
      <c r="BE511" s="144" t="str">
        <f t="shared" si="75"/>
        <v xml:space="preserve"> </v>
      </c>
      <c r="BF511" s="126" t="str">
        <f t="shared" si="71"/>
        <v xml:space="preserve"> </v>
      </c>
      <c r="BG511" s="149"/>
    </row>
    <row r="512" spans="1:59" x14ac:dyDescent="0.15">
      <c r="A512" s="108">
        <f t="shared" si="76"/>
        <v>324</v>
      </c>
      <c r="B512" s="54" t="s">
        <v>867</v>
      </c>
      <c r="C512" s="109" t="s">
        <v>854</v>
      </c>
      <c r="D512" s="109" t="s">
        <v>210</v>
      </c>
      <c r="E512" s="110" t="s">
        <v>147</v>
      </c>
      <c r="F512" s="110" t="s">
        <v>156</v>
      </c>
      <c r="G512" s="110">
        <v>370</v>
      </c>
      <c r="H512" s="110" t="s">
        <v>149</v>
      </c>
      <c r="I512" s="110">
        <v>-10</v>
      </c>
      <c r="J512" s="110" t="s">
        <v>144</v>
      </c>
      <c r="K512" s="110">
        <v>10</v>
      </c>
      <c r="L512" s="114" t="s">
        <v>380</v>
      </c>
      <c r="M512" s="114"/>
      <c r="N512" s="114"/>
      <c r="O512" s="114"/>
      <c r="P512" s="114" t="s">
        <v>552</v>
      </c>
      <c r="Q512" s="17">
        <v>92</v>
      </c>
      <c r="R512" s="17">
        <v>56</v>
      </c>
      <c r="S512" s="17">
        <v>102</v>
      </c>
      <c r="T512" s="17">
        <v>133</v>
      </c>
      <c r="U512" s="17">
        <v>72</v>
      </c>
      <c r="V512" s="17">
        <v>194</v>
      </c>
      <c r="W512" s="122" t="s">
        <v>144</v>
      </c>
      <c r="X512" s="122" t="s">
        <v>134</v>
      </c>
      <c r="Y512" s="122" t="s">
        <v>134</v>
      </c>
      <c r="Z512" s="122" t="s">
        <v>144</v>
      </c>
      <c r="AA512" s="122" t="s">
        <v>134</v>
      </c>
      <c r="AB512" s="122" t="s">
        <v>131</v>
      </c>
      <c r="AC512" s="126">
        <f t="shared" si="74"/>
        <v>3</v>
      </c>
      <c r="AD512" s="126">
        <f t="shared" si="74"/>
        <v>6</v>
      </c>
      <c r="AE512" s="126">
        <f t="shared" si="74"/>
        <v>4</v>
      </c>
      <c r="AF512" s="126">
        <f t="shared" si="73"/>
        <v>2</v>
      </c>
      <c r="AG512" s="126">
        <f t="shared" si="73"/>
        <v>5</v>
      </c>
      <c r="AH512" s="126">
        <f t="shared" si="73"/>
        <v>1</v>
      </c>
      <c r="AI512" s="134">
        <v>0</v>
      </c>
      <c r="AJ512" s="134">
        <v>0</v>
      </c>
      <c r="AK512" s="134">
        <v>0</v>
      </c>
      <c r="AL512" s="134">
        <v>2266</v>
      </c>
      <c r="AM512" s="134">
        <f t="shared" si="70"/>
        <v>2266</v>
      </c>
      <c r="AN512" s="135">
        <f t="shared" si="72"/>
        <v>0</v>
      </c>
      <c r="AO512" s="135">
        <f t="shared" si="72"/>
        <v>0</v>
      </c>
      <c r="AP512" s="135">
        <f t="shared" si="72"/>
        <v>0</v>
      </c>
      <c r="AQ512" s="135">
        <f t="shared" si="72"/>
        <v>2.6226851851851855E-2</v>
      </c>
      <c r="AR512" s="135">
        <f t="shared" si="72"/>
        <v>2.6226851851851855E-2</v>
      </c>
      <c r="AS512" s="143"/>
      <c r="AT512" s="144">
        <f>IFERROR(Q512*INDEX(相性スクリプト1!$L$29:$L$33,MATCH(W512,相性スクリプト1!$K$29:$K$33,0),)," ")</f>
        <v>92</v>
      </c>
      <c r="AU512" s="144">
        <f>IFERROR(R512*INDEX(相性スクリプト1!$L$29:$L$33,MATCH(X512,相性スクリプト1!$K$29:$K$33,0),)," ")</f>
        <v>28</v>
      </c>
      <c r="AV512" s="144">
        <f>IFERROR(S512*INDEX(相性スクリプト1!$L$29:$L$33,MATCH(Y512,相性スクリプト1!$K$29:$K$33,0),)," ")</f>
        <v>51</v>
      </c>
      <c r="AW512" s="144">
        <f>IFERROR(T512*INDEX(相性スクリプト1!$L$29:$L$33,MATCH(Z512,相性スクリプト1!$K$29:$K$33,0),)," ")</f>
        <v>133</v>
      </c>
      <c r="AX512" s="144">
        <f>IFERROR(U512*INDEX(相性スクリプト1!$L$29:$L$33,MATCH(AA512,相性スクリプト1!$K$29:$K$33,0),)," ")</f>
        <v>36</v>
      </c>
      <c r="AY512" s="144">
        <f>IFERROR(V512*INDEX(相性スクリプト1!$L$29:$L$33,MATCH(AB512,相性スクリプト1!$K$29:$K$33,0),)," ")</f>
        <v>388</v>
      </c>
      <c r="AZ512" s="144">
        <f t="shared" si="77"/>
        <v>3.3445999999999998</v>
      </c>
      <c r="BA512" s="144">
        <f t="shared" si="77"/>
        <v>6.6664999999999992</v>
      </c>
      <c r="BB512" s="144">
        <f t="shared" si="77"/>
        <v>4.4334000000000007</v>
      </c>
      <c r="BC512" s="144">
        <f t="shared" si="75"/>
        <v>2.2223000000000002</v>
      </c>
      <c r="BD512" s="144">
        <f t="shared" si="75"/>
        <v>5.5552000000000001</v>
      </c>
      <c r="BE512" s="144">
        <f t="shared" si="75"/>
        <v>1.1111</v>
      </c>
      <c r="BF512" s="126">
        <f t="shared" si="71"/>
        <v>364251</v>
      </c>
      <c r="BG512" s="149" t="s">
        <v>868</v>
      </c>
    </row>
    <row r="513" spans="1:59" x14ac:dyDescent="0.15">
      <c r="A513" s="108">
        <f t="shared" si="76"/>
        <v>324</v>
      </c>
      <c r="B513" s="54" t="s">
        <v>869</v>
      </c>
      <c r="C513" s="109" t="s">
        <v>854</v>
      </c>
      <c r="D513" s="109" t="s">
        <v>210</v>
      </c>
      <c r="E513" s="110" t="s">
        <v>147</v>
      </c>
      <c r="F513" s="110" t="s">
        <v>156</v>
      </c>
      <c r="G513" s="110">
        <v>370</v>
      </c>
      <c r="H513" s="110" t="s">
        <v>149</v>
      </c>
      <c r="I513" s="110">
        <v>20</v>
      </c>
      <c r="J513" s="110" t="s">
        <v>134</v>
      </c>
      <c r="K513" s="110">
        <v>10</v>
      </c>
      <c r="L513" s="114" t="s">
        <v>380</v>
      </c>
      <c r="M513" s="114" t="s">
        <v>870</v>
      </c>
      <c r="N513" s="114"/>
      <c r="O513" s="114"/>
      <c r="P513" s="114" t="s">
        <v>552</v>
      </c>
      <c r="Q513" s="17">
        <v>97</v>
      </c>
      <c r="R513" s="17">
        <v>137</v>
      </c>
      <c r="S513" s="17">
        <v>74</v>
      </c>
      <c r="T513" s="17">
        <v>143</v>
      </c>
      <c r="U513" s="17">
        <v>106</v>
      </c>
      <c r="V513" s="17">
        <v>117</v>
      </c>
      <c r="W513" s="122" t="s">
        <v>144</v>
      </c>
      <c r="X513" s="122" t="s">
        <v>144</v>
      </c>
      <c r="Y513" s="122" t="s">
        <v>134</v>
      </c>
      <c r="Z513" s="122" t="s">
        <v>144</v>
      </c>
      <c r="AA513" s="122" t="s">
        <v>134</v>
      </c>
      <c r="AB513" s="122" t="s">
        <v>135</v>
      </c>
      <c r="AC513" s="126">
        <f t="shared" si="74"/>
        <v>4</v>
      </c>
      <c r="AD513" s="126">
        <f t="shared" si="74"/>
        <v>3</v>
      </c>
      <c r="AE513" s="126">
        <f t="shared" si="74"/>
        <v>6</v>
      </c>
      <c r="AF513" s="126">
        <f t="shared" si="73"/>
        <v>2</v>
      </c>
      <c r="AG513" s="126">
        <f t="shared" si="73"/>
        <v>5</v>
      </c>
      <c r="AH513" s="126">
        <f t="shared" si="73"/>
        <v>1</v>
      </c>
      <c r="AI513" s="134">
        <v>2933</v>
      </c>
      <c r="AJ513" s="134">
        <v>227</v>
      </c>
      <c r="AK513" s="134">
        <v>0</v>
      </c>
      <c r="AL513" s="134">
        <v>331</v>
      </c>
      <c r="AM513" s="134">
        <f t="shared" si="70"/>
        <v>3491</v>
      </c>
      <c r="AN513" s="135">
        <f t="shared" si="72"/>
        <v>3.394675925925926E-2</v>
      </c>
      <c r="AO513" s="135">
        <f t="shared" si="72"/>
        <v>2.6273148148148154E-3</v>
      </c>
      <c r="AP513" s="135">
        <f t="shared" si="72"/>
        <v>0</v>
      </c>
      <c r="AQ513" s="135">
        <f t="shared" si="72"/>
        <v>3.8310185185185183E-3</v>
      </c>
      <c r="AR513" s="135">
        <f t="shared" si="72"/>
        <v>4.0405092592592597E-2</v>
      </c>
      <c r="AS513" s="143"/>
      <c r="AT513" s="144">
        <f>IFERROR(Q513*INDEX(相性スクリプト1!$L$29:$L$33,MATCH(W513,相性スクリプト1!$K$29:$K$33,0),)," ")</f>
        <v>97</v>
      </c>
      <c r="AU513" s="144">
        <f>IFERROR(R513*INDEX(相性スクリプト1!$L$29:$L$33,MATCH(X513,相性スクリプト1!$K$29:$K$33,0),)," ")</f>
        <v>137</v>
      </c>
      <c r="AV513" s="144">
        <f>IFERROR(S513*INDEX(相性スクリプト1!$L$29:$L$33,MATCH(Y513,相性スクリプト1!$K$29:$K$33,0),)," ")</f>
        <v>37</v>
      </c>
      <c r="AW513" s="144">
        <f>IFERROR(T513*INDEX(相性スクリプト1!$L$29:$L$33,MATCH(Z513,相性スクリプト1!$K$29:$K$33,0),)," ")</f>
        <v>143</v>
      </c>
      <c r="AX513" s="144">
        <f>IFERROR(U513*INDEX(相性スクリプト1!$L$29:$L$33,MATCH(AA513,相性スクリプト1!$K$29:$K$33,0),)," ")</f>
        <v>53</v>
      </c>
      <c r="AY513" s="144">
        <f>IFERROR(V513*INDEX(相性スクリプト1!$L$29:$L$33,MATCH(AB513,相性スクリプト1!$K$29:$K$33,0),)," ")</f>
        <v>175.5</v>
      </c>
      <c r="AZ513" s="144">
        <f t="shared" si="77"/>
        <v>4.4556000000000004</v>
      </c>
      <c r="BA513" s="144">
        <f t="shared" si="77"/>
        <v>3.3224999999999998</v>
      </c>
      <c r="BB513" s="144">
        <f t="shared" si="77"/>
        <v>6.6663999999999994</v>
      </c>
      <c r="BC513" s="144">
        <f t="shared" si="75"/>
        <v>2.2113</v>
      </c>
      <c r="BD513" s="144">
        <f t="shared" si="75"/>
        <v>5.5442</v>
      </c>
      <c r="BE513" s="144">
        <f t="shared" si="75"/>
        <v>1.1331</v>
      </c>
      <c r="BF513" s="126">
        <f t="shared" si="71"/>
        <v>436251</v>
      </c>
      <c r="BG513" s="149"/>
    </row>
    <row r="514" spans="1:59" x14ac:dyDescent="0.15">
      <c r="A514" s="108">
        <f t="shared" si="76"/>
        <v>324</v>
      </c>
      <c r="B514" s="54" t="s">
        <v>871</v>
      </c>
      <c r="C514" s="109" t="s">
        <v>854</v>
      </c>
      <c r="D514" s="109" t="s">
        <v>210</v>
      </c>
      <c r="E514" s="110" t="s">
        <v>147</v>
      </c>
      <c r="F514" s="110" t="s">
        <v>156</v>
      </c>
      <c r="G514" s="110">
        <v>370</v>
      </c>
      <c r="H514" s="110" t="s">
        <v>155</v>
      </c>
      <c r="I514" s="110">
        <v>45</v>
      </c>
      <c r="J514" s="110" t="s">
        <v>134</v>
      </c>
      <c r="K514" s="110">
        <v>10</v>
      </c>
      <c r="L514" s="114" t="s">
        <v>380</v>
      </c>
      <c r="M514" s="114" t="s">
        <v>872</v>
      </c>
      <c r="N514" s="114"/>
      <c r="O514" s="114"/>
      <c r="P514" s="114" t="s">
        <v>873</v>
      </c>
      <c r="Q514" s="17">
        <v>102</v>
      </c>
      <c r="R514" s="17">
        <v>50</v>
      </c>
      <c r="S514" s="17">
        <v>50</v>
      </c>
      <c r="T514" s="17">
        <v>81</v>
      </c>
      <c r="U514" s="17">
        <v>66</v>
      </c>
      <c r="V514" s="17">
        <v>173</v>
      </c>
      <c r="W514" s="122" t="s">
        <v>144</v>
      </c>
      <c r="X514" s="122" t="s">
        <v>134</v>
      </c>
      <c r="Y514" s="122" t="s">
        <v>134</v>
      </c>
      <c r="Z514" s="122" t="s">
        <v>134</v>
      </c>
      <c r="AA514" s="122" t="s">
        <v>134</v>
      </c>
      <c r="AB514" s="122" t="s">
        <v>131</v>
      </c>
      <c r="AC514" s="126">
        <f t="shared" si="74"/>
        <v>2</v>
      </c>
      <c r="AD514" s="126">
        <f t="shared" si="74"/>
        <v>6</v>
      </c>
      <c r="AE514" s="126">
        <f t="shared" si="74"/>
        <v>5</v>
      </c>
      <c r="AF514" s="126">
        <f t="shared" si="73"/>
        <v>3</v>
      </c>
      <c r="AG514" s="126">
        <f t="shared" si="73"/>
        <v>4</v>
      </c>
      <c r="AH514" s="126">
        <f t="shared" si="73"/>
        <v>1</v>
      </c>
      <c r="AI514" s="134">
        <v>-301</v>
      </c>
      <c r="AJ514" s="134">
        <v>478</v>
      </c>
      <c r="AK514" s="134">
        <v>0</v>
      </c>
      <c r="AL514" s="134">
        <v>171</v>
      </c>
      <c r="AM514" s="134">
        <f t="shared" si="70"/>
        <v>348</v>
      </c>
      <c r="AN514" s="135" t="str">
        <f t="shared" si="72"/>
        <v>？</v>
      </c>
      <c r="AO514" s="135">
        <f t="shared" si="72"/>
        <v>5.5324074074074078E-3</v>
      </c>
      <c r="AP514" s="135">
        <f t="shared" si="72"/>
        <v>0</v>
      </c>
      <c r="AQ514" s="135">
        <f t="shared" si="72"/>
        <v>1.9791666666666664E-3</v>
      </c>
      <c r="AR514" s="135">
        <f t="shared" si="72"/>
        <v>4.0277777777777777E-3</v>
      </c>
      <c r="AS514" s="143"/>
      <c r="AT514" s="144">
        <f>IFERROR(Q514*INDEX(相性スクリプト1!$L$29:$L$33,MATCH(W514,相性スクリプト1!$K$29:$K$33,0),)," ")</f>
        <v>102</v>
      </c>
      <c r="AU514" s="144">
        <f>IFERROR(R514*INDEX(相性スクリプト1!$L$29:$L$33,MATCH(X514,相性スクリプト1!$K$29:$K$33,0),)," ")</f>
        <v>25</v>
      </c>
      <c r="AV514" s="144">
        <f>IFERROR(S514*INDEX(相性スクリプト1!$L$29:$L$33,MATCH(Y514,相性スクリプト1!$K$29:$K$33,0),)," ")</f>
        <v>25</v>
      </c>
      <c r="AW514" s="144">
        <f>IFERROR(T514*INDEX(相性スクリプト1!$L$29:$L$33,MATCH(Z514,相性スクリプト1!$K$29:$K$33,0),)," ")</f>
        <v>40.5</v>
      </c>
      <c r="AX514" s="144">
        <f>IFERROR(U514*INDEX(相性スクリプト1!$L$29:$L$33,MATCH(AA514,相性スクリプト1!$K$29:$K$33,0),)," ")</f>
        <v>33</v>
      </c>
      <c r="AY514" s="144">
        <f>IFERROR(V514*INDEX(相性スクリプト1!$L$29:$L$33,MATCH(AB514,相性スクリプト1!$K$29:$K$33,0),)," ")</f>
        <v>346</v>
      </c>
      <c r="AZ514" s="144">
        <f t="shared" si="77"/>
        <v>2.2225999999999999</v>
      </c>
      <c r="BA514" s="144">
        <f t="shared" si="77"/>
        <v>5.5554999999999994</v>
      </c>
      <c r="BB514" s="144">
        <f t="shared" si="77"/>
        <v>5.5553999999999997</v>
      </c>
      <c r="BC514" s="144">
        <f t="shared" si="75"/>
        <v>3.3332999999999999</v>
      </c>
      <c r="BD514" s="144">
        <f t="shared" si="75"/>
        <v>4.4442000000000004</v>
      </c>
      <c r="BE514" s="144">
        <f t="shared" si="75"/>
        <v>1.1111</v>
      </c>
      <c r="BF514" s="126">
        <f t="shared" si="71"/>
        <v>265341</v>
      </c>
      <c r="BG514" s="149"/>
    </row>
    <row r="515" spans="1:59" x14ac:dyDescent="0.15">
      <c r="A515" s="108">
        <f t="shared" si="76"/>
        <v>325</v>
      </c>
      <c r="B515" s="54" t="s">
        <v>874</v>
      </c>
      <c r="C515" s="109" t="s">
        <v>854</v>
      </c>
      <c r="D515" s="109" t="s">
        <v>210</v>
      </c>
      <c r="E515" s="110"/>
      <c r="F515" s="110"/>
      <c r="G515" s="110"/>
      <c r="H515" s="110"/>
      <c r="I515" s="110"/>
      <c r="J515" s="110"/>
      <c r="K515" s="110"/>
      <c r="L515" s="114"/>
      <c r="M515" s="114"/>
      <c r="N515" s="114"/>
      <c r="O515" s="114"/>
      <c r="P515" s="114"/>
      <c r="Q515" s="17"/>
      <c r="R515" s="17"/>
      <c r="S515" s="17"/>
      <c r="T515" s="17"/>
      <c r="U515" s="17"/>
      <c r="V515" s="17"/>
      <c r="W515" s="122"/>
      <c r="X515" s="122"/>
      <c r="Y515" s="122"/>
      <c r="Z515" s="122"/>
      <c r="AA515" s="122"/>
      <c r="AB515" s="122"/>
      <c r="AC515" s="126" t="str">
        <f t="shared" si="74"/>
        <v xml:space="preserve"> </v>
      </c>
      <c r="AD515" s="126" t="str">
        <f t="shared" si="74"/>
        <v xml:space="preserve"> </v>
      </c>
      <c r="AE515" s="126" t="str">
        <f t="shared" si="74"/>
        <v xml:space="preserve"> </v>
      </c>
      <c r="AF515" s="126" t="str">
        <f t="shared" si="73"/>
        <v xml:space="preserve"> </v>
      </c>
      <c r="AG515" s="126" t="str">
        <f t="shared" si="73"/>
        <v xml:space="preserve"> </v>
      </c>
      <c r="AH515" s="126" t="str">
        <f t="shared" si="73"/>
        <v xml:space="preserve"> </v>
      </c>
      <c r="AI515" s="134"/>
      <c r="AJ515" s="134"/>
      <c r="AK515" s="134"/>
      <c r="AL515" s="134"/>
      <c r="AM515" s="134" t="str">
        <f t="shared" si="70"/>
        <v xml:space="preserve"> </v>
      </c>
      <c r="AN515" s="135" t="str">
        <f t="shared" si="72"/>
        <v xml:space="preserve"> </v>
      </c>
      <c r="AO515" s="135" t="str">
        <f t="shared" si="72"/>
        <v xml:space="preserve"> </v>
      </c>
      <c r="AP515" s="135" t="str">
        <f t="shared" si="72"/>
        <v xml:space="preserve"> </v>
      </c>
      <c r="AQ515" s="135" t="str">
        <f t="shared" si="72"/>
        <v xml:space="preserve"> </v>
      </c>
      <c r="AR515" s="135" t="str">
        <f t="shared" si="72"/>
        <v xml:space="preserve"> </v>
      </c>
      <c r="AS515" s="143"/>
      <c r="AT515" s="144" t="str">
        <f>IFERROR(Q515*INDEX(相性スクリプト1!$L$29:$L$33,MATCH(W515,相性スクリプト1!$K$29:$K$33,0),)," ")</f>
        <v xml:space="preserve"> </v>
      </c>
      <c r="AU515" s="144" t="str">
        <f>IFERROR(R515*INDEX(相性スクリプト1!$L$29:$L$33,MATCH(X515,相性スクリプト1!$K$29:$K$33,0),)," ")</f>
        <v xml:space="preserve"> </v>
      </c>
      <c r="AV515" s="144" t="str">
        <f>IFERROR(S515*INDEX(相性スクリプト1!$L$29:$L$33,MATCH(Y515,相性スクリプト1!$K$29:$K$33,0),)," ")</f>
        <v xml:space="preserve"> </v>
      </c>
      <c r="AW515" s="144" t="str">
        <f>IFERROR(T515*INDEX(相性スクリプト1!$L$29:$L$33,MATCH(Z515,相性スクリプト1!$K$29:$K$33,0),)," ")</f>
        <v xml:space="preserve"> </v>
      </c>
      <c r="AX515" s="144" t="str">
        <f>IFERROR(U515*INDEX(相性スクリプト1!$L$29:$L$33,MATCH(AA515,相性スクリプト1!$K$29:$K$33,0),)," ")</f>
        <v xml:space="preserve"> </v>
      </c>
      <c r="AY515" s="144" t="str">
        <f>IFERROR(V515*INDEX(相性スクリプト1!$L$29:$L$33,MATCH(AB515,相性スクリプト1!$K$29:$K$33,0),)," ")</f>
        <v xml:space="preserve"> </v>
      </c>
      <c r="AZ515" s="144" t="str">
        <f t="shared" si="77"/>
        <v xml:space="preserve"> </v>
      </c>
      <c r="BA515" s="144" t="str">
        <f t="shared" si="77"/>
        <v xml:space="preserve"> </v>
      </c>
      <c r="BB515" s="144" t="str">
        <f t="shared" si="77"/>
        <v xml:space="preserve"> </v>
      </c>
      <c r="BC515" s="144" t="str">
        <f t="shared" si="75"/>
        <v xml:space="preserve"> </v>
      </c>
      <c r="BD515" s="144" t="str">
        <f t="shared" si="75"/>
        <v xml:space="preserve"> </v>
      </c>
      <c r="BE515" s="144" t="str">
        <f t="shared" si="75"/>
        <v xml:space="preserve"> </v>
      </c>
      <c r="BF515" s="126" t="str">
        <f t="shared" si="71"/>
        <v xml:space="preserve"> </v>
      </c>
      <c r="BG515" s="149"/>
    </row>
    <row r="516" spans="1:59" x14ac:dyDescent="0.15">
      <c r="A516" s="108">
        <f t="shared" si="76"/>
        <v>325</v>
      </c>
      <c r="B516" s="54" t="s">
        <v>875</v>
      </c>
      <c r="C516" s="109" t="s">
        <v>854</v>
      </c>
      <c r="D516" s="109" t="s">
        <v>210</v>
      </c>
      <c r="E516" s="110" t="s">
        <v>147</v>
      </c>
      <c r="F516" s="110" t="s">
        <v>156</v>
      </c>
      <c r="G516" s="110">
        <v>390</v>
      </c>
      <c r="H516" s="110" t="s">
        <v>166</v>
      </c>
      <c r="I516" s="110">
        <v>-30</v>
      </c>
      <c r="J516" s="110" t="s">
        <v>134</v>
      </c>
      <c r="K516" s="110">
        <v>10</v>
      </c>
      <c r="L516" s="114" t="s">
        <v>380</v>
      </c>
      <c r="M516" s="114" t="s">
        <v>870</v>
      </c>
      <c r="N516" s="114"/>
      <c r="O516" s="114"/>
      <c r="P516" s="114" t="s">
        <v>552</v>
      </c>
      <c r="Q516" s="17">
        <v>121</v>
      </c>
      <c r="R516" s="17">
        <v>139</v>
      </c>
      <c r="S516" s="17">
        <v>98</v>
      </c>
      <c r="T516" s="17">
        <v>82</v>
      </c>
      <c r="U516" s="17">
        <v>141</v>
      </c>
      <c r="V516" s="17">
        <v>110</v>
      </c>
      <c r="W516" s="122" t="s">
        <v>144</v>
      </c>
      <c r="X516" s="122" t="s">
        <v>144</v>
      </c>
      <c r="Y516" s="122" t="s">
        <v>134</v>
      </c>
      <c r="Z516" s="122" t="s">
        <v>134</v>
      </c>
      <c r="AA516" s="122" t="s">
        <v>134</v>
      </c>
      <c r="AB516" s="122" t="s">
        <v>131</v>
      </c>
      <c r="AC516" s="126">
        <f t="shared" si="74"/>
        <v>3</v>
      </c>
      <c r="AD516" s="126">
        <f t="shared" si="74"/>
        <v>2</v>
      </c>
      <c r="AE516" s="126">
        <f t="shared" si="74"/>
        <v>5</v>
      </c>
      <c r="AF516" s="126">
        <f t="shared" si="73"/>
        <v>6</v>
      </c>
      <c r="AG516" s="126">
        <f t="shared" si="73"/>
        <v>4</v>
      </c>
      <c r="AH516" s="126">
        <f t="shared" si="73"/>
        <v>1</v>
      </c>
      <c r="AI516" s="134">
        <v>226</v>
      </c>
      <c r="AJ516" s="134">
        <v>0</v>
      </c>
      <c r="AK516" s="134">
        <v>0</v>
      </c>
      <c r="AL516" s="134">
        <v>276</v>
      </c>
      <c r="AM516" s="134">
        <f t="shared" si="70"/>
        <v>502</v>
      </c>
      <c r="AN516" s="135">
        <f t="shared" ref="AN516:AR566" si="78">IF(OR(ISBLANK(AI516),AI516=" ")," ",IF(AI516&lt;0,"？",IFERROR(AI516/24/60/60,"-")))</f>
        <v>2.6157407407407405E-3</v>
      </c>
      <c r="AO516" s="135">
        <f t="shared" si="78"/>
        <v>0</v>
      </c>
      <c r="AP516" s="135">
        <f t="shared" si="78"/>
        <v>0</v>
      </c>
      <c r="AQ516" s="135">
        <f t="shared" si="78"/>
        <v>3.1944444444444446E-3</v>
      </c>
      <c r="AR516" s="135">
        <f t="shared" si="78"/>
        <v>5.8101851851851856E-3</v>
      </c>
      <c r="AS516" s="143"/>
      <c r="AT516" s="144">
        <f>IFERROR(Q516*INDEX(相性スクリプト1!$L$29:$L$33,MATCH(W516,相性スクリプト1!$K$29:$K$33,0),)," ")</f>
        <v>121</v>
      </c>
      <c r="AU516" s="144">
        <f>IFERROR(R516*INDEX(相性スクリプト1!$L$29:$L$33,MATCH(X516,相性スクリプト1!$K$29:$K$33,0),)," ")</f>
        <v>139</v>
      </c>
      <c r="AV516" s="144">
        <f>IFERROR(S516*INDEX(相性スクリプト1!$L$29:$L$33,MATCH(Y516,相性スクリプト1!$K$29:$K$33,0),)," ")</f>
        <v>49</v>
      </c>
      <c r="AW516" s="144">
        <f>IFERROR(T516*INDEX(相性スクリプト1!$L$29:$L$33,MATCH(Z516,相性スクリプト1!$K$29:$K$33,0),)," ")</f>
        <v>41</v>
      </c>
      <c r="AX516" s="144">
        <f>IFERROR(U516*INDEX(相性スクリプト1!$L$29:$L$33,MATCH(AA516,相性スクリプト1!$K$29:$K$33,0),)," ")</f>
        <v>70.5</v>
      </c>
      <c r="AY516" s="144">
        <f>IFERROR(V516*INDEX(相性スクリプト1!$L$29:$L$33,MATCH(AB516,相性スクリプト1!$K$29:$K$33,0),)," ")</f>
        <v>220</v>
      </c>
      <c r="AZ516" s="144">
        <f t="shared" si="77"/>
        <v>3.3335999999999997</v>
      </c>
      <c r="BA516" s="144">
        <f t="shared" si="77"/>
        <v>2.2225000000000001</v>
      </c>
      <c r="BB516" s="144">
        <f t="shared" si="77"/>
        <v>5.5553999999999997</v>
      </c>
      <c r="BC516" s="144">
        <f t="shared" si="75"/>
        <v>6.6662999999999997</v>
      </c>
      <c r="BD516" s="144">
        <f t="shared" si="75"/>
        <v>4.4112000000000009</v>
      </c>
      <c r="BE516" s="144">
        <f t="shared" si="75"/>
        <v>1.1441000000000001</v>
      </c>
      <c r="BF516" s="126">
        <f t="shared" si="71"/>
        <v>325641</v>
      </c>
      <c r="BG516" s="149"/>
    </row>
    <row r="517" spans="1:59" x14ac:dyDescent="0.15">
      <c r="A517" s="108">
        <f t="shared" si="76"/>
        <v>325</v>
      </c>
      <c r="B517" s="54" t="s">
        <v>876</v>
      </c>
      <c r="C517" s="109" t="s">
        <v>854</v>
      </c>
      <c r="D517" s="109" t="s">
        <v>210</v>
      </c>
      <c r="E517" s="110" t="s">
        <v>147</v>
      </c>
      <c r="F517" s="110" t="s">
        <v>156</v>
      </c>
      <c r="G517" s="110">
        <v>370</v>
      </c>
      <c r="H517" s="110" t="s">
        <v>149</v>
      </c>
      <c r="I517" s="110">
        <v>20</v>
      </c>
      <c r="J517" s="110" t="s">
        <v>134</v>
      </c>
      <c r="K517" s="110">
        <v>10</v>
      </c>
      <c r="L517" s="114" t="s">
        <v>380</v>
      </c>
      <c r="M517" s="114" t="s">
        <v>872</v>
      </c>
      <c r="N517" s="114"/>
      <c r="O517" s="114"/>
      <c r="P517" s="114" t="s">
        <v>862</v>
      </c>
      <c r="Q517" s="17">
        <v>76</v>
      </c>
      <c r="R517" s="17">
        <v>88</v>
      </c>
      <c r="S517" s="17">
        <v>135</v>
      </c>
      <c r="T517" s="17">
        <v>118</v>
      </c>
      <c r="U517" s="17">
        <v>107</v>
      </c>
      <c r="V517" s="17">
        <v>146</v>
      </c>
      <c r="W517" s="122" t="s">
        <v>144</v>
      </c>
      <c r="X517" s="122" t="s">
        <v>134</v>
      </c>
      <c r="Y517" s="122" t="s">
        <v>144</v>
      </c>
      <c r="Z517" s="122" t="s">
        <v>144</v>
      </c>
      <c r="AA517" s="122" t="s">
        <v>134</v>
      </c>
      <c r="AB517" s="122" t="s">
        <v>131</v>
      </c>
      <c r="AC517" s="126">
        <f t="shared" si="74"/>
        <v>4</v>
      </c>
      <c r="AD517" s="126">
        <f t="shared" si="74"/>
        <v>6</v>
      </c>
      <c r="AE517" s="126">
        <f t="shared" si="74"/>
        <v>2</v>
      </c>
      <c r="AF517" s="126">
        <f t="shared" si="73"/>
        <v>3</v>
      </c>
      <c r="AG517" s="126">
        <f t="shared" si="73"/>
        <v>5</v>
      </c>
      <c r="AH517" s="126">
        <f t="shared" si="73"/>
        <v>1</v>
      </c>
      <c r="AI517" s="134">
        <v>3926</v>
      </c>
      <c r="AJ517" s="134">
        <v>0</v>
      </c>
      <c r="AK517" s="134">
        <v>0</v>
      </c>
      <c r="AL517" s="134">
        <v>770</v>
      </c>
      <c r="AM517" s="134">
        <f t="shared" si="70"/>
        <v>4696</v>
      </c>
      <c r="AN517" s="135">
        <f t="shared" si="78"/>
        <v>4.5439814814814822E-2</v>
      </c>
      <c r="AO517" s="135">
        <f t="shared" si="78"/>
        <v>0</v>
      </c>
      <c r="AP517" s="135">
        <f t="shared" si="78"/>
        <v>0</v>
      </c>
      <c r="AQ517" s="135">
        <f t="shared" si="78"/>
        <v>8.912037037037036E-3</v>
      </c>
      <c r="AR517" s="135">
        <f t="shared" si="78"/>
        <v>5.4351851851851853E-2</v>
      </c>
      <c r="AS517" s="143"/>
      <c r="AT517" s="144">
        <f>IFERROR(Q517*INDEX(相性スクリプト1!$L$29:$L$33,MATCH(W517,相性スクリプト1!$K$29:$K$33,0),)," ")</f>
        <v>76</v>
      </c>
      <c r="AU517" s="144">
        <f>IFERROR(R517*INDEX(相性スクリプト1!$L$29:$L$33,MATCH(X517,相性スクリプト1!$K$29:$K$33,0),)," ")</f>
        <v>44</v>
      </c>
      <c r="AV517" s="144">
        <f>IFERROR(S517*INDEX(相性スクリプト1!$L$29:$L$33,MATCH(Y517,相性スクリプト1!$K$29:$K$33,0),)," ")</f>
        <v>135</v>
      </c>
      <c r="AW517" s="144">
        <f>IFERROR(T517*INDEX(相性スクリプト1!$L$29:$L$33,MATCH(Z517,相性スクリプト1!$K$29:$K$33,0),)," ")</f>
        <v>118</v>
      </c>
      <c r="AX517" s="144">
        <f>IFERROR(U517*INDEX(相性スクリプト1!$L$29:$L$33,MATCH(AA517,相性スクリプト1!$K$29:$K$33,0),)," ")</f>
        <v>53.5</v>
      </c>
      <c r="AY517" s="144">
        <f>IFERROR(V517*INDEX(相性スクリプト1!$L$29:$L$33,MATCH(AB517,相性スクリプト1!$K$29:$K$33,0),)," ")</f>
        <v>292</v>
      </c>
      <c r="AZ517" s="144">
        <f t="shared" si="77"/>
        <v>4.4666000000000006</v>
      </c>
      <c r="BA517" s="144">
        <f t="shared" si="77"/>
        <v>6.6554999999999991</v>
      </c>
      <c r="BB517" s="144">
        <f t="shared" si="77"/>
        <v>2.2223999999999999</v>
      </c>
      <c r="BC517" s="144">
        <f t="shared" si="75"/>
        <v>3.3332999999999999</v>
      </c>
      <c r="BD517" s="144">
        <f t="shared" si="75"/>
        <v>5.5442</v>
      </c>
      <c r="BE517" s="144">
        <f t="shared" si="75"/>
        <v>1.1111</v>
      </c>
      <c r="BF517" s="126">
        <f t="shared" si="71"/>
        <v>462351</v>
      </c>
      <c r="BG517" s="149"/>
    </row>
    <row r="518" spans="1:59" x14ac:dyDescent="0.15">
      <c r="A518" s="108">
        <f t="shared" si="76"/>
        <v>325</v>
      </c>
      <c r="B518" s="54" t="s">
        <v>877</v>
      </c>
      <c r="C518" s="109" t="s">
        <v>854</v>
      </c>
      <c r="D518" s="109" t="s">
        <v>210</v>
      </c>
      <c r="E518" s="110" t="s">
        <v>147</v>
      </c>
      <c r="F518" s="110" t="s">
        <v>156</v>
      </c>
      <c r="G518" s="110">
        <v>370</v>
      </c>
      <c r="H518" s="110" t="s">
        <v>155</v>
      </c>
      <c r="I518" s="110">
        <v>40</v>
      </c>
      <c r="J518" s="110" t="s">
        <v>134</v>
      </c>
      <c r="K518" s="110">
        <v>10</v>
      </c>
      <c r="L518" s="114" t="s">
        <v>380</v>
      </c>
      <c r="M518" s="114"/>
      <c r="N518" s="114"/>
      <c r="O518" s="114"/>
      <c r="P518" s="114" t="s">
        <v>163</v>
      </c>
      <c r="Q518" s="17">
        <v>111</v>
      </c>
      <c r="R518" s="17">
        <v>130</v>
      </c>
      <c r="S518" s="17">
        <v>84</v>
      </c>
      <c r="T518" s="17">
        <v>71</v>
      </c>
      <c r="U518" s="17">
        <v>143</v>
      </c>
      <c r="V518" s="17">
        <v>97</v>
      </c>
      <c r="W518" s="122" t="s">
        <v>144</v>
      </c>
      <c r="X518" s="122" t="s">
        <v>144</v>
      </c>
      <c r="Y518" s="122" t="s">
        <v>134</v>
      </c>
      <c r="Z518" s="122" t="s">
        <v>134</v>
      </c>
      <c r="AA518" s="122" t="s">
        <v>134</v>
      </c>
      <c r="AB518" s="122" t="s">
        <v>131</v>
      </c>
      <c r="AC518" s="126">
        <f t="shared" si="74"/>
        <v>3</v>
      </c>
      <c r="AD518" s="126">
        <f t="shared" si="74"/>
        <v>2</v>
      </c>
      <c r="AE518" s="126">
        <f t="shared" si="74"/>
        <v>5</v>
      </c>
      <c r="AF518" s="126">
        <f t="shared" si="73"/>
        <v>6</v>
      </c>
      <c r="AG518" s="126">
        <f t="shared" si="73"/>
        <v>4</v>
      </c>
      <c r="AH518" s="126">
        <f t="shared" si="73"/>
        <v>1</v>
      </c>
      <c r="AI518" s="134">
        <v>0</v>
      </c>
      <c r="AJ518" s="134">
        <v>0</v>
      </c>
      <c r="AK518" s="134">
        <v>0</v>
      </c>
      <c r="AL518" s="134">
        <v>3086</v>
      </c>
      <c r="AM518" s="134">
        <f t="shared" ref="AM518:AM581" si="79">IF(AL518="-","-",IF(ISBLANK(AL518)," ",SUM(AI518:AL518)))</f>
        <v>3086</v>
      </c>
      <c r="AN518" s="135">
        <f t="shared" si="78"/>
        <v>0</v>
      </c>
      <c r="AO518" s="135">
        <f t="shared" si="78"/>
        <v>0</v>
      </c>
      <c r="AP518" s="135">
        <f t="shared" si="78"/>
        <v>0</v>
      </c>
      <c r="AQ518" s="135">
        <f t="shared" si="78"/>
        <v>3.5717592592592592E-2</v>
      </c>
      <c r="AR518" s="135">
        <f t="shared" si="78"/>
        <v>3.5717592592592592E-2</v>
      </c>
      <c r="AS518" s="143"/>
      <c r="AT518" s="144">
        <f>IFERROR(Q518*INDEX(相性スクリプト1!$L$29:$L$33,MATCH(W518,相性スクリプト1!$K$29:$K$33,0),)," ")</f>
        <v>111</v>
      </c>
      <c r="AU518" s="144">
        <f>IFERROR(R518*INDEX(相性スクリプト1!$L$29:$L$33,MATCH(X518,相性スクリプト1!$K$29:$K$33,0),)," ")</f>
        <v>130</v>
      </c>
      <c r="AV518" s="144">
        <f>IFERROR(S518*INDEX(相性スクリプト1!$L$29:$L$33,MATCH(Y518,相性スクリプト1!$K$29:$K$33,0),)," ")</f>
        <v>42</v>
      </c>
      <c r="AW518" s="144">
        <f>IFERROR(T518*INDEX(相性スクリプト1!$L$29:$L$33,MATCH(Z518,相性スクリプト1!$K$29:$K$33,0),)," ")</f>
        <v>35.5</v>
      </c>
      <c r="AX518" s="144">
        <f>IFERROR(U518*INDEX(相性スクリプト1!$L$29:$L$33,MATCH(AA518,相性スクリプト1!$K$29:$K$33,0),)," ")</f>
        <v>71.5</v>
      </c>
      <c r="AY518" s="144">
        <f>IFERROR(V518*INDEX(相性スクリプト1!$L$29:$L$33,MATCH(AB518,相性スクリプト1!$K$29:$K$33,0),)," ")</f>
        <v>194</v>
      </c>
      <c r="AZ518" s="144">
        <f t="shared" si="77"/>
        <v>3.3335999999999997</v>
      </c>
      <c r="BA518" s="144">
        <f t="shared" si="77"/>
        <v>2.2225000000000001</v>
      </c>
      <c r="BB518" s="144">
        <f t="shared" si="77"/>
        <v>5.5553999999999997</v>
      </c>
      <c r="BC518" s="144">
        <f t="shared" si="75"/>
        <v>6.6662999999999997</v>
      </c>
      <c r="BD518" s="144">
        <f t="shared" si="75"/>
        <v>4.4112000000000009</v>
      </c>
      <c r="BE518" s="144">
        <f t="shared" si="75"/>
        <v>1.1441000000000001</v>
      </c>
      <c r="BF518" s="126">
        <f t="shared" ref="BF518:BF581" si="80">IFERROR(AC518*100000+AD518*10000+AE518*1000+AF518*100+AG518*10+AH518," ")</f>
        <v>325641</v>
      </c>
      <c r="BG518" s="149" t="s">
        <v>878</v>
      </c>
    </row>
    <row r="519" spans="1:59" x14ac:dyDescent="0.15">
      <c r="A519" s="108">
        <f t="shared" si="76"/>
        <v>326</v>
      </c>
      <c r="B519" s="54" t="s">
        <v>879</v>
      </c>
      <c r="C519" s="109" t="s">
        <v>854</v>
      </c>
      <c r="D519" s="109" t="s">
        <v>210</v>
      </c>
      <c r="E519" s="110"/>
      <c r="F519" s="110"/>
      <c r="G519" s="110"/>
      <c r="H519" s="110"/>
      <c r="I519" s="110"/>
      <c r="J519" s="110"/>
      <c r="K519" s="110"/>
      <c r="L519" s="114"/>
      <c r="M519" s="114"/>
      <c r="N519" s="114"/>
      <c r="O519" s="114"/>
      <c r="P519" s="114"/>
      <c r="Q519" s="17"/>
      <c r="R519" s="17"/>
      <c r="S519" s="17"/>
      <c r="T519" s="17"/>
      <c r="U519" s="17"/>
      <c r="V519" s="17"/>
      <c r="W519" s="122"/>
      <c r="X519" s="122"/>
      <c r="Y519" s="122"/>
      <c r="Z519" s="122"/>
      <c r="AA519" s="122"/>
      <c r="AB519" s="122"/>
      <c r="AC519" s="126" t="str">
        <f t="shared" si="74"/>
        <v xml:space="preserve"> </v>
      </c>
      <c r="AD519" s="126" t="str">
        <f t="shared" si="74"/>
        <v xml:space="preserve"> </v>
      </c>
      <c r="AE519" s="126" t="str">
        <f t="shared" si="74"/>
        <v xml:space="preserve"> </v>
      </c>
      <c r="AF519" s="126" t="str">
        <f t="shared" si="73"/>
        <v xml:space="preserve"> </v>
      </c>
      <c r="AG519" s="126" t="str">
        <f t="shared" si="73"/>
        <v xml:space="preserve"> </v>
      </c>
      <c r="AH519" s="126" t="str">
        <f t="shared" si="73"/>
        <v xml:space="preserve"> </v>
      </c>
      <c r="AI519" s="134"/>
      <c r="AJ519" s="134"/>
      <c r="AK519" s="134"/>
      <c r="AL519" s="134"/>
      <c r="AM519" s="134" t="str">
        <f t="shared" si="79"/>
        <v xml:space="preserve"> </v>
      </c>
      <c r="AN519" s="135" t="str">
        <f t="shared" si="78"/>
        <v xml:space="preserve"> </v>
      </c>
      <c r="AO519" s="135" t="str">
        <f t="shared" si="78"/>
        <v xml:space="preserve"> </v>
      </c>
      <c r="AP519" s="135" t="str">
        <f t="shared" si="78"/>
        <v xml:space="preserve"> </v>
      </c>
      <c r="AQ519" s="135" t="str">
        <f t="shared" si="78"/>
        <v xml:space="preserve"> </v>
      </c>
      <c r="AR519" s="135" t="str">
        <f t="shared" si="78"/>
        <v xml:space="preserve"> </v>
      </c>
      <c r="AS519" s="143"/>
      <c r="AT519" s="144" t="str">
        <f>IFERROR(Q519*INDEX(相性スクリプト1!$L$29:$L$33,MATCH(W519,相性スクリプト1!$K$29:$K$33,0),)," ")</f>
        <v xml:space="preserve"> </v>
      </c>
      <c r="AU519" s="144" t="str">
        <f>IFERROR(R519*INDEX(相性スクリプト1!$L$29:$L$33,MATCH(X519,相性スクリプト1!$K$29:$K$33,0),)," ")</f>
        <v xml:space="preserve"> </v>
      </c>
      <c r="AV519" s="144" t="str">
        <f>IFERROR(S519*INDEX(相性スクリプト1!$L$29:$L$33,MATCH(Y519,相性スクリプト1!$K$29:$K$33,0),)," ")</f>
        <v xml:space="preserve"> </v>
      </c>
      <c r="AW519" s="144" t="str">
        <f>IFERROR(T519*INDEX(相性スクリプト1!$L$29:$L$33,MATCH(Z519,相性スクリプト1!$K$29:$K$33,0),)," ")</f>
        <v xml:space="preserve"> </v>
      </c>
      <c r="AX519" s="144" t="str">
        <f>IFERROR(U519*INDEX(相性スクリプト1!$L$29:$L$33,MATCH(AA519,相性スクリプト1!$K$29:$K$33,0),)," ")</f>
        <v xml:space="preserve"> </v>
      </c>
      <c r="AY519" s="144" t="str">
        <f>IFERROR(V519*INDEX(相性スクリプト1!$L$29:$L$33,MATCH(AB519,相性スクリプト1!$K$29:$K$33,0),)," ")</f>
        <v xml:space="preserve"> </v>
      </c>
      <c r="AZ519" s="144" t="str">
        <f t="shared" si="77"/>
        <v xml:space="preserve"> </v>
      </c>
      <c r="BA519" s="144" t="str">
        <f t="shared" si="77"/>
        <v xml:space="preserve"> </v>
      </c>
      <c r="BB519" s="144" t="str">
        <f t="shared" si="77"/>
        <v xml:space="preserve"> </v>
      </c>
      <c r="BC519" s="144" t="str">
        <f t="shared" si="75"/>
        <v xml:space="preserve"> </v>
      </c>
      <c r="BD519" s="144" t="str">
        <f t="shared" si="75"/>
        <v xml:space="preserve"> </v>
      </c>
      <c r="BE519" s="144" t="str">
        <f t="shared" si="75"/>
        <v xml:space="preserve"> </v>
      </c>
      <c r="BF519" s="126" t="str">
        <f t="shared" si="80"/>
        <v xml:space="preserve"> </v>
      </c>
      <c r="BG519" s="149"/>
    </row>
    <row r="520" spans="1:59" x14ac:dyDescent="0.15">
      <c r="A520" s="108">
        <f t="shared" si="76"/>
        <v>326</v>
      </c>
      <c r="B520" s="54" t="s">
        <v>880</v>
      </c>
      <c r="C520" s="109" t="s">
        <v>854</v>
      </c>
      <c r="D520" s="109" t="s">
        <v>210</v>
      </c>
      <c r="E520" s="110" t="s">
        <v>147</v>
      </c>
      <c r="F520" s="110" t="s">
        <v>150</v>
      </c>
      <c r="G520" s="110">
        <v>350</v>
      </c>
      <c r="H520" s="110" t="s">
        <v>155</v>
      </c>
      <c r="I520" s="110">
        <v>45</v>
      </c>
      <c r="J520" s="110" t="s">
        <v>134</v>
      </c>
      <c r="K520" s="110">
        <v>10</v>
      </c>
      <c r="L520" s="114" t="s">
        <v>380</v>
      </c>
      <c r="M520" s="114"/>
      <c r="N520" s="114"/>
      <c r="O520" s="114"/>
      <c r="P520" s="114" t="s">
        <v>552</v>
      </c>
      <c r="Q520" s="17">
        <v>90</v>
      </c>
      <c r="R520" s="17">
        <v>40</v>
      </c>
      <c r="S520" s="17">
        <v>30</v>
      </c>
      <c r="T520" s="17">
        <v>70</v>
      </c>
      <c r="U520" s="17">
        <v>50</v>
      </c>
      <c r="V520" s="17">
        <v>160</v>
      </c>
      <c r="W520" s="122" t="s">
        <v>144</v>
      </c>
      <c r="X520" s="122" t="s">
        <v>134</v>
      </c>
      <c r="Y520" s="122" t="s">
        <v>134</v>
      </c>
      <c r="Z520" s="122" t="s">
        <v>134</v>
      </c>
      <c r="AA520" s="122" t="s">
        <v>134</v>
      </c>
      <c r="AB520" s="122" t="s">
        <v>131</v>
      </c>
      <c r="AC520" s="126">
        <f t="shared" si="74"/>
        <v>2</v>
      </c>
      <c r="AD520" s="126">
        <f t="shared" si="74"/>
        <v>5</v>
      </c>
      <c r="AE520" s="126">
        <f t="shared" si="74"/>
        <v>6</v>
      </c>
      <c r="AF520" s="126">
        <f t="shared" si="73"/>
        <v>3</v>
      </c>
      <c r="AG520" s="126">
        <f t="shared" si="73"/>
        <v>4</v>
      </c>
      <c r="AH520" s="126">
        <f t="shared" si="73"/>
        <v>1</v>
      </c>
      <c r="AI520" s="134" t="s">
        <v>295</v>
      </c>
      <c r="AJ520" s="134" t="s">
        <v>295</v>
      </c>
      <c r="AK520" s="134" t="s">
        <v>295</v>
      </c>
      <c r="AL520" s="134" t="s">
        <v>295</v>
      </c>
      <c r="AM520" s="134" t="str">
        <f t="shared" si="79"/>
        <v>-</v>
      </c>
      <c r="AN520" s="135" t="str">
        <f t="shared" si="78"/>
        <v>-</v>
      </c>
      <c r="AO520" s="135" t="str">
        <f t="shared" si="78"/>
        <v>-</v>
      </c>
      <c r="AP520" s="135" t="str">
        <f t="shared" si="78"/>
        <v>-</v>
      </c>
      <c r="AQ520" s="135" t="str">
        <f t="shared" si="78"/>
        <v>-</v>
      </c>
      <c r="AR520" s="135" t="str">
        <f t="shared" si="78"/>
        <v>-</v>
      </c>
      <c r="AS520" s="143"/>
      <c r="AT520" s="144">
        <f>IFERROR(Q520*INDEX(相性スクリプト1!$L$29:$L$33,MATCH(W520,相性スクリプト1!$K$29:$K$33,0),)," ")</f>
        <v>90</v>
      </c>
      <c r="AU520" s="144">
        <f>IFERROR(R520*INDEX(相性スクリプト1!$L$29:$L$33,MATCH(X520,相性スクリプト1!$K$29:$K$33,0),)," ")</f>
        <v>20</v>
      </c>
      <c r="AV520" s="144">
        <f>IFERROR(S520*INDEX(相性スクリプト1!$L$29:$L$33,MATCH(Y520,相性スクリプト1!$K$29:$K$33,0),)," ")</f>
        <v>15</v>
      </c>
      <c r="AW520" s="144">
        <f>IFERROR(T520*INDEX(相性スクリプト1!$L$29:$L$33,MATCH(Z520,相性スクリプト1!$K$29:$K$33,0),)," ")</f>
        <v>35</v>
      </c>
      <c r="AX520" s="144">
        <f>IFERROR(U520*INDEX(相性スクリプト1!$L$29:$L$33,MATCH(AA520,相性スクリプト1!$K$29:$K$33,0),)," ")</f>
        <v>25</v>
      </c>
      <c r="AY520" s="144">
        <f>IFERROR(V520*INDEX(相性スクリプト1!$L$29:$L$33,MATCH(AB520,相性スクリプト1!$K$29:$K$33,0),)," ")</f>
        <v>320</v>
      </c>
      <c r="AZ520" s="144">
        <f t="shared" si="77"/>
        <v>2.2225999999999999</v>
      </c>
      <c r="BA520" s="144">
        <f t="shared" si="77"/>
        <v>5.5554999999999994</v>
      </c>
      <c r="BB520" s="144">
        <f t="shared" si="77"/>
        <v>6.6663999999999994</v>
      </c>
      <c r="BC520" s="144">
        <f t="shared" si="75"/>
        <v>3.3332999999999999</v>
      </c>
      <c r="BD520" s="144">
        <f t="shared" si="75"/>
        <v>4.4442000000000004</v>
      </c>
      <c r="BE520" s="144">
        <f t="shared" si="75"/>
        <v>1.1111</v>
      </c>
      <c r="BF520" s="126">
        <f t="shared" si="80"/>
        <v>256341</v>
      </c>
      <c r="BG520" s="149" t="s">
        <v>881</v>
      </c>
    </row>
    <row r="521" spans="1:59" x14ac:dyDescent="0.15">
      <c r="A521" s="108">
        <f t="shared" si="76"/>
        <v>327</v>
      </c>
      <c r="B521" s="54" t="s">
        <v>882</v>
      </c>
      <c r="C521" s="109" t="s">
        <v>200</v>
      </c>
      <c r="D521" s="109" t="s">
        <v>193</v>
      </c>
      <c r="E521" s="110" t="s">
        <v>147</v>
      </c>
      <c r="F521" s="110" t="s">
        <v>156</v>
      </c>
      <c r="G521" s="110">
        <v>370</v>
      </c>
      <c r="H521" s="110" t="s">
        <v>166</v>
      </c>
      <c r="I521" s="110">
        <v>-65</v>
      </c>
      <c r="J521" s="110" t="s">
        <v>134</v>
      </c>
      <c r="K521" s="110">
        <v>12</v>
      </c>
      <c r="L521" s="114" t="s">
        <v>335</v>
      </c>
      <c r="M521" s="114"/>
      <c r="N521" s="114"/>
      <c r="O521" s="114"/>
      <c r="P521" s="114"/>
      <c r="Q521" s="17">
        <v>200</v>
      </c>
      <c r="R521" s="17">
        <v>80</v>
      </c>
      <c r="S521" s="17">
        <v>170</v>
      </c>
      <c r="T521" s="17">
        <v>120</v>
      </c>
      <c r="U521" s="17">
        <v>90</v>
      </c>
      <c r="V521" s="17">
        <v>60</v>
      </c>
      <c r="W521" s="122" t="s">
        <v>134</v>
      </c>
      <c r="X521" s="122" t="s">
        <v>134</v>
      </c>
      <c r="Y521" s="122" t="s">
        <v>131</v>
      </c>
      <c r="Z521" s="122" t="s">
        <v>144</v>
      </c>
      <c r="AA521" s="122" t="s">
        <v>134</v>
      </c>
      <c r="AB521" s="122" t="s">
        <v>134</v>
      </c>
      <c r="AC521" s="126">
        <f t="shared" si="74"/>
        <v>3</v>
      </c>
      <c r="AD521" s="126">
        <f t="shared" si="74"/>
        <v>5</v>
      </c>
      <c r="AE521" s="126">
        <f t="shared" si="74"/>
        <v>1</v>
      </c>
      <c r="AF521" s="126">
        <f t="shared" si="73"/>
        <v>2</v>
      </c>
      <c r="AG521" s="126">
        <f t="shared" si="73"/>
        <v>4</v>
      </c>
      <c r="AH521" s="126">
        <f t="shared" si="73"/>
        <v>6</v>
      </c>
      <c r="AI521" s="134">
        <v>5</v>
      </c>
      <c r="AJ521" s="134">
        <v>0</v>
      </c>
      <c r="AK521" s="134">
        <v>1320</v>
      </c>
      <c r="AL521" s="134">
        <v>480</v>
      </c>
      <c r="AM521" s="134">
        <f t="shared" si="79"/>
        <v>1805</v>
      </c>
      <c r="AN521" s="135">
        <f t="shared" si="78"/>
        <v>5.7870370370370373E-5</v>
      </c>
      <c r="AO521" s="135">
        <f t="shared" si="78"/>
        <v>0</v>
      </c>
      <c r="AP521" s="135">
        <f t="shared" si="78"/>
        <v>1.5277777777777777E-2</v>
      </c>
      <c r="AQ521" s="135">
        <f t="shared" si="78"/>
        <v>5.5555555555555549E-3</v>
      </c>
      <c r="AR521" s="135">
        <f t="shared" si="78"/>
        <v>2.08912037037037E-2</v>
      </c>
      <c r="AS521" s="143"/>
      <c r="AT521" s="144">
        <f>IFERROR(Q521*INDEX(相性スクリプト1!$L$29:$L$33,MATCH(W521,相性スクリプト1!$K$29:$K$33,0),)," ")</f>
        <v>100</v>
      </c>
      <c r="AU521" s="144">
        <f>IFERROR(R521*INDEX(相性スクリプト1!$L$29:$L$33,MATCH(X521,相性スクリプト1!$K$29:$K$33,0),)," ")</f>
        <v>40</v>
      </c>
      <c r="AV521" s="144">
        <f>IFERROR(S521*INDEX(相性スクリプト1!$L$29:$L$33,MATCH(Y521,相性スクリプト1!$K$29:$K$33,0),)," ")</f>
        <v>340</v>
      </c>
      <c r="AW521" s="144">
        <f>IFERROR(T521*INDEX(相性スクリプト1!$L$29:$L$33,MATCH(Z521,相性スクリプト1!$K$29:$K$33,0),)," ")</f>
        <v>120</v>
      </c>
      <c r="AX521" s="144">
        <f>IFERROR(U521*INDEX(相性スクリプト1!$L$29:$L$33,MATCH(AA521,相性スクリプト1!$K$29:$K$33,0),)," ")</f>
        <v>45</v>
      </c>
      <c r="AY521" s="144">
        <f>IFERROR(V521*INDEX(相性スクリプト1!$L$29:$L$33,MATCH(AB521,相性スクリプト1!$K$29:$K$33,0),)," ")</f>
        <v>30</v>
      </c>
      <c r="AZ521" s="144">
        <f t="shared" si="77"/>
        <v>3.3115999999999994</v>
      </c>
      <c r="BA521" s="144">
        <f t="shared" si="77"/>
        <v>5.5554999999999994</v>
      </c>
      <c r="BB521" s="144">
        <f t="shared" si="77"/>
        <v>1.1224000000000001</v>
      </c>
      <c r="BC521" s="144">
        <f t="shared" si="75"/>
        <v>2.2333000000000003</v>
      </c>
      <c r="BD521" s="144">
        <f t="shared" si="75"/>
        <v>4.4442000000000004</v>
      </c>
      <c r="BE521" s="144">
        <f t="shared" si="75"/>
        <v>6.6660999999999992</v>
      </c>
      <c r="BF521" s="126">
        <f t="shared" si="80"/>
        <v>351246</v>
      </c>
      <c r="BG521" s="149"/>
    </row>
    <row r="522" spans="1:59" x14ac:dyDescent="0.15">
      <c r="A522" s="108">
        <f t="shared" si="76"/>
        <v>328</v>
      </c>
      <c r="B522" s="54" t="s">
        <v>200</v>
      </c>
      <c r="C522" s="109" t="s">
        <v>200</v>
      </c>
      <c r="D522" s="109" t="s">
        <v>200</v>
      </c>
      <c r="E522" s="110" t="s">
        <v>147</v>
      </c>
      <c r="F522" s="110" t="s">
        <v>150</v>
      </c>
      <c r="G522" s="110">
        <v>450</v>
      </c>
      <c r="H522" s="110" t="s">
        <v>141</v>
      </c>
      <c r="I522" s="110">
        <v>-15</v>
      </c>
      <c r="J522" s="110" t="s">
        <v>134</v>
      </c>
      <c r="K522" s="110">
        <v>12</v>
      </c>
      <c r="L522" s="114"/>
      <c r="M522" s="114"/>
      <c r="N522" s="114"/>
      <c r="O522" s="114"/>
      <c r="P522" s="114"/>
      <c r="Q522" s="17">
        <v>200</v>
      </c>
      <c r="R522" s="17">
        <v>70</v>
      </c>
      <c r="S522" s="17">
        <v>140</v>
      </c>
      <c r="T522" s="17">
        <v>50</v>
      </c>
      <c r="U522" s="17">
        <v>60</v>
      </c>
      <c r="V522" s="17">
        <v>40</v>
      </c>
      <c r="W522" s="122" t="s">
        <v>133</v>
      </c>
      <c r="X522" s="122" t="s">
        <v>134</v>
      </c>
      <c r="Y522" s="122" t="s">
        <v>131</v>
      </c>
      <c r="Z522" s="122" t="s">
        <v>134</v>
      </c>
      <c r="AA522" s="122" t="s">
        <v>134</v>
      </c>
      <c r="AB522" s="122" t="s">
        <v>134</v>
      </c>
      <c r="AC522" s="126">
        <f t="shared" si="74"/>
        <v>6</v>
      </c>
      <c r="AD522" s="126">
        <f t="shared" si="74"/>
        <v>2</v>
      </c>
      <c r="AE522" s="126">
        <f t="shared" si="74"/>
        <v>1</v>
      </c>
      <c r="AF522" s="126">
        <f t="shared" si="73"/>
        <v>4</v>
      </c>
      <c r="AG522" s="126">
        <f t="shared" si="73"/>
        <v>3</v>
      </c>
      <c r="AH522" s="126">
        <f t="shared" si="73"/>
        <v>5</v>
      </c>
      <c r="AI522" s="134">
        <v>48</v>
      </c>
      <c r="AJ522" s="134">
        <v>0</v>
      </c>
      <c r="AK522" s="134">
        <v>1320</v>
      </c>
      <c r="AL522" s="134">
        <v>480</v>
      </c>
      <c r="AM522" s="134">
        <f t="shared" si="79"/>
        <v>1848</v>
      </c>
      <c r="AN522" s="135">
        <f t="shared" si="78"/>
        <v>5.5555555555555556E-4</v>
      </c>
      <c r="AO522" s="135">
        <f t="shared" si="78"/>
        <v>0</v>
      </c>
      <c r="AP522" s="135">
        <f t="shared" si="78"/>
        <v>1.5277777777777777E-2</v>
      </c>
      <c r="AQ522" s="135">
        <f t="shared" si="78"/>
        <v>5.5555555555555549E-3</v>
      </c>
      <c r="AR522" s="135">
        <f t="shared" si="78"/>
        <v>2.1388888888888891E-2</v>
      </c>
      <c r="AS522" s="143"/>
      <c r="AT522" s="144">
        <f>IFERROR(Q522*INDEX(相性スクリプト1!$L$29:$L$33,MATCH(W522,相性スクリプト1!$K$29:$K$33,0),)," ")</f>
        <v>0</v>
      </c>
      <c r="AU522" s="144">
        <f>IFERROR(R522*INDEX(相性スクリプト1!$L$29:$L$33,MATCH(X522,相性スクリプト1!$K$29:$K$33,0),)," ")</f>
        <v>35</v>
      </c>
      <c r="AV522" s="144">
        <f>IFERROR(S522*INDEX(相性スクリプト1!$L$29:$L$33,MATCH(Y522,相性スクリプト1!$K$29:$K$33,0),)," ")</f>
        <v>280</v>
      </c>
      <c r="AW522" s="144">
        <f>IFERROR(T522*INDEX(相性スクリプト1!$L$29:$L$33,MATCH(Z522,相性スクリプト1!$K$29:$K$33,0),)," ")</f>
        <v>25</v>
      </c>
      <c r="AX522" s="144">
        <f>IFERROR(U522*INDEX(相性スクリプト1!$L$29:$L$33,MATCH(AA522,相性スクリプト1!$K$29:$K$33,0),)," ")</f>
        <v>30</v>
      </c>
      <c r="AY522" s="144">
        <f>IFERROR(V522*INDEX(相性スクリプト1!$L$29:$L$33,MATCH(AB522,相性スクリプト1!$K$29:$K$33,0),)," ")</f>
        <v>20</v>
      </c>
      <c r="AZ522" s="144">
        <f t="shared" si="77"/>
        <v>6.6116000000000001</v>
      </c>
      <c r="BA522" s="144">
        <f t="shared" si="77"/>
        <v>2.2335000000000003</v>
      </c>
      <c r="BB522" s="144">
        <f t="shared" si="77"/>
        <v>1.1224000000000001</v>
      </c>
      <c r="BC522" s="144">
        <f t="shared" si="75"/>
        <v>4.4553000000000003</v>
      </c>
      <c r="BD522" s="144">
        <f t="shared" si="75"/>
        <v>3.3441999999999998</v>
      </c>
      <c r="BE522" s="144">
        <f t="shared" si="75"/>
        <v>5.5660999999999996</v>
      </c>
      <c r="BF522" s="126">
        <f t="shared" si="80"/>
        <v>621435</v>
      </c>
      <c r="BG522" s="149"/>
    </row>
    <row r="523" spans="1:59" x14ac:dyDescent="0.15">
      <c r="A523" s="108">
        <f t="shared" si="76"/>
        <v>328</v>
      </c>
      <c r="B523" s="54" t="s">
        <v>883</v>
      </c>
      <c r="C523" s="109" t="s">
        <v>200</v>
      </c>
      <c r="D523" s="109" t="s">
        <v>200</v>
      </c>
      <c r="E523" s="110" t="s">
        <v>147</v>
      </c>
      <c r="F523" s="110" t="s">
        <v>150</v>
      </c>
      <c r="G523" s="110">
        <v>470</v>
      </c>
      <c r="H523" s="110" t="s">
        <v>141</v>
      </c>
      <c r="I523" s="110">
        <v>-15</v>
      </c>
      <c r="J523" s="110" t="s">
        <v>134</v>
      </c>
      <c r="K523" s="110">
        <v>12</v>
      </c>
      <c r="L523" s="114"/>
      <c r="M523" s="114"/>
      <c r="N523" s="114"/>
      <c r="O523" s="114"/>
      <c r="P523" s="114"/>
      <c r="Q523" s="17">
        <v>220</v>
      </c>
      <c r="R523" s="17">
        <v>114</v>
      </c>
      <c r="S523" s="17">
        <v>146</v>
      </c>
      <c r="T523" s="17">
        <v>58</v>
      </c>
      <c r="U523" s="17">
        <v>62</v>
      </c>
      <c r="V523" s="17">
        <v>41</v>
      </c>
      <c r="W523" s="122" t="s">
        <v>133</v>
      </c>
      <c r="X523" s="122" t="s">
        <v>134</v>
      </c>
      <c r="Y523" s="122" t="s">
        <v>131</v>
      </c>
      <c r="Z523" s="122" t="s">
        <v>134</v>
      </c>
      <c r="AA523" s="122" t="s">
        <v>134</v>
      </c>
      <c r="AB523" s="122" t="s">
        <v>134</v>
      </c>
      <c r="AC523" s="126">
        <f t="shared" si="74"/>
        <v>6</v>
      </c>
      <c r="AD523" s="126">
        <f t="shared" si="74"/>
        <v>2</v>
      </c>
      <c r="AE523" s="126">
        <f t="shared" si="74"/>
        <v>1</v>
      </c>
      <c r="AF523" s="126">
        <f t="shared" si="73"/>
        <v>4</v>
      </c>
      <c r="AG523" s="126">
        <f t="shared" si="73"/>
        <v>3</v>
      </c>
      <c r="AH523" s="126">
        <f t="shared" si="73"/>
        <v>5</v>
      </c>
      <c r="AI523" s="134">
        <v>0</v>
      </c>
      <c r="AJ523" s="134">
        <v>0</v>
      </c>
      <c r="AK523" s="134">
        <v>0</v>
      </c>
      <c r="AL523" s="134">
        <v>1655</v>
      </c>
      <c r="AM523" s="134">
        <f t="shared" si="79"/>
        <v>1655</v>
      </c>
      <c r="AN523" s="135">
        <f t="shared" si="78"/>
        <v>0</v>
      </c>
      <c r="AO523" s="135">
        <f t="shared" si="78"/>
        <v>0</v>
      </c>
      <c r="AP523" s="135">
        <f t="shared" si="78"/>
        <v>0</v>
      </c>
      <c r="AQ523" s="135">
        <f t="shared" si="78"/>
        <v>1.9155092592592592E-2</v>
      </c>
      <c r="AR523" s="135">
        <f t="shared" si="78"/>
        <v>1.9155092592592592E-2</v>
      </c>
      <c r="AS523" s="143"/>
      <c r="AT523" s="144">
        <f>IFERROR(Q523*INDEX(相性スクリプト1!$L$29:$L$33,MATCH(W523,相性スクリプト1!$K$29:$K$33,0),)," ")</f>
        <v>0</v>
      </c>
      <c r="AU523" s="144">
        <f>IFERROR(R523*INDEX(相性スクリプト1!$L$29:$L$33,MATCH(X523,相性スクリプト1!$K$29:$K$33,0),)," ")</f>
        <v>57</v>
      </c>
      <c r="AV523" s="144">
        <f>IFERROR(S523*INDEX(相性スクリプト1!$L$29:$L$33,MATCH(Y523,相性スクリプト1!$K$29:$K$33,0),)," ")</f>
        <v>292</v>
      </c>
      <c r="AW523" s="144">
        <f>IFERROR(T523*INDEX(相性スクリプト1!$L$29:$L$33,MATCH(Z523,相性スクリプト1!$K$29:$K$33,0),)," ")</f>
        <v>29</v>
      </c>
      <c r="AX523" s="144">
        <f>IFERROR(U523*INDEX(相性スクリプト1!$L$29:$L$33,MATCH(AA523,相性スクリプト1!$K$29:$K$33,0),)," ")</f>
        <v>31</v>
      </c>
      <c r="AY523" s="144">
        <f>IFERROR(V523*INDEX(相性スクリプト1!$L$29:$L$33,MATCH(AB523,相性スクリプト1!$K$29:$K$33,0),)," ")</f>
        <v>20.5</v>
      </c>
      <c r="AZ523" s="144">
        <f t="shared" si="77"/>
        <v>6.6116000000000001</v>
      </c>
      <c r="BA523" s="144">
        <f t="shared" si="77"/>
        <v>2.2335000000000003</v>
      </c>
      <c r="BB523" s="144">
        <f t="shared" si="77"/>
        <v>1.1224000000000001</v>
      </c>
      <c r="BC523" s="144">
        <f t="shared" si="75"/>
        <v>4.4553000000000003</v>
      </c>
      <c r="BD523" s="144">
        <f t="shared" si="75"/>
        <v>3.3441999999999998</v>
      </c>
      <c r="BE523" s="144">
        <f t="shared" si="75"/>
        <v>5.5660999999999996</v>
      </c>
      <c r="BF523" s="126">
        <f t="shared" si="80"/>
        <v>621435</v>
      </c>
      <c r="BG523" s="149"/>
    </row>
    <row r="524" spans="1:59" x14ac:dyDescent="0.15">
      <c r="A524" s="108">
        <f t="shared" si="76"/>
        <v>328</v>
      </c>
      <c r="B524" s="54" t="s">
        <v>884</v>
      </c>
      <c r="C524" s="109" t="s">
        <v>200</v>
      </c>
      <c r="D524" s="109" t="s">
        <v>200</v>
      </c>
      <c r="E524" s="110" t="s">
        <v>147</v>
      </c>
      <c r="F524" s="110" t="s">
        <v>150</v>
      </c>
      <c r="G524" s="110">
        <v>470</v>
      </c>
      <c r="H524" s="110" t="s">
        <v>141</v>
      </c>
      <c r="I524" s="110">
        <v>-15</v>
      </c>
      <c r="J524" s="110" t="s">
        <v>134</v>
      </c>
      <c r="K524" s="110">
        <v>12</v>
      </c>
      <c r="L524" s="114"/>
      <c r="M524" s="114"/>
      <c r="N524" s="114"/>
      <c r="O524" s="114"/>
      <c r="P524" s="114"/>
      <c r="Q524" s="17">
        <v>207</v>
      </c>
      <c r="R524" s="17">
        <v>73</v>
      </c>
      <c r="S524" s="17">
        <v>200</v>
      </c>
      <c r="T524" s="17">
        <v>59</v>
      </c>
      <c r="U524" s="17">
        <v>65</v>
      </c>
      <c r="V524" s="17">
        <v>43</v>
      </c>
      <c r="W524" s="122" t="s">
        <v>133</v>
      </c>
      <c r="X524" s="122" t="s">
        <v>134</v>
      </c>
      <c r="Y524" s="122" t="s">
        <v>131</v>
      </c>
      <c r="Z524" s="122" t="s">
        <v>134</v>
      </c>
      <c r="AA524" s="122" t="s">
        <v>134</v>
      </c>
      <c r="AB524" s="122" t="s">
        <v>134</v>
      </c>
      <c r="AC524" s="126">
        <f t="shared" si="74"/>
        <v>6</v>
      </c>
      <c r="AD524" s="126">
        <f t="shared" si="74"/>
        <v>2</v>
      </c>
      <c r="AE524" s="126">
        <f t="shared" si="74"/>
        <v>1</v>
      </c>
      <c r="AF524" s="126">
        <f t="shared" si="73"/>
        <v>4</v>
      </c>
      <c r="AG524" s="126">
        <f t="shared" si="73"/>
        <v>3</v>
      </c>
      <c r="AH524" s="126">
        <f t="shared" si="73"/>
        <v>5</v>
      </c>
      <c r="AI524" s="134">
        <v>3913</v>
      </c>
      <c r="AJ524" s="134">
        <v>333</v>
      </c>
      <c r="AK524" s="134">
        <v>0</v>
      </c>
      <c r="AL524" s="134">
        <v>349</v>
      </c>
      <c r="AM524" s="134">
        <f t="shared" si="79"/>
        <v>4595</v>
      </c>
      <c r="AN524" s="135">
        <f t="shared" si="78"/>
        <v>4.5289351851851851E-2</v>
      </c>
      <c r="AO524" s="135">
        <f t="shared" si="78"/>
        <v>3.8541666666666668E-3</v>
      </c>
      <c r="AP524" s="135">
        <f t="shared" si="78"/>
        <v>0</v>
      </c>
      <c r="AQ524" s="135">
        <f t="shared" si="78"/>
        <v>4.0393518518518521E-3</v>
      </c>
      <c r="AR524" s="135">
        <f t="shared" si="78"/>
        <v>5.3182870370370373E-2</v>
      </c>
      <c r="AS524" s="143"/>
      <c r="AT524" s="144">
        <f>IFERROR(Q524*INDEX(相性スクリプト1!$L$29:$L$33,MATCH(W524,相性スクリプト1!$K$29:$K$33,0),)," ")</f>
        <v>0</v>
      </c>
      <c r="AU524" s="144">
        <f>IFERROR(R524*INDEX(相性スクリプト1!$L$29:$L$33,MATCH(X524,相性スクリプト1!$K$29:$K$33,0),)," ")</f>
        <v>36.5</v>
      </c>
      <c r="AV524" s="144">
        <f>IFERROR(S524*INDEX(相性スクリプト1!$L$29:$L$33,MATCH(Y524,相性スクリプト1!$K$29:$K$33,0),)," ")</f>
        <v>400</v>
      </c>
      <c r="AW524" s="144">
        <f>IFERROR(T524*INDEX(相性スクリプト1!$L$29:$L$33,MATCH(Z524,相性スクリプト1!$K$29:$K$33,0),)," ")</f>
        <v>29.5</v>
      </c>
      <c r="AX524" s="144">
        <f>IFERROR(U524*INDEX(相性スクリプト1!$L$29:$L$33,MATCH(AA524,相性スクリプト1!$K$29:$K$33,0),)," ")</f>
        <v>32.5</v>
      </c>
      <c r="AY524" s="144">
        <f>IFERROR(V524*INDEX(相性スクリプト1!$L$29:$L$33,MATCH(AB524,相性スクリプト1!$K$29:$K$33,0),)," ")</f>
        <v>21.5</v>
      </c>
      <c r="AZ524" s="144">
        <f t="shared" si="77"/>
        <v>6.6116000000000001</v>
      </c>
      <c r="BA524" s="144">
        <f t="shared" si="77"/>
        <v>2.2335000000000003</v>
      </c>
      <c r="BB524" s="144">
        <f t="shared" si="77"/>
        <v>1.1224000000000001</v>
      </c>
      <c r="BC524" s="144">
        <f t="shared" si="75"/>
        <v>4.4553000000000003</v>
      </c>
      <c r="BD524" s="144">
        <f t="shared" si="75"/>
        <v>3.3441999999999998</v>
      </c>
      <c r="BE524" s="144">
        <f t="shared" si="75"/>
        <v>5.5660999999999996</v>
      </c>
      <c r="BF524" s="126">
        <f t="shared" si="80"/>
        <v>621435</v>
      </c>
      <c r="BG524" s="149"/>
    </row>
    <row r="525" spans="1:59" x14ac:dyDescent="0.15">
      <c r="A525" s="108">
        <f t="shared" si="76"/>
        <v>329</v>
      </c>
      <c r="B525" s="54" t="s">
        <v>885</v>
      </c>
      <c r="C525" s="109" t="s">
        <v>200</v>
      </c>
      <c r="D525" s="109" t="s">
        <v>210</v>
      </c>
      <c r="E525" s="110"/>
      <c r="F525" s="110"/>
      <c r="G525" s="110"/>
      <c r="H525" s="110"/>
      <c r="I525" s="110"/>
      <c r="J525" s="110"/>
      <c r="K525" s="110"/>
      <c r="L525" s="114"/>
      <c r="M525" s="114"/>
      <c r="N525" s="114"/>
      <c r="O525" s="114"/>
      <c r="P525" s="114"/>
      <c r="Q525" s="17"/>
      <c r="R525" s="17"/>
      <c r="S525" s="17"/>
      <c r="T525" s="17"/>
      <c r="U525" s="17"/>
      <c r="V525" s="17"/>
      <c r="W525" s="122"/>
      <c r="X525" s="122"/>
      <c r="Y525" s="122"/>
      <c r="Z525" s="122"/>
      <c r="AA525" s="122"/>
      <c r="AB525" s="122"/>
      <c r="AC525" s="126" t="str">
        <f t="shared" si="74"/>
        <v xml:space="preserve"> </v>
      </c>
      <c r="AD525" s="126" t="str">
        <f t="shared" si="74"/>
        <v xml:space="preserve"> </v>
      </c>
      <c r="AE525" s="126" t="str">
        <f t="shared" si="74"/>
        <v xml:space="preserve"> </v>
      </c>
      <c r="AF525" s="126" t="str">
        <f t="shared" si="73"/>
        <v xml:space="preserve"> </v>
      </c>
      <c r="AG525" s="126" t="str">
        <f t="shared" si="73"/>
        <v xml:space="preserve"> </v>
      </c>
      <c r="AH525" s="126" t="str">
        <f t="shared" si="73"/>
        <v xml:space="preserve"> </v>
      </c>
      <c r="AI525" s="134"/>
      <c r="AJ525" s="134"/>
      <c r="AK525" s="134"/>
      <c r="AL525" s="134"/>
      <c r="AM525" s="134" t="str">
        <f t="shared" si="79"/>
        <v xml:space="preserve"> </v>
      </c>
      <c r="AN525" s="135" t="str">
        <f t="shared" si="78"/>
        <v xml:space="preserve"> </v>
      </c>
      <c r="AO525" s="135" t="str">
        <f t="shared" si="78"/>
        <v xml:space="preserve"> </v>
      </c>
      <c r="AP525" s="135" t="str">
        <f t="shared" si="78"/>
        <v xml:space="preserve"> </v>
      </c>
      <c r="AQ525" s="135" t="str">
        <f t="shared" si="78"/>
        <v xml:space="preserve"> </v>
      </c>
      <c r="AR525" s="135" t="str">
        <f t="shared" si="78"/>
        <v xml:space="preserve"> </v>
      </c>
      <c r="AS525" s="143"/>
      <c r="AT525" s="144" t="str">
        <f>IFERROR(Q525*INDEX(相性スクリプト1!$L$29:$L$33,MATCH(W525,相性スクリプト1!$K$29:$K$33,0),)," ")</f>
        <v xml:space="preserve"> </v>
      </c>
      <c r="AU525" s="144" t="str">
        <f>IFERROR(R525*INDEX(相性スクリプト1!$L$29:$L$33,MATCH(X525,相性スクリプト1!$K$29:$K$33,0),)," ")</f>
        <v xml:space="preserve"> </v>
      </c>
      <c r="AV525" s="144" t="str">
        <f>IFERROR(S525*INDEX(相性スクリプト1!$L$29:$L$33,MATCH(Y525,相性スクリプト1!$K$29:$K$33,0),)," ")</f>
        <v xml:space="preserve"> </v>
      </c>
      <c r="AW525" s="144" t="str">
        <f>IFERROR(T525*INDEX(相性スクリプト1!$L$29:$L$33,MATCH(Z525,相性スクリプト1!$K$29:$K$33,0),)," ")</f>
        <v xml:space="preserve"> </v>
      </c>
      <c r="AX525" s="144" t="str">
        <f>IFERROR(U525*INDEX(相性スクリプト1!$L$29:$L$33,MATCH(AA525,相性スクリプト1!$K$29:$K$33,0),)," ")</f>
        <v xml:space="preserve"> </v>
      </c>
      <c r="AY525" s="144" t="str">
        <f>IFERROR(V525*INDEX(相性スクリプト1!$L$29:$L$33,MATCH(AB525,相性スクリプト1!$K$29:$K$33,0),)," ")</f>
        <v xml:space="preserve"> </v>
      </c>
      <c r="AZ525" s="144" t="str">
        <f t="shared" si="77"/>
        <v xml:space="preserve"> </v>
      </c>
      <c r="BA525" s="144" t="str">
        <f t="shared" si="77"/>
        <v xml:space="preserve"> </v>
      </c>
      <c r="BB525" s="144" t="str">
        <f t="shared" si="77"/>
        <v xml:space="preserve"> </v>
      </c>
      <c r="BC525" s="144" t="str">
        <f t="shared" si="75"/>
        <v xml:space="preserve"> </v>
      </c>
      <c r="BD525" s="144" t="str">
        <f t="shared" si="75"/>
        <v xml:space="preserve"> </v>
      </c>
      <c r="BE525" s="144" t="str">
        <f t="shared" si="75"/>
        <v xml:space="preserve"> </v>
      </c>
      <c r="BF525" s="126" t="str">
        <f t="shared" si="80"/>
        <v xml:space="preserve"> </v>
      </c>
      <c r="BG525" s="149"/>
    </row>
    <row r="526" spans="1:59" x14ac:dyDescent="0.15">
      <c r="A526" s="108">
        <f t="shared" si="76"/>
        <v>329</v>
      </c>
      <c r="B526" s="54" t="s">
        <v>886</v>
      </c>
      <c r="C526" s="109" t="s">
        <v>200</v>
      </c>
      <c r="D526" s="109" t="s">
        <v>210</v>
      </c>
      <c r="E526" s="110" t="s">
        <v>147</v>
      </c>
      <c r="F526" s="110" t="s">
        <v>156</v>
      </c>
      <c r="G526" s="110">
        <v>470</v>
      </c>
      <c r="H526" s="110" t="s">
        <v>141</v>
      </c>
      <c r="I526" s="110">
        <v>-15</v>
      </c>
      <c r="J526" s="110" t="s">
        <v>134</v>
      </c>
      <c r="K526" s="110">
        <v>12</v>
      </c>
      <c r="L526" s="114"/>
      <c r="M526" s="114"/>
      <c r="N526" s="114"/>
      <c r="O526" s="114"/>
      <c r="P526" s="114"/>
      <c r="Q526" s="17">
        <v>225</v>
      </c>
      <c r="R526" s="17">
        <v>81</v>
      </c>
      <c r="S526" s="17">
        <v>142</v>
      </c>
      <c r="T526" s="17">
        <v>68</v>
      </c>
      <c r="U526" s="17">
        <v>73</v>
      </c>
      <c r="V526" s="17">
        <v>58</v>
      </c>
      <c r="W526" s="122" t="s">
        <v>133</v>
      </c>
      <c r="X526" s="122" t="s">
        <v>134</v>
      </c>
      <c r="Y526" s="122" t="s">
        <v>131</v>
      </c>
      <c r="Z526" s="122" t="s">
        <v>134</v>
      </c>
      <c r="AA526" s="122" t="s">
        <v>134</v>
      </c>
      <c r="AB526" s="122" t="s">
        <v>134</v>
      </c>
      <c r="AC526" s="126">
        <f t="shared" si="74"/>
        <v>6</v>
      </c>
      <c r="AD526" s="126">
        <f t="shared" si="74"/>
        <v>2</v>
      </c>
      <c r="AE526" s="126">
        <f t="shared" si="74"/>
        <v>1</v>
      </c>
      <c r="AF526" s="126">
        <f t="shared" si="73"/>
        <v>4</v>
      </c>
      <c r="AG526" s="126">
        <f t="shared" si="73"/>
        <v>3</v>
      </c>
      <c r="AH526" s="126">
        <f t="shared" si="73"/>
        <v>5</v>
      </c>
      <c r="AI526" s="134">
        <v>2581</v>
      </c>
      <c r="AJ526" s="134">
        <v>0</v>
      </c>
      <c r="AK526" s="134">
        <v>0</v>
      </c>
      <c r="AL526" s="134">
        <v>275</v>
      </c>
      <c r="AM526" s="134">
        <f t="shared" si="79"/>
        <v>2856</v>
      </c>
      <c r="AN526" s="135">
        <f t="shared" si="78"/>
        <v>2.987268518518519E-2</v>
      </c>
      <c r="AO526" s="135">
        <f t="shared" si="78"/>
        <v>0</v>
      </c>
      <c r="AP526" s="135">
        <f t="shared" si="78"/>
        <v>0</v>
      </c>
      <c r="AQ526" s="135">
        <f t="shared" si="78"/>
        <v>3.1828703703703706E-3</v>
      </c>
      <c r="AR526" s="135">
        <f t="shared" si="78"/>
        <v>3.3055555555555553E-2</v>
      </c>
      <c r="AS526" s="143"/>
      <c r="AT526" s="144">
        <f>IFERROR(Q526*INDEX(相性スクリプト1!$L$29:$L$33,MATCH(W526,相性スクリプト1!$K$29:$K$33,0),)," ")</f>
        <v>0</v>
      </c>
      <c r="AU526" s="144">
        <f>IFERROR(R526*INDEX(相性スクリプト1!$L$29:$L$33,MATCH(X526,相性スクリプト1!$K$29:$K$33,0),)," ")</f>
        <v>40.5</v>
      </c>
      <c r="AV526" s="144">
        <f>IFERROR(S526*INDEX(相性スクリプト1!$L$29:$L$33,MATCH(Y526,相性スクリプト1!$K$29:$K$33,0),)," ")</f>
        <v>284</v>
      </c>
      <c r="AW526" s="144">
        <f>IFERROR(T526*INDEX(相性スクリプト1!$L$29:$L$33,MATCH(Z526,相性スクリプト1!$K$29:$K$33,0),)," ")</f>
        <v>34</v>
      </c>
      <c r="AX526" s="144">
        <f>IFERROR(U526*INDEX(相性スクリプト1!$L$29:$L$33,MATCH(AA526,相性スクリプト1!$K$29:$K$33,0),)," ")</f>
        <v>36.5</v>
      </c>
      <c r="AY526" s="144">
        <f>IFERROR(V526*INDEX(相性スクリプト1!$L$29:$L$33,MATCH(AB526,相性スクリプト1!$K$29:$K$33,0),)," ")</f>
        <v>29</v>
      </c>
      <c r="AZ526" s="144">
        <f t="shared" si="77"/>
        <v>6.6116000000000001</v>
      </c>
      <c r="BA526" s="144">
        <f t="shared" si="77"/>
        <v>2.2335000000000003</v>
      </c>
      <c r="BB526" s="144">
        <f t="shared" si="77"/>
        <v>1.1224000000000001</v>
      </c>
      <c r="BC526" s="144">
        <f t="shared" si="75"/>
        <v>4.4553000000000003</v>
      </c>
      <c r="BD526" s="144">
        <f t="shared" si="75"/>
        <v>3.3441999999999998</v>
      </c>
      <c r="BE526" s="144">
        <f t="shared" si="75"/>
        <v>5.5660999999999996</v>
      </c>
      <c r="BF526" s="126">
        <f t="shared" si="80"/>
        <v>621435</v>
      </c>
      <c r="BG526" s="149"/>
    </row>
    <row r="527" spans="1:59" x14ac:dyDescent="0.15">
      <c r="A527" s="108">
        <f t="shared" si="76"/>
        <v>329</v>
      </c>
      <c r="B527" s="54" t="s">
        <v>887</v>
      </c>
      <c r="C527" s="109" t="s">
        <v>200</v>
      </c>
      <c r="D527" s="109" t="s">
        <v>210</v>
      </c>
      <c r="E527" s="110" t="s">
        <v>147</v>
      </c>
      <c r="F527" s="110" t="s">
        <v>156</v>
      </c>
      <c r="G527" s="110">
        <v>470</v>
      </c>
      <c r="H527" s="110" t="s">
        <v>141</v>
      </c>
      <c r="I527" s="110">
        <v>-15</v>
      </c>
      <c r="J527" s="110" t="s">
        <v>134</v>
      </c>
      <c r="K527" s="110">
        <v>12</v>
      </c>
      <c r="L527" s="114" t="s">
        <v>380</v>
      </c>
      <c r="M527" s="114" t="s">
        <v>570</v>
      </c>
      <c r="N527" s="114"/>
      <c r="O527" s="114"/>
      <c r="P527" s="114"/>
      <c r="Q527" s="17">
        <v>214</v>
      </c>
      <c r="R527" s="17">
        <v>80</v>
      </c>
      <c r="S527" s="17">
        <v>159</v>
      </c>
      <c r="T527" s="17">
        <v>51</v>
      </c>
      <c r="U527" s="17">
        <v>65</v>
      </c>
      <c r="V527" s="17">
        <v>71</v>
      </c>
      <c r="W527" s="122" t="s">
        <v>133</v>
      </c>
      <c r="X527" s="122" t="s">
        <v>134</v>
      </c>
      <c r="Y527" s="122" t="s">
        <v>131</v>
      </c>
      <c r="Z527" s="122" t="s">
        <v>134</v>
      </c>
      <c r="AA527" s="122" t="s">
        <v>134</v>
      </c>
      <c r="AB527" s="122" t="s">
        <v>134</v>
      </c>
      <c r="AC527" s="126">
        <f t="shared" si="74"/>
        <v>6</v>
      </c>
      <c r="AD527" s="126">
        <f t="shared" si="74"/>
        <v>2</v>
      </c>
      <c r="AE527" s="126">
        <f t="shared" si="74"/>
        <v>1</v>
      </c>
      <c r="AF527" s="126">
        <f t="shared" si="73"/>
        <v>5</v>
      </c>
      <c r="AG527" s="126">
        <f t="shared" si="73"/>
        <v>4</v>
      </c>
      <c r="AH527" s="126">
        <f t="shared" si="73"/>
        <v>3</v>
      </c>
      <c r="AI527" s="134">
        <v>3865</v>
      </c>
      <c r="AJ527" s="134">
        <v>0</v>
      </c>
      <c r="AK527" s="134">
        <v>0</v>
      </c>
      <c r="AL527" s="134">
        <v>232</v>
      </c>
      <c r="AM527" s="134">
        <f t="shared" si="79"/>
        <v>4097</v>
      </c>
      <c r="AN527" s="135">
        <f t="shared" si="78"/>
        <v>4.4733796296296292E-2</v>
      </c>
      <c r="AO527" s="135">
        <f t="shared" si="78"/>
        <v>0</v>
      </c>
      <c r="AP527" s="135">
        <f t="shared" si="78"/>
        <v>0</v>
      </c>
      <c r="AQ527" s="135">
        <f t="shared" si="78"/>
        <v>2.685185185185185E-3</v>
      </c>
      <c r="AR527" s="135">
        <f t="shared" si="78"/>
        <v>4.7418981481481486E-2</v>
      </c>
      <c r="AS527" s="143"/>
      <c r="AT527" s="144">
        <f>IFERROR(Q527*INDEX(相性スクリプト1!$L$29:$L$33,MATCH(W527,相性スクリプト1!$K$29:$K$33,0),)," ")</f>
        <v>0</v>
      </c>
      <c r="AU527" s="144">
        <f>IFERROR(R527*INDEX(相性スクリプト1!$L$29:$L$33,MATCH(X527,相性スクリプト1!$K$29:$K$33,0),)," ")</f>
        <v>40</v>
      </c>
      <c r="AV527" s="144">
        <f>IFERROR(S527*INDEX(相性スクリプト1!$L$29:$L$33,MATCH(Y527,相性スクリプト1!$K$29:$K$33,0),)," ")</f>
        <v>318</v>
      </c>
      <c r="AW527" s="144">
        <f>IFERROR(T527*INDEX(相性スクリプト1!$L$29:$L$33,MATCH(Z527,相性スクリプト1!$K$29:$K$33,0),)," ")</f>
        <v>25.5</v>
      </c>
      <c r="AX527" s="144">
        <f>IFERROR(U527*INDEX(相性スクリプト1!$L$29:$L$33,MATCH(AA527,相性スクリプト1!$K$29:$K$33,0),)," ")</f>
        <v>32.5</v>
      </c>
      <c r="AY527" s="144">
        <f>IFERROR(V527*INDEX(相性スクリプト1!$L$29:$L$33,MATCH(AB527,相性スクリプト1!$K$29:$K$33,0),)," ")</f>
        <v>35.5</v>
      </c>
      <c r="AZ527" s="144">
        <f t="shared" si="77"/>
        <v>6.6116000000000001</v>
      </c>
      <c r="BA527" s="144">
        <f t="shared" si="77"/>
        <v>2.2335000000000003</v>
      </c>
      <c r="BB527" s="144">
        <f t="shared" si="77"/>
        <v>1.1224000000000001</v>
      </c>
      <c r="BC527" s="144">
        <f t="shared" si="75"/>
        <v>5.5663</v>
      </c>
      <c r="BD527" s="144">
        <f t="shared" si="75"/>
        <v>4.4552000000000005</v>
      </c>
      <c r="BE527" s="144">
        <f t="shared" si="75"/>
        <v>3.3441000000000001</v>
      </c>
      <c r="BF527" s="126">
        <f t="shared" si="80"/>
        <v>621543</v>
      </c>
      <c r="BG527" s="149"/>
    </row>
    <row r="528" spans="1:59" x14ac:dyDescent="0.15">
      <c r="A528" s="108">
        <f t="shared" si="76"/>
        <v>329</v>
      </c>
      <c r="B528" s="54" t="s">
        <v>888</v>
      </c>
      <c r="C528" s="109" t="s">
        <v>200</v>
      </c>
      <c r="D528" s="109" t="s">
        <v>210</v>
      </c>
      <c r="E528" s="110" t="s">
        <v>147</v>
      </c>
      <c r="F528" s="110" t="s">
        <v>156</v>
      </c>
      <c r="G528" s="110">
        <v>390</v>
      </c>
      <c r="H528" s="110" t="s">
        <v>166</v>
      </c>
      <c r="I528" s="110">
        <v>-65</v>
      </c>
      <c r="J528" s="110" t="s">
        <v>134</v>
      </c>
      <c r="K528" s="110">
        <v>12</v>
      </c>
      <c r="L528" s="114" t="s">
        <v>335</v>
      </c>
      <c r="M528" s="114"/>
      <c r="N528" s="114"/>
      <c r="O528" s="114"/>
      <c r="P528" s="114"/>
      <c r="Q528" s="17">
        <v>212</v>
      </c>
      <c r="R528" s="17">
        <v>99</v>
      </c>
      <c r="S528" s="17">
        <v>189</v>
      </c>
      <c r="T528" s="17">
        <v>132</v>
      </c>
      <c r="U528" s="17">
        <v>102</v>
      </c>
      <c r="V528" s="17">
        <v>72</v>
      </c>
      <c r="W528" s="122" t="s">
        <v>134</v>
      </c>
      <c r="X528" s="122" t="s">
        <v>134</v>
      </c>
      <c r="Y528" s="122" t="s">
        <v>131</v>
      </c>
      <c r="Z528" s="122" t="s">
        <v>144</v>
      </c>
      <c r="AA528" s="122" t="s">
        <v>134</v>
      </c>
      <c r="AB528" s="122" t="s">
        <v>134</v>
      </c>
      <c r="AC528" s="126">
        <f t="shared" si="74"/>
        <v>3</v>
      </c>
      <c r="AD528" s="126">
        <f t="shared" si="74"/>
        <v>5</v>
      </c>
      <c r="AE528" s="126">
        <f t="shared" si="74"/>
        <v>1</v>
      </c>
      <c r="AF528" s="126">
        <f t="shared" si="73"/>
        <v>2</v>
      </c>
      <c r="AG528" s="126">
        <f t="shared" si="73"/>
        <v>4</v>
      </c>
      <c r="AH528" s="126">
        <f t="shared" si="73"/>
        <v>6</v>
      </c>
      <c r="AI528" s="134" t="s">
        <v>295</v>
      </c>
      <c r="AJ528" s="134" t="s">
        <v>295</v>
      </c>
      <c r="AK528" s="134" t="s">
        <v>295</v>
      </c>
      <c r="AL528" s="134" t="s">
        <v>295</v>
      </c>
      <c r="AM528" s="134" t="str">
        <f t="shared" si="79"/>
        <v>-</v>
      </c>
      <c r="AN528" s="135" t="str">
        <f t="shared" si="78"/>
        <v>-</v>
      </c>
      <c r="AO528" s="135" t="str">
        <f t="shared" si="78"/>
        <v>-</v>
      </c>
      <c r="AP528" s="135" t="str">
        <f t="shared" si="78"/>
        <v>-</v>
      </c>
      <c r="AQ528" s="135" t="str">
        <f t="shared" si="78"/>
        <v>-</v>
      </c>
      <c r="AR528" s="135" t="str">
        <f t="shared" si="78"/>
        <v>-</v>
      </c>
      <c r="AS528" s="143"/>
      <c r="AT528" s="144">
        <f>IFERROR(Q528*INDEX(相性スクリプト1!$L$29:$L$33,MATCH(W528,相性スクリプト1!$K$29:$K$33,0),)," ")</f>
        <v>106</v>
      </c>
      <c r="AU528" s="144">
        <f>IFERROR(R528*INDEX(相性スクリプト1!$L$29:$L$33,MATCH(X528,相性スクリプト1!$K$29:$K$33,0),)," ")</f>
        <v>49.5</v>
      </c>
      <c r="AV528" s="144">
        <f>IFERROR(S528*INDEX(相性スクリプト1!$L$29:$L$33,MATCH(Y528,相性スクリプト1!$K$29:$K$33,0),)," ")</f>
        <v>378</v>
      </c>
      <c r="AW528" s="144">
        <f>IFERROR(T528*INDEX(相性スクリプト1!$L$29:$L$33,MATCH(Z528,相性スクリプト1!$K$29:$K$33,0),)," ")</f>
        <v>132</v>
      </c>
      <c r="AX528" s="144">
        <f>IFERROR(U528*INDEX(相性スクリプト1!$L$29:$L$33,MATCH(AA528,相性スクリプト1!$K$29:$K$33,0),)," ")</f>
        <v>51</v>
      </c>
      <c r="AY528" s="144">
        <f>IFERROR(V528*INDEX(相性スクリプト1!$L$29:$L$33,MATCH(AB528,相性スクリプト1!$K$29:$K$33,0),)," ")</f>
        <v>36</v>
      </c>
      <c r="AZ528" s="144">
        <f t="shared" si="77"/>
        <v>3.3115999999999994</v>
      </c>
      <c r="BA528" s="144">
        <f t="shared" si="77"/>
        <v>5.5554999999999994</v>
      </c>
      <c r="BB528" s="144">
        <f t="shared" si="77"/>
        <v>1.1224000000000001</v>
      </c>
      <c r="BC528" s="144">
        <f t="shared" si="75"/>
        <v>2.2333000000000003</v>
      </c>
      <c r="BD528" s="144">
        <f t="shared" si="75"/>
        <v>4.4442000000000004</v>
      </c>
      <c r="BE528" s="144">
        <f t="shared" si="75"/>
        <v>6.6660999999999992</v>
      </c>
      <c r="BF528" s="126">
        <f t="shared" si="80"/>
        <v>351246</v>
      </c>
      <c r="BG528" s="149" t="s">
        <v>296</v>
      </c>
    </row>
    <row r="529" spans="1:59" x14ac:dyDescent="0.15">
      <c r="A529" s="108">
        <f t="shared" si="76"/>
        <v>330</v>
      </c>
      <c r="B529" s="54" t="s">
        <v>889</v>
      </c>
      <c r="C529" s="109" t="s">
        <v>200</v>
      </c>
      <c r="D529" s="109" t="s">
        <v>210</v>
      </c>
      <c r="E529" s="110"/>
      <c r="F529" s="110"/>
      <c r="G529" s="110"/>
      <c r="H529" s="110"/>
      <c r="I529" s="110"/>
      <c r="J529" s="110"/>
      <c r="K529" s="110"/>
      <c r="L529" s="114"/>
      <c r="M529" s="114"/>
      <c r="N529" s="114"/>
      <c r="O529" s="114"/>
      <c r="P529" s="114"/>
      <c r="Q529" s="17"/>
      <c r="R529" s="17"/>
      <c r="S529" s="17"/>
      <c r="T529" s="17"/>
      <c r="U529" s="17"/>
      <c r="V529" s="17"/>
      <c r="W529" s="122"/>
      <c r="X529" s="122"/>
      <c r="Y529" s="122"/>
      <c r="Z529" s="122"/>
      <c r="AA529" s="122"/>
      <c r="AB529" s="122"/>
      <c r="AC529" s="126" t="str">
        <f t="shared" si="74"/>
        <v xml:space="preserve"> </v>
      </c>
      <c r="AD529" s="126" t="str">
        <f t="shared" si="74"/>
        <v xml:space="preserve"> </v>
      </c>
      <c r="AE529" s="126" t="str">
        <f t="shared" si="74"/>
        <v xml:space="preserve"> </v>
      </c>
      <c r="AF529" s="126" t="str">
        <f t="shared" si="73"/>
        <v xml:space="preserve"> </v>
      </c>
      <c r="AG529" s="126" t="str">
        <f t="shared" si="73"/>
        <v xml:space="preserve"> </v>
      </c>
      <c r="AH529" s="126" t="str">
        <f t="shared" si="73"/>
        <v xml:space="preserve"> </v>
      </c>
      <c r="AI529" s="134"/>
      <c r="AJ529" s="134"/>
      <c r="AK529" s="134"/>
      <c r="AL529" s="134"/>
      <c r="AM529" s="134" t="str">
        <f t="shared" si="79"/>
        <v xml:space="preserve"> </v>
      </c>
      <c r="AN529" s="135" t="str">
        <f t="shared" si="78"/>
        <v xml:space="preserve"> </v>
      </c>
      <c r="AO529" s="135" t="str">
        <f t="shared" si="78"/>
        <v xml:space="preserve"> </v>
      </c>
      <c r="AP529" s="135" t="str">
        <f t="shared" si="78"/>
        <v xml:space="preserve"> </v>
      </c>
      <c r="AQ529" s="135" t="str">
        <f t="shared" si="78"/>
        <v xml:space="preserve"> </v>
      </c>
      <c r="AR529" s="135" t="str">
        <f t="shared" si="78"/>
        <v xml:space="preserve"> </v>
      </c>
      <c r="AS529" s="143"/>
      <c r="AT529" s="144" t="str">
        <f>IFERROR(Q529*INDEX(相性スクリプト1!$L$29:$L$33,MATCH(W529,相性スクリプト1!$K$29:$K$33,0),)," ")</f>
        <v xml:space="preserve"> </v>
      </c>
      <c r="AU529" s="144" t="str">
        <f>IFERROR(R529*INDEX(相性スクリプト1!$L$29:$L$33,MATCH(X529,相性スクリプト1!$K$29:$K$33,0),)," ")</f>
        <v xml:space="preserve"> </v>
      </c>
      <c r="AV529" s="144" t="str">
        <f>IFERROR(S529*INDEX(相性スクリプト1!$L$29:$L$33,MATCH(Y529,相性スクリプト1!$K$29:$K$33,0),)," ")</f>
        <v xml:space="preserve"> </v>
      </c>
      <c r="AW529" s="144" t="str">
        <f>IFERROR(T529*INDEX(相性スクリプト1!$L$29:$L$33,MATCH(Z529,相性スクリプト1!$K$29:$K$33,0),)," ")</f>
        <v xml:space="preserve"> </v>
      </c>
      <c r="AX529" s="144" t="str">
        <f>IFERROR(U529*INDEX(相性スクリプト1!$L$29:$L$33,MATCH(AA529,相性スクリプト1!$K$29:$K$33,0),)," ")</f>
        <v xml:space="preserve"> </v>
      </c>
      <c r="AY529" s="144" t="str">
        <f>IFERROR(V529*INDEX(相性スクリプト1!$L$29:$L$33,MATCH(AB529,相性スクリプト1!$K$29:$K$33,0),)," ")</f>
        <v xml:space="preserve"> </v>
      </c>
      <c r="AZ529" s="144" t="str">
        <f t="shared" si="77"/>
        <v xml:space="preserve"> </v>
      </c>
      <c r="BA529" s="144" t="str">
        <f t="shared" si="77"/>
        <v xml:space="preserve"> </v>
      </c>
      <c r="BB529" s="144" t="str">
        <f t="shared" si="77"/>
        <v xml:space="preserve"> </v>
      </c>
      <c r="BC529" s="144" t="str">
        <f t="shared" si="75"/>
        <v xml:space="preserve"> </v>
      </c>
      <c r="BD529" s="144" t="str">
        <f t="shared" si="75"/>
        <v xml:space="preserve"> </v>
      </c>
      <c r="BE529" s="144" t="str">
        <f t="shared" si="75"/>
        <v xml:space="preserve"> </v>
      </c>
      <c r="BF529" s="126" t="str">
        <f t="shared" si="80"/>
        <v xml:space="preserve"> </v>
      </c>
      <c r="BG529" s="149"/>
    </row>
    <row r="530" spans="1:59" x14ac:dyDescent="0.15">
      <c r="A530" s="108">
        <f t="shared" si="76"/>
        <v>330</v>
      </c>
      <c r="B530" s="54" t="s">
        <v>890</v>
      </c>
      <c r="C530" s="109" t="s">
        <v>200</v>
      </c>
      <c r="D530" s="109" t="s">
        <v>210</v>
      </c>
      <c r="E530" s="110" t="s">
        <v>147</v>
      </c>
      <c r="F530" s="110" t="s">
        <v>212</v>
      </c>
      <c r="G530" s="110">
        <v>390</v>
      </c>
      <c r="H530" s="110" t="s">
        <v>166</v>
      </c>
      <c r="I530" s="110">
        <v>-65</v>
      </c>
      <c r="J530" s="110" t="s">
        <v>134</v>
      </c>
      <c r="K530" s="110">
        <v>12</v>
      </c>
      <c r="L530" s="114" t="s">
        <v>335</v>
      </c>
      <c r="M530" s="114" t="s">
        <v>891</v>
      </c>
      <c r="N530" s="114"/>
      <c r="O530" s="114"/>
      <c r="P530" s="114"/>
      <c r="Q530" s="17">
        <v>208</v>
      </c>
      <c r="R530" s="17">
        <v>91</v>
      </c>
      <c r="S530" s="17">
        <v>204</v>
      </c>
      <c r="T530" s="17">
        <v>124</v>
      </c>
      <c r="U530" s="17">
        <v>96</v>
      </c>
      <c r="V530" s="17">
        <v>79</v>
      </c>
      <c r="W530" s="122" t="s">
        <v>134</v>
      </c>
      <c r="X530" s="122" t="s">
        <v>134</v>
      </c>
      <c r="Y530" s="122" t="s">
        <v>131</v>
      </c>
      <c r="Z530" s="122" t="s">
        <v>144</v>
      </c>
      <c r="AA530" s="122" t="s">
        <v>134</v>
      </c>
      <c r="AB530" s="122" t="s">
        <v>134</v>
      </c>
      <c r="AC530" s="126">
        <f t="shared" si="74"/>
        <v>3</v>
      </c>
      <c r="AD530" s="126">
        <f t="shared" si="74"/>
        <v>5</v>
      </c>
      <c r="AE530" s="126">
        <f t="shared" si="74"/>
        <v>1</v>
      </c>
      <c r="AF530" s="126">
        <f t="shared" si="73"/>
        <v>2</v>
      </c>
      <c r="AG530" s="126">
        <f t="shared" si="73"/>
        <v>4</v>
      </c>
      <c r="AH530" s="126">
        <f t="shared" si="73"/>
        <v>6</v>
      </c>
      <c r="AI530" s="134">
        <v>710</v>
      </c>
      <c r="AJ530" s="134">
        <v>0</v>
      </c>
      <c r="AK530" s="134">
        <v>0</v>
      </c>
      <c r="AL530" s="134">
        <v>217</v>
      </c>
      <c r="AM530" s="134">
        <f t="shared" si="79"/>
        <v>927</v>
      </c>
      <c r="AN530" s="135">
        <f t="shared" si="78"/>
        <v>8.2175925925925923E-3</v>
      </c>
      <c r="AO530" s="135">
        <f t="shared" si="78"/>
        <v>0</v>
      </c>
      <c r="AP530" s="135">
        <f t="shared" si="78"/>
        <v>0</v>
      </c>
      <c r="AQ530" s="135">
        <f t="shared" si="78"/>
        <v>2.5115740740740741E-3</v>
      </c>
      <c r="AR530" s="135">
        <f t="shared" si="78"/>
        <v>1.0729166666666668E-2</v>
      </c>
      <c r="AS530" s="143"/>
      <c r="AT530" s="144">
        <f>IFERROR(Q530*INDEX(相性スクリプト1!$L$29:$L$33,MATCH(W530,相性スクリプト1!$K$29:$K$33,0),)," ")</f>
        <v>104</v>
      </c>
      <c r="AU530" s="144">
        <f>IFERROR(R530*INDEX(相性スクリプト1!$L$29:$L$33,MATCH(X530,相性スクリプト1!$K$29:$K$33,0),)," ")</f>
        <v>45.5</v>
      </c>
      <c r="AV530" s="144">
        <f>IFERROR(S530*INDEX(相性スクリプト1!$L$29:$L$33,MATCH(Y530,相性スクリプト1!$K$29:$K$33,0),)," ")</f>
        <v>408</v>
      </c>
      <c r="AW530" s="144">
        <f>IFERROR(T530*INDEX(相性スクリプト1!$L$29:$L$33,MATCH(Z530,相性スクリプト1!$K$29:$K$33,0),)," ")</f>
        <v>124</v>
      </c>
      <c r="AX530" s="144">
        <f>IFERROR(U530*INDEX(相性スクリプト1!$L$29:$L$33,MATCH(AA530,相性スクリプト1!$K$29:$K$33,0),)," ")</f>
        <v>48</v>
      </c>
      <c r="AY530" s="144">
        <f>IFERROR(V530*INDEX(相性スクリプト1!$L$29:$L$33,MATCH(AB530,相性スクリプト1!$K$29:$K$33,0),)," ")</f>
        <v>39.5</v>
      </c>
      <c r="AZ530" s="144">
        <f t="shared" si="77"/>
        <v>3.3115999999999994</v>
      </c>
      <c r="BA530" s="144">
        <f t="shared" si="77"/>
        <v>5.5554999999999994</v>
      </c>
      <c r="BB530" s="144">
        <f t="shared" si="77"/>
        <v>1.1224000000000001</v>
      </c>
      <c r="BC530" s="144">
        <f t="shared" si="75"/>
        <v>2.2333000000000003</v>
      </c>
      <c r="BD530" s="144">
        <f t="shared" si="75"/>
        <v>4.4442000000000004</v>
      </c>
      <c r="BE530" s="144">
        <f t="shared" si="75"/>
        <v>6.6660999999999992</v>
      </c>
      <c r="BF530" s="126">
        <f t="shared" si="80"/>
        <v>351246</v>
      </c>
      <c r="BG530" s="149"/>
    </row>
    <row r="531" spans="1:59" x14ac:dyDescent="0.15">
      <c r="A531" s="108">
        <f t="shared" si="76"/>
        <v>330</v>
      </c>
      <c r="B531" s="54" t="s">
        <v>892</v>
      </c>
      <c r="C531" s="109" t="s">
        <v>200</v>
      </c>
      <c r="D531" s="109" t="s">
        <v>210</v>
      </c>
      <c r="E531" s="110" t="s">
        <v>147</v>
      </c>
      <c r="F531" s="110" t="s">
        <v>212</v>
      </c>
      <c r="G531" s="110">
        <v>390</v>
      </c>
      <c r="H531" s="110" t="s">
        <v>166</v>
      </c>
      <c r="I531" s="110">
        <v>-65</v>
      </c>
      <c r="J531" s="110" t="s">
        <v>134</v>
      </c>
      <c r="K531" s="110">
        <v>12</v>
      </c>
      <c r="L531" s="114" t="s">
        <v>335</v>
      </c>
      <c r="M531" s="114" t="s">
        <v>893</v>
      </c>
      <c r="N531" s="114"/>
      <c r="O531" s="114"/>
      <c r="P531" s="114" t="s">
        <v>152</v>
      </c>
      <c r="Q531" s="17">
        <v>209</v>
      </c>
      <c r="R531" s="17">
        <v>93</v>
      </c>
      <c r="S531" s="17">
        <v>184</v>
      </c>
      <c r="T531" s="17">
        <v>148</v>
      </c>
      <c r="U531" s="17">
        <v>100</v>
      </c>
      <c r="V531" s="17">
        <v>68</v>
      </c>
      <c r="W531" s="122" t="s">
        <v>134</v>
      </c>
      <c r="X531" s="122" t="s">
        <v>134</v>
      </c>
      <c r="Y531" s="122" t="s">
        <v>131</v>
      </c>
      <c r="Z531" s="122" t="s">
        <v>144</v>
      </c>
      <c r="AA531" s="122" t="s">
        <v>134</v>
      </c>
      <c r="AB531" s="122" t="s">
        <v>134</v>
      </c>
      <c r="AC531" s="126">
        <f t="shared" si="74"/>
        <v>3</v>
      </c>
      <c r="AD531" s="126">
        <f t="shared" si="74"/>
        <v>5</v>
      </c>
      <c r="AE531" s="126">
        <f t="shared" si="74"/>
        <v>1</v>
      </c>
      <c r="AF531" s="126">
        <f t="shared" si="73"/>
        <v>2</v>
      </c>
      <c r="AG531" s="126">
        <f t="shared" si="73"/>
        <v>4</v>
      </c>
      <c r="AH531" s="126">
        <f t="shared" si="73"/>
        <v>6</v>
      </c>
      <c r="AI531" s="134">
        <v>2136</v>
      </c>
      <c r="AJ531" s="134">
        <v>0</v>
      </c>
      <c r="AK531" s="134">
        <v>0</v>
      </c>
      <c r="AL531" s="134">
        <v>219</v>
      </c>
      <c r="AM531" s="134">
        <f t="shared" si="79"/>
        <v>2355</v>
      </c>
      <c r="AN531" s="135">
        <f t="shared" si="78"/>
        <v>2.4722222222222222E-2</v>
      </c>
      <c r="AO531" s="135">
        <f t="shared" si="78"/>
        <v>0</v>
      </c>
      <c r="AP531" s="135">
        <f t="shared" si="78"/>
        <v>0</v>
      </c>
      <c r="AQ531" s="135">
        <f t="shared" si="78"/>
        <v>2.5347222222222221E-3</v>
      </c>
      <c r="AR531" s="135">
        <f t="shared" si="78"/>
        <v>2.7256944444444445E-2</v>
      </c>
      <c r="AS531" s="143"/>
      <c r="AT531" s="144">
        <f>IFERROR(Q531*INDEX(相性スクリプト1!$L$29:$L$33,MATCH(W531,相性スクリプト1!$K$29:$K$33,0),)," ")</f>
        <v>104.5</v>
      </c>
      <c r="AU531" s="144">
        <f>IFERROR(R531*INDEX(相性スクリプト1!$L$29:$L$33,MATCH(X531,相性スクリプト1!$K$29:$K$33,0),)," ")</f>
        <v>46.5</v>
      </c>
      <c r="AV531" s="144">
        <f>IFERROR(S531*INDEX(相性スクリプト1!$L$29:$L$33,MATCH(Y531,相性スクリプト1!$K$29:$K$33,0),)," ")</f>
        <v>368</v>
      </c>
      <c r="AW531" s="144">
        <f>IFERROR(T531*INDEX(相性スクリプト1!$L$29:$L$33,MATCH(Z531,相性スクリプト1!$K$29:$K$33,0),)," ")</f>
        <v>148</v>
      </c>
      <c r="AX531" s="144">
        <f>IFERROR(U531*INDEX(相性スクリプト1!$L$29:$L$33,MATCH(AA531,相性スクリプト1!$K$29:$K$33,0),)," ")</f>
        <v>50</v>
      </c>
      <c r="AY531" s="144">
        <f>IFERROR(V531*INDEX(相性スクリプト1!$L$29:$L$33,MATCH(AB531,相性スクリプト1!$K$29:$K$33,0),)," ")</f>
        <v>34</v>
      </c>
      <c r="AZ531" s="144">
        <f t="shared" si="77"/>
        <v>3.3115999999999994</v>
      </c>
      <c r="BA531" s="144">
        <f t="shared" si="77"/>
        <v>5.5554999999999994</v>
      </c>
      <c r="BB531" s="144">
        <f t="shared" si="77"/>
        <v>1.1224000000000001</v>
      </c>
      <c r="BC531" s="144">
        <f t="shared" si="75"/>
        <v>2.2333000000000003</v>
      </c>
      <c r="BD531" s="144">
        <f t="shared" si="75"/>
        <v>4.4442000000000004</v>
      </c>
      <c r="BE531" s="144">
        <f t="shared" si="75"/>
        <v>6.6660999999999992</v>
      </c>
      <c r="BF531" s="126">
        <f t="shared" si="80"/>
        <v>351246</v>
      </c>
      <c r="BG531" s="149"/>
    </row>
    <row r="532" spans="1:59" x14ac:dyDescent="0.15">
      <c r="A532" s="108">
        <f t="shared" si="76"/>
        <v>330</v>
      </c>
      <c r="B532" s="54" t="s">
        <v>894</v>
      </c>
      <c r="C532" s="109" t="s">
        <v>200</v>
      </c>
      <c r="D532" s="109" t="s">
        <v>210</v>
      </c>
      <c r="E532" s="110" t="s">
        <v>147</v>
      </c>
      <c r="F532" s="110" t="s">
        <v>212</v>
      </c>
      <c r="G532" s="110">
        <v>470</v>
      </c>
      <c r="H532" s="110" t="s">
        <v>166</v>
      </c>
      <c r="I532" s="110">
        <v>-15</v>
      </c>
      <c r="J532" s="110" t="s">
        <v>134</v>
      </c>
      <c r="K532" s="110">
        <v>12</v>
      </c>
      <c r="L532" s="114"/>
      <c r="M532" s="114"/>
      <c r="N532" s="114"/>
      <c r="O532" s="114"/>
      <c r="P532" s="114" t="s">
        <v>237</v>
      </c>
      <c r="Q532" s="17">
        <v>233</v>
      </c>
      <c r="R532" s="17">
        <v>86</v>
      </c>
      <c r="S532" s="17">
        <v>145</v>
      </c>
      <c r="T532" s="17">
        <v>64</v>
      </c>
      <c r="U532" s="17">
        <v>67</v>
      </c>
      <c r="V532" s="17">
        <v>48</v>
      </c>
      <c r="W532" s="122" t="s">
        <v>133</v>
      </c>
      <c r="X532" s="122" t="s">
        <v>134</v>
      </c>
      <c r="Y532" s="122" t="s">
        <v>131</v>
      </c>
      <c r="Z532" s="122" t="s">
        <v>134</v>
      </c>
      <c r="AA532" s="122" t="s">
        <v>134</v>
      </c>
      <c r="AB532" s="122" t="s">
        <v>134</v>
      </c>
      <c r="AC532" s="126">
        <f t="shared" si="74"/>
        <v>6</v>
      </c>
      <c r="AD532" s="126">
        <f t="shared" si="74"/>
        <v>2</v>
      </c>
      <c r="AE532" s="126">
        <f t="shared" si="74"/>
        <v>1</v>
      </c>
      <c r="AF532" s="126">
        <f t="shared" si="73"/>
        <v>4</v>
      </c>
      <c r="AG532" s="126">
        <f t="shared" si="73"/>
        <v>3</v>
      </c>
      <c r="AH532" s="126">
        <f t="shared" si="73"/>
        <v>5</v>
      </c>
      <c r="AI532" s="134">
        <v>3755</v>
      </c>
      <c r="AJ532" s="134">
        <v>0</v>
      </c>
      <c r="AK532" s="134">
        <v>0</v>
      </c>
      <c r="AL532" s="134">
        <v>194</v>
      </c>
      <c r="AM532" s="134">
        <f t="shared" si="79"/>
        <v>3949</v>
      </c>
      <c r="AN532" s="135">
        <f t="shared" si="78"/>
        <v>4.3460648148148144E-2</v>
      </c>
      <c r="AO532" s="135">
        <f t="shared" si="78"/>
        <v>0</v>
      </c>
      <c r="AP532" s="135">
        <f t="shared" si="78"/>
        <v>0</v>
      </c>
      <c r="AQ532" s="135">
        <f t="shared" si="78"/>
        <v>2.2453703703703707E-3</v>
      </c>
      <c r="AR532" s="135">
        <f t="shared" si="78"/>
        <v>4.5706018518518514E-2</v>
      </c>
      <c r="AS532" s="143"/>
      <c r="AT532" s="144">
        <f>IFERROR(Q532*INDEX(相性スクリプト1!$L$29:$L$33,MATCH(W532,相性スクリプト1!$K$29:$K$33,0),)," ")</f>
        <v>0</v>
      </c>
      <c r="AU532" s="144">
        <f>IFERROR(R532*INDEX(相性スクリプト1!$L$29:$L$33,MATCH(X532,相性スクリプト1!$K$29:$K$33,0),)," ")</f>
        <v>43</v>
      </c>
      <c r="AV532" s="144">
        <f>IFERROR(S532*INDEX(相性スクリプト1!$L$29:$L$33,MATCH(Y532,相性スクリプト1!$K$29:$K$33,0),)," ")</f>
        <v>290</v>
      </c>
      <c r="AW532" s="144">
        <f>IFERROR(T532*INDEX(相性スクリプト1!$L$29:$L$33,MATCH(Z532,相性スクリプト1!$K$29:$K$33,0),)," ")</f>
        <v>32</v>
      </c>
      <c r="AX532" s="144">
        <f>IFERROR(U532*INDEX(相性スクリプト1!$L$29:$L$33,MATCH(AA532,相性スクリプト1!$K$29:$K$33,0),)," ")</f>
        <v>33.5</v>
      </c>
      <c r="AY532" s="144">
        <f>IFERROR(V532*INDEX(相性スクリプト1!$L$29:$L$33,MATCH(AB532,相性スクリプト1!$K$29:$K$33,0),)," ")</f>
        <v>24</v>
      </c>
      <c r="AZ532" s="144">
        <f t="shared" si="77"/>
        <v>6.6116000000000001</v>
      </c>
      <c r="BA532" s="144">
        <f t="shared" si="77"/>
        <v>2.2335000000000003</v>
      </c>
      <c r="BB532" s="144">
        <f t="shared" si="77"/>
        <v>1.1224000000000001</v>
      </c>
      <c r="BC532" s="144">
        <f t="shared" si="75"/>
        <v>4.4553000000000003</v>
      </c>
      <c r="BD532" s="144">
        <f t="shared" si="75"/>
        <v>3.3441999999999998</v>
      </c>
      <c r="BE532" s="144">
        <f t="shared" si="75"/>
        <v>5.5660999999999996</v>
      </c>
      <c r="BF532" s="126">
        <f t="shared" si="80"/>
        <v>621435</v>
      </c>
      <c r="BG532" s="149"/>
    </row>
    <row r="533" spans="1:59" x14ac:dyDescent="0.15">
      <c r="A533" s="108">
        <f t="shared" si="76"/>
        <v>331</v>
      </c>
      <c r="B533" s="54" t="s">
        <v>895</v>
      </c>
      <c r="C533" s="109" t="s">
        <v>318</v>
      </c>
      <c r="D533" s="109" t="s">
        <v>159</v>
      </c>
      <c r="E533" s="110" t="s">
        <v>147</v>
      </c>
      <c r="F533" s="110" t="s">
        <v>148</v>
      </c>
      <c r="G533" s="110">
        <v>320</v>
      </c>
      <c r="H533" s="110" t="s">
        <v>155</v>
      </c>
      <c r="I533" s="110">
        <v>40</v>
      </c>
      <c r="J533" s="110" t="s">
        <v>134</v>
      </c>
      <c r="K533" s="110">
        <v>12</v>
      </c>
      <c r="L533" s="114" t="s">
        <v>346</v>
      </c>
      <c r="M533" s="114"/>
      <c r="N533" s="114"/>
      <c r="O533" s="114"/>
      <c r="P533" s="114"/>
      <c r="Q533" s="17">
        <v>70</v>
      </c>
      <c r="R533" s="17">
        <v>150</v>
      </c>
      <c r="S533" s="17">
        <v>120</v>
      </c>
      <c r="T533" s="17">
        <v>130</v>
      </c>
      <c r="U533" s="17">
        <v>100</v>
      </c>
      <c r="V533" s="17">
        <v>110</v>
      </c>
      <c r="W533" s="122" t="s">
        <v>144</v>
      </c>
      <c r="X533" s="122" t="s">
        <v>135</v>
      </c>
      <c r="Y533" s="122" t="s">
        <v>144</v>
      </c>
      <c r="Z533" s="122" t="s">
        <v>144</v>
      </c>
      <c r="AA533" s="122" t="s">
        <v>144</v>
      </c>
      <c r="AB533" s="122" t="s">
        <v>144</v>
      </c>
      <c r="AC533" s="126">
        <f t="shared" si="74"/>
        <v>6</v>
      </c>
      <c r="AD533" s="126">
        <f t="shared" si="74"/>
        <v>1</v>
      </c>
      <c r="AE533" s="126">
        <f t="shared" si="74"/>
        <v>3</v>
      </c>
      <c r="AF533" s="126">
        <f t="shared" si="73"/>
        <v>2</v>
      </c>
      <c r="AG533" s="126">
        <f t="shared" si="73"/>
        <v>5</v>
      </c>
      <c r="AH533" s="126">
        <f t="shared" si="73"/>
        <v>4</v>
      </c>
      <c r="AI533" s="134">
        <v>5</v>
      </c>
      <c r="AJ533" s="134">
        <v>0</v>
      </c>
      <c r="AK533" s="134">
        <v>0</v>
      </c>
      <c r="AL533" s="134">
        <v>2460</v>
      </c>
      <c r="AM533" s="134">
        <f t="shared" si="79"/>
        <v>2465</v>
      </c>
      <c r="AN533" s="135">
        <f t="shared" si="78"/>
        <v>5.7870370370370373E-5</v>
      </c>
      <c r="AO533" s="135">
        <f t="shared" si="78"/>
        <v>0</v>
      </c>
      <c r="AP533" s="135">
        <f t="shared" si="78"/>
        <v>0</v>
      </c>
      <c r="AQ533" s="135">
        <f t="shared" si="78"/>
        <v>2.8472222222222222E-2</v>
      </c>
      <c r="AR533" s="135">
        <f t="shared" si="78"/>
        <v>2.8530092592592593E-2</v>
      </c>
      <c r="AS533" s="143"/>
      <c r="AT533" s="144">
        <f>IFERROR(Q533*INDEX(相性スクリプト1!$L$29:$L$33,MATCH(W533,相性スクリプト1!$K$29:$K$33,0),)," ")</f>
        <v>70</v>
      </c>
      <c r="AU533" s="144">
        <f>IFERROR(R533*INDEX(相性スクリプト1!$L$29:$L$33,MATCH(X533,相性スクリプト1!$K$29:$K$33,0),)," ")</f>
        <v>225</v>
      </c>
      <c r="AV533" s="144">
        <f>IFERROR(S533*INDEX(相性スクリプト1!$L$29:$L$33,MATCH(Y533,相性スクリプト1!$K$29:$K$33,0),)," ")</f>
        <v>120</v>
      </c>
      <c r="AW533" s="144">
        <f>IFERROR(T533*INDEX(相性スクリプト1!$L$29:$L$33,MATCH(Z533,相性スクリプト1!$K$29:$K$33,0),)," ")</f>
        <v>130</v>
      </c>
      <c r="AX533" s="144">
        <f>IFERROR(U533*INDEX(相性スクリプト1!$L$29:$L$33,MATCH(AA533,相性スクリプト1!$K$29:$K$33,0),)," ")</f>
        <v>100</v>
      </c>
      <c r="AY533" s="144">
        <f>IFERROR(V533*INDEX(相性スクリプト1!$L$29:$L$33,MATCH(AB533,相性スクリプト1!$K$29:$K$33,0),)," ")</f>
        <v>110</v>
      </c>
      <c r="AZ533" s="144">
        <f t="shared" si="77"/>
        <v>6.6665999999999999</v>
      </c>
      <c r="BA533" s="144">
        <f t="shared" si="77"/>
        <v>1.1114999999999999</v>
      </c>
      <c r="BB533" s="144">
        <f t="shared" si="77"/>
        <v>3.3333999999999997</v>
      </c>
      <c r="BC533" s="144">
        <f t="shared" si="75"/>
        <v>2.2223000000000002</v>
      </c>
      <c r="BD533" s="144">
        <f t="shared" si="75"/>
        <v>5.5552000000000001</v>
      </c>
      <c r="BE533" s="144">
        <f t="shared" si="75"/>
        <v>4.4440999999999997</v>
      </c>
      <c r="BF533" s="126">
        <f t="shared" si="80"/>
        <v>613254</v>
      </c>
      <c r="BG533" s="149"/>
    </row>
    <row r="534" spans="1:59" x14ac:dyDescent="0.15">
      <c r="A534" s="108">
        <f t="shared" si="76"/>
        <v>332</v>
      </c>
      <c r="B534" s="54" t="s">
        <v>896</v>
      </c>
      <c r="C534" s="109" t="s">
        <v>318</v>
      </c>
      <c r="D534" s="109" t="s">
        <v>187</v>
      </c>
      <c r="E534" s="110" t="s">
        <v>147</v>
      </c>
      <c r="F534" s="110" t="s">
        <v>148</v>
      </c>
      <c r="G534" s="110">
        <v>320</v>
      </c>
      <c r="H534" s="110" t="s">
        <v>141</v>
      </c>
      <c r="I534" s="110">
        <v>-40</v>
      </c>
      <c r="J534" s="110" t="s">
        <v>134</v>
      </c>
      <c r="K534" s="110">
        <v>10</v>
      </c>
      <c r="L534" s="114" t="s">
        <v>346</v>
      </c>
      <c r="M534" s="114"/>
      <c r="N534" s="114"/>
      <c r="O534" s="114"/>
      <c r="P534" s="114"/>
      <c r="Q534" s="17">
        <v>80</v>
      </c>
      <c r="R534" s="17">
        <v>100</v>
      </c>
      <c r="S534" s="17">
        <v>130</v>
      </c>
      <c r="T534" s="17">
        <v>150</v>
      </c>
      <c r="U534" s="17">
        <v>140</v>
      </c>
      <c r="V534" s="17">
        <v>50</v>
      </c>
      <c r="W534" s="122" t="s">
        <v>144</v>
      </c>
      <c r="X534" s="122" t="s">
        <v>144</v>
      </c>
      <c r="Y534" s="122" t="s">
        <v>135</v>
      </c>
      <c r="Z534" s="122" t="s">
        <v>135</v>
      </c>
      <c r="AA534" s="122" t="s">
        <v>135</v>
      </c>
      <c r="AB534" s="122" t="s">
        <v>133</v>
      </c>
      <c r="AC534" s="126">
        <f t="shared" si="74"/>
        <v>5</v>
      </c>
      <c r="AD534" s="126">
        <f t="shared" si="74"/>
        <v>4</v>
      </c>
      <c r="AE534" s="126">
        <f t="shared" si="74"/>
        <v>3</v>
      </c>
      <c r="AF534" s="126">
        <f t="shared" si="73"/>
        <v>1</v>
      </c>
      <c r="AG534" s="126">
        <f t="shared" si="73"/>
        <v>2</v>
      </c>
      <c r="AH534" s="126">
        <f t="shared" si="73"/>
        <v>6</v>
      </c>
      <c r="AI534" s="134">
        <v>48</v>
      </c>
      <c r="AJ534" s="134">
        <v>0</v>
      </c>
      <c r="AK534" s="134">
        <v>0</v>
      </c>
      <c r="AL534" s="134">
        <v>2460</v>
      </c>
      <c r="AM534" s="134">
        <f t="shared" si="79"/>
        <v>2508</v>
      </c>
      <c r="AN534" s="135">
        <f t="shared" si="78"/>
        <v>5.5555555555555556E-4</v>
      </c>
      <c r="AO534" s="135">
        <f t="shared" si="78"/>
        <v>0</v>
      </c>
      <c r="AP534" s="135">
        <f t="shared" si="78"/>
        <v>0</v>
      </c>
      <c r="AQ534" s="135">
        <f t="shared" si="78"/>
        <v>2.8472222222222222E-2</v>
      </c>
      <c r="AR534" s="135">
        <f t="shared" si="78"/>
        <v>2.9027777777777777E-2</v>
      </c>
      <c r="AS534" s="143"/>
      <c r="AT534" s="144">
        <f>IFERROR(Q534*INDEX(相性スクリプト1!$L$29:$L$33,MATCH(W534,相性スクリプト1!$K$29:$K$33,0),)," ")</f>
        <v>80</v>
      </c>
      <c r="AU534" s="144">
        <f>IFERROR(R534*INDEX(相性スクリプト1!$L$29:$L$33,MATCH(X534,相性スクリプト1!$K$29:$K$33,0),)," ")</f>
        <v>100</v>
      </c>
      <c r="AV534" s="144">
        <f>IFERROR(S534*INDEX(相性スクリプト1!$L$29:$L$33,MATCH(Y534,相性スクリプト1!$K$29:$K$33,0),)," ")</f>
        <v>195</v>
      </c>
      <c r="AW534" s="144">
        <f>IFERROR(T534*INDEX(相性スクリプト1!$L$29:$L$33,MATCH(Z534,相性スクリプト1!$K$29:$K$33,0),)," ")</f>
        <v>225</v>
      </c>
      <c r="AX534" s="144">
        <f>IFERROR(U534*INDEX(相性スクリプト1!$L$29:$L$33,MATCH(AA534,相性スクリプト1!$K$29:$K$33,0),)," ")</f>
        <v>210</v>
      </c>
      <c r="AY534" s="144">
        <f>IFERROR(V534*INDEX(相性スクリプト1!$L$29:$L$33,MATCH(AB534,相性スクリプト1!$K$29:$K$33,0),)," ")</f>
        <v>0</v>
      </c>
      <c r="AZ534" s="144">
        <f t="shared" si="77"/>
        <v>5.5556000000000001</v>
      </c>
      <c r="BA534" s="144">
        <f t="shared" si="77"/>
        <v>4.4444999999999997</v>
      </c>
      <c r="BB534" s="144">
        <f t="shared" si="77"/>
        <v>3.3333999999999997</v>
      </c>
      <c r="BC534" s="144">
        <f t="shared" si="75"/>
        <v>1.1113</v>
      </c>
      <c r="BD534" s="144">
        <f t="shared" si="75"/>
        <v>2.2222</v>
      </c>
      <c r="BE534" s="144">
        <f t="shared" si="75"/>
        <v>6.6660999999999992</v>
      </c>
      <c r="BF534" s="126">
        <f t="shared" si="80"/>
        <v>543126</v>
      </c>
      <c r="BG534" s="149"/>
    </row>
    <row r="535" spans="1:59" x14ac:dyDescent="0.15">
      <c r="A535" s="108">
        <f t="shared" si="76"/>
        <v>332</v>
      </c>
      <c r="B535" s="54" t="s">
        <v>897</v>
      </c>
      <c r="C535" s="109" t="s">
        <v>318</v>
      </c>
      <c r="D535" s="109" t="s">
        <v>187</v>
      </c>
      <c r="E535" s="110" t="s">
        <v>147</v>
      </c>
      <c r="F535" s="110" t="s">
        <v>148</v>
      </c>
      <c r="G535" s="110">
        <v>340</v>
      </c>
      <c r="H535" s="110" t="s">
        <v>141</v>
      </c>
      <c r="I535" s="110">
        <v>-40</v>
      </c>
      <c r="J535" s="110" t="s">
        <v>134</v>
      </c>
      <c r="K535" s="110">
        <v>10</v>
      </c>
      <c r="L535" s="114" t="s">
        <v>346</v>
      </c>
      <c r="M535" s="114" t="s">
        <v>898</v>
      </c>
      <c r="N535" s="114"/>
      <c r="O535" s="114"/>
      <c r="P535" s="114"/>
      <c r="Q535" s="17">
        <v>85</v>
      </c>
      <c r="R535" s="17">
        <v>102</v>
      </c>
      <c r="S535" s="17">
        <v>139</v>
      </c>
      <c r="T535" s="17">
        <v>151</v>
      </c>
      <c r="U535" s="17">
        <v>146</v>
      </c>
      <c r="V535" s="17">
        <v>112</v>
      </c>
      <c r="W535" s="122" t="s">
        <v>144</v>
      </c>
      <c r="X535" s="122" t="s">
        <v>144</v>
      </c>
      <c r="Y535" s="122" t="s">
        <v>135</v>
      </c>
      <c r="Z535" s="122" t="s">
        <v>135</v>
      </c>
      <c r="AA535" s="122" t="s">
        <v>135</v>
      </c>
      <c r="AB535" s="122" t="s">
        <v>133</v>
      </c>
      <c r="AC535" s="126">
        <f t="shared" si="74"/>
        <v>5</v>
      </c>
      <c r="AD535" s="126">
        <f t="shared" si="74"/>
        <v>4</v>
      </c>
      <c r="AE535" s="126">
        <f t="shared" si="74"/>
        <v>3</v>
      </c>
      <c r="AF535" s="126">
        <f t="shared" si="73"/>
        <v>1</v>
      </c>
      <c r="AG535" s="126">
        <f t="shared" si="73"/>
        <v>2</v>
      </c>
      <c r="AH535" s="126">
        <f t="shared" si="73"/>
        <v>6</v>
      </c>
      <c r="AI535" s="134">
        <v>550</v>
      </c>
      <c r="AJ535" s="134">
        <v>0</v>
      </c>
      <c r="AK535" s="134">
        <v>0</v>
      </c>
      <c r="AL535" s="134">
        <v>293</v>
      </c>
      <c r="AM535" s="134">
        <f t="shared" si="79"/>
        <v>843</v>
      </c>
      <c r="AN535" s="135">
        <f t="shared" si="78"/>
        <v>6.3657407407407413E-3</v>
      </c>
      <c r="AO535" s="135">
        <f t="shared" si="78"/>
        <v>0</v>
      </c>
      <c r="AP535" s="135">
        <f t="shared" si="78"/>
        <v>0</v>
      </c>
      <c r="AQ535" s="135">
        <f t="shared" si="78"/>
        <v>3.3912037037037036E-3</v>
      </c>
      <c r="AR535" s="135">
        <f t="shared" si="78"/>
        <v>9.7569444444444448E-3</v>
      </c>
      <c r="AS535" s="143"/>
      <c r="AT535" s="144">
        <f>IFERROR(Q535*INDEX(相性スクリプト1!$L$29:$L$33,MATCH(W535,相性スクリプト1!$K$29:$K$33,0),)," ")</f>
        <v>85</v>
      </c>
      <c r="AU535" s="144">
        <f>IFERROR(R535*INDEX(相性スクリプト1!$L$29:$L$33,MATCH(X535,相性スクリプト1!$K$29:$K$33,0),)," ")</f>
        <v>102</v>
      </c>
      <c r="AV535" s="144">
        <f>IFERROR(S535*INDEX(相性スクリプト1!$L$29:$L$33,MATCH(Y535,相性スクリプト1!$K$29:$K$33,0),)," ")</f>
        <v>208.5</v>
      </c>
      <c r="AW535" s="144">
        <f>IFERROR(T535*INDEX(相性スクリプト1!$L$29:$L$33,MATCH(Z535,相性スクリプト1!$K$29:$K$33,0),)," ")</f>
        <v>226.5</v>
      </c>
      <c r="AX535" s="144">
        <f>IFERROR(U535*INDEX(相性スクリプト1!$L$29:$L$33,MATCH(AA535,相性スクリプト1!$K$29:$K$33,0),)," ")</f>
        <v>219</v>
      </c>
      <c r="AY535" s="144">
        <f>IFERROR(V535*INDEX(相性スクリプト1!$L$29:$L$33,MATCH(AB535,相性スクリプト1!$K$29:$K$33,0),)," ")</f>
        <v>0</v>
      </c>
      <c r="AZ535" s="144">
        <f t="shared" si="77"/>
        <v>5.5666000000000002</v>
      </c>
      <c r="BA535" s="144">
        <f t="shared" si="77"/>
        <v>4.4554999999999998</v>
      </c>
      <c r="BB535" s="144">
        <f t="shared" si="77"/>
        <v>3.3333999999999997</v>
      </c>
      <c r="BC535" s="144">
        <f t="shared" si="75"/>
        <v>1.1113</v>
      </c>
      <c r="BD535" s="144">
        <f t="shared" si="75"/>
        <v>2.2222</v>
      </c>
      <c r="BE535" s="144">
        <f t="shared" si="75"/>
        <v>6.644099999999999</v>
      </c>
      <c r="BF535" s="126">
        <f t="shared" si="80"/>
        <v>543126</v>
      </c>
      <c r="BG535" s="149"/>
    </row>
    <row r="536" spans="1:59" x14ac:dyDescent="0.15">
      <c r="A536" s="108">
        <f t="shared" si="76"/>
        <v>333</v>
      </c>
      <c r="B536" s="54" t="s">
        <v>318</v>
      </c>
      <c r="C536" s="109" t="s">
        <v>318</v>
      </c>
      <c r="D536" s="109" t="s">
        <v>318</v>
      </c>
      <c r="E536" s="110" t="s">
        <v>147</v>
      </c>
      <c r="F536" s="110" t="s">
        <v>148</v>
      </c>
      <c r="G536" s="110">
        <v>300</v>
      </c>
      <c r="H536" s="110" t="s">
        <v>166</v>
      </c>
      <c r="I536" s="110">
        <v>50</v>
      </c>
      <c r="J536" s="110" t="s">
        <v>134</v>
      </c>
      <c r="K536" s="110">
        <v>8</v>
      </c>
      <c r="L536" s="114" t="s">
        <v>346</v>
      </c>
      <c r="M536" s="114"/>
      <c r="N536" s="114"/>
      <c r="O536" s="114"/>
      <c r="P536" s="114"/>
      <c r="Q536" s="17">
        <v>70</v>
      </c>
      <c r="R536" s="17">
        <v>80</v>
      </c>
      <c r="S536" s="17">
        <v>130</v>
      </c>
      <c r="T536" s="17">
        <v>140</v>
      </c>
      <c r="U536" s="17">
        <v>100</v>
      </c>
      <c r="V536" s="17">
        <v>50</v>
      </c>
      <c r="W536" s="122" t="s">
        <v>144</v>
      </c>
      <c r="X536" s="122" t="s">
        <v>144</v>
      </c>
      <c r="Y536" s="122" t="s">
        <v>144</v>
      </c>
      <c r="Z536" s="122" t="s">
        <v>135</v>
      </c>
      <c r="AA536" s="122" t="s">
        <v>131</v>
      </c>
      <c r="AB536" s="122" t="s">
        <v>133</v>
      </c>
      <c r="AC536" s="126">
        <f t="shared" si="74"/>
        <v>5</v>
      </c>
      <c r="AD536" s="126">
        <f t="shared" si="74"/>
        <v>4</v>
      </c>
      <c r="AE536" s="126">
        <f t="shared" si="74"/>
        <v>3</v>
      </c>
      <c r="AF536" s="126">
        <f t="shared" si="73"/>
        <v>1</v>
      </c>
      <c r="AG536" s="126">
        <f t="shared" si="73"/>
        <v>2</v>
      </c>
      <c r="AH536" s="126">
        <f t="shared" si="73"/>
        <v>6</v>
      </c>
      <c r="AI536" s="134">
        <v>46</v>
      </c>
      <c r="AJ536" s="134">
        <v>0</v>
      </c>
      <c r="AK536" s="134">
        <v>0</v>
      </c>
      <c r="AL536" s="134">
        <v>2460</v>
      </c>
      <c r="AM536" s="134">
        <f t="shared" si="79"/>
        <v>2506</v>
      </c>
      <c r="AN536" s="135">
        <f t="shared" si="78"/>
        <v>5.3240740740740744E-4</v>
      </c>
      <c r="AO536" s="135">
        <f t="shared" si="78"/>
        <v>0</v>
      </c>
      <c r="AP536" s="135">
        <f t="shared" si="78"/>
        <v>0</v>
      </c>
      <c r="AQ536" s="135">
        <f t="shared" si="78"/>
        <v>2.8472222222222222E-2</v>
      </c>
      <c r="AR536" s="135">
        <f t="shared" si="78"/>
        <v>2.900462962962963E-2</v>
      </c>
      <c r="AS536" s="143"/>
      <c r="AT536" s="144">
        <f>IFERROR(Q536*INDEX(相性スクリプト1!$L$29:$L$33,MATCH(W536,相性スクリプト1!$K$29:$K$33,0),)," ")</f>
        <v>70</v>
      </c>
      <c r="AU536" s="144">
        <f>IFERROR(R536*INDEX(相性スクリプト1!$L$29:$L$33,MATCH(X536,相性スクリプト1!$K$29:$K$33,0),)," ")</f>
        <v>80</v>
      </c>
      <c r="AV536" s="144">
        <f>IFERROR(S536*INDEX(相性スクリプト1!$L$29:$L$33,MATCH(Y536,相性スクリプト1!$K$29:$K$33,0),)," ")</f>
        <v>130</v>
      </c>
      <c r="AW536" s="144">
        <f>IFERROR(T536*INDEX(相性スクリプト1!$L$29:$L$33,MATCH(Z536,相性スクリプト1!$K$29:$K$33,0),)," ")</f>
        <v>210</v>
      </c>
      <c r="AX536" s="144">
        <f>IFERROR(U536*INDEX(相性スクリプト1!$L$29:$L$33,MATCH(AA536,相性スクリプト1!$K$29:$K$33,0),)," ")</f>
        <v>200</v>
      </c>
      <c r="AY536" s="144">
        <f>IFERROR(V536*INDEX(相性スクリプト1!$L$29:$L$33,MATCH(AB536,相性スクリプト1!$K$29:$K$33,0),)," ")</f>
        <v>0</v>
      </c>
      <c r="AZ536" s="144">
        <f t="shared" si="77"/>
        <v>5.5556000000000001</v>
      </c>
      <c r="BA536" s="144">
        <f t="shared" si="77"/>
        <v>4.4444999999999997</v>
      </c>
      <c r="BB536" s="144">
        <f t="shared" si="77"/>
        <v>3.3223999999999996</v>
      </c>
      <c r="BC536" s="144">
        <f t="shared" si="75"/>
        <v>1.1113</v>
      </c>
      <c r="BD536" s="144">
        <f t="shared" si="75"/>
        <v>2.2332000000000001</v>
      </c>
      <c r="BE536" s="144">
        <f t="shared" si="75"/>
        <v>6.6660999999999992</v>
      </c>
      <c r="BF536" s="126">
        <f t="shared" si="80"/>
        <v>543126</v>
      </c>
      <c r="BG536" s="149"/>
    </row>
    <row r="537" spans="1:59" x14ac:dyDescent="0.15">
      <c r="A537" s="108">
        <f t="shared" si="76"/>
        <v>333</v>
      </c>
      <c r="B537" s="54" t="s">
        <v>899</v>
      </c>
      <c r="C537" s="109" t="s">
        <v>318</v>
      </c>
      <c r="D537" s="109" t="s">
        <v>318</v>
      </c>
      <c r="E537" s="110" t="s">
        <v>147</v>
      </c>
      <c r="F537" s="110" t="s">
        <v>148</v>
      </c>
      <c r="G537" s="110">
        <v>320</v>
      </c>
      <c r="H537" s="110" t="s">
        <v>166</v>
      </c>
      <c r="I537" s="110">
        <v>50</v>
      </c>
      <c r="J537" s="110" t="s">
        <v>134</v>
      </c>
      <c r="K537" s="110">
        <v>8</v>
      </c>
      <c r="L537" s="114" t="s">
        <v>346</v>
      </c>
      <c r="M537" s="114" t="s">
        <v>900</v>
      </c>
      <c r="N537" s="114"/>
      <c r="O537" s="114"/>
      <c r="P537" s="114"/>
      <c r="Q537" s="17">
        <v>79</v>
      </c>
      <c r="R537" s="17">
        <v>93</v>
      </c>
      <c r="S537" s="17">
        <v>133</v>
      </c>
      <c r="T537" s="17">
        <v>187</v>
      </c>
      <c r="U537" s="17">
        <v>108</v>
      </c>
      <c r="V537" s="17">
        <v>57</v>
      </c>
      <c r="W537" s="122" t="s">
        <v>144</v>
      </c>
      <c r="X537" s="122" t="s">
        <v>144</v>
      </c>
      <c r="Y537" s="122" t="s">
        <v>144</v>
      </c>
      <c r="Z537" s="122" t="s">
        <v>135</v>
      </c>
      <c r="AA537" s="122" t="s">
        <v>131</v>
      </c>
      <c r="AB537" s="122" t="s">
        <v>133</v>
      </c>
      <c r="AC537" s="126">
        <f t="shared" si="74"/>
        <v>5</v>
      </c>
      <c r="AD537" s="126">
        <f t="shared" si="74"/>
        <v>4</v>
      </c>
      <c r="AE537" s="126">
        <f t="shared" si="74"/>
        <v>3</v>
      </c>
      <c r="AF537" s="126">
        <f t="shared" si="73"/>
        <v>1</v>
      </c>
      <c r="AG537" s="126">
        <f t="shared" si="73"/>
        <v>2</v>
      </c>
      <c r="AH537" s="126">
        <f t="shared" si="73"/>
        <v>6</v>
      </c>
      <c r="AI537" s="134">
        <v>941</v>
      </c>
      <c r="AJ537" s="134">
        <v>0</v>
      </c>
      <c r="AK537" s="134">
        <v>0</v>
      </c>
      <c r="AL537" s="134">
        <v>301</v>
      </c>
      <c r="AM537" s="134">
        <f t="shared" si="79"/>
        <v>1242</v>
      </c>
      <c r="AN537" s="135">
        <f t="shared" si="78"/>
        <v>1.0891203703703703E-2</v>
      </c>
      <c r="AO537" s="135">
        <f t="shared" si="78"/>
        <v>0</v>
      </c>
      <c r="AP537" s="135">
        <f t="shared" si="78"/>
        <v>0</v>
      </c>
      <c r="AQ537" s="135">
        <f t="shared" si="78"/>
        <v>3.483796296296296E-3</v>
      </c>
      <c r="AR537" s="135">
        <f t="shared" si="78"/>
        <v>1.4375000000000001E-2</v>
      </c>
      <c r="AS537" s="143"/>
      <c r="AT537" s="144">
        <f>IFERROR(Q537*INDEX(相性スクリプト1!$L$29:$L$33,MATCH(W537,相性スクリプト1!$K$29:$K$33,0),)," ")</f>
        <v>79</v>
      </c>
      <c r="AU537" s="144">
        <f>IFERROR(R537*INDEX(相性スクリプト1!$L$29:$L$33,MATCH(X537,相性スクリプト1!$K$29:$K$33,0),)," ")</f>
        <v>93</v>
      </c>
      <c r="AV537" s="144">
        <f>IFERROR(S537*INDEX(相性スクリプト1!$L$29:$L$33,MATCH(Y537,相性スクリプト1!$K$29:$K$33,0),)," ")</f>
        <v>133</v>
      </c>
      <c r="AW537" s="144">
        <f>IFERROR(T537*INDEX(相性スクリプト1!$L$29:$L$33,MATCH(Z537,相性スクリプト1!$K$29:$K$33,0),)," ")</f>
        <v>280.5</v>
      </c>
      <c r="AX537" s="144">
        <f>IFERROR(U537*INDEX(相性スクリプト1!$L$29:$L$33,MATCH(AA537,相性スクリプト1!$K$29:$K$33,0),)," ")</f>
        <v>216</v>
      </c>
      <c r="AY537" s="144">
        <f>IFERROR(V537*INDEX(相性スクリプト1!$L$29:$L$33,MATCH(AB537,相性スクリプト1!$K$29:$K$33,0),)," ")</f>
        <v>0</v>
      </c>
      <c r="AZ537" s="144">
        <f t="shared" si="77"/>
        <v>5.5556000000000001</v>
      </c>
      <c r="BA537" s="144">
        <f t="shared" si="77"/>
        <v>4.4444999999999997</v>
      </c>
      <c r="BB537" s="144">
        <f t="shared" si="77"/>
        <v>3.3223999999999996</v>
      </c>
      <c r="BC537" s="144">
        <f t="shared" si="75"/>
        <v>1.1113</v>
      </c>
      <c r="BD537" s="144">
        <f t="shared" si="75"/>
        <v>2.2332000000000001</v>
      </c>
      <c r="BE537" s="144">
        <f t="shared" si="75"/>
        <v>6.6660999999999992</v>
      </c>
      <c r="BF537" s="126">
        <f t="shared" si="80"/>
        <v>543126</v>
      </c>
      <c r="BG537" s="149"/>
    </row>
    <row r="538" spans="1:59" x14ac:dyDescent="0.15">
      <c r="A538" s="108">
        <f t="shared" si="76"/>
        <v>334</v>
      </c>
      <c r="B538" s="54" t="s">
        <v>901</v>
      </c>
      <c r="C538" s="109" t="s">
        <v>318</v>
      </c>
      <c r="D538" s="109" t="s">
        <v>210</v>
      </c>
      <c r="E538" s="110"/>
      <c r="F538" s="110"/>
      <c r="G538" s="110"/>
      <c r="H538" s="110"/>
      <c r="I538" s="110"/>
      <c r="J538" s="110"/>
      <c r="K538" s="110"/>
      <c r="L538" s="114"/>
      <c r="M538" s="114"/>
      <c r="N538" s="114"/>
      <c r="O538" s="114"/>
      <c r="P538" s="114"/>
      <c r="Q538" s="17"/>
      <c r="R538" s="17"/>
      <c r="S538" s="17"/>
      <c r="T538" s="17"/>
      <c r="U538" s="17"/>
      <c r="V538" s="17"/>
      <c r="W538" s="122"/>
      <c r="X538" s="122"/>
      <c r="Y538" s="122"/>
      <c r="Z538" s="122"/>
      <c r="AA538" s="122"/>
      <c r="AB538" s="122"/>
      <c r="AC538" s="126" t="str">
        <f t="shared" si="74"/>
        <v xml:space="preserve"> </v>
      </c>
      <c r="AD538" s="126" t="str">
        <f t="shared" si="74"/>
        <v xml:space="preserve"> </v>
      </c>
      <c r="AE538" s="126" t="str">
        <f t="shared" si="74"/>
        <v xml:space="preserve"> </v>
      </c>
      <c r="AF538" s="126" t="str">
        <f t="shared" si="73"/>
        <v xml:space="preserve"> </v>
      </c>
      <c r="AG538" s="126" t="str">
        <f t="shared" si="73"/>
        <v xml:space="preserve"> </v>
      </c>
      <c r="AH538" s="126" t="str">
        <f t="shared" si="73"/>
        <v xml:space="preserve"> </v>
      </c>
      <c r="AI538" s="134"/>
      <c r="AJ538" s="134"/>
      <c r="AK538" s="134"/>
      <c r="AL538" s="134"/>
      <c r="AM538" s="134" t="str">
        <f t="shared" si="79"/>
        <v xml:space="preserve"> </v>
      </c>
      <c r="AN538" s="135" t="str">
        <f t="shared" si="78"/>
        <v xml:space="preserve"> </v>
      </c>
      <c r="AO538" s="135" t="str">
        <f t="shared" si="78"/>
        <v xml:space="preserve"> </v>
      </c>
      <c r="AP538" s="135" t="str">
        <f t="shared" si="78"/>
        <v xml:space="preserve"> </v>
      </c>
      <c r="AQ538" s="135" t="str">
        <f t="shared" si="78"/>
        <v xml:space="preserve"> </v>
      </c>
      <c r="AR538" s="135" t="str">
        <f t="shared" si="78"/>
        <v xml:space="preserve"> </v>
      </c>
      <c r="AS538" s="143"/>
      <c r="AT538" s="144" t="str">
        <f>IFERROR(Q538*INDEX(相性スクリプト1!$L$29:$L$33,MATCH(W538,相性スクリプト1!$K$29:$K$33,0),)," ")</f>
        <v xml:space="preserve"> </v>
      </c>
      <c r="AU538" s="144" t="str">
        <f>IFERROR(R538*INDEX(相性スクリプト1!$L$29:$L$33,MATCH(X538,相性スクリプト1!$K$29:$K$33,0),)," ")</f>
        <v xml:space="preserve"> </v>
      </c>
      <c r="AV538" s="144" t="str">
        <f>IFERROR(S538*INDEX(相性スクリプト1!$L$29:$L$33,MATCH(Y538,相性スクリプト1!$K$29:$K$33,0),)," ")</f>
        <v xml:space="preserve"> </v>
      </c>
      <c r="AW538" s="144" t="str">
        <f>IFERROR(T538*INDEX(相性スクリプト1!$L$29:$L$33,MATCH(Z538,相性スクリプト1!$K$29:$K$33,0),)," ")</f>
        <v xml:space="preserve"> </v>
      </c>
      <c r="AX538" s="144" t="str">
        <f>IFERROR(U538*INDEX(相性スクリプト1!$L$29:$L$33,MATCH(AA538,相性スクリプト1!$K$29:$K$33,0),)," ")</f>
        <v xml:space="preserve"> </v>
      </c>
      <c r="AY538" s="144" t="str">
        <f>IFERROR(V538*INDEX(相性スクリプト1!$L$29:$L$33,MATCH(AB538,相性スクリプト1!$K$29:$K$33,0),)," ")</f>
        <v xml:space="preserve"> </v>
      </c>
      <c r="AZ538" s="144" t="str">
        <f t="shared" si="77"/>
        <v xml:space="preserve"> </v>
      </c>
      <c r="BA538" s="144" t="str">
        <f t="shared" si="77"/>
        <v xml:space="preserve"> </v>
      </c>
      <c r="BB538" s="144" t="str">
        <f t="shared" si="77"/>
        <v xml:space="preserve"> </v>
      </c>
      <c r="BC538" s="144" t="str">
        <f t="shared" si="75"/>
        <v xml:space="preserve"> </v>
      </c>
      <c r="BD538" s="144" t="str">
        <f t="shared" si="75"/>
        <v xml:space="preserve"> </v>
      </c>
      <c r="BE538" s="144" t="str">
        <f t="shared" si="75"/>
        <v xml:space="preserve"> </v>
      </c>
      <c r="BF538" s="126" t="str">
        <f t="shared" si="80"/>
        <v xml:space="preserve"> </v>
      </c>
      <c r="BG538" s="149"/>
    </row>
    <row r="539" spans="1:59" x14ac:dyDescent="0.15">
      <c r="A539" s="108">
        <f t="shared" si="76"/>
        <v>334</v>
      </c>
      <c r="B539" s="54" t="s">
        <v>902</v>
      </c>
      <c r="C539" s="109" t="s">
        <v>318</v>
      </c>
      <c r="D539" s="109" t="s">
        <v>210</v>
      </c>
      <c r="E539" s="110" t="s">
        <v>147</v>
      </c>
      <c r="F539" s="110" t="s">
        <v>156</v>
      </c>
      <c r="G539" s="110">
        <v>320</v>
      </c>
      <c r="H539" s="110" t="s">
        <v>166</v>
      </c>
      <c r="I539" s="110">
        <v>50</v>
      </c>
      <c r="J539" s="110" t="s">
        <v>134</v>
      </c>
      <c r="K539" s="110">
        <v>8</v>
      </c>
      <c r="L539" s="114" t="s">
        <v>346</v>
      </c>
      <c r="M539" s="114"/>
      <c r="N539" s="114"/>
      <c r="O539" s="114"/>
      <c r="P539" s="114"/>
      <c r="Q539" s="17">
        <v>89</v>
      </c>
      <c r="R539" s="17">
        <v>97</v>
      </c>
      <c r="S539" s="17">
        <v>143</v>
      </c>
      <c r="T539" s="17">
        <v>157</v>
      </c>
      <c r="U539" s="17">
        <v>104</v>
      </c>
      <c r="V539" s="17">
        <v>60</v>
      </c>
      <c r="W539" s="122" t="s">
        <v>144</v>
      </c>
      <c r="X539" s="122" t="s">
        <v>144</v>
      </c>
      <c r="Y539" s="122" t="s">
        <v>144</v>
      </c>
      <c r="Z539" s="122" t="s">
        <v>135</v>
      </c>
      <c r="AA539" s="122" t="s">
        <v>131</v>
      </c>
      <c r="AB539" s="122" t="s">
        <v>133</v>
      </c>
      <c r="AC539" s="126">
        <f t="shared" si="74"/>
        <v>5</v>
      </c>
      <c r="AD539" s="126">
        <f t="shared" si="74"/>
        <v>4</v>
      </c>
      <c r="AE539" s="126">
        <f t="shared" si="74"/>
        <v>3</v>
      </c>
      <c r="AF539" s="126">
        <f t="shared" si="74"/>
        <v>1</v>
      </c>
      <c r="AG539" s="126">
        <f t="shared" si="74"/>
        <v>2</v>
      </c>
      <c r="AH539" s="126">
        <f t="shared" si="74"/>
        <v>6</v>
      </c>
      <c r="AI539" s="134">
        <v>539</v>
      </c>
      <c r="AJ539" s="134">
        <v>0</v>
      </c>
      <c r="AK539" s="134">
        <v>0</v>
      </c>
      <c r="AL539" s="134">
        <v>305</v>
      </c>
      <c r="AM539" s="134">
        <f t="shared" si="79"/>
        <v>844</v>
      </c>
      <c r="AN539" s="135">
        <f t="shared" si="78"/>
        <v>6.2384259259259259E-3</v>
      </c>
      <c r="AO539" s="135">
        <f t="shared" si="78"/>
        <v>0</v>
      </c>
      <c r="AP539" s="135">
        <f t="shared" si="78"/>
        <v>0</v>
      </c>
      <c r="AQ539" s="135">
        <f t="shared" si="78"/>
        <v>3.5300925925925925E-3</v>
      </c>
      <c r="AR539" s="135">
        <f t="shared" si="78"/>
        <v>9.7685185185185167E-3</v>
      </c>
      <c r="AS539" s="143"/>
      <c r="AT539" s="144">
        <f>IFERROR(Q539*INDEX(相性スクリプト1!$L$29:$L$33,MATCH(W539,相性スクリプト1!$K$29:$K$33,0),)," ")</f>
        <v>89</v>
      </c>
      <c r="AU539" s="144">
        <f>IFERROR(R539*INDEX(相性スクリプト1!$L$29:$L$33,MATCH(X539,相性スクリプト1!$K$29:$K$33,0),)," ")</f>
        <v>97</v>
      </c>
      <c r="AV539" s="144">
        <f>IFERROR(S539*INDEX(相性スクリプト1!$L$29:$L$33,MATCH(Y539,相性スクリプト1!$K$29:$K$33,0),)," ")</f>
        <v>143</v>
      </c>
      <c r="AW539" s="144">
        <f>IFERROR(T539*INDEX(相性スクリプト1!$L$29:$L$33,MATCH(Z539,相性スクリプト1!$K$29:$K$33,0),)," ")</f>
        <v>235.5</v>
      </c>
      <c r="AX539" s="144">
        <f>IFERROR(U539*INDEX(相性スクリプト1!$L$29:$L$33,MATCH(AA539,相性スクリプト1!$K$29:$K$33,0),)," ")</f>
        <v>208</v>
      </c>
      <c r="AY539" s="144">
        <f>IFERROR(V539*INDEX(相性スクリプト1!$L$29:$L$33,MATCH(AB539,相性スクリプト1!$K$29:$K$33,0),)," ")</f>
        <v>0</v>
      </c>
      <c r="AZ539" s="144">
        <f t="shared" si="77"/>
        <v>5.5556000000000001</v>
      </c>
      <c r="BA539" s="144">
        <f t="shared" si="77"/>
        <v>4.4444999999999997</v>
      </c>
      <c r="BB539" s="144">
        <f t="shared" si="77"/>
        <v>3.3223999999999996</v>
      </c>
      <c r="BC539" s="144">
        <f t="shared" si="75"/>
        <v>1.1113</v>
      </c>
      <c r="BD539" s="144">
        <f t="shared" si="75"/>
        <v>2.2332000000000001</v>
      </c>
      <c r="BE539" s="144">
        <f t="shared" si="75"/>
        <v>6.6660999999999992</v>
      </c>
      <c r="BF539" s="126">
        <f t="shared" si="80"/>
        <v>543126</v>
      </c>
      <c r="BG539" s="149"/>
    </row>
    <row r="540" spans="1:59" x14ac:dyDescent="0.15">
      <c r="A540" s="108">
        <f t="shared" si="76"/>
        <v>334</v>
      </c>
      <c r="B540" s="54" t="s">
        <v>903</v>
      </c>
      <c r="C540" s="109" t="s">
        <v>318</v>
      </c>
      <c r="D540" s="109" t="s">
        <v>210</v>
      </c>
      <c r="E540" s="110" t="s">
        <v>147</v>
      </c>
      <c r="F540" s="110" t="s">
        <v>156</v>
      </c>
      <c r="G540" s="110">
        <v>320</v>
      </c>
      <c r="H540" s="110" t="s">
        <v>166</v>
      </c>
      <c r="I540" s="110">
        <v>50</v>
      </c>
      <c r="J540" s="110" t="s">
        <v>134</v>
      </c>
      <c r="K540" s="110">
        <v>8</v>
      </c>
      <c r="L540" s="114" t="s">
        <v>346</v>
      </c>
      <c r="M540" s="114" t="s">
        <v>904</v>
      </c>
      <c r="N540" s="114"/>
      <c r="O540" s="114"/>
      <c r="P540" s="114"/>
      <c r="Q540" s="17">
        <v>73</v>
      </c>
      <c r="R540" s="17">
        <v>88</v>
      </c>
      <c r="S540" s="17">
        <v>163</v>
      </c>
      <c r="T540" s="17">
        <v>146</v>
      </c>
      <c r="U540" s="17">
        <v>108</v>
      </c>
      <c r="V540" s="17">
        <v>73</v>
      </c>
      <c r="W540" s="122" t="s">
        <v>144</v>
      </c>
      <c r="X540" s="122" t="s">
        <v>144</v>
      </c>
      <c r="Y540" s="122" t="s">
        <v>144</v>
      </c>
      <c r="Z540" s="122" t="s">
        <v>135</v>
      </c>
      <c r="AA540" s="122" t="s">
        <v>131</v>
      </c>
      <c r="AB540" s="122" t="s">
        <v>133</v>
      </c>
      <c r="AC540" s="126">
        <f t="shared" ref="AC540:AH582" si="81">IFERROR(IF($B540="すえきすえぞー(レア1)",AC$401,RANK(AZ540,$AZ540:$BE540,1))," ")</f>
        <v>5</v>
      </c>
      <c r="AD540" s="126">
        <f t="shared" si="81"/>
        <v>4</v>
      </c>
      <c r="AE540" s="126">
        <f t="shared" si="81"/>
        <v>3</v>
      </c>
      <c r="AF540" s="126">
        <f t="shared" si="81"/>
        <v>1</v>
      </c>
      <c r="AG540" s="126">
        <f t="shared" si="81"/>
        <v>2</v>
      </c>
      <c r="AH540" s="126">
        <f t="shared" si="81"/>
        <v>6</v>
      </c>
      <c r="AI540" s="134">
        <v>1786</v>
      </c>
      <c r="AJ540" s="134">
        <v>0</v>
      </c>
      <c r="AK540" s="134">
        <v>0</v>
      </c>
      <c r="AL540" s="134">
        <v>182</v>
      </c>
      <c r="AM540" s="134">
        <f t="shared" si="79"/>
        <v>1968</v>
      </c>
      <c r="AN540" s="135">
        <f t="shared" si="78"/>
        <v>2.0671296296296295E-2</v>
      </c>
      <c r="AO540" s="135">
        <f t="shared" si="78"/>
        <v>0</v>
      </c>
      <c r="AP540" s="135">
        <f t="shared" si="78"/>
        <v>0</v>
      </c>
      <c r="AQ540" s="135">
        <f t="shared" si="78"/>
        <v>2.1064814814814813E-3</v>
      </c>
      <c r="AR540" s="135">
        <f t="shared" si="78"/>
        <v>2.2777777777777779E-2</v>
      </c>
      <c r="AS540" s="143"/>
      <c r="AT540" s="144">
        <f>IFERROR(Q540*INDEX(相性スクリプト1!$L$29:$L$33,MATCH(W540,相性スクリプト1!$K$29:$K$33,0),)," ")</f>
        <v>73</v>
      </c>
      <c r="AU540" s="144">
        <f>IFERROR(R540*INDEX(相性スクリプト1!$L$29:$L$33,MATCH(X540,相性スクリプト1!$K$29:$K$33,0),)," ")</f>
        <v>88</v>
      </c>
      <c r="AV540" s="144">
        <f>IFERROR(S540*INDEX(相性スクリプト1!$L$29:$L$33,MATCH(Y540,相性スクリプト1!$K$29:$K$33,0),)," ")</f>
        <v>163</v>
      </c>
      <c r="AW540" s="144">
        <f>IFERROR(T540*INDEX(相性スクリプト1!$L$29:$L$33,MATCH(Z540,相性スクリプト1!$K$29:$K$33,0),)," ")</f>
        <v>219</v>
      </c>
      <c r="AX540" s="144">
        <f>IFERROR(U540*INDEX(相性スクリプト1!$L$29:$L$33,MATCH(AA540,相性スクリプト1!$K$29:$K$33,0),)," ")</f>
        <v>216</v>
      </c>
      <c r="AY540" s="144">
        <f>IFERROR(V540*INDEX(相性スクリプト1!$L$29:$L$33,MATCH(AB540,相性スクリプト1!$K$29:$K$33,0),)," ")</f>
        <v>0</v>
      </c>
      <c r="AZ540" s="144">
        <f t="shared" si="77"/>
        <v>5.5556000000000001</v>
      </c>
      <c r="BA540" s="144">
        <f t="shared" si="77"/>
        <v>4.4444999999999997</v>
      </c>
      <c r="BB540" s="144">
        <f t="shared" si="77"/>
        <v>3.3113999999999995</v>
      </c>
      <c r="BC540" s="144">
        <f t="shared" si="75"/>
        <v>1.1223000000000001</v>
      </c>
      <c r="BD540" s="144">
        <f t="shared" si="75"/>
        <v>2.2332000000000001</v>
      </c>
      <c r="BE540" s="144">
        <f t="shared" si="75"/>
        <v>6.6550999999999991</v>
      </c>
      <c r="BF540" s="126">
        <f t="shared" si="80"/>
        <v>543126</v>
      </c>
      <c r="BG540" s="149"/>
    </row>
    <row r="541" spans="1:59" x14ac:dyDescent="0.15">
      <c r="A541" s="108">
        <f t="shared" si="76"/>
        <v>334</v>
      </c>
      <c r="B541" s="54" t="s">
        <v>905</v>
      </c>
      <c r="C541" s="109" t="s">
        <v>318</v>
      </c>
      <c r="D541" s="109" t="s">
        <v>210</v>
      </c>
      <c r="E541" s="110" t="s">
        <v>147</v>
      </c>
      <c r="F541" s="110" t="s">
        <v>156</v>
      </c>
      <c r="G541" s="110">
        <v>340</v>
      </c>
      <c r="H541" s="110" t="s">
        <v>141</v>
      </c>
      <c r="I541" s="110">
        <v>-40</v>
      </c>
      <c r="J541" s="110" t="s">
        <v>134</v>
      </c>
      <c r="K541" s="110">
        <v>8</v>
      </c>
      <c r="L541" s="114" t="s">
        <v>346</v>
      </c>
      <c r="M541" s="114"/>
      <c r="N541" s="114"/>
      <c r="O541" s="114"/>
      <c r="P541" s="114"/>
      <c r="Q541" s="17">
        <v>98</v>
      </c>
      <c r="R541" s="17">
        <v>106</v>
      </c>
      <c r="S541" s="17">
        <v>140</v>
      </c>
      <c r="T541" s="17">
        <v>164</v>
      </c>
      <c r="U541" s="17">
        <v>154</v>
      </c>
      <c r="V541" s="17">
        <v>77</v>
      </c>
      <c r="W541" s="122" t="s">
        <v>144</v>
      </c>
      <c r="X541" s="122" t="s">
        <v>144</v>
      </c>
      <c r="Y541" s="122" t="s">
        <v>135</v>
      </c>
      <c r="Z541" s="122" t="s">
        <v>135</v>
      </c>
      <c r="AA541" s="122" t="s">
        <v>135</v>
      </c>
      <c r="AB541" s="122" t="s">
        <v>133</v>
      </c>
      <c r="AC541" s="126">
        <f t="shared" si="81"/>
        <v>5</v>
      </c>
      <c r="AD541" s="126">
        <f t="shared" si="81"/>
        <v>4</v>
      </c>
      <c r="AE541" s="126">
        <f t="shared" si="81"/>
        <v>3</v>
      </c>
      <c r="AF541" s="126">
        <f t="shared" si="81"/>
        <v>1</v>
      </c>
      <c r="AG541" s="126">
        <f t="shared" si="81"/>
        <v>2</v>
      </c>
      <c r="AH541" s="126">
        <f t="shared" si="81"/>
        <v>6</v>
      </c>
      <c r="AI541" s="134">
        <v>3910</v>
      </c>
      <c r="AJ541" s="134">
        <v>0</v>
      </c>
      <c r="AK541" s="134">
        <v>0</v>
      </c>
      <c r="AL541" s="134">
        <v>204</v>
      </c>
      <c r="AM541" s="134">
        <f t="shared" si="79"/>
        <v>4114</v>
      </c>
      <c r="AN541" s="135">
        <f t="shared" si="78"/>
        <v>4.5254629629629631E-2</v>
      </c>
      <c r="AO541" s="135">
        <f t="shared" si="78"/>
        <v>0</v>
      </c>
      <c r="AP541" s="135">
        <f t="shared" si="78"/>
        <v>0</v>
      </c>
      <c r="AQ541" s="135">
        <f t="shared" si="78"/>
        <v>2.3611111111111111E-3</v>
      </c>
      <c r="AR541" s="135">
        <f t="shared" si="78"/>
        <v>4.7615740740740736E-2</v>
      </c>
      <c r="AS541" s="143"/>
      <c r="AT541" s="144">
        <f>IFERROR(Q541*INDEX(相性スクリプト1!$L$29:$L$33,MATCH(W541,相性スクリプト1!$K$29:$K$33,0),)," ")</f>
        <v>98</v>
      </c>
      <c r="AU541" s="144">
        <f>IFERROR(R541*INDEX(相性スクリプト1!$L$29:$L$33,MATCH(X541,相性スクリプト1!$K$29:$K$33,0),)," ")</f>
        <v>106</v>
      </c>
      <c r="AV541" s="144">
        <f>IFERROR(S541*INDEX(相性スクリプト1!$L$29:$L$33,MATCH(Y541,相性スクリプト1!$K$29:$K$33,0),)," ")</f>
        <v>210</v>
      </c>
      <c r="AW541" s="144">
        <f>IFERROR(T541*INDEX(相性スクリプト1!$L$29:$L$33,MATCH(Z541,相性スクリプト1!$K$29:$K$33,0),)," ")</f>
        <v>246</v>
      </c>
      <c r="AX541" s="144">
        <f>IFERROR(U541*INDEX(相性スクリプト1!$L$29:$L$33,MATCH(AA541,相性スクリプト1!$K$29:$K$33,0),)," ")</f>
        <v>231</v>
      </c>
      <c r="AY541" s="144">
        <f>IFERROR(V541*INDEX(相性スクリプト1!$L$29:$L$33,MATCH(AB541,相性スクリプト1!$K$29:$K$33,0),)," ")</f>
        <v>0</v>
      </c>
      <c r="AZ541" s="144">
        <f t="shared" si="77"/>
        <v>5.5556000000000001</v>
      </c>
      <c r="BA541" s="144">
        <f t="shared" si="77"/>
        <v>4.4444999999999997</v>
      </c>
      <c r="BB541" s="144">
        <f t="shared" si="77"/>
        <v>3.3333999999999997</v>
      </c>
      <c r="BC541" s="144">
        <f t="shared" si="75"/>
        <v>1.1113</v>
      </c>
      <c r="BD541" s="144">
        <f t="shared" si="75"/>
        <v>2.2222</v>
      </c>
      <c r="BE541" s="144">
        <f t="shared" si="75"/>
        <v>6.6660999999999992</v>
      </c>
      <c r="BF541" s="126">
        <f t="shared" si="80"/>
        <v>543126</v>
      </c>
      <c r="BG541" s="149"/>
    </row>
    <row r="542" spans="1:59" x14ac:dyDescent="0.15">
      <c r="A542" s="108">
        <f t="shared" si="76"/>
        <v>335</v>
      </c>
      <c r="B542" s="54" t="s">
        <v>906</v>
      </c>
      <c r="C542" s="109" t="s">
        <v>318</v>
      </c>
      <c r="D542" s="109" t="s">
        <v>210</v>
      </c>
      <c r="E542" s="110"/>
      <c r="F542" s="110"/>
      <c r="G542" s="110"/>
      <c r="H542" s="110"/>
      <c r="I542" s="110"/>
      <c r="J542" s="110"/>
      <c r="K542" s="110"/>
      <c r="L542" s="114"/>
      <c r="M542" s="114"/>
      <c r="N542" s="114"/>
      <c r="O542" s="114"/>
      <c r="P542" s="114"/>
      <c r="Q542" s="17"/>
      <c r="R542" s="17"/>
      <c r="S542" s="17"/>
      <c r="T542" s="17"/>
      <c r="U542" s="17"/>
      <c r="V542" s="17"/>
      <c r="W542" s="122"/>
      <c r="X542" s="122"/>
      <c r="Y542" s="122"/>
      <c r="Z542" s="122"/>
      <c r="AA542" s="122"/>
      <c r="AB542" s="122"/>
      <c r="AC542" s="126" t="str">
        <f t="shared" si="81"/>
        <v xml:space="preserve"> </v>
      </c>
      <c r="AD542" s="126" t="str">
        <f t="shared" si="81"/>
        <v xml:space="preserve"> </v>
      </c>
      <c r="AE542" s="126" t="str">
        <f t="shared" si="81"/>
        <v xml:space="preserve"> </v>
      </c>
      <c r="AF542" s="126" t="str">
        <f t="shared" si="81"/>
        <v xml:space="preserve"> </v>
      </c>
      <c r="AG542" s="126" t="str">
        <f t="shared" si="81"/>
        <v xml:space="preserve"> </v>
      </c>
      <c r="AH542" s="126" t="str">
        <f t="shared" si="81"/>
        <v xml:space="preserve"> </v>
      </c>
      <c r="AI542" s="134"/>
      <c r="AJ542" s="134"/>
      <c r="AK542" s="134"/>
      <c r="AL542" s="134"/>
      <c r="AM542" s="134" t="str">
        <f t="shared" si="79"/>
        <v xml:space="preserve"> </v>
      </c>
      <c r="AN542" s="135" t="str">
        <f t="shared" si="78"/>
        <v xml:space="preserve"> </v>
      </c>
      <c r="AO542" s="135" t="str">
        <f t="shared" si="78"/>
        <v xml:space="preserve"> </v>
      </c>
      <c r="AP542" s="135" t="str">
        <f t="shared" si="78"/>
        <v xml:space="preserve"> </v>
      </c>
      <c r="AQ542" s="135" t="str">
        <f t="shared" si="78"/>
        <v xml:space="preserve"> </v>
      </c>
      <c r="AR542" s="135" t="str">
        <f t="shared" si="78"/>
        <v xml:space="preserve"> </v>
      </c>
      <c r="AS542" s="143"/>
      <c r="AT542" s="144" t="str">
        <f>IFERROR(Q542*INDEX(相性スクリプト1!$L$29:$L$33,MATCH(W542,相性スクリプト1!$K$29:$K$33,0),)," ")</f>
        <v xml:space="preserve"> </v>
      </c>
      <c r="AU542" s="144" t="str">
        <f>IFERROR(R542*INDEX(相性スクリプト1!$L$29:$L$33,MATCH(X542,相性スクリプト1!$K$29:$K$33,0),)," ")</f>
        <v xml:space="preserve"> </v>
      </c>
      <c r="AV542" s="144" t="str">
        <f>IFERROR(S542*INDEX(相性スクリプト1!$L$29:$L$33,MATCH(Y542,相性スクリプト1!$K$29:$K$33,0),)," ")</f>
        <v xml:space="preserve"> </v>
      </c>
      <c r="AW542" s="144" t="str">
        <f>IFERROR(T542*INDEX(相性スクリプト1!$L$29:$L$33,MATCH(Z542,相性スクリプト1!$K$29:$K$33,0),)," ")</f>
        <v xml:space="preserve"> </v>
      </c>
      <c r="AX542" s="144" t="str">
        <f>IFERROR(U542*INDEX(相性スクリプト1!$L$29:$L$33,MATCH(AA542,相性スクリプト1!$K$29:$K$33,0),)," ")</f>
        <v xml:space="preserve"> </v>
      </c>
      <c r="AY542" s="144" t="str">
        <f>IFERROR(V542*INDEX(相性スクリプト1!$L$29:$L$33,MATCH(AB542,相性スクリプト1!$K$29:$K$33,0),)," ")</f>
        <v xml:space="preserve"> </v>
      </c>
      <c r="AZ542" s="144" t="str">
        <f t="shared" si="77"/>
        <v xml:space="preserve"> </v>
      </c>
      <c r="BA542" s="144" t="str">
        <f t="shared" si="77"/>
        <v xml:space="preserve"> </v>
      </c>
      <c r="BB542" s="144" t="str">
        <f t="shared" si="77"/>
        <v xml:space="preserve"> </v>
      </c>
      <c r="BC542" s="144" t="str">
        <f t="shared" si="75"/>
        <v xml:space="preserve"> </v>
      </c>
      <c r="BD542" s="144" t="str">
        <f t="shared" si="75"/>
        <v xml:space="preserve"> </v>
      </c>
      <c r="BE542" s="144" t="str">
        <f t="shared" si="75"/>
        <v xml:space="preserve"> </v>
      </c>
      <c r="BF542" s="126" t="str">
        <f t="shared" si="80"/>
        <v xml:space="preserve"> </v>
      </c>
      <c r="BG542" s="149"/>
    </row>
    <row r="543" spans="1:59" x14ac:dyDescent="0.15">
      <c r="A543" s="108">
        <f t="shared" si="76"/>
        <v>335</v>
      </c>
      <c r="B543" s="54" t="s">
        <v>907</v>
      </c>
      <c r="C543" s="109" t="s">
        <v>318</v>
      </c>
      <c r="D543" s="109" t="s">
        <v>210</v>
      </c>
      <c r="E543" s="110" t="s">
        <v>147</v>
      </c>
      <c r="F543" s="110" t="s">
        <v>156</v>
      </c>
      <c r="G543" s="110">
        <v>340</v>
      </c>
      <c r="H543" s="110" t="s">
        <v>155</v>
      </c>
      <c r="I543" s="110">
        <v>40</v>
      </c>
      <c r="J543" s="110" t="s">
        <v>134</v>
      </c>
      <c r="K543" s="110">
        <v>8</v>
      </c>
      <c r="L543" s="114" t="s">
        <v>346</v>
      </c>
      <c r="M543" s="114" t="s">
        <v>900</v>
      </c>
      <c r="N543" s="114"/>
      <c r="O543" s="114"/>
      <c r="P543" s="114"/>
      <c r="Q543" s="17">
        <v>107</v>
      </c>
      <c r="R543" s="17">
        <v>151</v>
      </c>
      <c r="S543" s="17">
        <v>134</v>
      </c>
      <c r="T543" s="17">
        <v>130</v>
      </c>
      <c r="U543" s="17">
        <v>109</v>
      </c>
      <c r="V543" s="17">
        <v>130</v>
      </c>
      <c r="W543" s="122" t="s">
        <v>144</v>
      </c>
      <c r="X543" s="122" t="s">
        <v>135</v>
      </c>
      <c r="Y543" s="122" t="s">
        <v>144</v>
      </c>
      <c r="Z543" s="122" t="s">
        <v>144</v>
      </c>
      <c r="AA543" s="122" t="s">
        <v>144</v>
      </c>
      <c r="AB543" s="122" t="s">
        <v>144</v>
      </c>
      <c r="AC543" s="126">
        <f t="shared" si="81"/>
        <v>6</v>
      </c>
      <c r="AD543" s="126">
        <f t="shared" si="81"/>
        <v>1</v>
      </c>
      <c r="AE543" s="126">
        <f t="shared" si="81"/>
        <v>2</v>
      </c>
      <c r="AF543" s="126">
        <f t="shared" si="81"/>
        <v>4</v>
      </c>
      <c r="AG543" s="126">
        <f t="shared" si="81"/>
        <v>5</v>
      </c>
      <c r="AH543" s="126">
        <f t="shared" si="81"/>
        <v>3</v>
      </c>
      <c r="AI543" s="134">
        <v>764</v>
      </c>
      <c r="AJ543" s="134">
        <v>0</v>
      </c>
      <c r="AK543" s="134">
        <v>0</v>
      </c>
      <c r="AL543" s="134">
        <v>311</v>
      </c>
      <c r="AM543" s="134">
        <f t="shared" si="79"/>
        <v>1075</v>
      </c>
      <c r="AN543" s="135">
        <f t="shared" si="78"/>
        <v>8.8425925925925929E-3</v>
      </c>
      <c r="AO543" s="135">
        <f t="shared" si="78"/>
        <v>0</v>
      </c>
      <c r="AP543" s="135">
        <f t="shared" si="78"/>
        <v>0</v>
      </c>
      <c r="AQ543" s="135">
        <f t="shared" si="78"/>
        <v>3.5995370370370374E-3</v>
      </c>
      <c r="AR543" s="135">
        <f t="shared" si="78"/>
        <v>1.2442129629629629E-2</v>
      </c>
      <c r="AS543" s="143"/>
      <c r="AT543" s="144">
        <f>IFERROR(Q543*INDEX(相性スクリプト1!$L$29:$L$33,MATCH(W543,相性スクリプト1!$K$29:$K$33,0),)," ")</f>
        <v>107</v>
      </c>
      <c r="AU543" s="144">
        <f>IFERROR(R543*INDEX(相性スクリプト1!$L$29:$L$33,MATCH(X543,相性スクリプト1!$K$29:$K$33,0),)," ")</f>
        <v>226.5</v>
      </c>
      <c r="AV543" s="144">
        <f>IFERROR(S543*INDEX(相性スクリプト1!$L$29:$L$33,MATCH(Y543,相性スクリプト1!$K$29:$K$33,0),)," ")</f>
        <v>134</v>
      </c>
      <c r="AW543" s="144">
        <f>IFERROR(T543*INDEX(相性スクリプト1!$L$29:$L$33,MATCH(Z543,相性スクリプト1!$K$29:$K$33,0),)," ")</f>
        <v>130</v>
      </c>
      <c r="AX543" s="144">
        <f>IFERROR(U543*INDEX(相性スクリプト1!$L$29:$L$33,MATCH(AA543,相性スクリプト1!$K$29:$K$33,0),)," ")</f>
        <v>109</v>
      </c>
      <c r="AY543" s="144">
        <f>IFERROR(V543*INDEX(相性スクリプト1!$L$29:$L$33,MATCH(AB543,相性スクリプト1!$K$29:$K$33,0),)," ")</f>
        <v>130</v>
      </c>
      <c r="AZ543" s="144">
        <f t="shared" si="77"/>
        <v>6.6665999999999999</v>
      </c>
      <c r="BA543" s="144">
        <f t="shared" si="77"/>
        <v>1.1114999999999999</v>
      </c>
      <c r="BB543" s="144">
        <f t="shared" si="77"/>
        <v>2.2223999999999999</v>
      </c>
      <c r="BC543" s="144">
        <f t="shared" si="75"/>
        <v>3.3332999999999999</v>
      </c>
      <c r="BD543" s="144">
        <f t="shared" si="75"/>
        <v>5.5552000000000001</v>
      </c>
      <c r="BE543" s="144">
        <f t="shared" si="75"/>
        <v>3.3331</v>
      </c>
      <c r="BF543" s="126">
        <f t="shared" si="80"/>
        <v>612453</v>
      </c>
      <c r="BG543" s="149"/>
    </row>
    <row r="544" spans="1:59" x14ac:dyDescent="0.15">
      <c r="A544" s="108">
        <f t="shared" si="76"/>
        <v>335</v>
      </c>
      <c r="B544" s="54" t="s">
        <v>908</v>
      </c>
      <c r="C544" s="109" t="s">
        <v>318</v>
      </c>
      <c r="D544" s="109" t="s">
        <v>210</v>
      </c>
      <c r="E544" s="110" t="s">
        <v>147</v>
      </c>
      <c r="F544" s="110" t="s">
        <v>156</v>
      </c>
      <c r="G544" s="110">
        <v>320</v>
      </c>
      <c r="H544" s="110" t="s">
        <v>166</v>
      </c>
      <c r="I544" s="110">
        <v>50</v>
      </c>
      <c r="J544" s="110" t="s">
        <v>134</v>
      </c>
      <c r="K544" s="110">
        <v>8</v>
      </c>
      <c r="L544" s="114" t="s">
        <v>346</v>
      </c>
      <c r="M544" s="114" t="s">
        <v>909</v>
      </c>
      <c r="N544" s="114"/>
      <c r="O544" s="114"/>
      <c r="P544" s="114"/>
      <c r="Q544" s="17">
        <v>71</v>
      </c>
      <c r="R544" s="17">
        <v>90</v>
      </c>
      <c r="S544" s="17">
        <v>162</v>
      </c>
      <c r="T544" s="17">
        <v>141</v>
      </c>
      <c r="U544" s="17">
        <v>109</v>
      </c>
      <c r="V544" s="17">
        <v>82</v>
      </c>
      <c r="W544" s="122" t="s">
        <v>144</v>
      </c>
      <c r="X544" s="122" t="s">
        <v>144</v>
      </c>
      <c r="Y544" s="122" t="s">
        <v>144</v>
      </c>
      <c r="Z544" s="122" t="s">
        <v>135</v>
      </c>
      <c r="AA544" s="122" t="s">
        <v>131</v>
      </c>
      <c r="AB544" s="122" t="s">
        <v>133</v>
      </c>
      <c r="AC544" s="126">
        <f t="shared" si="81"/>
        <v>5</v>
      </c>
      <c r="AD544" s="126">
        <f t="shared" si="81"/>
        <v>4</v>
      </c>
      <c r="AE544" s="126">
        <f t="shared" si="81"/>
        <v>3</v>
      </c>
      <c r="AF544" s="126">
        <f t="shared" si="81"/>
        <v>2</v>
      </c>
      <c r="AG544" s="126">
        <f t="shared" si="81"/>
        <v>1</v>
      </c>
      <c r="AH544" s="126">
        <f t="shared" si="81"/>
        <v>6</v>
      </c>
      <c r="AI544" s="134">
        <v>2654</v>
      </c>
      <c r="AJ544" s="134">
        <v>0</v>
      </c>
      <c r="AK544" s="134">
        <v>0</v>
      </c>
      <c r="AL544" s="134">
        <v>335</v>
      </c>
      <c r="AM544" s="134">
        <f t="shared" si="79"/>
        <v>2989</v>
      </c>
      <c r="AN544" s="135">
        <f t="shared" si="78"/>
        <v>3.0717592592592591E-2</v>
      </c>
      <c r="AO544" s="135">
        <f t="shared" si="78"/>
        <v>0</v>
      </c>
      <c r="AP544" s="135">
        <f t="shared" si="78"/>
        <v>0</v>
      </c>
      <c r="AQ544" s="135">
        <f t="shared" si="78"/>
        <v>3.8773148148148148E-3</v>
      </c>
      <c r="AR544" s="135">
        <f t="shared" si="78"/>
        <v>3.4594907407407414E-2</v>
      </c>
      <c r="AS544" s="143"/>
      <c r="AT544" s="144">
        <f>IFERROR(Q544*INDEX(相性スクリプト1!$L$29:$L$33,MATCH(W544,相性スクリプト1!$K$29:$K$33,0),)," ")</f>
        <v>71</v>
      </c>
      <c r="AU544" s="144">
        <f>IFERROR(R544*INDEX(相性スクリプト1!$L$29:$L$33,MATCH(X544,相性スクリプト1!$K$29:$K$33,0),)," ")</f>
        <v>90</v>
      </c>
      <c r="AV544" s="144">
        <f>IFERROR(S544*INDEX(相性スクリプト1!$L$29:$L$33,MATCH(Y544,相性スクリプト1!$K$29:$K$33,0),)," ")</f>
        <v>162</v>
      </c>
      <c r="AW544" s="144">
        <f>IFERROR(T544*INDEX(相性スクリプト1!$L$29:$L$33,MATCH(Z544,相性スクリプト1!$K$29:$K$33,0),)," ")</f>
        <v>211.5</v>
      </c>
      <c r="AX544" s="144">
        <f>IFERROR(U544*INDEX(相性スクリプト1!$L$29:$L$33,MATCH(AA544,相性スクリプト1!$K$29:$K$33,0),)," ")</f>
        <v>218</v>
      </c>
      <c r="AY544" s="144">
        <f>IFERROR(V544*INDEX(相性スクリプト1!$L$29:$L$33,MATCH(AB544,相性スクリプト1!$K$29:$K$33,0),)," ")</f>
        <v>0</v>
      </c>
      <c r="AZ544" s="144">
        <f t="shared" si="77"/>
        <v>5.5666000000000002</v>
      </c>
      <c r="BA544" s="144">
        <f t="shared" si="77"/>
        <v>4.4444999999999997</v>
      </c>
      <c r="BB544" s="144">
        <f t="shared" si="77"/>
        <v>3.3113999999999995</v>
      </c>
      <c r="BC544" s="144">
        <f t="shared" si="75"/>
        <v>2.2223000000000002</v>
      </c>
      <c r="BD544" s="144">
        <f t="shared" si="75"/>
        <v>1.1332</v>
      </c>
      <c r="BE544" s="144">
        <f t="shared" si="75"/>
        <v>6.6550999999999991</v>
      </c>
      <c r="BF544" s="126">
        <f t="shared" si="80"/>
        <v>543216</v>
      </c>
      <c r="BG544" s="149"/>
    </row>
    <row r="545" spans="1:59" x14ac:dyDescent="0.15">
      <c r="A545" s="108">
        <f t="shared" si="76"/>
        <v>335</v>
      </c>
      <c r="B545" s="54" t="s">
        <v>910</v>
      </c>
      <c r="C545" s="109" t="s">
        <v>318</v>
      </c>
      <c r="D545" s="109" t="s">
        <v>210</v>
      </c>
      <c r="E545" s="110" t="s">
        <v>147</v>
      </c>
      <c r="F545" s="110" t="s">
        <v>156</v>
      </c>
      <c r="G545" s="110">
        <v>320</v>
      </c>
      <c r="H545" s="110" t="s">
        <v>166</v>
      </c>
      <c r="I545" s="110">
        <v>50</v>
      </c>
      <c r="J545" s="110" t="s">
        <v>134</v>
      </c>
      <c r="K545" s="110">
        <v>8</v>
      </c>
      <c r="L545" s="114" t="s">
        <v>346</v>
      </c>
      <c r="M545" s="114"/>
      <c r="N545" s="114"/>
      <c r="O545" s="114"/>
      <c r="P545" s="114"/>
      <c r="Q545" s="17">
        <v>90</v>
      </c>
      <c r="R545" s="17">
        <v>117</v>
      </c>
      <c r="S545" s="17">
        <v>136</v>
      </c>
      <c r="T545" s="17">
        <v>146</v>
      </c>
      <c r="U545" s="17">
        <v>110</v>
      </c>
      <c r="V545" s="17">
        <v>57</v>
      </c>
      <c r="W545" s="122" t="s">
        <v>144</v>
      </c>
      <c r="X545" s="122" t="s">
        <v>144</v>
      </c>
      <c r="Y545" s="122" t="s">
        <v>144</v>
      </c>
      <c r="Z545" s="122" t="s">
        <v>135</v>
      </c>
      <c r="AA545" s="122" t="s">
        <v>131</v>
      </c>
      <c r="AB545" s="122" t="s">
        <v>133</v>
      </c>
      <c r="AC545" s="126">
        <f t="shared" si="81"/>
        <v>5</v>
      </c>
      <c r="AD545" s="126">
        <f t="shared" si="81"/>
        <v>4</v>
      </c>
      <c r="AE545" s="126">
        <f t="shared" si="81"/>
        <v>3</v>
      </c>
      <c r="AF545" s="126">
        <f t="shared" si="81"/>
        <v>2</v>
      </c>
      <c r="AG545" s="126">
        <f t="shared" si="81"/>
        <v>1</v>
      </c>
      <c r="AH545" s="126">
        <f t="shared" si="81"/>
        <v>6</v>
      </c>
      <c r="AI545" s="134" t="s">
        <v>295</v>
      </c>
      <c r="AJ545" s="134" t="s">
        <v>295</v>
      </c>
      <c r="AK545" s="134" t="s">
        <v>295</v>
      </c>
      <c r="AL545" s="134" t="s">
        <v>295</v>
      </c>
      <c r="AM545" s="134" t="str">
        <f t="shared" si="79"/>
        <v>-</v>
      </c>
      <c r="AN545" s="135" t="str">
        <f t="shared" si="78"/>
        <v>-</v>
      </c>
      <c r="AO545" s="135" t="str">
        <f t="shared" si="78"/>
        <v>-</v>
      </c>
      <c r="AP545" s="135" t="str">
        <f t="shared" si="78"/>
        <v>-</v>
      </c>
      <c r="AQ545" s="135" t="str">
        <f t="shared" si="78"/>
        <v>-</v>
      </c>
      <c r="AR545" s="135" t="str">
        <f t="shared" si="78"/>
        <v>-</v>
      </c>
      <c r="AS545" s="143"/>
      <c r="AT545" s="144">
        <f>IFERROR(Q545*INDEX(相性スクリプト1!$L$29:$L$33,MATCH(W545,相性スクリプト1!$K$29:$K$33,0),)," ")</f>
        <v>90</v>
      </c>
      <c r="AU545" s="144">
        <f>IFERROR(R545*INDEX(相性スクリプト1!$L$29:$L$33,MATCH(X545,相性スクリプト1!$K$29:$K$33,0),)," ")</f>
        <v>117</v>
      </c>
      <c r="AV545" s="144">
        <f>IFERROR(S545*INDEX(相性スクリプト1!$L$29:$L$33,MATCH(Y545,相性スクリプト1!$K$29:$K$33,0),)," ")</f>
        <v>136</v>
      </c>
      <c r="AW545" s="144">
        <f>IFERROR(T545*INDEX(相性スクリプト1!$L$29:$L$33,MATCH(Z545,相性スクリプト1!$K$29:$K$33,0),)," ")</f>
        <v>219</v>
      </c>
      <c r="AX545" s="144">
        <f>IFERROR(U545*INDEX(相性スクリプト1!$L$29:$L$33,MATCH(AA545,相性スクリプト1!$K$29:$K$33,0),)," ")</f>
        <v>220</v>
      </c>
      <c r="AY545" s="144">
        <f>IFERROR(V545*INDEX(相性スクリプト1!$L$29:$L$33,MATCH(AB545,相性スクリプト1!$K$29:$K$33,0),)," ")</f>
        <v>0</v>
      </c>
      <c r="AZ545" s="144">
        <f t="shared" si="77"/>
        <v>5.5556000000000001</v>
      </c>
      <c r="BA545" s="144">
        <f t="shared" si="77"/>
        <v>4.4335000000000004</v>
      </c>
      <c r="BB545" s="144">
        <f t="shared" si="77"/>
        <v>3.3223999999999996</v>
      </c>
      <c r="BC545" s="144">
        <f t="shared" si="75"/>
        <v>2.2113</v>
      </c>
      <c r="BD545" s="144">
        <f t="shared" si="75"/>
        <v>1.1442000000000001</v>
      </c>
      <c r="BE545" s="144">
        <f t="shared" si="75"/>
        <v>6.6660999999999992</v>
      </c>
      <c r="BF545" s="126">
        <f t="shared" si="80"/>
        <v>543216</v>
      </c>
      <c r="BG545" s="149" t="s">
        <v>296</v>
      </c>
    </row>
    <row r="546" spans="1:59" x14ac:dyDescent="0.15">
      <c r="A546" s="108">
        <f t="shared" si="76"/>
        <v>336</v>
      </c>
      <c r="B546" s="54" t="s">
        <v>911</v>
      </c>
      <c r="C546" s="109" t="s">
        <v>202</v>
      </c>
      <c r="D546" s="109" t="s">
        <v>127</v>
      </c>
      <c r="E546" s="110" t="s">
        <v>128</v>
      </c>
      <c r="F546" s="110" t="s">
        <v>140</v>
      </c>
      <c r="G546" s="110">
        <v>390</v>
      </c>
      <c r="H546" s="110" t="s">
        <v>141</v>
      </c>
      <c r="I546" s="110">
        <v>-15</v>
      </c>
      <c r="J546" s="110" t="s">
        <v>144</v>
      </c>
      <c r="K546" s="110">
        <v>8</v>
      </c>
      <c r="L546" s="114"/>
      <c r="M546" s="114"/>
      <c r="N546" s="114"/>
      <c r="O546" s="114"/>
      <c r="P546" s="114"/>
      <c r="Q546" s="17">
        <v>120</v>
      </c>
      <c r="R546" s="17">
        <v>40</v>
      </c>
      <c r="S546" s="17">
        <v>140</v>
      </c>
      <c r="T546" s="17">
        <v>110</v>
      </c>
      <c r="U546" s="17">
        <v>100</v>
      </c>
      <c r="V546" s="17">
        <v>60</v>
      </c>
      <c r="W546" s="122" t="s">
        <v>144</v>
      </c>
      <c r="X546" s="122" t="s">
        <v>133</v>
      </c>
      <c r="Y546" s="122" t="s">
        <v>135</v>
      </c>
      <c r="Z546" s="122" t="s">
        <v>144</v>
      </c>
      <c r="AA546" s="122" t="s">
        <v>144</v>
      </c>
      <c r="AB546" s="122" t="s">
        <v>133</v>
      </c>
      <c r="AC546" s="126">
        <f t="shared" si="81"/>
        <v>2</v>
      </c>
      <c r="AD546" s="126">
        <f t="shared" si="81"/>
        <v>6</v>
      </c>
      <c r="AE546" s="126">
        <f t="shared" si="81"/>
        <v>1</v>
      </c>
      <c r="AF546" s="126">
        <f t="shared" si="81"/>
        <v>3</v>
      </c>
      <c r="AG546" s="126">
        <f t="shared" si="81"/>
        <v>4</v>
      </c>
      <c r="AH546" s="126">
        <f t="shared" si="81"/>
        <v>5</v>
      </c>
      <c r="AI546" s="134">
        <v>5</v>
      </c>
      <c r="AJ546" s="134">
        <v>0</v>
      </c>
      <c r="AK546" s="134">
        <v>0</v>
      </c>
      <c r="AL546" s="134">
        <v>900</v>
      </c>
      <c r="AM546" s="134">
        <f t="shared" si="79"/>
        <v>905</v>
      </c>
      <c r="AN546" s="135">
        <f t="shared" si="78"/>
        <v>5.7870370370370373E-5</v>
      </c>
      <c r="AO546" s="135">
        <f t="shared" si="78"/>
        <v>0</v>
      </c>
      <c r="AP546" s="135">
        <f t="shared" si="78"/>
        <v>0</v>
      </c>
      <c r="AQ546" s="135">
        <f t="shared" si="78"/>
        <v>1.0416666666666666E-2</v>
      </c>
      <c r="AR546" s="135">
        <f t="shared" si="78"/>
        <v>1.0474537037037037E-2</v>
      </c>
      <c r="AS546" s="143"/>
      <c r="AT546" s="144">
        <f>IFERROR(Q546*INDEX(相性スクリプト1!$L$29:$L$33,MATCH(W546,相性スクリプト1!$K$29:$K$33,0),)," ")</f>
        <v>120</v>
      </c>
      <c r="AU546" s="144">
        <f>IFERROR(R546*INDEX(相性スクリプト1!$L$29:$L$33,MATCH(X546,相性スクリプト1!$K$29:$K$33,0),)," ")</f>
        <v>0</v>
      </c>
      <c r="AV546" s="144">
        <f>IFERROR(S546*INDEX(相性スクリプト1!$L$29:$L$33,MATCH(Y546,相性スクリプト1!$K$29:$K$33,0),)," ")</f>
        <v>210</v>
      </c>
      <c r="AW546" s="144">
        <f>IFERROR(T546*INDEX(相性スクリプト1!$L$29:$L$33,MATCH(Z546,相性スクリプト1!$K$29:$K$33,0),)," ")</f>
        <v>110</v>
      </c>
      <c r="AX546" s="144">
        <f>IFERROR(U546*INDEX(相性スクリプト1!$L$29:$L$33,MATCH(AA546,相性スクリプト1!$K$29:$K$33,0),)," ")</f>
        <v>100</v>
      </c>
      <c r="AY546" s="144">
        <f>IFERROR(V546*INDEX(相性スクリプト1!$L$29:$L$33,MATCH(AB546,相性スクリプト1!$K$29:$K$33,0),)," ")</f>
        <v>0</v>
      </c>
      <c r="AZ546" s="144">
        <f t="shared" si="77"/>
        <v>2.2225999999999999</v>
      </c>
      <c r="BA546" s="144">
        <f t="shared" si="77"/>
        <v>5.5664999999999996</v>
      </c>
      <c r="BB546" s="144">
        <f t="shared" si="77"/>
        <v>1.1113999999999999</v>
      </c>
      <c r="BC546" s="144">
        <f t="shared" si="75"/>
        <v>3.3332999999999999</v>
      </c>
      <c r="BD546" s="144">
        <f t="shared" si="75"/>
        <v>4.4442000000000004</v>
      </c>
      <c r="BE546" s="144">
        <f t="shared" si="75"/>
        <v>5.5550999999999995</v>
      </c>
      <c r="BF546" s="126">
        <f t="shared" si="80"/>
        <v>261345</v>
      </c>
      <c r="BG546" s="149"/>
    </row>
    <row r="547" spans="1:59" x14ac:dyDescent="0.15">
      <c r="A547" s="108">
        <f t="shared" si="76"/>
        <v>337</v>
      </c>
      <c r="B547" s="54" t="s">
        <v>912</v>
      </c>
      <c r="C547" s="109" t="s">
        <v>202</v>
      </c>
      <c r="D547" s="109" t="s">
        <v>159</v>
      </c>
      <c r="E547" s="110" t="s">
        <v>128</v>
      </c>
      <c r="F547" s="110" t="s">
        <v>140</v>
      </c>
      <c r="G547" s="110">
        <v>410</v>
      </c>
      <c r="H547" s="110" t="s">
        <v>155</v>
      </c>
      <c r="I547" s="110">
        <v>45</v>
      </c>
      <c r="J547" s="110" t="s">
        <v>134</v>
      </c>
      <c r="K547" s="110">
        <v>12</v>
      </c>
      <c r="L547" s="114"/>
      <c r="M547" s="114"/>
      <c r="N547" s="114"/>
      <c r="O547" s="114"/>
      <c r="P547" s="114"/>
      <c r="Q547" s="17">
        <v>160</v>
      </c>
      <c r="R547" s="17">
        <v>120</v>
      </c>
      <c r="S547" s="17">
        <v>110</v>
      </c>
      <c r="T547" s="17">
        <v>80</v>
      </c>
      <c r="U547" s="17">
        <v>70</v>
      </c>
      <c r="V547" s="17">
        <v>130</v>
      </c>
      <c r="W547" s="122" t="s">
        <v>135</v>
      </c>
      <c r="X547" s="122" t="s">
        <v>144</v>
      </c>
      <c r="Y547" s="122" t="s">
        <v>144</v>
      </c>
      <c r="Z547" s="122" t="s">
        <v>134</v>
      </c>
      <c r="AA547" s="122" t="s">
        <v>134</v>
      </c>
      <c r="AB547" s="122" t="s">
        <v>144</v>
      </c>
      <c r="AC547" s="126">
        <f t="shared" si="81"/>
        <v>1</v>
      </c>
      <c r="AD547" s="126">
        <f t="shared" si="81"/>
        <v>3</v>
      </c>
      <c r="AE547" s="126">
        <f t="shared" si="81"/>
        <v>4</v>
      </c>
      <c r="AF547" s="126">
        <f t="shared" si="81"/>
        <v>5</v>
      </c>
      <c r="AG547" s="126">
        <f t="shared" si="81"/>
        <v>6</v>
      </c>
      <c r="AH547" s="126">
        <f t="shared" si="81"/>
        <v>2</v>
      </c>
      <c r="AI547" s="134">
        <v>48</v>
      </c>
      <c r="AJ547" s="134">
        <v>0</v>
      </c>
      <c r="AK547" s="134">
        <v>0</v>
      </c>
      <c r="AL547" s="134">
        <v>900</v>
      </c>
      <c r="AM547" s="134">
        <f t="shared" si="79"/>
        <v>948</v>
      </c>
      <c r="AN547" s="135">
        <f t="shared" si="78"/>
        <v>5.5555555555555556E-4</v>
      </c>
      <c r="AO547" s="135">
        <f t="shared" si="78"/>
        <v>0</v>
      </c>
      <c r="AP547" s="135">
        <f t="shared" si="78"/>
        <v>0</v>
      </c>
      <c r="AQ547" s="135">
        <f t="shared" si="78"/>
        <v>1.0416666666666666E-2</v>
      </c>
      <c r="AR547" s="135">
        <f t="shared" si="78"/>
        <v>1.0972222222222222E-2</v>
      </c>
      <c r="AS547" s="143"/>
      <c r="AT547" s="144">
        <f>IFERROR(Q547*INDEX(相性スクリプト1!$L$29:$L$33,MATCH(W547,相性スクリプト1!$K$29:$K$33,0),)," ")</f>
        <v>240</v>
      </c>
      <c r="AU547" s="144">
        <f>IFERROR(R547*INDEX(相性スクリプト1!$L$29:$L$33,MATCH(X547,相性スクリプト1!$K$29:$K$33,0),)," ")</f>
        <v>120</v>
      </c>
      <c r="AV547" s="144">
        <f>IFERROR(S547*INDEX(相性スクリプト1!$L$29:$L$33,MATCH(Y547,相性スクリプト1!$K$29:$K$33,0),)," ")</f>
        <v>110</v>
      </c>
      <c r="AW547" s="144">
        <f>IFERROR(T547*INDEX(相性スクリプト1!$L$29:$L$33,MATCH(Z547,相性スクリプト1!$K$29:$K$33,0),)," ")</f>
        <v>40</v>
      </c>
      <c r="AX547" s="144">
        <f>IFERROR(U547*INDEX(相性スクリプト1!$L$29:$L$33,MATCH(AA547,相性スクリプト1!$K$29:$K$33,0),)," ")</f>
        <v>35</v>
      </c>
      <c r="AY547" s="144">
        <f>IFERROR(V547*INDEX(相性スクリプト1!$L$29:$L$33,MATCH(AB547,相性スクリプト1!$K$29:$K$33,0),)," ")</f>
        <v>130</v>
      </c>
      <c r="AZ547" s="144">
        <f t="shared" si="77"/>
        <v>1.1115999999999999</v>
      </c>
      <c r="BA547" s="144">
        <f t="shared" si="77"/>
        <v>3.3334999999999999</v>
      </c>
      <c r="BB547" s="144">
        <f t="shared" si="77"/>
        <v>4.4443999999999999</v>
      </c>
      <c r="BC547" s="144">
        <f t="shared" si="75"/>
        <v>5.5552999999999999</v>
      </c>
      <c r="BD547" s="144">
        <f t="shared" si="75"/>
        <v>6.6661999999999999</v>
      </c>
      <c r="BE547" s="144">
        <f t="shared" si="75"/>
        <v>2.2221000000000002</v>
      </c>
      <c r="BF547" s="126">
        <f t="shared" si="80"/>
        <v>134562</v>
      </c>
      <c r="BG547" s="149"/>
    </row>
    <row r="548" spans="1:59" x14ac:dyDescent="0.15">
      <c r="A548" s="108">
        <f t="shared" si="76"/>
        <v>338</v>
      </c>
      <c r="B548" s="54" t="s">
        <v>913</v>
      </c>
      <c r="C548" s="109" t="s">
        <v>202</v>
      </c>
      <c r="D548" s="109" t="s">
        <v>161</v>
      </c>
      <c r="E548" s="110" t="s">
        <v>128</v>
      </c>
      <c r="F548" s="110" t="s">
        <v>162</v>
      </c>
      <c r="G548" s="110">
        <v>410</v>
      </c>
      <c r="H548" s="110" t="s">
        <v>149</v>
      </c>
      <c r="I548" s="110">
        <v>30</v>
      </c>
      <c r="J548" s="110" t="s">
        <v>140</v>
      </c>
      <c r="K548" s="110">
        <v>10</v>
      </c>
      <c r="L548" s="114"/>
      <c r="M548" s="114"/>
      <c r="N548" s="114"/>
      <c r="O548" s="114"/>
      <c r="P548" s="114" t="s">
        <v>163</v>
      </c>
      <c r="Q548" s="17">
        <v>150</v>
      </c>
      <c r="R548" s="17">
        <v>80</v>
      </c>
      <c r="S548" s="17">
        <v>120</v>
      </c>
      <c r="T548" s="17">
        <v>110</v>
      </c>
      <c r="U548" s="17">
        <v>100</v>
      </c>
      <c r="V548" s="17">
        <v>90</v>
      </c>
      <c r="W548" s="122" t="s">
        <v>135</v>
      </c>
      <c r="X548" s="122" t="s">
        <v>134</v>
      </c>
      <c r="Y548" s="122" t="s">
        <v>144</v>
      </c>
      <c r="Z548" s="122" t="s">
        <v>144</v>
      </c>
      <c r="AA548" s="122" t="s">
        <v>134</v>
      </c>
      <c r="AB548" s="122" t="s">
        <v>134</v>
      </c>
      <c r="AC548" s="126">
        <f t="shared" si="81"/>
        <v>1</v>
      </c>
      <c r="AD548" s="126">
        <f t="shared" si="81"/>
        <v>6</v>
      </c>
      <c r="AE548" s="126">
        <f t="shared" si="81"/>
        <v>2</v>
      </c>
      <c r="AF548" s="126">
        <f t="shared" si="81"/>
        <v>3</v>
      </c>
      <c r="AG548" s="126">
        <f t="shared" si="81"/>
        <v>4</v>
      </c>
      <c r="AH548" s="126">
        <f t="shared" si="81"/>
        <v>5</v>
      </c>
      <c r="AI548" s="134">
        <v>46</v>
      </c>
      <c r="AJ548" s="134">
        <v>0</v>
      </c>
      <c r="AK548" s="134">
        <v>0</v>
      </c>
      <c r="AL548" s="134">
        <v>900</v>
      </c>
      <c r="AM548" s="134">
        <f t="shared" si="79"/>
        <v>946</v>
      </c>
      <c r="AN548" s="135">
        <f t="shared" si="78"/>
        <v>5.3240740740740744E-4</v>
      </c>
      <c r="AO548" s="135">
        <f t="shared" si="78"/>
        <v>0</v>
      </c>
      <c r="AP548" s="135">
        <f t="shared" si="78"/>
        <v>0</v>
      </c>
      <c r="AQ548" s="135">
        <f t="shared" si="78"/>
        <v>1.0416666666666666E-2</v>
      </c>
      <c r="AR548" s="135">
        <f t="shared" si="78"/>
        <v>1.0949074074074075E-2</v>
      </c>
      <c r="AS548" s="143"/>
      <c r="AT548" s="144">
        <f>IFERROR(Q548*INDEX(相性スクリプト1!$L$29:$L$33,MATCH(W548,相性スクリプト1!$K$29:$K$33,0),)," ")</f>
        <v>225</v>
      </c>
      <c r="AU548" s="144">
        <f>IFERROR(R548*INDEX(相性スクリプト1!$L$29:$L$33,MATCH(X548,相性スクリプト1!$K$29:$K$33,0),)," ")</f>
        <v>40</v>
      </c>
      <c r="AV548" s="144">
        <f>IFERROR(S548*INDEX(相性スクリプト1!$L$29:$L$33,MATCH(Y548,相性スクリプト1!$K$29:$K$33,0),)," ")</f>
        <v>120</v>
      </c>
      <c r="AW548" s="144">
        <f>IFERROR(T548*INDEX(相性スクリプト1!$L$29:$L$33,MATCH(Z548,相性スクリプト1!$K$29:$K$33,0),)," ")</f>
        <v>110</v>
      </c>
      <c r="AX548" s="144">
        <f>IFERROR(U548*INDEX(相性スクリプト1!$L$29:$L$33,MATCH(AA548,相性スクリプト1!$K$29:$K$33,0),)," ")</f>
        <v>50</v>
      </c>
      <c r="AY548" s="144">
        <f>IFERROR(V548*INDEX(相性スクリプト1!$L$29:$L$33,MATCH(AB548,相性スクリプト1!$K$29:$K$33,0),)," ")</f>
        <v>45</v>
      </c>
      <c r="AZ548" s="144">
        <f t="shared" si="77"/>
        <v>1.1115999999999999</v>
      </c>
      <c r="BA548" s="144">
        <f t="shared" si="77"/>
        <v>6.6664999999999992</v>
      </c>
      <c r="BB548" s="144">
        <f t="shared" si="77"/>
        <v>2.2223999999999999</v>
      </c>
      <c r="BC548" s="144">
        <f t="shared" si="75"/>
        <v>3.3332999999999999</v>
      </c>
      <c r="BD548" s="144">
        <f t="shared" si="75"/>
        <v>4.4442000000000004</v>
      </c>
      <c r="BE548" s="144">
        <f t="shared" si="75"/>
        <v>5.5550999999999995</v>
      </c>
      <c r="BF548" s="126">
        <f t="shared" si="80"/>
        <v>162345</v>
      </c>
      <c r="BG548" s="149"/>
    </row>
    <row r="549" spans="1:59" x14ac:dyDescent="0.15">
      <c r="A549" s="108">
        <f t="shared" si="76"/>
        <v>338</v>
      </c>
      <c r="B549" s="54" t="s">
        <v>914</v>
      </c>
      <c r="C549" s="109" t="s">
        <v>202</v>
      </c>
      <c r="D549" s="109" t="s">
        <v>161</v>
      </c>
      <c r="E549" s="110" t="s">
        <v>128</v>
      </c>
      <c r="F549" s="110" t="s">
        <v>162</v>
      </c>
      <c r="G549" s="110">
        <v>430</v>
      </c>
      <c r="H549" s="110" t="s">
        <v>149</v>
      </c>
      <c r="I549" s="110">
        <v>30</v>
      </c>
      <c r="J549" s="110" t="s">
        <v>140</v>
      </c>
      <c r="K549" s="110">
        <v>10</v>
      </c>
      <c r="L549" s="114"/>
      <c r="M549" s="114"/>
      <c r="N549" s="114"/>
      <c r="O549" s="114"/>
      <c r="P549" s="114" t="s">
        <v>163</v>
      </c>
      <c r="Q549" s="17">
        <v>195</v>
      </c>
      <c r="R549" s="17">
        <v>91</v>
      </c>
      <c r="S549" s="17">
        <v>126</v>
      </c>
      <c r="T549" s="17">
        <v>115</v>
      </c>
      <c r="U549" s="17">
        <v>110</v>
      </c>
      <c r="V549" s="17">
        <v>95</v>
      </c>
      <c r="W549" s="122" t="s">
        <v>135</v>
      </c>
      <c r="X549" s="122" t="s">
        <v>134</v>
      </c>
      <c r="Y549" s="122" t="s">
        <v>144</v>
      </c>
      <c r="Z549" s="122" t="s">
        <v>144</v>
      </c>
      <c r="AA549" s="122" t="s">
        <v>134</v>
      </c>
      <c r="AB549" s="122" t="s">
        <v>134</v>
      </c>
      <c r="AC549" s="126">
        <f t="shared" si="81"/>
        <v>1</v>
      </c>
      <c r="AD549" s="126">
        <f t="shared" si="81"/>
        <v>6</v>
      </c>
      <c r="AE549" s="126">
        <f t="shared" si="81"/>
        <v>2</v>
      </c>
      <c r="AF549" s="126">
        <f t="shared" si="81"/>
        <v>3</v>
      </c>
      <c r="AG549" s="126">
        <f t="shared" si="81"/>
        <v>4</v>
      </c>
      <c r="AH549" s="126">
        <f t="shared" si="81"/>
        <v>5</v>
      </c>
      <c r="AI549" s="134">
        <v>743</v>
      </c>
      <c r="AJ549" s="134">
        <v>0</v>
      </c>
      <c r="AK549" s="134">
        <v>0</v>
      </c>
      <c r="AL549" s="134">
        <v>251</v>
      </c>
      <c r="AM549" s="134">
        <f t="shared" si="79"/>
        <v>994</v>
      </c>
      <c r="AN549" s="135">
        <f t="shared" si="78"/>
        <v>8.5995370370370357E-3</v>
      </c>
      <c r="AO549" s="135">
        <f t="shared" si="78"/>
        <v>0</v>
      </c>
      <c r="AP549" s="135">
        <f t="shared" si="78"/>
        <v>0</v>
      </c>
      <c r="AQ549" s="135">
        <f t="shared" si="78"/>
        <v>2.9050925925925928E-3</v>
      </c>
      <c r="AR549" s="135">
        <f t="shared" si="78"/>
        <v>1.150462962962963E-2</v>
      </c>
      <c r="AS549" s="143"/>
      <c r="AT549" s="144">
        <f>IFERROR(Q549*INDEX(相性スクリプト1!$L$29:$L$33,MATCH(W549,相性スクリプト1!$K$29:$K$33,0),)," ")</f>
        <v>292.5</v>
      </c>
      <c r="AU549" s="144">
        <f>IFERROR(R549*INDEX(相性スクリプト1!$L$29:$L$33,MATCH(X549,相性スクリプト1!$K$29:$K$33,0),)," ")</f>
        <v>45.5</v>
      </c>
      <c r="AV549" s="144">
        <f>IFERROR(S549*INDEX(相性スクリプト1!$L$29:$L$33,MATCH(Y549,相性スクリプト1!$K$29:$K$33,0),)," ")</f>
        <v>126</v>
      </c>
      <c r="AW549" s="144">
        <f>IFERROR(T549*INDEX(相性スクリプト1!$L$29:$L$33,MATCH(Z549,相性スクリプト1!$K$29:$K$33,0),)," ")</f>
        <v>115</v>
      </c>
      <c r="AX549" s="144">
        <f>IFERROR(U549*INDEX(相性スクリプト1!$L$29:$L$33,MATCH(AA549,相性スクリプト1!$K$29:$K$33,0),)," ")</f>
        <v>55</v>
      </c>
      <c r="AY549" s="144">
        <f>IFERROR(V549*INDEX(相性スクリプト1!$L$29:$L$33,MATCH(AB549,相性スクリプト1!$K$29:$K$33,0),)," ")</f>
        <v>47.5</v>
      </c>
      <c r="AZ549" s="144">
        <f t="shared" si="77"/>
        <v>1.1115999999999999</v>
      </c>
      <c r="BA549" s="144">
        <f t="shared" si="77"/>
        <v>6.6664999999999992</v>
      </c>
      <c r="BB549" s="144">
        <f t="shared" si="77"/>
        <v>2.2223999999999999</v>
      </c>
      <c r="BC549" s="144">
        <f t="shared" si="75"/>
        <v>3.3332999999999999</v>
      </c>
      <c r="BD549" s="144">
        <f t="shared" si="75"/>
        <v>4.4442000000000004</v>
      </c>
      <c r="BE549" s="144">
        <f t="shared" si="75"/>
        <v>5.5550999999999995</v>
      </c>
      <c r="BF549" s="126">
        <f t="shared" si="80"/>
        <v>162345</v>
      </c>
      <c r="BG549" s="149"/>
    </row>
    <row r="550" spans="1:59" x14ac:dyDescent="0.15">
      <c r="A550" s="108">
        <f t="shared" si="76"/>
        <v>339</v>
      </c>
      <c r="B550" s="54" t="s">
        <v>915</v>
      </c>
      <c r="C550" s="109" t="s">
        <v>202</v>
      </c>
      <c r="D550" s="109" t="s">
        <v>169</v>
      </c>
      <c r="E550" s="110" t="s">
        <v>128</v>
      </c>
      <c r="F550" s="110" t="s">
        <v>162</v>
      </c>
      <c r="G550" s="110">
        <v>390</v>
      </c>
      <c r="H550" s="110" t="s">
        <v>141</v>
      </c>
      <c r="I550" s="110">
        <v>70</v>
      </c>
      <c r="J550" s="110" t="s">
        <v>144</v>
      </c>
      <c r="K550" s="110">
        <v>8</v>
      </c>
      <c r="L550" s="114"/>
      <c r="M550" s="114"/>
      <c r="N550" s="114"/>
      <c r="O550" s="114" t="s">
        <v>151</v>
      </c>
      <c r="P550" s="114"/>
      <c r="Q550" s="17">
        <v>140</v>
      </c>
      <c r="R550" s="17">
        <v>70</v>
      </c>
      <c r="S550" s="17">
        <v>120</v>
      </c>
      <c r="T550" s="17">
        <v>110</v>
      </c>
      <c r="U550" s="17">
        <v>90</v>
      </c>
      <c r="V550" s="17">
        <v>50</v>
      </c>
      <c r="W550" s="122" t="s">
        <v>135</v>
      </c>
      <c r="X550" s="122" t="s">
        <v>134</v>
      </c>
      <c r="Y550" s="122" t="s">
        <v>144</v>
      </c>
      <c r="Z550" s="122" t="s">
        <v>144</v>
      </c>
      <c r="AA550" s="122" t="s">
        <v>134</v>
      </c>
      <c r="AB550" s="122" t="s">
        <v>134</v>
      </c>
      <c r="AC550" s="126">
        <f t="shared" si="81"/>
        <v>1</v>
      </c>
      <c r="AD550" s="126">
        <f t="shared" si="81"/>
        <v>5</v>
      </c>
      <c r="AE550" s="126">
        <f t="shared" si="81"/>
        <v>2</v>
      </c>
      <c r="AF550" s="126">
        <f t="shared" si="81"/>
        <v>3</v>
      </c>
      <c r="AG550" s="126">
        <f t="shared" si="81"/>
        <v>4</v>
      </c>
      <c r="AH550" s="126">
        <f t="shared" si="81"/>
        <v>6</v>
      </c>
      <c r="AI550" s="134">
        <v>36</v>
      </c>
      <c r="AJ550" s="134">
        <v>0</v>
      </c>
      <c r="AK550" s="134">
        <v>0</v>
      </c>
      <c r="AL550" s="134">
        <v>900</v>
      </c>
      <c r="AM550" s="134">
        <f t="shared" si="79"/>
        <v>936</v>
      </c>
      <c r="AN550" s="135">
        <f t="shared" si="78"/>
        <v>4.1666666666666669E-4</v>
      </c>
      <c r="AO550" s="135">
        <f t="shared" si="78"/>
        <v>0</v>
      </c>
      <c r="AP550" s="135">
        <f t="shared" si="78"/>
        <v>0</v>
      </c>
      <c r="AQ550" s="135">
        <f t="shared" si="78"/>
        <v>1.0416666666666666E-2</v>
      </c>
      <c r="AR550" s="135">
        <f t="shared" si="78"/>
        <v>1.0833333333333334E-2</v>
      </c>
      <c r="AS550" s="143"/>
      <c r="AT550" s="144">
        <f>IFERROR(Q550*INDEX(相性スクリプト1!$L$29:$L$33,MATCH(W550,相性スクリプト1!$K$29:$K$33,0),)," ")</f>
        <v>210</v>
      </c>
      <c r="AU550" s="144">
        <f>IFERROR(R550*INDEX(相性スクリプト1!$L$29:$L$33,MATCH(X550,相性スクリプト1!$K$29:$K$33,0),)," ")</f>
        <v>35</v>
      </c>
      <c r="AV550" s="144">
        <f>IFERROR(S550*INDEX(相性スクリプト1!$L$29:$L$33,MATCH(Y550,相性スクリプト1!$K$29:$K$33,0),)," ")</f>
        <v>120</v>
      </c>
      <c r="AW550" s="144">
        <f>IFERROR(T550*INDEX(相性スクリプト1!$L$29:$L$33,MATCH(Z550,相性スクリプト1!$K$29:$K$33,0),)," ")</f>
        <v>110</v>
      </c>
      <c r="AX550" s="144">
        <f>IFERROR(U550*INDEX(相性スクリプト1!$L$29:$L$33,MATCH(AA550,相性スクリプト1!$K$29:$K$33,0),)," ")</f>
        <v>45</v>
      </c>
      <c r="AY550" s="144">
        <f>IFERROR(V550*INDEX(相性スクリプト1!$L$29:$L$33,MATCH(AB550,相性スクリプト1!$K$29:$K$33,0),)," ")</f>
        <v>25</v>
      </c>
      <c r="AZ550" s="144">
        <f t="shared" si="77"/>
        <v>1.1115999999999999</v>
      </c>
      <c r="BA550" s="144">
        <f t="shared" si="77"/>
        <v>5.5554999999999994</v>
      </c>
      <c r="BB550" s="144">
        <f t="shared" si="77"/>
        <v>2.2223999999999999</v>
      </c>
      <c r="BC550" s="144">
        <f t="shared" si="75"/>
        <v>3.3332999999999999</v>
      </c>
      <c r="BD550" s="144">
        <f t="shared" si="75"/>
        <v>4.4442000000000004</v>
      </c>
      <c r="BE550" s="144">
        <f t="shared" si="75"/>
        <v>6.6660999999999992</v>
      </c>
      <c r="BF550" s="126">
        <f t="shared" si="80"/>
        <v>152346</v>
      </c>
      <c r="BG550" s="149"/>
    </row>
    <row r="551" spans="1:59" x14ac:dyDescent="0.15">
      <c r="A551" s="108">
        <f t="shared" si="76"/>
        <v>339</v>
      </c>
      <c r="B551" s="54" t="s">
        <v>916</v>
      </c>
      <c r="C551" s="109" t="s">
        <v>202</v>
      </c>
      <c r="D551" s="109" t="s">
        <v>169</v>
      </c>
      <c r="E551" s="110" t="s">
        <v>128</v>
      </c>
      <c r="F551" s="110" t="s">
        <v>162</v>
      </c>
      <c r="G551" s="110">
        <v>410</v>
      </c>
      <c r="H551" s="110" t="s">
        <v>141</v>
      </c>
      <c r="I551" s="110">
        <v>70</v>
      </c>
      <c r="J551" s="110" t="s">
        <v>144</v>
      </c>
      <c r="K551" s="110">
        <v>8</v>
      </c>
      <c r="L551" s="114"/>
      <c r="M551" s="114" t="s">
        <v>917</v>
      </c>
      <c r="N551" s="114"/>
      <c r="O551" s="114" t="s">
        <v>151</v>
      </c>
      <c r="P551" s="114"/>
      <c r="Q551" s="17">
        <v>142</v>
      </c>
      <c r="R551" s="17">
        <v>76</v>
      </c>
      <c r="S551" s="17">
        <v>131</v>
      </c>
      <c r="T551" s="17">
        <v>119</v>
      </c>
      <c r="U551" s="17">
        <v>143</v>
      </c>
      <c r="V551" s="17">
        <v>52</v>
      </c>
      <c r="W551" s="122" t="s">
        <v>135</v>
      </c>
      <c r="X551" s="122" t="s">
        <v>134</v>
      </c>
      <c r="Y551" s="122" t="s">
        <v>144</v>
      </c>
      <c r="Z551" s="122" t="s">
        <v>144</v>
      </c>
      <c r="AA551" s="122" t="s">
        <v>134</v>
      </c>
      <c r="AB551" s="122" t="s">
        <v>134</v>
      </c>
      <c r="AC551" s="126">
        <f t="shared" si="81"/>
        <v>1</v>
      </c>
      <c r="AD551" s="126">
        <f t="shared" si="81"/>
        <v>5</v>
      </c>
      <c r="AE551" s="126">
        <f t="shared" si="81"/>
        <v>2</v>
      </c>
      <c r="AF551" s="126">
        <f t="shared" si="81"/>
        <v>3</v>
      </c>
      <c r="AG551" s="126">
        <f t="shared" si="81"/>
        <v>4</v>
      </c>
      <c r="AH551" s="126">
        <f t="shared" si="81"/>
        <v>6</v>
      </c>
      <c r="AI551" s="134">
        <v>0</v>
      </c>
      <c r="AJ551" s="134">
        <v>0</v>
      </c>
      <c r="AK551" s="134">
        <v>0</v>
      </c>
      <c r="AL551" s="134">
        <v>253</v>
      </c>
      <c r="AM551" s="134">
        <f t="shared" si="79"/>
        <v>253</v>
      </c>
      <c r="AN551" s="135">
        <f t="shared" si="78"/>
        <v>0</v>
      </c>
      <c r="AO551" s="135">
        <f t="shared" si="78"/>
        <v>0</v>
      </c>
      <c r="AP551" s="135">
        <f t="shared" si="78"/>
        <v>0</v>
      </c>
      <c r="AQ551" s="135">
        <f t="shared" si="78"/>
        <v>2.9282407407407404E-3</v>
      </c>
      <c r="AR551" s="135">
        <f t="shared" si="78"/>
        <v>2.9282407407407404E-3</v>
      </c>
      <c r="AS551" s="143"/>
      <c r="AT551" s="144">
        <f>IFERROR(Q551*INDEX(相性スクリプト1!$L$29:$L$33,MATCH(W551,相性スクリプト1!$K$29:$K$33,0),)," ")</f>
        <v>213</v>
      </c>
      <c r="AU551" s="144">
        <f>IFERROR(R551*INDEX(相性スクリプト1!$L$29:$L$33,MATCH(X551,相性スクリプト1!$K$29:$K$33,0),)," ")</f>
        <v>38</v>
      </c>
      <c r="AV551" s="144">
        <f>IFERROR(S551*INDEX(相性スクリプト1!$L$29:$L$33,MATCH(Y551,相性スクリプト1!$K$29:$K$33,0),)," ")</f>
        <v>131</v>
      </c>
      <c r="AW551" s="144">
        <f>IFERROR(T551*INDEX(相性スクリプト1!$L$29:$L$33,MATCH(Z551,相性スクリプト1!$K$29:$K$33,0),)," ")</f>
        <v>119</v>
      </c>
      <c r="AX551" s="144">
        <f>IFERROR(U551*INDEX(相性スクリプト1!$L$29:$L$33,MATCH(AA551,相性スクリプト1!$K$29:$K$33,0),)," ")</f>
        <v>71.5</v>
      </c>
      <c r="AY551" s="144">
        <f>IFERROR(V551*INDEX(相性スクリプト1!$L$29:$L$33,MATCH(AB551,相性スクリプト1!$K$29:$K$33,0),)," ")</f>
        <v>26</v>
      </c>
      <c r="AZ551" s="144">
        <f t="shared" si="77"/>
        <v>1.1226</v>
      </c>
      <c r="BA551" s="144">
        <f t="shared" si="77"/>
        <v>5.5554999999999994</v>
      </c>
      <c r="BB551" s="144">
        <f t="shared" si="77"/>
        <v>2.2334000000000001</v>
      </c>
      <c r="BC551" s="144">
        <f t="shared" si="75"/>
        <v>3.3443000000000001</v>
      </c>
      <c r="BD551" s="144">
        <f t="shared" si="75"/>
        <v>4.4112000000000009</v>
      </c>
      <c r="BE551" s="144">
        <f t="shared" si="75"/>
        <v>6.6660999999999992</v>
      </c>
      <c r="BF551" s="126">
        <f t="shared" si="80"/>
        <v>152346</v>
      </c>
      <c r="BG551" s="149"/>
    </row>
    <row r="552" spans="1:59" x14ac:dyDescent="0.15">
      <c r="A552" s="108">
        <f t="shared" si="76"/>
        <v>340</v>
      </c>
      <c r="B552" s="54" t="s">
        <v>918</v>
      </c>
      <c r="C552" s="109" t="s">
        <v>202</v>
      </c>
      <c r="D552" s="109" t="s">
        <v>171</v>
      </c>
      <c r="E552" s="110" t="s">
        <v>128</v>
      </c>
      <c r="F552" s="110" t="s">
        <v>162</v>
      </c>
      <c r="G552" s="110">
        <v>390</v>
      </c>
      <c r="H552" s="110" t="s">
        <v>149</v>
      </c>
      <c r="I552" s="110">
        <v>50</v>
      </c>
      <c r="J552" s="110" t="s">
        <v>134</v>
      </c>
      <c r="K552" s="110">
        <v>11</v>
      </c>
      <c r="L552" s="114"/>
      <c r="M552" s="114"/>
      <c r="N552" s="114"/>
      <c r="O552" s="114"/>
      <c r="P552" s="114"/>
      <c r="Q552" s="17">
        <v>160</v>
      </c>
      <c r="R552" s="17">
        <v>130</v>
      </c>
      <c r="S552" s="17">
        <v>100</v>
      </c>
      <c r="T552" s="17">
        <v>120</v>
      </c>
      <c r="U552" s="17">
        <v>110</v>
      </c>
      <c r="V552" s="17">
        <v>60</v>
      </c>
      <c r="W552" s="122" t="s">
        <v>135</v>
      </c>
      <c r="X552" s="122" t="s">
        <v>144</v>
      </c>
      <c r="Y552" s="122" t="s">
        <v>134</v>
      </c>
      <c r="Z552" s="122" t="s">
        <v>144</v>
      </c>
      <c r="AA552" s="122" t="s">
        <v>144</v>
      </c>
      <c r="AB552" s="122" t="s">
        <v>133</v>
      </c>
      <c r="AC552" s="126">
        <f t="shared" si="81"/>
        <v>1</v>
      </c>
      <c r="AD552" s="126">
        <f t="shared" si="81"/>
        <v>2</v>
      </c>
      <c r="AE552" s="126">
        <f t="shared" si="81"/>
        <v>5</v>
      </c>
      <c r="AF552" s="126">
        <f t="shared" si="81"/>
        <v>3</v>
      </c>
      <c r="AG552" s="126">
        <f t="shared" si="81"/>
        <v>4</v>
      </c>
      <c r="AH552" s="126">
        <f t="shared" si="81"/>
        <v>6</v>
      </c>
      <c r="AI552" s="134">
        <v>35</v>
      </c>
      <c r="AJ552" s="134">
        <v>0</v>
      </c>
      <c r="AK552" s="134">
        <v>0</v>
      </c>
      <c r="AL552" s="134">
        <v>900</v>
      </c>
      <c r="AM552" s="134">
        <f t="shared" si="79"/>
        <v>935</v>
      </c>
      <c r="AN552" s="135">
        <f t="shared" si="78"/>
        <v>4.0509259259259258E-4</v>
      </c>
      <c r="AO552" s="135">
        <f t="shared" si="78"/>
        <v>0</v>
      </c>
      <c r="AP552" s="135">
        <f t="shared" si="78"/>
        <v>0</v>
      </c>
      <c r="AQ552" s="135">
        <f t="shared" si="78"/>
        <v>1.0416666666666666E-2</v>
      </c>
      <c r="AR552" s="135">
        <f t="shared" si="78"/>
        <v>1.082175925925926E-2</v>
      </c>
      <c r="AS552" s="143"/>
      <c r="AT552" s="144">
        <f>IFERROR(Q552*INDEX(相性スクリプト1!$L$29:$L$33,MATCH(W552,相性スクリプト1!$K$29:$K$33,0),)," ")</f>
        <v>240</v>
      </c>
      <c r="AU552" s="144">
        <f>IFERROR(R552*INDEX(相性スクリプト1!$L$29:$L$33,MATCH(X552,相性スクリプト1!$K$29:$K$33,0),)," ")</f>
        <v>130</v>
      </c>
      <c r="AV552" s="144">
        <f>IFERROR(S552*INDEX(相性スクリプト1!$L$29:$L$33,MATCH(Y552,相性スクリプト1!$K$29:$K$33,0),)," ")</f>
        <v>50</v>
      </c>
      <c r="AW552" s="144">
        <f>IFERROR(T552*INDEX(相性スクリプト1!$L$29:$L$33,MATCH(Z552,相性スクリプト1!$K$29:$K$33,0),)," ")</f>
        <v>120</v>
      </c>
      <c r="AX552" s="144">
        <f>IFERROR(U552*INDEX(相性スクリプト1!$L$29:$L$33,MATCH(AA552,相性スクリプト1!$K$29:$K$33,0),)," ")</f>
        <v>110</v>
      </c>
      <c r="AY552" s="144">
        <f>IFERROR(V552*INDEX(相性スクリプト1!$L$29:$L$33,MATCH(AB552,相性スクリプト1!$K$29:$K$33,0),)," ")</f>
        <v>0</v>
      </c>
      <c r="AZ552" s="144">
        <f t="shared" si="77"/>
        <v>1.1115999999999999</v>
      </c>
      <c r="BA552" s="144">
        <f t="shared" si="77"/>
        <v>2.2225000000000001</v>
      </c>
      <c r="BB552" s="144">
        <f t="shared" si="77"/>
        <v>5.5553999999999997</v>
      </c>
      <c r="BC552" s="144">
        <f t="shared" si="75"/>
        <v>3.3332999999999999</v>
      </c>
      <c r="BD552" s="144">
        <f t="shared" si="75"/>
        <v>4.4442000000000004</v>
      </c>
      <c r="BE552" s="144">
        <f t="shared" si="75"/>
        <v>6.6660999999999992</v>
      </c>
      <c r="BF552" s="126">
        <f t="shared" si="80"/>
        <v>125346</v>
      </c>
      <c r="BG552" s="149"/>
    </row>
    <row r="553" spans="1:59" x14ac:dyDescent="0.15">
      <c r="A553" s="108">
        <f t="shared" si="76"/>
        <v>340</v>
      </c>
      <c r="B553" s="54" t="s">
        <v>919</v>
      </c>
      <c r="C553" s="109" t="s">
        <v>202</v>
      </c>
      <c r="D553" s="109" t="s">
        <v>171</v>
      </c>
      <c r="E553" s="110" t="s">
        <v>128</v>
      </c>
      <c r="F553" s="110" t="s">
        <v>162</v>
      </c>
      <c r="G553" s="110">
        <v>410</v>
      </c>
      <c r="H553" s="110" t="s">
        <v>149</v>
      </c>
      <c r="I553" s="110">
        <v>50</v>
      </c>
      <c r="J553" s="110" t="s">
        <v>134</v>
      </c>
      <c r="K553" s="110">
        <v>11</v>
      </c>
      <c r="L553" s="114"/>
      <c r="M553" s="114" t="s">
        <v>920</v>
      </c>
      <c r="N553" s="114"/>
      <c r="O553" s="114"/>
      <c r="P553" s="114"/>
      <c r="Q553" s="17">
        <v>167</v>
      </c>
      <c r="R553" s="17">
        <v>147</v>
      </c>
      <c r="S553" s="17">
        <v>116</v>
      </c>
      <c r="T553" s="17">
        <v>131</v>
      </c>
      <c r="U553" s="17">
        <v>115</v>
      </c>
      <c r="V553" s="17">
        <v>86</v>
      </c>
      <c r="W553" s="122" t="s">
        <v>135</v>
      </c>
      <c r="X553" s="122" t="s">
        <v>144</v>
      </c>
      <c r="Y553" s="122" t="s">
        <v>134</v>
      </c>
      <c r="Z553" s="122" t="s">
        <v>144</v>
      </c>
      <c r="AA553" s="122" t="s">
        <v>144</v>
      </c>
      <c r="AB553" s="122" t="s">
        <v>133</v>
      </c>
      <c r="AC553" s="126">
        <f t="shared" si="81"/>
        <v>1</v>
      </c>
      <c r="AD553" s="126">
        <f t="shared" si="81"/>
        <v>2</v>
      </c>
      <c r="AE553" s="126">
        <f t="shared" si="81"/>
        <v>5</v>
      </c>
      <c r="AF553" s="126">
        <f t="shared" si="81"/>
        <v>3</v>
      </c>
      <c r="AG553" s="126">
        <f t="shared" si="81"/>
        <v>4</v>
      </c>
      <c r="AH553" s="126">
        <f t="shared" si="81"/>
        <v>6</v>
      </c>
      <c r="AI553" s="134">
        <v>716</v>
      </c>
      <c r="AJ553" s="134">
        <v>0</v>
      </c>
      <c r="AK553" s="134">
        <v>0</v>
      </c>
      <c r="AL553" s="134">
        <v>263</v>
      </c>
      <c r="AM553" s="134">
        <f t="shared" si="79"/>
        <v>979</v>
      </c>
      <c r="AN553" s="135">
        <f t="shared" si="78"/>
        <v>8.2870370370370355E-3</v>
      </c>
      <c r="AO553" s="135">
        <f t="shared" si="78"/>
        <v>0</v>
      </c>
      <c r="AP553" s="135">
        <f t="shared" si="78"/>
        <v>0</v>
      </c>
      <c r="AQ553" s="135">
        <f t="shared" si="78"/>
        <v>3.0439814814814817E-3</v>
      </c>
      <c r="AR553" s="135">
        <f t="shared" si="78"/>
        <v>1.1331018518518516E-2</v>
      </c>
      <c r="AS553" s="143"/>
      <c r="AT553" s="144">
        <f>IFERROR(Q553*INDEX(相性スクリプト1!$L$29:$L$33,MATCH(W553,相性スクリプト1!$K$29:$K$33,0),)," ")</f>
        <v>250.5</v>
      </c>
      <c r="AU553" s="144">
        <f>IFERROR(R553*INDEX(相性スクリプト1!$L$29:$L$33,MATCH(X553,相性スクリプト1!$K$29:$K$33,0),)," ")</f>
        <v>147</v>
      </c>
      <c r="AV553" s="144">
        <f>IFERROR(S553*INDEX(相性スクリプト1!$L$29:$L$33,MATCH(Y553,相性スクリプト1!$K$29:$K$33,0),)," ")</f>
        <v>58</v>
      </c>
      <c r="AW553" s="144">
        <f>IFERROR(T553*INDEX(相性スクリプト1!$L$29:$L$33,MATCH(Z553,相性スクリプト1!$K$29:$K$33,0),)," ")</f>
        <v>131</v>
      </c>
      <c r="AX553" s="144">
        <f>IFERROR(U553*INDEX(相性スクリプト1!$L$29:$L$33,MATCH(AA553,相性スクリプト1!$K$29:$K$33,0),)," ")</f>
        <v>115</v>
      </c>
      <c r="AY553" s="144">
        <f>IFERROR(V553*INDEX(相性スクリプト1!$L$29:$L$33,MATCH(AB553,相性スクリプト1!$K$29:$K$33,0),)," ")</f>
        <v>0</v>
      </c>
      <c r="AZ553" s="144">
        <f t="shared" si="77"/>
        <v>1.1115999999999999</v>
      </c>
      <c r="BA553" s="144">
        <f t="shared" si="77"/>
        <v>2.2225000000000001</v>
      </c>
      <c r="BB553" s="144">
        <f t="shared" si="77"/>
        <v>5.5443999999999996</v>
      </c>
      <c r="BC553" s="144">
        <f t="shared" si="75"/>
        <v>3.3332999999999999</v>
      </c>
      <c r="BD553" s="144">
        <f t="shared" si="75"/>
        <v>4.4552000000000005</v>
      </c>
      <c r="BE553" s="144">
        <f t="shared" si="75"/>
        <v>6.6660999999999992</v>
      </c>
      <c r="BF553" s="126">
        <f t="shared" si="80"/>
        <v>125346</v>
      </c>
      <c r="BG553" s="149"/>
    </row>
    <row r="554" spans="1:59" x14ac:dyDescent="0.15">
      <c r="A554" s="108">
        <f t="shared" si="76"/>
        <v>341</v>
      </c>
      <c r="B554" s="54" t="s">
        <v>921</v>
      </c>
      <c r="C554" s="109" t="s">
        <v>202</v>
      </c>
      <c r="D554" s="109" t="s">
        <v>174</v>
      </c>
      <c r="E554" s="110" t="s">
        <v>128</v>
      </c>
      <c r="F554" s="110" t="s">
        <v>140</v>
      </c>
      <c r="G554" s="110">
        <v>370</v>
      </c>
      <c r="H554" s="110" t="s">
        <v>149</v>
      </c>
      <c r="I554" s="110">
        <v>80</v>
      </c>
      <c r="J554" s="110" t="s">
        <v>134</v>
      </c>
      <c r="K554" s="110">
        <v>12</v>
      </c>
      <c r="L554" s="114"/>
      <c r="M554" s="114"/>
      <c r="N554" s="114"/>
      <c r="O554" s="114" t="s">
        <v>151</v>
      </c>
      <c r="P554" s="114"/>
      <c r="Q554" s="17">
        <v>150</v>
      </c>
      <c r="R554" s="17">
        <v>60</v>
      </c>
      <c r="S554" s="17">
        <v>140</v>
      </c>
      <c r="T554" s="17">
        <v>110</v>
      </c>
      <c r="U554" s="17">
        <v>100</v>
      </c>
      <c r="V554" s="17">
        <v>70</v>
      </c>
      <c r="W554" s="122" t="s">
        <v>135</v>
      </c>
      <c r="X554" s="122" t="s">
        <v>134</v>
      </c>
      <c r="Y554" s="122" t="s">
        <v>135</v>
      </c>
      <c r="Z554" s="122" t="s">
        <v>144</v>
      </c>
      <c r="AA554" s="122" t="s">
        <v>134</v>
      </c>
      <c r="AB554" s="122" t="s">
        <v>134</v>
      </c>
      <c r="AC554" s="126">
        <f t="shared" si="81"/>
        <v>1</v>
      </c>
      <c r="AD554" s="126">
        <f t="shared" si="81"/>
        <v>6</v>
      </c>
      <c r="AE554" s="126">
        <f t="shared" si="81"/>
        <v>2</v>
      </c>
      <c r="AF554" s="126">
        <f t="shared" si="81"/>
        <v>3</v>
      </c>
      <c r="AG554" s="126">
        <f t="shared" si="81"/>
        <v>4</v>
      </c>
      <c r="AH554" s="126">
        <f t="shared" si="81"/>
        <v>5</v>
      </c>
      <c r="AI554" s="134">
        <v>30</v>
      </c>
      <c r="AJ554" s="134">
        <v>0</v>
      </c>
      <c r="AK554" s="134">
        <v>0</v>
      </c>
      <c r="AL554" s="134">
        <v>900</v>
      </c>
      <c r="AM554" s="134">
        <f t="shared" si="79"/>
        <v>930</v>
      </c>
      <c r="AN554" s="135">
        <f t="shared" si="78"/>
        <v>3.4722222222222218E-4</v>
      </c>
      <c r="AO554" s="135">
        <f t="shared" si="78"/>
        <v>0</v>
      </c>
      <c r="AP554" s="135">
        <f t="shared" si="78"/>
        <v>0</v>
      </c>
      <c r="AQ554" s="135">
        <f t="shared" si="78"/>
        <v>1.0416666666666666E-2</v>
      </c>
      <c r="AR554" s="135">
        <f t="shared" si="78"/>
        <v>1.0763888888888889E-2</v>
      </c>
      <c r="AS554" s="143"/>
      <c r="AT554" s="144">
        <f>IFERROR(Q554*INDEX(相性スクリプト1!$L$29:$L$33,MATCH(W554,相性スクリプト1!$K$29:$K$33,0),)," ")</f>
        <v>225</v>
      </c>
      <c r="AU554" s="144">
        <f>IFERROR(R554*INDEX(相性スクリプト1!$L$29:$L$33,MATCH(X554,相性スクリプト1!$K$29:$K$33,0),)," ")</f>
        <v>30</v>
      </c>
      <c r="AV554" s="144">
        <f>IFERROR(S554*INDEX(相性スクリプト1!$L$29:$L$33,MATCH(Y554,相性スクリプト1!$K$29:$K$33,0),)," ")</f>
        <v>210</v>
      </c>
      <c r="AW554" s="144">
        <f>IFERROR(T554*INDEX(相性スクリプト1!$L$29:$L$33,MATCH(Z554,相性スクリプト1!$K$29:$K$33,0),)," ")</f>
        <v>110</v>
      </c>
      <c r="AX554" s="144">
        <f>IFERROR(U554*INDEX(相性スクリプト1!$L$29:$L$33,MATCH(AA554,相性スクリプト1!$K$29:$K$33,0),)," ")</f>
        <v>50</v>
      </c>
      <c r="AY554" s="144">
        <f>IFERROR(V554*INDEX(相性スクリプト1!$L$29:$L$33,MATCH(AB554,相性スクリプト1!$K$29:$K$33,0),)," ")</f>
        <v>35</v>
      </c>
      <c r="AZ554" s="144">
        <f t="shared" si="77"/>
        <v>1.1115999999999999</v>
      </c>
      <c r="BA554" s="144">
        <f t="shared" si="77"/>
        <v>6.6664999999999992</v>
      </c>
      <c r="BB554" s="144">
        <f t="shared" si="77"/>
        <v>2.2223999999999999</v>
      </c>
      <c r="BC554" s="144">
        <f t="shared" si="75"/>
        <v>3.3332999999999999</v>
      </c>
      <c r="BD554" s="144">
        <f t="shared" si="75"/>
        <v>4.4442000000000004</v>
      </c>
      <c r="BE554" s="144">
        <f t="shared" si="75"/>
        <v>5.5550999999999995</v>
      </c>
      <c r="BF554" s="126">
        <f t="shared" si="80"/>
        <v>162345</v>
      </c>
      <c r="BG554" s="149"/>
    </row>
    <row r="555" spans="1:59" x14ac:dyDescent="0.15">
      <c r="A555" s="108">
        <f t="shared" si="76"/>
        <v>342</v>
      </c>
      <c r="B555" s="54" t="s">
        <v>922</v>
      </c>
      <c r="C555" s="109" t="s">
        <v>202</v>
      </c>
      <c r="D555" s="109" t="s">
        <v>187</v>
      </c>
      <c r="E555" s="110" t="s">
        <v>128</v>
      </c>
      <c r="F555" s="110" t="s">
        <v>162</v>
      </c>
      <c r="G555" s="110">
        <v>410</v>
      </c>
      <c r="H555" s="110" t="s">
        <v>141</v>
      </c>
      <c r="I555" s="110">
        <v>-35</v>
      </c>
      <c r="J555" s="110" t="s">
        <v>134</v>
      </c>
      <c r="K555" s="110">
        <v>10</v>
      </c>
      <c r="L555" s="114" t="s">
        <v>132</v>
      </c>
      <c r="M555" s="114"/>
      <c r="N555" s="114"/>
      <c r="O555" s="114"/>
      <c r="P555" s="114"/>
      <c r="Q555" s="17">
        <v>140</v>
      </c>
      <c r="R555" s="17">
        <v>80</v>
      </c>
      <c r="S555" s="17">
        <v>150</v>
      </c>
      <c r="T555" s="17">
        <v>110</v>
      </c>
      <c r="U555" s="17">
        <v>90</v>
      </c>
      <c r="V555" s="17">
        <v>50</v>
      </c>
      <c r="W555" s="122" t="s">
        <v>135</v>
      </c>
      <c r="X555" s="122" t="s">
        <v>134</v>
      </c>
      <c r="Y555" s="122" t="s">
        <v>135</v>
      </c>
      <c r="Z555" s="122" t="s">
        <v>144</v>
      </c>
      <c r="AA555" s="122" t="s">
        <v>134</v>
      </c>
      <c r="AB555" s="122" t="s">
        <v>133</v>
      </c>
      <c r="AC555" s="126">
        <f t="shared" si="81"/>
        <v>2</v>
      </c>
      <c r="AD555" s="126">
        <f t="shared" si="81"/>
        <v>5</v>
      </c>
      <c r="AE555" s="126">
        <f t="shared" si="81"/>
        <v>1</v>
      </c>
      <c r="AF555" s="126">
        <f t="shared" si="81"/>
        <v>3</v>
      </c>
      <c r="AG555" s="126">
        <f t="shared" si="81"/>
        <v>4</v>
      </c>
      <c r="AH555" s="126">
        <f t="shared" si="81"/>
        <v>6</v>
      </c>
      <c r="AI555" s="134">
        <v>24</v>
      </c>
      <c r="AJ555" s="134">
        <v>0</v>
      </c>
      <c r="AK555" s="134">
        <v>0</v>
      </c>
      <c r="AL555" s="134">
        <v>900</v>
      </c>
      <c r="AM555" s="134">
        <f t="shared" si="79"/>
        <v>924</v>
      </c>
      <c r="AN555" s="135">
        <f t="shared" si="78"/>
        <v>2.7777777777777778E-4</v>
      </c>
      <c r="AO555" s="135">
        <f t="shared" si="78"/>
        <v>0</v>
      </c>
      <c r="AP555" s="135">
        <f t="shared" si="78"/>
        <v>0</v>
      </c>
      <c r="AQ555" s="135">
        <f t="shared" si="78"/>
        <v>1.0416666666666666E-2</v>
      </c>
      <c r="AR555" s="135">
        <f t="shared" si="78"/>
        <v>1.0694444444444446E-2</v>
      </c>
      <c r="AS555" s="143"/>
      <c r="AT555" s="144">
        <f>IFERROR(Q555*INDEX(相性スクリプト1!$L$29:$L$33,MATCH(W555,相性スクリプト1!$K$29:$K$33,0),)," ")</f>
        <v>210</v>
      </c>
      <c r="AU555" s="144">
        <f>IFERROR(R555*INDEX(相性スクリプト1!$L$29:$L$33,MATCH(X555,相性スクリプト1!$K$29:$K$33,0),)," ")</f>
        <v>40</v>
      </c>
      <c r="AV555" s="144">
        <f>IFERROR(S555*INDEX(相性スクリプト1!$L$29:$L$33,MATCH(Y555,相性スクリプト1!$K$29:$K$33,0),)," ")</f>
        <v>225</v>
      </c>
      <c r="AW555" s="144">
        <f>IFERROR(T555*INDEX(相性スクリプト1!$L$29:$L$33,MATCH(Z555,相性スクリプト1!$K$29:$K$33,0),)," ")</f>
        <v>110</v>
      </c>
      <c r="AX555" s="144">
        <f>IFERROR(U555*INDEX(相性スクリプト1!$L$29:$L$33,MATCH(AA555,相性スクリプト1!$K$29:$K$33,0),)," ")</f>
        <v>45</v>
      </c>
      <c r="AY555" s="144">
        <f>IFERROR(V555*INDEX(相性スクリプト1!$L$29:$L$33,MATCH(AB555,相性スクリプト1!$K$29:$K$33,0),)," ")</f>
        <v>0</v>
      </c>
      <c r="AZ555" s="144">
        <f t="shared" si="77"/>
        <v>2.2225999999999999</v>
      </c>
      <c r="BA555" s="144">
        <f t="shared" si="77"/>
        <v>5.5554999999999994</v>
      </c>
      <c r="BB555" s="144">
        <f t="shared" si="77"/>
        <v>1.1113999999999999</v>
      </c>
      <c r="BC555" s="144">
        <f t="shared" si="77"/>
        <v>3.3332999999999999</v>
      </c>
      <c r="BD555" s="144">
        <f t="shared" si="77"/>
        <v>4.4442000000000004</v>
      </c>
      <c r="BE555" s="144">
        <f t="shared" si="77"/>
        <v>6.6660999999999992</v>
      </c>
      <c r="BF555" s="126">
        <f t="shared" si="80"/>
        <v>251346</v>
      </c>
      <c r="BG555" s="149"/>
    </row>
    <row r="556" spans="1:59" x14ac:dyDescent="0.15">
      <c r="A556" s="108">
        <f t="shared" ref="A556:A619" si="82">IF(IFERROR(LEFT(B556,FIND("(",B556)-1),B556)=IFERROR(LEFT(B555,FIND("(",B555)-1),B555),A555,A555+1)</f>
        <v>343</v>
      </c>
      <c r="B556" s="54" t="s">
        <v>923</v>
      </c>
      <c r="C556" s="109" t="s">
        <v>202</v>
      </c>
      <c r="D556" s="109" t="s">
        <v>197</v>
      </c>
      <c r="E556" s="110" t="s">
        <v>128</v>
      </c>
      <c r="F556" s="110" t="s">
        <v>162</v>
      </c>
      <c r="G556" s="110">
        <v>410</v>
      </c>
      <c r="H556" s="110" t="s">
        <v>149</v>
      </c>
      <c r="I556" s="110">
        <v>25</v>
      </c>
      <c r="J556" s="110" t="s">
        <v>140</v>
      </c>
      <c r="K556" s="110">
        <v>10</v>
      </c>
      <c r="L556" s="114"/>
      <c r="M556" s="114"/>
      <c r="N556" s="114"/>
      <c r="O556" s="114"/>
      <c r="P556" s="114" t="s">
        <v>198</v>
      </c>
      <c r="Q556" s="17">
        <v>140</v>
      </c>
      <c r="R556" s="17">
        <v>50</v>
      </c>
      <c r="S556" s="17">
        <v>120</v>
      </c>
      <c r="T556" s="17">
        <v>110</v>
      </c>
      <c r="U556" s="17">
        <v>100</v>
      </c>
      <c r="V556" s="17">
        <v>80</v>
      </c>
      <c r="W556" s="122" t="s">
        <v>135</v>
      </c>
      <c r="X556" s="122" t="s">
        <v>133</v>
      </c>
      <c r="Y556" s="122" t="s">
        <v>144</v>
      </c>
      <c r="Z556" s="122" t="s">
        <v>144</v>
      </c>
      <c r="AA556" s="122" t="s">
        <v>134</v>
      </c>
      <c r="AB556" s="122" t="s">
        <v>134</v>
      </c>
      <c r="AC556" s="126">
        <f t="shared" si="81"/>
        <v>1</v>
      </c>
      <c r="AD556" s="126">
        <f t="shared" si="81"/>
        <v>6</v>
      </c>
      <c r="AE556" s="126">
        <f t="shared" si="81"/>
        <v>2</v>
      </c>
      <c r="AF556" s="126">
        <f t="shared" si="81"/>
        <v>3</v>
      </c>
      <c r="AG556" s="126">
        <f t="shared" si="81"/>
        <v>4</v>
      </c>
      <c r="AH556" s="126">
        <f t="shared" si="81"/>
        <v>5</v>
      </c>
      <c r="AI556" s="134">
        <v>21</v>
      </c>
      <c r="AJ556" s="134">
        <v>0</v>
      </c>
      <c r="AK556" s="134">
        <v>0</v>
      </c>
      <c r="AL556" s="134">
        <v>900</v>
      </c>
      <c r="AM556" s="134">
        <f t="shared" si="79"/>
        <v>921</v>
      </c>
      <c r="AN556" s="135">
        <f t="shared" si="78"/>
        <v>2.4305555555555555E-4</v>
      </c>
      <c r="AO556" s="135">
        <f t="shared" si="78"/>
        <v>0</v>
      </c>
      <c r="AP556" s="135">
        <f t="shared" si="78"/>
        <v>0</v>
      </c>
      <c r="AQ556" s="135">
        <f t="shared" si="78"/>
        <v>1.0416666666666666E-2</v>
      </c>
      <c r="AR556" s="135">
        <f t="shared" si="78"/>
        <v>1.0659722222222221E-2</v>
      </c>
      <c r="AS556" s="143"/>
      <c r="AT556" s="144">
        <f>IFERROR(Q556*INDEX(相性スクリプト1!$L$29:$L$33,MATCH(W556,相性スクリプト1!$K$29:$K$33,0),)," ")</f>
        <v>210</v>
      </c>
      <c r="AU556" s="144">
        <f>IFERROR(R556*INDEX(相性スクリプト1!$L$29:$L$33,MATCH(X556,相性スクリプト1!$K$29:$K$33,0),)," ")</f>
        <v>0</v>
      </c>
      <c r="AV556" s="144">
        <f>IFERROR(S556*INDEX(相性スクリプト1!$L$29:$L$33,MATCH(Y556,相性スクリプト1!$K$29:$K$33,0),)," ")</f>
        <v>120</v>
      </c>
      <c r="AW556" s="144">
        <f>IFERROR(T556*INDEX(相性スクリプト1!$L$29:$L$33,MATCH(Z556,相性スクリプト1!$K$29:$K$33,0),)," ")</f>
        <v>110</v>
      </c>
      <c r="AX556" s="144">
        <f>IFERROR(U556*INDEX(相性スクリプト1!$L$29:$L$33,MATCH(AA556,相性スクリプト1!$K$29:$K$33,0),)," ")</f>
        <v>50</v>
      </c>
      <c r="AY556" s="144">
        <f>IFERROR(V556*INDEX(相性スクリプト1!$L$29:$L$33,MATCH(AB556,相性スクリプト1!$K$29:$K$33,0),)," ")</f>
        <v>40</v>
      </c>
      <c r="AZ556" s="144">
        <f t="shared" ref="AZ556:BE598" si="83">IFERROR(RANK(AT556,$AT556:$AY556)+0.1*RANK(AT556,$AT556:$AY556)+0.01*RANK(INDEX($Q$3:$V$668,MATCH($B556,$B$3:$B$668,0),MATCH(Q$2,$Q$2:$V$2,0)),INDEX($Q$3:$V$668,MATCH($B556,$B$3:$B$668,0),))+0.001*RANK(Q556,$Q556:$V556)+0.0001*(6-(COLUMN()-COLUMN($AZ556)))," ")</f>
        <v>1.1115999999999999</v>
      </c>
      <c r="BA556" s="144">
        <f t="shared" si="83"/>
        <v>6.6664999999999992</v>
      </c>
      <c r="BB556" s="144">
        <f t="shared" si="83"/>
        <v>2.2223999999999999</v>
      </c>
      <c r="BC556" s="144">
        <f t="shared" si="83"/>
        <v>3.3332999999999999</v>
      </c>
      <c r="BD556" s="144">
        <f t="shared" si="83"/>
        <v>4.4442000000000004</v>
      </c>
      <c r="BE556" s="144">
        <f t="shared" si="83"/>
        <v>5.5550999999999995</v>
      </c>
      <c r="BF556" s="126">
        <f t="shared" si="80"/>
        <v>162345</v>
      </c>
      <c r="BG556" s="149"/>
    </row>
    <row r="557" spans="1:59" x14ac:dyDescent="0.15">
      <c r="A557" s="108">
        <f t="shared" si="82"/>
        <v>343</v>
      </c>
      <c r="B557" s="54" t="s">
        <v>924</v>
      </c>
      <c r="C557" s="109" t="s">
        <v>202</v>
      </c>
      <c r="D557" s="109" t="s">
        <v>197</v>
      </c>
      <c r="E557" s="110" t="s">
        <v>128</v>
      </c>
      <c r="F557" s="110" t="s">
        <v>162</v>
      </c>
      <c r="G557" s="110">
        <v>430</v>
      </c>
      <c r="H557" s="110" t="s">
        <v>149</v>
      </c>
      <c r="I557" s="110">
        <v>25</v>
      </c>
      <c r="J557" s="110" t="s">
        <v>140</v>
      </c>
      <c r="K557" s="110">
        <v>10</v>
      </c>
      <c r="L557" s="114"/>
      <c r="M557" s="114"/>
      <c r="N557" s="114"/>
      <c r="O557" s="114"/>
      <c r="P557" s="114" t="s">
        <v>198</v>
      </c>
      <c r="Q557" s="17">
        <v>150</v>
      </c>
      <c r="R557" s="17">
        <v>66</v>
      </c>
      <c r="S557" s="17">
        <v>125</v>
      </c>
      <c r="T557" s="17">
        <v>150</v>
      </c>
      <c r="U557" s="17">
        <v>102</v>
      </c>
      <c r="V557" s="17">
        <v>88</v>
      </c>
      <c r="W557" s="122" t="s">
        <v>135</v>
      </c>
      <c r="X557" s="122" t="s">
        <v>133</v>
      </c>
      <c r="Y557" s="122" t="s">
        <v>144</v>
      </c>
      <c r="Z557" s="122" t="s">
        <v>144</v>
      </c>
      <c r="AA557" s="122" t="s">
        <v>134</v>
      </c>
      <c r="AB557" s="122" t="s">
        <v>134</v>
      </c>
      <c r="AC557" s="126">
        <f t="shared" si="81"/>
        <v>1</v>
      </c>
      <c r="AD557" s="126">
        <f t="shared" si="81"/>
        <v>6</v>
      </c>
      <c r="AE557" s="126">
        <f t="shared" si="81"/>
        <v>3</v>
      </c>
      <c r="AF557" s="126">
        <f t="shared" si="81"/>
        <v>2</v>
      </c>
      <c r="AG557" s="126">
        <f t="shared" si="81"/>
        <v>4</v>
      </c>
      <c r="AH557" s="126">
        <f t="shared" si="81"/>
        <v>5</v>
      </c>
      <c r="AI557" s="134">
        <v>559</v>
      </c>
      <c r="AJ557" s="134">
        <v>0</v>
      </c>
      <c r="AK557" s="134">
        <v>0</v>
      </c>
      <c r="AL557" s="134">
        <v>278</v>
      </c>
      <c r="AM557" s="134">
        <f t="shared" si="79"/>
        <v>837</v>
      </c>
      <c r="AN557" s="135">
        <f t="shared" si="78"/>
        <v>6.4699074074074077E-3</v>
      </c>
      <c r="AO557" s="135">
        <f t="shared" si="78"/>
        <v>0</v>
      </c>
      <c r="AP557" s="135">
        <f t="shared" si="78"/>
        <v>0</v>
      </c>
      <c r="AQ557" s="135">
        <f t="shared" si="78"/>
        <v>3.2175925925925926E-3</v>
      </c>
      <c r="AR557" s="135">
        <f t="shared" si="78"/>
        <v>9.6874999999999999E-3</v>
      </c>
      <c r="AS557" s="143"/>
      <c r="AT557" s="144">
        <f>IFERROR(Q557*INDEX(相性スクリプト1!$L$29:$L$33,MATCH(W557,相性スクリプト1!$K$29:$K$33,0),)," ")</f>
        <v>225</v>
      </c>
      <c r="AU557" s="144">
        <f>IFERROR(R557*INDEX(相性スクリプト1!$L$29:$L$33,MATCH(X557,相性スクリプト1!$K$29:$K$33,0),)," ")</f>
        <v>0</v>
      </c>
      <c r="AV557" s="144">
        <f>IFERROR(S557*INDEX(相性スクリプト1!$L$29:$L$33,MATCH(Y557,相性スクリプト1!$K$29:$K$33,0),)," ")</f>
        <v>125</v>
      </c>
      <c r="AW557" s="144">
        <f>IFERROR(T557*INDEX(相性スクリプト1!$L$29:$L$33,MATCH(Z557,相性スクリプト1!$K$29:$K$33,0),)," ")</f>
        <v>150</v>
      </c>
      <c r="AX557" s="144">
        <f>IFERROR(U557*INDEX(相性スクリプト1!$L$29:$L$33,MATCH(AA557,相性スクリプト1!$K$29:$K$33,0),)," ")</f>
        <v>51</v>
      </c>
      <c r="AY557" s="144">
        <f>IFERROR(V557*INDEX(相性スクリプト1!$L$29:$L$33,MATCH(AB557,相性スクリプト1!$K$29:$K$33,0),)," ")</f>
        <v>44</v>
      </c>
      <c r="AZ557" s="144">
        <f t="shared" si="83"/>
        <v>1.1115999999999999</v>
      </c>
      <c r="BA557" s="144">
        <f t="shared" si="83"/>
        <v>6.6664999999999992</v>
      </c>
      <c r="BB557" s="144">
        <f t="shared" si="83"/>
        <v>3.3333999999999997</v>
      </c>
      <c r="BC557" s="144">
        <f t="shared" si="83"/>
        <v>2.2113</v>
      </c>
      <c r="BD557" s="144">
        <f t="shared" si="83"/>
        <v>4.4442000000000004</v>
      </c>
      <c r="BE557" s="144">
        <f t="shared" si="83"/>
        <v>5.5550999999999995</v>
      </c>
      <c r="BF557" s="126">
        <f t="shared" si="80"/>
        <v>163245</v>
      </c>
      <c r="BG557" s="149"/>
    </row>
    <row r="558" spans="1:59" x14ac:dyDescent="0.15">
      <c r="A558" s="108">
        <f t="shared" si="82"/>
        <v>344</v>
      </c>
      <c r="B558" s="54" t="s">
        <v>202</v>
      </c>
      <c r="C558" s="109" t="s">
        <v>202</v>
      </c>
      <c r="D558" s="109" t="s">
        <v>202</v>
      </c>
      <c r="E558" s="110" t="s">
        <v>128</v>
      </c>
      <c r="F558" s="110" t="s">
        <v>162</v>
      </c>
      <c r="G558" s="110">
        <v>450</v>
      </c>
      <c r="H558" s="110" t="s">
        <v>141</v>
      </c>
      <c r="I558" s="110">
        <v>60</v>
      </c>
      <c r="J558" s="110" t="s">
        <v>134</v>
      </c>
      <c r="K558" s="110">
        <v>8</v>
      </c>
      <c r="L558" s="114"/>
      <c r="M558" s="114"/>
      <c r="N558" s="114"/>
      <c r="O558" s="114" t="s">
        <v>151</v>
      </c>
      <c r="P558" s="114"/>
      <c r="Q558" s="17">
        <v>160</v>
      </c>
      <c r="R558" s="17">
        <v>40</v>
      </c>
      <c r="S558" s="17">
        <v>120</v>
      </c>
      <c r="T558" s="17">
        <v>110</v>
      </c>
      <c r="U558" s="17">
        <v>100</v>
      </c>
      <c r="V558" s="17">
        <v>70</v>
      </c>
      <c r="W558" s="122" t="s">
        <v>131</v>
      </c>
      <c r="X558" s="122" t="s">
        <v>133</v>
      </c>
      <c r="Y558" s="122" t="s">
        <v>144</v>
      </c>
      <c r="Z558" s="122" t="s">
        <v>144</v>
      </c>
      <c r="AA558" s="122" t="s">
        <v>134</v>
      </c>
      <c r="AB558" s="122" t="s">
        <v>133</v>
      </c>
      <c r="AC558" s="126">
        <f t="shared" si="81"/>
        <v>1</v>
      </c>
      <c r="AD558" s="126">
        <f t="shared" si="81"/>
        <v>6</v>
      </c>
      <c r="AE558" s="126">
        <f t="shared" si="81"/>
        <v>2</v>
      </c>
      <c r="AF558" s="126">
        <f t="shared" si="81"/>
        <v>3</v>
      </c>
      <c r="AG558" s="126">
        <f t="shared" si="81"/>
        <v>4</v>
      </c>
      <c r="AH558" s="126">
        <f t="shared" si="81"/>
        <v>5</v>
      </c>
      <c r="AI558" s="134">
        <v>12</v>
      </c>
      <c r="AJ558" s="134">
        <v>0</v>
      </c>
      <c r="AK558" s="134">
        <v>0</v>
      </c>
      <c r="AL558" s="134">
        <v>900</v>
      </c>
      <c r="AM558" s="134">
        <f t="shared" si="79"/>
        <v>912</v>
      </c>
      <c r="AN558" s="135">
        <f t="shared" si="78"/>
        <v>1.3888888888888889E-4</v>
      </c>
      <c r="AO558" s="135">
        <f t="shared" si="78"/>
        <v>0</v>
      </c>
      <c r="AP558" s="135">
        <f t="shared" si="78"/>
        <v>0</v>
      </c>
      <c r="AQ558" s="135">
        <f t="shared" si="78"/>
        <v>1.0416666666666666E-2</v>
      </c>
      <c r="AR558" s="135">
        <f t="shared" si="78"/>
        <v>1.0555555555555556E-2</v>
      </c>
      <c r="AS558" s="143"/>
      <c r="AT558" s="144">
        <f>IFERROR(Q558*INDEX(相性スクリプト1!$L$29:$L$33,MATCH(W558,相性スクリプト1!$K$29:$K$33,0),)," ")</f>
        <v>320</v>
      </c>
      <c r="AU558" s="144">
        <f>IFERROR(R558*INDEX(相性スクリプト1!$L$29:$L$33,MATCH(X558,相性スクリプト1!$K$29:$K$33,0),)," ")</f>
        <v>0</v>
      </c>
      <c r="AV558" s="144">
        <f>IFERROR(S558*INDEX(相性スクリプト1!$L$29:$L$33,MATCH(Y558,相性スクリプト1!$K$29:$K$33,0),)," ")</f>
        <v>120</v>
      </c>
      <c r="AW558" s="144">
        <f>IFERROR(T558*INDEX(相性スクリプト1!$L$29:$L$33,MATCH(Z558,相性スクリプト1!$K$29:$K$33,0),)," ")</f>
        <v>110</v>
      </c>
      <c r="AX558" s="144">
        <f>IFERROR(U558*INDEX(相性スクリプト1!$L$29:$L$33,MATCH(AA558,相性スクリプト1!$K$29:$K$33,0),)," ")</f>
        <v>50</v>
      </c>
      <c r="AY558" s="144">
        <f>IFERROR(V558*INDEX(相性スクリプト1!$L$29:$L$33,MATCH(AB558,相性スクリプト1!$K$29:$K$33,0),)," ")</f>
        <v>0</v>
      </c>
      <c r="AZ558" s="144">
        <f t="shared" si="83"/>
        <v>1.1115999999999999</v>
      </c>
      <c r="BA558" s="144">
        <f t="shared" si="83"/>
        <v>5.5664999999999996</v>
      </c>
      <c r="BB558" s="144">
        <f t="shared" si="83"/>
        <v>2.2223999999999999</v>
      </c>
      <c r="BC558" s="144">
        <f t="shared" si="83"/>
        <v>3.3332999999999999</v>
      </c>
      <c r="BD558" s="144">
        <f t="shared" si="83"/>
        <v>4.4442000000000004</v>
      </c>
      <c r="BE558" s="144">
        <f t="shared" si="83"/>
        <v>5.5550999999999995</v>
      </c>
      <c r="BF558" s="126">
        <f t="shared" si="80"/>
        <v>162345</v>
      </c>
      <c r="BG558" s="149"/>
    </row>
    <row r="559" spans="1:59" x14ac:dyDescent="0.15">
      <c r="A559" s="108">
        <f t="shared" si="82"/>
        <v>345</v>
      </c>
      <c r="B559" s="54" t="s">
        <v>925</v>
      </c>
      <c r="C559" s="109" t="s">
        <v>202</v>
      </c>
      <c r="D559" s="109" t="s">
        <v>204</v>
      </c>
      <c r="E559" s="110" t="s">
        <v>128</v>
      </c>
      <c r="F559" s="110" t="s">
        <v>162</v>
      </c>
      <c r="G559" s="110">
        <v>370</v>
      </c>
      <c r="H559" s="110" t="s">
        <v>149</v>
      </c>
      <c r="I559" s="110">
        <v>-5</v>
      </c>
      <c r="J559" s="110" t="s">
        <v>134</v>
      </c>
      <c r="K559" s="110">
        <v>12</v>
      </c>
      <c r="L559" s="114"/>
      <c r="M559" s="114"/>
      <c r="N559" s="114"/>
      <c r="O559" s="114"/>
      <c r="P559" s="114"/>
      <c r="Q559" s="17">
        <v>150</v>
      </c>
      <c r="R559" s="17">
        <v>90</v>
      </c>
      <c r="S559" s="17">
        <v>130</v>
      </c>
      <c r="T559" s="17">
        <v>120</v>
      </c>
      <c r="U559" s="17">
        <v>100</v>
      </c>
      <c r="V559" s="17">
        <v>110</v>
      </c>
      <c r="W559" s="122" t="s">
        <v>135</v>
      </c>
      <c r="X559" s="122" t="s">
        <v>134</v>
      </c>
      <c r="Y559" s="122" t="s">
        <v>144</v>
      </c>
      <c r="Z559" s="122" t="s">
        <v>144</v>
      </c>
      <c r="AA559" s="122" t="s">
        <v>134</v>
      </c>
      <c r="AB559" s="122" t="s">
        <v>144</v>
      </c>
      <c r="AC559" s="126">
        <f t="shared" si="81"/>
        <v>1</v>
      </c>
      <c r="AD559" s="126">
        <f t="shared" si="81"/>
        <v>6</v>
      </c>
      <c r="AE559" s="126">
        <f t="shared" si="81"/>
        <v>2</v>
      </c>
      <c r="AF559" s="126">
        <f t="shared" si="81"/>
        <v>3</v>
      </c>
      <c r="AG559" s="126">
        <f t="shared" si="81"/>
        <v>5</v>
      </c>
      <c r="AH559" s="126">
        <f t="shared" si="81"/>
        <v>4</v>
      </c>
      <c r="AI559" s="134">
        <v>13</v>
      </c>
      <c r="AJ559" s="134">
        <v>0</v>
      </c>
      <c r="AK559" s="134">
        <v>0</v>
      </c>
      <c r="AL559" s="134">
        <v>900</v>
      </c>
      <c r="AM559" s="134">
        <f t="shared" si="79"/>
        <v>913</v>
      </c>
      <c r="AN559" s="135">
        <f t="shared" si="78"/>
        <v>1.5046296296296295E-4</v>
      </c>
      <c r="AO559" s="135">
        <f t="shared" si="78"/>
        <v>0</v>
      </c>
      <c r="AP559" s="135">
        <f t="shared" si="78"/>
        <v>0</v>
      </c>
      <c r="AQ559" s="135">
        <f t="shared" si="78"/>
        <v>1.0416666666666666E-2</v>
      </c>
      <c r="AR559" s="135">
        <f t="shared" si="78"/>
        <v>1.0567129629629629E-2</v>
      </c>
      <c r="AS559" s="143"/>
      <c r="AT559" s="144">
        <f>IFERROR(Q559*INDEX(相性スクリプト1!$L$29:$L$33,MATCH(W559,相性スクリプト1!$K$29:$K$33,0),)," ")</f>
        <v>225</v>
      </c>
      <c r="AU559" s="144">
        <f>IFERROR(R559*INDEX(相性スクリプト1!$L$29:$L$33,MATCH(X559,相性スクリプト1!$K$29:$K$33,0),)," ")</f>
        <v>45</v>
      </c>
      <c r="AV559" s="144">
        <f>IFERROR(S559*INDEX(相性スクリプト1!$L$29:$L$33,MATCH(Y559,相性スクリプト1!$K$29:$K$33,0),)," ")</f>
        <v>130</v>
      </c>
      <c r="AW559" s="144">
        <f>IFERROR(T559*INDEX(相性スクリプト1!$L$29:$L$33,MATCH(Z559,相性スクリプト1!$K$29:$K$33,0),)," ")</f>
        <v>120</v>
      </c>
      <c r="AX559" s="144">
        <f>IFERROR(U559*INDEX(相性スクリプト1!$L$29:$L$33,MATCH(AA559,相性スクリプト1!$K$29:$K$33,0),)," ")</f>
        <v>50</v>
      </c>
      <c r="AY559" s="144">
        <f>IFERROR(V559*INDEX(相性スクリプト1!$L$29:$L$33,MATCH(AB559,相性スクリプト1!$K$29:$K$33,0),)," ")</f>
        <v>110</v>
      </c>
      <c r="AZ559" s="144">
        <f t="shared" si="83"/>
        <v>1.1115999999999999</v>
      </c>
      <c r="BA559" s="144">
        <f t="shared" si="83"/>
        <v>6.6664999999999992</v>
      </c>
      <c r="BB559" s="144">
        <f t="shared" si="83"/>
        <v>2.2223999999999999</v>
      </c>
      <c r="BC559" s="144">
        <f t="shared" si="83"/>
        <v>3.3332999999999999</v>
      </c>
      <c r="BD559" s="144">
        <f t="shared" si="83"/>
        <v>5.5552000000000001</v>
      </c>
      <c r="BE559" s="144">
        <f t="shared" si="83"/>
        <v>4.4440999999999997</v>
      </c>
      <c r="BF559" s="126">
        <f t="shared" si="80"/>
        <v>162354</v>
      </c>
      <c r="BG559" s="149"/>
    </row>
    <row r="560" spans="1:59" x14ac:dyDescent="0.15">
      <c r="A560" s="108">
        <f t="shared" si="82"/>
        <v>345</v>
      </c>
      <c r="B560" s="54" t="s">
        <v>926</v>
      </c>
      <c r="C560" s="109" t="s">
        <v>202</v>
      </c>
      <c r="D560" s="109" t="s">
        <v>204</v>
      </c>
      <c r="E560" s="110" t="s">
        <v>128</v>
      </c>
      <c r="F560" s="110" t="s">
        <v>162</v>
      </c>
      <c r="G560" s="110">
        <v>390</v>
      </c>
      <c r="H560" s="110" t="s">
        <v>149</v>
      </c>
      <c r="I560" s="110">
        <v>-5</v>
      </c>
      <c r="J560" s="110" t="s">
        <v>134</v>
      </c>
      <c r="K560" s="110">
        <v>12</v>
      </c>
      <c r="L560" s="114"/>
      <c r="M560" s="114"/>
      <c r="N560" s="114"/>
      <c r="O560" s="114"/>
      <c r="P560" s="114"/>
      <c r="Q560" s="17">
        <v>165</v>
      </c>
      <c r="R560" s="17">
        <v>101</v>
      </c>
      <c r="S560" s="17">
        <v>146</v>
      </c>
      <c r="T560" s="17">
        <v>136</v>
      </c>
      <c r="U560" s="17">
        <v>119</v>
      </c>
      <c r="V560" s="17">
        <v>120</v>
      </c>
      <c r="W560" s="122" t="s">
        <v>135</v>
      </c>
      <c r="X560" s="122" t="s">
        <v>134</v>
      </c>
      <c r="Y560" s="122" t="s">
        <v>144</v>
      </c>
      <c r="Z560" s="122" t="s">
        <v>144</v>
      </c>
      <c r="AA560" s="122" t="s">
        <v>134</v>
      </c>
      <c r="AB560" s="122" t="s">
        <v>144</v>
      </c>
      <c r="AC560" s="126">
        <f t="shared" si="81"/>
        <v>1</v>
      </c>
      <c r="AD560" s="126">
        <f t="shared" si="81"/>
        <v>6</v>
      </c>
      <c r="AE560" s="126">
        <f t="shared" si="81"/>
        <v>2</v>
      </c>
      <c r="AF560" s="126">
        <f t="shared" si="81"/>
        <v>3</v>
      </c>
      <c r="AG560" s="126">
        <f t="shared" si="81"/>
        <v>5</v>
      </c>
      <c r="AH560" s="126">
        <f t="shared" si="81"/>
        <v>4</v>
      </c>
      <c r="AI560" s="134">
        <v>569</v>
      </c>
      <c r="AJ560" s="134">
        <v>0</v>
      </c>
      <c r="AK560" s="134">
        <v>0</v>
      </c>
      <c r="AL560" s="134">
        <v>297</v>
      </c>
      <c r="AM560" s="134">
        <f t="shared" si="79"/>
        <v>866</v>
      </c>
      <c r="AN560" s="135">
        <f t="shared" si="78"/>
        <v>6.5856481481481478E-3</v>
      </c>
      <c r="AO560" s="135">
        <f t="shared" si="78"/>
        <v>0</v>
      </c>
      <c r="AP560" s="135">
        <f t="shared" si="78"/>
        <v>0</v>
      </c>
      <c r="AQ560" s="135">
        <f t="shared" si="78"/>
        <v>3.4375E-3</v>
      </c>
      <c r="AR560" s="135">
        <f t="shared" si="78"/>
        <v>1.0023148148148149E-2</v>
      </c>
      <c r="AS560" s="143"/>
      <c r="AT560" s="144">
        <f>IFERROR(Q560*INDEX(相性スクリプト1!$L$29:$L$33,MATCH(W560,相性スクリプト1!$K$29:$K$33,0),)," ")</f>
        <v>247.5</v>
      </c>
      <c r="AU560" s="144">
        <f>IFERROR(R560*INDEX(相性スクリプト1!$L$29:$L$33,MATCH(X560,相性スクリプト1!$K$29:$K$33,0),)," ")</f>
        <v>50.5</v>
      </c>
      <c r="AV560" s="144">
        <f>IFERROR(S560*INDEX(相性スクリプト1!$L$29:$L$33,MATCH(Y560,相性スクリプト1!$K$29:$K$33,0),)," ")</f>
        <v>146</v>
      </c>
      <c r="AW560" s="144">
        <f>IFERROR(T560*INDEX(相性スクリプト1!$L$29:$L$33,MATCH(Z560,相性スクリプト1!$K$29:$K$33,0),)," ")</f>
        <v>136</v>
      </c>
      <c r="AX560" s="144">
        <f>IFERROR(U560*INDEX(相性スクリプト1!$L$29:$L$33,MATCH(AA560,相性スクリプト1!$K$29:$K$33,0),)," ")</f>
        <v>59.5</v>
      </c>
      <c r="AY560" s="144">
        <f>IFERROR(V560*INDEX(相性スクリプト1!$L$29:$L$33,MATCH(AB560,相性スクリプト1!$K$29:$K$33,0),)," ")</f>
        <v>120</v>
      </c>
      <c r="AZ560" s="144">
        <f t="shared" si="83"/>
        <v>1.1115999999999999</v>
      </c>
      <c r="BA560" s="144">
        <f t="shared" si="83"/>
        <v>6.6664999999999992</v>
      </c>
      <c r="BB560" s="144">
        <f t="shared" si="83"/>
        <v>2.2223999999999999</v>
      </c>
      <c r="BC560" s="144">
        <f t="shared" si="83"/>
        <v>3.3332999999999999</v>
      </c>
      <c r="BD560" s="144">
        <f t="shared" si="83"/>
        <v>5.5552000000000001</v>
      </c>
      <c r="BE560" s="144">
        <f t="shared" si="83"/>
        <v>4.4440999999999997</v>
      </c>
      <c r="BF560" s="126">
        <f t="shared" si="80"/>
        <v>162354</v>
      </c>
      <c r="BG560" s="149"/>
    </row>
    <row r="561" spans="1:59" x14ac:dyDescent="0.15">
      <c r="A561" s="108">
        <f t="shared" si="82"/>
        <v>346</v>
      </c>
      <c r="B561" s="54" t="s">
        <v>927</v>
      </c>
      <c r="C561" s="109" t="s">
        <v>202</v>
      </c>
      <c r="D561" s="109" t="s">
        <v>206</v>
      </c>
      <c r="E561" s="110" t="s">
        <v>128</v>
      </c>
      <c r="F561" s="110" t="s">
        <v>140</v>
      </c>
      <c r="G561" s="110">
        <v>390</v>
      </c>
      <c r="H561" s="110" t="s">
        <v>155</v>
      </c>
      <c r="I561" s="110">
        <v>35</v>
      </c>
      <c r="J561" s="110" t="s">
        <v>134</v>
      </c>
      <c r="K561" s="110">
        <v>11</v>
      </c>
      <c r="L561" s="114"/>
      <c r="M561" s="114"/>
      <c r="N561" s="114"/>
      <c r="O561" s="114"/>
      <c r="P561" s="114"/>
      <c r="Q561" s="17">
        <v>170</v>
      </c>
      <c r="R561" s="17">
        <v>80</v>
      </c>
      <c r="S561" s="17">
        <v>110</v>
      </c>
      <c r="T561" s="17">
        <v>100</v>
      </c>
      <c r="U561" s="17">
        <v>90</v>
      </c>
      <c r="V561" s="17">
        <v>50</v>
      </c>
      <c r="W561" s="122" t="s">
        <v>131</v>
      </c>
      <c r="X561" s="122" t="s">
        <v>134</v>
      </c>
      <c r="Y561" s="122" t="s">
        <v>144</v>
      </c>
      <c r="Z561" s="122" t="s">
        <v>144</v>
      </c>
      <c r="AA561" s="122" t="s">
        <v>134</v>
      </c>
      <c r="AB561" s="122" t="s">
        <v>133</v>
      </c>
      <c r="AC561" s="126">
        <f t="shared" si="81"/>
        <v>1</v>
      </c>
      <c r="AD561" s="126">
        <f t="shared" si="81"/>
        <v>5</v>
      </c>
      <c r="AE561" s="126">
        <f t="shared" si="81"/>
        <v>2</v>
      </c>
      <c r="AF561" s="126">
        <f t="shared" si="81"/>
        <v>3</v>
      </c>
      <c r="AG561" s="126">
        <f t="shared" si="81"/>
        <v>4</v>
      </c>
      <c r="AH561" s="126">
        <f t="shared" si="81"/>
        <v>6</v>
      </c>
      <c r="AI561" s="134">
        <v>3</v>
      </c>
      <c r="AJ561" s="134">
        <v>0</v>
      </c>
      <c r="AK561" s="134">
        <v>0</v>
      </c>
      <c r="AL561" s="134">
        <v>900</v>
      </c>
      <c r="AM561" s="134">
        <f t="shared" si="79"/>
        <v>903</v>
      </c>
      <c r="AN561" s="135">
        <f t="shared" si="78"/>
        <v>3.4722222222222222E-5</v>
      </c>
      <c r="AO561" s="135">
        <f t="shared" si="78"/>
        <v>0</v>
      </c>
      <c r="AP561" s="135">
        <f t="shared" si="78"/>
        <v>0</v>
      </c>
      <c r="AQ561" s="135">
        <f t="shared" si="78"/>
        <v>1.0416666666666666E-2</v>
      </c>
      <c r="AR561" s="135">
        <f t="shared" si="78"/>
        <v>1.0451388888888889E-2</v>
      </c>
      <c r="AS561" s="143"/>
      <c r="AT561" s="144">
        <f>IFERROR(Q561*INDEX(相性スクリプト1!$L$29:$L$33,MATCH(W561,相性スクリプト1!$K$29:$K$33,0),)," ")</f>
        <v>340</v>
      </c>
      <c r="AU561" s="144">
        <f>IFERROR(R561*INDEX(相性スクリプト1!$L$29:$L$33,MATCH(X561,相性スクリプト1!$K$29:$K$33,0),)," ")</f>
        <v>40</v>
      </c>
      <c r="AV561" s="144">
        <f>IFERROR(S561*INDEX(相性スクリプト1!$L$29:$L$33,MATCH(Y561,相性スクリプト1!$K$29:$K$33,0),)," ")</f>
        <v>110</v>
      </c>
      <c r="AW561" s="144">
        <f>IFERROR(T561*INDEX(相性スクリプト1!$L$29:$L$33,MATCH(Z561,相性スクリプト1!$K$29:$K$33,0),)," ")</f>
        <v>100</v>
      </c>
      <c r="AX561" s="144">
        <f>IFERROR(U561*INDEX(相性スクリプト1!$L$29:$L$33,MATCH(AA561,相性スクリプト1!$K$29:$K$33,0),)," ")</f>
        <v>45</v>
      </c>
      <c r="AY561" s="144">
        <f>IFERROR(V561*INDEX(相性スクリプト1!$L$29:$L$33,MATCH(AB561,相性スクリプト1!$K$29:$K$33,0),)," ")</f>
        <v>0</v>
      </c>
      <c r="AZ561" s="144">
        <f t="shared" si="83"/>
        <v>1.1115999999999999</v>
      </c>
      <c r="BA561" s="144">
        <f t="shared" si="83"/>
        <v>5.5554999999999994</v>
      </c>
      <c r="BB561" s="144">
        <f t="shared" si="83"/>
        <v>2.2223999999999999</v>
      </c>
      <c r="BC561" s="144">
        <f t="shared" si="83"/>
        <v>3.3332999999999999</v>
      </c>
      <c r="BD561" s="144">
        <f t="shared" si="83"/>
        <v>4.4442000000000004</v>
      </c>
      <c r="BE561" s="144">
        <f t="shared" si="83"/>
        <v>6.6660999999999992</v>
      </c>
      <c r="BF561" s="126">
        <f t="shared" si="80"/>
        <v>152346</v>
      </c>
      <c r="BG561" s="149"/>
    </row>
    <row r="562" spans="1:59" x14ac:dyDescent="0.15">
      <c r="A562" s="108">
        <f t="shared" si="82"/>
        <v>347</v>
      </c>
      <c r="B562" s="54" t="s">
        <v>928</v>
      </c>
      <c r="C562" s="109" t="s">
        <v>202</v>
      </c>
      <c r="D562" s="109" t="s">
        <v>208</v>
      </c>
      <c r="E562" s="110" t="s">
        <v>128</v>
      </c>
      <c r="F562" s="110" t="s">
        <v>162</v>
      </c>
      <c r="G562" s="110">
        <v>370</v>
      </c>
      <c r="H562" s="110" t="s">
        <v>141</v>
      </c>
      <c r="I562" s="110">
        <v>-50</v>
      </c>
      <c r="J562" s="110" t="s">
        <v>134</v>
      </c>
      <c r="K562" s="110">
        <v>9</v>
      </c>
      <c r="L562" s="114"/>
      <c r="M562" s="114"/>
      <c r="N562" s="114"/>
      <c r="O562" s="114"/>
      <c r="P562" s="114"/>
      <c r="Q562" s="17">
        <v>130</v>
      </c>
      <c r="R562" s="17">
        <v>70</v>
      </c>
      <c r="S562" s="17">
        <v>120</v>
      </c>
      <c r="T562" s="17">
        <v>110</v>
      </c>
      <c r="U562" s="17">
        <v>100</v>
      </c>
      <c r="V562" s="17">
        <v>90</v>
      </c>
      <c r="W562" s="122" t="s">
        <v>135</v>
      </c>
      <c r="X562" s="122" t="s">
        <v>134</v>
      </c>
      <c r="Y562" s="122" t="s">
        <v>134</v>
      </c>
      <c r="Z562" s="122" t="s">
        <v>144</v>
      </c>
      <c r="AA562" s="122" t="s">
        <v>134</v>
      </c>
      <c r="AB562" s="122" t="s">
        <v>134</v>
      </c>
      <c r="AC562" s="126">
        <f t="shared" si="81"/>
        <v>1</v>
      </c>
      <c r="AD562" s="126">
        <f t="shared" si="81"/>
        <v>6</v>
      </c>
      <c r="AE562" s="126">
        <f t="shared" si="81"/>
        <v>3</v>
      </c>
      <c r="AF562" s="126">
        <f t="shared" si="81"/>
        <v>2</v>
      </c>
      <c r="AG562" s="126">
        <f t="shared" si="81"/>
        <v>4</v>
      </c>
      <c r="AH562" s="126">
        <f t="shared" si="81"/>
        <v>5</v>
      </c>
      <c r="AI562" s="134">
        <v>37</v>
      </c>
      <c r="AJ562" s="134">
        <v>0</v>
      </c>
      <c r="AK562" s="134">
        <v>0</v>
      </c>
      <c r="AL562" s="134">
        <v>900</v>
      </c>
      <c r="AM562" s="134">
        <f t="shared" si="79"/>
        <v>937</v>
      </c>
      <c r="AN562" s="135">
        <f t="shared" si="78"/>
        <v>4.2824074074074081E-4</v>
      </c>
      <c r="AO562" s="135">
        <f t="shared" si="78"/>
        <v>0</v>
      </c>
      <c r="AP562" s="135">
        <f t="shared" si="78"/>
        <v>0</v>
      </c>
      <c r="AQ562" s="135">
        <f t="shared" si="78"/>
        <v>1.0416666666666666E-2</v>
      </c>
      <c r="AR562" s="135">
        <f t="shared" si="78"/>
        <v>1.0844907407407406E-2</v>
      </c>
      <c r="AS562" s="143"/>
      <c r="AT562" s="144">
        <f>IFERROR(Q562*INDEX(相性スクリプト1!$L$29:$L$33,MATCH(W562,相性スクリプト1!$K$29:$K$33,0),)," ")</f>
        <v>195</v>
      </c>
      <c r="AU562" s="144">
        <f>IFERROR(R562*INDEX(相性スクリプト1!$L$29:$L$33,MATCH(X562,相性スクリプト1!$K$29:$K$33,0),)," ")</f>
        <v>35</v>
      </c>
      <c r="AV562" s="144">
        <f>IFERROR(S562*INDEX(相性スクリプト1!$L$29:$L$33,MATCH(Y562,相性スクリプト1!$K$29:$K$33,0),)," ")</f>
        <v>60</v>
      </c>
      <c r="AW562" s="144">
        <f>IFERROR(T562*INDEX(相性スクリプト1!$L$29:$L$33,MATCH(Z562,相性スクリプト1!$K$29:$K$33,0),)," ")</f>
        <v>110</v>
      </c>
      <c r="AX562" s="144">
        <f>IFERROR(U562*INDEX(相性スクリプト1!$L$29:$L$33,MATCH(AA562,相性スクリプト1!$K$29:$K$33,0),)," ")</f>
        <v>50</v>
      </c>
      <c r="AY562" s="144">
        <f>IFERROR(V562*INDEX(相性スクリプト1!$L$29:$L$33,MATCH(AB562,相性スクリプト1!$K$29:$K$33,0),)," ")</f>
        <v>45</v>
      </c>
      <c r="AZ562" s="144">
        <f t="shared" si="83"/>
        <v>1.1115999999999999</v>
      </c>
      <c r="BA562" s="144">
        <f t="shared" si="83"/>
        <v>6.6664999999999992</v>
      </c>
      <c r="BB562" s="144">
        <f t="shared" si="83"/>
        <v>3.3223999999999996</v>
      </c>
      <c r="BC562" s="144">
        <f t="shared" si="83"/>
        <v>2.2333000000000003</v>
      </c>
      <c r="BD562" s="144">
        <f t="shared" si="83"/>
        <v>4.4442000000000004</v>
      </c>
      <c r="BE562" s="144">
        <f t="shared" si="83"/>
        <v>5.5550999999999995</v>
      </c>
      <c r="BF562" s="126">
        <f t="shared" si="80"/>
        <v>163245</v>
      </c>
      <c r="BG562" s="149"/>
    </row>
    <row r="563" spans="1:59" x14ac:dyDescent="0.15">
      <c r="A563" s="108">
        <f t="shared" si="82"/>
        <v>348</v>
      </c>
      <c r="B563" s="54" t="s">
        <v>929</v>
      </c>
      <c r="C563" s="109" t="s">
        <v>202</v>
      </c>
      <c r="D563" s="109" t="s">
        <v>210</v>
      </c>
      <c r="E563" s="110"/>
      <c r="F563" s="110"/>
      <c r="G563" s="110"/>
      <c r="H563" s="110"/>
      <c r="I563" s="110"/>
      <c r="J563" s="110"/>
      <c r="K563" s="110"/>
      <c r="L563" s="114"/>
      <c r="M563" s="114"/>
      <c r="N563" s="114"/>
      <c r="O563" s="114"/>
      <c r="P563" s="114"/>
      <c r="Q563" s="17"/>
      <c r="R563" s="17"/>
      <c r="S563" s="17"/>
      <c r="T563" s="17"/>
      <c r="U563" s="17"/>
      <c r="V563" s="17"/>
      <c r="W563" s="122"/>
      <c r="X563" s="122"/>
      <c r="Y563" s="122"/>
      <c r="Z563" s="122"/>
      <c r="AA563" s="122"/>
      <c r="AB563" s="122"/>
      <c r="AC563" s="126" t="str">
        <f t="shared" si="81"/>
        <v xml:space="preserve"> </v>
      </c>
      <c r="AD563" s="126" t="str">
        <f t="shared" si="81"/>
        <v xml:space="preserve"> </v>
      </c>
      <c r="AE563" s="126" t="str">
        <f t="shared" si="81"/>
        <v xml:space="preserve"> </v>
      </c>
      <c r="AF563" s="126" t="str">
        <f t="shared" si="81"/>
        <v xml:space="preserve"> </v>
      </c>
      <c r="AG563" s="126" t="str">
        <f t="shared" si="81"/>
        <v xml:space="preserve"> </v>
      </c>
      <c r="AH563" s="126" t="str">
        <f t="shared" si="81"/>
        <v xml:space="preserve"> </v>
      </c>
      <c r="AI563" s="134"/>
      <c r="AJ563" s="134"/>
      <c r="AK563" s="134"/>
      <c r="AL563" s="134"/>
      <c r="AM563" s="134" t="str">
        <f t="shared" si="79"/>
        <v xml:space="preserve"> </v>
      </c>
      <c r="AN563" s="135" t="str">
        <f t="shared" si="78"/>
        <v xml:space="preserve"> </v>
      </c>
      <c r="AO563" s="135" t="str">
        <f t="shared" si="78"/>
        <v xml:space="preserve"> </v>
      </c>
      <c r="AP563" s="135" t="str">
        <f t="shared" si="78"/>
        <v xml:space="preserve"> </v>
      </c>
      <c r="AQ563" s="135" t="str">
        <f t="shared" si="78"/>
        <v xml:space="preserve"> </v>
      </c>
      <c r="AR563" s="135" t="str">
        <f t="shared" si="78"/>
        <v xml:space="preserve"> </v>
      </c>
      <c r="AS563" s="143"/>
      <c r="AT563" s="144" t="str">
        <f>IFERROR(Q563*INDEX(相性スクリプト1!$L$29:$L$33,MATCH(W563,相性スクリプト1!$K$29:$K$33,0),)," ")</f>
        <v xml:space="preserve"> </v>
      </c>
      <c r="AU563" s="144" t="str">
        <f>IFERROR(R563*INDEX(相性スクリプト1!$L$29:$L$33,MATCH(X563,相性スクリプト1!$K$29:$K$33,0),)," ")</f>
        <v xml:space="preserve"> </v>
      </c>
      <c r="AV563" s="144" t="str">
        <f>IFERROR(S563*INDEX(相性スクリプト1!$L$29:$L$33,MATCH(Y563,相性スクリプト1!$K$29:$K$33,0),)," ")</f>
        <v xml:space="preserve"> </v>
      </c>
      <c r="AW563" s="144" t="str">
        <f>IFERROR(T563*INDEX(相性スクリプト1!$L$29:$L$33,MATCH(Z563,相性スクリプト1!$K$29:$K$33,0),)," ")</f>
        <v xml:space="preserve"> </v>
      </c>
      <c r="AX563" s="144" t="str">
        <f>IFERROR(U563*INDEX(相性スクリプト1!$L$29:$L$33,MATCH(AA563,相性スクリプト1!$K$29:$K$33,0),)," ")</f>
        <v xml:space="preserve"> </v>
      </c>
      <c r="AY563" s="144" t="str">
        <f>IFERROR(V563*INDEX(相性スクリプト1!$L$29:$L$33,MATCH(AB563,相性スクリプト1!$K$29:$K$33,0),)," ")</f>
        <v xml:space="preserve"> </v>
      </c>
      <c r="AZ563" s="144" t="str">
        <f t="shared" si="83"/>
        <v xml:space="preserve"> </v>
      </c>
      <c r="BA563" s="144" t="str">
        <f t="shared" si="83"/>
        <v xml:space="preserve"> </v>
      </c>
      <c r="BB563" s="144" t="str">
        <f t="shared" si="83"/>
        <v xml:space="preserve"> </v>
      </c>
      <c r="BC563" s="144" t="str">
        <f t="shared" si="83"/>
        <v xml:space="preserve"> </v>
      </c>
      <c r="BD563" s="144" t="str">
        <f t="shared" si="83"/>
        <v xml:space="preserve"> </v>
      </c>
      <c r="BE563" s="144" t="str">
        <f t="shared" si="83"/>
        <v xml:space="preserve"> </v>
      </c>
      <c r="BF563" s="126" t="str">
        <f t="shared" si="80"/>
        <v xml:space="preserve"> </v>
      </c>
      <c r="BG563" s="149"/>
    </row>
    <row r="564" spans="1:59" x14ac:dyDescent="0.15">
      <c r="A564" s="108">
        <f t="shared" si="82"/>
        <v>348</v>
      </c>
      <c r="B564" s="54" t="s">
        <v>930</v>
      </c>
      <c r="C564" s="109" t="s">
        <v>202</v>
      </c>
      <c r="D564" s="109" t="s">
        <v>210</v>
      </c>
      <c r="E564" s="110" t="s">
        <v>128</v>
      </c>
      <c r="F564" s="110" t="s">
        <v>150</v>
      </c>
      <c r="G564" s="110">
        <v>390</v>
      </c>
      <c r="H564" s="110" t="s">
        <v>141</v>
      </c>
      <c r="I564" s="110">
        <v>-50</v>
      </c>
      <c r="J564" s="110" t="s">
        <v>134</v>
      </c>
      <c r="K564" s="110">
        <v>8</v>
      </c>
      <c r="L564" s="114"/>
      <c r="M564" s="114"/>
      <c r="N564" s="114"/>
      <c r="O564" s="114"/>
      <c r="P564" s="114"/>
      <c r="Q564" s="17">
        <v>165</v>
      </c>
      <c r="R564" s="17">
        <v>74</v>
      </c>
      <c r="S564" s="17">
        <v>146</v>
      </c>
      <c r="T564" s="17">
        <v>116</v>
      </c>
      <c r="U564" s="17">
        <v>107</v>
      </c>
      <c r="V564" s="17">
        <v>96</v>
      </c>
      <c r="W564" s="122" t="s">
        <v>135</v>
      </c>
      <c r="X564" s="122" t="s">
        <v>134</v>
      </c>
      <c r="Y564" s="122" t="s">
        <v>134</v>
      </c>
      <c r="Z564" s="122" t="s">
        <v>144</v>
      </c>
      <c r="AA564" s="122" t="s">
        <v>134</v>
      </c>
      <c r="AB564" s="122" t="s">
        <v>134</v>
      </c>
      <c r="AC564" s="126">
        <f t="shared" si="81"/>
        <v>1</v>
      </c>
      <c r="AD564" s="126">
        <f t="shared" si="81"/>
        <v>6</v>
      </c>
      <c r="AE564" s="126">
        <f t="shared" si="81"/>
        <v>3</v>
      </c>
      <c r="AF564" s="126">
        <f t="shared" si="81"/>
        <v>2</v>
      </c>
      <c r="AG564" s="126">
        <f t="shared" si="81"/>
        <v>4</v>
      </c>
      <c r="AH564" s="126">
        <f t="shared" si="81"/>
        <v>5</v>
      </c>
      <c r="AI564" s="134">
        <v>3368</v>
      </c>
      <c r="AJ564" s="134">
        <v>0</v>
      </c>
      <c r="AK564" s="134">
        <v>0</v>
      </c>
      <c r="AL564" s="134">
        <v>846</v>
      </c>
      <c r="AM564" s="134">
        <f t="shared" si="79"/>
        <v>4214</v>
      </c>
      <c r="AN564" s="135">
        <f t="shared" si="78"/>
        <v>3.8981481481481485E-2</v>
      </c>
      <c r="AO564" s="135">
        <f t="shared" si="78"/>
        <v>0</v>
      </c>
      <c r="AP564" s="135">
        <f t="shared" si="78"/>
        <v>0</v>
      </c>
      <c r="AQ564" s="135">
        <f t="shared" si="78"/>
        <v>9.7916666666666673E-3</v>
      </c>
      <c r="AR564" s="135">
        <f t="shared" si="78"/>
        <v>4.8773148148148149E-2</v>
      </c>
      <c r="AS564" s="143"/>
      <c r="AT564" s="144">
        <f>IFERROR(Q564*INDEX(相性スクリプト1!$L$29:$L$33,MATCH(W564,相性スクリプト1!$K$29:$K$33,0),)," ")</f>
        <v>247.5</v>
      </c>
      <c r="AU564" s="144">
        <f>IFERROR(R564*INDEX(相性スクリプト1!$L$29:$L$33,MATCH(X564,相性スクリプト1!$K$29:$K$33,0),)," ")</f>
        <v>37</v>
      </c>
      <c r="AV564" s="144">
        <f>IFERROR(S564*INDEX(相性スクリプト1!$L$29:$L$33,MATCH(Y564,相性スクリプト1!$K$29:$K$33,0),)," ")</f>
        <v>73</v>
      </c>
      <c r="AW564" s="144">
        <f>IFERROR(T564*INDEX(相性スクリプト1!$L$29:$L$33,MATCH(Z564,相性スクリプト1!$K$29:$K$33,0),)," ")</f>
        <v>116</v>
      </c>
      <c r="AX564" s="144">
        <f>IFERROR(U564*INDEX(相性スクリプト1!$L$29:$L$33,MATCH(AA564,相性スクリプト1!$K$29:$K$33,0),)," ")</f>
        <v>53.5</v>
      </c>
      <c r="AY564" s="144">
        <f>IFERROR(V564*INDEX(相性スクリプト1!$L$29:$L$33,MATCH(AB564,相性スクリプト1!$K$29:$K$33,0),)," ")</f>
        <v>48</v>
      </c>
      <c r="AZ564" s="144">
        <f t="shared" si="83"/>
        <v>1.1115999999999999</v>
      </c>
      <c r="BA564" s="144">
        <f t="shared" si="83"/>
        <v>6.6664999999999992</v>
      </c>
      <c r="BB564" s="144">
        <f t="shared" si="83"/>
        <v>3.3223999999999996</v>
      </c>
      <c r="BC564" s="144">
        <f t="shared" si="83"/>
        <v>2.2333000000000003</v>
      </c>
      <c r="BD564" s="144">
        <f t="shared" si="83"/>
        <v>4.4442000000000004</v>
      </c>
      <c r="BE564" s="144">
        <f t="shared" si="83"/>
        <v>5.5550999999999995</v>
      </c>
      <c r="BF564" s="126">
        <f t="shared" si="80"/>
        <v>163245</v>
      </c>
      <c r="BG564" s="149"/>
    </row>
    <row r="565" spans="1:59" x14ac:dyDescent="0.15">
      <c r="A565" s="108">
        <f t="shared" si="82"/>
        <v>348</v>
      </c>
      <c r="B565" s="54" t="s">
        <v>931</v>
      </c>
      <c r="C565" s="109" t="s">
        <v>202</v>
      </c>
      <c r="D565" s="109" t="s">
        <v>210</v>
      </c>
      <c r="E565" s="110" t="s">
        <v>128</v>
      </c>
      <c r="F565" s="110" t="s">
        <v>150</v>
      </c>
      <c r="G565" s="110">
        <v>410</v>
      </c>
      <c r="H565" s="110" t="s">
        <v>141</v>
      </c>
      <c r="I565" s="110">
        <v>-15</v>
      </c>
      <c r="J565" s="110" t="s">
        <v>144</v>
      </c>
      <c r="K565" s="110">
        <v>8</v>
      </c>
      <c r="L565" s="114"/>
      <c r="M565" s="114" t="s">
        <v>151</v>
      </c>
      <c r="N565" s="114"/>
      <c r="O565" s="114"/>
      <c r="P565" s="114" t="s">
        <v>932</v>
      </c>
      <c r="Q565" s="17">
        <v>124</v>
      </c>
      <c r="R565" s="17">
        <v>52</v>
      </c>
      <c r="S565" s="17">
        <v>173</v>
      </c>
      <c r="T565" s="17">
        <v>126</v>
      </c>
      <c r="U565" s="17">
        <v>118</v>
      </c>
      <c r="V565" s="17">
        <v>61</v>
      </c>
      <c r="W565" s="122" t="s">
        <v>144</v>
      </c>
      <c r="X565" s="122" t="s">
        <v>133</v>
      </c>
      <c r="Y565" s="122" t="s">
        <v>135</v>
      </c>
      <c r="Z565" s="122" t="s">
        <v>144</v>
      </c>
      <c r="AA565" s="122" t="s">
        <v>144</v>
      </c>
      <c r="AB565" s="122" t="s">
        <v>133</v>
      </c>
      <c r="AC565" s="126">
        <f t="shared" si="81"/>
        <v>3</v>
      </c>
      <c r="AD565" s="126">
        <f t="shared" si="81"/>
        <v>6</v>
      </c>
      <c r="AE565" s="126">
        <f t="shared" si="81"/>
        <v>1</v>
      </c>
      <c r="AF565" s="126">
        <f t="shared" si="81"/>
        <v>2</v>
      </c>
      <c r="AG565" s="126">
        <f t="shared" si="81"/>
        <v>4</v>
      </c>
      <c r="AH565" s="126">
        <f t="shared" si="81"/>
        <v>5</v>
      </c>
      <c r="AI565" s="134">
        <v>1849</v>
      </c>
      <c r="AJ565" s="134">
        <v>0</v>
      </c>
      <c r="AK565" s="134">
        <v>0</v>
      </c>
      <c r="AL565" s="134">
        <v>396</v>
      </c>
      <c r="AM565" s="134">
        <f t="shared" si="79"/>
        <v>2245</v>
      </c>
      <c r="AN565" s="135">
        <f t="shared" si="78"/>
        <v>2.1400462962962961E-2</v>
      </c>
      <c r="AO565" s="135">
        <f t="shared" si="78"/>
        <v>0</v>
      </c>
      <c r="AP565" s="135">
        <f t="shared" si="78"/>
        <v>0</v>
      </c>
      <c r="AQ565" s="135">
        <f t="shared" si="78"/>
        <v>4.5833333333333334E-3</v>
      </c>
      <c r="AR565" s="135">
        <f t="shared" si="78"/>
        <v>2.59837962962963E-2</v>
      </c>
      <c r="AS565" s="143"/>
      <c r="AT565" s="144">
        <f>IFERROR(Q565*INDEX(相性スクリプト1!$L$29:$L$33,MATCH(W565,相性スクリプト1!$K$29:$K$33,0),)," ")</f>
        <v>124</v>
      </c>
      <c r="AU565" s="144">
        <f>IFERROR(R565*INDEX(相性スクリプト1!$L$29:$L$33,MATCH(X565,相性スクリプト1!$K$29:$K$33,0),)," ")</f>
        <v>0</v>
      </c>
      <c r="AV565" s="144">
        <f>IFERROR(S565*INDEX(相性スクリプト1!$L$29:$L$33,MATCH(Y565,相性スクリプト1!$K$29:$K$33,0),)," ")</f>
        <v>259.5</v>
      </c>
      <c r="AW565" s="144">
        <f>IFERROR(T565*INDEX(相性スクリプト1!$L$29:$L$33,MATCH(Z565,相性スクリプト1!$K$29:$K$33,0),)," ")</f>
        <v>126</v>
      </c>
      <c r="AX565" s="144">
        <f>IFERROR(U565*INDEX(相性スクリプト1!$L$29:$L$33,MATCH(AA565,相性スクリプト1!$K$29:$K$33,0),)," ")</f>
        <v>118</v>
      </c>
      <c r="AY565" s="144">
        <f>IFERROR(V565*INDEX(相性スクリプト1!$L$29:$L$33,MATCH(AB565,相性スクリプト1!$K$29:$K$33,0),)," ")</f>
        <v>0</v>
      </c>
      <c r="AZ565" s="144">
        <f t="shared" si="83"/>
        <v>3.3335999999999997</v>
      </c>
      <c r="BA565" s="144">
        <f t="shared" si="83"/>
        <v>5.5664999999999996</v>
      </c>
      <c r="BB565" s="144">
        <f t="shared" si="83"/>
        <v>1.1113999999999999</v>
      </c>
      <c r="BC565" s="144">
        <f t="shared" si="83"/>
        <v>2.2223000000000002</v>
      </c>
      <c r="BD565" s="144">
        <f t="shared" si="83"/>
        <v>4.4442000000000004</v>
      </c>
      <c r="BE565" s="144">
        <f t="shared" si="83"/>
        <v>5.5550999999999995</v>
      </c>
      <c r="BF565" s="126">
        <f t="shared" si="80"/>
        <v>361245</v>
      </c>
      <c r="BG565" s="149"/>
    </row>
    <row r="566" spans="1:59" x14ac:dyDescent="0.15">
      <c r="A566" s="108">
        <f t="shared" si="82"/>
        <v>348</v>
      </c>
      <c r="B566" s="54" t="s">
        <v>933</v>
      </c>
      <c r="C566" s="109" t="s">
        <v>202</v>
      </c>
      <c r="D566" s="109" t="s">
        <v>210</v>
      </c>
      <c r="E566" s="110" t="s">
        <v>128</v>
      </c>
      <c r="F566" s="110" t="s">
        <v>150</v>
      </c>
      <c r="G566" s="110">
        <v>390</v>
      </c>
      <c r="H566" s="110" t="s">
        <v>149</v>
      </c>
      <c r="I566" s="110">
        <v>-5</v>
      </c>
      <c r="J566" s="110" t="s">
        <v>134</v>
      </c>
      <c r="K566" s="110">
        <v>8</v>
      </c>
      <c r="L566" s="114"/>
      <c r="M566" s="114"/>
      <c r="N566" s="114"/>
      <c r="O566" s="114"/>
      <c r="P566" s="114"/>
      <c r="Q566" s="17">
        <v>167</v>
      </c>
      <c r="R566" s="17">
        <v>95</v>
      </c>
      <c r="S566" s="17">
        <v>145</v>
      </c>
      <c r="T566" s="17">
        <v>158</v>
      </c>
      <c r="U566" s="17">
        <v>104</v>
      </c>
      <c r="V566" s="17">
        <v>115</v>
      </c>
      <c r="W566" s="122" t="s">
        <v>135</v>
      </c>
      <c r="X566" s="122" t="s">
        <v>134</v>
      </c>
      <c r="Y566" s="122" t="s">
        <v>144</v>
      </c>
      <c r="Z566" s="122" t="s">
        <v>144</v>
      </c>
      <c r="AA566" s="122" t="s">
        <v>134</v>
      </c>
      <c r="AB566" s="122" t="s">
        <v>144</v>
      </c>
      <c r="AC566" s="126">
        <f t="shared" si="81"/>
        <v>1</v>
      </c>
      <c r="AD566" s="126">
        <f t="shared" si="81"/>
        <v>6</v>
      </c>
      <c r="AE566" s="126">
        <f t="shared" si="81"/>
        <v>3</v>
      </c>
      <c r="AF566" s="126">
        <f t="shared" si="81"/>
        <v>2</v>
      </c>
      <c r="AG566" s="126">
        <f t="shared" si="81"/>
        <v>5</v>
      </c>
      <c r="AH566" s="126">
        <f t="shared" si="81"/>
        <v>4</v>
      </c>
      <c r="AI566" s="134">
        <v>4389</v>
      </c>
      <c r="AJ566" s="134">
        <v>0</v>
      </c>
      <c r="AK566" s="134">
        <v>0</v>
      </c>
      <c r="AL566" s="134">
        <v>281</v>
      </c>
      <c r="AM566" s="134">
        <f t="shared" si="79"/>
        <v>4670</v>
      </c>
      <c r="AN566" s="135">
        <f t="shared" si="78"/>
        <v>5.0798611111111107E-2</v>
      </c>
      <c r="AO566" s="135">
        <f t="shared" si="78"/>
        <v>0</v>
      </c>
      <c r="AP566" s="135">
        <f t="shared" si="78"/>
        <v>0</v>
      </c>
      <c r="AQ566" s="135">
        <f t="shared" si="78"/>
        <v>3.2523148148148147E-3</v>
      </c>
      <c r="AR566" s="135">
        <f t="shared" si="78"/>
        <v>5.4050925925925933E-2</v>
      </c>
      <c r="AS566" s="143"/>
      <c r="AT566" s="144">
        <f>IFERROR(Q566*INDEX(相性スクリプト1!$L$29:$L$33,MATCH(W566,相性スクリプト1!$K$29:$K$33,0),)," ")</f>
        <v>250.5</v>
      </c>
      <c r="AU566" s="144">
        <f>IFERROR(R566*INDEX(相性スクリプト1!$L$29:$L$33,MATCH(X566,相性スクリプト1!$K$29:$K$33,0),)," ")</f>
        <v>47.5</v>
      </c>
      <c r="AV566" s="144">
        <f>IFERROR(S566*INDEX(相性スクリプト1!$L$29:$L$33,MATCH(Y566,相性スクリプト1!$K$29:$K$33,0),)," ")</f>
        <v>145</v>
      </c>
      <c r="AW566" s="144">
        <f>IFERROR(T566*INDEX(相性スクリプト1!$L$29:$L$33,MATCH(Z566,相性スクリプト1!$K$29:$K$33,0),)," ")</f>
        <v>158</v>
      </c>
      <c r="AX566" s="144">
        <f>IFERROR(U566*INDEX(相性スクリプト1!$L$29:$L$33,MATCH(AA566,相性スクリプト1!$K$29:$K$33,0),)," ")</f>
        <v>52</v>
      </c>
      <c r="AY566" s="144">
        <f>IFERROR(V566*INDEX(相性スクリプト1!$L$29:$L$33,MATCH(AB566,相性スクリプト1!$K$29:$K$33,0),)," ")</f>
        <v>115</v>
      </c>
      <c r="AZ566" s="144">
        <f t="shared" si="83"/>
        <v>1.1115999999999999</v>
      </c>
      <c r="BA566" s="144">
        <f t="shared" si="83"/>
        <v>6.6664999999999992</v>
      </c>
      <c r="BB566" s="144">
        <f t="shared" si="83"/>
        <v>3.3333999999999997</v>
      </c>
      <c r="BC566" s="144">
        <f t="shared" si="83"/>
        <v>2.2223000000000002</v>
      </c>
      <c r="BD566" s="144">
        <f t="shared" si="83"/>
        <v>5.5552000000000001</v>
      </c>
      <c r="BE566" s="144">
        <f t="shared" si="83"/>
        <v>4.4440999999999997</v>
      </c>
      <c r="BF566" s="126">
        <f t="shared" si="80"/>
        <v>163254</v>
      </c>
      <c r="BG566" s="149"/>
    </row>
    <row r="567" spans="1:59" x14ac:dyDescent="0.15">
      <c r="A567" s="108">
        <f t="shared" si="82"/>
        <v>348</v>
      </c>
      <c r="B567" s="54" t="s">
        <v>934</v>
      </c>
      <c r="C567" s="109" t="s">
        <v>202</v>
      </c>
      <c r="D567" s="109" t="s">
        <v>210</v>
      </c>
      <c r="E567" s="110" t="s">
        <v>128</v>
      </c>
      <c r="F567" s="110" t="s">
        <v>150</v>
      </c>
      <c r="G567" s="110">
        <v>410</v>
      </c>
      <c r="H567" s="110" t="s">
        <v>149</v>
      </c>
      <c r="I567" s="110">
        <v>25</v>
      </c>
      <c r="J567" s="110" t="s">
        <v>134</v>
      </c>
      <c r="K567" s="110">
        <v>8</v>
      </c>
      <c r="L567" s="114"/>
      <c r="M567" s="114" t="s">
        <v>935</v>
      </c>
      <c r="N567" s="114"/>
      <c r="O567" s="114"/>
      <c r="P567" s="114" t="s">
        <v>198</v>
      </c>
      <c r="Q567" s="17">
        <v>150</v>
      </c>
      <c r="R567" s="17">
        <v>55</v>
      </c>
      <c r="S567" s="17">
        <v>123</v>
      </c>
      <c r="T567" s="17">
        <v>129</v>
      </c>
      <c r="U567" s="17">
        <v>136</v>
      </c>
      <c r="V567" s="17">
        <v>96</v>
      </c>
      <c r="W567" s="122" t="s">
        <v>135</v>
      </c>
      <c r="X567" s="122" t="s">
        <v>133</v>
      </c>
      <c r="Y567" s="122" t="s">
        <v>144</v>
      </c>
      <c r="Z567" s="122" t="s">
        <v>144</v>
      </c>
      <c r="AA567" s="122" t="s">
        <v>134</v>
      </c>
      <c r="AB567" s="122" t="s">
        <v>134</v>
      </c>
      <c r="AC567" s="126">
        <f t="shared" si="81"/>
        <v>1</v>
      </c>
      <c r="AD567" s="126">
        <f t="shared" si="81"/>
        <v>6</v>
      </c>
      <c r="AE567" s="126">
        <f t="shared" si="81"/>
        <v>3</v>
      </c>
      <c r="AF567" s="126">
        <f t="shared" si="81"/>
        <v>2</v>
      </c>
      <c r="AG567" s="126">
        <f t="shared" si="81"/>
        <v>4</v>
      </c>
      <c r="AH567" s="126">
        <f t="shared" si="81"/>
        <v>5</v>
      </c>
      <c r="AI567" s="134">
        <v>3565</v>
      </c>
      <c r="AJ567" s="134">
        <v>302</v>
      </c>
      <c r="AK567" s="134">
        <v>0</v>
      </c>
      <c r="AL567" s="134">
        <v>166</v>
      </c>
      <c r="AM567" s="134">
        <f t="shared" si="79"/>
        <v>4033</v>
      </c>
      <c r="AN567" s="135">
        <f t="shared" ref="AN567:AR617" si="84">IF(OR(ISBLANK(AI567),AI567=" ")," ",IF(AI567&lt;0,"？",IFERROR(AI567/24/60/60,"-")))</f>
        <v>4.1261574074074069E-2</v>
      </c>
      <c r="AO567" s="135">
        <f t="shared" si="84"/>
        <v>3.4953703703703705E-3</v>
      </c>
      <c r="AP567" s="135">
        <f t="shared" si="84"/>
        <v>0</v>
      </c>
      <c r="AQ567" s="135">
        <f t="shared" si="84"/>
        <v>1.9212962962962964E-3</v>
      </c>
      <c r="AR567" s="135">
        <f t="shared" si="84"/>
        <v>4.6678240740740742E-2</v>
      </c>
      <c r="AS567" s="143"/>
      <c r="AT567" s="144">
        <f>IFERROR(Q567*INDEX(相性スクリプト1!$L$29:$L$33,MATCH(W567,相性スクリプト1!$K$29:$K$33,0),)," ")</f>
        <v>225</v>
      </c>
      <c r="AU567" s="144">
        <f>IFERROR(R567*INDEX(相性スクリプト1!$L$29:$L$33,MATCH(X567,相性スクリプト1!$K$29:$K$33,0),)," ")</f>
        <v>0</v>
      </c>
      <c r="AV567" s="144">
        <f>IFERROR(S567*INDEX(相性スクリプト1!$L$29:$L$33,MATCH(Y567,相性スクリプト1!$K$29:$K$33,0),)," ")</f>
        <v>123</v>
      </c>
      <c r="AW567" s="144">
        <f>IFERROR(T567*INDEX(相性スクリプト1!$L$29:$L$33,MATCH(Z567,相性スクリプト1!$K$29:$K$33,0),)," ")</f>
        <v>129</v>
      </c>
      <c r="AX567" s="144">
        <f>IFERROR(U567*INDEX(相性スクリプト1!$L$29:$L$33,MATCH(AA567,相性スクリプト1!$K$29:$K$33,0),)," ")</f>
        <v>68</v>
      </c>
      <c r="AY567" s="144">
        <f>IFERROR(V567*INDEX(相性スクリプト1!$L$29:$L$33,MATCH(AB567,相性スクリプト1!$K$29:$K$33,0),)," ")</f>
        <v>48</v>
      </c>
      <c r="AZ567" s="144">
        <f t="shared" si="83"/>
        <v>1.1115999999999999</v>
      </c>
      <c r="BA567" s="144">
        <f t="shared" si="83"/>
        <v>6.6664999999999992</v>
      </c>
      <c r="BB567" s="144">
        <f t="shared" si="83"/>
        <v>3.3443999999999998</v>
      </c>
      <c r="BC567" s="144">
        <f t="shared" si="83"/>
        <v>2.2333000000000003</v>
      </c>
      <c r="BD567" s="144">
        <f t="shared" si="83"/>
        <v>4.4222000000000001</v>
      </c>
      <c r="BE567" s="144">
        <f t="shared" si="83"/>
        <v>5.5550999999999995</v>
      </c>
      <c r="BF567" s="126">
        <f t="shared" si="80"/>
        <v>163245</v>
      </c>
      <c r="BG567" s="149"/>
    </row>
    <row r="568" spans="1:59" x14ac:dyDescent="0.15">
      <c r="A568" s="108">
        <f t="shared" si="82"/>
        <v>349</v>
      </c>
      <c r="B568" s="54" t="s">
        <v>936</v>
      </c>
      <c r="C568" s="109" t="s">
        <v>204</v>
      </c>
      <c r="D568" s="109" t="s">
        <v>127</v>
      </c>
      <c r="E568" s="110" t="s">
        <v>128</v>
      </c>
      <c r="F568" s="110" t="s">
        <v>140</v>
      </c>
      <c r="G568" s="110">
        <v>270</v>
      </c>
      <c r="H568" s="110" t="s">
        <v>141</v>
      </c>
      <c r="I568" s="110">
        <v>-40</v>
      </c>
      <c r="J568" s="110" t="s">
        <v>144</v>
      </c>
      <c r="K568" s="110">
        <v>14</v>
      </c>
      <c r="L568" s="114" t="s">
        <v>380</v>
      </c>
      <c r="M568" s="114"/>
      <c r="N568" s="114"/>
      <c r="O568" s="114"/>
      <c r="P568" s="114"/>
      <c r="Q568" s="17">
        <v>90</v>
      </c>
      <c r="R568" s="17">
        <v>130</v>
      </c>
      <c r="S568" s="17">
        <v>150</v>
      </c>
      <c r="T568" s="17">
        <v>100</v>
      </c>
      <c r="U568" s="17">
        <v>50</v>
      </c>
      <c r="V568" s="17">
        <v>120</v>
      </c>
      <c r="W568" s="122" t="s">
        <v>134</v>
      </c>
      <c r="X568" s="122" t="s">
        <v>144</v>
      </c>
      <c r="Y568" s="122" t="s">
        <v>135</v>
      </c>
      <c r="Z568" s="122" t="s">
        <v>144</v>
      </c>
      <c r="AA568" s="122" t="s">
        <v>134</v>
      </c>
      <c r="AB568" s="122" t="s">
        <v>144</v>
      </c>
      <c r="AC568" s="126">
        <f t="shared" si="81"/>
        <v>5</v>
      </c>
      <c r="AD568" s="126">
        <f t="shared" si="81"/>
        <v>2</v>
      </c>
      <c r="AE568" s="126">
        <f t="shared" si="81"/>
        <v>1</v>
      </c>
      <c r="AF568" s="126">
        <f t="shared" si="81"/>
        <v>4</v>
      </c>
      <c r="AG568" s="126">
        <f t="shared" si="81"/>
        <v>6</v>
      </c>
      <c r="AH568" s="126">
        <f t="shared" si="81"/>
        <v>3</v>
      </c>
      <c r="AI568" s="134">
        <v>5</v>
      </c>
      <c r="AJ568" s="134">
        <v>0</v>
      </c>
      <c r="AK568" s="134">
        <v>0</v>
      </c>
      <c r="AL568" s="134">
        <v>120</v>
      </c>
      <c r="AM568" s="134">
        <f t="shared" si="79"/>
        <v>125</v>
      </c>
      <c r="AN568" s="135">
        <f t="shared" si="84"/>
        <v>5.7870370370370373E-5</v>
      </c>
      <c r="AO568" s="135">
        <f t="shared" si="84"/>
        <v>0</v>
      </c>
      <c r="AP568" s="135">
        <f t="shared" si="84"/>
        <v>0</v>
      </c>
      <c r="AQ568" s="135">
        <f t="shared" si="84"/>
        <v>1.3888888888888887E-3</v>
      </c>
      <c r="AR568" s="135">
        <f t="shared" si="84"/>
        <v>1.4467592592592592E-3</v>
      </c>
      <c r="AS568" s="143"/>
      <c r="AT568" s="144">
        <f>IFERROR(Q568*INDEX(相性スクリプト1!$L$29:$L$33,MATCH(W568,相性スクリプト1!$K$29:$K$33,0),)," ")</f>
        <v>45</v>
      </c>
      <c r="AU568" s="144">
        <f>IFERROR(R568*INDEX(相性スクリプト1!$L$29:$L$33,MATCH(X568,相性スクリプト1!$K$29:$K$33,0),)," ")</f>
        <v>130</v>
      </c>
      <c r="AV568" s="144">
        <f>IFERROR(S568*INDEX(相性スクリプト1!$L$29:$L$33,MATCH(Y568,相性スクリプト1!$K$29:$K$33,0),)," ")</f>
        <v>225</v>
      </c>
      <c r="AW568" s="144">
        <f>IFERROR(T568*INDEX(相性スクリプト1!$L$29:$L$33,MATCH(Z568,相性スクリプト1!$K$29:$K$33,0),)," ")</f>
        <v>100</v>
      </c>
      <c r="AX568" s="144">
        <f>IFERROR(U568*INDEX(相性スクリプト1!$L$29:$L$33,MATCH(AA568,相性スクリプト1!$K$29:$K$33,0),)," ")</f>
        <v>25</v>
      </c>
      <c r="AY568" s="144">
        <f>IFERROR(V568*INDEX(相性スクリプト1!$L$29:$L$33,MATCH(AB568,相性スクリプト1!$K$29:$K$33,0),)," ")</f>
        <v>120</v>
      </c>
      <c r="AZ568" s="144">
        <f t="shared" si="83"/>
        <v>5.5556000000000001</v>
      </c>
      <c r="BA568" s="144">
        <f t="shared" si="83"/>
        <v>2.2225000000000001</v>
      </c>
      <c r="BB568" s="144">
        <f t="shared" si="83"/>
        <v>1.1113999999999999</v>
      </c>
      <c r="BC568" s="144">
        <f t="shared" si="83"/>
        <v>4.4443000000000001</v>
      </c>
      <c r="BD568" s="144">
        <f t="shared" si="83"/>
        <v>6.6661999999999999</v>
      </c>
      <c r="BE568" s="144">
        <f t="shared" si="83"/>
        <v>3.3331</v>
      </c>
      <c r="BF568" s="126">
        <f t="shared" si="80"/>
        <v>521463</v>
      </c>
      <c r="BG568" s="149"/>
    </row>
    <row r="569" spans="1:59" x14ac:dyDescent="0.15">
      <c r="A569" s="108">
        <f t="shared" si="82"/>
        <v>350</v>
      </c>
      <c r="B569" s="54" t="s">
        <v>937</v>
      </c>
      <c r="C569" s="109" t="s">
        <v>204</v>
      </c>
      <c r="D569" s="109" t="s">
        <v>159</v>
      </c>
      <c r="E569" s="110" t="s">
        <v>128</v>
      </c>
      <c r="F569" s="110" t="s">
        <v>140</v>
      </c>
      <c r="G569" s="110">
        <v>290</v>
      </c>
      <c r="H569" s="110" t="s">
        <v>155</v>
      </c>
      <c r="I569" s="110">
        <v>20</v>
      </c>
      <c r="J569" s="110" t="s">
        <v>133</v>
      </c>
      <c r="K569" s="110">
        <v>18</v>
      </c>
      <c r="L569" s="114" t="s">
        <v>380</v>
      </c>
      <c r="M569" s="114"/>
      <c r="N569" s="114"/>
      <c r="O569" s="114"/>
      <c r="P569" s="114"/>
      <c r="Q569" s="17">
        <v>90</v>
      </c>
      <c r="R569" s="17">
        <v>130</v>
      </c>
      <c r="S569" s="17">
        <v>120</v>
      </c>
      <c r="T569" s="17">
        <v>100</v>
      </c>
      <c r="U569" s="17">
        <v>10</v>
      </c>
      <c r="V569" s="17">
        <v>200</v>
      </c>
      <c r="W569" s="122" t="s">
        <v>134</v>
      </c>
      <c r="X569" s="122" t="s">
        <v>135</v>
      </c>
      <c r="Y569" s="122" t="s">
        <v>144</v>
      </c>
      <c r="Z569" s="122" t="s">
        <v>134</v>
      </c>
      <c r="AA569" s="122" t="s">
        <v>133</v>
      </c>
      <c r="AB569" s="122" t="s">
        <v>131</v>
      </c>
      <c r="AC569" s="126">
        <f t="shared" si="81"/>
        <v>5</v>
      </c>
      <c r="AD569" s="126">
        <f t="shared" si="81"/>
        <v>2</v>
      </c>
      <c r="AE569" s="126">
        <f t="shared" si="81"/>
        <v>3</v>
      </c>
      <c r="AF569" s="126">
        <f t="shared" si="81"/>
        <v>4</v>
      </c>
      <c r="AG569" s="126">
        <f t="shared" si="81"/>
        <v>6</v>
      </c>
      <c r="AH569" s="126">
        <f t="shared" si="81"/>
        <v>1</v>
      </c>
      <c r="AI569" s="134">
        <v>48</v>
      </c>
      <c r="AJ569" s="134">
        <v>0</v>
      </c>
      <c r="AK569" s="134">
        <v>0</v>
      </c>
      <c r="AL569" s="134">
        <v>120</v>
      </c>
      <c r="AM569" s="134">
        <f t="shared" si="79"/>
        <v>168</v>
      </c>
      <c r="AN569" s="135">
        <f t="shared" si="84"/>
        <v>5.5555555555555556E-4</v>
      </c>
      <c r="AO569" s="135">
        <f t="shared" si="84"/>
        <v>0</v>
      </c>
      <c r="AP569" s="135">
        <f t="shared" si="84"/>
        <v>0</v>
      </c>
      <c r="AQ569" s="135">
        <f t="shared" si="84"/>
        <v>1.3888888888888887E-3</v>
      </c>
      <c r="AR569" s="135">
        <f t="shared" si="84"/>
        <v>1.9444444444444444E-3</v>
      </c>
      <c r="AS569" s="143"/>
      <c r="AT569" s="144">
        <f>IFERROR(Q569*INDEX(相性スクリプト1!$L$29:$L$33,MATCH(W569,相性スクリプト1!$K$29:$K$33,0),)," ")</f>
        <v>45</v>
      </c>
      <c r="AU569" s="144">
        <f>IFERROR(R569*INDEX(相性スクリプト1!$L$29:$L$33,MATCH(X569,相性スクリプト1!$K$29:$K$33,0),)," ")</f>
        <v>195</v>
      </c>
      <c r="AV569" s="144">
        <f>IFERROR(S569*INDEX(相性スクリプト1!$L$29:$L$33,MATCH(Y569,相性スクリプト1!$K$29:$K$33,0),)," ")</f>
        <v>120</v>
      </c>
      <c r="AW569" s="144">
        <f>IFERROR(T569*INDEX(相性スクリプト1!$L$29:$L$33,MATCH(Z569,相性スクリプト1!$K$29:$K$33,0),)," ")</f>
        <v>50</v>
      </c>
      <c r="AX569" s="144">
        <f>IFERROR(U569*INDEX(相性スクリプト1!$L$29:$L$33,MATCH(AA569,相性スクリプト1!$K$29:$K$33,0),)," ")</f>
        <v>0</v>
      </c>
      <c r="AY569" s="144">
        <f>IFERROR(V569*INDEX(相性スクリプト1!$L$29:$L$33,MATCH(AB569,相性スクリプト1!$K$29:$K$33,0),)," ")</f>
        <v>400</v>
      </c>
      <c r="AZ569" s="144">
        <f t="shared" si="83"/>
        <v>5.5556000000000001</v>
      </c>
      <c r="BA569" s="144">
        <f t="shared" si="83"/>
        <v>2.2225000000000001</v>
      </c>
      <c r="BB569" s="144">
        <f t="shared" si="83"/>
        <v>3.3333999999999997</v>
      </c>
      <c r="BC569" s="144">
        <f t="shared" si="83"/>
        <v>4.4443000000000001</v>
      </c>
      <c r="BD569" s="144">
        <f t="shared" si="83"/>
        <v>6.6661999999999999</v>
      </c>
      <c r="BE569" s="144">
        <f t="shared" si="83"/>
        <v>1.1111</v>
      </c>
      <c r="BF569" s="126">
        <f t="shared" si="80"/>
        <v>523461</v>
      </c>
      <c r="BG569" s="149"/>
    </row>
    <row r="570" spans="1:59" x14ac:dyDescent="0.15">
      <c r="A570" s="108">
        <f t="shared" si="82"/>
        <v>351</v>
      </c>
      <c r="B570" s="54" t="s">
        <v>938</v>
      </c>
      <c r="C570" s="109" t="s">
        <v>204</v>
      </c>
      <c r="D570" s="109" t="s">
        <v>161</v>
      </c>
      <c r="E570" s="110" t="s">
        <v>128</v>
      </c>
      <c r="F570" s="110" t="s">
        <v>162</v>
      </c>
      <c r="G570" s="110">
        <v>290</v>
      </c>
      <c r="H570" s="110" t="s">
        <v>149</v>
      </c>
      <c r="I570" s="110">
        <v>-10</v>
      </c>
      <c r="J570" s="110" t="s">
        <v>140</v>
      </c>
      <c r="K570" s="110">
        <v>16</v>
      </c>
      <c r="L570" s="114" t="s">
        <v>380</v>
      </c>
      <c r="M570" s="114"/>
      <c r="N570" s="114"/>
      <c r="O570" s="114"/>
      <c r="P570" s="114" t="s">
        <v>163</v>
      </c>
      <c r="Q570" s="17">
        <v>90</v>
      </c>
      <c r="R570" s="17">
        <v>110</v>
      </c>
      <c r="S570" s="17">
        <v>120</v>
      </c>
      <c r="T570" s="17">
        <v>100</v>
      </c>
      <c r="U570" s="17">
        <v>30</v>
      </c>
      <c r="V570" s="17">
        <v>150</v>
      </c>
      <c r="W570" s="122" t="s">
        <v>134</v>
      </c>
      <c r="X570" s="122" t="s">
        <v>144</v>
      </c>
      <c r="Y570" s="122" t="s">
        <v>144</v>
      </c>
      <c r="Z570" s="122" t="s">
        <v>144</v>
      </c>
      <c r="AA570" s="122" t="s">
        <v>134</v>
      </c>
      <c r="AB570" s="122" t="s">
        <v>135</v>
      </c>
      <c r="AC570" s="126">
        <f t="shared" si="81"/>
        <v>5</v>
      </c>
      <c r="AD570" s="126">
        <f t="shared" si="81"/>
        <v>3</v>
      </c>
      <c r="AE570" s="126">
        <f t="shared" si="81"/>
        <v>2</v>
      </c>
      <c r="AF570" s="126">
        <f t="shared" si="81"/>
        <v>4</v>
      </c>
      <c r="AG570" s="126">
        <f t="shared" si="81"/>
        <v>6</v>
      </c>
      <c r="AH570" s="126">
        <f t="shared" si="81"/>
        <v>1</v>
      </c>
      <c r="AI570" s="134">
        <v>46</v>
      </c>
      <c r="AJ570" s="134">
        <v>0</v>
      </c>
      <c r="AK570" s="134">
        <v>0</v>
      </c>
      <c r="AL570" s="134">
        <v>120</v>
      </c>
      <c r="AM570" s="134">
        <f t="shared" si="79"/>
        <v>166</v>
      </c>
      <c r="AN570" s="135">
        <f t="shared" si="84"/>
        <v>5.3240740740740744E-4</v>
      </c>
      <c r="AO570" s="135">
        <f t="shared" si="84"/>
        <v>0</v>
      </c>
      <c r="AP570" s="135">
        <f t="shared" si="84"/>
        <v>0</v>
      </c>
      <c r="AQ570" s="135">
        <f t="shared" si="84"/>
        <v>1.3888888888888887E-3</v>
      </c>
      <c r="AR570" s="135">
        <f t="shared" si="84"/>
        <v>1.9212962962962964E-3</v>
      </c>
      <c r="AS570" s="143"/>
      <c r="AT570" s="144">
        <f>IFERROR(Q570*INDEX(相性スクリプト1!$L$29:$L$33,MATCH(W570,相性スクリプト1!$K$29:$K$33,0),)," ")</f>
        <v>45</v>
      </c>
      <c r="AU570" s="144">
        <f>IFERROR(R570*INDEX(相性スクリプト1!$L$29:$L$33,MATCH(X570,相性スクリプト1!$K$29:$K$33,0),)," ")</f>
        <v>110</v>
      </c>
      <c r="AV570" s="144">
        <f>IFERROR(S570*INDEX(相性スクリプト1!$L$29:$L$33,MATCH(Y570,相性スクリプト1!$K$29:$K$33,0),)," ")</f>
        <v>120</v>
      </c>
      <c r="AW570" s="144">
        <f>IFERROR(T570*INDEX(相性スクリプト1!$L$29:$L$33,MATCH(Z570,相性スクリプト1!$K$29:$K$33,0),)," ")</f>
        <v>100</v>
      </c>
      <c r="AX570" s="144">
        <f>IFERROR(U570*INDEX(相性スクリプト1!$L$29:$L$33,MATCH(AA570,相性スクリプト1!$K$29:$K$33,0),)," ")</f>
        <v>15</v>
      </c>
      <c r="AY570" s="144">
        <f>IFERROR(V570*INDEX(相性スクリプト1!$L$29:$L$33,MATCH(AB570,相性スクリプト1!$K$29:$K$33,0),)," ")</f>
        <v>225</v>
      </c>
      <c r="AZ570" s="144">
        <f t="shared" si="83"/>
        <v>5.5556000000000001</v>
      </c>
      <c r="BA570" s="144">
        <f t="shared" si="83"/>
        <v>3.3334999999999999</v>
      </c>
      <c r="BB570" s="144">
        <f t="shared" si="83"/>
        <v>2.2223999999999999</v>
      </c>
      <c r="BC570" s="144">
        <f t="shared" si="83"/>
        <v>4.4443000000000001</v>
      </c>
      <c r="BD570" s="144">
        <f t="shared" si="83"/>
        <v>6.6661999999999999</v>
      </c>
      <c r="BE570" s="144">
        <f t="shared" si="83"/>
        <v>1.1111</v>
      </c>
      <c r="BF570" s="126">
        <f t="shared" si="80"/>
        <v>532461</v>
      </c>
      <c r="BG570" s="149"/>
    </row>
    <row r="571" spans="1:59" x14ac:dyDescent="0.15">
      <c r="A571" s="108">
        <f t="shared" si="82"/>
        <v>351</v>
      </c>
      <c r="B571" s="54" t="s">
        <v>939</v>
      </c>
      <c r="C571" s="109" t="s">
        <v>204</v>
      </c>
      <c r="D571" s="109" t="s">
        <v>161</v>
      </c>
      <c r="E571" s="110" t="s">
        <v>128</v>
      </c>
      <c r="F571" s="110" t="s">
        <v>162</v>
      </c>
      <c r="G571" s="110">
        <v>310</v>
      </c>
      <c r="H571" s="110" t="s">
        <v>149</v>
      </c>
      <c r="I571" s="110">
        <v>-10</v>
      </c>
      <c r="J571" s="110" t="s">
        <v>140</v>
      </c>
      <c r="K571" s="110">
        <v>16</v>
      </c>
      <c r="L571" s="114" t="s">
        <v>380</v>
      </c>
      <c r="M571" s="114"/>
      <c r="N571" s="114"/>
      <c r="O571" s="114"/>
      <c r="P571" s="114" t="s">
        <v>163</v>
      </c>
      <c r="Q571" s="17">
        <v>25</v>
      </c>
      <c r="R571" s="17">
        <v>25</v>
      </c>
      <c r="S571" s="17">
        <v>25</v>
      </c>
      <c r="T571" s="17">
        <v>25</v>
      </c>
      <c r="U571" s="17">
        <v>25</v>
      </c>
      <c r="V571" s="17">
        <v>25</v>
      </c>
      <c r="W571" s="122" t="s">
        <v>134</v>
      </c>
      <c r="X571" s="122" t="s">
        <v>144</v>
      </c>
      <c r="Y571" s="122" t="s">
        <v>144</v>
      </c>
      <c r="Z571" s="122" t="s">
        <v>144</v>
      </c>
      <c r="AA571" s="122" t="s">
        <v>134</v>
      </c>
      <c r="AB571" s="122" t="s">
        <v>135</v>
      </c>
      <c r="AC571" s="126">
        <f t="shared" si="81"/>
        <v>6</v>
      </c>
      <c r="AD571" s="126">
        <f t="shared" si="81"/>
        <v>4</v>
      </c>
      <c r="AE571" s="126">
        <f t="shared" si="81"/>
        <v>3</v>
      </c>
      <c r="AF571" s="126">
        <f t="shared" si="81"/>
        <v>2</v>
      </c>
      <c r="AG571" s="126">
        <f t="shared" si="81"/>
        <v>5</v>
      </c>
      <c r="AH571" s="126">
        <f t="shared" si="81"/>
        <v>1</v>
      </c>
      <c r="AI571" s="134">
        <v>3090</v>
      </c>
      <c r="AJ571" s="134">
        <v>0</v>
      </c>
      <c r="AK571" s="134">
        <v>0</v>
      </c>
      <c r="AL571" s="134">
        <v>189</v>
      </c>
      <c r="AM571" s="134">
        <f t="shared" si="79"/>
        <v>3279</v>
      </c>
      <c r="AN571" s="135">
        <f t="shared" si="84"/>
        <v>3.5763888888888894E-2</v>
      </c>
      <c r="AO571" s="135">
        <f t="shared" si="84"/>
        <v>0</v>
      </c>
      <c r="AP571" s="135">
        <f t="shared" si="84"/>
        <v>0</v>
      </c>
      <c r="AQ571" s="135">
        <f t="shared" si="84"/>
        <v>2.1875000000000002E-3</v>
      </c>
      <c r="AR571" s="135">
        <f t="shared" si="84"/>
        <v>3.7951388888888889E-2</v>
      </c>
      <c r="AS571" s="143"/>
      <c r="AT571" s="144">
        <f>IFERROR(Q571*INDEX(相性スクリプト1!$L$29:$L$33,MATCH(W571,相性スクリプト1!$K$29:$K$33,0),)," ")</f>
        <v>12.5</v>
      </c>
      <c r="AU571" s="144">
        <f>IFERROR(R571*INDEX(相性スクリプト1!$L$29:$L$33,MATCH(X571,相性スクリプト1!$K$29:$K$33,0),)," ")</f>
        <v>25</v>
      </c>
      <c r="AV571" s="144">
        <f>IFERROR(S571*INDEX(相性スクリプト1!$L$29:$L$33,MATCH(Y571,相性スクリプト1!$K$29:$K$33,0),)," ")</f>
        <v>25</v>
      </c>
      <c r="AW571" s="144">
        <f>IFERROR(T571*INDEX(相性スクリプト1!$L$29:$L$33,MATCH(Z571,相性スクリプト1!$K$29:$K$33,0),)," ")</f>
        <v>25</v>
      </c>
      <c r="AX571" s="144">
        <f>IFERROR(U571*INDEX(相性スクリプト1!$L$29:$L$33,MATCH(AA571,相性スクリプト1!$K$29:$K$33,0),)," ")</f>
        <v>12.5</v>
      </c>
      <c r="AY571" s="144">
        <f>IFERROR(V571*INDEX(相性スクリプト1!$L$29:$L$33,MATCH(AB571,相性スクリプト1!$K$29:$K$33,0),)," ")</f>
        <v>37.5</v>
      </c>
      <c r="AZ571" s="144">
        <f t="shared" si="83"/>
        <v>5.5116000000000005</v>
      </c>
      <c r="BA571" s="144">
        <f t="shared" si="83"/>
        <v>2.2115</v>
      </c>
      <c r="BB571" s="144">
        <f t="shared" si="83"/>
        <v>2.2113999999999998</v>
      </c>
      <c r="BC571" s="144">
        <f t="shared" si="83"/>
        <v>2.2113</v>
      </c>
      <c r="BD571" s="144">
        <f t="shared" si="83"/>
        <v>5.5112000000000005</v>
      </c>
      <c r="BE571" s="144">
        <f t="shared" si="83"/>
        <v>1.1111</v>
      </c>
      <c r="BF571" s="126">
        <f t="shared" si="80"/>
        <v>643251</v>
      </c>
      <c r="BG571" s="149"/>
    </row>
    <row r="572" spans="1:59" x14ac:dyDescent="0.15">
      <c r="A572" s="108">
        <f t="shared" si="82"/>
        <v>352</v>
      </c>
      <c r="B572" s="54" t="s">
        <v>940</v>
      </c>
      <c r="C572" s="109" t="s">
        <v>204</v>
      </c>
      <c r="D572" s="109" t="s">
        <v>169</v>
      </c>
      <c r="E572" s="110" t="s">
        <v>128</v>
      </c>
      <c r="F572" s="110" t="s">
        <v>162</v>
      </c>
      <c r="G572" s="110">
        <v>270</v>
      </c>
      <c r="H572" s="110" t="s">
        <v>141</v>
      </c>
      <c r="I572" s="110">
        <v>60</v>
      </c>
      <c r="J572" s="110" t="s">
        <v>134</v>
      </c>
      <c r="K572" s="110">
        <v>14</v>
      </c>
      <c r="L572" s="114" t="s">
        <v>380</v>
      </c>
      <c r="M572" s="114"/>
      <c r="N572" s="114"/>
      <c r="O572" s="114"/>
      <c r="P572" s="114"/>
      <c r="Q572" s="17">
        <v>100</v>
      </c>
      <c r="R572" s="17">
        <v>110</v>
      </c>
      <c r="S572" s="17">
        <v>120</v>
      </c>
      <c r="T572" s="17">
        <v>100</v>
      </c>
      <c r="U572" s="17">
        <v>40</v>
      </c>
      <c r="V572" s="17">
        <v>130</v>
      </c>
      <c r="W572" s="122" t="s">
        <v>134</v>
      </c>
      <c r="X572" s="122" t="s">
        <v>144</v>
      </c>
      <c r="Y572" s="122" t="s">
        <v>144</v>
      </c>
      <c r="Z572" s="122" t="s">
        <v>144</v>
      </c>
      <c r="AA572" s="122" t="s">
        <v>134</v>
      </c>
      <c r="AB572" s="122" t="s">
        <v>144</v>
      </c>
      <c r="AC572" s="126">
        <f t="shared" si="81"/>
        <v>5</v>
      </c>
      <c r="AD572" s="126">
        <f t="shared" si="81"/>
        <v>3</v>
      </c>
      <c r="AE572" s="126">
        <f t="shared" si="81"/>
        <v>2</v>
      </c>
      <c r="AF572" s="126">
        <f t="shared" si="81"/>
        <v>4</v>
      </c>
      <c r="AG572" s="126">
        <f t="shared" si="81"/>
        <v>6</v>
      </c>
      <c r="AH572" s="126">
        <f t="shared" si="81"/>
        <v>1</v>
      </c>
      <c r="AI572" s="134">
        <v>36</v>
      </c>
      <c r="AJ572" s="134">
        <v>0</v>
      </c>
      <c r="AK572" s="134">
        <v>0</v>
      </c>
      <c r="AL572" s="134">
        <v>120</v>
      </c>
      <c r="AM572" s="134">
        <f t="shared" si="79"/>
        <v>156</v>
      </c>
      <c r="AN572" s="135">
        <f t="shared" si="84"/>
        <v>4.1666666666666669E-4</v>
      </c>
      <c r="AO572" s="135">
        <f t="shared" si="84"/>
        <v>0</v>
      </c>
      <c r="AP572" s="135">
        <f t="shared" si="84"/>
        <v>0</v>
      </c>
      <c r="AQ572" s="135">
        <f t="shared" si="84"/>
        <v>1.3888888888888887E-3</v>
      </c>
      <c r="AR572" s="135">
        <f t="shared" si="84"/>
        <v>1.8055555555555557E-3</v>
      </c>
      <c r="AS572" s="143"/>
      <c r="AT572" s="144">
        <f>IFERROR(Q572*INDEX(相性スクリプト1!$L$29:$L$33,MATCH(W572,相性スクリプト1!$K$29:$K$33,0),)," ")</f>
        <v>50</v>
      </c>
      <c r="AU572" s="144">
        <f>IFERROR(R572*INDEX(相性スクリプト1!$L$29:$L$33,MATCH(X572,相性スクリプト1!$K$29:$K$33,0),)," ")</f>
        <v>110</v>
      </c>
      <c r="AV572" s="144">
        <f>IFERROR(S572*INDEX(相性スクリプト1!$L$29:$L$33,MATCH(Y572,相性スクリプト1!$K$29:$K$33,0),)," ")</f>
        <v>120</v>
      </c>
      <c r="AW572" s="144">
        <f>IFERROR(T572*INDEX(相性スクリプト1!$L$29:$L$33,MATCH(Z572,相性スクリプト1!$K$29:$K$33,0),)," ")</f>
        <v>100</v>
      </c>
      <c r="AX572" s="144">
        <f>IFERROR(U572*INDEX(相性スクリプト1!$L$29:$L$33,MATCH(AA572,相性スクリプト1!$K$29:$K$33,0),)," ")</f>
        <v>20</v>
      </c>
      <c r="AY572" s="144">
        <f>IFERROR(V572*INDEX(相性スクリプト1!$L$29:$L$33,MATCH(AB572,相性スクリプト1!$K$29:$K$33,0),)," ")</f>
        <v>130</v>
      </c>
      <c r="AZ572" s="144">
        <f t="shared" si="83"/>
        <v>5.5446</v>
      </c>
      <c r="BA572" s="144">
        <f t="shared" si="83"/>
        <v>3.3334999999999999</v>
      </c>
      <c r="BB572" s="144">
        <f t="shared" si="83"/>
        <v>2.2223999999999999</v>
      </c>
      <c r="BC572" s="144">
        <f t="shared" si="83"/>
        <v>4.4443000000000001</v>
      </c>
      <c r="BD572" s="144">
        <f t="shared" si="83"/>
        <v>6.6661999999999999</v>
      </c>
      <c r="BE572" s="144">
        <f t="shared" si="83"/>
        <v>1.1111</v>
      </c>
      <c r="BF572" s="126">
        <f t="shared" si="80"/>
        <v>532461</v>
      </c>
      <c r="BG572" s="149"/>
    </row>
    <row r="573" spans="1:59" x14ac:dyDescent="0.15">
      <c r="A573" s="108">
        <f t="shared" si="82"/>
        <v>353</v>
      </c>
      <c r="B573" s="54" t="s">
        <v>941</v>
      </c>
      <c r="C573" s="109" t="s">
        <v>204</v>
      </c>
      <c r="D573" s="109" t="s">
        <v>171</v>
      </c>
      <c r="E573" s="110" t="s">
        <v>128</v>
      </c>
      <c r="F573" s="110" t="s">
        <v>162</v>
      </c>
      <c r="G573" s="110">
        <v>270</v>
      </c>
      <c r="H573" s="110" t="s">
        <v>149</v>
      </c>
      <c r="I573" s="110">
        <v>30</v>
      </c>
      <c r="J573" s="110" t="s">
        <v>134</v>
      </c>
      <c r="K573" s="110">
        <v>17</v>
      </c>
      <c r="L573" s="114" t="s">
        <v>380</v>
      </c>
      <c r="M573" s="114"/>
      <c r="N573" s="114"/>
      <c r="O573" s="114"/>
      <c r="P573" s="114"/>
      <c r="Q573" s="17">
        <v>80</v>
      </c>
      <c r="R573" s="17">
        <v>140</v>
      </c>
      <c r="S573" s="17">
        <v>100</v>
      </c>
      <c r="T573" s="17">
        <v>90</v>
      </c>
      <c r="U573" s="17">
        <v>110</v>
      </c>
      <c r="V573" s="17">
        <v>120</v>
      </c>
      <c r="W573" s="122" t="s">
        <v>134</v>
      </c>
      <c r="X573" s="122" t="s">
        <v>135</v>
      </c>
      <c r="Y573" s="122" t="s">
        <v>134</v>
      </c>
      <c r="Z573" s="122" t="s">
        <v>134</v>
      </c>
      <c r="AA573" s="122" t="s">
        <v>144</v>
      </c>
      <c r="AB573" s="122" t="s">
        <v>144</v>
      </c>
      <c r="AC573" s="126">
        <f t="shared" si="81"/>
        <v>6</v>
      </c>
      <c r="AD573" s="126">
        <f t="shared" si="81"/>
        <v>1</v>
      </c>
      <c r="AE573" s="126">
        <f t="shared" si="81"/>
        <v>4</v>
      </c>
      <c r="AF573" s="126">
        <f t="shared" si="81"/>
        <v>5</v>
      </c>
      <c r="AG573" s="126">
        <f t="shared" si="81"/>
        <v>3</v>
      </c>
      <c r="AH573" s="126">
        <f t="shared" si="81"/>
        <v>2</v>
      </c>
      <c r="AI573" s="134">
        <v>35</v>
      </c>
      <c r="AJ573" s="134">
        <v>0</v>
      </c>
      <c r="AK573" s="134">
        <v>0</v>
      </c>
      <c r="AL573" s="134">
        <v>120</v>
      </c>
      <c r="AM573" s="134">
        <f t="shared" si="79"/>
        <v>155</v>
      </c>
      <c r="AN573" s="135">
        <f t="shared" si="84"/>
        <v>4.0509259259259258E-4</v>
      </c>
      <c r="AO573" s="135">
        <f t="shared" si="84"/>
        <v>0</v>
      </c>
      <c r="AP573" s="135">
        <f t="shared" si="84"/>
        <v>0</v>
      </c>
      <c r="AQ573" s="135">
        <f t="shared" si="84"/>
        <v>1.3888888888888887E-3</v>
      </c>
      <c r="AR573" s="135">
        <f t="shared" si="84"/>
        <v>1.7939814814814813E-3</v>
      </c>
      <c r="AS573" s="143"/>
      <c r="AT573" s="144">
        <f>IFERROR(Q573*INDEX(相性スクリプト1!$L$29:$L$33,MATCH(W573,相性スクリプト1!$K$29:$K$33,0),)," ")</f>
        <v>40</v>
      </c>
      <c r="AU573" s="144">
        <f>IFERROR(R573*INDEX(相性スクリプト1!$L$29:$L$33,MATCH(X573,相性スクリプト1!$K$29:$K$33,0),)," ")</f>
        <v>210</v>
      </c>
      <c r="AV573" s="144">
        <f>IFERROR(S573*INDEX(相性スクリプト1!$L$29:$L$33,MATCH(Y573,相性スクリプト1!$K$29:$K$33,0),)," ")</f>
        <v>50</v>
      </c>
      <c r="AW573" s="144">
        <f>IFERROR(T573*INDEX(相性スクリプト1!$L$29:$L$33,MATCH(Z573,相性スクリプト1!$K$29:$K$33,0),)," ")</f>
        <v>45</v>
      </c>
      <c r="AX573" s="144">
        <f>IFERROR(U573*INDEX(相性スクリプト1!$L$29:$L$33,MATCH(AA573,相性スクリプト1!$K$29:$K$33,0),)," ")</f>
        <v>110</v>
      </c>
      <c r="AY573" s="144">
        <f>IFERROR(V573*INDEX(相性スクリプト1!$L$29:$L$33,MATCH(AB573,相性スクリプト1!$K$29:$K$33,0),)," ")</f>
        <v>120</v>
      </c>
      <c r="AZ573" s="144">
        <f t="shared" si="83"/>
        <v>6.6665999999999999</v>
      </c>
      <c r="BA573" s="144">
        <f t="shared" si="83"/>
        <v>1.1114999999999999</v>
      </c>
      <c r="BB573" s="144">
        <f t="shared" si="83"/>
        <v>4.4443999999999999</v>
      </c>
      <c r="BC573" s="144">
        <f t="shared" si="83"/>
        <v>5.5552999999999999</v>
      </c>
      <c r="BD573" s="144">
        <f t="shared" si="83"/>
        <v>3.3331999999999997</v>
      </c>
      <c r="BE573" s="144">
        <f t="shared" si="83"/>
        <v>2.2221000000000002</v>
      </c>
      <c r="BF573" s="126">
        <f t="shared" si="80"/>
        <v>614532</v>
      </c>
      <c r="BG573" s="149"/>
    </row>
    <row r="574" spans="1:59" x14ac:dyDescent="0.15">
      <c r="A574" s="108">
        <f t="shared" si="82"/>
        <v>354</v>
      </c>
      <c r="B574" s="54" t="s">
        <v>942</v>
      </c>
      <c r="C574" s="109" t="s">
        <v>204</v>
      </c>
      <c r="D574" s="109" t="s">
        <v>174</v>
      </c>
      <c r="E574" s="110" t="s">
        <v>128</v>
      </c>
      <c r="F574" s="110" t="s">
        <v>140</v>
      </c>
      <c r="G574" s="110">
        <v>250</v>
      </c>
      <c r="H574" s="110" t="s">
        <v>149</v>
      </c>
      <c r="I574" s="110">
        <v>75</v>
      </c>
      <c r="J574" s="110" t="s">
        <v>134</v>
      </c>
      <c r="K574" s="110">
        <v>18</v>
      </c>
      <c r="L574" s="114" t="s">
        <v>380</v>
      </c>
      <c r="M574" s="114"/>
      <c r="N574" s="114"/>
      <c r="O574" s="114"/>
      <c r="P574" s="114"/>
      <c r="Q574" s="17">
        <v>90</v>
      </c>
      <c r="R574" s="17">
        <v>110</v>
      </c>
      <c r="S574" s="17">
        <v>130</v>
      </c>
      <c r="T574" s="17">
        <v>100</v>
      </c>
      <c r="U574" s="17">
        <v>30</v>
      </c>
      <c r="V574" s="17">
        <v>150</v>
      </c>
      <c r="W574" s="122" t="s">
        <v>134</v>
      </c>
      <c r="X574" s="122" t="s">
        <v>144</v>
      </c>
      <c r="Y574" s="122" t="s">
        <v>135</v>
      </c>
      <c r="Z574" s="122" t="s">
        <v>134</v>
      </c>
      <c r="AA574" s="122" t="s">
        <v>133</v>
      </c>
      <c r="AB574" s="122" t="s">
        <v>135</v>
      </c>
      <c r="AC574" s="126">
        <f t="shared" si="81"/>
        <v>5</v>
      </c>
      <c r="AD574" s="126">
        <f t="shared" si="81"/>
        <v>3</v>
      </c>
      <c r="AE574" s="126">
        <f t="shared" si="81"/>
        <v>2</v>
      </c>
      <c r="AF574" s="126">
        <f t="shared" si="81"/>
        <v>4</v>
      </c>
      <c r="AG574" s="126">
        <f t="shared" si="81"/>
        <v>6</v>
      </c>
      <c r="AH574" s="126">
        <f t="shared" si="81"/>
        <v>1</v>
      </c>
      <c r="AI574" s="134">
        <v>30</v>
      </c>
      <c r="AJ574" s="134">
        <v>0</v>
      </c>
      <c r="AK574" s="134">
        <v>0</v>
      </c>
      <c r="AL574" s="134">
        <v>120</v>
      </c>
      <c r="AM574" s="134">
        <f t="shared" si="79"/>
        <v>150</v>
      </c>
      <c r="AN574" s="135">
        <f t="shared" si="84"/>
        <v>3.4722222222222218E-4</v>
      </c>
      <c r="AO574" s="135">
        <f t="shared" si="84"/>
        <v>0</v>
      </c>
      <c r="AP574" s="135">
        <f t="shared" si="84"/>
        <v>0</v>
      </c>
      <c r="AQ574" s="135">
        <f t="shared" si="84"/>
        <v>1.3888888888888887E-3</v>
      </c>
      <c r="AR574" s="135">
        <f t="shared" si="84"/>
        <v>1.7361111111111112E-3</v>
      </c>
      <c r="AS574" s="143"/>
      <c r="AT574" s="144">
        <f>IFERROR(Q574*INDEX(相性スクリプト1!$L$29:$L$33,MATCH(W574,相性スクリプト1!$K$29:$K$33,0),)," ")</f>
        <v>45</v>
      </c>
      <c r="AU574" s="144">
        <f>IFERROR(R574*INDEX(相性スクリプト1!$L$29:$L$33,MATCH(X574,相性スクリプト1!$K$29:$K$33,0),)," ")</f>
        <v>110</v>
      </c>
      <c r="AV574" s="144">
        <f>IFERROR(S574*INDEX(相性スクリプト1!$L$29:$L$33,MATCH(Y574,相性スクリプト1!$K$29:$K$33,0),)," ")</f>
        <v>195</v>
      </c>
      <c r="AW574" s="144">
        <f>IFERROR(T574*INDEX(相性スクリプト1!$L$29:$L$33,MATCH(Z574,相性スクリプト1!$K$29:$K$33,0),)," ")</f>
        <v>50</v>
      </c>
      <c r="AX574" s="144">
        <f>IFERROR(U574*INDEX(相性スクリプト1!$L$29:$L$33,MATCH(AA574,相性スクリプト1!$K$29:$K$33,0),)," ")</f>
        <v>0</v>
      </c>
      <c r="AY574" s="144">
        <f>IFERROR(V574*INDEX(相性スクリプト1!$L$29:$L$33,MATCH(AB574,相性スクリプト1!$K$29:$K$33,0),)," ")</f>
        <v>225</v>
      </c>
      <c r="AZ574" s="144">
        <f t="shared" si="83"/>
        <v>5.5556000000000001</v>
      </c>
      <c r="BA574" s="144">
        <f t="shared" si="83"/>
        <v>3.3334999999999999</v>
      </c>
      <c r="BB574" s="144">
        <f t="shared" si="83"/>
        <v>2.2223999999999999</v>
      </c>
      <c r="BC574" s="144">
        <f t="shared" si="83"/>
        <v>4.4443000000000001</v>
      </c>
      <c r="BD574" s="144">
        <f t="shared" si="83"/>
        <v>6.6661999999999999</v>
      </c>
      <c r="BE574" s="144">
        <f t="shared" si="83"/>
        <v>1.1111</v>
      </c>
      <c r="BF574" s="126">
        <f t="shared" si="80"/>
        <v>532461</v>
      </c>
      <c r="BG574" s="149"/>
    </row>
    <row r="575" spans="1:59" x14ac:dyDescent="0.15">
      <c r="A575" s="108">
        <f t="shared" si="82"/>
        <v>354</v>
      </c>
      <c r="B575" s="54" t="s">
        <v>943</v>
      </c>
      <c r="C575" s="109" t="s">
        <v>204</v>
      </c>
      <c r="D575" s="109" t="s">
        <v>174</v>
      </c>
      <c r="E575" s="110" t="s">
        <v>128</v>
      </c>
      <c r="F575" s="110" t="s">
        <v>140</v>
      </c>
      <c r="G575" s="110">
        <v>200</v>
      </c>
      <c r="H575" s="110" t="s">
        <v>149</v>
      </c>
      <c r="I575" s="110">
        <v>-90</v>
      </c>
      <c r="J575" s="110" t="s">
        <v>134</v>
      </c>
      <c r="K575" s="110">
        <v>18</v>
      </c>
      <c r="L575" s="114" t="s">
        <v>380</v>
      </c>
      <c r="M575" s="114" t="s">
        <v>944</v>
      </c>
      <c r="N575" s="114"/>
      <c r="O575" s="114" t="s">
        <v>945</v>
      </c>
      <c r="P575" s="114"/>
      <c r="Q575" s="17">
        <v>92</v>
      </c>
      <c r="R575" s="17">
        <v>125</v>
      </c>
      <c r="S575" s="17">
        <v>147</v>
      </c>
      <c r="T575" s="17">
        <v>119</v>
      </c>
      <c r="U575" s="17">
        <v>45</v>
      </c>
      <c r="V575" s="17">
        <v>164</v>
      </c>
      <c r="W575" s="122" t="s">
        <v>134</v>
      </c>
      <c r="X575" s="122" t="s">
        <v>144</v>
      </c>
      <c r="Y575" s="122" t="s">
        <v>135</v>
      </c>
      <c r="Z575" s="122" t="s">
        <v>134</v>
      </c>
      <c r="AA575" s="122" t="s">
        <v>133</v>
      </c>
      <c r="AB575" s="122" t="s">
        <v>135</v>
      </c>
      <c r="AC575" s="126">
        <f t="shared" si="81"/>
        <v>5</v>
      </c>
      <c r="AD575" s="126">
        <f t="shared" si="81"/>
        <v>3</v>
      </c>
      <c r="AE575" s="126">
        <f t="shared" si="81"/>
        <v>2</v>
      </c>
      <c r="AF575" s="126">
        <f t="shared" si="81"/>
        <v>4</v>
      </c>
      <c r="AG575" s="126">
        <f t="shared" si="81"/>
        <v>6</v>
      </c>
      <c r="AH575" s="126">
        <f t="shared" si="81"/>
        <v>1</v>
      </c>
      <c r="AI575" s="134">
        <v>2140</v>
      </c>
      <c r="AJ575" s="134">
        <v>0</v>
      </c>
      <c r="AK575" s="134">
        <v>0</v>
      </c>
      <c r="AL575" s="134">
        <v>191</v>
      </c>
      <c r="AM575" s="134">
        <f t="shared" si="79"/>
        <v>2331</v>
      </c>
      <c r="AN575" s="135">
        <f t="shared" si="84"/>
        <v>2.476851851851852E-2</v>
      </c>
      <c r="AO575" s="135">
        <f t="shared" si="84"/>
        <v>0</v>
      </c>
      <c r="AP575" s="135">
        <f t="shared" si="84"/>
        <v>0</v>
      </c>
      <c r="AQ575" s="135">
        <f t="shared" si="84"/>
        <v>2.2106481481481482E-3</v>
      </c>
      <c r="AR575" s="135">
        <f t="shared" si="84"/>
        <v>2.6979166666666665E-2</v>
      </c>
      <c r="AS575" s="143"/>
      <c r="AT575" s="144">
        <f>IFERROR(Q575*INDEX(相性スクリプト1!$L$29:$L$33,MATCH(W575,相性スクリプト1!$K$29:$K$33,0),)," ")</f>
        <v>46</v>
      </c>
      <c r="AU575" s="144">
        <f>IFERROR(R575*INDEX(相性スクリプト1!$L$29:$L$33,MATCH(X575,相性スクリプト1!$K$29:$K$33,0),)," ")</f>
        <v>125</v>
      </c>
      <c r="AV575" s="144">
        <f>IFERROR(S575*INDEX(相性スクリプト1!$L$29:$L$33,MATCH(Y575,相性スクリプト1!$K$29:$K$33,0),)," ")</f>
        <v>220.5</v>
      </c>
      <c r="AW575" s="144">
        <f>IFERROR(T575*INDEX(相性スクリプト1!$L$29:$L$33,MATCH(Z575,相性スクリプト1!$K$29:$K$33,0),)," ")</f>
        <v>59.5</v>
      </c>
      <c r="AX575" s="144">
        <f>IFERROR(U575*INDEX(相性スクリプト1!$L$29:$L$33,MATCH(AA575,相性スクリプト1!$K$29:$K$33,0),)," ")</f>
        <v>0</v>
      </c>
      <c r="AY575" s="144">
        <f>IFERROR(V575*INDEX(相性スクリプト1!$L$29:$L$33,MATCH(AB575,相性スクリプト1!$K$29:$K$33,0),)," ")</f>
        <v>246</v>
      </c>
      <c r="AZ575" s="144">
        <f t="shared" si="83"/>
        <v>5.5556000000000001</v>
      </c>
      <c r="BA575" s="144">
        <f t="shared" si="83"/>
        <v>3.3334999999999999</v>
      </c>
      <c r="BB575" s="144">
        <f t="shared" si="83"/>
        <v>2.2223999999999999</v>
      </c>
      <c r="BC575" s="144">
        <f t="shared" si="83"/>
        <v>4.4443000000000001</v>
      </c>
      <c r="BD575" s="144">
        <f t="shared" si="83"/>
        <v>6.6661999999999999</v>
      </c>
      <c r="BE575" s="144">
        <f t="shared" si="83"/>
        <v>1.1111</v>
      </c>
      <c r="BF575" s="126">
        <f t="shared" si="80"/>
        <v>532461</v>
      </c>
      <c r="BG575" s="149"/>
    </row>
    <row r="576" spans="1:59" x14ac:dyDescent="0.15">
      <c r="A576" s="108">
        <f t="shared" si="82"/>
        <v>355</v>
      </c>
      <c r="B576" s="54" t="s">
        <v>946</v>
      </c>
      <c r="C576" s="109" t="s">
        <v>204</v>
      </c>
      <c r="D576" s="109" t="s">
        <v>187</v>
      </c>
      <c r="E576" s="110" t="s">
        <v>128</v>
      </c>
      <c r="F576" s="110" t="s">
        <v>162</v>
      </c>
      <c r="G576" s="110">
        <v>290</v>
      </c>
      <c r="H576" s="110" t="s">
        <v>141</v>
      </c>
      <c r="I576" s="110">
        <v>-55</v>
      </c>
      <c r="J576" s="110" t="s">
        <v>133</v>
      </c>
      <c r="K576" s="110">
        <v>16</v>
      </c>
      <c r="L576" s="114" t="s">
        <v>947</v>
      </c>
      <c r="M576" s="114"/>
      <c r="N576" s="114"/>
      <c r="O576" s="114"/>
      <c r="P576" s="114"/>
      <c r="Q576" s="17">
        <v>100</v>
      </c>
      <c r="R576" s="17">
        <v>110</v>
      </c>
      <c r="S576" s="17">
        <v>150</v>
      </c>
      <c r="T576" s="17">
        <v>120</v>
      </c>
      <c r="U576" s="17">
        <v>60</v>
      </c>
      <c r="V576" s="17">
        <v>140</v>
      </c>
      <c r="W576" s="122" t="s">
        <v>134</v>
      </c>
      <c r="X576" s="122" t="s">
        <v>144</v>
      </c>
      <c r="Y576" s="122" t="s">
        <v>135</v>
      </c>
      <c r="Z576" s="122" t="s">
        <v>144</v>
      </c>
      <c r="AA576" s="122" t="s">
        <v>133</v>
      </c>
      <c r="AB576" s="122" t="s">
        <v>135</v>
      </c>
      <c r="AC576" s="126">
        <f t="shared" si="81"/>
        <v>5</v>
      </c>
      <c r="AD576" s="126">
        <f t="shared" si="81"/>
        <v>4</v>
      </c>
      <c r="AE576" s="126">
        <f t="shared" si="81"/>
        <v>1</v>
      </c>
      <c r="AF576" s="126">
        <f t="shared" si="81"/>
        <v>3</v>
      </c>
      <c r="AG576" s="126">
        <f t="shared" si="81"/>
        <v>6</v>
      </c>
      <c r="AH576" s="126">
        <f t="shared" si="81"/>
        <v>2</v>
      </c>
      <c r="AI576" s="134">
        <v>24</v>
      </c>
      <c r="AJ576" s="134">
        <v>0</v>
      </c>
      <c r="AK576" s="134">
        <v>0</v>
      </c>
      <c r="AL576" s="134">
        <v>120</v>
      </c>
      <c r="AM576" s="134">
        <f t="shared" si="79"/>
        <v>144</v>
      </c>
      <c r="AN576" s="135">
        <f t="shared" si="84"/>
        <v>2.7777777777777778E-4</v>
      </c>
      <c r="AO576" s="135">
        <f t="shared" si="84"/>
        <v>0</v>
      </c>
      <c r="AP576" s="135">
        <f t="shared" si="84"/>
        <v>0</v>
      </c>
      <c r="AQ576" s="135">
        <f t="shared" si="84"/>
        <v>1.3888888888888887E-3</v>
      </c>
      <c r="AR576" s="135">
        <f t="shared" si="84"/>
        <v>1.6666666666666668E-3</v>
      </c>
      <c r="AS576" s="143"/>
      <c r="AT576" s="144">
        <f>IFERROR(Q576*INDEX(相性スクリプト1!$L$29:$L$33,MATCH(W576,相性スクリプト1!$K$29:$K$33,0),)," ")</f>
        <v>50</v>
      </c>
      <c r="AU576" s="144">
        <f>IFERROR(R576*INDEX(相性スクリプト1!$L$29:$L$33,MATCH(X576,相性スクリプト1!$K$29:$K$33,0),)," ")</f>
        <v>110</v>
      </c>
      <c r="AV576" s="144">
        <f>IFERROR(S576*INDEX(相性スクリプト1!$L$29:$L$33,MATCH(Y576,相性スクリプト1!$K$29:$K$33,0),)," ")</f>
        <v>225</v>
      </c>
      <c r="AW576" s="144">
        <f>IFERROR(T576*INDEX(相性スクリプト1!$L$29:$L$33,MATCH(Z576,相性スクリプト1!$K$29:$K$33,0),)," ")</f>
        <v>120</v>
      </c>
      <c r="AX576" s="144">
        <f>IFERROR(U576*INDEX(相性スクリプト1!$L$29:$L$33,MATCH(AA576,相性スクリプト1!$K$29:$K$33,0),)," ")</f>
        <v>0</v>
      </c>
      <c r="AY576" s="144">
        <f>IFERROR(V576*INDEX(相性スクリプト1!$L$29:$L$33,MATCH(AB576,相性スクリプト1!$K$29:$K$33,0),)," ")</f>
        <v>210</v>
      </c>
      <c r="AZ576" s="144">
        <f t="shared" si="83"/>
        <v>5.5556000000000001</v>
      </c>
      <c r="BA576" s="144">
        <f t="shared" si="83"/>
        <v>4.4444999999999997</v>
      </c>
      <c r="BB576" s="144">
        <f t="shared" si="83"/>
        <v>1.1113999999999999</v>
      </c>
      <c r="BC576" s="144">
        <f t="shared" si="83"/>
        <v>3.3332999999999999</v>
      </c>
      <c r="BD576" s="144">
        <f t="shared" si="83"/>
        <v>6.6661999999999999</v>
      </c>
      <c r="BE576" s="144">
        <f t="shared" si="83"/>
        <v>2.2221000000000002</v>
      </c>
      <c r="BF576" s="126">
        <f t="shared" si="80"/>
        <v>541362</v>
      </c>
      <c r="BG576" s="149"/>
    </row>
    <row r="577" spans="1:59" x14ac:dyDescent="0.15">
      <c r="A577" s="108">
        <f t="shared" si="82"/>
        <v>356</v>
      </c>
      <c r="B577" s="54" t="s">
        <v>948</v>
      </c>
      <c r="C577" s="109" t="s">
        <v>204</v>
      </c>
      <c r="D577" s="109" t="s">
        <v>197</v>
      </c>
      <c r="E577" s="110" t="s">
        <v>128</v>
      </c>
      <c r="F577" s="110" t="s">
        <v>162</v>
      </c>
      <c r="G577" s="110">
        <v>290</v>
      </c>
      <c r="H577" s="110" t="s">
        <v>149</v>
      </c>
      <c r="I577" s="110">
        <v>-15</v>
      </c>
      <c r="J577" s="110" t="s">
        <v>140</v>
      </c>
      <c r="K577" s="110">
        <v>16</v>
      </c>
      <c r="L577" s="114" t="s">
        <v>380</v>
      </c>
      <c r="M577" s="114"/>
      <c r="N577" s="114"/>
      <c r="O577" s="114"/>
      <c r="P577" s="114" t="s">
        <v>198</v>
      </c>
      <c r="Q577" s="17">
        <v>80</v>
      </c>
      <c r="R577" s="17">
        <v>110</v>
      </c>
      <c r="S577" s="17">
        <v>120</v>
      </c>
      <c r="T577" s="17">
        <v>100</v>
      </c>
      <c r="U577" s="17">
        <v>40</v>
      </c>
      <c r="V577" s="17">
        <v>220</v>
      </c>
      <c r="W577" s="122" t="s">
        <v>134</v>
      </c>
      <c r="X577" s="122" t="s">
        <v>144</v>
      </c>
      <c r="Y577" s="122" t="s">
        <v>144</v>
      </c>
      <c r="Z577" s="122" t="s">
        <v>144</v>
      </c>
      <c r="AA577" s="122" t="s">
        <v>133</v>
      </c>
      <c r="AB577" s="122" t="s">
        <v>131</v>
      </c>
      <c r="AC577" s="126">
        <f t="shared" si="81"/>
        <v>5</v>
      </c>
      <c r="AD577" s="126">
        <f t="shared" si="81"/>
        <v>3</v>
      </c>
      <c r="AE577" s="126">
        <f t="shared" si="81"/>
        <v>2</v>
      </c>
      <c r="AF577" s="126">
        <f t="shared" si="81"/>
        <v>4</v>
      </c>
      <c r="AG577" s="126">
        <f t="shared" si="81"/>
        <v>6</v>
      </c>
      <c r="AH577" s="126">
        <f t="shared" si="81"/>
        <v>1</v>
      </c>
      <c r="AI577" s="134">
        <v>21</v>
      </c>
      <c r="AJ577" s="134">
        <v>0</v>
      </c>
      <c r="AK577" s="134">
        <v>0</v>
      </c>
      <c r="AL577" s="134">
        <v>120</v>
      </c>
      <c r="AM577" s="134">
        <f t="shared" si="79"/>
        <v>141</v>
      </c>
      <c r="AN577" s="135">
        <f t="shared" si="84"/>
        <v>2.4305555555555555E-4</v>
      </c>
      <c r="AO577" s="135">
        <f t="shared" si="84"/>
        <v>0</v>
      </c>
      <c r="AP577" s="135">
        <f t="shared" si="84"/>
        <v>0</v>
      </c>
      <c r="AQ577" s="135">
        <f t="shared" si="84"/>
        <v>1.3888888888888887E-3</v>
      </c>
      <c r="AR577" s="135">
        <f t="shared" si="84"/>
        <v>1.6319444444444443E-3</v>
      </c>
      <c r="AS577" s="143"/>
      <c r="AT577" s="144">
        <f>IFERROR(Q577*INDEX(相性スクリプト1!$L$29:$L$33,MATCH(W577,相性スクリプト1!$K$29:$K$33,0),)," ")</f>
        <v>40</v>
      </c>
      <c r="AU577" s="144">
        <f>IFERROR(R577*INDEX(相性スクリプト1!$L$29:$L$33,MATCH(X577,相性スクリプト1!$K$29:$K$33,0),)," ")</f>
        <v>110</v>
      </c>
      <c r="AV577" s="144">
        <f>IFERROR(S577*INDEX(相性スクリプト1!$L$29:$L$33,MATCH(Y577,相性スクリプト1!$K$29:$K$33,0),)," ")</f>
        <v>120</v>
      </c>
      <c r="AW577" s="144">
        <f>IFERROR(T577*INDEX(相性スクリプト1!$L$29:$L$33,MATCH(Z577,相性スクリプト1!$K$29:$K$33,0),)," ")</f>
        <v>100</v>
      </c>
      <c r="AX577" s="144">
        <f>IFERROR(U577*INDEX(相性スクリプト1!$L$29:$L$33,MATCH(AA577,相性スクリプト1!$K$29:$K$33,0),)," ")</f>
        <v>0</v>
      </c>
      <c r="AY577" s="144">
        <f>IFERROR(V577*INDEX(相性スクリプト1!$L$29:$L$33,MATCH(AB577,相性スクリプト1!$K$29:$K$33,0),)," ")</f>
        <v>440</v>
      </c>
      <c r="AZ577" s="144">
        <f t="shared" si="83"/>
        <v>5.5556000000000001</v>
      </c>
      <c r="BA577" s="144">
        <f t="shared" si="83"/>
        <v>3.3334999999999999</v>
      </c>
      <c r="BB577" s="144">
        <f t="shared" si="83"/>
        <v>2.2223999999999999</v>
      </c>
      <c r="BC577" s="144">
        <f t="shared" si="83"/>
        <v>4.4443000000000001</v>
      </c>
      <c r="BD577" s="144">
        <f t="shared" si="83"/>
        <v>6.6661999999999999</v>
      </c>
      <c r="BE577" s="144">
        <f t="shared" si="83"/>
        <v>1.1111</v>
      </c>
      <c r="BF577" s="126">
        <f t="shared" si="80"/>
        <v>532461</v>
      </c>
      <c r="BG577" s="149"/>
    </row>
    <row r="578" spans="1:59" x14ac:dyDescent="0.15">
      <c r="A578" s="108">
        <f t="shared" si="82"/>
        <v>357</v>
      </c>
      <c r="B578" s="54" t="s">
        <v>949</v>
      </c>
      <c r="C578" s="109" t="s">
        <v>204</v>
      </c>
      <c r="D578" s="109" t="s">
        <v>202</v>
      </c>
      <c r="E578" s="110" t="s">
        <v>128</v>
      </c>
      <c r="F578" s="110" t="s">
        <v>162</v>
      </c>
      <c r="G578" s="110">
        <v>330</v>
      </c>
      <c r="H578" s="110" t="s">
        <v>141</v>
      </c>
      <c r="I578" s="110">
        <v>45</v>
      </c>
      <c r="J578" s="110" t="s">
        <v>133</v>
      </c>
      <c r="K578" s="110">
        <v>14</v>
      </c>
      <c r="L578" s="114" t="s">
        <v>380</v>
      </c>
      <c r="M578" s="114"/>
      <c r="N578" s="114"/>
      <c r="O578" s="114"/>
      <c r="P578" s="114"/>
      <c r="Q578" s="17">
        <v>100</v>
      </c>
      <c r="R578" s="17">
        <v>100</v>
      </c>
      <c r="S578" s="17">
        <v>130</v>
      </c>
      <c r="T578" s="17">
        <v>90</v>
      </c>
      <c r="U578" s="17">
        <v>40</v>
      </c>
      <c r="V578" s="17">
        <v>120</v>
      </c>
      <c r="W578" s="122" t="s">
        <v>144</v>
      </c>
      <c r="X578" s="122" t="s">
        <v>134</v>
      </c>
      <c r="Y578" s="122" t="s">
        <v>144</v>
      </c>
      <c r="Z578" s="122" t="s">
        <v>134</v>
      </c>
      <c r="AA578" s="122" t="s">
        <v>133</v>
      </c>
      <c r="AB578" s="122" t="s">
        <v>144</v>
      </c>
      <c r="AC578" s="126">
        <f t="shared" si="81"/>
        <v>3</v>
      </c>
      <c r="AD578" s="126">
        <f t="shared" si="81"/>
        <v>4</v>
      </c>
      <c r="AE578" s="126">
        <f t="shared" si="81"/>
        <v>1</v>
      </c>
      <c r="AF578" s="126">
        <f t="shared" si="81"/>
        <v>5</v>
      </c>
      <c r="AG578" s="126">
        <f t="shared" si="81"/>
        <v>6</v>
      </c>
      <c r="AH578" s="126">
        <f t="shared" si="81"/>
        <v>2</v>
      </c>
      <c r="AI578" s="134">
        <v>12</v>
      </c>
      <c r="AJ578" s="134">
        <v>0</v>
      </c>
      <c r="AK578" s="134">
        <v>0</v>
      </c>
      <c r="AL578" s="134">
        <v>120</v>
      </c>
      <c r="AM578" s="134">
        <f t="shared" si="79"/>
        <v>132</v>
      </c>
      <c r="AN578" s="135">
        <f t="shared" si="84"/>
        <v>1.3888888888888889E-4</v>
      </c>
      <c r="AO578" s="135">
        <f t="shared" si="84"/>
        <v>0</v>
      </c>
      <c r="AP578" s="135">
        <f t="shared" si="84"/>
        <v>0</v>
      </c>
      <c r="AQ578" s="135">
        <f t="shared" si="84"/>
        <v>1.3888888888888887E-3</v>
      </c>
      <c r="AR578" s="135">
        <f t="shared" si="84"/>
        <v>1.5277777777777776E-3</v>
      </c>
      <c r="AS578" s="143"/>
      <c r="AT578" s="144">
        <f>IFERROR(Q578*INDEX(相性スクリプト1!$L$29:$L$33,MATCH(W578,相性スクリプト1!$K$29:$K$33,0),)," ")</f>
        <v>100</v>
      </c>
      <c r="AU578" s="144">
        <f>IFERROR(R578*INDEX(相性スクリプト1!$L$29:$L$33,MATCH(X578,相性スクリプト1!$K$29:$K$33,0),)," ")</f>
        <v>50</v>
      </c>
      <c r="AV578" s="144">
        <f>IFERROR(S578*INDEX(相性スクリプト1!$L$29:$L$33,MATCH(Y578,相性スクリプト1!$K$29:$K$33,0),)," ")</f>
        <v>130</v>
      </c>
      <c r="AW578" s="144">
        <f>IFERROR(T578*INDEX(相性スクリプト1!$L$29:$L$33,MATCH(Z578,相性スクリプト1!$K$29:$K$33,0),)," ")</f>
        <v>45</v>
      </c>
      <c r="AX578" s="144">
        <f>IFERROR(U578*INDEX(相性スクリプト1!$L$29:$L$33,MATCH(AA578,相性スクリプト1!$K$29:$K$33,0),)," ")</f>
        <v>0</v>
      </c>
      <c r="AY578" s="144">
        <f>IFERROR(V578*INDEX(相性スクリプト1!$L$29:$L$33,MATCH(AB578,相性スクリプト1!$K$29:$K$33,0),)," ")</f>
        <v>120</v>
      </c>
      <c r="AZ578" s="144">
        <f t="shared" si="83"/>
        <v>3.3335999999999997</v>
      </c>
      <c r="BA578" s="144">
        <f t="shared" si="83"/>
        <v>4.4335000000000004</v>
      </c>
      <c r="BB578" s="144">
        <f t="shared" si="83"/>
        <v>1.1113999999999999</v>
      </c>
      <c r="BC578" s="144">
        <f t="shared" si="83"/>
        <v>5.5552999999999999</v>
      </c>
      <c r="BD578" s="144">
        <f t="shared" si="83"/>
        <v>6.6661999999999999</v>
      </c>
      <c r="BE578" s="144">
        <f t="shared" si="83"/>
        <v>2.2221000000000002</v>
      </c>
      <c r="BF578" s="126">
        <f t="shared" si="80"/>
        <v>341562</v>
      </c>
      <c r="BG578" s="149"/>
    </row>
    <row r="579" spans="1:59" x14ac:dyDescent="0.15">
      <c r="A579" s="108">
        <f t="shared" si="82"/>
        <v>358</v>
      </c>
      <c r="B579" s="54" t="s">
        <v>204</v>
      </c>
      <c r="C579" s="109" t="s">
        <v>204</v>
      </c>
      <c r="D579" s="109" t="s">
        <v>204</v>
      </c>
      <c r="E579" s="110" t="s">
        <v>128</v>
      </c>
      <c r="F579" s="110" t="s">
        <v>162</v>
      </c>
      <c r="G579" s="110">
        <v>250</v>
      </c>
      <c r="H579" s="110" t="s">
        <v>149</v>
      </c>
      <c r="I579" s="110">
        <v>-35</v>
      </c>
      <c r="J579" s="110" t="s">
        <v>133</v>
      </c>
      <c r="K579" s="110">
        <v>18</v>
      </c>
      <c r="L579" s="114" t="s">
        <v>380</v>
      </c>
      <c r="M579" s="114"/>
      <c r="N579" s="114"/>
      <c r="O579" s="114"/>
      <c r="P579" s="114"/>
      <c r="Q579" s="17">
        <v>110</v>
      </c>
      <c r="R579" s="17">
        <v>130</v>
      </c>
      <c r="S579" s="17">
        <v>140</v>
      </c>
      <c r="T579" s="17">
        <v>100</v>
      </c>
      <c r="U579" s="17">
        <v>10</v>
      </c>
      <c r="V579" s="17">
        <v>220</v>
      </c>
      <c r="W579" s="122" t="s">
        <v>134</v>
      </c>
      <c r="X579" s="122" t="s">
        <v>144</v>
      </c>
      <c r="Y579" s="122" t="s">
        <v>144</v>
      </c>
      <c r="Z579" s="122" t="s">
        <v>134</v>
      </c>
      <c r="AA579" s="122" t="s">
        <v>133</v>
      </c>
      <c r="AB579" s="122" t="s">
        <v>131</v>
      </c>
      <c r="AC579" s="126">
        <f t="shared" si="81"/>
        <v>4</v>
      </c>
      <c r="AD579" s="126">
        <f t="shared" si="81"/>
        <v>3</v>
      </c>
      <c r="AE579" s="126">
        <f t="shared" si="81"/>
        <v>2</v>
      </c>
      <c r="AF579" s="126">
        <f t="shared" si="81"/>
        <v>5</v>
      </c>
      <c r="AG579" s="126">
        <f t="shared" si="81"/>
        <v>6</v>
      </c>
      <c r="AH579" s="126">
        <f t="shared" si="81"/>
        <v>1</v>
      </c>
      <c r="AI579" s="134">
        <v>13</v>
      </c>
      <c r="AJ579" s="134">
        <v>0</v>
      </c>
      <c r="AK579" s="134">
        <v>0</v>
      </c>
      <c r="AL579" s="134">
        <v>120</v>
      </c>
      <c r="AM579" s="134">
        <f t="shared" si="79"/>
        <v>133</v>
      </c>
      <c r="AN579" s="135">
        <f t="shared" si="84"/>
        <v>1.5046296296296295E-4</v>
      </c>
      <c r="AO579" s="135">
        <f t="shared" si="84"/>
        <v>0</v>
      </c>
      <c r="AP579" s="135">
        <f t="shared" si="84"/>
        <v>0</v>
      </c>
      <c r="AQ579" s="135">
        <f t="shared" si="84"/>
        <v>1.3888888888888887E-3</v>
      </c>
      <c r="AR579" s="135">
        <f t="shared" si="84"/>
        <v>1.5393518518518519E-3</v>
      </c>
      <c r="AS579" s="143"/>
      <c r="AT579" s="144">
        <f>IFERROR(Q579*INDEX(相性スクリプト1!$L$29:$L$33,MATCH(W579,相性スクリプト1!$K$29:$K$33,0),)," ")</f>
        <v>55</v>
      </c>
      <c r="AU579" s="144">
        <f>IFERROR(R579*INDEX(相性スクリプト1!$L$29:$L$33,MATCH(X579,相性スクリプト1!$K$29:$K$33,0),)," ")</f>
        <v>130</v>
      </c>
      <c r="AV579" s="144">
        <f>IFERROR(S579*INDEX(相性スクリプト1!$L$29:$L$33,MATCH(Y579,相性スクリプト1!$K$29:$K$33,0),)," ")</f>
        <v>140</v>
      </c>
      <c r="AW579" s="144">
        <f>IFERROR(T579*INDEX(相性スクリプト1!$L$29:$L$33,MATCH(Z579,相性スクリプト1!$K$29:$K$33,0),)," ")</f>
        <v>50</v>
      </c>
      <c r="AX579" s="144">
        <f>IFERROR(U579*INDEX(相性スクリプト1!$L$29:$L$33,MATCH(AA579,相性スクリプト1!$K$29:$K$33,0),)," ")</f>
        <v>0</v>
      </c>
      <c r="AY579" s="144">
        <f>IFERROR(V579*INDEX(相性スクリプト1!$L$29:$L$33,MATCH(AB579,相性スクリプト1!$K$29:$K$33,0),)," ")</f>
        <v>440</v>
      </c>
      <c r="AZ579" s="144">
        <f t="shared" si="83"/>
        <v>4.4446000000000003</v>
      </c>
      <c r="BA579" s="144">
        <f t="shared" si="83"/>
        <v>3.3334999999999999</v>
      </c>
      <c r="BB579" s="144">
        <f t="shared" si="83"/>
        <v>2.2223999999999999</v>
      </c>
      <c r="BC579" s="144">
        <f t="shared" si="83"/>
        <v>5.5552999999999999</v>
      </c>
      <c r="BD579" s="144">
        <f t="shared" si="83"/>
        <v>6.6661999999999999</v>
      </c>
      <c r="BE579" s="144">
        <f t="shared" si="83"/>
        <v>1.1111</v>
      </c>
      <c r="BF579" s="126">
        <f t="shared" si="80"/>
        <v>432561</v>
      </c>
      <c r="BG579" s="149"/>
    </row>
    <row r="580" spans="1:59" x14ac:dyDescent="0.15">
      <c r="A580" s="108">
        <f t="shared" si="82"/>
        <v>358</v>
      </c>
      <c r="B580" s="54" t="s">
        <v>950</v>
      </c>
      <c r="C580" s="109" t="s">
        <v>204</v>
      </c>
      <c r="D580" s="109" t="s">
        <v>204</v>
      </c>
      <c r="E580" s="110" t="s">
        <v>128</v>
      </c>
      <c r="F580" s="110" t="s">
        <v>162</v>
      </c>
      <c r="G580" s="110">
        <v>270</v>
      </c>
      <c r="H580" s="110" t="s">
        <v>149</v>
      </c>
      <c r="I580" s="110">
        <v>-35</v>
      </c>
      <c r="J580" s="110" t="s">
        <v>133</v>
      </c>
      <c r="K580" s="110">
        <v>18</v>
      </c>
      <c r="L580" s="114" t="s">
        <v>380</v>
      </c>
      <c r="M580" s="114"/>
      <c r="N580" s="114"/>
      <c r="O580" s="114"/>
      <c r="P580" s="114"/>
      <c r="Q580" s="17">
        <v>121</v>
      </c>
      <c r="R580" s="17">
        <v>139</v>
      </c>
      <c r="S580" s="17">
        <v>165</v>
      </c>
      <c r="T580" s="17">
        <v>115</v>
      </c>
      <c r="U580" s="17">
        <v>15</v>
      </c>
      <c r="V580" s="17">
        <v>235</v>
      </c>
      <c r="W580" s="122" t="s">
        <v>134</v>
      </c>
      <c r="X580" s="122" t="s">
        <v>144</v>
      </c>
      <c r="Y580" s="122" t="s">
        <v>144</v>
      </c>
      <c r="Z580" s="122" t="s">
        <v>134</v>
      </c>
      <c r="AA580" s="122" t="s">
        <v>133</v>
      </c>
      <c r="AB580" s="122" t="s">
        <v>131</v>
      </c>
      <c r="AC580" s="126">
        <f t="shared" si="81"/>
        <v>4</v>
      </c>
      <c r="AD580" s="126">
        <f t="shared" si="81"/>
        <v>3</v>
      </c>
      <c r="AE580" s="126">
        <f t="shared" si="81"/>
        <v>2</v>
      </c>
      <c r="AF580" s="126">
        <f t="shared" si="81"/>
        <v>5</v>
      </c>
      <c r="AG580" s="126">
        <f t="shared" si="81"/>
        <v>6</v>
      </c>
      <c r="AH580" s="126">
        <f t="shared" si="81"/>
        <v>1</v>
      </c>
      <c r="AI580" s="134">
        <v>231</v>
      </c>
      <c r="AJ580" s="134">
        <v>0</v>
      </c>
      <c r="AK580" s="134">
        <v>0</v>
      </c>
      <c r="AL580" s="134">
        <v>225</v>
      </c>
      <c r="AM580" s="134">
        <f t="shared" si="79"/>
        <v>456</v>
      </c>
      <c r="AN580" s="135">
        <f t="shared" si="84"/>
        <v>2.6736111111111114E-3</v>
      </c>
      <c r="AO580" s="135">
        <f t="shared" si="84"/>
        <v>0</v>
      </c>
      <c r="AP580" s="135">
        <f t="shared" si="84"/>
        <v>0</v>
      </c>
      <c r="AQ580" s="135">
        <f t="shared" si="84"/>
        <v>2.6041666666666665E-3</v>
      </c>
      <c r="AR580" s="135">
        <f t="shared" si="84"/>
        <v>5.2777777777777779E-3</v>
      </c>
      <c r="AS580" s="143"/>
      <c r="AT580" s="144">
        <f>IFERROR(Q580*INDEX(相性スクリプト1!$L$29:$L$33,MATCH(W580,相性スクリプト1!$K$29:$K$33,0),)," ")</f>
        <v>60.5</v>
      </c>
      <c r="AU580" s="144">
        <f>IFERROR(R580*INDEX(相性スクリプト1!$L$29:$L$33,MATCH(X580,相性スクリプト1!$K$29:$K$33,0),)," ")</f>
        <v>139</v>
      </c>
      <c r="AV580" s="144">
        <f>IFERROR(S580*INDEX(相性スクリプト1!$L$29:$L$33,MATCH(Y580,相性スクリプト1!$K$29:$K$33,0),)," ")</f>
        <v>165</v>
      </c>
      <c r="AW580" s="144">
        <f>IFERROR(T580*INDEX(相性スクリプト1!$L$29:$L$33,MATCH(Z580,相性スクリプト1!$K$29:$K$33,0),)," ")</f>
        <v>57.5</v>
      </c>
      <c r="AX580" s="144">
        <f>IFERROR(U580*INDEX(相性スクリプト1!$L$29:$L$33,MATCH(AA580,相性スクリプト1!$K$29:$K$33,0),)," ")</f>
        <v>0</v>
      </c>
      <c r="AY580" s="144">
        <f>IFERROR(V580*INDEX(相性スクリプト1!$L$29:$L$33,MATCH(AB580,相性スクリプト1!$K$29:$K$33,0),)," ")</f>
        <v>470</v>
      </c>
      <c r="AZ580" s="144">
        <f t="shared" si="83"/>
        <v>4.4446000000000003</v>
      </c>
      <c r="BA580" s="144">
        <f t="shared" si="83"/>
        <v>3.3334999999999999</v>
      </c>
      <c r="BB580" s="144">
        <f t="shared" si="83"/>
        <v>2.2223999999999999</v>
      </c>
      <c r="BC580" s="144">
        <f t="shared" si="83"/>
        <v>5.5552999999999999</v>
      </c>
      <c r="BD580" s="144">
        <f t="shared" si="83"/>
        <v>6.6661999999999999</v>
      </c>
      <c r="BE580" s="144">
        <f t="shared" si="83"/>
        <v>1.1111</v>
      </c>
      <c r="BF580" s="126">
        <f t="shared" si="80"/>
        <v>432561</v>
      </c>
      <c r="BG580" s="149"/>
    </row>
    <row r="581" spans="1:59" x14ac:dyDescent="0.15">
      <c r="A581" s="108">
        <f t="shared" si="82"/>
        <v>359</v>
      </c>
      <c r="B581" s="54" t="s">
        <v>951</v>
      </c>
      <c r="C581" s="109" t="s">
        <v>204</v>
      </c>
      <c r="D581" s="109" t="s">
        <v>206</v>
      </c>
      <c r="E581" s="110" t="s">
        <v>128</v>
      </c>
      <c r="F581" s="110" t="s">
        <v>140</v>
      </c>
      <c r="G581" s="110">
        <v>270</v>
      </c>
      <c r="H581" s="110" t="s">
        <v>155</v>
      </c>
      <c r="I581" s="110">
        <v>5</v>
      </c>
      <c r="J581" s="110" t="s">
        <v>134</v>
      </c>
      <c r="K581" s="110">
        <v>17</v>
      </c>
      <c r="L581" s="114" t="s">
        <v>380</v>
      </c>
      <c r="M581" s="114"/>
      <c r="N581" s="114"/>
      <c r="O581" s="114"/>
      <c r="P581" s="114"/>
      <c r="Q581" s="17">
        <v>100</v>
      </c>
      <c r="R581" s="17">
        <v>120</v>
      </c>
      <c r="S581" s="17">
        <v>130</v>
      </c>
      <c r="T581" s="17">
        <v>90</v>
      </c>
      <c r="U581" s="17">
        <v>50</v>
      </c>
      <c r="V581" s="17">
        <v>160</v>
      </c>
      <c r="W581" s="122" t="s">
        <v>144</v>
      </c>
      <c r="X581" s="122" t="s">
        <v>144</v>
      </c>
      <c r="Y581" s="122" t="s">
        <v>144</v>
      </c>
      <c r="Z581" s="122" t="s">
        <v>134</v>
      </c>
      <c r="AA581" s="122" t="s">
        <v>133</v>
      </c>
      <c r="AB581" s="122" t="s">
        <v>135</v>
      </c>
      <c r="AC581" s="126">
        <f t="shared" si="81"/>
        <v>4</v>
      </c>
      <c r="AD581" s="126">
        <f t="shared" si="81"/>
        <v>3</v>
      </c>
      <c r="AE581" s="126">
        <f t="shared" si="81"/>
        <v>2</v>
      </c>
      <c r="AF581" s="126">
        <f t="shared" si="81"/>
        <v>5</v>
      </c>
      <c r="AG581" s="126">
        <f t="shared" si="81"/>
        <v>6</v>
      </c>
      <c r="AH581" s="126">
        <f t="shared" si="81"/>
        <v>1</v>
      </c>
      <c r="AI581" s="134">
        <v>3</v>
      </c>
      <c r="AJ581" s="134">
        <v>0</v>
      </c>
      <c r="AK581" s="134">
        <v>0</v>
      </c>
      <c r="AL581" s="134">
        <v>120</v>
      </c>
      <c r="AM581" s="134">
        <f t="shared" si="79"/>
        <v>123</v>
      </c>
      <c r="AN581" s="135">
        <f t="shared" si="84"/>
        <v>3.4722222222222222E-5</v>
      </c>
      <c r="AO581" s="135">
        <f t="shared" si="84"/>
        <v>0</v>
      </c>
      <c r="AP581" s="135">
        <f t="shared" si="84"/>
        <v>0</v>
      </c>
      <c r="AQ581" s="135">
        <f t="shared" si="84"/>
        <v>1.3888888888888887E-3</v>
      </c>
      <c r="AR581" s="135">
        <f t="shared" si="84"/>
        <v>1.4236111111111112E-3</v>
      </c>
      <c r="AS581" s="143"/>
      <c r="AT581" s="144">
        <f>IFERROR(Q581*INDEX(相性スクリプト1!$L$29:$L$33,MATCH(W581,相性スクリプト1!$K$29:$K$33,0),)," ")</f>
        <v>100</v>
      </c>
      <c r="AU581" s="144">
        <f>IFERROR(R581*INDEX(相性スクリプト1!$L$29:$L$33,MATCH(X581,相性スクリプト1!$K$29:$K$33,0),)," ")</f>
        <v>120</v>
      </c>
      <c r="AV581" s="144">
        <f>IFERROR(S581*INDEX(相性スクリプト1!$L$29:$L$33,MATCH(Y581,相性スクリプト1!$K$29:$K$33,0),)," ")</f>
        <v>130</v>
      </c>
      <c r="AW581" s="144">
        <f>IFERROR(T581*INDEX(相性スクリプト1!$L$29:$L$33,MATCH(Z581,相性スクリプト1!$K$29:$K$33,0),)," ")</f>
        <v>45</v>
      </c>
      <c r="AX581" s="144">
        <f>IFERROR(U581*INDEX(相性スクリプト1!$L$29:$L$33,MATCH(AA581,相性スクリプト1!$K$29:$K$33,0),)," ")</f>
        <v>0</v>
      </c>
      <c r="AY581" s="144">
        <f>IFERROR(V581*INDEX(相性スクリプト1!$L$29:$L$33,MATCH(AB581,相性スクリプト1!$K$29:$K$33,0),)," ")</f>
        <v>240</v>
      </c>
      <c r="AZ581" s="144">
        <f t="shared" si="83"/>
        <v>4.4446000000000003</v>
      </c>
      <c r="BA581" s="144">
        <f t="shared" si="83"/>
        <v>3.3334999999999999</v>
      </c>
      <c r="BB581" s="144">
        <f t="shared" si="83"/>
        <v>2.2223999999999999</v>
      </c>
      <c r="BC581" s="144">
        <f t="shared" si="83"/>
        <v>5.5552999999999999</v>
      </c>
      <c r="BD581" s="144">
        <f t="shared" si="83"/>
        <v>6.6661999999999999</v>
      </c>
      <c r="BE581" s="144">
        <f t="shared" si="83"/>
        <v>1.1111</v>
      </c>
      <c r="BF581" s="126">
        <f t="shared" si="80"/>
        <v>432561</v>
      </c>
      <c r="BG581" s="149"/>
    </row>
    <row r="582" spans="1:59" x14ac:dyDescent="0.15">
      <c r="A582" s="108">
        <f t="shared" si="82"/>
        <v>360</v>
      </c>
      <c r="B582" s="54" t="s">
        <v>952</v>
      </c>
      <c r="C582" s="109" t="s">
        <v>204</v>
      </c>
      <c r="D582" s="109" t="s">
        <v>208</v>
      </c>
      <c r="E582" s="110" t="s">
        <v>128</v>
      </c>
      <c r="F582" s="110" t="s">
        <v>162</v>
      </c>
      <c r="G582" s="110">
        <v>250</v>
      </c>
      <c r="H582" s="110" t="s">
        <v>141</v>
      </c>
      <c r="I582" s="110">
        <v>-65</v>
      </c>
      <c r="J582" s="110" t="s">
        <v>134</v>
      </c>
      <c r="K582" s="110">
        <v>15</v>
      </c>
      <c r="L582" s="114" t="s">
        <v>380</v>
      </c>
      <c r="M582" s="114"/>
      <c r="N582" s="114"/>
      <c r="O582" s="114"/>
      <c r="P582" s="114"/>
      <c r="Q582" s="17">
        <v>90</v>
      </c>
      <c r="R582" s="17">
        <v>120</v>
      </c>
      <c r="S582" s="17">
        <v>100</v>
      </c>
      <c r="T582" s="17">
        <v>130</v>
      </c>
      <c r="U582" s="17">
        <v>60</v>
      </c>
      <c r="V582" s="17">
        <v>160</v>
      </c>
      <c r="W582" s="122" t="s">
        <v>134</v>
      </c>
      <c r="X582" s="122" t="s">
        <v>144</v>
      </c>
      <c r="Y582" s="122" t="s">
        <v>134</v>
      </c>
      <c r="Z582" s="122" t="s">
        <v>144</v>
      </c>
      <c r="AA582" s="122" t="s">
        <v>133</v>
      </c>
      <c r="AB582" s="122" t="s">
        <v>135</v>
      </c>
      <c r="AC582" s="126">
        <f t="shared" si="81"/>
        <v>5</v>
      </c>
      <c r="AD582" s="126">
        <f t="shared" si="81"/>
        <v>3</v>
      </c>
      <c r="AE582" s="126">
        <f t="shared" si="81"/>
        <v>4</v>
      </c>
      <c r="AF582" s="126">
        <f t="shared" ref="AF582:AH640" si="85">IFERROR(IF($B582="すえきすえぞー(レア1)",AF$401,RANK(BC582,$AZ582:$BE582,1))," ")</f>
        <v>2</v>
      </c>
      <c r="AG582" s="126">
        <f t="shared" si="85"/>
        <v>6</v>
      </c>
      <c r="AH582" s="126">
        <f t="shared" si="85"/>
        <v>1</v>
      </c>
      <c r="AI582" s="134">
        <v>37</v>
      </c>
      <c r="AJ582" s="134">
        <v>0</v>
      </c>
      <c r="AK582" s="134">
        <v>0</v>
      </c>
      <c r="AL582" s="134">
        <v>120</v>
      </c>
      <c r="AM582" s="134">
        <f t="shared" ref="AM582:AM640" si="86">IF(AL582="-","-",IF(ISBLANK(AL582)," ",SUM(AI582:AL582)))</f>
        <v>157</v>
      </c>
      <c r="AN582" s="135">
        <f t="shared" si="84"/>
        <v>4.2824074074074081E-4</v>
      </c>
      <c r="AO582" s="135">
        <f t="shared" si="84"/>
        <v>0</v>
      </c>
      <c r="AP582" s="135">
        <f t="shared" si="84"/>
        <v>0</v>
      </c>
      <c r="AQ582" s="135">
        <f t="shared" si="84"/>
        <v>1.3888888888888887E-3</v>
      </c>
      <c r="AR582" s="135">
        <f t="shared" si="84"/>
        <v>1.8171296296296297E-3</v>
      </c>
      <c r="AS582" s="143"/>
      <c r="AT582" s="144">
        <f>IFERROR(Q582*INDEX(相性スクリプト1!$L$29:$L$33,MATCH(W582,相性スクリプト1!$K$29:$K$33,0),)," ")</f>
        <v>45</v>
      </c>
      <c r="AU582" s="144">
        <f>IFERROR(R582*INDEX(相性スクリプト1!$L$29:$L$33,MATCH(X582,相性スクリプト1!$K$29:$K$33,0),)," ")</f>
        <v>120</v>
      </c>
      <c r="AV582" s="144">
        <f>IFERROR(S582*INDEX(相性スクリプト1!$L$29:$L$33,MATCH(Y582,相性スクリプト1!$K$29:$K$33,0),)," ")</f>
        <v>50</v>
      </c>
      <c r="AW582" s="144">
        <f>IFERROR(T582*INDEX(相性スクリプト1!$L$29:$L$33,MATCH(Z582,相性スクリプト1!$K$29:$K$33,0),)," ")</f>
        <v>130</v>
      </c>
      <c r="AX582" s="144">
        <f>IFERROR(U582*INDEX(相性スクリプト1!$L$29:$L$33,MATCH(AA582,相性スクリプト1!$K$29:$K$33,0),)," ")</f>
        <v>0</v>
      </c>
      <c r="AY582" s="144">
        <f>IFERROR(V582*INDEX(相性スクリプト1!$L$29:$L$33,MATCH(AB582,相性スクリプト1!$K$29:$K$33,0),)," ")</f>
        <v>240</v>
      </c>
      <c r="AZ582" s="144">
        <f t="shared" si="83"/>
        <v>5.5556000000000001</v>
      </c>
      <c r="BA582" s="144">
        <f t="shared" si="83"/>
        <v>3.3334999999999999</v>
      </c>
      <c r="BB582" s="144">
        <f t="shared" si="83"/>
        <v>4.4443999999999999</v>
      </c>
      <c r="BC582" s="144">
        <f t="shared" si="83"/>
        <v>2.2223000000000002</v>
      </c>
      <c r="BD582" s="144">
        <f t="shared" si="83"/>
        <v>6.6661999999999999</v>
      </c>
      <c r="BE582" s="144">
        <f t="shared" si="83"/>
        <v>1.1111</v>
      </c>
      <c r="BF582" s="126">
        <f t="shared" ref="BF582:BF640" si="87">IFERROR(AC582*100000+AD582*10000+AE582*1000+AF582*100+AG582*10+AH582," ")</f>
        <v>534261</v>
      </c>
      <c r="BG582" s="149"/>
    </row>
    <row r="583" spans="1:59" x14ac:dyDescent="0.15">
      <c r="A583" s="108">
        <f t="shared" si="82"/>
        <v>361</v>
      </c>
      <c r="B583" s="54" t="s">
        <v>953</v>
      </c>
      <c r="C583" s="109" t="s">
        <v>204</v>
      </c>
      <c r="D583" s="109" t="s">
        <v>210</v>
      </c>
      <c r="E583" s="110"/>
      <c r="F583" s="110"/>
      <c r="G583" s="110"/>
      <c r="H583" s="110"/>
      <c r="I583" s="110"/>
      <c r="J583" s="110"/>
      <c r="K583" s="110"/>
      <c r="L583" s="114"/>
      <c r="M583" s="114"/>
      <c r="N583" s="114"/>
      <c r="O583" s="114"/>
      <c r="P583" s="114"/>
      <c r="Q583" s="17"/>
      <c r="R583" s="17"/>
      <c r="S583" s="17"/>
      <c r="T583" s="17"/>
      <c r="U583" s="17"/>
      <c r="V583" s="17"/>
      <c r="W583" s="122"/>
      <c r="X583" s="122"/>
      <c r="Y583" s="122"/>
      <c r="Z583" s="122"/>
      <c r="AA583" s="122"/>
      <c r="AB583" s="122"/>
      <c r="AC583" s="126" t="str">
        <f t="shared" ref="AC583:AE640" si="88">IFERROR(IF($B583="すえきすえぞー(レア1)",AC$401,RANK(AZ583,$AZ583:$BE583,1))," ")</f>
        <v xml:space="preserve"> </v>
      </c>
      <c r="AD583" s="126" t="str">
        <f t="shared" si="88"/>
        <v xml:space="preserve"> </v>
      </c>
      <c r="AE583" s="126" t="str">
        <f t="shared" si="88"/>
        <v xml:space="preserve"> </v>
      </c>
      <c r="AF583" s="126" t="str">
        <f t="shared" si="85"/>
        <v xml:space="preserve"> </v>
      </c>
      <c r="AG583" s="126" t="str">
        <f t="shared" si="85"/>
        <v xml:space="preserve"> </v>
      </c>
      <c r="AH583" s="126" t="str">
        <f t="shared" si="85"/>
        <v xml:space="preserve"> </v>
      </c>
      <c r="AI583" s="134"/>
      <c r="AJ583" s="134"/>
      <c r="AK583" s="134"/>
      <c r="AL583" s="134"/>
      <c r="AM583" s="134" t="str">
        <f t="shared" si="86"/>
        <v xml:space="preserve"> </v>
      </c>
      <c r="AN583" s="135" t="str">
        <f t="shared" si="84"/>
        <v xml:space="preserve"> </v>
      </c>
      <c r="AO583" s="135" t="str">
        <f t="shared" si="84"/>
        <v xml:space="preserve"> </v>
      </c>
      <c r="AP583" s="135" t="str">
        <f t="shared" si="84"/>
        <v xml:space="preserve"> </v>
      </c>
      <c r="AQ583" s="135" t="str">
        <f t="shared" si="84"/>
        <v xml:space="preserve"> </v>
      </c>
      <c r="AR583" s="135" t="str">
        <f t="shared" si="84"/>
        <v xml:space="preserve"> </v>
      </c>
      <c r="AS583" s="143"/>
      <c r="AT583" s="144" t="str">
        <f>IFERROR(Q583*INDEX(相性スクリプト1!$L$29:$L$33,MATCH(W583,相性スクリプト1!$K$29:$K$33,0),)," ")</f>
        <v xml:space="preserve"> </v>
      </c>
      <c r="AU583" s="144" t="str">
        <f>IFERROR(R583*INDEX(相性スクリプト1!$L$29:$L$33,MATCH(X583,相性スクリプト1!$K$29:$K$33,0),)," ")</f>
        <v xml:space="preserve"> </v>
      </c>
      <c r="AV583" s="144" t="str">
        <f>IFERROR(S583*INDEX(相性スクリプト1!$L$29:$L$33,MATCH(Y583,相性スクリプト1!$K$29:$K$33,0),)," ")</f>
        <v xml:space="preserve"> </v>
      </c>
      <c r="AW583" s="144" t="str">
        <f>IFERROR(T583*INDEX(相性スクリプト1!$L$29:$L$33,MATCH(Z583,相性スクリプト1!$K$29:$K$33,0),)," ")</f>
        <v xml:space="preserve"> </v>
      </c>
      <c r="AX583" s="144" t="str">
        <f>IFERROR(U583*INDEX(相性スクリプト1!$L$29:$L$33,MATCH(AA583,相性スクリプト1!$K$29:$K$33,0),)," ")</f>
        <v xml:space="preserve"> </v>
      </c>
      <c r="AY583" s="144" t="str">
        <f>IFERROR(V583*INDEX(相性スクリプト1!$L$29:$L$33,MATCH(AB583,相性スクリプト1!$K$29:$K$33,0),)," ")</f>
        <v xml:space="preserve"> </v>
      </c>
      <c r="AZ583" s="144" t="str">
        <f t="shared" si="83"/>
        <v xml:space="preserve"> </v>
      </c>
      <c r="BA583" s="144" t="str">
        <f t="shared" si="83"/>
        <v xml:space="preserve"> </v>
      </c>
      <c r="BB583" s="144" t="str">
        <f t="shared" si="83"/>
        <v xml:space="preserve"> </v>
      </c>
      <c r="BC583" s="144" t="str">
        <f t="shared" si="83"/>
        <v xml:space="preserve"> </v>
      </c>
      <c r="BD583" s="144" t="str">
        <f t="shared" si="83"/>
        <v xml:space="preserve"> </v>
      </c>
      <c r="BE583" s="144" t="str">
        <f t="shared" si="83"/>
        <v xml:space="preserve"> </v>
      </c>
      <c r="BF583" s="126" t="str">
        <f t="shared" si="87"/>
        <v xml:space="preserve"> </v>
      </c>
      <c r="BG583" s="149"/>
    </row>
    <row r="584" spans="1:59" x14ac:dyDescent="0.15">
      <c r="A584" s="108">
        <f t="shared" si="82"/>
        <v>361</v>
      </c>
      <c r="B584" s="54" t="s">
        <v>954</v>
      </c>
      <c r="C584" s="109" t="s">
        <v>204</v>
      </c>
      <c r="D584" s="109" t="s">
        <v>210</v>
      </c>
      <c r="E584" s="110" t="s">
        <v>128</v>
      </c>
      <c r="F584" s="110" t="s">
        <v>156</v>
      </c>
      <c r="G584" s="110">
        <v>310</v>
      </c>
      <c r="H584" s="110" t="s">
        <v>141</v>
      </c>
      <c r="I584" s="110">
        <v>-55</v>
      </c>
      <c r="J584" s="110" t="s">
        <v>133</v>
      </c>
      <c r="K584" s="110">
        <v>18</v>
      </c>
      <c r="L584" s="114" t="s">
        <v>947</v>
      </c>
      <c r="M584" s="114" t="s">
        <v>955</v>
      </c>
      <c r="N584" s="114"/>
      <c r="O584" s="114"/>
      <c r="P584" s="114"/>
      <c r="Q584" s="17">
        <v>116</v>
      </c>
      <c r="R584" s="17">
        <v>114</v>
      </c>
      <c r="S584" s="17">
        <v>168</v>
      </c>
      <c r="T584" s="17">
        <v>145</v>
      </c>
      <c r="U584" s="17">
        <v>67</v>
      </c>
      <c r="V584" s="17">
        <v>150</v>
      </c>
      <c r="W584" s="122" t="s">
        <v>134</v>
      </c>
      <c r="X584" s="122" t="s">
        <v>144</v>
      </c>
      <c r="Y584" s="122" t="s">
        <v>135</v>
      </c>
      <c r="Z584" s="122" t="s">
        <v>144</v>
      </c>
      <c r="AA584" s="122" t="s">
        <v>133</v>
      </c>
      <c r="AB584" s="122" t="s">
        <v>135</v>
      </c>
      <c r="AC584" s="126">
        <f t="shared" si="88"/>
        <v>5</v>
      </c>
      <c r="AD584" s="126">
        <f t="shared" si="88"/>
        <v>4</v>
      </c>
      <c r="AE584" s="126">
        <f t="shared" si="88"/>
        <v>1</v>
      </c>
      <c r="AF584" s="126">
        <f t="shared" si="85"/>
        <v>3</v>
      </c>
      <c r="AG584" s="126">
        <f t="shared" si="85"/>
        <v>6</v>
      </c>
      <c r="AH584" s="126">
        <f t="shared" si="85"/>
        <v>2</v>
      </c>
      <c r="AI584" s="134">
        <v>786</v>
      </c>
      <c r="AJ584" s="134">
        <v>0</v>
      </c>
      <c r="AK584" s="134">
        <v>0</v>
      </c>
      <c r="AL584" s="134">
        <v>228</v>
      </c>
      <c r="AM584" s="134">
        <f t="shared" si="86"/>
        <v>1014</v>
      </c>
      <c r="AN584" s="135">
        <f t="shared" si="84"/>
        <v>9.0972222222222218E-3</v>
      </c>
      <c r="AO584" s="135">
        <f t="shared" si="84"/>
        <v>0</v>
      </c>
      <c r="AP584" s="135">
        <f t="shared" si="84"/>
        <v>0</v>
      </c>
      <c r="AQ584" s="135">
        <f t="shared" si="84"/>
        <v>2.638888888888889E-3</v>
      </c>
      <c r="AR584" s="135">
        <f t="shared" si="84"/>
        <v>1.1736111111111112E-2</v>
      </c>
      <c r="AS584" s="143"/>
      <c r="AT584" s="144">
        <f>IFERROR(Q584*INDEX(相性スクリプト1!$L$29:$L$33,MATCH(W584,相性スクリプト1!$K$29:$K$33,0),)," ")</f>
        <v>58</v>
      </c>
      <c r="AU584" s="144">
        <f>IFERROR(R584*INDEX(相性スクリプト1!$L$29:$L$33,MATCH(X584,相性スクリプト1!$K$29:$K$33,0),)," ")</f>
        <v>114</v>
      </c>
      <c r="AV584" s="144">
        <f>IFERROR(S584*INDEX(相性スクリプト1!$L$29:$L$33,MATCH(Y584,相性スクリプト1!$K$29:$K$33,0),)," ")</f>
        <v>252</v>
      </c>
      <c r="AW584" s="144">
        <f>IFERROR(T584*INDEX(相性スクリプト1!$L$29:$L$33,MATCH(Z584,相性スクリプト1!$K$29:$K$33,0),)," ")</f>
        <v>145</v>
      </c>
      <c r="AX584" s="144">
        <f>IFERROR(U584*INDEX(相性スクリプト1!$L$29:$L$33,MATCH(AA584,相性スクリプト1!$K$29:$K$33,0),)," ")</f>
        <v>0</v>
      </c>
      <c r="AY584" s="144">
        <f>IFERROR(V584*INDEX(相性スクリプト1!$L$29:$L$33,MATCH(AB584,相性スクリプト1!$K$29:$K$33,0),)," ")</f>
        <v>225</v>
      </c>
      <c r="AZ584" s="144">
        <f t="shared" si="83"/>
        <v>5.5446</v>
      </c>
      <c r="BA584" s="144">
        <f t="shared" si="83"/>
        <v>4.4554999999999998</v>
      </c>
      <c r="BB584" s="144">
        <f t="shared" si="83"/>
        <v>1.1113999999999999</v>
      </c>
      <c r="BC584" s="144">
        <f t="shared" si="83"/>
        <v>3.3332999999999999</v>
      </c>
      <c r="BD584" s="144">
        <f t="shared" si="83"/>
        <v>6.6661999999999999</v>
      </c>
      <c r="BE584" s="144">
        <f t="shared" si="83"/>
        <v>2.2221000000000002</v>
      </c>
      <c r="BF584" s="126">
        <f t="shared" si="87"/>
        <v>541362</v>
      </c>
      <c r="BG584" s="149"/>
    </row>
    <row r="585" spans="1:59" x14ac:dyDescent="0.15">
      <c r="A585" s="108">
        <f t="shared" si="82"/>
        <v>361</v>
      </c>
      <c r="B585" s="54" t="s">
        <v>956</v>
      </c>
      <c r="C585" s="109" t="s">
        <v>204</v>
      </c>
      <c r="D585" s="109" t="s">
        <v>210</v>
      </c>
      <c r="E585" s="110" t="s">
        <v>128</v>
      </c>
      <c r="F585" s="110" t="s">
        <v>156</v>
      </c>
      <c r="G585" s="110">
        <v>350</v>
      </c>
      <c r="H585" s="110" t="s">
        <v>141</v>
      </c>
      <c r="I585" s="110">
        <v>45</v>
      </c>
      <c r="J585" s="110" t="s">
        <v>133</v>
      </c>
      <c r="K585" s="110">
        <v>18</v>
      </c>
      <c r="L585" s="114" t="s">
        <v>380</v>
      </c>
      <c r="M585" s="114"/>
      <c r="N585" s="114"/>
      <c r="O585" s="114"/>
      <c r="P585" s="114"/>
      <c r="Q585" s="17">
        <v>119</v>
      </c>
      <c r="R585" s="17">
        <v>102</v>
      </c>
      <c r="S585" s="17">
        <v>147</v>
      </c>
      <c r="T585" s="17">
        <v>93</v>
      </c>
      <c r="U585" s="17">
        <v>78</v>
      </c>
      <c r="V585" s="17">
        <v>139</v>
      </c>
      <c r="W585" s="122" t="s">
        <v>144</v>
      </c>
      <c r="X585" s="122" t="s">
        <v>134</v>
      </c>
      <c r="Y585" s="122" t="s">
        <v>144</v>
      </c>
      <c r="Z585" s="122" t="s">
        <v>134</v>
      </c>
      <c r="AA585" s="122" t="s">
        <v>133</v>
      </c>
      <c r="AB585" s="122" t="s">
        <v>144</v>
      </c>
      <c r="AC585" s="126">
        <f t="shared" si="88"/>
        <v>3</v>
      </c>
      <c r="AD585" s="126">
        <f t="shared" si="88"/>
        <v>4</v>
      </c>
      <c r="AE585" s="126">
        <f t="shared" si="88"/>
        <v>1</v>
      </c>
      <c r="AF585" s="126">
        <f t="shared" si="85"/>
        <v>5</v>
      </c>
      <c r="AG585" s="126">
        <f t="shared" si="85"/>
        <v>6</v>
      </c>
      <c r="AH585" s="126">
        <f t="shared" si="85"/>
        <v>2</v>
      </c>
      <c r="AI585" s="134">
        <v>254</v>
      </c>
      <c r="AJ585" s="134">
        <v>0</v>
      </c>
      <c r="AK585" s="134">
        <v>0</v>
      </c>
      <c r="AL585" s="134">
        <v>184</v>
      </c>
      <c r="AM585" s="134">
        <f t="shared" si="86"/>
        <v>438</v>
      </c>
      <c r="AN585" s="135">
        <f t="shared" si="84"/>
        <v>2.9398148148148148E-3</v>
      </c>
      <c r="AO585" s="135">
        <f t="shared" si="84"/>
        <v>0</v>
      </c>
      <c r="AP585" s="135">
        <f t="shared" si="84"/>
        <v>0</v>
      </c>
      <c r="AQ585" s="135">
        <f t="shared" si="84"/>
        <v>2.1296296296296298E-3</v>
      </c>
      <c r="AR585" s="135">
        <f t="shared" si="84"/>
        <v>5.0694444444444441E-3</v>
      </c>
      <c r="AS585" s="143"/>
      <c r="AT585" s="144">
        <f>IFERROR(Q585*INDEX(相性スクリプト1!$L$29:$L$33,MATCH(W585,相性スクリプト1!$K$29:$K$33,0),)," ")</f>
        <v>119</v>
      </c>
      <c r="AU585" s="144">
        <f>IFERROR(R585*INDEX(相性スクリプト1!$L$29:$L$33,MATCH(X585,相性スクリプト1!$K$29:$K$33,0),)," ")</f>
        <v>51</v>
      </c>
      <c r="AV585" s="144">
        <f>IFERROR(S585*INDEX(相性スクリプト1!$L$29:$L$33,MATCH(Y585,相性スクリプト1!$K$29:$K$33,0),)," ")</f>
        <v>147</v>
      </c>
      <c r="AW585" s="144">
        <f>IFERROR(T585*INDEX(相性スクリプト1!$L$29:$L$33,MATCH(Z585,相性スクリプト1!$K$29:$K$33,0),)," ")</f>
        <v>46.5</v>
      </c>
      <c r="AX585" s="144">
        <f>IFERROR(U585*INDEX(相性スクリプト1!$L$29:$L$33,MATCH(AA585,相性スクリプト1!$K$29:$K$33,0),)," ")</f>
        <v>0</v>
      </c>
      <c r="AY585" s="144">
        <f>IFERROR(V585*INDEX(相性スクリプト1!$L$29:$L$33,MATCH(AB585,相性スクリプト1!$K$29:$K$33,0),)," ")</f>
        <v>139</v>
      </c>
      <c r="AZ585" s="144">
        <f t="shared" si="83"/>
        <v>3.3335999999999997</v>
      </c>
      <c r="BA585" s="144">
        <f t="shared" si="83"/>
        <v>4.4444999999999997</v>
      </c>
      <c r="BB585" s="144">
        <f t="shared" si="83"/>
        <v>1.1113999999999999</v>
      </c>
      <c r="BC585" s="144">
        <f t="shared" si="83"/>
        <v>5.5552999999999999</v>
      </c>
      <c r="BD585" s="144">
        <f t="shared" si="83"/>
        <v>6.6661999999999999</v>
      </c>
      <c r="BE585" s="144">
        <f t="shared" si="83"/>
        <v>2.2221000000000002</v>
      </c>
      <c r="BF585" s="126">
        <f t="shared" si="87"/>
        <v>341562</v>
      </c>
      <c r="BG585" s="149"/>
    </row>
    <row r="586" spans="1:59" x14ac:dyDescent="0.15">
      <c r="A586" s="108">
        <f t="shared" si="82"/>
        <v>361</v>
      </c>
      <c r="B586" s="54" t="s">
        <v>957</v>
      </c>
      <c r="C586" s="109" t="s">
        <v>204</v>
      </c>
      <c r="D586" s="109" t="s">
        <v>210</v>
      </c>
      <c r="E586" s="110" t="s">
        <v>128</v>
      </c>
      <c r="F586" s="110" t="s">
        <v>156</v>
      </c>
      <c r="G586" s="110">
        <v>270</v>
      </c>
      <c r="H586" s="110" t="s">
        <v>149</v>
      </c>
      <c r="I586" s="110">
        <v>-35</v>
      </c>
      <c r="J586" s="110" t="s">
        <v>133</v>
      </c>
      <c r="K586" s="110">
        <v>18</v>
      </c>
      <c r="L586" s="114" t="s">
        <v>380</v>
      </c>
      <c r="M586" s="114"/>
      <c r="N586" s="114"/>
      <c r="O586" s="114"/>
      <c r="P586" s="114"/>
      <c r="Q586" s="17">
        <v>144</v>
      </c>
      <c r="R586" s="17">
        <v>132</v>
      </c>
      <c r="S586" s="17">
        <v>150</v>
      </c>
      <c r="T586" s="17">
        <v>136</v>
      </c>
      <c r="U586" s="17">
        <v>11</v>
      </c>
      <c r="V586" s="17">
        <v>221</v>
      </c>
      <c r="W586" s="122" t="s">
        <v>134</v>
      </c>
      <c r="X586" s="122" t="s">
        <v>144</v>
      </c>
      <c r="Y586" s="122" t="s">
        <v>144</v>
      </c>
      <c r="Z586" s="122" t="s">
        <v>134</v>
      </c>
      <c r="AA586" s="122" t="s">
        <v>133</v>
      </c>
      <c r="AB586" s="122" t="s">
        <v>131</v>
      </c>
      <c r="AC586" s="126">
        <f t="shared" si="88"/>
        <v>4</v>
      </c>
      <c r="AD586" s="126">
        <f t="shared" si="88"/>
        <v>3</v>
      </c>
      <c r="AE586" s="126">
        <f t="shared" si="88"/>
        <v>2</v>
      </c>
      <c r="AF586" s="126">
        <f t="shared" si="85"/>
        <v>5</v>
      </c>
      <c r="AG586" s="126">
        <f t="shared" si="85"/>
        <v>6</v>
      </c>
      <c r="AH586" s="126">
        <f t="shared" si="85"/>
        <v>1</v>
      </c>
      <c r="AI586" s="134">
        <v>799</v>
      </c>
      <c r="AJ586" s="134">
        <v>0</v>
      </c>
      <c r="AK586" s="134">
        <v>0</v>
      </c>
      <c r="AL586" s="134">
        <v>325</v>
      </c>
      <c r="AM586" s="134">
        <f t="shared" si="86"/>
        <v>1124</v>
      </c>
      <c r="AN586" s="135">
        <f t="shared" si="84"/>
        <v>9.2476851851851834E-3</v>
      </c>
      <c r="AO586" s="135">
        <f t="shared" si="84"/>
        <v>0</v>
      </c>
      <c r="AP586" s="135">
        <f t="shared" si="84"/>
        <v>0</v>
      </c>
      <c r="AQ586" s="135">
        <f t="shared" si="84"/>
        <v>3.7615740740740743E-3</v>
      </c>
      <c r="AR586" s="135">
        <f t="shared" si="84"/>
        <v>1.3009259259259259E-2</v>
      </c>
      <c r="AS586" s="143"/>
      <c r="AT586" s="144">
        <f>IFERROR(Q586*INDEX(相性スクリプト1!$L$29:$L$33,MATCH(W586,相性スクリプト1!$K$29:$K$33,0),)," ")</f>
        <v>72</v>
      </c>
      <c r="AU586" s="144">
        <f>IFERROR(R586*INDEX(相性スクリプト1!$L$29:$L$33,MATCH(X586,相性スクリプト1!$K$29:$K$33,0),)," ")</f>
        <v>132</v>
      </c>
      <c r="AV586" s="144">
        <f>IFERROR(S586*INDEX(相性スクリプト1!$L$29:$L$33,MATCH(Y586,相性スクリプト1!$K$29:$K$33,0),)," ")</f>
        <v>150</v>
      </c>
      <c r="AW586" s="144">
        <f>IFERROR(T586*INDEX(相性スクリプト1!$L$29:$L$33,MATCH(Z586,相性スクリプト1!$K$29:$K$33,0),)," ")</f>
        <v>68</v>
      </c>
      <c r="AX586" s="144">
        <f>IFERROR(U586*INDEX(相性スクリプト1!$L$29:$L$33,MATCH(AA586,相性スクリプト1!$K$29:$K$33,0),)," ")</f>
        <v>0</v>
      </c>
      <c r="AY586" s="144">
        <f>IFERROR(V586*INDEX(相性スクリプト1!$L$29:$L$33,MATCH(AB586,相性スクリプト1!$K$29:$K$33,0),)," ")</f>
        <v>442</v>
      </c>
      <c r="AZ586" s="144">
        <f t="shared" si="83"/>
        <v>4.4336000000000011</v>
      </c>
      <c r="BA586" s="144">
        <f t="shared" si="83"/>
        <v>3.3554999999999997</v>
      </c>
      <c r="BB586" s="144">
        <f t="shared" si="83"/>
        <v>2.2223999999999999</v>
      </c>
      <c r="BC586" s="144">
        <f t="shared" si="83"/>
        <v>5.5442999999999998</v>
      </c>
      <c r="BD586" s="144">
        <f t="shared" si="83"/>
        <v>6.6661999999999999</v>
      </c>
      <c r="BE586" s="144">
        <f t="shared" si="83"/>
        <v>1.1111</v>
      </c>
      <c r="BF586" s="126">
        <f t="shared" si="87"/>
        <v>432561</v>
      </c>
      <c r="BG586" s="149"/>
    </row>
    <row r="587" spans="1:59" x14ac:dyDescent="0.15">
      <c r="A587" s="108">
        <f t="shared" si="82"/>
        <v>362</v>
      </c>
      <c r="B587" s="54" t="s">
        <v>958</v>
      </c>
      <c r="C587" s="109" t="s">
        <v>204</v>
      </c>
      <c r="D587" s="109" t="s">
        <v>210</v>
      </c>
      <c r="E587" s="110"/>
      <c r="F587" s="110"/>
      <c r="G587" s="110"/>
      <c r="H587" s="110"/>
      <c r="I587" s="110"/>
      <c r="J587" s="110"/>
      <c r="K587" s="110"/>
      <c r="L587" s="114"/>
      <c r="M587" s="114"/>
      <c r="N587" s="114"/>
      <c r="O587" s="114"/>
      <c r="P587" s="114"/>
      <c r="Q587" s="17"/>
      <c r="R587" s="17"/>
      <c r="S587" s="17"/>
      <c r="T587" s="17"/>
      <c r="U587" s="17"/>
      <c r="V587" s="17"/>
      <c r="W587" s="122"/>
      <c r="X587" s="122"/>
      <c r="Y587" s="122"/>
      <c r="Z587" s="122"/>
      <c r="AA587" s="122"/>
      <c r="AB587" s="122"/>
      <c r="AC587" s="126" t="str">
        <f t="shared" si="88"/>
        <v xml:space="preserve"> </v>
      </c>
      <c r="AD587" s="126" t="str">
        <f t="shared" si="88"/>
        <v xml:space="preserve"> </v>
      </c>
      <c r="AE587" s="126" t="str">
        <f t="shared" si="88"/>
        <v xml:space="preserve"> </v>
      </c>
      <c r="AF587" s="126" t="str">
        <f t="shared" si="85"/>
        <v xml:space="preserve"> </v>
      </c>
      <c r="AG587" s="126" t="str">
        <f t="shared" si="85"/>
        <v xml:space="preserve"> </v>
      </c>
      <c r="AH587" s="126" t="str">
        <f t="shared" si="85"/>
        <v xml:space="preserve"> </v>
      </c>
      <c r="AI587" s="134"/>
      <c r="AJ587" s="134"/>
      <c r="AK587" s="134"/>
      <c r="AL587" s="134"/>
      <c r="AM587" s="134" t="str">
        <f t="shared" si="86"/>
        <v xml:space="preserve"> </v>
      </c>
      <c r="AN587" s="135" t="str">
        <f t="shared" si="84"/>
        <v xml:space="preserve"> </v>
      </c>
      <c r="AO587" s="135" t="str">
        <f t="shared" si="84"/>
        <v xml:space="preserve"> </v>
      </c>
      <c r="AP587" s="135" t="str">
        <f t="shared" si="84"/>
        <v xml:space="preserve"> </v>
      </c>
      <c r="AQ587" s="135" t="str">
        <f t="shared" si="84"/>
        <v xml:space="preserve"> </v>
      </c>
      <c r="AR587" s="135" t="str">
        <f t="shared" si="84"/>
        <v xml:space="preserve"> </v>
      </c>
      <c r="AS587" s="143"/>
      <c r="AT587" s="144" t="str">
        <f>IFERROR(Q587*INDEX(相性スクリプト1!$L$29:$L$33,MATCH(W587,相性スクリプト1!$K$29:$K$33,0),)," ")</f>
        <v xml:space="preserve"> </v>
      </c>
      <c r="AU587" s="144" t="str">
        <f>IFERROR(R587*INDEX(相性スクリプト1!$L$29:$L$33,MATCH(X587,相性スクリプト1!$K$29:$K$33,0),)," ")</f>
        <v xml:space="preserve"> </v>
      </c>
      <c r="AV587" s="144" t="str">
        <f>IFERROR(S587*INDEX(相性スクリプト1!$L$29:$L$33,MATCH(Y587,相性スクリプト1!$K$29:$K$33,0),)," ")</f>
        <v xml:space="preserve"> </v>
      </c>
      <c r="AW587" s="144" t="str">
        <f>IFERROR(T587*INDEX(相性スクリプト1!$L$29:$L$33,MATCH(Z587,相性スクリプト1!$K$29:$K$33,0),)," ")</f>
        <v xml:space="preserve"> </v>
      </c>
      <c r="AX587" s="144" t="str">
        <f>IFERROR(U587*INDEX(相性スクリプト1!$L$29:$L$33,MATCH(AA587,相性スクリプト1!$K$29:$K$33,0),)," ")</f>
        <v xml:space="preserve"> </v>
      </c>
      <c r="AY587" s="144" t="str">
        <f>IFERROR(V587*INDEX(相性スクリプト1!$L$29:$L$33,MATCH(AB587,相性スクリプト1!$K$29:$K$33,0),)," ")</f>
        <v xml:space="preserve"> </v>
      </c>
      <c r="AZ587" s="144" t="str">
        <f t="shared" si="83"/>
        <v xml:space="preserve"> </v>
      </c>
      <c r="BA587" s="144" t="str">
        <f t="shared" si="83"/>
        <v xml:space="preserve"> </v>
      </c>
      <c r="BB587" s="144" t="str">
        <f t="shared" si="83"/>
        <v xml:space="preserve"> </v>
      </c>
      <c r="BC587" s="144" t="str">
        <f t="shared" si="83"/>
        <v xml:space="preserve"> </v>
      </c>
      <c r="BD587" s="144" t="str">
        <f t="shared" si="83"/>
        <v xml:space="preserve"> </v>
      </c>
      <c r="BE587" s="144" t="str">
        <f t="shared" si="83"/>
        <v xml:space="preserve"> </v>
      </c>
      <c r="BF587" s="126" t="str">
        <f t="shared" si="87"/>
        <v xml:space="preserve"> </v>
      </c>
      <c r="BG587" s="149"/>
    </row>
    <row r="588" spans="1:59" x14ac:dyDescent="0.15">
      <c r="A588" s="108">
        <f t="shared" si="82"/>
        <v>362</v>
      </c>
      <c r="B588" s="54" t="s">
        <v>959</v>
      </c>
      <c r="C588" s="109" t="s">
        <v>204</v>
      </c>
      <c r="D588" s="109" t="s">
        <v>210</v>
      </c>
      <c r="E588" s="110" t="s">
        <v>128</v>
      </c>
      <c r="F588" s="110" t="s">
        <v>156</v>
      </c>
      <c r="G588" s="110">
        <v>270</v>
      </c>
      <c r="H588" s="110" t="s">
        <v>149</v>
      </c>
      <c r="I588" s="110">
        <v>75</v>
      </c>
      <c r="J588" s="110" t="s">
        <v>134</v>
      </c>
      <c r="K588" s="110">
        <v>18</v>
      </c>
      <c r="L588" s="114" t="s">
        <v>380</v>
      </c>
      <c r="M588" s="114"/>
      <c r="N588" s="114"/>
      <c r="O588" s="114"/>
      <c r="P588" s="114"/>
      <c r="Q588" s="17">
        <v>128</v>
      </c>
      <c r="R588" s="17">
        <v>118</v>
      </c>
      <c r="S588" s="17">
        <v>138</v>
      </c>
      <c r="T588" s="17">
        <v>109</v>
      </c>
      <c r="U588" s="17">
        <v>41</v>
      </c>
      <c r="V588" s="17">
        <v>157</v>
      </c>
      <c r="W588" s="122" t="s">
        <v>134</v>
      </c>
      <c r="X588" s="122" t="s">
        <v>144</v>
      </c>
      <c r="Y588" s="122" t="s">
        <v>135</v>
      </c>
      <c r="Z588" s="122" t="s">
        <v>134</v>
      </c>
      <c r="AA588" s="122" t="s">
        <v>133</v>
      </c>
      <c r="AB588" s="122" t="s">
        <v>135</v>
      </c>
      <c r="AC588" s="126">
        <f t="shared" si="88"/>
        <v>4</v>
      </c>
      <c r="AD588" s="126">
        <f t="shared" si="88"/>
        <v>3</v>
      </c>
      <c r="AE588" s="126">
        <f t="shared" si="88"/>
        <v>2</v>
      </c>
      <c r="AF588" s="126">
        <f t="shared" si="85"/>
        <v>5</v>
      </c>
      <c r="AG588" s="126">
        <f t="shared" si="85"/>
        <v>6</v>
      </c>
      <c r="AH588" s="126">
        <f t="shared" si="85"/>
        <v>1</v>
      </c>
      <c r="AI588" s="134">
        <v>2521</v>
      </c>
      <c r="AJ588" s="134">
        <v>0</v>
      </c>
      <c r="AK588" s="134">
        <v>0</v>
      </c>
      <c r="AL588" s="134">
        <v>291</v>
      </c>
      <c r="AM588" s="134">
        <f t="shared" si="86"/>
        <v>2812</v>
      </c>
      <c r="AN588" s="135">
        <f t="shared" si="84"/>
        <v>2.9178240740740744E-2</v>
      </c>
      <c r="AO588" s="135">
        <f t="shared" si="84"/>
        <v>0</v>
      </c>
      <c r="AP588" s="135">
        <f t="shared" si="84"/>
        <v>0</v>
      </c>
      <c r="AQ588" s="135">
        <f t="shared" si="84"/>
        <v>3.3680555555555556E-3</v>
      </c>
      <c r="AR588" s="135">
        <f t="shared" si="84"/>
        <v>3.2546296296296302E-2</v>
      </c>
      <c r="AS588" s="143"/>
      <c r="AT588" s="144">
        <f>IFERROR(Q588*INDEX(相性スクリプト1!$L$29:$L$33,MATCH(W588,相性スクリプト1!$K$29:$K$33,0),)," ")</f>
        <v>64</v>
      </c>
      <c r="AU588" s="144">
        <f>IFERROR(R588*INDEX(相性スクリプト1!$L$29:$L$33,MATCH(X588,相性スクリプト1!$K$29:$K$33,0),)," ")</f>
        <v>118</v>
      </c>
      <c r="AV588" s="144">
        <f>IFERROR(S588*INDEX(相性スクリプト1!$L$29:$L$33,MATCH(Y588,相性スクリプト1!$K$29:$K$33,0),)," ")</f>
        <v>207</v>
      </c>
      <c r="AW588" s="144">
        <f>IFERROR(T588*INDEX(相性スクリプト1!$L$29:$L$33,MATCH(Z588,相性スクリプト1!$K$29:$K$33,0),)," ")</f>
        <v>54.5</v>
      </c>
      <c r="AX588" s="144">
        <f>IFERROR(U588*INDEX(相性スクリプト1!$L$29:$L$33,MATCH(AA588,相性スクリプト1!$K$29:$K$33,0),)," ")</f>
        <v>0</v>
      </c>
      <c r="AY588" s="144">
        <f>IFERROR(V588*INDEX(相性スクリプト1!$L$29:$L$33,MATCH(AB588,相性スクリプト1!$K$29:$K$33,0),)," ")</f>
        <v>235.5</v>
      </c>
      <c r="AZ588" s="144">
        <f t="shared" si="83"/>
        <v>4.4336000000000011</v>
      </c>
      <c r="BA588" s="144">
        <f t="shared" si="83"/>
        <v>3.3445</v>
      </c>
      <c r="BB588" s="144">
        <f t="shared" si="83"/>
        <v>2.2223999999999999</v>
      </c>
      <c r="BC588" s="144">
        <f t="shared" si="83"/>
        <v>5.5552999999999999</v>
      </c>
      <c r="BD588" s="144">
        <f t="shared" si="83"/>
        <v>6.6661999999999999</v>
      </c>
      <c r="BE588" s="144">
        <f t="shared" si="83"/>
        <v>1.1111</v>
      </c>
      <c r="BF588" s="126">
        <f t="shared" si="87"/>
        <v>432561</v>
      </c>
      <c r="BG588" s="149"/>
    </row>
    <row r="589" spans="1:59" x14ac:dyDescent="0.15">
      <c r="A589" s="108">
        <f t="shared" si="82"/>
        <v>362</v>
      </c>
      <c r="B589" s="54" t="s">
        <v>960</v>
      </c>
      <c r="C589" s="109" t="s">
        <v>204</v>
      </c>
      <c r="D589" s="109" t="s">
        <v>210</v>
      </c>
      <c r="E589" s="110" t="s">
        <v>128</v>
      </c>
      <c r="F589" s="110" t="s">
        <v>156</v>
      </c>
      <c r="G589" s="110">
        <v>270</v>
      </c>
      <c r="H589" s="110" t="s">
        <v>149</v>
      </c>
      <c r="I589" s="110">
        <v>-35</v>
      </c>
      <c r="J589" s="110" t="s">
        <v>133</v>
      </c>
      <c r="K589" s="110">
        <v>18</v>
      </c>
      <c r="L589" s="114" t="s">
        <v>380</v>
      </c>
      <c r="M589" s="114" t="s">
        <v>961</v>
      </c>
      <c r="N589" s="114"/>
      <c r="O589" s="114"/>
      <c r="P589" s="114"/>
      <c r="Q589" s="17">
        <v>114</v>
      </c>
      <c r="R589" s="17">
        <v>169</v>
      </c>
      <c r="S589" s="17">
        <v>154</v>
      </c>
      <c r="T589" s="17">
        <v>117</v>
      </c>
      <c r="U589" s="17">
        <v>14</v>
      </c>
      <c r="V589" s="17">
        <v>224</v>
      </c>
      <c r="W589" s="122" t="s">
        <v>134</v>
      </c>
      <c r="X589" s="122" t="s">
        <v>144</v>
      </c>
      <c r="Y589" s="122" t="s">
        <v>144</v>
      </c>
      <c r="Z589" s="122" t="s">
        <v>134</v>
      </c>
      <c r="AA589" s="122" t="s">
        <v>133</v>
      </c>
      <c r="AB589" s="122" t="s">
        <v>131</v>
      </c>
      <c r="AC589" s="126">
        <f t="shared" si="88"/>
        <v>5</v>
      </c>
      <c r="AD589" s="126">
        <f t="shared" si="88"/>
        <v>2</v>
      </c>
      <c r="AE589" s="126">
        <f t="shared" si="88"/>
        <v>3</v>
      </c>
      <c r="AF589" s="126">
        <f t="shared" si="85"/>
        <v>4</v>
      </c>
      <c r="AG589" s="126">
        <f t="shared" si="85"/>
        <v>6</v>
      </c>
      <c r="AH589" s="126">
        <f t="shared" si="85"/>
        <v>1</v>
      </c>
      <c r="AI589" s="134">
        <v>1230</v>
      </c>
      <c r="AJ589" s="134">
        <v>0</v>
      </c>
      <c r="AK589" s="134">
        <v>0</v>
      </c>
      <c r="AL589" s="134">
        <v>210</v>
      </c>
      <c r="AM589" s="134">
        <f t="shared" si="86"/>
        <v>1440</v>
      </c>
      <c r="AN589" s="135">
        <f t="shared" si="84"/>
        <v>1.4236111111111111E-2</v>
      </c>
      <c r="AO589" s="135">
        <f t="shared" si="84"/>
        <v>0</v>
      </c>
      <c r="AP589" s="135">
        <f t="shared" si="84"/>
        <v>0</v>
      </c>
      <c r="AQ589" s="135">
        <f t="shared" si="84"/>
        <v>2.4305555555555556E-3</v>
      </c>
      <c r="AR589" s="135">
        <f t="shared" si="84"/>
        <v>1.6666666666666666E-2</v>
      </c>
      <c r="AS589" s="143"/>
      <c r="AT589" s="144">
        <f>IFERROR(Q589*INDEX(相性スクリプト1!$L$29:$L$33,MATCH(W589,相性スクリプト1!$K$29:$K$33,0),)," ")</f>
        <v>57</v>
      </c>
      <c r="AU589" s="144">
        <f>IFERROR(R589*INDEX(相性スクリプト1!$L$29:$L$33,MATCH(X589,相性スクリプト1!$K$29:$K$33,0),)," ")</f>
        <v>169</v>
      </c>
      <c r="AV589" s="144">
        <f>IFERROR(S589*INDEX(相性スクリプト1!$L$29:$L$33,MATCH(Y589,相性スクリプト1!$K$29:$K$33,0),)," ")</f>
        <v>154</v>
      </c>
      <c r="AW589" s="144">
        <f>IFERROR(T589*INDEX(相性スクリプト1!$L$29:$L$33,MATCH(Z589,相性スクリプト1!$K$29:$K$33,0),)," ")</f>
        <v>58.5</v>
      </c>
      <c r="AX589" s="144">
        <f>IFERROR(U589*INDEX(相性スクリプト1!$L$29:$L$33,MATCH(AA589,相性スクリプト1!$K$29:$K$33,0),)," ")</f>
        <v>0</v>
      </c>
      <c r="AY589" s="144">
        <f>IFERROR(V589*INDEX(相性スクリプト1!$L$29:$L$33,MATCH(AB589,相性スクリプト1!$K$29:$K$33,0),)," ")</f>
        <v>448</v>
      </c>
      <c r="AZ589" s="144">
        <f t="shared" si="83"/>
        <v>5.5556000000000001</v>
      </c>
      <c r="BA589" s="144">
        <f t="shared" si="83"/>
        <v>2.2225000000000001</v>
      </c>
      <c r="BB589" s="144">
        <f t="shared" si="83"/>
        <v>3.3333999999999997</v>
      </c>
      <c r="BC589" s="144">
        <f t="shared" si="83"/>
        <v>4.4443000000000001</v>
      </c>
      <c r="BD589" s="144">
        <f t="shared" si="83"/>
        <v>6.6661999999999999</v>
      </c>
      <c r="BE589" s="144">
        <f t="shared" si="83"/>
        <v>1.1111</v>
      </c>
      <c r="BF589" s="126">
        <f t="shared" si="87"/>
        <v>523461</v>
      </c>
      <c r="BG589" s="149"/>
    </row>
    <row r="590" spans="1:59" x14ac:dyDescent="0.15">
      <c r="A590" s="108">
        <f t="shared" si="82"/>
        <v>362</v>
      </c>
      <c r="B590" s="54" t="s">
        <v>962</v>
      </c>
      <c r="C590" s="109" t="s">
        <v>204</v>
      </c>
      <c r="D590" s="109" t="s">
        <v>210</v>
      </c>
      <c r="E590" s="110" t="s">
        <v>128</v>
      </c>
      <c r="F590" s="110" t="s">
        <v>156</v>
      </c>
      <c r="G590" s="110">
        <v>270</v>
      </c>
      <c r="H590" s="110" t="s">
        <v>149</v>
      </c>
      <c r="I590" s="110">
        <v>75</v>
      </c>
      <c r="J590" s="110" t="s">
        <v>134</v>
      </c>
      <c r="K590" s="110">
        <v>18</v>
      </c>
      <c r="L590" s="114" t="s">
        <v>380</v>
      </c>
      <c r="M590" s="114"/>
      <c r="N590" s="114"/>
      <c r="O590" s="114"/>
      <c r="P590" s="114"/>
      <c r="Q590" s="17">
        <v>92</v>
      </c>
      <c r="R590" s="17">
        <v>111</v>
      </c>
      <c r="S590" s="17">
        <v>151</v>
      </c>
      <c r="T590" s="17">
        <v>117</v>
      </c>
      <c r="U590" s="17">
        <v>49</v>
      </c>
      <c r="V590" s="17">
        <v>236</v>
      </c>
      <c r="W590" s="122" t="s">
        <v>134</v>
      </c>
      <c r="X590" s="122" t="s">
        <v>144</v>
      </c>
      <c r="Y590" s="122" t="s">
        <v>135</v>
      </c>
      <c r="Z590" s="122" t="s">
        <v>134</v>
      </c>
      <c r="AA590" s="122" t="s">
        <v>133</v>
      </c>
      <c r="AB590" s="122" t="s">
        <v>135</v>
      </c>
      <c r="AC590" s="126">
        <f t="shared" si="88"/>
        <v>5</v>
      </c>
      <c r="AD590" s="126">
        <f t="shared" si="88"/>
        <v>3</v>
      </c>
      <c r="AE590" s="126">
        <f t="shared" si="88"/>
        <v>2</v>
      </c>
      <c r="AF590" s="126">
        <f t="shared" si="85"/>
        <v>4</v>
      </c>
      <c r="AG590" s="126">
        <f t="shared" si="85"/>
        <v>6</v>
      </c>
      <c r="AH590" s="126">
        <f t="shared" si="85"/>
        <v>1</v>
      </c>
      <c r="AI590" s="134" t="s">
        <v>295</v>
      </c>
      <c r="AJ590" s="134" t="s">
        <v>295</v>
      </c>
      <c r="AK590" s="134" t="s">
        <v>295</v>
      </c>
      <c r="AL590" s="134" t="s">
        <v>295</v>
      </c>
      <c r="AM590" s="134" t="str">
        <f t="shared" si="86"/>
        <v>-</v>
      </c>
      <c r="AN590" s="135" t="str">
        <f t="shared" si="84"/>
        <v>-</v>
      </c>
      <c r="AO590" s="135" t="str">
        <f t="shared" si="84"/>
        <v>-</v>
      </c>
      <c r="AP590" s="135" t="str">
        <f t="shared" si="84"/>
        <v>-</v>
      </c>
      <c r="AQ590" s="135" t="str">
        <f t="shared" si="84"/>
        <v>-</v>
      </c>
      <c r="AR590" s="135" t="str">
        <f t="shared" si="84"/>
        <v>-</v>
      </c>
      <c r="AS590" s="143"/>
      <c r="AT590" s="144">
        <f>IFERROR(Q590*INDEX(相性スクリプト1!$L$29:$L$33,MATCH(W590,相性スクリプト1!$K$29:$K$33,0),)," ")</f>
        <v>46</v>
      </c>
      <c r="AU590" s="144">
        <f>IFERROR(R590*INDEX(相性スクリプト1!$L$29:$L$33,MATCH(X590,相性スクリプト1!$K$29:$K$33,0),)," ")</f>
        <v>111</v>
      </c>
      <c r="AV590" s="144">
        <f>IFERROR(S590*INDEX(相性スクリプト1!$L$29:$L$33,MATCH(Y590,相性スクリプト1!$K$29:$K$33,0),)," ")</f>
        <v>226.5</v>
      </c>
      <c r="AW590" s="144">
        <f>IFERROR(T590*INDEX(相性スクリプト1!$L$29:$L$33,MATCH(Z590,相性スクリプト1!$K$29:$K$33,0),)," ")</f>
        <v>58.5</v>
      </c>
      <c r="AX590" s="144">
        <f>IFERROR(U590*INDEX(相性スクリプト1!$L$29:$L$33,MATCH(AA590,相性スクリプト1!$K$29:$K$33,0),)," ")</f>
        <v>0</v>
      </c>
      <c r="AY590" s="144">
        <f>IFERROR(V590*INDEX(相性スクリプト1!$L$29:$L$33,MATCH(AB590,相性スクリプト1!$K$29:$K$33,0),)," ")</f>
        <v>354</v>
      </c>
      <c r="AZ590" s="144">
        <f t="shared" si="83"/>
        <v>5.5556000000000001</v>
      </c>
      <c r="BA590" s="144">
        <f t="shared" si="83"/>
        <v>3.3445</v>
      </c>
      <c r="BB590" s="144">
        <f t="shared" si="83"/>
        <v>2.2223999999999999</v>
      </c>
      <c r="BC590" s="144">
        <f t="shared" si="83"/>
        <v>4.4333000000000009</v>
      </c>
      <c r="BD590" s="144">
        <f t="shared" si="83"/>
        <v>6.6661999999999999</v>
      </c>
      <c r="BE590" s="144">
        <f t="shared" si="83"/>
        <v>1.1111</v>
      </c>
      <c r="BF590" s="126">
        <f t="shared" si="87"/>
        <v>532461</v>
      </c>
      <c r="BG590" s="149" t="s">
        <v>296</v>
      </c>
    </row>
    <row r="591" spans="1:59" x14ac:dyDescent="0.15">
      <c r="A591" s="108">
        <f t="shared" si="82"/>
        <v>363</v>
      </c>
      <c r="B591" s="54" t="s">
        <v>963</v>
      </c>
      <c r="C591" s="109" t="s">
        <v>204</v>
      </c>
      <c r="D591" s="109" t="s">
        <v>210</v>
      </c>
      <c r="E591" s="110"/>
      <c r="F591" s="110"/>
      <c r="G591" s="110"/>
      <c r="H591" s="110"/>
      <c r="I591" s="110"/>
      <c r="J591" s="110"/>
      <c r="K591" s="110"/>
      <c r="L591" s="114"/>
      <c r="M591" s="114"/>
      <c r="N591" s="114"/>
      <c r="O591" s="114"/>
      <c r="P591" s="114"/>
      <c r="Q591" s="17"/>
      <c r="R591" s="17"/>
      <c r="S591" s="17"/>
      <c r="T591" s="17"/>
      <c r="U591" s="17"/>
      <c r="V591" s="17"/>
      <c r="W591" s="122"/>
      <c r="X591" s="122"/>
      <c r="Y591" s="122"/>
      <c r="Z591" s="122"/>
      <c r="AA591" s="122"/>
      <c r="AB591" s="122"/>
      <c r="AC591" s="126" t="str">
        <f t="shared" si="88"/>
        <v xml:space="preserve"> </v>
      </c>
      <c r="AD591" s="126" t="str">
        <f t="shared" si="88"/>
        <v xml:space="preserve"> </v>
      </c>
      <c r="AE591" s="126" t="str">
        <f t="shared" si="88"/>
        <v xml:space="preserve"> </v>
      </c>
      <c r="AF591" s="126" t="str">
        <f t="shared" si="85"/>
        <v xml:space="preserve"> </v>
      </c>
      <c r="AG591" s="126" t="str">
        <f t="shared" si="85"/>
        <v xml:space="preserve"> </v>
      </c>
      <c r="AH591" s="126" t="str">
        <f t="shared" si="85"/>
        <v xml:space="preserve"> </v>
      </c>
      <c r="AI591" s="134"/>
      <c r="AJ591" s="134"/>
      <c r="AK591" s="134"/>
      <c r="AL591" s="134"/>
      <c r="AM591" s="134" t="str">
        <f t="shared" si="86"/>
        <v xml:space="preserve"> </v>
      </c>
      <c r="AN591" s="135" t="str">
        <f t="shared" si="84"/>
        <v xml:space="preserve"> </v>
      </c>
      <c r="AO591" s="135" t="str">
        <f t="shared" si="84"/>
        <v xml:space="preserve"> </v>
      </c>
      <c r="AP591" s="135" t="str">
        <f t="shared" si="84"/>
        <v xml:space="preserve"> </v>
      </c>
      <c r="AQ591" s="135" t="str">
        <f t="shared" si="84"/>
        <v xml:space="preserve"> </v>
      </c>
      <c r="AR591" s="135" t="str">
        <f t="shared" si="84"/>
        <v xml:space="preserve"> </v>
      </c>
      <c r="AS591" s="143"/>
      <c r="AT591" s="144" t="str">
        <f>IFERROR(Q591*INDEX(相性スクリプト1!$L$29:$L$33,MATCH(W591,相性スクリプト1!$K$29:$K$33,0),)," ")</f>
        <v xml:space="preserve"> </v>
      </c>
      <c r="AU591" s="144" t="str">
        <f>IFERROR(R591*INDEX(相性スクリプト1!$L$29:$L$33,MATCH(X591,相性スクリプト1!$K$29:$K$33,0),)," ")</f>
        <v xml:space="preserve"> </v>
      </c>
      <c r="AV591" s="144" t="str">
        <f>IFERROR(S591*INDEX(相性スクリプト1!$L$29:$L$33,MATCH(Y591,相性スクリプト1!$K$29:$K$33,0),)," ")</f>
        <v xml:space="preserve"> </v>
      </c>
      <c r="AW591" s="144" t="str">
        <f>IFERROR(T591*INDEX(相性スクリプト1!$L$29:$L$33,MATCH(Z591,相性スクリプト1!$K$29:$K$33,0),)," ")</f>
        <v xml:space="preserve"> </v>
      </c>
      <c r="AX591" s="144" t="str">
        <f>IFERROR(U591*INDEX(相性スクリプト1!$L$29:$L$33,MATCH(AA591,相性スクリプト1!$K$29:$K$33,0),)," ")</f>
        <v xml:space="preserve"> </v>
      </c>
      <c r="AY591" s="144" t="str">
        <f>IFERROR(V591*INDEX(相性スクリプト1!$L$29:$L$33,MATCH(AB591,相性スクリプト1!$K$29:$K$33,0),)," ")</f>
        <v xml:space="preserve"> </v>
      </c>
      <c r="AZ591" s="144" t="str">
        <f t="shared" si="83"/>
        <v xml:space="preserve"> </v>
      </c>
      <c r="BA591" s="144" t="str">
        <f t="shared" si="83"/>
        <v xml:space="preserve"> </v>
      </c>
      <c r="BB591" s="144" t="str">
        <f t="shared" si="83"/>
        <v xml:space="preserve"> </v>
      </c>
      <c r="BC591" s="144" t="str">
        <f t="shared" si="83"/>
        <v xml:space="preserve"> </v>
      </c>
      <c r="BD591" s="144" t="str">
        <f t="shared" si="83"/>
        <v xml:space="preserve"> </v>
      </c>
      <c r="BE591" s="144" t="str">
        <f t="shared" si="83"/>
        <v xml:space="preserve"> </v>
      </c>
      <c r="BF591" s="126" t="str">
        <f t="shared" si="87"/>
        <v xml:space="preserve"> </v>
      </c>
      <c r="BG591" s="149"/>
    </row>
    <row r="592" spans="1:59" x14ac:dyDescent="0.15">
      <c r="A592" s="108">
        <f t="shared" si="82"/>
        <v>363</v>
      </c>
      <c r="B592" s="54" t="s">
        <v>964</v>
      </c>
      <c r="C592" s="109" t="s">
        <v>204</v>
      </c>
      <c r="D592" s="109" t="s">
        <v>210</v>
      </c>
      <c r="E592" s="110" t="s">
        <v>128</v>
      </c>
      <c r="F592" s="110" t="s">
        <v>150</v>
      </c>
      <c r="G592" s="110">
        <v>250</v>
      </c>
      <c r="H592" s="110" t="s">
        <v>149</v>
      </c>
      <c r="I592" s="110">
        <v>-35</v>
      </c>
      <c r="J592" s="110" t="s">
        <v>133</v>
      </c>
      <c r="K592" s="110">
        <v>18</v>
      </c>
      <c r="L592" s="114" t="s">
        <v>380</v>
      </c>
      <c r="M592" s="114"/>
      <c r="N592" s="114"/>
      <c r="O592" s="114"/>
      <c r="P592" s="114"/>
      <c r="Q592" s="17">
        <v>110</v>
      </c>
      <c r="R592" s="17">
        <v>130</v>
      </c>
      <c r="S592" s="17">
        <v>140</v>
      </c>
      <c r="T592" s="17">
        <v>100</v>
      </c>
      <c r="U592" s="17">
        <v>10</v>
      </c>
      <c r="V592" s="17">
        <v>220</v>
      </c>
      <c r="W592" s="122" t="s">
        <v>134</v>
      </c>
      <c r="X592" s="122" t="s">
        <v>144</v>
      </c>
      <c r="Y592" s="122" t="s">
        <v>144</v>
      </c>
      <c r="Z592" s="122" t="s">
        <v>134</v>
      </c>
      <c r="AA592" s="122" t="s">
        <v>133</v>
      </c>
      <c r="AB592" s="122" t="s">
        <v>131</v>
      </c>
      <c r="AC592" s="126">
        <f t="shared" si="88"/>
        <v>4</v>
      </c>
      <c r="AD592" s="126">
        <f t="shared" si="88"/>
        <v>3</v>
      </c>
      <c r="AE592" s="126">
        <f t="shared" si="88"/>
        <v>2</v>
      </c>
      <c r="AF592" s="126">
        <f t="shared" si="85"/>
        <v>5</v>
      </c>
      <c r="AG592" s="126">
        <f t="shared" si="85"/>
        <v>6</v>
      </c>
      <c r="AH592" s="126">
        <f t="shared" si="85"/>
        <v>1</v>
      </c>
      <c r="AI592" s="134" t="s">
        <v>295</v>
      </c>
      <c r="AJ592" s="134" t="s">
        <v>295</v>
      </c>
      <c r="AK592" s="134" t="s">
        <v>295</v>
      </c>
      <c r="AL592" s="134" t="s">
        <v>295</v>
      </c>
      <c r="AM592" s="134" t="str">
        <f t="shared" si="86"/>
        <v>-</v>
      </c>
      <c r="AN592" s="135" t="str">
        <f t="shared" si="84"/>
        <v>-</v>
      </c>
      <c r="AO592" s="135" t="str">
        <f t="shared" si="84"/>
        <v>-</v>
      </c>
      <c r="AP592" s="135" t="str">
        <f t="shared" si="84"/>
        <v>-</v>
      </c>
      <c r="AQ592" s="135" t="str">
        <f t="shared" si="84"/>
        <v>-</v>
      </c>
      <c r="AR592" s="135" t="str">
        <f t="shared" si="84"/>
        <v>-</v>
      </c>
      <c r="AS592" s="143"/>
      <c r="AT592" s="144">
        <f>IFERROR(Q592*INDEX(相性スクリプト1!$L$29:$L$33,MATCH(W592,相性スクリプト1!$K$29:$K$33,0),)," ")</f>
        <v>55</v>
      </c>
      <c r="AU592" s="144">
        <f>IFERROR(R592*INDEX(相性スクリプト1!$L$29:$L$33,MATCH(X592,相性スクリプト1!$K$29:$K$33,0),)," ")</f>
        <v>130</v>
      </c>
      <c r="AV592" s="144">
        <f>IFERROR(S592*INDEX(相性スクリプト1!$L$29:$L$33,MATCH(Y592,相性スクリプト1!$K$29:$K$33,0),)," ")</f>
        <v>140</v>
      </c>
      <c r="AW592" s="144">
        <f>IFERROR(T592*INDEX(相性スクリプト1!$L$29:$L$33,MATCH(Z592,相性スクリプト1!$K$29:$K$33,0),)," ")</f>
        <v>50</v>
      </c>
      <c r="AX592" s="144">
        <f>IFERROR(U592*INDEX(相性スクリプト1!$L$29:$L$33,MATCH(AA592,相性スクリプト1!$K$29:$K$33,0),)," ")</f>
        <v>0</v>
      </c>
      <c r="AY592" s="144">
        <f>IFERROR(V592*INDEX(相性スクリプト1!$L$29:$L$33,MATCH(AB592,相性スクリプト1!$K$29:$K$33,0),)," ")</f>
        <v>440</v>
      </c>
      <c r="AZ592" s="144">
        <f t="shared" si="83"/>
        <v>4.4446000000000003</v>
      </c>
      <c r="BA592" s="144">
        <f t="shared" si="83"/>
        <v>3.3334999999999999</v>
      </c>
      <c r="BB592" s="144">
        <f t="shared" si="83"/>
        <v>2.2223999999999999</v>
      </c>
      <c r="BC592" s="144">
        <f t="shared" si="83"/>
        <v>5.5552999999999999</v>
      </c>
      <c r="BD592" s="144">
        <f t="shared" si="83"/>
        <v>6.6661999999999999</v>
      </c>
      <c r="BE592" s="144">
        <f t="shared" si="83"/>
        <v>1.1111</v>
      </c>
      <c r="BF592" s="126">
        <f t="shared" si="87"/>
        <v>432561</v>
      </c>
      <c r="BG592" s="149" t="s">
        <v>965</v>
      </c>
    </row>
    <row r="593" spans="1:59" x14ac:dyDescent="0.15">
      <c r="A593" s="108">
        <f t="shared" si="82"/>
        <v>364</v>
      </c>
      <c r="B593" s="54" t="s">
        <v>966</v>
      </c>
      <c r="C593" s="109" t="s">
        <v>967</v>
      </c>
      <c r="D593" s="109" t="s">
        <v>159</v>
      </c>
      <c r="E593" s="110" t="s">
        <v>128</v>
      </c>
      <c r="F593" s="110" t="s">
        <v>140</v>
      </c>
      <c r="G593" s="110">
        <v>380</v>
      </c>
      <c r="H593" s="110" t="s">
        <v>155</v>
      </c>
      <c r="I593" s="110">
        <v>15</v>
      </c>
      <c r="J593" s="110" t="s">
        <v>162</v>
      </c>
      <c r="K593" s="110">
        <v>18</v>
      </c>
      <c r="L593" s="114"/>
      <c r="M593" s="114"/>
      <c r="N593" s="114"/>
      <c r="O593" s="114"/>
      <c r="P593" s="114" t="s">
        <v>516</v>
      </c>
      <c r="Q593" s="17">
        <v>150</v>
      </c>
      <c r="R593" s="17">
        <v>160</v>
      </c>
      <c r="S593" s="17">
        <v>70</v>
      </c>
      <c r="T593" s="17">
        <v>100</v>
      </c>
      <c r="U593" s="17">
        <v>90</v>
      </c>
      <c r="V593" s="17">
        <v>140</v>
      </c>
      <c r="W593" s="122" t="s">
        <v>135</v>
      </c>
      <c r="X593" s="122" t="s">
        <v>135</v>
      </c>
      <c r="Y593" s="122" t="s">
        <v>134</v>
      </c>
      <c r="Z593" s="122" t="s">
        <v>134</v>
      </c>
      <c r="AA593" s="122" t="s">
        <v>134</v>
      </c>
      <c r="AB593" s="122" t="s">
        <v>135</v>
      </c>
      <c r="AC593" s="126">
        <f t="shared" si="88"/>
        <v>2</v>
      </c>
      <c r="AD593" s="126">
        <f t="shared" si="88"/>
        <v>1</v>
      </c>
      <c r="AE593" s="126">
        <f t="shared" si="88"/>
        <v>6</v>
      </c>
      <c r="AF593" s="126">
        <f t="shared" si="85"/>
        <v>4</v>
      </c>
      <c r="AG593" s="126">
        <f t="shared" si="85"/>
        <v>5</v>
      </c>
      <c r="AH593" s="126">
        <f t="shared" si="85"/>
        <v>3</v>
      </c>
      <c r="AI593" s="134">
        <v>5</v>
      </c>
      <c r="AJ593" s="134">
        <v>0</v>
      </c>
      <c r="AK593" s="134">
        <v>0</v>
      </c>
      <c r="AL593" s="134">
        <v>2640</v>
      </c>
      <c r="AM593" s="134">
        <f t="shared" si="86"/>
        <v>2645</v>
      </c>
      <c r="AN593" s="135">
        <f t="shared" si="84"/>
        <v>5.7870370370370373E-5</v>
      </c>
      <c r="AO593" s="135">
        <f t="shared" si="84"/>
        <v>0</v>
      </c>
      <c r="AP593" s="135">
        <f t="shared" si="84"/>
        <v>0</v>
      </c>
      <c r="AQ593" s="135">
        <f t="shared" si="84"/>
        <v>3.0555555555555555E-2</v>
      </c>
      <c r="AR593" s="135">
        <f t="shared" si="84"/>
        <v>3.0613425925925926E-2</v>
      </c>
      <c r="AS593" s="143"/>
      <c r="AT593" s="144">
        <f>IFERROR(Q593*INDEX(相性スクリプト1!$L$29:$L$33,MATCH(W593,相性スクリプト1!$K$29:$K$33,0),)," ")</f>
        <v>225</v>
      </c>
      <c r="AU593" s="144">
        <f>IFERROR(R593*INDEX(相性スクリプト1!$L$29:$L$33,MATCH(X593,相性スクリプト1!$K$29:$K$33,0),)," ")</f>
        <v>240</v>
      </c>
      <c r="AV593" s="144">
        <f>IFERROR(S593*INDEX(相性スクリプト1!$L$29:$L$33,MATCH(Y593,相性スクリプト1!$K$29:$K$33,0),)," ")</f>
        <v>35</v>
      </c>
      <c r="AW593" s="144">
        <f>IFERROR(T593*INDEX(相性スクリプト1!$L$29:$L$33,MATCH(Z593,相性スクリプト1!$K$29:$K$33,0),)," ")</f>
        <v>50</v>
      </c>
      <c r="AX593" s="144">
        <f>IFERROR(U593*INDEX(相性スクリプト1!$L$29:$L$33,MATCH(AA593,相性スクリプト1!$K$29:$K$33,0),)," ")</f>
        <v>45</v>
      </c>
      <c r="AY593" s="144">
        <f>IFERROR(V593*INDEX(相性スクリプト1!$L$29:$L$33,MATCH(AB593,相性スクリプト1!$K$29:$K$33,0),)," ")</f>
        <v>210</v>
      </c>
      <c r="AZ593" s="144">
        <f t="shared" si="83"/>
        <v>2.2225999999999999</v>
      </c>
      <c r="BA593" s="144">
        <f t="shared" si="83"/>
        <v>1.1114999999999999</v>
      </c>
      <c r="BB593" s="144">
        <f t="shared" si="83"/>
        <v>6.6663999999999994</v>
      </c>
      <c r="BC593" s="144">
        <f t="shared" si="83"/>
        <v>4.4443000000000001</v>
      </c>
      <c r="BD593" s="144">
        <f t="shared" si="83"/>
        <v>5.5552000000000001</v>
      </c>
      <c r="BE593" s="144">
        <f t="shared" si="83"/>
        <v>3.3331</v>
      </c>
      <c r="BF593" s="126">
        <f t="shared" si="87"/>
        <v>216453</v>
      </c>
      <c r="BG593" s="149"/>
    </row>
    <row r="594" spans="1:59" x14ac:dyDescent="0.15">
      <c r="A594" s="108">
        <f t="shared" si="82"/>
        <v>364</v>
      </c>
      <c r="B594" s="54" t="s">
        <v>968</v>
      </c>
      <c r="C594" s="109" t="s">
        <v>967</v>
      </c>
      <c r="D594" s="109" t="s">
        <v>159</v>
      </c>
      <c r="E594" s="110" t="s">
        <v>128</v>
      </c>
      <c r="F594" s="110" t="s">
        <v>140</v>
      </c>
      <c r="G594" s="110">
        <v>100</v>
      </c>
      <c r="H594" s="110" t="s">
        <v>155</v>
      </c>
      <c r="I594" s="110">
        <v>15</v>
      </c>
      <c r="J594" s="110" t="s">
        <v>162</v>
      </c>
      <c r="K594" s="110">
        <v>18</v>
      </c>
      <c r="L594" s="114"/>
      <c r="M594" s="114" t="s">
        <v>969</v>
      </c>
      <c r="N594" s="114"/>
      <c r="O594" s="114"/>
      <c r="P594" s="114" t="s">
        <v>516</v>
      </c>
      <c r="Q594" s="17">
        <v>155</v>
      </c>
      <c r="R594" s="17">
        <v>182</v>
      </c>
      <c r="S594" s="17">
        <v>75</v>
      </c>
      <c r="T594" s="17">
        <v>112</v>
      </c>
      <c r="U594" s="17">
        <v>109</v>
      </c>
      <c r="V594" s="17">
        <v>160</v>
      </c>
      <c r="W594" s="122" t="s">
        <v>135</v>
      </c>
      <c r="X594" s="122" t="s">
        <v>135</v>
      </c>
      <c r="Y594" s="122" t="s">
        <v>134</v>
      </c>
      <c r="Z594" s="122" t="s">
        <v>134</v>
      </c>
      <c r="AA594" s="122" t="s">
        <v>134</v>
      </c>
      <c r="AB594" s="122" t="s">
        <v>135</v>
      </c>
      <c r="AC594" s="126">
        <f t="shared" si="88"/>
        <v>3</v>
      </c>
      <c r="AD594" s="126">
        <f t="shared" si="88"/>
        <v>1</v>
      </c>
      <c r="AE594" s="126">
        <f t="shared" si="88"/>
        <v>6</v>
      </c>
      <c r="AF594" s="126">
        <f t="shared" si="85"/>
        <v>4</v>
      </c>
      <c r="AG594" s="126">
        <f t="shared" si="85"/>
        <v>5</v>
      </c>
      <c r="AH594" s="126">
        <f t="shared" si="85"/>
        <v>2</v>
      </c>
      <c r="AI594" s="134">
        <v>3317</v>
      </c>
      <c r="AJ594" s="134">
        <v>0</v>
      </c>
      <c r="AK594" s="134">
        <v>0</v>
      </c>
      <c r="AL594" s="134">
        <v>395</v>
      </c>
      <c r="AM594" s="134">
        <f t="shared" si="86"/>
        <v>3712</v>
      </c>
      <c r="AN594" s="135">
        <f t="shared" si="84"/>
        <v>3.8391203703703712E-2</v>
      </c>
      <c r="AO594" s="135">
        <f t="shared" si="84"/>
        <v>0</v>
      </c>
      <c r="AP594" s="135">
        <f t="shared" si="84"/>
        <v>0</v>
      </c>
      <c r="AQ594" s="135">
        <f t="shared" si="84"/>
        <v>4.5717592592592589E-3</v>
      </c>
      <c r="AR594" s="135">
        <f t="shared" si="84"/>
        <v>4.296296296296296E-2</v>
      </c>
      <c r="AS594" s="143"/>
      <c r="AT594" s="144">
        <f>IFERROR(Q594*INDEX(相性スクリプト1!$L$29:$L$33,MATCH(W594,相性スクリプト1!$K$29:$K$33,0),)," ")</f>
        <v>232.5</v>
      </c>
      <c r="AU594" s="144">
        <f>IFERROR(R594*INDEX(相性スクリプト1!$L$29:$L$33,MATCH(X594,相性スクリプト1!$K$29:$K$33,0),)," ")</f>
        <v>273</v>
      </c>
      <c r="AV594" s="144">
        <f>IFERROR(S594*INDEX(相性スクリプト1!$L$29:$L$33,MATCH(Y594,相性スクリプト1!$K$29:$K$33,0),)," ")</f>
        <v>37.5</v>
      </c>
      <c r="AW594" s="144">
        <f>IFERROR(T594*INDEX(相性スクリプト1!$L$29:$L$33,MATCH(Z594,相性スクリプト1!$K$29:$K$33,0),)," ")</f>
        <v>56</v>
      </c>
      <c r="AX594" s="144">
        <f>IFERROR(U594*INDEX(相性スクリプト1!$L$29:$L$33,MATCH(AA594,相性スクリプト1!$K$29:$K$33,0),)," ")</f>
        <v>54.5</v>
      </c>
      <c r="AY594" s="144">
        <f>IFERROR(V594*INDEX(相性スクリプト1!$L$29:$L$33,MATCH(AB594,相性スクリプト1!$K$29:$K$33,0),)," ")</f>
        <v>240</v>
      </c>
      <c r="AZ594" s="144">
        <f t="shared" si="83"/>
        <v>3.3335999999999997</v>
      </c>
      <c r="BA594" s="144">
        <f t="shared" si="83"/>
        <v>1.1114999999999999</v>
      </c>
      <c r="BB594" s="144">
        <f t="shared" si="83"/>
        <v>6.6663999999999994</v>
      </c>
      <c r="BC594" s="144">
        <f t="shared" si="83"/>
        <v>4.4443000000000001</v>
      </c>
      <c r="BD594" s="144">
        <f t="shared" si="83"/>
        <v>5.5552000000000001</v>
      </c>
      <c r="BE594" s="144">
        <f t="shared" si="83"/>
        <v>2.2221000000000002</v>
      </c>
      <c r="BF594" s="126">
        <f t="shared" si="87"/>
        <v>316452</v>
      </c>
      <c r="BG594" s="149"/>
    </row>
    <row r="595" spans="1:59" x14ac:dyDescent="0.15">
      <c r="A595" s="108">
        <f t="shared" si="82"/>
        <v>365</v>
      </c>
      <c r="B595" s="54" t="s">
        <v>970</v>
      </c>
      <c r="C595" s="109" t="s">
        <v>967</v>
      </c>
      <c r="D595" s="109" t="s">
        <v>171</v>
      </c>
      <c r="E595" s="110" t="s">
        <v>128</v>
      </c>
      <c r="F595" s="110" t="s">
        <v>162</v>
      </c>
      <c r="G595" s="110">
        <v>360</v>
      </c>
      <c r="H595" s="110" t="s">
        <v>149</v>
      </c>
      <c r="I595" s="110">
        <v>25</v>
      </c>
      <c r="J595" s="110" t="s">
        <v>140</v>
      </c>
      <c r="K595" s="110">
        <v>17</v>
      </c>
      <c r="L595" s="114"/>
      <c r="M595" s="114"/>
      <c r="N595" s="114"/>
      <c r="O595" s="114"/>
      <c r="P595" s="114" t="s">
        <v>516</v>
      </c>
      <c r="Q595" s="17">
        <v>160</v>
      </c>
      <c r="R595" s="17">
        <v>140</v>
      </c>
      <c r="S595" s="17">
        <v>60</v>
      </c>
      <c r="T595" s="17">
        <v>110</v>
      </c>
      <c r="U595" s="17">
        <v>150</v>
      </c>
      <c r="V595" s="17">
        <v>120</v>
      </c>
      <c r="W595" s="122" t="s">
        <v>135</v>
      </c>
      <c r="X595" s="122" t="s">
        <v>135</v>
      </c>
      <c r="Y595" s="122" t="s">
        <v>133</v>
      </c>
      <c r="Z595" s="122" t="s">
        <v>144</v>
      </c>
      <c r="AA595" s="122" t="s">
        <v>135</v>
      </c>
      <c r="AB595" s="122" t="s">
        <v>144</v>
      </c>
      <c r="AC595" s="126">
        <f t="shared" si="88"/>
        <v>1</v>
      </c>
      <c r="AD595" s="126">
        <f t="shared" si="88"/>
        <v>3</v>
      </c>
      <c r="AE595" s="126">
        <f t="shared" si="88"/>
        <v>6</v>
      </c>
      <c r="AF595" s="126">
        <f t="shared" si="85"/>
        <v>5</v>
      </c>
      <c r="AG595" s="126">
        <f t="shared" si="85"/>
        <v>2</v>
      </c>
      <c r="AH595" s="126">
        <f t="shared" si="85"/>
        <v>4</v>
      </c>
      <c r="AI595" s="134">
        <v>48</v>
      </c>
      <c r="AJ595" s="134">
        <v>0</v>
      </c>
      <c r="AK595" s="134">
        <v>0</v>
      </c>
      <c r="AL595" s="134">
        <v>2640</v>
      </c>
      <c r="AM595" s="134">
        <f t="shared" si="86"/>
        <v>2688</v>
      </c>
      <c r="AN595" s="135">
        <f t="shared" si="84"/>
        <v>5.5555555555555556E-4</v>
      </c>
      <c r="AO595" s="135">
        <f t="shared" si="84"/>
        <v>0</v>
      </c>
      <c r="AP595" s="135">
        <f t="shared" si="84"/>
        <v>0</v>
      </c>
      <c r="AQ595" s="135">
        <f t="shared" si="84"/>
        <v>3.0555555555555555E-2</v>
      </c>
      <c r="AR595" s="135">
        <f t="shared" si="84"/>
        <v>3.111111111111111E-2</v>
      </c>
      <c r="AS595" s="143"/>
      <c r="AT595" s="144">
        <f>IFERROR(Q595*INDEX(相性スクリプト1!$L$29:$L$33,MATCH(W595,相性スクリプト1!$K$29:$K$33,0),)," ")</f>
        <v>240</v>
      </c>
      <c r="AU595" s="144">
        <f>IFERROR(R595*INDEX(相性スクリプト1!$L$29:$L$33,MATCH(X595,相性スクリプト1!$K$29:$K$33,0),)," ")</f>
        <v>210</v>
      </c>
      <c r="AV595" s="144">
        <f>IFERROR(S595*INDEX(相性スクリプト1!$L$29:$L$33,MATCH(Y595,相性スクリプト1!$K$29:$K$33,0),)," ")</f>
        <v>0</v>
      </c>
      <c r="AW595" s="144">
        <f>IFERROR(T595*INDEX(相性スクリプト1!$L$29:$L$33,MATCH(Z595,相性スクリプト1!$K$29:$K$33,0),)," ")</f>
        <v>110</v>
      </c>
      <c r="AX595" s="144">
        <f>IFERROR(U595*INDEX(相性スクリプト1!$L$29:$L$33,MATCH(AA595,相性スクリプト1!$K$29:$K$33,0),)," ")</f>
        <v>225</v>
      </c>
      <c r="AY595" s="144">
        <f>IFERROR(V595*INDEX(相性スクリプト1!$L$29:$L$33,MATCH(AB595,相性スクリプト1!$K$29:$K$33,0),)," ")</f>
        <v>120</v>
      </c>
      <c r="AZ595" s="144">
        <f t="shared" si="83"/>
        <v>1.1115999999999999</v>
      </c>
      <c r="BA595" s="144">
        <f t="shared" si="83"/>
        <v>3.3334999999999999</v>
      </c>
      <c r="BB595" s="144">
        <f t="shared" si="83"/>
        <v>6.6663999999999994</v>
      </c>
      <c r="BC595" s="144">
        <f t="shared" si="83"/>
        <v>5.5552999999999999</v>
      </c>
      <c r="BD595" s="144">
        <f t="shared" si="83"/>
        <v>2.2222</v>
      </c>
      <c r="BE595" s="144">
        <f t="shared" si="83"/>
        <v>4.4440999999999997</v>
      </c>
      <c r="BF595" s="126">
        <f t="shared" si="87"/>
        <v>136524</v>
      </c>
      <c r="BG595" s="149"/>
    </row>
    <row r="596" spans="1:59" x14ac:dyDescent="0.15">
      <c r="A596" s="108">
        <f t="shared" si="82"/>
        <v>366</v>
      </c>
      <c r="B596" s="54" t="s">
        <v>971</v>
      </c>
      <c r="C596" s="109" t="s">
        <v>967</v>
      </c>
      <c r="D596" s="109" t="s">
        <v>174</v>
      </c>
      <c r="E596" s="110" t="s">
        <v>128</v>
      </c>
      <c r="F596" s="110" t="s">
        <v>140</v>
      </c>
      <c r="G596" s="110">
        <v>340</v>
      </c>
      <c r="H596" s="110" t="s">
        <v>149</v>
      </c>
      <c r="I596" s="110">
        <v>70</v>
      </c>
      <c r="J596" s="110" t="s">
        <v>140</v>
      </c>
      <c r="K596" s="110">
        <v>18</v>
      </c>
      <c r="L596" s="114"/>
      <c r="M596" s="114"/>
      <c r="N596" s="114"/>
      <c r="O596" s="114"/>
      <c r="P596" s="114" t="s">
        <v>516</v>
      </c>
      <c r="Q596" s="17">
        <v>120</v>
      </c>
      <c r="R596" s="17">
        <v>140</v>
      </c>
      <c r="S596" s="17">
        <v>110</v>
      </c>
      <c r="T596" s="17">
        <v>100</v>
      </c>
      <c r="U596" s="17">
        <v>90</v>
      </c>
      <c r="V596" s="17">
        <v>130</v>
      </c>
      <c r="W596" s="122" t="s">
        <v>144</v>
      </c>
      <c r="X596" s="122" t="s">
        <v>135</v>
      </c>
      <c r="Y596" s="122" t="s">
        <v>144</v>
      </c>
      <c r="Z596" s="122" t="s">
        <v>144</v>
      </c>
      <c r="AA596" s="122" t="s">
        <v>144</v>
      </c>
      <c r="AB596" s="122" t="s">
        <v>135</v>
      </c>
      <c r="AC596" s="126">
        <f t="shared" si="88"/>
        <v>3</v>
      </c>
      <c r="AD596" s="126">
        <f t="shared" si="88"/>
        <v>1</v>
      </c>
      <c r="AE596" s="126">
        <f t="shared" si="88"/>
        <v>4</v>
      </c>
      <c r="AF596" s="126">
        <f t="shared" si="85"/>
        <v>5</v>
      </c>
      <c r="AG596" s="126">
        <f t="shared" si="85"/>
        <v>6</v>
      </c>
      <c r="AH596" s="126">
        <f t="shared" si="85"/>
        <v>2</v>
      </c>
      <c r="AI596" s="134">
        <v>46</v>
      </c>
      <c r="AJ596" s="134">
        <v>0</v>
      </c>
      <c r="AK596" s="134">
        <v>0</v>
      </c>
      <c r="AL596" s="134">
        <v>2640</v>
      </c>
      <c r="AM596" s="134">
        <f t="shared" si="86"/>
        <v>2686</v>
      </c>
      <c r="AN596" s="135">
        <f t="shared" si="84"/>
        <v>5.3240740740740744E-4</v>
      </c>
      <c r="AO596" s="135">
        <f t="shared" si="84"/>
        <v>0</v>
      </c>
      <c r="AP596" s="135">
        <f t="shared" si="84"/>
        <v>0</v>
      </c>
      <c r="AQ596" s="135">
        <f t="shared" si="84"/>
        <v>3.0555555555555555E-2</v>
      </c>
      <c r="AR596" s="135">
        <f t="shared" si="84"/>
        <v>3.1087962962962963E-2</v>
      </c>
      <c r="AS596" s="143"/>
      <c r="AT596" s="144">
        <f>IFERROR(Q596*INDEX(相性スクリプト1!$L$29:$L$33,MATCH(W596,相性スクリプト1!$K$29:$K$33,0),)," ")</f>
        <v>120</v>
      </c>
      <c r="AU596" s="144">
        <f>IFERROR(R596*INDEX(相性スクリプト1!$L$29:$L$33,MATCH(X596,相性スクリプト1!$K$29:$K$33,0),)," ")</f>
        <v>210</v>
      </c>
      <c r="AV596" s="144">
        <f>IFERROR(S596*INDEX(相性スクリプト1!$L$29:$L$33,MATCH(Y596,相性スクリプト1!$K$29:$K$33,0),)," ")</f>
        <v>110</v>
      </c>
      <c r="AW596" s="144">
        <f>IFERROR(T596*INDEX(相性スクリプト1!$L$29:$L$33,MATCH(Z596,相性スクリプト1!$K$29:$K$33,0),)," ")</f>
        <v>100</v>
      </c>
      <c r="AX596" s="144">
        <f>IFERROR(U596*INDEX(相性スクリプト1!$L$29:$L$33,MATCH(AA596,相性スクリプト1!$K$29:$K$33,0),)," ")</f>
        <v>90</v>
      </c>
      <c r="AY596" s="144">
        <f>IFERROR(V596*INDEX(相性スクリプト1!$L$29:$L$33,MATCH(AB596,相性スクリプト1!$K$29:$K$33,0),)," ")</f>
        <v>195</v>
      </c>
      <c r="AZ596" s="144">
        <f t="shared" si="83"/>
        <v>3.3335999999999997</v>
      </c>
      <c r="BA596" s="144">
        <f t="shared" si="83"/>
        <v>1.1114999999999999</v>
      </c>
      <c r="BB596" s="144">
        <f t="shared" si="83"/>
        <v>4.4443999999999999</v>
      </c>
      <c r="BC596" s="144">
        <f t="shared" si="83"/>
        <v>5.5552999999999999</v>
      </c>
      <c r="BD596" s="144">
        <f t="shared" si="83"/>
        <v>6.6661999999999999</v>
      </c>
      <c r="BE596" s="144">
        <f t="shared" si="83"/>
        <v>2.2221000000000002</v>
      </c>
      <c r="BF596" s="126">
        <f t="shared" si="87"/>
        <v>314562</v>
      </c>
      <c r="BG596" s="149"/>
    </row>
    <row r="597" spans="1:59" x14ac:dyDescent="0.15">
      <c r="A597" s="108">
        <f t="shared" si="82"/>
        <v>367</v>
      </c>
      <c r="B597" s="54" t="s">
        <v>972</v>
      </c>
      <c r="C597" s="109" t="s">
        <v>967</v>
      </c>
      <c r="D597" s="109" t="s">
        <v>202</v>
      </c>
      <c r="E597" s="110" t="s">
        <v>128</v>
      </c>
      <c r="F597" s="110" t="s">
        <v>162</v>
      </c>
      <c r="G597" s="110">
        <v>420</v>
      </c>
      <c r="H597" s="110" t="s">
        <v>141</v>
      </c>
      <c r="I597" s="110">
        <v>40</v>
      </c>
      <c r="J597" s="110" t="s">
        <v>162</v>
      </c>
      <c r="K597" s="110">
        <v>14</v>
      </c>
      <c r="L597" s="114"/>
      <c r="M597" s="114"/>
      <c r="N597" s="114"/>
      <c r="O597" s="114"/>
      <c r="P597" s="114" t="s">
        <v>516</v>
      </c>
      <c r="Q597" s="17">
        <v>140</v>
      </c>
      <c r="R597" s="17">
        <v>120</v>
      </c>
      <c r="S597" s="17">
        <v>90</v>
      </c>
      <c r="T597" s="17">
        <v>110</v>
      </c>
      <c r="U597" s="17">
        <v>100</v>
      </c>
      <c r="V597" s="17">
        <v>130</v>
      </c>
      <c r="W597" s="122" t="s">
        <v>135</v>
      </c>
      <c r="X597" s="122" t="s">
        <v>144</v>
      </c>
      <c r="Y597" s="122" t="s">
        <v>134</v>
      </c>
      <c r="Z597" s="122" t="s">
        <v>144</v>
      </c>
      <c r="AA597" s="122" t="s">
        <v>144</v>
      </c>
      <c r="AB597" s="122" t="s">
        <v>144</v>
      </c>
      <c r="AC597" s="126">
        <f t="shared" si="88"/>
        <v>1</v>
      </c>
      <c r="AD597" s="126">
        <f t="shared" si="88"/>
        <v>3</v>
      </c>
      <c r="AE597" s="126">
        <f t="shared" si="88"/>
        <v>6</v>
      </c>
      <c r="AF597" s="126">
        <f t="shared" si="85"/>
        <v>4</v>
      </c>
      <c r="AG597" s="126">
        <f t="shared" si="85"/>
        <v>5</v>
      </c>
      <c r="AH597" s="126">
        <f t="shared" si="85"/>
        <v>2</v>
      </c>
      <c r="AI597" s="134">
        <v>36</v>
      </c>
      <c r="AJ597" s="134">
        <v>0</v>
      </c>
      <c r="AK597" s="134">
        <v>0</v>
      </c>
      <c r="AL597" s="134">
        <v>2640</v>
      </c>
      <c r="AM597" s="134">
        <f t="shared" si="86"/>
        <v>2676</v>
      </c>
      <c r="AN597" s="135">
        <f t="shared" si="84"/>
        <v>4.1666666666666669E-4</v>
      </c>
      <c r="AO597" s="135">
        <f t="shared" si="84"/>
        <v>0</v>
      </c>
      <c r="AP597" s="135">
        <f t="shared" si="84"/>
        <v>0</v>
      </c>
      <c r="AQ597" s="135">
        <f t="shared" si="84"/>
        <v>3.0555555555555555E-2</v>
      </c>
      <c r="AR597" s="135">
        <f t="shared" si="84"/>
        <v>3.0972222222222224E-2</v>
      </c>
      <c r="AS597" s="143"/>
      <c r="AT597" s="144">
        <f>IFERROR(Q597*INDEX(相性スクリプト1!$L$29:$L$33,MATCH(W597,相性スクリプト1!$K$29:$K$33,0),)," ")</f>
        <v>210</v>
      </c>
      <c r="AU597" s="144">
        <f>IFERROR(R597*INDEX(相性スクリプト1!$L$29:$L$33,MATCH(X597,相性スクリプト1!$K$29:$K$33,0),)," ")</f>
        <v>120</v>
      </c>
      <c r="AV597" s="144">
        <f>IFERROR(S597*INDEX(相性スクリプト1!$L$29:$L$33,MATCH(Y597,相性スクリプト1!$K$29:$K$33,0),)," ")</f>
        <v>45</v>
      </c>
      <c r="AW597" s="144">
        <f>IFERROR(T597*INDEX(相性スクリプト1!$L$29:$L$33,MATCH(Z597,相性スクリプト1!$K$29:$K$33,0),)," ")</f>
        <v>110</v>
      </c>
      <c r="AX597" s="144">
        <f>IFERROR(U597*INDEX(相性スクリプト1!$L$29:$L$33,MATCH(AA597,相性スクリプト1!$K$29:$K$33,0),)," ")</f>
        <v>100</v>
      </c>
      <c r="AY597" s="144">
        <f>IFERROR(V597*INDEX(相性スクリプト1!$L$29:$L$33,MATCH(AB597,相性スクリプト1!$K$29:$K$33,0),)," ")</f>
        <v>130</v>
      </c>
      <c r="AZ597" s="144">
        <f t="shared" si="83"/>
        <v>1.1115999999999999</v>
      </c>
      <c r="BA597" s="144">
        <f t="shared" si="83"/>
        <v>3.3334999999999999</v>
      </c>
      <c r="BB597" s="144">
        <f t="shared" si="83"/>
        <v>6.6663999999999994</v>
      </c>
      <c r="BC597" s="144">
        <f t="shared" si="83"/>
        <v>4.4443000000000001</v>
      </c>
      <c r="BD597" s="144">
        <f t="shared" si="83"/>
        <v>5.5552000000000001</v>
      </c>
      <c r="BE597" s="144">
        <f t="shared" si="83"/>
        <v>2.2221000000000002</v>
      </c>
      <c r="BF597" s="126">
        <f t="shared" si="87"/>
        <v>136452</v>
      </c>
      <c r="BG597" s="149"/>
    </row>
    <row r="598" spans="1:59" x14ac:dyDescent="0.15">
      <c r="A598" s="108">
        <f t="shared" si="82"/>
        <v>367</v>
      </c>
      <c r="B598" s="54" t="s">
        <v>973</v>
      </c>
      <c r="C598" s="109" t="s">
        <v>967</v>
      </c>
      <c r="D598" s="109" t="s">
        <v>202</v>
      </c>
      <c r="E598" s="110" t="s">
        <v>128</v>
      </c>
      <c r="F598" s="110" t="s">
        <v>162</v>
      </c>
      <c r="G598" s="110">
        <v>440</v>
      </c>
      <c r="H598" s="110" t="s">
        <v>141</v>
      </c>
      <c r="I598" s="110">
        <v>40</v>
      </c>
      <c r="J598" s="110" t="s">
        <v>162</v>
      </c>
      <c r="K598" s="110">
        <v>14</v>
      </c>
      <c r="L598" s="114"/>
      <c r="M598" s="114" t="s">
        <v>974</v>
      </c>
      <c r="N598" s="114"/>
      <c r="O598" s="114"/>
      <c r="P598" s="114" t="s">
        <v>516</v>
      </c>
      <c r="Q598" s="17">
        <v>153</v>
      </c>
      <c r="R598" s="17">
        <v>164</v>
      </c>
      <c r="S598" s="17">
        <v>102</v>
      </c>
      <c r="T598" s="17">
        <v>122</v>
      </c>
      <c r="U598" s="17">
        <v>102</v>
      </c>
      <c r="V598" s="17">
        <v>136</v>
      </c>
      <c r="W598" s="122" t="s">
        <v>135</v>
      </c>
      <c r="X598" s="122" t="s">
        <v>144</v>
      </c>
      <c r="Y598" s="122" t="s">
        <v>134</v>
      </c>
      <c r="Z598" s="122" t="s">
        <v>144</v>
      </c>
      <c r="AA598" s="122" t="s">
        <v>144</v>
      </c>
      <c r="AB598" s="122" t="s">
        <v>144</v>
      </c>
      <c r="AC598" s="126">
        <f t="shared" si="88"/>
        <v>1</v>
      </c>
      <c r="AD598" s="126">
        <f t="shared" si="88"/>
        <v>2</v>
      </c>
      <c r="AE598" s="126">
        <f t="shared" si="88"/>
        <v>6</v>
      </c>
      <c r="AF598" s="126">
        <f t="shared" si="85"/>
        <v>4</v>
      </c>
      <c r="AG598" s="126">
        <f t="shared" si="85"/>
        <v>5</v>
      </c>
      <c r="AH598" s="126">
        <f t="shared" si="85"/>
        <v>3</v>
      </c>
      <c r="AI598" s="134">
        <v>876</v>
      </c>
      <c r="AJ598" s="134">
        <v>0</v>
      </c>
      <c r="AK598" s="134">
        <v>0</v>
      </c>
      <c r="AL598" s="134">
        <v>275</v>
      </c>
      <c r="AM598" s="134">
        <f t="shared" si="86"/>
        <v>1151</v>
      </c>
      <c r="AN598" s="135">
        <f t="shared" si="84"/>
        <v>1.0138888888888888E-2</v>
      </c>
      <c r="AO598" s="135">
        <f t="shared" si="84"/>
        <v>0</v>
      </c>
      <c r="AP598" s="135">
        <f t="shared" si="84"/>
        <v>0</v>
      </c>
      <c r="AQ598" s="135">
        <f t="shared" si="84"/>
        <v>3.1828703703703706E-3</v>
      </c>
      <c r="AR598" s="135">
        <f t="shared" si="84"/>
        <v>1.3321759259259261E-2</v>
      </c>
      <c r="AS598" s="143"/>
      <c r="AT598" s="144">
        <f>IFERROR(Q598*INDEX(相性スクリプト1!$L$29:$L$33,MATCH(W598,相性スクリプト1!$K$29:$K$33,0),)," ")</f>
        <v>229.5</v>
      </c>
      <c r="AU598" s="144">
        <f>IFERROR(R598*INDEX(相性スクリプト1!$L$29:$L$33,MATCH(X598,相性スクリプト1!$K$29:$K$33,0),)," ")</f>
        <v>164</v>
      </c>
      <c r="AV598" s="144">
        <f>IFERROR(S598*INDEX(相性スクリプト1!$L$29:$L$33,MATCH(Y598,相性スクリプト1!$K$29:$K$33,0),)," ")</f>
        <v>51</v>
      </c>
      <c r="AW598" s="144">
        <f>IFERROR(T598*INDEX(相性スクリプト1!$L$29:$L$33,MATCH(Z598,相性スクリプト1!$K$29:$K$33,0),)," ")</f>
        <v>122</v>
      </c>
      <c r="AX598" s="144">
        <f>IFERROR(U598*INDEX(相性スクリプト1!$L$29:$L$33,MATCH(AA598,相性スクリプト1!$K$29:$K$33,0),)," ")</f>
        <v>102</v>
      </c>
      <c r="AY598" s="144">
        <f>IFERROR(V598*INDEX(相性スクリプト1!$L$29:$L$33,MATCH(AB598,相性スクリプト1!$K$29:$K$33,0),)," ")</f>
        <v>136</v>
      </c>
      <c r="AZ598" s="144">
        <f t="shared" si="83"/>
        <v>1.1226</v>
      </c>
      <c r="BA598" s="144">
        <f t="shared" si="83"/>
        <v>2.2115</v>
      </c>
      <c r="BB598" s="144">
        <f t="shared" si="83"/>
        <v>6.6553999999999993</v>
      </c>
      <c r="BC598" s="144">
        <f t="shared" ref="BC598:BE640" si="89">IFERROR(RANK(AW598,$AT598:$AY598)+0.1*RANK(AW598,$AT598:$AY598)+0.01*RANK(INDEX($Q$3:$V$668,MATCH($B598,$B$3:$B$668,0),MATCH(T$2,$Q$2:$V$2,0)),INDEX($Q$3:$V$668,MATCH($B598,$B$3:$B$668,0),))+0.001*RANK(T598,$Q598:$V598)+0.0001*(6-(COLUMN()-COLUMN($AZ598)))," ")</f>
        <v>4.4443000000000001</v>
      </c>
      <c r="BD598" s="144">
        <f t="shared" si="89"/>
        <v>5.5552000000000001</v>
      </c>
      <c r="BE598" s="144">
        <f t="shared" si="89"/>
        <v>3.3331</v>
      </c>
      <c r="BF598" s="126">
        <f t="shared" si="87"/>
        <v>126453</v>
      </c>
      <c r="BG598" s="149"/>
    </row>
    <row r="599" spans="1:59" x14ac:dyDescent="0.15">
      <c r="A599" s="108">
        <f t="shared" si="82"/>
        <v>368</v>
      </c>
      <c r="B599" s="54" t="s">
        <v>967</v>
      </c>
      <c r="C599" s="109" t="s">
        <v>967</v>
      </c>
      <c r="D599" s="109" t="s">
        <v>967</v>
      </c>
      <c r="E599" s="110" t="s">
        <v>128</v>
      </c>
      <c r="F599" s="110" t="s">
        <v>162</v>
      </c>
      <c r="G599" s="110">
        <v>400</v>
      </c>
      <c r="H599" s="110" t="s">
        <v>155</v>
      </c>
      <c r="I599" s="110">
        <v>-45</v>
      </c>
      <c r="J599" s="110" t="s">
        <v>162</v>
      </c>
      <c r="K599" s="110">
        <v>18</v>
      </c>
      <c r="L599" s="114"/>
      <c r="M599" s="114"/>
      <c r="N599" s="114"/>
      <c r="O599" s="114"/>
      <c r="P599" s="114" t="s">
        <v>516</v>
      </c>
      <c r="Q599" s="17">
        <v>150</v>
      </c>
      <c r="R599" s="17">
        <v>160</v>
      </c>
      <c r="S599" s="17">
        <v>20</v>
      </c>
      <c r="T599" s="17">
        <v>120</v>
      </c>
      <c r="U599" s="17">
        <v>100</v>
      </c>
      <c r="V599" s="17">
        <v>140</v>
      </c>
      <c r="W599" s="122" t="s">
        <v>135</v>
      </c>
      <c r="X599" s="122" t="s">
        <v>135</v>
      </c>
      <c r="Y599" s="122" t="s">
        <v>133</v>
      </c>
      <c r="Z599" s="122" t="s">
        <v>144</v>
      </c>
      <c r="AA599" s="122" t="s">
        <v>144</v>
      </c>
      <c r="AB599" s="122" t="s">
        <v>135</v>
      </c>
      <c r="AC599" s="126">
        <f t="shared" si="88"/>
        <v>2</v>
      </c>
      <c r="AD599" s="126">
        <f t="shared" si="88"/>
        <v>1</v>
      </c>
      <c r="AE599" s="126">
        <f t="shared" si="88"/>
        <v>6</v>
      </c>
      <c r="AF599" s="126">
        <f t="shared" si="85"/>
        <v>4</v>
      </c>
      <c r="AG599" s="126">
        <f t="shared" si="85"/>
        <v>5</v>
      </c>
      <c r="AH599" s="126">
        <f t="shared" si="85"/>
        <v>3</v>
      </c>
      <c r="AI599" s="134">
        <v>35</v>
      </c>
      <c r="AJ599" s="134">
        <v>0</v>
      </c>
      <c r="AK599" s="134">
        <v>0</v>
      </c>
      <c r="AL599" s="134">
        <v>2640</v>
      </c>
      <c r="AM599" s="134">
        <f t="shared" si="86"/>
        <v>2675</v>
      </c>
      <c r="AN599" s="135">
        <f t="shared" si="84"/>
        <v>4.0509259259259258E-4</v>
      </c>
      <c r="AO599" s="135">
        <f t="shared" si="84"/>
        <v>0</v>
      </c>
      <c r="AP599" s="135">
        <f t="shared" si="84"/>
        <v>0</v>
      </c>
      <c r="AQ599" s="135">
        <f t="shared" si="84"/>
        <v>3.0555555555555555E-2</v>
      </c>
      <c r="AR599" s="135">
        <f t="shared" si="84"/>
        <v>3.0960648148148147E-2</v>
      </c>
      <c r="AS599" s="143"/>
      <c r="AT599" s="144">
        <f>IFERROR(Q599*INDEX(相性スクリプト1!$L$29:$L$33,MATCH(W599,相性スクリプト1!$K$29:$K$33,0),)," ")</f>
        <v>225</v>
      </c>
      <c r="AU599" s="144">
        <f>IFERROR(R599*INDEX(相性スクリプト1!$L$29:$L$33,MATCH(X599,相性スクリプト1!$K$29:$K$33,0),)," ")</f>
        <v>240</v>
      </c>
      <c r="AV599" s="144">
        <f>IFERROR(S599*INDEX(相性スクリプト1!$L$29:$L$33,MATCH(Y599,相性スクリプト1!$K$29:$K$33,0),)," ")</f>
        <v>0</v>
      </c>
      <c r="AW599" s="144">
        <f>IFERROR(T599*INDEX(相性スクリプト1!$L$29:$L$33,MATCH(Z599,相性スクリプト1!$K$29:$K$33,0),)," ")</f>
        <v>120</v>
      </c>
      <c r="AX599" s="144">
        <f>IFERROR(U599*INDEX(相性スクリプト1!$L$29:$L$33,MATCH(AA599,相性スクリプト1!$K$29:$K$33,0),)," ")</f>
        <v>100</v>
      </c>
      <c r="AY599" s="144">
        <f>IFERROR(V599*INDEX(相性スクリプト1!$L$29:$L$33,MATCH(AB599,相性スクリプト1!$K$29:$K$33,0),)," ")</f>
        <v>210</v>
      </c>
      <c r="AZ599" s="144">
        <f t="shared" ref="AZ599:BB640" si="90">IFERROR(RANK(AT599,$AT599:$AY599)+0.1*RANK(AT599,$AT599:$AY599)+0.01*RANK(INDEX($Q$3:$V$668,MATCH($B599,$B$3:$B$668,0),MATCH(Q$2,$Q$2:$V$2,0)),INDEX($Q$3:$V$668,MATCH($B599,$B$3:$B$668,0),))+0.001*RANK(Q599,$Q599:$V599)+0.0001*(6-(COLUMN()-COLUMN($AZ599)))," ")</f>
        <v>2.2225999999999999</v>
      </c>
      <c r="BA599" s="144">
        <f t="shared" si="90"/>
        <v>1.1114999999999999</v>
      </c>
      <c r="BB599" s="144">
        <f t="shared" si="90"/>
        <v>6.6663999999999994</v>
      </c>
      <c r="BC599" s="144">
        <f t="shared" si="89"/>
        <v>4.4443000000000001</v>
      </c>
      <c r="BD599" s="144">
        <f t="shared" si="89"/>
        <v>5.5552000000000001</v>
      </c>
      <c r="BE599" s="144">
        <f t="shared" si="89"/>
        <v>3.3331</v>
      </c>
      <c r="BF599" s="126">
        <f t="shared" si="87"/>
        <v>216453</v>
      </c>
      <c r="BG599" s="149"/>
    </row>
    <row r="600" spans="1:59" x14ac:dyDescent="0.15">
      <c r="A600" s="108">
        <f t="shared" si="82"/>
        <v>368</v>
      </c>
      <c r="B600" s="54" t="s">
        <v>975</v>
      </c>
      <c r="C600" s="109" t="s">
        <v>967</v>
      </c>
      <c r="D600" s="109" t="s">
        <v>967</v>
      </c>
      <c r="E600" s="110" t="s">
        <v>128</v>
      </c>
      <c r="F600" s="110" t="s">
        <v>162</v>
      </c>
      <c r="G600" s="110">
        <v>420</v>
      </c>
      <c r="H600" s="110" t="s">
        <v>155</v>
      </c>
      <c r="I600" s="110">
        <v>-45</v>
      </c>
      <c r="J600" s="110" t="s">
        <v>162</v>
      </c>
      <c r="K600" s="110">
        <v>18</v>
      </c>
      <c r="L600" s="114"/>
      <c r="M600" s="114"/>
      <c r="N600" s="114"/>
      <c r="O600" s="114"/>
      <c r="P600" s="114" t="s">
        <v>516</v>
      </c>
      <c r="Q600" s="17">
        <v>163</v>
      </c>
      <c r="R600" s="17">
        <v>167</v>
      </c>
      <c r="S600" s="17">
        <v>37</v>
      </c>
      <c r="T600" s="17">
        <v>134</v>
      </c>
      <c r="U600" s="17">
        <v>116</v>
      </c>
      <c r="V600" s="17">
        <v>157</v>
      </c>
      <c r="W600" s="122" t="s">
        <v>135</v>
      </c>
      <c r="X600" s="122" t="s">
        <v>135</v>
      </c>
      <c r="Y600" s="122" t="s">
        <v>133</v>
      </c>
      <c r="Z600" s="122" t="s">
        <v>144</v>
      </c>
      <c r="AA600" s="122" t="s">
        <v>144</v>
      </c>
      <c r="AB600" s="122" t="s">
        <v>135</v>
      </c>
      <c r="AC600" s="126">
        <f t="shared" si="88"/>
        <v>2</v>
      </c>
      <c r="AD600" s="126">
        <f t="shared" si="88"/>
        <v>1</v>
      </c>
      <c r="AE600" s="126">
        <f t="shared" si="88"/>
        <v>6</v>
      </c>
      <c r="AF600" s="126">
        <f t="shared" si="85"/>
        <v>4</v>
      </c>
      <c r="AG600" s="126">
        <f t="shared" si="85"/>
        <v>5</v>
      </c>
      <c r="AH600" s="126">
        <f t="shared" si="85"/>
        <v>3</v>
      </c>
      <c r="AI600" s="134">
        <v>0</v>
      </c>
      <c r="AJ600" s="134">
        <v>262</v>
      </c>
      <c r="AK600" s="134">
        <v>0</v>
      </c>
      <c r="AL600" s="134">
        <v>321</v>
      </c>
      <c r="AM600" s="134">
        <f t="shared" si="86"/>
        <v>583</v>
      </c>
      <c r="AN600" s="135">
        <f t="shared" si="84"/>
        <v>0</v>
      </c>
      <c r="AO600" s="135">
        <f t="shared" si="84"/>
        <v>3.0324074074074073E-3</v>
      </c>
      <c r="AP600" s="135">
        <f t="shared" si="84"/>
        <v>0</v>
      </c>
      <c r="AQ600" s="135">
        <f t="shared" si="84"/>
        <v>3.7152777777777778E-3</v>
      </c>
      <c r="AR600" s="135">
        <f t="shared" si="84"/>
        <v>6.7476851851851856E-3</v>
      </c>
      <c r="AS600" s="143"/>
      <c r="AT600" s="144">
        <f>IFERROR(Q600*INDEX(相性スクリプト1!$L$29:$L$33,MATCH(W600,相性スクリプト1!$K$29:$K$33,0),)," ")</f>
        <v>244.5</v>
      </c>
      <c r="AU600" s="144">
        <f>IFERROR(R600*INDEX(相性スクリプト1!$L$29:$L$33,MATCH(X600,相性スクリプト1!$K$29:$K$33,0),)," ")</f>
        <v>250.5</v>
      </c>
      <c r="AV600" s="144">
        <f>IFERROR(S600*INDEX(相性スクリプト1!$L$29:$L$33,MATCH(Y600,相性スクリプト1!$K$29:$K$33,0),)," ")</f>
        <v>0</v>
      </c>
      <c r="AW600" s="144">
        <f>IFERROR(T600*INDEX(相性スクリプト1!$L$29:$L$33,MATCH(Z600,相性スクリプト1!$K$29:$K$33,0),)," ")</f>
        <v>134</v>
      </c>
      <c r="AX600" s="144">
        <f>IFERROR(U600*INDEX(相性スクリプト1!$L$29:$L$33,MATCH(AA600,相性スクリプト1!$K$29:$K$33,0),)," ")</f>
        <v>116</v>
      </c>
      <c r="AY600" s="144">
        <f>IFERROR(V600*INDEX(相性スクリプト1!$L$29:$L$33,MATCH(AB600,相性スクリプト1!$K$29:$K$33,0),)," ")</f>
        <v>235.5</v>
      </c>
      <c r="AZ600" s="144">
        <f t="shared" si="90"/>
        <v>2.2225999999999999</v>
      </c>
      <c r="BA600" s="144">
        <f t="shared" si="90"/>
        <v>1.1114999999999999</v>
      </c>
      <c r="BB600" s="144">
        <f t="shared" si="90"/>
        <v>6.6663999999999994</v>
      </c>
      <c r="BC600" s="144">
        <f t="shared" si="89"/>
        <v>4.4443000000000001</v>
      </c>
      <c r="BD600" s="144">
        <f t="shared" si="89"/>
        <v>5.5552000000000001</v>
      </c>
      <c r="BE600" s="144">
        <f t="shared" si="89"/>
        <v>3.3331</v>
      </c>
      <c r="BF600" s="126">
        <f t="shared" si="87"/>
        <v>216453</v>
      </c>
      <c r="BG600" s="149"/>
    </row>
    <row r="601" spans="1:59" x14ac:dyDescent="0.15">
      <c r="A601" s="108">
        <f t="shared" si="82"/>
        <v>369</v>
      </c>
      <c r="B601" s="54" t="s">
        <v>976</v>
      </c>
      <c r="C601" s="109" t="s">
        <v>967</v>
      </c>
      <c r="D601" s="109" t="s">
        <v>210</v>
      </c>
      <c r="E601" s="110"/>
      <c r="F601" s="110"/>
      <c r="G601" s="110"/>
      <c r="H601" s="110"/>
      <c r="I601" s="110"/>
      <c r="J601" s="110"/>
      <c r="K601" s="110"/>
      <c r="L601" s="114"/>
      <c r="M601" s="114"/>
      <c r="N601" s="114"/>
      <c r="O601" s="114"/>
      <c r="P601" s="114"/>
      <c r="Q601" s="17"/>
      <c r="R601" s="17"/>
      <c r="S601" s="17"/>
      <c r="T601" s="17"/>
      <c r="U601" s="17"/>
      <c r="V601" s="17"/>
      <c r="W601" s="122"/>
      <c r="X601" s="122"/>
      <c r="Y601" s="122"/>
      <c r="Z601" s="122"/>
      <c r="AA601" s="122"/>
      <c r="AB601" s="122"/>
      <c r="AC601" s="126" t="str">
        <f t="shared" si="88"/>
        <v xml:space="preserve"> </v>
      </c>
      <c r="AD601" s="126" t="str">
        <f t="shared" si="88"/>
        <v xml:space="preserve"> </v>
      </c>
      <c r="AE601" s="126" t="str">
        <f t="shared" si="88"/>
        <v xml:space="preserve"> </v>
      </c>
      <c r="AF601" s="126" t="str">
        <f t="shared" si="85"/>
        <v xml:space="preserve"> </v>
      </c>
      <c r="AG601" s="126" t="str">
        <f t="shared" si="85"/>
        <v xml:space="preserve"> </v>
      </c>
      <c r="AH601" s="126" t="str">
        <f t="shared" si="85"/>
        <v xml:space="preserve"> </v>
      </c>
      <c r="AI601" s="134"/>
      <c r="AJ601" s="134"/>
      <c r="AK601" s="134"/>
      <c r="AL601" s="134"/>
      <c r="AM601" s="134" t="str">
        <f t="shared" si="86"/>
        <v xml:space="preserve"> </v>
      </c>
      <c r="AN601" s="135" t="str">
        <f t="shared" si="84"/>
        <v xml:space="preserve"> </v>
      </c>
      <c r="AO601" s="135" t="str">
        <f t="shared" si="84"/>
        <v xml:space="preserve"> </v>
      </c>
      <c r="AP601" s="135" t="str">
        <f t="shared" si="84"/>
        <v xml:space="preserve"> </v>
      </c>
      <c r="AQ601" s="135" t="str">
        <f t="shared" si="84"/>
        <v xml:space="preserve"> </v>
      </c>
      <c r="AR601" s="135" t="str">
        <f t="shared" si="84"/>
        <v xml:space="preserve"> </v>
      </c>
      <c r="AS601" s="143"/>
      <c r="AT601" s="144" t="str">
        <f>IFERROR(Q601*INDEX(相性スクリプト1!$L$29:$L$33,MATCH(W601,相性スクリプト1!$K$29:$K$33,0),)," ")</f>
        <v xml:space="preserve"> </v>
      </c>
      <c r="AU601" s="144" t="str">
        <f>IFERROR(R601*INDEX(相性スクリプト1!$L$29:$L$33,MATCH(X601,相性スクリプト1!$K$29:$K$33,0),)," ")</f>
        <v xml:space="preserve"> </v>
      </c>
      <c r="AV601" s="144" t="str">
        <f>IFERROR(S601*INDEX(相性スクリプト1!$L$29:$L$33,MATCH(Y601,相性スクリプト1!$K$29:$K$33,0),)," ")</f>
        <v xml:space="preserve"> </v>
      </c>
      <c r="AW601" s="144" t="str">
        <f>IFERROR(T601*INDEX(相性スクリプト1!$L$29:$L$33,MATCH(Z601,相性スクリプト1!$K$29:$K$33,0),)," ")</f>
        <v xml:space="preserve"> </v>
      </c>
      <c r="AX601" s="144" t="str">
        <f>IFERROR(U601*INDEX(相性スクリプト1!$L$29:$L$33,MATCH(AA601,相性スクリプト1!$K$29:$K$33,0),)," ")</f>
        <v xml:space="preserve"> </v>
      </c>
      <c r="AY601" s="144" t="str">
        <f>IFERROR(V601*INDEX(相性スクリプト1!$L$29:$L$33,MATCH(AB601,相性スクリプト1!$K$29:$K$33,0),)," ")</f>
        <v xml:space="preserve"> </v>
      </c>
      <c r="AZ601" s="144" t="str">
        <f t="shared" si="90"/>
        <v xml:space="preserve"> </v>
      </c>
      <c r="BA601" s="144" t="str">
        <f t="shared" si="90"/>
        <v xml:space="preserve"> </v>
      </c>
      <c r="BB601" s="144" t="str">
        <f t="shared" si="90"/>
        <v xml:space="preserve"> </v>
      </c>
      <c r="BC601" s="144" t="str">
        <f t="shared" si="89"/>
        <v xml:space="preserve"> </v>
      </c>
      <c r="BD601" s="144" t="str">
        <f t="shared" si="89"/>
        <v xml:space="preserve"> </v>
      </c>
      <c r="BE601" s="144" t="str">
        <f t="shared" si="89"/>
        <v xml:space="preserve"> </v>
      </c>
      <c r="BF601" s="126" t="str">
        <f t="shared" si="87"/>
        <v xml:space="preserve"> </v>
      </c>
      <c r="BG601" s="149"/>
    </row>
    <row r="602" spans="1:59" x14ac:dyDescent="0.15">
      <c r="A602" s="108">
        <f t="shared" si="82"/>
        <v>369</v>
      </c>
      <c r="B602" s="54" t="s">
        <v>977</v>
      </c>
      <c r="C602" s="109" t="s">
        <v>967</v>
      </c>
      <c r="D602" s="109" t="s">
        <v>210</v>
      </c>
      <c r="E602" s="110" t="s">
        <v>128</v>
      </c>
      <c r="F602" s="110" t="s">
        <v>156</v>
      </c>
      <c r="G602" s="110">
        <v>380</v>
      </c>
      <c r="H602" s="110" t="s">
        <v>149</v>
      </c>
      <c r="I602" s="110">
        <v>25</v>
      </c>
      <c r="J602" s="110" t="s">
        <v>134</v>
      </c>
      <c r="K602" s="110">
        <v>18</v>
      </c>
      <c r="L602" s="114"/>
      <c r="M602" s="114" t="s">
        <v>978</v>
      </c>
      <c r="N602" s="114"/>
      <c r="O602" s="114"/>
      <c r="P602" s="114" t="s">
        <v>516</v>
      </c>
      <c r="Q602" s="17">
        <v>179</v>
      </c>
      <c r="R602" s="17">
        <v>154</v>
      </c>
      <c r="S602" s="17">
        <v>73</v>
      </c>
      <c r="T602" s="17">
        <v>128</v>
      </c>
      <c r="U602" s="17">
        <v>163</v>
      </c>
      <c r="V602" s="17">
        <v>127</v>
      </c>
      <c r="W602" s="122" t="s">
        <v>135</v>
      </c>
      <c r="X602" s="122" t="s">
        <v>135</v>
      </c>
      <c r="Y602" s="122" t="s">
        <v>133</v>
      </c>
      <c r="Z602" s="122" t="s">
        <v>144</v>
      </c>
      <c r="AA602" s="122" t="s">
        <v>135</v>
      </c>
      <c r="AB602" s="122" t="s">
        <v>144</v>
      </c>
      <c r="AC602" s="126">
        <f t="shared" si="88"/>
        <v>1</v>
      </c>
      <c r="AD602" s="126">
        <f t="shared" si="88"/>
        <v>3</v>
      </c>
      <c r="AE602" s="126">
        <f t="shared" si="88"/>
        <v>6</v>
      </c>
      <c r="AF602" s="126">
        <f t="shared" si="85"/>
        <v>4</v>
      </c>
      <c r="AG602" s="126">
        <f t="shared" si="85"/>
        <v>2</v>
      </c>
      <c r="AH602" s="126">
        <f t="shared" si="85"/>
        <v>5</v>
      </c>
      <c r="AI602" s="134">
        <v>1594</v>
      </c>
      <c r="AJ602" s="134">
        <v>0</v>
      </c>
      <c r="AK602" s="134">
        <v>0</v>
      </c>
      <c r="AL602" s="134">
        <v>225</v>
      </c>
      <c r="AM602" s="134">
        <f t="shared" si="86"/>
        <v>1819</v>
      </c>
      <c r="AN602" s="135">
        <f t="shared" si="84"/>
        <v>1.8449074074074076E-2</v>
      </c>
      <c r="AO602" s="135">
        <f t="shared" si="84"/>
        <v>0</v>
      </c>
      <c r="AP602" s="135">
        <f t="shared" si="84"/>
        <v>0</v>
      </c>
      <c r="AQ602" s="135">
        <f t="shared" si="84"/>
        <v>2.6041666666666665E-3</v>
      </c>
      <c r="AR602" s="135">
        <f t="shared" si="84"/>
        <v>2.105324074074074E-2</v>
      </c>
      <c r="AS602" s="143"/>
      <c r="AT602" s="144">
        <f>IFERROR(Q602*INDEX(相性スクリプト1!$L$29:$L$33,MATCH(W602,相性スクリプト1!$K$29:$K$33,0),)," ")</f>
        <v>268.5</v>
      </c>
      <c r="AU602" s="144">
        <f>IFERROR(R602*INDEX(相性スクリプト1!$L$29:$L$33,MATCH(X602,相性スクリプト1!$K$29:$K$33,0),)," ")</f>
        <v>231</v>
      </c>
      <c r="AV602" s="144">
        <f>IFERROR(S602*INDEX(相性スクリプト1!$L$29:$L$33,MATCH(Y602,相性スクリプト1!$K$29:$K$33,0),)," ")</f>
        <v>0</v>
      </c>
      <c r="AW602" s="144">
        <f>IFERROR(T602*INDEX(相性スクリプト1!$L$29:$L$33,MATCH(Z602,相性スクリプト1!$K$29:$K$33,0),)," ")</f>
        <v>128</v>
      </c>
      <c r="AX602" s="144">
        <f>IFERROR(U602*INDEX(相性スクリプト1!$L$29:$L$33,MATCH(AA602,相性スクリプト1!$K$29:$K$33,0),)," ")</f>
        <v>244.5</v>
      </c>
      <c r="AY602" s="144">
        <f>IFERROR(V602*INDEX(相性スクリプト1!$L$29:$L$33,MATCH(AB602,相性スクリプト1!$K$29:$K$33,0),)," ")</f>
        <v>127</v>
      </c>
      <c r="AZ602" s="144">
        <f t="shared" si="90"/>
        <v>1.1115999999999999</v>
      </c>
      <c r="BA602" s="144">
        <f t="shared" si="90"/>
        <v>3.3334999999999999</v>
      </c>
      <c r="BB602" s="144">
        <f t="shared" si="90"/>
        <v>6.6663999999999994</v>
      </c>
      <c r="BC602" s="144">
        <f t="shared" si="89"/>
        <v>4.4443000000000001</v>
      </c>
      <c r="BD602" s="144">
        <f t="shared" si="89"/>
        <v>2.2222</v>
      </c>
      <c r="BE602" s="144">
        <f t="shared" si="89"/>
        <v>5.5550999999999995</v>
      </c>
      <c r="BF602" s="126">
        <f t="shared" si="87"/>
        <v>136425</v>
      </c>
      <c r="BG602" s="149"/>
    </row>
    <row r="603" spans="1:59" x14ac:dyDescent="0.15">
      <c r="A603" s="108">
        <f t="shared" si="82"/>
        <v>369</v>
      </c>
      <c r="B603" s="54" t="s">
        <v>979</v>
      </c>
      <c r="C603" s="109" t="s">
        <v>967</v>
      </c>
      <c r="D603" s="109" t="s">
        <v>210</v>
      </c>
      <c r="E603" s="110" t="s">
        <v>128</v>
      </c>
      <c r="F603" s="110" t="s">
        <v>156</v>
      </c>
      <c r="G603" s="110">
        <v>420</v>
      </c>
      <c r="H603" s="110" t="s">
        <v>155</v>
      </c>
      <c r="I603" s="110">
        <v>-45</v>
      </c>
      <c r="J603" s="110" t="s">
        <v>133</v>
      </c>
      <c r="K603" s="110">
        <v>18</v>
      </c>
      <c r="L603" s="114"/>
      <c r="M603" s="114" t="s">
        <v>980</v>
      </c>
      <c r="N603" s="114"/>
      <c r="O603" s="114"/>
      <c r="P603" s="114" t="s">
        <v>516</v>
      </c>
      <c r="Q603" s="17">
        <v>194</v>
      </c>
      <c r="R603" s="17">
        <v>163</v>
      </c>
      <c r="S603" s="17">
        <v>39</v>
      </c>
      <c r="T603" s="17">
        <v>130</v>
      </c>
      <c r="U603" s="17">
        <v>103</v>
      </c>
      <c r="V603" s="17">
        <v>146</v>
      </c>
      <c r="W603" s="122" t="s">
        <v>135</v>
      </c>
      <c r="X603" s="122" t="s">
        <v>135</v>
      </c>
      <c r="Y603" s="122" t="s">
        <v>133</v>
      </c>
      <c r="Z603" s="122" t="s">
        <v>144</v>
      </c>
      <c r="AA603" s="122" t="s">
        <v>144</v>
      </c>
      <c r="AB603" s="122" t="s">
        <v>135</v>
      </c>
      <c r="AC603" s="126">
        <f t="shared" si="88"/>
        <v>1</v>
      </c>
      <c r="AD603" s="126">
        <f t="shared" si="88"/>
        <v>2</v>
      </c>
      <c r="AE603" s="126">
        <f t="shared" si="88"/>
        <v>6</v>
      </c>
      <c r="AF603" s="126">
        <f t="shared" si="85"/>
        <v>4</v>
      </c>
      <c r="AG603" s="126">
        <f t="shared" si="85"/>
        <v>5</v>
      </c>
      <c r="AH603" s="126">
        <f t="shared" si="85"/>
        <v>3</v>
      </c>
      <c r="AI603" s="134">
        <v>2963</v>
      </c>
      <c r="AJ603" s="134">
        <v>0</v>
      </c>
      <c r="AK603" s="134">
        <v>0</v>
      </c>
      <c r="AL603" s="134">
        <v>345</v>
      </c>
      <c r="AM603" s="134">
        <f t="shared" si="86"/>
        <v>3308</v>
      </c>
      <c r="AN603" s="135">
        <f t="shared" si="84"/>
        <v>3.4293981481481481E-2</v>
      </c>
      <c r="AO603" s="135">
        <f t="shared" si="84"/>
        <v>0</v>
      </c>
      <c r="AP603" s="135">
        <f t="shared" si="84"/>
        <v>0</v>
      </c>
      <c r="AQ603" s="135">
        <f t="shared" si="84"/>
        <v>3.9930555555555561E-3</v>
      </c>
      <c r="AR603" s="135">
        <f t="shared" si="84"/>
        <v>3.8287037037037043E-2</v>
      </c>
      <c r="AS603" s="143"/>
      <c r="AT603" s="144">
        <f>IFERROR(Q603*INDEX(相性スクリプト1!$L$29:$L$33,MATCH(W603,相性スクリプト1!$K$29:$K$33,0),)," ")</f>
        <v>291</v>
      </c>
      <c r="AU603" s="144">
        <f>IFERROR(R603*INDEX(相性スクリプト1!$L$29:$L$33,MATCH(X603,相性スクリプト1!$K$29:$K$33,0),)," ")</f>
        <v>244.5</v>
      </c>
      <c r="AV603" s="144">
        <f>IFERROR(S603*INDEX(相性スクリプト1!$L$29:$L$33,MATCH(Y603,相性スクリプト1!$K$29:$K$33,0),)," ")</f>
        <v>0</v>
      </c>
      <c r="AW603" s="144">
        <f>IFERROR(T603*INDEX(相性スクリプト1!$L$29:$L$33,MATCH(Z603,相性スクリプト1!$K$29:$K$33,0),)," ")</f>
        <v>130</v>
      </c>
      <c r="AX603" s="144">
        <f>IFERROR(U603*INDEX(相性スクリプト1!$L$29:$L$33,MATCH(AA603,相性スクリプト1!$K$29:$K$33,0),)," ")</f>
        <v>103</v>
      </c>
      <c r="AY603" s="144">
        <f>IFERROR(V603*INDEX(相性スクリプト1!$L$29:$L$33,MATCH(AB603,相性スクリプト1!$K$29:$K$33,0),)," ")</f>
        <v>219</v>
      </c>
      <c r="AZ603" s="144">
        <f t="shared" si="90"/>
        <v>1.1115999999999999</v>
      </c>
      <c r="BA603" s="144">
        <f t="shared" si="90"/>
        <v>2.2225000000000001</v>
      </c>
      <c r="BB603" s="144">
        <f t="shared" si="90"/>
        <v>6.6663999999999994</v>
      </c>
      <c r="BC603" s="144">
        <f t="shared" si="89"/>
        <v>4.4443000000000001</v>
      </c>
      <c r="BD603" s="144">
        <f t="shared" si="89"/>
        <v>5.5552000000000001</v>
      </c>
      <c r="BE603" s="144">
        <f t="shared" si="89"/>
        <v>3.3331</v>
      </c>
      <c r="BF603" s="126">
        <f t="shared" si="87"/>
        <v>126453</v>
      </c>
      <c r="BG603" s="149"/>
    </row>
    <row r="604" spans="1:59" x14ac:dyDescent="0.15">
      <c r="A604" s="108">
        <f t="shared" si="82"/>
        <v>370</v>
      </c>
      <c r="B604" s="54" t="s">
        <v>981</v>
      </c>
      <c r="C604" s="109" t="s">
        <v>206</v>
      </c>
      <c r="D604" s="109" t="s">
        <v>127</v>
      </c>
      <c r="E604" s="110" t="s">
        <v>147</v>
      </c>
      <c r="F604" s="110" t="s">
        <v>148</v>
      </c>
      <c r="G604" s="110">
        <v>300</v>
      </c>
      <c r="H604" s="110" t="s">
        <v>141</v>
      </c>
      <c r="I604" s="110">
        <v>-35</v>
      </c>
      <c r="J604" s="110" t="s">
        <v>148</v>
      </c>
      <c r="K604" s="110">
        <v>12</v>
      </c>
      <c r="L604" s="114"/>
      <c r="M604" s="114"/>
      <c r="N604" s="114"/>
      <c r="O604" s="114"/>
      <c r="P604" s="114" t="s">
        <v>516</v>
      </c>
      <c r="Q604" s="17">
        <v>130</v>
      </c>
      <c r="R604" s="17">
        <v>110</v>
      </c>
      <c r="S604" s="17">
        <v>140</v>
      </c>
      <c r="T604" s="17">
        <v>120</v>
      </c>
      <c r="U604" s="17">
        <v>80</v>
      </c>
      <c r="V604" s="17">
        <v>90</v>
      </c>
      <c r="W604" s="122" t="s">
        <v>144</v>
      </c>
      <c r="X604" s="122" t="s">
        <v>144</v>
      </c>
      <c r="Y604" s="122" t="s">
        <v>135</v>
      </c>
      <c r="Z604" s="122" t="s">
        <v>144</v>
      </c>
      <c r="AA604" s="122" t="s">
        <v>134</v>
      </c>
      <c r="AB604" s="122" t="s">
        <v>134</v>
      </c>
      <c r="AC604" s="126">
        <f t="shared" si="88"/>
        <v>2</v>
      </c>
      <c r="AD604" s="126">
        <f t="shared" si="88"/>
        <v>4</v>
      </c>
      <c r="AE604" s="126">
        <f t="shared" si="88"/>
        <v>1</v>
      </c>
      <c r="AF604" s="126">
        <f t="shared" si="85"/>
        <v>3</v>
      </c>
      <c r="AG604" s="126">
        <f t="shared" si="85"/>
        <v>6</v>
      </c>
      <c r="AH604" s="126">
        <f t="shared" si="85"/>
        <v>5</v>
      </c>
      <c r="AI604" s="134">
        <v>5</v>
      </c>
      <c r="AJ604" s="134">
        <v>0</v>
      </c>
      <c r="AK604" s="134">
        <v>300</v>
      </c>
      <c r="AL604" s="134">
        <v>300</v>
      </c>
      <c r="AM604" s="134">
        <f t="shared" si="86"/>
        <v>605</v>
      </c>
      <c r="AN604" s="135">
        <f t="shared" si="84"/>
        <v>5.7870370370370373E-5</v>
      </c>
      <c r="AO604" s="135">
        <f t="shared" si="84"/>
        <v>0</v>
      </c>
      <c r="AP604" s="135">
        <f t="shared" si="84"/>
        <v>3.4722222222222225E-3</v>
      </c>
      <c r="AQ604" s="135">
        <f t="shared" si="84"/>
        <v>3.4722222222222225E-3</v>
      </c>
      <c r="AR604" s="135">
        <f t="shared" si="84"/>
        <v>7.0023148148148145E-3</v>
      </c>
      <c r="AS604" s="143"/>
      <c r="AT604" s="144">
        <f>IFERROR(Q604*INDEX(相性スクリプト1!$L$29:$L$33,MATCH(W604,相性スクリプト1!$K$29:$K$33,0),)," ")</f>
        <v>130</v>
      </c>
      <c r="AU604" s="144">
        <f>IFERROR(R604*INDEX(相性スクリプト1!$L$29:$L$33,MATCH(X604,相性スクリプト1!$K$29:$K$33,0),)," ")</f>
        <v>110</v>
      </c>
      <c r="AV604" s="144">
        <f>IFERROR(S604*INDEX(相性スクリプト1!$L$29:$L$33,MATCH(Y604,相性スクリプト1!$K$29:$K$33,0),)," ")</f>
        <v>210</v>
      </c>
      <c r="AW604" s="144">
        <f>IFERROR(T604*INDEX(相性スクリプト1!$L$29:$L$33,MATCH(Z604,相性スクリプト1!$K$29:$K$33,0),)," ")</f>
        <v>120</v>
      </c>
      <c r="AX604" s="144">
        <f>IFERROR(U604*INDEX(相性スクリプト1!$L$29:$L$33,MATCH(AA604,相性スクリプト1!$K$29:$K$33,0),)," ")</f>
        <v>40</v>
      </c>
      <c r="AY604" s="144">
        <f>IFERROR(V604*INDEX(相性スクリプト1!$L$29:$L$33,MATCH(AB604,相性スクリプト1!$K$29:$K$33,0),)," ")</f>
        <v>45</v>
      </c>
      <c r="AZ604" s="144">
        <f t="shared" si="90"/>
        <v>2.2225999999999999</v>
      </c>
      <c r="BA604" s="144">
        <f t="shared" si="90"/>
        <v>4.4444999999999997</v>
      </c>
      <c r="BB604" s="144">
        <f t="shared" si="90"/>
        <v>1.1113999999999999</v>
      </c>
      <c r="BC604" s="144">
        <f t="shared" si="89"/>
        <v>3.3332999999999999</v>
      </c>
      <c r="BD604" s="144">
        <f t="shared" si="89"/>
        <v>6.6661999999999999</v>
      </c>
      <c r="BE604" s="144">
        <f t="shared" si="89"/>
        <v>5.5550999999999995</v>
      </c>
      <c r="BF604" s="126">
        <f t="shared" si="87"/>
        <v>241365</v>
      </c>
      <c r="BG604" s="149" t="s">
        <v>982</v>
      </c>
    </row>
    <row r="605" spans="1:59" x14ac:dyDescent="0.15">
      <c r="A605" s="108">
        <f t="shared" si="82"/>
        <v>371</v>
      </c>
      <c r="B605" s="54" t="s">
        <v>983</v>
      </c>
      <c r="C605" s="109" t="s">
        <v>206</v>
      </c>
      <c r="D605" s="109" t="s">
        <v>159</v>
      </c>
      <c r="E605" s="110" t="s">
        <v>147</v>
      </c>
      <c r="F605" s="110" t="s">
        <v>148</v>
      </c>
      <c r="G605" s="110">
        <v>320</v>
      </c>
      <c r="H605" s="110" t="s">
        <v>155</v>
      </c>
      <c r="I605" s="110">
        <v>30</v>
      </c>
      <c r="J605" s="110" t="s">
        <v>134</v>
      </c>
      <c r="K605" s="110">
        <v>16</v>
      </c>
      <c r="L605" s="114"/>
      <c r="M605" s="114"/>
      <c r="N605" s="114"/>
      <c r="O605" s="114"/>
      <c r="P605" s="114"/>
      <c r="Q605" s="17">
        <v>140</v>
      </c>
      <c r="R605" s="17">
        <v>150</v>
      </c>
      <c r="S605" s="17">
        <v>120</v>
      </c>
      <c r="T605" s="17">
        <v>100</v>
      </c>
      <c r="U605" s="17">
        <v>40</v>
      </c>
      <c r="V605" s="17">
        <v>110</v>
      </c>
      <c r="W605" s="122" t="s">
        <v>135</v>
      </c>
      <c r="X605" s="122" t="s">
        <v>135</v>
      </c>
      <c r="Y605" s="122" t="s">
        <v>144</v>
      </c>
      <c r="Z605" s="122" t="s">
        <v>134</v>
      </c>
      <c r="AA605" s="122" t="s">
        <v>133</v>
      </c>
      <c r="AB605" s="122" t="s">
        <v>144</v>
      </c>
      <c r="AC605" s="126">
        <f t="shared" si="88"/>
        <v>2</v>
      </c>
      <c r="AD605" s="126">
        <f t="shared" si="88"/>
        <v>1</v>
      </c>
      <c r="AE605" s="126">
        <f t="shared" si="88"/>
        <v>3</v>
      </c>
      <c r="AF605" s="126">
        <f t="shared" si="85"/>
        <v>5</v>
      </c>
      <c r="AG605" s="126">
        <f t="shared" si="85"/>
        <v>6</v>
      </c>
      <c r="AH605" s="126">
        <f t="shared" si="85"/>
        <v>4</v>
      </c>
      <c r="AI605" s="134">
        <v>48</v>
      </c>
      <c r="AJ605" s="134">
        <v>0</v>
      </c>
      <c r="AK605" s="134">
        <v>300</v>
      </c>
      <c r="AL605" s="134">
        <v>300</v>
      </c>
      <c r="AM605" s="134">
        <f t="shared" si="86"/>
        <v>648</v>
      </c>
      <c r="AN605" s="135">
        <f t="shared" si="84"/>
        <v>5.5555555555555556E-4</v>
      </c>
      <c r="AO605" s="135">
        <f t="shared" si="84"/>
        <v>0</v>
      </c>
      <c r="AP605" s="135">
        <f t="shared" si="84"/>
        <v>3.4722222222222225E-3</v>
      </c>
      <c r="AQ605" s="135">
        <f t="shared" si="84"/>
        <v>3.4722222222222225E-3</v>
      </c>
      <c r="AR605" s="135">
        <f t="shared" si="84"/>
        <v>7.5000000000000006E-3</v>
      </c>
      <c r="AS605" s="143"/>
      <c r="AT605" s="144">
        <f>IFERROR(Q605*INDEX(相性スクリプト1!$L$29:$L$33,MATCH(W605,相性スクリプト1!$K$29:$K$33,0),)," ")</f>
        <v>210</v>
      </c>
      <c r="AU605" s="144">
        <f>IFERROR(R605*INDEX(相性スクリプト1!$L$29:$L$33,MATCH(X605,相性スクリプト1!$K$29:$K$33,0),)," ")</f>
        <v>225</v>
      </c>
      <c r="AV605" s="144">
        <f>IFERROR(S605*INDEX(相性スクリプト1!$L$29:$L$33,MATCH(Y605,相性スクリプト1!$K$29:$K$33,0),)," ")</f>
        <v>120</v>
      </c>
      <c r="AW605" s="144">
        <f>IFERROR(T605*INDEX(相性スクリプト1!$L$29:$L$33,MATCH(Z605,相性スクリプト1!$K$29:$K$33,0),)," ")</f>
        <v>50</v>
      </c>
      <c r="AX605" s="144">
        <f>IFERROR(U605*INDEX(相性スクリプト1!$L$29:$L$33,MATCH(AA605,相性スクリプト1!$K$29:$K$33,0),)," ")</f>
        <v>0</v>
      </c>
      <c r="AY605" s="144">
        <f>IFERROR(V605*INDEX(相性スクリプト1!$L$29:$L$33,MATCH(AB605,相性スクリプト1!$K$29:$K$33,0),)," ")</f>
        <v>110</v>
      </c>
      <c r="AZ605" s="144">
        <f t="shared" si="90"/>
        <v>2.2225999999999999</v>
      </c>
      <c r="BA605" s="144">
        <f t="shared" si="90"/>
        <v>1.1114999999999999</v>
      </c>
      <c r="BB605" s="144">
        <f t="shared" si="90"/>
        <v>3.3333999999999997</v>
      </c>
      <c r="BC605" s="144">
        <f t="shared" si="89"/>
        <v>5.5552999999999999</v>
      </c>
      <c r="BD605" s="144">
        <f t="shared" si="89"/>
        <v>6.6661999999999999</v>
      </c>
      <c r="BE605" s="144">
        <f t="shared" si="89"/>
        <v>4.4440999999999997</v>
      </c>
      <c r="BF605" s="126">
        <f t="shared" si="87"/>
        <v>213564</v>
      </c>
      <c r="BG605" s="149"/>
    </row>
    <row r="606" spans="1:59" x14ac:dyDescent="0.15">
      <c r="A606" s="108">
        <f t="shared" si="82"/>
        <v>371</v>
      </c>
      <c r="B606" s="54" t="s">
        <v>984</v>
      </c>
      <c r="C606" s="109" t="s">
        <v>206</v>
      </c>
      <c r="D606" s="109" t="s">
        <v>159</v>
      </c>
      <c r="E606" s="110" t="s">
        <v>147</v>
      </c>
      <c r="F606" s="110" t="s">
        <v>148</v>
      </c>
      <c r="G606" s="110">
        <v>340</v>
      </c>
      <c r="H606" s="110" t="s">
        <v>155</v>
      </c>
      <c r="I606" s="110">
        <v>30</v>
      </c>
      <c r="J606" s="110" t="s">
        <v>134</v>
      </c>
      <c r="K606" s="110">
        <v>16</v>
      </c>
      <c r="L606" s="114"/>
      <c r="M606" s="114"/>
      <c r="N606" s="114"/>
      <c r="O606" s="114"/>
      <c r="P606" s="114"/>
      <c r="Q606" s="17">
        <v>151</v>
      </c>
      <c r="R606" s="17">
        <v>163</v>
      </c>
      <c r="S606" s="17">
        <v>132</v>
      </c>
      <c r="T606" s="17">
        <v>120</v>
      </c>
      <c r="U606" s="17">
        <v>56</v>
      </c>
      <c r="V606" s="17">
        <v>120</v>
      </c>
      <c r="W606" s="122" t="s">
        <v>135</v>
      </c>
      <c r="X606" s="122" t="s">
        <v>135</v>
      </c>
      <c r="Y606" s="122" t="s">
        <v>144</v>
      </c>
      <c r="Z606" s="122" t="s">
        <v>134</v>
      </c>
      <c r="AA606" s="122" t="s">
        <v>133</v>
      </c>
      <c r="AB606" s="122" t="s">
        <v>144</v>
      </c>
      <c r="AC606" s="126">
        <f t="shared" si="88"/>
        <v>2</v>
      </c>
      <c r="AD606" s="126">
        <f t="shared" si="88"/>
        <v>1</v>
      </c>
      <c r="AE606" s="126">
        <f t="shared" si="88"/>
        <v>3</v>
      </c>
      <c r="AF606" s="126">
        <f t="shared" si="85"/>
        <v>5</v>
      </c>
      <c r="AG606" s="126">
        <f t="shared" si="85"/>
        <v>6</v>
      </c>
      <c r="AH606" s="126">
        <f t="shared" si="85"/>
        <v>4</v>
      </c>
      <c r="AI606" s="134">
        <v>1884</v>
      </c>
      <c r="AJ606" s="134">
        <v>289</v>
      </c>
      <c r="AK606" s="134">
        <v>0</v>
      </c>
      <c r="AL606" s="134">
        <v>228</v>
      </c>
      <c r="AM606" s="134">
        <f t="shared" si="86"/>
        <v>2401</v>
      </c>
      <c r="AN606" s="135">
        <f t="shared" si="84"/>
        <v>2.1805555555555557E-2</v>
      </c>
      <c r="AO606" s="135">
        <f t="shared" si="84"/>
        <v>3.3449074074074071E-3</v>
      </c>
      <c r="AP606" s="135">
        <f t="shared" si="84"/>
        <v>0</v>
      </c>
      <c r="AQ606" s="135">
        <f t="shared" si="84"/>
        <v>2.638888888888889E-3</v>
      </c>
      <c r="AR606" s="135">
        <f t="shared" si="84"/>
        <v>2.7789351851851853E-2</v>
      </c>
      <c r="AS606" s="143"/>
      <c r="AT606" s="144">
        <f>IFERROR(Q606*INDEX(相性スクリプト1!$L$29:$L$33,MATCH(W606,相性スクリプト1!$K$29:$K$33,0),)," ")</f>
        <v>226.5</v>
      </c>
      <c r="AU606" s="144">
        <f>IFERROR(R606*INDEX(相性スクリプト1!$L$29:$L$33,MATCH(X606,相性スクリプト1!$K$29:$K$33,0),)," ")</f>
        <v>244.5</v>
      </c>
      <c r="AV606" s="144">
        <f>IFERROR(S606*INDEX(相性スクリプト1!$L$29:$L$33,MATCH(Y606,相性スクリプト1!$K$29:$K$33,0),)," ")</f>
        <v>132</v>
      </c>
      <c r="AW606" s="144">
        <f>IFERROR(T606*INDEX(相性スクリプト1!$L$29:$L$33,MATCH(Z606,相性スクリプト1!$K$29:$K$33,0),)," ")</f>
        <v>60</v>
      </c>
      <c r="AX606" s="144">
        <f>IFERROR(U606*INDEX(相性スクリプト1!$L$29:$L$33,MATCH(AA606,相性スクリプト1!$K$29:$K$33,0),)," ")</f>
        <v>0</v>
      </c>
      <c r="AY606" s="144">
        <f>IFERROR(V606*INDEX(相性スクリプト1!$L$29:$L$33,MATCH(AB606,相性スクリプト1!$K$29:$K$33,0),)," ")</f>
        <v>120</v>
      </c>
      <c r="AZ606" s="144">
        <f t="shared" si="90"/>
        <v>2.2225999999999999</v>
      </c>
      <c r="BA606" s="144">
        <f t="shared" si="90"/>
        <v>1.1114999999999999</v>
      </c>
      <c r="BB606" s="144">
        <f t="shared" si="90"/>
        <v>3.3333999999999997</v>
      </c>
      <c r="BC606" s="144">
        <f t="shared" si="89"/>
        <v>5.5442999999999998</v>
      </c>
      <c r="BD606" s="144">
        <f t="shared" si="89"/>
        <v>6.6661999999999999</v>
      </c>
      <c r="BE606" s="144">
        <f t="shared" si="89"/>
        <v>4.4440999999999997</v>
      </c>
      <c r="BF606" s="126">
        <f t="shared" si="87"/>
        <v>213564</v>
      </c>
      <c r="BG606" s="149"/>
    </row>
    <row r="607" spans="1:59" x14ac:dyDescent="0.15">
      <c r="A607" s="108">
        <f t="shared" si="82"/>
        <v>372</v>
      </c>
      <c r="B607" s="54" t="s">
        <v>985</v>
      </c>
      <c r="C607" s="109" t="s">
        <v>206</v>
      </c>
      <c r="D607" s="109" t="s">
        <v>161</v>
      </c>
      <c r="E607" s="110" t="s">
        <v>147</v>
      </c>
      <c r="F607" s="110" t="s">
        <v>140</v>
      </c>
      <c r="G607" s="110">
        <v>320</v>
      </c>
      <c r="H607" s="110" t="s">
        <v>149</v>
      </c>
      <c r="I607" s="110">
        <v>15</v>
      </c>
      <c r="J607" s="110" t="s">
        <v>140</v>
      </c>
      <c r="K607" s="110">
        <v>14</v>
      </c>
      <c r="L607" s="114"/>
      <c r="M607" s="114"/>
      <c r="N607" s="114"/>
      <c r="O607" s="114"/>
      <c r="P607" s="114" t="s">
        <v>163</v>
      </c>
      <c r="Q607" s="17">
        <v>140</v>
      </c>
      <c r="R607" s="17">
        <v>100</v>
      </c>
      <c r="S607" s="17">
        <v>120</v>
      </c>
      <c r="T607" s="17">
        <v>110</v>
      </c>
      <c r="U607" s="17">
        <v>90</v>
      </c>
      <c r="V607" s="17">
        <v>80</v>
      </c>
      <c r="W607" s="122" t="s">
        <v>135</v>
      </c>
      <c r="X607" s="122" t="s">
        <v>144</v>
      </c>
      <c r="Y607" s="122" t="s">
        <v>144</v>
      </c>
      <c r="Z607" s="122" t="s">
        <v>144</v>
      </c>
      <c r="AA607" s="122" t="s">
        <v>134</v>
      </c>
      <c r="AB607" s="122" t="s">
        <v>134</v>
      </c>
      <c r="AC607" s="126">
        <f t="shared" si="88"/>
        <v>1</v>
      </c>
      <c r="AD607" s="126">
        <f t="shared" si="88"/>
        <v>4</v>
      </c>
      <c r="AE607" s="126">
        <f t="shared" si="88"/>
        <v>2</v>
      </c>
      <c r="AF607" s="126">
        <f t="shared" si="85"/>
        <v>3</v>
      </c>
      <c r="AG607" s="126">
        <f t="shared" si="85"/>
        <v>5</v>
      </c>
      <c r="AH607" s="126">
        <f t="shared" si="85"/>
        <v>6</v>
      </c>
      <c r="AI607" s="134">
        <v>46</v>
      </c>
      <c r="AJ607" s="134">
        <v>0</v>
      </c>
      <c r="AK607" s="134">
        <v>300</v>
      </c>
      <c r="AL607" s="134">
        <v>300</v>
      </c>
      <c r="AM607" s="134">
        <f t="shared" si="86"/>
        <v>646</v>
      </c>
      <c r="AN607" s="135">
        <f t="shared" si="84"/>
        <v>5.3240740740740744E-4</v>
      </c>
      <c r="AO607" s="135">
        <f t="shared" si="84"/>
        <v>0</v>
      </c>
      <c r="AP607" s="135">
        <f t="shared" si="84"/>
        <v>3.4722222222222225E-3</v>
      </c>
      <c r="AQ607" s="135">
        <f t="shared" si="84"/>
        <v>3.4722222222222225E-3</v>
      </c>
      <c r="AR607" s="135">
        <f t="shared" si="84"/>
        <v>7.4768518518518517E-3</v>
      </c>
      <c r="AS607" s="143"/>
      <c r="AT607" s="144">
        <f>IFERROR(Q607*INDEX(相性スクリプト1!$L$29:$L$33,MATCH(W607,相性スクリプト1!$K$29:$K$33,0),)," ")</f>
        <v>210</v>
      </c>
      <c r="AU607" s="144">
        <f>IFERROR(R607*INDEX(相性スクリプト1!$L$29:$L$33,MATCH(X607,相性スクリプト1!$K$29:$K$33,0),)," ")</f>
        <v>100</v>
      </c>
      <c r="AV607" s="144">
        <f>IFERROR(S607*INDEX(相性スクリプト1!$L$29:$L$33,MATCH(Y607,相性スクリプト1!$K$29:$K$33,0),)," ")</f>
        <v>120</v>
      </c>
      <c r="AW607" s="144">
        <f>IFERROR(T607*INDEX(相性スクリプト1!$L$29:$L$33,MATCH(Z607,相性スクリプト1!$K$29:$K$33,0),)," ")</f>
        <v>110</v>
      </c>
      <c r="AX607" s="144">
        <f>IFERROR(U607*INDEX(相性スクリプト1!$L$29:$L$33,MATCH(AA607,相性スクリプト1!$K$29:$K$33,0),)," ")</f>
        <v>45</v>
      </c>
      <c r="AY607" s="144">
        <f>IFERROR(V607*INDEX(相性スクリプト1!$L$29:$L$33,MATCH(AB607,相性スクリプト1!$K$29:$K$33,0),)," ")</f>
        <v>40</v>
      </c>
      <c r="AZ607" s="144">
        <f t="shared" si="90"/>
        <v>1.1115999999999999</v>
      </c>
      <c r="BA607" s="144">
        <f t="shared" si="90"/>
        <v>4.4444999999999997</v>
      </c>
      <c r="BB607" s="144">
        <f t="shared" si="90"/>
        <v>2.2223999999999999</v>
      </c>
      <c r="BC607" s="144">
        <f t="shared" si="89"/>
        <v>3.3332999999999999</v>
      </c>
      <c r="BD607" s="144">
        <f t="shared" si="89"/>
        <v>5.5552000000000001</v>
      </c>
      <c r="BE607" s="144">
        <f t="shared" si="89"/>
        <v>6.6660999999999992</v>
      </c>
      <c r="BF607" s="126">
        <f t="shared" si="87"/>
        <v>142356</v>
      </c>
      <c r="BG607" s="149"/>
    </row>
    <row r="608" spans="1:59" x14ac:dyDescent="0.15">
      <c r="A608" s="108">
        <f t="shared" si="82"/>
        <v>373</v>
      </c>
      <c r="B608" s="54" t="s">
        <v>986</v>
      </c>
      <c r="C608" s="109" t="s">
        <v>206</v>
      </c>
      <c r="D608" s="109" t="s">
        <v>169</v>
      </c>
      <c r="E608" s="110" t="s">
        <v>147</v>
      </c>
      <c r="F608" s="110" t="s">
        <v>140</v>
      </c>
      <c r="G608" s="110">
        <v>300</v>
      </c>
      <c r="H608" s="110" t="s">
        <v>141</v>
      </c>
      <c r="I608" s="110">
        <v>60</v>
      </c>
      <c r="J608" s="110" t="s">
        <v>144</v>
      </c>
      <c r="K608" s="110">
        <v>13</v>
      </c>
      <c r="L608" s="114"/>
      <c r="M608" s="114"/>
      <c r="N608" s="114"/>
      <c r="O608" s="114"/>
      <c r="P608" s="114"/>
      <c r="Q608" s="17">
        <v>150</v>
      </c>
      <c r="R608" s="17">
        <v>100</v>
      </c>
      <c r="S608" s="17">
        <v>110</v>
      </c>
      <c r="T608" s="17">
        <v>130</v>
      </c>
      <c r="U608" s="17">
        <v>90</v>
      </c>
      <c r="V608" s="17">
        <v>80</v>
      </c>
      <c r="W608" s="122" t="s">
        <v>135</v>
      </c>
      <c r="X608" s="122" t="s">
        <v>144</v>
      </c>
      <c r="Y608" s="122" t="s">
        <v>144</v>
      </c>
      <c r="Z608" s="122" t="s">
        <v>135</v>
      </c>
      <c r="AA608" s="122" t="s">
        <v>134</v>
      </c>
      <c r="AB608" s="122" t="s">
        <v>134</v>
      </c>
      <c r="AC608" s="126">
        <f t="shared" si="88"/>
        <v>1</v>
      </c>
      <c r="AD608" s="126">
        <f t="shared" si="88"/>
        <v>4</v>
      </c>
      <c r="AE608" s="126">
        <f t="shared" si="88"/>
        <v>3</v>
      </c>
      <c r="AF608" s="126">
        <f t="shared" si="85"/>
        <v>2</v>
      </c>
      <c r="AG608" s="126">
        <f t="shared" si="85"/>
        <v>5</v>
      </c>
      <c r="AH608" s="126">
        <f t="shared" si="85"/>
        <v>6</v>
      </c>
      <c r="AI608" s="134">
        <v>36</v>
      </c>
      <c r="AJ608" s="134">
        <v>0</v>
      </c>
      <c r="AK608" s="134">
        <v>300</v>
      </c>
      <c r="AL608" s="134">
        <v>300</v>
      </c>
      <c r="AM608" s="134">
        <f t="shared" si="86"/>
        <v>636</v>
      </c>
      <c r="AN608" s="135">
        <f t="shared" si="84"/>
        <v>4.1666666666666669E-4</v>
      </c>
      <c r="AO608" s="135">
        <f t="shared" si="84"/>
        <v>0</v>
      </c>
      <c r="AP608" s="135">
        <f t="shared" si="84"/>
        <v>3.4722222222222225E-3</v>
      </c>
      <c r="AQ608" s="135">
        <f t="shared" si="84"/>
        <v>3.4722222222222225E-3</v>
      </c>
      <c r="AR608" s="135">
        <f t="shared" si="84"/>
        <v>7.3611111111111108E-3</v>
      </c>
      <c r="AS608" s="143"/>
      <c r="AT608" s="144">
        <f>IFERROR(Q608*INDEX(相性スクリプト1!$L$29:$L$33,MATCH(W608,相性スクリプト1!$K$29:$K$33,0),)," ")</f>
        <v>225</v>
      </c>
      <c r="AU608" s="144">
        <f>IFERROR(R608*INDEX(相性スクリプト1!$L$29:$L$33,MATCH(X608,相性スクリプト1!$K$29:$K$33,0),)," ")</f>
        <v>100</v>
      </c>
      <c r="AV608" s="144">
        <f>IFERROR(S608*INDEX(相性スクリプト1!$L$29:$L$33,MATCH(Y608,相性スクリプト1!$K$29:$K$33,0),)," ")</f>
        <v>110</v>
      </c>
      <c r="AW608" s="144">
        <f>IFERROR(T608*INDEX(相性スクリプト1!$L$29:$L$33,MATCH(Z608,相性スクリプト1!$K$29:$K$33,0),)," ")</f>
        <v>195</v>
      </c>
      <c r="AX608" s="144">
        <f>IFERROR(U608*INDEX(相性スクリプト1!$L$29:$L$33,MATCH(AA608,相性スクリプト1!$K$29:$K$33,0),)," ")</f>
        <v>45</v>
      </c>
      <c r="AY608" s="144">
        <f>IFERROR(V608*INDEX(相性スクリプト1!$L$29:$L$33,MATCH(AB608,相性スクリプト1!$K$29:$K$33,0),)," ")</f>
        <v>40</v>
      </c>
      <c r="AZ608" s="144">
        <f t="shared" si="90"/>
        <v>1.1115999999999999</v>
      </c>
      <c r="BA608" s="144">
        <f t="shared" si="90"/>
        <v>4.4444999999999997</v>
      </c>
      <c r="BB608" s="144">
        <f t="shared" si="90"/>
        <v>3.3333999999999997</v>
      </c>
      <c r="BC608" s="144">
        <f t="shared" si="89"/>
        <v>2.2223000000000002</v>
      </c>
      <c r="BD608" s="144">
        <f t="shared" si="89"/>
        <v>5.5552000000000001</v>
      </c>
      <c r="BE608" s="144">
        <f t="shared" si="89"/>
        <v>6.6660999999999992</v>
      </c>
      <c r="BF608" s="126">
        <f t="shared" si="87"/>
        <v>143256</v>
      </c>
      <c r="BG608" s="149"/>
    </row>
    <row r="609" spans="1:59" x14ac:dyDescent="0.15">
      <c r="A609" s="108">
        <f t="shared" si="82"/>
        <v>374</v>
      </c>
      <c r="B609" s="54" t="s">
        <v>987</v>
      </c>
      <c r="C609" s="109" t="s">
        <v>206</v>
      </c>
      <c r="D609" s="109" t="s">
        <v>171</v>
      </c>
      <c r="E609" s="110" t="s">
        <v>147</v>
      </c>
      <c r="F609" s="110" t="s">
        <v>140</v>
      </c>
      <c r="G609" s="110">
        <v>300</v>
      </c>
      <c r="H609" s="110" t="s">
        <v>149</v>
      </c>
      <c r="I609" s="110">
        <v>40</v>
      </c>
      <c r="J609" s="110" t="s">
        <v>134</v>
      </c>
      <c r="K609" s="110">
        <v>15</v>
      </c>
      <c r="L609" s="114"/>
      <c r="M609" s="114"/>
      <c r="N609" s="114"/>
      <c r="O609" s="114"/>
      <c r="P609" s="114"/>
      <c r="Q609" s="17">
        <v>130</v>
      </c>
      <c r="R609" s="17">
        <v>140</v>
      </c>
      <c r="S609" s="17">
        <v>80</v>
      </c>
      <c r="T609" s="17">
        <v>120</v>
      </c>
      <c r="U609" s="17">
        <v>110</v>
      </c>
      <c r="V609" s="17">
        <v>90</v>
      </c>
      <c r="W609" s="122" t="s">
        <v>135</v>
      </c>
      <c r="X609" s="122" t="s">
        <v>135</v>
      </c>
      <c r="Y609" s="122" t="s">
        <v>134</v>
      </c>
      <c r="Z609" s="122" t="s">
        <v>144</v>
      </c>
      <c r="AA609" s="122" t="s">
        <v>144</v>
      </c>
      <c r="AB609" s="122" t="s">
        <v>134</v>
      </c>
      <c r="AC609" s="126">
        <f t="shared" si="88"/>
        <v>2</v>
      </c>
      <c r="AD609" s="126">
        <f t="shared" si="88"/>
        <v>1</v>
      </c>
      <c r="AE609" s="126">
        <f t="shared" si="88"/>
        <v>6</v>
      </c>
      <c r="AF609" s="126">
        <f t="shared" si="85"/>
        <v>3</v>
      </c>
      <c r="AG609" s="126">
        <f t="shared" si="85"/>
        <v>4</v>
      </c>
      <c r="AH609" s="126">
        <f t="shared" si="85"/>
        <v>5</v>
      </c>
      <c r="AI609" s="134">
        <v>35</v>
      </c>
      <c r="AJ609" s="134">
        <v>0</v>
      </c>
      <c r="AK609" s="134">
        <v>300</v>
      </c>
      <c r="AL609" s="134">
        <v>300</v>
      </c>
      <c r="AM609" s="134">
        <f t="shared" si="86"/>
        <v>635</v>
      </c>
      <c r="AN609" s="135">
        <f t="shared" si="84"/>
        <v>4.0509259259259258E-4</v>
      </c>
      <c r="AO609" s="135">
        <f t="shared" si="84"/>
        <v>0</v>
      </c>
      <c r="AP609" s="135">
        <f t="shared" si="84"/>
        <v>3.4722222222222225E-3</v>
      </c>
      <c r="AQ609" s="135">
        <f t="shared" si="84"/>
        <v>3.4722222222222225E-3</v>
      </c>
      <c r="AR609" s="135">
        <f t="shared" si="84"/>
        <v>7.3495370370370372E-3</v>
      </c>
      <c r="AS609" s="143"/>
      <c r="AT609" s="144">
        <f>IFERROR(Q609*INDEX(相性スクリプト1!$L$29:$L$33,MATCH(W609,相性スクリプト1!$K$29:$K$33,0),)," ")</f>
        <v>195</v>
      </c>
      <c r="AU609" s="144">
        <f>IFERROR(R609*INDEX(相性スクリプト1!$L$29:$L$33,MATCH(X609,相性スクリプト1!$K$29:$K$33,0),)," ")</f>
        <v>210</v>
      </c>
      <c r="AV609" s="144">
        <f>IFERROR(S609*INDEX(相性スクリプト1!$L$29:$L$33,MATCH(Y609,相性スクリプト1!$K$29:$K$33,0),)," ")</f>
        <v>40</v>
      </c>
      <c r="AW609" s="144">
        <f>IFERROR(T609*INDEX(相性スクリプト1!$L$29:$L$33,MATCH(Z609,相性スクリプト1!$K$29:$K$33,0),)," ")</f>
        <v>120</v>
      </c>
      <c r="AX609" s="144">
        <f>IFERROR(U609*INDEX(相性スクリプト1!$L$29:$L$33,MATCH(AA609,相性スクリプト1!$K$29:$K$33,0),)," ")</f>
        <v>110</v>
      </c>
      <c r="AY609" s="144">
        <f>IFERROR(V609*INDEX(相性スクリプト1!$L$29:$L$33,MATCH(AB609,相性スクリプト1!$K$29:$K$33,0),)," ")</f>
        <v>45</v>
      </c>
      <c r="AZ609" s="144">
        <f t="shared" si="90"/>
        <v>2.2225999999999999</v>
      </c>
      <c r="BA609" s="144">
        <f t="shared" si="90"/>
        <v>1.1114999999999999</v>
      </c>
      <c r="BB609" s="144">
        <f t="shared" si="90"/>
        <v>6.6663999999999994</v>
      </c>
      <c r="BC609" s="144">
        <f t="shared" si="89"/>
        <v>3.3332999999999999</v>
      </c>
      <c r="BD609" s="144">
        <f t="shared" si="89"/>
        <v>4.4442000000000004</v>
      </c>
      <c r="BE609" s="144">
        <f t="shared" si="89"/>
        <v>5.5550999999999995</v>
      </c>
      <c r="BF609" s="126">
        <f t="shared" si="87"/>
        <v>216345</v>
      </c>
      <c r="BG609" s="149"/>
    </row>
    <row r="610" spans="1:59" x14ac:dyDescent="0.15">
      <c r="A610" s="108">
        <f t="shared" si="82"/>
        <v>375</v>
      </c>
      <c r="B610" s="54" t="s">
        <v>988</v>
      </c>
      <c r="C610" s="109" t="s">
        <v>206</v>
      </c>
      <c r="D610" s="109" t="s">
        <v>174</v>
      </c>
      <c r="E610" s="110" t="s">
        <v>147</v>
      </c>
      <c r="F610" s="110" t="s">
        <v>148</v>
      </c>
      <c r="G610" s="110">
        <v>280</v>
      </c>
      <c r="H610" s="110" t="s">
        <v>149</v>
      </c>
      <c r="I610" s="110">
        <v>70</v>
      </c>
      <c r="J610" s="110" t="s">
        <v>134</v>
      </c>
      <c r="K610" s="110">
        <v>16</v>
      </c>
      <c r="L610" s="114"/>
      <c r="M610" s="114"/>
      <c r="N610" s="114"/>
      <c r="O610" s="114"/>
      <c r="P610" s="114"/>
      <c r="Q610" s="17">
        <v>150</v>
      </c>
      <c r="R610" s="17">
        <v>100</v>
      </c>
      <c r="S610" s="17">
        <v>130</v>
      </c>
      <c r="T610" s="17">
        <v>110</v>
      </c>
      <c r="U610" s="17">
        <v>60</v>
      </c>
      <c r="V610" s="17">
        <v>80</v>
      </c>
      <c r="W610" s="122" t="s">
        <v>135</v>
      </c>
      <c r="X610" s="122" t="s">
        <v>144</v>
      </c>
      <c r="Y610" s="122" t="s">
        <v>135</v>
      </c>
      <c r="Z610" s="122" t="s">
        <v>144</v>
      </c>
      <c r="AA610" s="122" t="s">
        <v>133</v>
      </c>
      <c r="AB610" s="122" t="s">
        <v>134</v>
      </c>
      <c r="AC610" s="126">
        <f t="shared" si="88"/>
        <v>1</v>
      </c>
      <c r="AD610" s="126">
        <f t="shared" si="88"/>
        <v>4</v>
      </c>
      <c r="AE610" s="126">
        <f t="shared" si="88"/>
        <v>2</v>
      </c>
      <c r="AF610" s="126">
        <f t="shared" si="85"/>
        <v>3</v>
      </c>
      <c r="AG610" s="126">
        <f t="shared" si="85"/>
        <v>6</v>
      </c>
      <c r="AH610" s="126">
        <f t="shared" si="85"/>
        <v>5</v>
      </c>
      <c r="AI610" s="134">
        <v>30</v>
      </c>
      <c r="AJ610" s="134">
        <v>0</v>
      </c>
      <c r="AK610" s="134">
        <v>300</v>
      </c>
      <c r="AL610" s="134">
        <v>300</v>
      </c>
      <c r="AM610" s="134">
        <f t="shared" si="86"/>
        <v>630</v>
      </c>
      <c r="AN610" s="135">
        <f t="shared" si="84"/>
        <v>3.4722222222222218E-4</v>
      </c>
      <c r="AO610" s="135">
        <f t="shared" si="84"/>
        <v>0</v>
      </c>
      <c r="AP610" s="135">
        <f t="shared" si="84"/>
        <v>3.4722222222222225E-3</v>
      </c>
      <c r="AQ610" s="135">
        <f t="shared" si="84"/>
        <v>3.4722222222222225E-3</v>
      </c>
      <c r="AR610" s="135">
        <f t="shared" si="84"/>
        <v>7.2916666666666668E-3</v>
      </c>
      <c r="AS610" s="143"/>
      <c r="AT610" s="144">
        <f>IFERROR(Q610*INDEX(相性スクリプト1!$L$29:$L$33,MATCH(W610,相性スクリプト1!$K$29:$K$33,0),)," ")</f>
        <v>225</v>
      </c>
      <c r="AU610" s="144">
        <f>IFERROR(R610*INDEX(相性スクリプト1!$L$29:$L$33,MATCH(X610,相性スクリプト1!$K$29:$K$33,0),)," ")</f>
        <v>100</v>
      </c>
      <c r="AV610" s="144">
        <f>IFERROR(S610*INDEX(相性スクリプト1!$L$29:$L$33,MATCH(Y610,相性スクリプト1!$K$29:$K$33,0),)," ")</f>
        <v>195</v>
      </c>
      <c r="AW610" s="144">
        <f>IFERROR(T610*INDEX(相性スクリプト1!$L$29:$L$33,MATCH(Z610,相性スクリプト1!$K$29:$K$33,0),)," ")</f>
        <v>110</v>
      </c>
      <c r="AX610" s="144">
        <f>IFERROR(U610*INDEX(相性スクリプト1!$L$29:$L$33,MATCH(AA610,相性スクリプト1!$K$29:$K$33,0),)," ")</f>
        <v>0</v>
      </c>
      <c r="AY610" s="144">
        <f>IFERROR(V610*INDEX(相性スクリプト1!$L$29:$L$33,MATCH(AB610,相性スクリプト1!$K$29:$K$33,0),)," ")</f>
        <v>40</v>
      </c>
      <c r="AZ610" s="144">
        <f t="shared" si="90"/>
        <v>1.1115999999999999</v>
      </c>
      <c r="BA610" s="144">
        <f t="shared" si="90"/>
        <v>4.4444999999999997</v>
      </c>
      <c r="BB610" s="144">
        <f t="shared" si="90"/>
        <v>2.2223999999999999</v>
      </c>
      <c r="BC610" s="144">
        <f t="shared" si="89"/>
        <v>3.3332999999999999</v>
      </c>
      <c r="BD610" s="144">
        <f t="shared" si="89"/>
        <v>6.6661999999999999</v>
      </c>
      <c r="BE610" s="144">
        <f t="shared" si="89"/>
        <v>5.5550999999999995</v>
      </c>
      <c r="BF610" s="126">
        <f t="shared" si="87"/>
        <v>142365</v>
      </c>
      <c r="BG610" s="149"/>
    </row>
    <row r="611" spans="1:59" x14ac:dyDescent="0.15">
      <c r="A611" s="108">
        <f t="shared" si="82"/>
        <v>376</v>
      </c>
      <c r="B611" s="54" t="s">
        <v>989</v>
      </c>
      <c r="C611" s="109" t="s">
        <v>206</v>
      </c>
      <c r="D611" s="109" t="s">
        <v>187</v>
      </c>
      <c r="E611" s="110" t="s">
        <v>147</v>
      </c>
      <c r="F611" s="110" t="s">
        <v>140</v>
      </c>
      <c r="G611" s="110">
        <v>320</v>
      </c>
      <c r="H611" s="110" t="s">
        <v>141</v>
      </c>
      <c r="I611" s="110">
        <v>-55</v>
      </c>
      <c r="J611" s="110" t="s">
        <v>134</v>
      </c>
      <c r="K611" s="110">
        <v>14</v>
      </c>
      <c r="L611" s="114"/>
      <c r="M611" s="114"/>
      <c r="N611" s="114"/>
      <c r="O611" s="114"/>
      <c r="P611" s="114"/>
      <c r="Q611" s="17">
        <v>150</v>
      </c>
      <c r="R611" s="17">
        <v>120</v>
      </c>
      <c r="S611" s="17">
        <v>130</v>
      </c>
      <c r="T611" s="17">
        <v>110</v>
      </c>
      <c r="U611" s="17">
        <v>60</v>
      </c>
      <c r="V611" s="17">
        <v>90</v>
      </c>
      <c r="W611" s="122" t="s">
        <v>135</v>
      </c>
      <c r="X611" s="122" t="s">
        <v>144</v>
      </c>
      <c r="Y611" s="122" t="s">
        <v>135</v>
      </c>
      <c r="Z611" s="122" t="s">
        <v>144</v>
      </c>
      <c r="AA611" s="122" t="s">
        <v>133</v>
      </c>
      <c r="AB611" s="122" t="s">
        <v>134</v>
      </c>
      <c r="AC611" s="126">
        <f t="shared" si="88"/>
        <v>1</v>
      </c>
      <c r="AD611" s="126">
        <f t="shared" si="88"/>
        <v>3</v>
      </c>
      <c r="AE611" s="126">
        <f t="shared" si="88"/>
        <v>2</v>
      </c>
      <c r="AF611" s="126">
        <f t="shared" si="85"/>
        <v>4</v>
      </c>
      <c r="AG611" s="126">
        <f t="shared" si="85"/>
        <v>6</v>
      </c>
      <c r="AH611" s="126">
        <f t="shared" si="85"/>
        <v>5</v>
      </c>
      <c r="AI611" s="134">
        <v>24</v>
      </c>
      <c r="AJ611" s="134">
        <v>0</v>
      </c>
      <c r="AK611" s="134">
        <v>300</v>
      </c>
      <c r="AL611" s="134">
        <v>300</v>
      </c>
      <c r="AM611" s="134">
        <f t="shared" si="86"/>
        <v>624</v>
      </c>
      <c r="AN611" s="135">
        <f t="shared" si="84"/>
        <v>2.7777777777777778E-4</v>
      </c>
      <c r="AO611" s="135">
        <f t="shared" si="84"/>
        <v>0</v>
      </c>
      <c r="AP611" s="135">
        <f t="shared" si="84"/>
        <v>3.4722222222222225E-3</v>
      </c>
      <c r="AQ611" s="135">
        <f t="shared" si="84"/>
        <v>3.4722222222222225E-3</v>
      </c>
      <c r="AR611" s="135">
        <f t="shared" si="84"/>
        <v>7.2222222222222228E-3</v>
      </c>
      <c r="AS611" s="143"/>
      <c r="AT611" s="144">
        <f>IFERROR(Q611*INDEX(相性スクリプト1!$L$29:$L$33,MATCH(W611,相性スクリプト1!$K$29:$K$33,0),)," ")</f>
        <v>225</v>
      </c>
      <c r="AU611" s="144">
        <f>IFERROR(R611*INDEX(相性スクリプト1!$L$29:$L$33,MATCH(X611,相性スクリプト1!$K$29:$K$33,0),)," ")</f>
        <v>120</v>
      </c>
      <c r="AV611" s="144">
        <f>IFERROR(S611*INDEX(相性スクリプト1!$L$29:$L$33,MATCH(Y611,相性スクリプト1!$K$29:$K$33,0),)," ")</f>
        <v>195</v>
      </c>
      <c r="AW611" s="144">
        <f>IFERROR(T611*INDEX(相性スクリプト1!$L$29:$L$33,MATCH(Z611,相性スクリプト1!$K$29:$K$33,0),)," ")</f>
        <v>110</v>
      </c>
      <c r="AX611" s="144">
        <f>IFERROR(U611*INDEX(相性スクリプト1!$L$29:$L$33,MATCH(AA611,相性スクリプト1!$K$29:$K$33,0),)," ")</f>
        <v>0</v>
      </c>
      <c r="AY611" s="144">
        <f>IFERROR(V611*INDEX(相性スクリプト1!$L$29:$L$33,MATCH(AB611,相性スクリプト1!$K$29:$K$33,0),)," ")</f>
        <v>45</v>
      </c>
      <c r="AZ611" s="144">
        <f t="shared" si="90"/>
        <v>1.1115999999999999</v>
      </c>
      <c r="BA611" s="144">
        <f t="shared" si="90"/>
        <v>3.3334999999999999</v>
      </c>
      <c r="BB611" s="144">
        <f t="shared" si="90"/>
        <v>2.2223999999999999</v>
      </c>
      <c r="BC611" s="144">
        <f t="shared" si="89"/>
        <v>4.4443000000000001</v>
      </c>
      <c r="BD611" s="144">
        <f t="shared" si="89"/>
        <v>6.6661999999999999</v>
      </c>
      <c r="BE611" s="144">
        <f t="shared" si="89"/>
        <v>5.5550999999999995</v>
      </c>
      <c r="BF611" s="126">
        <f t="shared" si="87"/>
        <v>132465</v>
      </c>
      <c r="BG611" s="149"/>
    </row>
    <row r="612" spans="1:59" x14ac:dyDescent="0.15">
      <c r="A612" s="108">
        <f t="shared" si="82"/>
        <v>377</v>
      </c>
      <c r="B612" s="54" t="s">
        <v>990</v>
      </c>
      <c r="C612" s="109" t="s">
        <v>206</v>
      </c>
      <c r="D612" s="109" t="s">
        <v>197</v>
      </c>
      <c r="E612" s="110" t="s">
        <v>147</v>
      </c>
      <c r="F612" s="110" t="s">
        <v>140</v>
      </c>
      <c r="G612" s="110">
        <v>300</v>
      </c>
      <c r="H612" s="110" t="s">
        <v>149</v>
      </c>
      <c r="I612" s="110">
        <v>5</v>
      </c>
      <c r="J612" s="110" t="s">
        <v>140</v>
      </c>
      <c r="K612" s="110">
        <v>15</v>
      </c>
      <c r="L612" s="114"/>
      <c r="M612" s="114"/>
      <c r="N612" s="114"/>
      <c r="O612" s="114"/>
      <c r="P612" s="114" t="s">
        <v>198</v>
      </c>
      <c r="Q612" s="17">
        <v>140</v>
      </c>
      <c r="R612" s="17">
        <v>110</v>
      </c>
      <c r="S612" s="17">
        <v>120</v>
      </c>
      <c r="T612" s="17">
        <v>130</v>
      </c>
      <c r="U612" s="17">
        <v>40</v>
      </c>
      <c r="V612" s="17">
        <v>100</v>
      </c>
      <c r="W612" s="122" t="s">
        <v>135</v>
      </c>
      <c r="X612" s="122" t="s">
        <v>144</v>
      </c>
      <c r="Y612" s="122" t="s">
        <v>144</v>
      </c>
      <c r="Z612" s="122" t="s">
        <v>144</v>
      </c>
      <c r="AA612" s="122" t="s">
        <v>133</v>
      </c>
      <c r="AB612" s="122" t="s">
        <v>144</v>
      </c>
      <c r="AC612" s="126">
        <f t="shared" si="88"/>
        <v>1</v>
      </c>
      <c r="AD612" s="126">
        <f t="shared" si="88"/>
        <v>4</v>
      </c>
      <c r="AE612" s="126">
        <f t="shared" si="88"/>
        <v>3</v>
      </c>
      <c r="AF612" s="126">
        <f t="shared" si="85"/>
        <v>2</v>
      </c>
      <c r="AG612" s="126">
        <f t="shared" si="85"/>
        <v>6</v>
      </c>
      <c r="AH612" s="126">
        <f t="shared" si="85"/>
        <v>5</v>
      </c>
      <c r="AI612" s="134">
        <v>21</v>
      </c>
      <c r="AJ612" s="134">
        <v>0</v>
      </c>
      <c r="AK612" s="134">
        <v>300</v>
      </c>
      <c r="AL612" s="134">
        <v>300</v>
      </c>
      <c r="AM612" s="134">
        <f t="shared" si="86"/>
        <v>621</v>
      </c>
      <c r="AN612" s="135">
        <f t="shared" si="84"/>
        <v>2.4305555555555555E-4</v>
      </c>
      <c r="AO612" s="135">
        <f t="shared" si="84"/>
        <v>0</v>
      </c>
      <c r="AP612" s="135">
        <f t="shared" si="84"/>
        <v>3.4722222222222225E-3</v>
      </c>
      <c r="AQ612" s="135">
        <f t="shared" si="84"/>
        <v>3.4722222222222225E-3</v>
      </c>
      <c r="AR612" s="135">
        <f t="shared" si="84"/>
        <v>7.1875000000000003E-3</v>
      </c>
      <c r="AS612" s="143"/>
      <c r="AT612" s="144">
        <f>IFERROR(Q612*INDEX(相性スクリプト1!$L$29:$L$33,MATCH(W612,相性スクリプト1!$K$29:$K$33,0),)," ")</f>
        <v>210</v>
      </c>
      <c r="AU612" s="144">
        <f>IFERROR(R612*INDEX(相性スクリプト1!$L$29:$L$33,MATCH(X612,相性スクリプト1!$K$29:$K$33,0),)," ")</f>
        <v>110</v>
      </c>
      <c r="AV612" s="144">
        <f>IFERROR(S612*INDEX(相性スクリプト1!$L$29:$L$33,MATCH(Y612,相性スクリプト1!$K$29:$K$33,0),)," ")</f>
        <v>120</v>
      </c>
      <c r="AW612" s="144">
        <f>IFERROR(T612*INDEX(相性スクリプト1!$L$29:$L$33,MATCH(Z612,相性スクリプト1!$K$29:$K$33,0),)," ")</f>
        <v>130</v>
      </c>
      <c r="AX612" s="144">
        <f>IFERROR(U612*INDEX(相性スクリプト1!$L$29:$L$33,MATCH(AA612,相性スクリプト1!$K$29:$K$33,0),)," ")</f>
        <v>0</v>
      </c>
      <c r="AY612" s="144">
        <f>IFERROR(V612*INDEX(相性スクリプト1!$L$29:$L$33,MATCH(AB612,相性スクリプト1!$K$29:$K$33,0),)," ")</f>
        <v>100</v>
      </c>
      <c r="AZ612" s="144">
        <f t="shared" si="90"/>
        <v>1.1115999999999999</v>
      </c>
      <c r="BA612" s="144">
        <f t="shared" si="90"/>
        <v>4.4444999999999997</v>
      </c>
      <c r="BB612" s="144">
        <f t="shared" si="90"/>
        <v>3.3333999999999997</v>
      </c>
      <c r="BC612" s="144">
        <f t="shared" si="89"/>
        <v>2.2223000000000002</v>
      </c>
      <c r="BD612" s="144">
        <f t="shared" si="89"/>
        <v>6.6661999999999999</v>
      </c>
      <c r="BE612" s="144">
        <f t="shared" si="89"/>
        <v>5.5550999999999995</v>
      </c>
      <c r="BF612" s="126">
        <f t="shared" si="87"/>
        <v>143265</v>
      </c>
      <c r="BG612" s="149"/>
    </row>
    <row r="613" spans="1:59" x14ac:dyDescent="0.15">
      <c r="A613" s="108">
        <f t="shared" si="82"/>
        <v>378</v>
      </c>
      <c r="B613" s="54" t="s">
        <v>991</v>
      </c>
      <c r="C613" s="109" t="s">
        <v>206</v>
      </c>
      <c r="D613" s="109" t="s">
        <v>202</v>
      </c>
      <c r="E613" s="110" t="s">
        <v>147</v>
      </c>
      <c r="F613" s="110" t="s">
        <v>140</v>
      </c>
      <c r="G613" s="110">
        <v>360</v>
      </c>
      <c r="H613" s="110" t="s">
        <v>141</v>
      </c>
      <c r="I613" s="110">
        <v>50</v>
      </c>
      <c r="J613" s="110" t="s">
        <v>134</v>
      </c>
      <c r="K613" s="110">
        <v>12</v>
      </c>
      <c r="L613" s="114"/>
      <c r="M613" s="114"/>
      <c r="N613" s="114"/>
      <c r="O613" s="114"/>
      <c r="P613" s="114"/>
      <c r="Q613" s="17">
        <v>170</v>
      </c>
      <c r="R613" s="17">
        <v>100</v>
      </c>
      <c r="S613" s="17">
        <v>120</v>
      </c>
      <c r="T613" s="17">
        <v>130</v>
      </c>
      <c r="U613" s="17">
        <v>60</v>
      </c>
      <c r="V613" s="17">
        <v>90</v>
      </c>
      <c r="W613" s="122" t="s">
        <v>131</v>
      </c>
      <c r="X613" s="122" t="s">
        <v>134</v>
      </c>
      <c r="Y613" s="122" t="s">
        <v>144</v>
      </c>
      <c r="Z613" s="122" t="s">
        <v>144</v>
      </c>
      <c r="AA613" s="122" t="s">
        <v>133</v>
      </c>
      <c r="AB613" s="122" t="s">
        <v>134</v>
      </c>
      <c r="AC613" s="126">
        <f t="shared" si="88"/>
        <v>1</v>
      </c>
      <c r="AD613" s="126">
        <f t="shared" si="88"/>
        <v>4</v>
      </c>
      <c r="AE613" s="126">
        <f t="shared" si="88"/>
        <v>3</v>
      </c>
      <c r="AF613" s="126">
        <f t="shared" si="85"/>
        <v>2</v>
      </c>
      <c r="AG613" s="126">
        <f t="shared" si="85"/>
        <v>6</v>
      </c>
      <c r="AH613" s="126">
        <f t="shared" si="85"/>
        <v>5</v>
      </c>
      <c r="AI613" s="134">
        <v>12</v>
      </c>
      <c r="AJ613" s="134">
        <v>0</v>
      </c>
      <c r="AK613" s="134">
        <v>300</v>
      </c>
      <c r="AL613" s="134">
        <v>300</v>
      </c>
      <c r="AM613" s="134">
        <f t="shared" si="86"/>
        <v>612</v>
      </c>
      <c r="AN613" s="135">
        <f t="shared" si="84"/>
        <v>1.3888888888888889E-4</v>
      </c>
      <c r="AO613" s="135">
        <f t="shared" si="84"/>
        <v>0</v>
      </c>
      <c r="AP613" s="135">
        <f t="shared" si="84"/>
        <v>3.4722222222222225E-3</v>
      </c>
      <c r="AQ613" s="135">
        <f t="shared" si="84"/>
        <v>3.4722222222222225E-3</v>
      </c>
      <c r="AR613" s="135">
        <f t="shared" si="84"/>
        <v>7.083333333333333E-3</v>
      </c>
      <c r="AS613" s="143"/>
      <c r="AT613" s="144">
        <f>IFERROR(Q613*INDEX(相性スクリプト1!$L$29:$L$33,MATCH(W613,相性スクリプト1!$K$29:$K$33,0),)," ")</f>
        <v>340</v>
      </c>
      <c r="AU613" s="144">
        <f>IFERROR(R613*INDEX(相性スクリプト1!$L$29:$L$33,MATCH(X613,相性スクリプト1!$K$29:$K$33,0),)," ")</f>
        <v>50</v>
      </c>
      <c r="AV613" s="144">
        <f>IFERROR(S613*INDEX(相性スクリプト1!$L$29:$L$33,MATCH(Y613,相性スクリプト1!$K$29:$K$33,0),)," ")</f>
        <v>120</v>
      </c>
      <c r="AW613" s="144">
        <f>IFERROR(T613*INDEX(相性スクリプト1!$L$29:$L$33,MATCH(Z613,相性スクリプト1!$K$29:$K$33,0),)," ")</f>
        <v>130</v>
      </c>
      <c r="AX613" s="144">
        <f>IFERROR(U613*INDEX(相性スクリプト1!$L$29:$L$33,MATCH(AA613,相性スクリプト1!$K$29:$K$33,0),)," ")</f>
        <v>0</v>
      </c>
      <c r="AY613" s="144">
        <f>IFERROR(V613*INDEX(相性スクリプト1!$L$29:$L$33,MATCH(AB613,相性スクリプト1!$K$29:$K$33,0),)," ")</f>
        <v>45</v>
      </c>
      <c r="AZ613" s="144">
        <f t="shared" si="90"/>
        <v>1.1115999999999999</v>
      </c>
      <c r="BA613" s="144">
        <f t="shared" si="90"/>
        <v>4.4444999999999997</v>
      </c>
      <c r="BB613" s="144">
        <f t="shared" si="90"/>
        <v>3.3333999999999997</v>
      </c>
      <c r="BC613" s="144">
        <f t="shared" si="89"/>
        <v>2.2223000000000002</v>
      </c>
      <c r="BD613" s="144">
        <f t="shared" si="89"/>
        <v>6.6661999999999999</v>
      </c>
      <c r="BE613" s="144">
        <f t="shared" si="89"/>
        <v>5.5550999999999995</v>
      </c>
      <c r="BF613" s="126">
        <f t="shared" si="87"/>
        <v>143265</v>
      </c>
      <c r="BG613" s="149"/>
    </row>
    <row r="614" spans="1:59" x14ac:dyDescent="0.15">
      <c r="A614" s="108">
        <f t="shared" si="82"/>
        <v>379</v>
      </c>
      <c r="B614" s="54" t="s">
        <v>992</v>
      </c>
      <c r="C614" s="109" t="s">
        <v>206</v>
      </c>
      <c r="D614" s="109" t="s">
        <v>204</v>
      </c>
      <c r="E614" s="110" t="s">
        <v>147</v>
      </c>
      <c r="F614" s="110" t="s">
        <v>140</v>
      </c>
      <c r="G614" s="110">
        <v>280</v>
      </c>
      <c r="H614" s="110" t="s">
        <v>149</v>
      </c>
      <c r="I614" s="110">
        <v>-25</v>
      </c>
      <c r="J614" s="110" t="s">
        <v>134</v>
      </c>
      <c r="K614" s="110">
        <v>16</v>
      </c>
      <c r="L614" s="114"/>
      <c r="M614" s="114"/>
      <c r="N614" s="114"/>
      <c r="O614" s="114"/>
      <c r="P614" s="114"/>
      <c r="Q614" s="17">
        <v>150</v>
      </c>
      <c r="R614" s="17">
        <v>120</v>
      </c>
      <c r="S614" s="17">
        <v>110</v>
      </c>
      <c r="T614" s="17">
        <v>130</v>
      </c>
      <c r="U614" s="17">
        <v>70</v>
      </c>
      <c r="V614" s="17">
        <v>90</v>
      </c>
      <c r="W614" s="122" t="s">
        <v>135</v>
      </c>
      <c r="X614" s="122" t="s">
        <v>144</v>
      </c>
      <c r="Y614" s="122" t="s">
        <v>144</v>
      </c>
      <c r="Z614" s="122" t="s">
        <v>144</v>
      </c>
      <c r="AA614" s="122" t="s">
        <v>133</v>
      </c>
      <c r="AB614" s="122" t="s">
        <v>144</v>
      </c>
      <c r="AC614" s="126">
        <f t="shared" si="88"/>
        <v>1</v>
      </c>
      <c r="AD614" s="126">
        <f t="shared" si="88"/>
        <v>3</v>
      </c>
      <c r="AE614" s="126">
        <f t="shared" si="88"/>
        <v>4</v>
      </c>
      <c r="AF614" s="126">
        <f t="shared" si="85"/>
        <v>2</v>
      </c>
      <c r="AG614" s="126">
        <f t="shared" si="85"/>
        <v>6</v>
      </c>
      <c r="AH614" s="126">
        <f t="shared" si="85"/>
        <v>5</v>
      </c>
      <c r="AI614" s="134">
        <v>13</v>
      </c>
      <c r="AJ614" s="134">
        <v>0</v>
      </c>
      <c r="AK614" s="134">
        <v>300</v>
      </c>
      <c r="AL614" s="134">
        <v>300</v>
      </c>
      <c r="AM614" s="134">
        <f t="shared" si="86"/>
        <v>613</v>
      </c>
      <c r="AN614" s="135">
        <f t="shared" si="84"/>
        <v>1.5046296296296295E-4</v>
      </c>
      <c r="AO614" s="135">
        <f t="shared" si="84"/>
        <v>0</v>
      </c>
      <c r="AP614" s="135">
        <f t="shared" si="84"/>
        <v>3.4722222222222225E-3</v>
      </c>
      <c r="AQ614" s="135">
        <f t="shared" si="84"/>
        <v>3.4722222222222225E-3</v>
      </c>
      <c r="AR614" s="135">
        <f t="shared" si="84"/>
        <v>7.0949074074074083E-3</v>
      </c>
      <c r="AS614" s="143"/>
      <c r="AT614" s="144">
        <f>IFERROR(Q614*INDEX(相性スクリプト1!$L$29:$L$33,MATCH(W614,相性スクリプト1!$K$29:$K$33,0),)," ")</f>
        <v>225</v>
      </c>
      <c r="AU614" s="144">
        <f>IFERROR(R614*INDEX(相性スクリプト1!$L$29:$L$33,MATCH(X614,相性スクリプト1!$K$29:$K$33,0),)," ")</f>
        <v>120</v>
      </c>
      <c r="AV614" s="144">
        <f>IFERROR(S614*INDEX(相性スクリプト1!$L$29:$L$33,MATCH(Y614,相性スクリプト1!$K$29:$K$33,0),)," ")</f>
        <v>110</v>
      </c>
      <c r="AW614" s="144">
        <f>IFERROR(T614*INDEX(相性スクリプト1!$L$29:$L$33,MATCH(Z614,相性スクリプト1!$K$29:$K$33,0),)," ")</f>
        <v>130</v>
      </c>
      <c r="AX614" s="144">
        <f>IFERROR(U614*INDEX(相性スクリプト1!$L$29:$L$33,MATCH(AA614,相性スクリプト1!$K$29:$K$33,0),)," ")</f>
        <v>0</v>
      </c>
      <c r="AY614" s="144">
        <f>IFERROR(V614*INDEX(相性スクリプト1!$L$29:$L$33,MATCH(AB614,相性スクリプト1!$K$29:$K$33,0),)," ")</f>
        <v>90</v>
      </c>
      <c r="AZ614" s="144">
        <f t="shared" si="90"/>
        <v>1.1115999999999999</v>
      </c>
      <c r="BA614" s="144">
        <f t="shared" si="90"/>
        <v>3.3334999999999999</v>
      </c>
      <c r="BB614" s="144">
        <f t="shared" si="90"/>
        <v>4.4443999999999999</v>
      </c>
      <c r="BC614" s="144">
        <f t="shared" si="89"/>
        <v>2.2223000000000002</v>
      </c>
      <c r="BD614" s="144">
        <f t="shared" si="89"/>
        <v>6.6661999999999999</v>
      </c>
      <c r="BE614" s="144">
        <f t="shared" si="89"/>
        <v>5.5550999999999995</v>
      </c>
      <c r="BF614" s="126">
        <f t="shared" si="87"/>
        <v>134265</v>
      </c>
      <c r="BG614" s="149"/>
    </row>
    <row r="615" spans="1:59" x14ac:dyDescent="0.15">
      <c r="A615" s="108">
        <f t="shared" si="82"/>
        <v>380</v>
      </c>
      <c r="B615" s="54" t="s">
        <v>206</v>
      </c>
      <c r="C615" s="109" t="s">
        <v>206</v>
      </c>
      <c r="D615" s="109" t="s">
        <v>206</v>
      </c>
      <c r="E615" s="110" t="s">
        <v>147</v>
      </c>
      <c r="F615" s="110" t="s">
        <v>140</v>
      </c>
      <c r="G615" s="110">
        <v>300</v>
      </c>
      <c r="H615" s="110" t="s">
        <v>155</v>
      </c>
      <c r="I615" s="110">
        <v>20</v>
      </c>
      <c r="J615" s="110" t="s">
        <v>134</v>
      </c>
      <c r="K615" s="110">
        <v>15</v>
      </c>
      <c r="L615" s="114"/>
      <c r="M615" s="114"/>
      <c r="N615" s="114"/>
      <c r="O615" s="114"/>
      <c r="P615" s="114"/>
      <c r="Q615" s="17">
        <v>180</v>
      </c>
      <c r="R615" s="17">
        <v>100</v>
      </c>
      <c r="S615" s="17">
        <v>110</v>
      </c>
      <c r="T615" s="17">
        <v>120</v>
      </c>
      <c r="U615" s="17">
        <v>60</v>
      </c>
      <c r="V615" s="17">
        <v>90</v>
      </c>
      <c r="W615" s="122" t="s">
        <v>131</v>
      </c>
      <c r="X615" s="122" t="s">
        <v>144</v>
      </c>
      <c r="Y615" s="122" t="s">
        <v>144</v>
      </c>
      <c r="Z615" s="122" t="s">
        <v>144</v>
      </c>
      <c r="AA615" s="122" t="s">
        <v>133</v>
      </c>
      <c r="AB615" s="122" t="s">
        <v>134</v>
      </c>
      <c r="AC615" s="126">
        <f t="shared" si="88"/>
        <v>1</v>
      </c>
      <c r="AD615" s="126">
        <f t="shared" si="88"/>
        <v>4</v>
      </c>
      <c r="AE615" s="126">
        <f t="shared" si="88"/>
        <v>3</v>
      </c>
      <c r="AF615" s="126">
        <f t="shared" si="85"/>
        <v>2</v>
      </c>
      <c r="AG615" s="126">
        <f t="shared" si="85"/>
        <v>6</v>
      </c>
      <c r="AH615" s="126">
        <f t="shared" si="85"/>
        <v>5</v>
      </c>
      <c r="AI615" s="134">
        <v>3</v>
      </c>
      <c r="AJ615" s="134">
        <v>0</v>
      </c>
      <c r="AK615" s="134">
        <v>300</v>
      </c>
      <c r="AL615" s="134">
        <v>300</v>
      </c>
      <c r="AM615" s="134">
        <f t="shared" si="86"/>
        <v>603</v>
      </c>
      <c r="AN615" s="135">
        <f t="shared" si="84"/>
        <v>3.4722222222222222E-5</v>
      </c>
      <c r="AO615" s="135">
        <f t="shared" si="84"/>
        <v>0</v>
      </c>
      <c r="AP615" s="135">
        <f t="shared" si="84"/>
        <v>3.4722222222222225E-3</v>
      </c>
      <c r="AQ615" s="135">
        <f t="shared" si="84"/>
        <v>3.4722222222222225E-3</v>
      </c>
      <c r="AR615" s="135">
        <f t="shared" si="84"/>
        <v>6.9791666666666665E-3</v>
      </c>
      <c r="AS615" s="143"/>
      <c r="AT615" s="144">
        <f>IFERROR(Q615*INDEX(相性スクリプト1!$L$29:$L$33,MATCH(W615,相性スクリプト1!$K$29:$K$33,0),)," ")</f>
        <v>360</v>
      </c>
      <c r="AU615" s="144">
        <f>IFERROR(R615*INDEX(相性スクリプト1!$L$29:$L$33,MATCH(X615,相性スクリプト1!$K$29:$K$33,0),)," ")</f>
        <v>100</v>
      </c>
      <c r="AV615" s="144">
        <f>IFERROR(S615*INDEX(相性スクリプト1!$L$29:$L$33,MATCH(Y615,相性スクリプト1!$K$29:$K$33,0),)," ")</f>
        <v>110</v>
      </c>
      <c r="AW615" s="144">
        <f>IFERROR(T615*INDEX(相性スクリプト1!$L$29:$L$33,MATCH(Z615,相性スクリプト1!$K$29:$K$33,0),)," ")</f>
        <v>120</v>
      </c>
      <c r="AX615" s="144">
        <f>IFERROR(U615*INDEX(相性スクリプト1!$L$29:$L$33,MATCH(AA615,相性スクリプト1!$K$29:$K$33,0),)," ")</f>
        <v>0</v>
      </c>
      <c r="AY615" s="144">
        <f>IFERROR(V615*INDEX(相性スクリプト1!$L$29:$L$33,MATCH(AB615,相性スクリプト1!$K$29:$K$33,0),)," ")</f>
        <v>45</v>
      </c>
      <c r="AZ615" s="144">
        <f t="shared" si="90"/>
        <v>1.1115999999999999</v>
      </c>
      <c r="BA615" s="144">
        <f t="shared" si="90"/>
        <v>4.4444999999999997</v>
      </c>
      <c r="BB615" s="144">
        <f t="shared" si="90"/>
        <v>3.3333999999999997</v>
      </c>
      <c r="BC615" s="144">
        <f t="shared" si="89"/>
        <v>2.2223000000000002</v>
      </c>
      <c r="BD615" s="144">
        <f t="shared" si="89"/>
        <v>6.6661999999999999</v>
      </c>
      <c r="BE615" s="144">
        <f t="shared" si="89"/>
        <v>5.5550999999999995</v>
      </c>
      <c r="BF615" s="126">
        <f t="shared" si="87"/>
        <v>143265</v>
      </c>
      <c r="BG615" s="149"/>
    </row>
    <row r="616" spans="1:59" x14ac:dyDescent="0.15">
      <c r="A616" s="108">
        <f t="shared" si="82"/>
        <v>380</v>
      </c>
      <c r="B616" s="54" t="s">
        <v>993</v>
      </c>
      <c r="C616" s="109" t="s">
        <v>206</v>
      </c>
      <c r="D616" s="109" t="s">
        <v>206</v>
      </c>
      <c r="E616" s="110" t="s">
        <v>147</v>
      </c>
      <c r="F616" s="110" t="s">
        <v>140</v>
      </c>
      <c r="G616" s="110">
        <v>320</v>
      </c>
      <c r="H616" s="110" t="s">
        <v>155</v>
      </c>
      <c r="I616" s="110">
        <v>20</v>
      </c>
      <c r="J616" s="110" t="s">
        <v>134</v>
      </c>
      <c r="K616" s="110">
        <v>15</v>
      </c>
      <c r="L616" s="114"/>
      <c r="M616" s="114" t="s">
        <v>994</v>
      </c>
      <c r="N616" s="114"/>
      <c r="O616" s="114"/>
      <c r="P616" s="114"/>
      <c r="Q616" s="17">
        <v>188</v>
      </c>
      <c r="R616" s="17">
        <v>106</v>
      </c>
      <c r="S616" s="17">
        <v>116</v>
      </c>
      <c r="T616" s="17">
        <v>135</v>
      </c>
      <c r="U616" s="17">
        <v>77</v>
      </c>
      <c r="V616" s="17">
        <v>118</v>
      </c>
      <c r="W616" s="122" t="s">
        <v>131</v>
      </c>
      <c r="X616" s="122" t="s">
        <v>144</v>
      </c>
      <c r="Y616" s="122" t="s">
        <v>144</v>
      </c>
      <c r="Z616" s="122" t="s">
        <v>144</v>
      </c>
      <c r="AA616" s="122" t="s">
        <v>133</v>
      </c>
      <c r="AB616" s="122" t="s">
        <v>134</v>
      </c>
      <c r="AC616" s="126">
        <f t="shared" si="88"/>
        <v>1</v>
      </c>
      <c r="AD616" s="126">
        <f t="shared" si="88"/>
        <v>4</v>
      </c>
      <c r="AE616" s="126">
        <f t="shared" si="88"/>
        <v>3</v>
      </c>
      <c r="AF616" s="126">
        <f t="shared" si="85"/>
        <v>2</v>
      </c>
      <c r="AG616" s="126">
        <f t="shared" si="85"/>
        <v>6</v>
      </c>
      <c r="AH616" s="126">
        <f t="shared" si="85"/>
        <v>5</v>
      </c>
      <c r="AI616" s="134">
        <v>3957</v>
      </c>
      <c r="AJ616" s="134">
        <v>0</v>
      </c>
      <c r="AK616" s="134">
        <v>0</v>
      </c>
      <c r="AL616" s="134">
        <v>274</v>
      </c>
      <c r="AM616" s="134">
        <f t="shared" si="86"/>
        <v>4231</v>
      </c>
      <c r="AN616" s="135">
        <f t="shared" si="84"/>
        <v>4.5798611111111116E-2</v>
      </c>
      <c r="AO616" s="135">
        <f t="shared" si="84"/>
        <v>0</v>
      </c>
      <c r="AP616" s="135">
        <f t="shared" si="84"/>
        <v>0</v>
      </c>
      <c r="AQ616" s="135">
        <f t="shared" si="84"/>
        <v>3.1712962962962962E-3</v>
      </c>
      <c r="AR616" s="135">
        <f t="shared" si="84"/>
        <v>4.89699074074074E-2</v>
      </c>
      <c r="AS616" s="143"/>
      <c r="AT616" s="144">
        <f>IFERROR(Q616*INDEX(相性スクリプト1!$L$29:$L$33,MATCH(W616,相性スクリプト1!$K$29:$K$33,0),)," ")</f>
        <v>376</v>
      </c>
      <c r="AU616" s="144">
        <f>IFERROR(R616*INDEX(相性スクリプト1!$L$29:$L$33,MATCH(X616,相性スクリプト1!$K$29:$K$33,0),)," ")</f>
        <v>106</v>
      </c>
      <c r="AV616" s="144">
        <f>IFERROR(S616*INDEX(相性スクリプト1!$L$29:$L$33,MATCH(Y616,相性スクリプト1!$K$29:$K$33,0),)," ")</f>
        <v>116</v>
      </c>
      <c r="AW616" s="144">
        <f>IFERROR(T616*INDEX(相性スクリプト1!$L$29:$L$33,MATCH(Z616,相性スクリプト1!$K$29:$K$33,0),)," ")</f>
        <v>135</v>
      </c>
      <c r="AX616" s="144">
        <f>IFERROR(U616*INDEX(相性スクリプト1!$L$29:$L$33,MATCH(AA616,相性スクリプト1!$K$29:$K$33,0),)," ")</f>
        <v>0</v>
      </c>
      <c r="AY616" s="144">
        <f>IFERROR(V616*INDEX(相性スクリプト1!$L$29:$L$33,MATCH(AB616,相性スクリプト1!$K$29:$K$33,0),)," ")</f>
        <v>59</v>
      </c>
      <c r="AZ616" s="144">
        <f t="shared" si="90"/>
        <v>1.1115999999999999</v>
      </c>
      <c r="BA616" s="144">
        <f t="shared" si="90"/>
        <v>4.4554999999999998</v>
      </c>
      <c r="BB616" s="144">
        <f t="shared" si="90"/>
        <v>3.3443999999999998</v>
      </c>
      <c r="BC616" s="144">
        <f t="shared" si="89"/>
        <v>2.2223000000000002</v>
      </c>
      <c r="BD616" s="144">
        <f t="shared" si="89"/>
        <v>6.6661999999999999</v>
      </c>
      <c r="BE616" s="144">
        <f t="shared" si="89"/>
        <v>5.5331000000000001</v>
      </c>
      <c r="BF616" s="126">
        <f t="shared" si="87"/>
        <v>143265</v>
      </c>
      <c r="BG616" s="149"/>
    </row>
    <row r="617" spans="1:59" x14ac:dyDescent="0.15">
      <c r="A617" s="108">
        <f t="shared" si="82"/>
        <v>381</v>
      </c>
      <c r="B617" s="54" t="s">
        <v>995</v>
      </c>
      <c r="C617" s="109" t="s">
        <v>206</v>
      </c>
      <c r="D617" s="109" t="s">
        <v>208</v>
      </c>
      <c r="E617" s="110" t="s">
        <v>147</v>
      </c>
      <c r="F617" s="110" t="s">
        <v>140</v>
      </c>
      <c r="G617" s="110">
        <v>280</v>
      </c>
      <c r="H617" s="110" t="s">
        <v>141</v>
      </c>
      <c r="I617" s="110">
        <v>-70</v>
      </c>
      <c r="J617" s="110" t="s">
        <v>134</v>
      </c>
      <c r="K617" s="110">
        <v>13</v>
      </c>
      <c r="L617" s="114"/>
      <c r="M617" s="114"/>
      <c r="N617" s="114"/>
      <c r="O617" s="114"/>
      <c r="P617" s="114"/>
      <c r="Q617" s="17">
        <v>160</v>
      </c>
      <c r="R617" s="17">
        <v>120</v>
      </c>
      <c r="S617" s="17">
        <v>100</v>
      </c>
      <c r="T617" s="17">
        <v>110</v>
      </c>
      <c r="U617" s="17">
        <v>50</v>
      </c>
      <c r="V617" s="17">
        <v>90</v>
      </c>
      <c r="W617" s="122" t="s">
        <v>135</v>
      </c>
      <c r="X617" s="122" t="s">
        <v>144</v>
      </c>
      <c r="Y617" s="122" t="s">
        <v>134</v>
      </c>
      <c r="Z617" s="122" t="s">
        <v>144</v>
      </c>
      <c r="AA617" s="122" t="s">
        <v>133</v>
      </c>
      <c r="AB617" s="122" t="s">
        <v>134</v>
      </c>
      <c r="AC617" s="126">
        <f t="shared" si="88"/>
        <v>1</v>
      </c>
      <c r="AD617" s="126">
        <f t="shared" si="88"/>
        <v>2</v>
      </c>
      <c r="AE617" s="126">
        <f t="shared" si="88"/>
        <v>4</v>
      </c>
      <c r="AF617" s="126">
        <f t="shared" si="85"/>
        <v>3</v>
      </c>
      <c r="AG617" s="126">
        <f t="shared" si="85"/>
        <v>6</v>
      </c>
      <c r="AH617" s="126">
        <f t="shared" si="85"/>
        <v>5</v>
      </c>
      <c r="AI617" s="134">
        <v>37</v>
      </c>
      <c r="AJ617" s="134">
        <v>0</v>
      </c>
      <c r="AK617" s="134">
        <v>300</v>
      </c>
      <c r="AL617" s="134">
        <v>300</v>
      </c>
      <c r="AM617" s="134">
        <f t="shared" si="86"/>
        <v>637</v>
      </c>
      <c r="AN617" s="135">
        <f t="shared" si="84"/>
        <v>4.2824074074074081E-4</v>
      </c>
      <c r="AO617" s="135">
        <f t="shared" si="84"/>
        <v>0</v>
      </c>
      <c r="AP617" s="135">
        <f t="shared" si="84"/>
        <v>3.4722222222222225E-3</v>
      </c>
      <c r="AQ617" s="135">
        <f t="shared" si="84"/>
        <v>3.4722222222222225E-3</v>
      </c>
      <c r="AR617" s="135">
        <f t="shared" si="84"/>
        <v>7.3726851851851861E-3</v>
      </c>
      <c r="AS617" s="143"/>
      <c r="AT617" s="144">
        <f>IFERROR(Q617*INDEX(相性スクリプト1!$L$29:$L$33,MATCH(W617,相性スクリプト1!$K$29:$K$33,0),)," ")</f>
        <v>240</v>
      </c>
      <c r="AU617" s="144">
        <f>IFERROR(R617*INDEX(相性スクリプト1!$L$29:$L$33,MATCH(X617,相性スクリプト1!$K$29:$K$33,0),)," ")</f>
        <v>120</v>
      </c>
      <c r="AV617" s="144">
        <f>IFERROR(S617*INDEX(相性スクリプト1!$L$29:$L$33,MATCH(Y617,相性スクリプト1!$K$29:$K$33,0),)," ")</f>
        <v>50</v>
      </c>
      <c r="AW617" s="144">
        <f>IFERROR(T617*INDEX(相性スクリプト1!$L$29:$L$33,MATCH(Z617,相性スクリプト1!$K$29:$K$33,0),)," ")</f>
        <v>110</v>
      </c>
      <c r="AX617" s="144">
        <f>IFERROR(U617*INDEX(相性スクリプト1!$L$29:$L$33,MATCH(AA617,相性スクリプト1!$K$29:$K$33,0),)," ")</f>
        <v>0</v>
      </c>
      <c r="AY617" s="144">
        <f>IFERROR(V617*INDEX(相性スクリプト1!$L$29:$L$33,MATCH(AB617,相性スクリプト1!$K$29:$K$33,0),)," ")</f>
        <v>45</v>
      </c>
      <c r="AZ617" s="144">
        <f t="shared" si="90"/>
        <v>1.1115999999999999</v>
      </c>
      <c r="BA617" s="144">
        <f t="shared" si="90"/>
        <v>2.2225000000000001</v>
      </c>
      <c r="BB617" s="144">
        <f t="shared" si="90"/>
        <v>4.4443999999999999</v>
      </c>
      <c r="BC617" s="144">
        <f t="shared" si="89"/>
        <v>3.3332999999999999</v>
      </c>
      <c r="BD617" s="144">
        <f t="shared" si="89"/>
        <v>6.6661999999999999</v>
      </c>
      <c r="BE617" s="144">
        <f t="shared" si="89"/>
        <v>5.5550999999999995</v>
      </c>
      <c r="BF617" s="126">
        <f t="shared" si="87"/>
        <v>124365</v>
      </c>
      <c r="BG617" s="149"/>
    </row>
    <row r="618" spans="1:59" x14ac:dyDescent="0.15">
      <c r="A618" s="108">
        <f t="shared" si="82"/>
        <v>382</v>
      </c>
      <c r="B618" s="54" t="s">
        <v>996</v>
      </c>
      <c r="C618" s="109" t="s">
        <v>206</v>
      </c>
      <c r="D618" s="109" t="s">
        <v>210</v>
      </c>
      <c r="E618" s="110"/>
      <c r="F618" s="110"/>
      <c r="G618" s="110"/>
      <c r="H618" s="110"/>
      <c r="I618" s="110"/>
      <c r="J618" s="110"/>
      <c r="K618" s="110"/>
      <c r="L618" s="114"/>
      <c r="M618" s="114"/>
      <c r="N618" s="114"/>
      <c r="O618" s="114"/>
      <c r="P618" s="114"/>
      <c r="Q618" s="17"/>
      <c r="R618" s="17"/>
      <c r="S618" s="17"/>
      <c r="T618" s="17"/>
      <c r="U618" s="17"/>
      <c r="V618" s="17"/>
      <c r="W618" s="122"/>
      <c r="X618" s="122"/>
      <c r="Y618" s="122"/>
      <c r="Z618" s="122"/>
      <c r="AA618" s="122"/>
      <c r="AB618" s="122"/>
      <c r="AC618" s="126" t="str">
        <f t="shared" si="88"/>
        <v xml:space="preserve"> </v>
      </c>
      <c r="AD618" s="126" t="str">
        <f t="shared" si="88"/>
        <v xml:space="preserve"> </v>
      </c>
      <c r="AE618" s="126" t="str">
        <f t="shared" si="88"/>
        <v xml:space="preserve"> </v>
      </c>
      <c r="AF618" s="126" t="str">
        <f t="shared" si="85"/>
        <v xml:space="preserve"> </v>
      </c>
      <c r="AG618" s="126" t="str">
        <f t="shared" si="85"/>
        <v xml:space="preserve"> </v>
      </c>
      <c r="AH618" s="126" t="str">
        <f t="shared" si="85"/>
        <v xml:space="preserve"> </v>
      </c>
      <c r="AI618" s="134"/>
      <c r="AJ618" s="134"/>
      <c r="AK618" s="134"/>
      <c r="AL618" s="134"/>
      <c r="AM618" s="134" t="str">
        <f t="shared" si="86"/>
        <v xml:space="preserve"> </v>
      </c>
      <c r="AN618" s="135" t="str">
        <f t="shared" ref="AN618:AN640" si="91">IF(OR(ISBLANK(AI618),AI618=" ")," ",IF(AI618&lt;0,"？",IFERROR(AI618/24/60/60,"-")))</f>
        <v xml:space="preserve"> </v>
      </c>
      <c r="AO618" s="135" t="str">
        <f t="shared" ref="AO618:AO640" si="92">IF(OR(ISBLANK(AJ618),AJ618=" ")," ",IF(AJ618&lt;0,"？",IFERROR(AJ618/24/60/60,"-")))</f>
        <v xml:space="preserve"> </v>
      </c>
      <c r="AP618" s="135" t="str">
        <f t="shared" ref="AP618:AP640" si="93">IF(OR(ISBLANK(AK618),AK618=" ")," ",IF(AK618&lt;0,"？",IFERROR(AK618/24/60/60,"-")))</f>
        <v xml:space="preserve"> </v>
      </c>
      <c r="AQ618" s="135" t="str">
        <f t="shared" ref="AQ618:AQ640" si="94">IF(OR(ISBLANK(AL618),AL618=" ")," ",IF(AL618&lt;0,"？",IFERROR(AL618/24/60/60,"-")))</f>
        <v xml:space="preserve"> </v>
      </c>
      <c r="AR618" s="135" t="str">
        <f t="shared" ref="AR618:AR640" si="95">IF(OR(ISBLANK(AM618),AM618=" ")," ",IF(AM618&lt;0,"？",IFERROR(AM618/24/60/60,"-")))</f>
        <v xml:space="preserve"> </v>
      </c>
      <c r="AS618" s="143"/>
      <c r="AT618" s="144" t="str">
        <f>IFERROR(Q618*INDEX(相性スクリプト1!$L$29:$L$33,MATCH(W618,相性スクリプト1!$K$29:$K$33,0),)," ")</f>
        <v xml:space="preserve"> </v>
      </c>
      <c r="AU618" s="144" t="str">
        <f>IFERROR(R618*INDEX(相性スクリプト1!$L$29:$L$33,MATCH(X618,相性スクリプト1!$K$29:$K$33,0),)," ")</f>
        <v xml:space="preserve"> </v>
      </c>
      <c r="AV618" s="144" t="str">
        <f>IFERROR(S618*INDEX(相性スクリプト1!$L$29:$L$33,MATCH(Y618,相性スクリプト1!$K$29:$K$33,0),)," ")</f>
        <v xml:space="preserve"> </v>
      </c>
      <c r="AW618" s="144" t="str">
        <f>IFERROR(T618*INDEX(相性スクリプト1!$L$29:$L$33,MATCH(Z618,相性スクリプト1!$K$29:$K$33,0),)," ")</f>
        <v xml:space="preserve"> </v>
      </c>
      <c r="AX618" s="144" t="str">
        <f>IFERROR(U618*INDEX(相性スクリプト1!$L$29:$L$33,MATCH(AA618,相性スクリプト1!$K$29:$K$33,0),)," ")</f>
        <v xml:space="preserve"> </v>
      </c>
      <c r="AY618" s="144" t="str">
        <f>IFERROR(V618*INDEX(相性スクリプト1!$L$29:$L$33,MATCH(AB618,相性スクリプト1!$K$29:$K$33,0),)," ")</f>
        <v xml:space="preserve"> </v>
      </c>
      <c r="AZ618" s="144" t="str">
        <f t="shared" si="90"/>
        <v xml:space="preserve"> </v>
      </c>
      <c r="BA618" s="144" t="str">
        <f t="shared" si="90"/>
        <v xml:space="preserve"> </v>
      </c>
      <c r="BB618" s="144" t="str">
        <f t="shared" si="90"/>
        <v xml:space="preserve"> </v>
      </c>
      <c r="BC618" s="144" t="str">
        <f t="shared" si="89"/>
        <v xml:space="preserve"> </v>
      </c>
      <c r="BD618" s="144" t="str">
        <f t="shared" si="89"/>
        <v xml:space="preserve"> </v>
      </c>
      <c r="BE618" s="144" t="str">
        <f t="shared" si="89"/>
        <v xml:space="preserve"> </v>
      </c>
      <c r="BF618" s="126" t="str">
        <f t="shared" si="87"/>
        <v xml:space="preserve"> </v>
      </c>
      <c r="BG618" s="149"/>
    </row>
    <row r="619" spans="1:59" x14ac:dyDescent="0.15">
      <c r="A619" s="108">
        <f t="shared" si="82"/>
        <v>382</v>
      </c>
      <c r="B619" s="54" t="s">
        <v>997</v>
      </c>
      <c r="C619" s="109" t="s">
        <v>206</v>
      </c>
      <c r="D619" s="109" t="s">
        <v>210</v>
      </c>
      <c r="E619" s="110" t="s">
        <v>147</v>
      </c>
      <c r="F619" s="110" t="s">
        <v>150</v>
      </c>
      <c r="G619" s="110">
        <v>340</v>
      </c>
      <c r="H619" s="110" t="s">
        <v>155</v>
      </c>
      <c r="I619" s="110">
        <v>30</v>
      </c>
      <c r="J619" s="110" t="s">
        <v>134</v>
      </c>
      <c r="K619" s="110">
        <v>15</v>
      </c>
      <c r="L619" s="114"/>
      <c r="M619" s="114" t="s">
        <v>998</v>
      </c>
      <c r="N619" s="114"/>
      <c r="O619" s="114"/>
      <c r="P619" s="114" t="s">
        <v>234</v>
      </c>
      <c r="Q619" s="17">
        <v>141</v>
      </c>
      <c r="R619" s="17">
        <v>169</v>
      </c>
      <c r="S619" s="17">
        <v>149</v>
      </c>
      <c r="T619" s="17">
        <v>113</v>
      </c>
      <c r="U619" s="17">
        <v>54</v>
      </c>
      <c r="V619" s="17">
        <v>118</v>
      </c>
      <c r="W619" s="122" t="s">
        <v>135</v>
      </c>
      <c r="X619" s="122" t="s">
        <v>135</v>
      </c>
      <c r="Y619" s="122" t="s">
        <v>144</v>
      </c>
      <c r="Z619" s="122" t="s">
        <v>134</v>
      </c>
      <c r="AA619" s="122" t="s">
        <v>133</v>
      </c>
      <c r="AB619" s="122" t="s">
        <v>144</v>
      </c>
      <c r="AC619" s="126">
        <f t="shared" si="88"/>
        <v>2</v>
      </c>
      <c r="AD619" s="126">
        <f t="shared" si="88"/>
        <v>1</v>
      </c>
      <c r="AE619" s="126">
        <f t="shared" si="88"/>
        <v>3</v>
      </c>
      <c r="AF619" s="126">
        <f t="shared" si="85"/>
        <v>5</v>
      </c>
      <c r="AG619" s="126">
        <f t="shared" si="85"/>
        <v>6</v>
      </c>
      <c r="AH619" s="126">
        <f t="shared" si="85"/>
        <v>4</v>
      </c>
      <c r="AI619" s="134">
        <v>276</v>
      </c>
      <c r="AJ619" s="134">
        <v>0</v>
      </c>
      <c r="AK619" s="134">
        <v>0</v>
      </c>
      <c r="AL619" s="134">
        <v>293</v>
      </c>
      <c r="AM619" s="134">
        <f t="shared" si="86"/>
        <v>569</v>
      </c>
      <c r="AN619" s="135">
        <f t="shared" si="91"/>
        <v>3.1944444444444446E-3</v>
      </c>
      <c r="AO619" s="135">
        <f t="shared" si="92"/>
        <v>0</v>
      </c>
      <c r="AP619" s="135">
        <f t="shared" si="93"/>
        <v>0</v>
      </c>
      <c r="AQ619" s="135">
        <f t="shared" si="94"/>
        <v>3.3912037037037036E-3</v>
      </c>
      <c r="AR619" s="135">
        <f t="shared" si="95"/>
        <v>6.5856481481481478E-3</v>
      </c>
      <c r="AS619" s="143"/>
      <c r="AT619" s="144">
        <f>IFERROR(Q619*INDEX(相性スクリプト1!$L$29:$L$33,MATCH(W619,相性スクリプト1!$K$29:$K$33,0),)," ")</f>
        <v>211.5</v>
      </c>
      <c r="AU619" s="144">
        <f>IFERROR(R619*INDEX(相性スクリプト1!$L$29:$L$33,MATCH(X619,相性スクリプト1!$K$29:$K$33,0),)," ")</f>
        <v>253.5</v>
      </c>
      <c r="AV619" s="144">
        <f>IFERROR(S619*INDEX(相性スクリプト1!$L$29:$L$33,MATCH(Y619,相性スクリプト1!$K$29:$K$33,0),)," ")</f>
        <v>149</v>
      </c>
      <c r="AW619" s="144">
        <f>IFERROR(T619*INDEX(相性スクリプト1!$L$29:$L$33,MATCH(Z619,相性スクリプト1!$K$29:$K$33,0),)," ")</f>
        <v>56.5</v>
      </c>
      <c r="AX619" s="144">
        <f>IFERROR(U619*INDEX(相性スクリプト1!$L$29:$L$33,MATCH(AA619,相性スクリプト1!$K$29:$K$33,0),)," ")</f>
        <v>0</v>
      </c>
      <c r="AY619" s="144">
        <f>IFERROR(V619*INDEX(相性スクリプト1!$L$29:$L$33,MATCH(AB619,相性スクリプト1!$K$29:$K$33,0),)," ")</f>
        <v>118</v>
      </c>
      <c r="AZ619" s="144">
        <f t="shared" si="90"/>
        <v>2.2336</v>
      </c>
      <c r="BA619" s="144">
        <f t="shared" si="90"/>
        <v>1.1114999999999999</v>
      </c>
      <c r="BB619" s="144">
        <f t="shared" si="90"/>
        <v>3.3223999999999996</v>
      </c>
      <c r="BC619" s="144">
        <f t="shared" si="89"/>
        <v>5.5552999999999999</v>
      </c>
      <c r="BD619" s="144">
        <f t="shared" si="89"/>
        <v>6.6661999999999999</v>
      </c>
      <c r="BE619" s="144">
        <f t="shared" si="89"/>
        <v>4.4440999999999997</v>
      </c>
      <c r="BF619" s="126">
        <f t="shared" si="87"/>
        <v>213564</v>
      </c>
      <c r="BG619" s="149"/>
    </row>
    <row r="620" spans="1:59" x14ac:dyDescent="0.15">
      <c r="A620" s="108">
        <f t="shared" ref="A620:A640" si="96">IF(IFERROR(LEFT(B620,FIND("(",B620)-1),B620)=IFERROR(LEFT(B619,FIND("(",B619)-1),B619),A619,A619+1)</f>
        <v>382</v>
      </c>
      <c r="B620" s="54" t="s">
        <v>999</v>
      </c>
      <c r="C620" s="109" t="s">
        <v>206</v>
      </c>
      <c r="D620" s="109" t="s">
        <v>210</v>
      </c>
      <c r="E620" s="110" t="s">
        <v>147</v>
      </c>
      <c r="F620" s="110" t="s">
        <v>150</v>
      </c>
      <c r="G620" s="110">
        <v>320</v>
      </c>
      <c r="H620" s="110" t="s">
        <v>275</v>
      </c>
      <c r="I620" s="110">
        <v>-35</v>
      </c>
      <c r="J620" s="110" t="s">
        <v>144</v>
      </c>
      <c r="K620" s="110">
        <v>15</v>
      </c>
      <c r="L620" s="114"/>
      <c r="M620" s="114" t="s">
        <v>1000</v>
      </c>
      <c r="N620" s="114"/>
      <c r="O620" s="114"/>
      <c r="P620" s="114" t="s">
        <v>516</v>
      </c>
      <c r="Q620" s="17">
        <v>132</v>
      </c>
      <c r="R620" s="17">
        <v>122</v>
      </c>
      <c r="S620" s="17">
        <v>183</v>
      </c>
      <c r="T620" s="17">
        <v>131</v>
      </c>
      <c r="U620" s="17">
        <v>92</v>
      </c>
      <c r="V620" s="17">
        <v>94</v>
      </c>
      <c r="W620" s="122" t="s">
        <v>144</v>
      </c>
      <c r="X620" s="122" t="s">
        <v>144</v>
      </c>
      <c r="Y620" s="122" t="s">
        <v>135</v>
      </c>
      <c r="Z620" s="122" t="s">
        <v>144</v>
      </c>
      <c r="AA620" s="122" t="s">
        <v>134</v>
      </c>
      <c r="AB620" s="122" t="s">
        <v>134</v>
      </c>
      <c r="AC620" s="126">
        <f t="shared" si="88"/>
        <v>2</v>
      </c>
      <c r="AD620" s="126">
        <f t="shared" si="88"/>
        <v>4</v>
      </c>
      <c r="AE620" s="126">
        <f t="shared" si="88"/>
        <v>1</v>
      </c>
      <c r="AF620" s="126">
        <f t="shared" si="85"/>
        <v>3</v>
      </c>
      <c r="AG620" s="126">
        <f t="shared" si="85"/>
        <v>6</v>
      </c>
      <c r="AH620" s="126">
        <f t="shared" si="85"/>
        <v>5</v>
      </c>
      <c r="AI620" s="134">
        <v>625</v>
      </c>
      <c r="AJ620" s="134">
        <v>0</v>
      </c>
      <c r="AK620" s="134">
        <v>0</v>
      </c>
      <c r="AL620" s="134">
        <v>297</v>
      </c>
      <c r="AM620" s="134">
        <f t="shared" si="86"/>
        <v>922</v>
      </c>
      <c r="AN620" s="135">
        <f t="shared" si="91"/>
        <v>7.2337962962962963E-3</v>
      </c>
      <c r="AO620" s="135">
        <f t="shared" si="92"/>
        <v>0</v>
      </c>
      <c r="AP620" s="135">
        <f t="shared" si="93"/>
        <v>0</v>
      </c>
      <c r="AQ620" s="135">
        <f t="shared" si="94"/>
        <v>3.4375E-3</v>
      </c>
      <c r="AR620" s="135">
        <f t="shared" si="95"/>
        <v>1.0671296296296295E-2</v>
      </c>
      <c r="AS620" s="143"/>
      <c r="AT620" s="144">
        <f>IFERROR(Q620*INDEX(相性スクリプト1!$L$29:$L$33,MATCH(W620,相性スクリプト1!$K$29:$K$33,0),)," ")</f>
        <v>132</v>
      </c>
      <c r="AU620" s="144">
        <f>IFERROR(R620*INDEX(相性スクリプト1!$L$29:$L$33,MATCH(X620,相性スクリプト1!$K$29:$K$33,0),)," ")</f>
        <v>122</v>
      </c>
      <c r="AV620" s="144">
        <f>IFERROR(S620*INDEX(相性スクリプト1!$L$29:$L$33,MATCH(Y620,相性スクリプト1!$K$29:$K$33,0),)," ")</f>
        <v>274.5</v>
      </c>
      <c r="AW620" s="144">
        <f>IFERROR(T620*INDEX(相性スクリプト1!$L$29:$L$33,MATCH(Z620,相性スクリプト1!$K$29:$K$33,0),)," ")</f>
        <v>131</v>
      </c>
      <c r="AX620" s="144">
        <f>IFERROR(U620*INDEX(相性スクリプト1!$L$29:$L$33,MATCH(AA620,相性スクリプト1!$K$29:$K$33,0),)," ")</f>
        <v>46</v>
      </c>
      <c r="AY620" s="144">
        <f>IFERROR(V620*INDEX(相性スクリプト1!$L$29:$L$33,MATCH(AB620,相性スクリプト1!$K$29:$K$33,0),)," ")</f>
        <v>47</v>
      </c>
      <c r="AZ620" s="144">
        <f t="shared" si="90"/>
        <v>2.2225999999999999</v>
      </c>
      <c r="BA620" s="144">
        <f t="shared" si="90"/>
        <v>4.4444999999999997</v>
      </c>
      <c r="BB620" s="144">
        <f t="shared" si="90"/>
        <v>1.1113999999999999</v>
      </c>
      <c r="BC620" s="144">
        <f t="shared" si="89"/>
        <v>3.3332999999999999</v>
      </c>
      <c r="BD620" s="144">
        <f t="shared" si="89"/>
        <v>6.6661999999999999</v>
      </c>
      <c r="BE620" s="144">
        <f t="shared" si="89"/>
        <v>5.5550999999999995</v>
      </c>
      <c r="BF620" s="126">
        <f t="shared" si="87"/>
        <v>241365</v>
      </c>
      <c r="BG620" s="149"/>
    </row>
    <row r="621" spans="1:59" x14ac:dyDescent="0.15">
      <c r="A621" s="108">
        <f t="shared" si="96"/>
        <v>382</v>
      </c>
      <c r="B621" s="54" t="s">
        <v>1001</v>
      </c>
      <c r="C621" s="109" t="s">
        <v>206</v>
      </c>
      <c r="D621" s="109" t="s">
        <v>210</v>
      </c>
      <c r="E621" s="110" t="s">
        <v>147</v>
      </c>
      <c r="F621" s="110" t="s">
        <v>150</v>
      </c>
      <c r="G621" s="110">
        <v>380</v>
      </c>
      <c r="H621" s="110" t="s">
        <v>275</v>
      </c>
      <c r="I621" s="110">
        <v>50</v>
      </c>
      <c r="J621" s="110" t="s">
        <v>134</v>
      </c>
      <c r="K621" s="110">
        <v>15</v>
      </c>
      <c r="L621" s="114"/>
      <c r="M621" s="114"/>
      <c r="N621" s="114"/>
      <c r="O621" s="114"/>
      <c r="P621" s="114" t="s">
        <v>234</v>
      </c>
      <c r="Q621" s="17">
        <v>185</v>
      </c>
      <c r="R621" s="17">
        <v>114</v>
      </c>
      <c r="S621" s="17">
        <v>132</v>
      </c>
      <c r="T621" s="17">
        <v>168</v>
      </c>
      <c r="U621" s="17">
        <v>69</v>
      </c>
      <c r="V621" s="17">
        <v>91</v>
      </c>
      <c r="W621" s="122" t="s">
        <v>131</v>
      </c>
      <c r="X621" s="122" t="s">
        <v>134</v>
      </c>
      <c r="Y621" s="122" t="s">
        <v>144</v>
      </c>
      <c r="Z621" s="122" t="s">
        <v>144</v>
      </c>
      <c r="AA621" s="122" t="s">
        <v>133</v>
      </c>
      <c r="AB621" s="122" t="s">
        <v>134</v>
      </c>
      <c r="AC621" s="126">
        <f t="shared" si="88"/>
        <v>1</v>
      </c>
      <c r="AD621" s="126">
        <f t="shared" si="88"/>
        <v>4</v>
      </c>
      <c r="AE621" s="126">
        <f t="shared" si="88"/>
        <v>3</v>
      </c>
      <c r="AF621" s="126">
        <f t="shared" si="85"/>
        <v>2</v>
      </c>
      <c r="AG621" s="126">
        <f t="shared" si="85"/>
        <v>6</v>
      </c>
      <c r="AH621" s="126">
        <f t="shared" si="85"/>
        <v>5</v>
      </c>
      <c r="AI621" s="134">
        <v>256</v>
      </c>
      <c r="AJ621" s="134">
        <v>0</v>
      </c>
      <c r="AK621" s="134">
        <v>0</v>
      </c>
      <c r="AL621" s="134">
        <v>147</v>
      </c>
      <c r="AM621" s="134">
        <f t="shared" si="86"/>
        <v>403</v>
      </c>
      <c r="AN621" s="135">
        <f t="shared" si="91"/>
        <v>2.9629629629629628E-3</v>
      </c>
      <c r="AO621" s="135">
        <f t="shared" si="92"/>
        <v>0</v>
      </c>
      <c r="AP621" s="135">
        <f t="shared" si="93"/>
        <v>0</v>
      </c>
      <c r="AQ621" s="135">
        <f t="shared" si="94"/>
        <v>1.7013888888888888E-3</v>
      </c>
      <c r="AR621" s="135">
        <f t="shared" si="95"/>
        <v>4.6643518518518518E-3</v>
      </c>
      <c r="AS621" s="143"/>
      <c r="AT621" s="144">
        <f>IFERROR(Q621*INDEX(相性スクリプト1!$L$29:$L$33,MATCH(W621,相性スクリプト1!$K$29:$K$33,0),)," ")</f>
        <v>370</v>
      </c>
      <c r="AU621" s="144">
        <f>IFERROR(R621*INDEX(相性スクリプト1!$L$29:$L$33,MATCH(X621,相性スクリプト1!$K$29:$K$33,0),)," ")</f>
        <v>57</v>
      </c>
      <c r="AV621" s="144">
        <f>IFERROR(S621*INDEX(相性スクリプト1!$L$29:$L$33,MATCH(Y621,相性スクリプト1!$K$29:$K$33,0),)," ")</f>
        <v>132</v>
      </c>
      <c r="AW621" s="144">
        <f>IFERROR(T621*INDEX(相性スクリプト1!$L$29:$L$33,MATCH(Z621,相性スクリプト1!$K$29:$K$33,0),)," ")</f>
        <v>168</v>
      </c>
      <c r="AX621" s="144">
        <f>IFERROR(U621*INDEX(相性スクリプト1!$L$29:$L$33,MATCH(AA621,相性スクリプト1!$K$29:$K$33,0),)," ")</f>
        <v>0</v>
      </c>
      <c r="AY621" s="144">
        <f>IFERROR(V621*INDEX(相性スクリプト1!$L$29:$L$33,MATCH(AB621,相性スクリプト1!$K$29:$K$33,0),)," ")</f>
        <v>45.5</v>
      </c>
      <c r="AZ621" s="144">
        <f t="shared" si="90"/>
        <v>1.1115999999999999</v>
      </c>
      <c r="BA621" s="144">
        <f t="shared" si="90"/>
        <v>4.4444999999999997</v>
      </c>
      <c r="BB621" s="144">
        <f t="shared" si="90"/>
        <v>3.3333999999999997</v>
      </c>
      <c r="BC621" s="144">
        <f t="shared" si="89"/>
        <v>2.2223000000000002</v>
      </c>
      <c r="BD621" s="144">
        <f t="shared" si="89"/>
        <v>6.6661999999999999</v>
      </c>
      <c r="BE621" s="144">
        <f t="shared" si="89"/>
        <v>5.5550999999999995</v>
      </c>
      <c r="BF621" s="126">
        <f t="shared" si="87"/>
        <v>143265</v>
      </c>
      <c r="BG621" s="149"/>
    </row>
    <row r="622" spans="1:59" x14ac:dyDescent="0.15">
      <c r="A622" s="108">
        <f t="shared" si="96"/>
        <v>383</v>
      </c>
      <c r="B622" s="54" t="s">
        <v>1002</v>
      </c>
      <c r="C622" s="109" t="s">
        <v>208</v>
      </c>
      <c r="D622" s="109" t="s">
        <v>127</v>
      </c>
      <c r="E622" s="110" t="s">
        <v>128</v>
      </c>
      <c r="F622" s="110" t="s">
        <v>140</v>
      </c>
      <c r="G622" s="110">
        <v>270</v>
      </c>
      <c r="H622" s="110" t="s">
        <v>141</v>
      </c>
      <c r="I622" s="110">
        <v>-60</v>
      </c>
      <c r="J622" s="110" t="s">
        <v>135</v>
      </c>
      <c r="K622" s="110">
        <v>9</v>
      </c>
      <c r="L622" s="114"/>
      <c r="M622" s="114"/>
      <c r="N622" s="114"/>
      <c r="O622" s="114"/>
      <c r="P622" s="114"/>
      <c r="Q622" s="17">
        <v>100</v>
      </c>
      <c r="R622" s="17">
        <v>130</v>
      </c>
      <c r="S622" s="17">
        <v>110</v>
      </c>
      <c r="T622" s="17">
        <v>140</v>
      </c>
      <c r="U622" s="17">
        <v>120</v>
      </c>
      <c r="V622" s="17">
        <v>90</v>
      </c>
      <c r="W622" s="122" t="s">
        <v>134</v>
      </c>
      <c r="X622" s="122" t="s">
        <v>144</v>
      </c>
      <c r="Y622" s="122" t="s">
        <v>144</v>
      </c>
      <c r="Z622" s="122" t="s">
        <v>135</v>
      </c>
      <c r="AA622" s="122" t="s">
        <v>144</v>
      </c>
      <c r="AB622" s="122" t="s">
        <v>134</v>
      </c>
      <c r="AC622" s="126">
        <f t="shared" si="88"/>
        <v>5</v>
      </c>
      <c r="AD622" s="126">
        <f t="shared" si="88"/>
        <v>2</v>
      </c>
      <c r="AE622" s="126">
        <f t="shared" si="88"/>
        <v>4</v>
      </c>
      <c r="AF622" s="126">
        <f t="shared" si="85"/>
        <v>1</v>
      </c>
      <c r="AG622" s="126">
        <f t="shared" si="85"/>
        <v>3</v>
      </c>
      <c r="AH622" s="126">
        <f t="shared" si="85"/>
        <v>6</v>
      </c>
      <c r="AI622" s="134">
        <v>5</v>
      </c>
      <c r="AJ622" s="134">
        <v>0</v>
      </c>
      <c r="AK622" s="134">
        <v>0</v>
      </c>
      <c r="AL622" s="134">
        <v>660</v>
      </c>
      <c r="AM622" s="134">
        <f t="shared" si="86"/>
        <v>665</v>
      </c>
      <c r="AN622" s="135">
        <f t="shared" si="91"/>
        <v>5.7870370370370373E-5</v>
      </c>
      <c r="AO622" s="135">
        <f t="shared" si="92"/>
        <v>0</v>
      </c>
      <c r="AP622" s="135">
        <f t="shared" si="93"/>
        <v>0</v>
      </c>
      <c r="AQ622" s="135">
        <f t="shared" si="94"/>
        <v>7.6388888888888886E-3</v>
      </c>
      <c r="AR622" s="135">
        <f t="shared" si="95"/>
        <v>7.6967592592592591E-3</v>
      </c>
      <c r="AS622" s="143"/>
      <c r="AT622" s="144">
        <f>IFERROR(Q622*INDEX(相性スクリプト1!$L$29:$L$33,MATCH(W622,相性スクリプト1!$K$29:$K$33,0),)," ")</f>
        <v>50</v>
      </c>
      <c r="AU622" s="144">
        <f>IFERROR(R622*INDEX(相性スクリプト1!$L$29:$L$33,MATCH(X622,相性スクリプト1!$K$29:$K$33,0),)," ")</f>
        <v>130</v>
      </c>
      <c r="AV622" s="144">
        <f>IFERROR(S622*INDEX(相性スクリプト1!$L$29:$L$33,MATCH(Y622,相性スクリプト1!$K$29:$K$33,0),)," ")</f>
        <v>110</v>
      </c>
      <c r="AW622" s="144">
        <f>IFERROR(T622*INDEX(相性スクリプト1!$L$29:$L$33,MATCH(Z622,相性スクリプト1!$K$29:$K$33,0),)," ")</f>
        <v>210</v>
      </c>
      <c r="AX622" s="144">
        <f>IFERROR(U622*INDEX(相性スクリプト1!$L$29:$L$33,MATCH(AA622,相性スクリプト1!$K$29:$K$33,0),)," ")</f>
        <v>120</v>
      </c>
      <c r="AY622" s="144">
        <f>IFERROR(V622*INDEX(相性スクリプト1!$L$29:$L$33,MATCH(AB622,相性スクリプト1!$K$29:$K$33,0),)," ")</f>
        <v>45</v>
      </c>
      <c r="AZ622" s="144">
        <f t="shared" si="90"/>
        <v>5.5556000000000001</v>
      </c>
      <c r="BA622" s="144">
        <f t="shared" si="90"/>
        <v>2.2225000000000001</v>
      </c>
      <c r="BB622" s="144">
        <f t="shared" si="90"/>
        <v>4.4443999999999999</v>
      </c>
      <c r="BC622" s="144">
        <f t="shared" si="89"/>
        <v>1.1113</v>
      </c>
      <c r="BD622" s="144">
        <f t="shared" si="89"/>
        <v>3.3331999999999997</v>
      </c>
      <c r="BE622" s="144">
        <f t="shared" si="89"/>
        <v>6.6660999999999992</v>
      </c>
      <c r="BF622" s="126">
        <f t="shared" si="87"/>
        <v>524136</v>
      </c>
      <c r="BG622" s="149"/>
    </row>
    <row r="623" spans="1:59" x14ac:dyDescent="0.15">
      <c r="A623" s="108">
        <f t="shared" si="96"/>
        <v>384</v>
      </c>
      <c r="B623" s="54" t="s">
        <v>1003</v>
      </c>
      <c r="C623" s="109" t="s">
        <v>208</v>
      </c>
      <c r="D623" s="109" t="s">
        <v>159</v>
      </c>
      <c r="E623" s="110" t="s">
        <v>128</v>
      </c>
      <c r="F623" s="110" t="s">
        <v>140</v>
      </c>
      <c r="G623" s="110">
        <v>290</v>
      </c>
      <c r="H623" s="110" t="s">
        <v>155</v>
      </c>
      <c r="I623" s="110">
        <v>5</v>
      </c>
      <c r="J623" s="110" t="s">
        <v>134</v>
      </c>
      <c r="K623" s="110">
        <v>14</v>
      </c>
      <c r="L623" s="114"/>
      <c r="M623" s="114"/>
      <c r="N623" s="114"/>
      <c r="O623" s="114"/>
      <c r="P623" s="114"/>
      <c r="Q623" s="17">
        <v>130</v>
      </c>
      <c r="R623" s="17">
        <v>150</v>
      </c>
      <c r="S623" s="17">
        <v>100</v>
      </c>
      <c r="T623" s="17">
        <v>120</v>
      </c>
      <c r="U623" s="17">
        <v>90</v>
      </c>
      <c r="V623" s="17">
        <v>140</v>
      </c>
      <c r="W623" s="122" t="s">
        <v>144</v>
      </c>
      <c r="X623" s="122" t="s">
        <v>135</v>
      </c>
      <c r="Y623" s="122" t="s">
        <v>134</v>
      </c>
      <c r="Z623" s="122" t="s">
        <v>144</v>
      </c>
      <c r="AA623" s="122" t="s">
        <v>134</v>
      </c>
      <c r="AB623" s="122" t="s">
        <v>135</v>
      </c>
      <c r="AC623" s="126">
        <f t="shared" si="88"/>
        <v>3</v>
      </c>
      <c r="AD623" s="126">
        <f t="shared" si="88"/>
        <v>1</v>
      </c>
      <c r="AE623" s="126">
        <f t="shared" si="88"/>
        <v>5</v>
      </c>
      <c r="AF623" s="126">
        <f t="shared" si="85"/>
        <v>4</v>
      </c>
      <c r="AG623" s="126">
        <f t="shared" si="85"/>
        <v>6</v>
      </c>
      <c r="AH623" s="126">
        <f t="shared" si="85"/>
        <v>2</v>
      </c>
      <c r="AI623" s="134">
        <v>48</v>
      </c>
      <c r="AJ623" s="134">
        <v>0</v>
      </c>
      <c r="AK623" s="134">
        <v>0</v>
      </c>
      <c r="AL623" s="134">
        <v>660</v>
      </c>
      <c r="AM623" s="134">
        <f t="shared" si="86"/>
        <v>708</v>
      </c>
      <c r="AN623" s="135">
        <f t="shared" si="91"/>
        <v>5.5555555555555556E-4</v>
      </c>
      <c r="AO623" s="135">
        <f t="shared" si="92"/>
        <v>0</v>
      </c>
      <c r="AP623" s="135">
        <f t="shared" si="93"/>
        <v>0</v>
      </c>
      <c r="AQ623" s="135">
        <f t="shared" si="94"/>
        <v>7.6388888888888886E-3</v>
      </c>
      <c r="AR623" s="135">
        <f t="shared" si="95"/>
        <v>8.1944444444444434E-3</v>
      </c>
      <c r="AS623" s="143"/>
      <c r="AT623" s="144">
        <f>IFERROR(Q623*INDEX(相性スクリプト1!$L$29:$L$33,MATCH(W623,相性スクリプト1!$K$29:$K$33,0),)," ")</f>
        <v>130</v>
      </c>
      <c r="AU623" s="144">
        <f>IFERROR(R623*INDEX(相性スクリプト1!$L$29:$L$33,MATCH(X623,相性スクリプト1!$K$29:$K$33,0),)," ")</f>
        <v>225</v>
      </c>
      <c r="AV623" s="144">
        <f>IFERROR(S623*INDEX(相性スクリプト1!$L$29:$L$33,MATCH(Y623,相性スクリプト1!$K$29:$K$33,0),)," ")</f>
        <v>50</v>
      </c>
      <c r="AW623" s="144">
        <f>IFERROR(T623*INDEX(相性スクリプト1!$L$29:$L$33,MATCH(Z623,相性スクリプト1!$K$29:$K$33,0),)," ")</f>
        <v>120</v>
      </c>
      <c r="AX623" s="144">
        <f>IFERROR(U623*INDEX(相性スクリプト1!$L$29:$L$33,MATCH(AA623,相性スクリプト1!$K$29:$K$33,0),)," ")</f>
        <v>45</v>
      </c>
      <c r="AY623" s="144">
        <f>IFERROR(V623*INDEX(相性スクリプト1!$L$29:$L$33,MATCH(AB623,相性スクリプト1!$K$29:$K$33,0),)," ")</f>
        <v>210</v>
      </c>
      <c r="AZ623" s="144">
        <f t="shared" si="90"/>
        <v>3.3335999999999997</v>
      </c>
      <c r="BA623" s="144">
        <f t="shared" si="90"/>
        <v>1.1114999999999999</v>
      </c>
      <c r="BB623" s="144">
        <f t="shared" si="90"/>
        <v>5.5553999999999997</v>
      </c>
      <c r="BC623" s="144">
        <f t="shared" si="89"/>
        <v>4.4443000000000001</v>
      </c>
      <c r="BD623" s="144">
        <f t="shared" si="89"/>
        <v>6.6661999999999999</v>
      </c>
      <c r="BE623" s="144">
        <f t="shared" si="89"/>
        <v>2.2221000000000002</v>
      </c>
      <c r="BF623" s="126">
        <f t="shared" si="87"/>
        <v>315462</v>
      </c>
      <c r="BG623" s="149"/>
    </row>
    <row r="624" spans="1:59" x14ac:dyDescent="0.15">
      <c r="A624" s="108">
        <f t="shared" si="96"/>
        <v>385</v>
      </c>
      <c r="B624" s="54" t="s">
        <v>1004</v>
      </c>
      <c r="C624" s="109" t="s">
        <v>208</v>
      </c>
      <c r="D624" s="109" t="s">
        <v>161</v>
      </c>
      <c r="E624" s="110" t="s">
        <v>128</v>
      </c>
      <c r="F624" s="110" t="s">
        <v>162</v>
      </c>
      <c r="G624" s="110">
        <v>290</v>
      </c>
      <c r="H624" s="110" t="s">
        <v>149</v>
      </c>
      <c r="I624" s="110">
        <v>-30</v>
      </c>
      <c r="J624" s="110" t="s">
        <v>148</v>
      </c>
      <c r="K624" s="110">
        <v>12</v>
      </c>
      <c r="L624" s="114"/>
      <c r="M624" s="114"/>
      <c r="N624" s="114"/>
      <c r="O624" s="114"/>
      <c r="P624" s="114" t="s">
        <v>163</v>
      </c>
      <c r="Q624" s="17">
        <v>110</v>
      </c>
      <c r="R624" s="17">
        <v>150</v>
      </c>
      <c r="S624" s="17">
        <v>60</v>
      </c>
      <c r="T624" s="17">
        <v>140</v>
      </c>
      <c r="U624" s="17">
        <v>110</v>
      </c>
      <c r="V624" s="17">
        <v>120</v>
      </c>
      <c r="W624" s="122" t="s">
        <v>144</v>
      </c>
      <c r="X624" s="122" t="s">
        <v>135</v>
      </c>
      <c r="Y624" s="122" t="s">
        <v>133</v>
      </c>
      <c r="Z624" s="122" t="s">
        <v>135</v>
      </c>
      <c r="AA624" s="122" t="s">
        <v>134</v>
      </c>
      <c r="AB624" s="122" t="s">
        <v>144</v>
      </c>
      <c r="AC624" s="126">
        <f t="shared" si="88"/>
        <v>4</v>
      </c>
      <c r="AD624" s="126">
        <f t="shared" si="88"/>
        <v>1</v>
      </c>
      <c r="AE624" s="126">
        <f t="shared" si="88"/>
        <v>6</v>
      </c>
      <c r="AF624" s="126">
        <f t="shared" si="85"/>
        <v>2</v>
      </c>
      <c r="AG624" s="126">
        <f t="shared" si="85"/>
        <v>5</v>
      </c>
      <c r="AH624" s="126">
        <f t="shared" si="85"/>
        <v>3</v>
      </c>
      <c r="AI624" s="134">
        <v>46</v>
      </c>
      <c r="AJ624" s="134">
        <v>0</v>
      </c>
      <c r="AK624" s="134">
        <v>0</v>
      </c>
      <c r="AL624" s="134">
        <v>660</v>
      </c>
      <c r="AM624" s="134">
        <f t="shared" si="86"/>
        <v>706</v>
      </c>
      <c r="AN624" s="135">
        <f t="shared" si="91"/>
        <v>5.3240740740740744E-4</v>
      </c>
      <c r="AO624" s="135">
        <f t="shared" si="92"/>
        <v>0</v>
      </c>
      <c r="AP624" s="135">
        <f t="shared" si="93"/>
        <v>0</v>
      </c>
      <c r="AQ624" s="135">
        <f t="shared" si="94"/>
        <v>7.6388888888888886E-3</v>
      </c>
      <c r="AR624" s="135">
        <f t="shared" si="95"/>
        <v>8.1712962962962963E-3</v>
      </c>
      <c r="AS624" s="143"/>
      <c r="AT624" s="144">
        <f>IFERROR(Q624*INDEX(相性スクリプト1!$L$29:$L$33,MATCH(W624,相性スクリプト1!$K$29:$K$33,0),)," ")</f>
        <v>110</v>
      </c>
      <c r="AU624" s="144">
        <f>IFERROR(R624*INDEX(相性スクリプト1!$L$29:$L$33,MATCH(X624,相性スクリプト1!$K$29:$K$33,0),)," ")</f>
        <v>225</v>
      </c>
      <c r="AV624" s="144">
        <f>IFERROR(S624*INDEX(相性スクリプト1!$L$29:$L$33,MATCH(Y624,相性スクリプト1!$K$29:$K$33,0),)," ")</f>
        <v>0</v>
      </c>
      <c r="AW624" s="144">
        <f>IFERROR(T624*INDEX(相性スクリプト1!$L$29:$L$33,MATCH(Z624,相性スクリプト1!$K$29:$K$33,0),)," ")</f>
        <v>210</v>
      </c>
      <c r="AX624" s="144">
        <f>IFERROR(U624*INDEX(相性スクリプト1!$L$29:$L$33,MATCH(AA624,相性スクリプト1!$K$29:$K$33,0),)," ")</f>
        <v>55</v>
      </c>
      <c r="AY624" s="144">
        <f>IFERROR(V624*INDEX(相性スクリプト1!$L$29:$L$33,MATCH(AB624,相性スクリプト1!$K$29:$K$33,0),)," ")</f>
        <v>120</v>
      </c>
      <c r="AZ624" s="144">
        <f t="shared" si="90"/>
        <v>4.4446000000000003</v>
      </c>
      <c r="BA624" s="144">
        <f t="shared" si="90"/>
        <v>1.1114999999999999</v>
      </c>
      <c r="BB624" s="144">
        <f t="shared" si="90"/>
        <v>6.6663999999999994</v>
      </c>
      <c r="BC624" s="144">
        <f t="shared" si="89"/>
        <v>2.2223000000000002</v>
      </c>
      <c r="BD624" s="144">
        <f t="shared" si="89"/>
        <v>5.5442</v>
      </c>
      <c r="BE624" s="144">
        <f t="shared" si="89"/>
        <v>3.3331</v>
      </c>
      <c r="BF624" s="126">
        <f t="shared" si="87"/>
        <v>416253</v>
      </c>
      <c r="BG624" s="149"/>
    </row>
    <row r="625" spans="1:59" x14ac:dyDescent="0.15">
      <c r="A625" s="108">
        <f t="shared" si="96"/>
        <v>386</v>
      </c>
      <c r="B625" s="54" t="s">
        <v>1005</v>
      </c>
      <c r="C625" s="109" t="s">
        <v>208</v>
      </c>
      <c r="D625" s="109" t="s">
        <v>169</v>
      </c>
      <c r="E625" s="110" t="s">
        <v>128</v>
      </c>
      <c r="F625" s="110" t="s">
        <v>162</v>
      </c>
      <c r="G625" s="110">
        <v>270</v>
      </c>
      <c r="H625" s="110" t="s">
        <v>141</v>
      </c>
      <c r="I625" s="110">
        <v>35</v>
      </c>
      <c r="J625" s="110" t="s">
        <v>144</v>
      </c>
      <c r="K625" s="110">
        <v>10</v>
      </c>
      <c r="L625" s="114"/>
      <c r="M625" s="114"/>
      <c r="N625" s="114"/>
      <c r="O625" s="114"/>
      <c r="P625" s="114"/>
      <c r="Q625" s="17">
        <v>120</v>
      </c>
      <c r="R625" s="17">
        <v>130</v>
      </c>
      <c r="S625" s="17">
        <v>80</v>
      </c>
      <c r="T625" s="17">
        <v>160</v>
      </c>
      <c r="U625" s="17">
        <v>110</v>
      </c>
      <c r="V625" s="17">
        <v>100</v>
      </c>
      <c r="W625" s="122" t="s">
        <v>144</v>
      </c>
      <c r="X625" s="122" t="s">
        <v>144</v>
      </c>
      <c r="Y625" s="122" t="s">
        <v>134</v>
      </c>
      <c r="Z625" s="122" t="s">
        <v>135</v>
      </c>
      <c r="AA625" s="122" t="s">
        <v>144</v>
      </c>
      <c r="AB625" s="122" t="s">
        <v>134</v>
      </c>
      <c r="AC625" s="126">
        <f t="shared" si="88"/>
        <v>3</v>
      </c>
      <c r="AD625" s="126">
        <f t="shared" si="88"/>
        <v>2</v>
      </c>
      <c r="AE625" s="126">
        <f t="shared" si="88"/>
        <v>6</v>
      </c>
      <c r="AF625" s="126">
        <f t="shared" si="85"/>
        <v>1</v>
      </c>
      <c r="AG625" s="126">
        <f t="shared" si="85"/>
        <v>4</v>
      </c>
      <c r="AH625" s="126">
        <f t="shared" si="85"/>
        <v>5</v>
      </c>
      <c r="AI625" s="134">
        <v>36</v>
      </c>
      <c r="AJ625" s="134">
        <v>0</v>
      </c>
      <c r="AK625" s="134">
        <v>0</v>
      </c>
      <c r="AL625" s="134">
        <v>660</v>
      </c>
      <c r="AM625" s="134">
        <f t="shared" si="86"/>
        <v>696</v>
      </c>
      <c r="AN625" s="135">
        <f t="shared" si="91"/>
        <v>4.1666666666666669E-4</v>
      </c>
      <c r="AO625" s="135">
        <f t="shared" si="92"/>
        <v>0</v>
      </c>
      <c r="AP625" s="135">
        <f t="shared" si="93"/>
        <v>0</v>
      </c>
      <c r="AQ625" s="135">
        <f t="shared" si="94"/>
        <v>7.6388888888888886E-3</v>
      </c>
      <c r="AR625" s="135">
        <f t="shared" si="95"/>
        <v>8.0555555555555554E-3</v>
      </c>
      <c r="AS625" s="143"/>
      <c r="AT625" s="144">
        <f>IFERROR(Q625*INDEX(相性スクリプト1!$L$29:$L$33,MATCH(W625,相性スクリプト1!$K$29:$K$33,0),)," ")</f>
        <v>120</v>
      </c>
      <c r="AU625" s="144">
        <f>IFERROR(R625*INDEX(相性スクリプト1!$L$29:$L$33,MATCH(X625,相性スクリプト1!$K$29:$K$33,0),)," ")</f>
        <v>130</v>
      </c>
      <c r="AV625" s="144">
        <f>IFERROR(S625*INDEX(相性スクリプト1!$L$29:$L$33,MATCH(Y625,相性スクリプト1!$K$29:$K$33,0),)," ")</f>
        <v>40</v>
      </c>
      <c r="AW625" s="144">
        <f>IFERROR(T625*INDEX(相性スクリプト1!$L$29:$L$33,MATCH(Z625,相性スクリプト1!$K$29:$K$33,0),)," ")</f>
        <v>240</v>
      </c>
      <c r="AX625" s="144">
        <f>IFERROR(U625*INDEX(相性スクリプト1!$L$29:$L$33,MATCH(AA625,相性スクリプト1!$K$29:$K$33,0),)," ")</f>
        <v>110</v>
      </c>
      <c r="AY625" s="144">
        <f>IFERROR(V625*INDEX(相性スクリプト1!$L$29:$L$33,MATCH(AB625,相性スクリプト1!$K$29:$K$33,0),)," ")</f>
        <v>50</v>
      </c>
      <c r="AZ625" s="144">
        <f t="shared" si="90"/>
        <v>3.3335999999999997</v>
      </c>
      <c r="BA625" s="144">
        <f t="shared" si="90"/>
        <v>2.2225000000000001</v>
      </c>
      <c r="BB625" s="144">
        <f t="shared" si="90"/>
        <v>6.6663999999999994</v>
      </c>
      <c r="BC625" s="144">
        <f t="shared" si="89"/>
        <v>1.1113</v>
      </c>
      <c r="BD625" s="144">
        <f t="shared" si="89"/>
        <v>4.4442000000000004</v>
      </c>
      <c r="BE625" s="144">
        <f t="shared" si="89"/>
        <v>5.5550999999999995</v>
      </c>
      <c r="BF625" s="126">
        <f t="shared" si="87"/>
        <v>326145</v>
      </c>
      <c r="BG625" s="149"/>
    </row>
    <row r="626" spans="1:59" x14ac:dyDescent="0.15">
      <c r="A626" s="108">
        <f t="shared" si="96"/>
        <v>387</v>
      </c>
      <c r="B626" s="54" t="s">
        <v>1006</v>
      </c>
      <c r="C626" s="109" t="s">
        <v>208</v>
      </c>
      <c r="D626" s="109" t="s">
        <v>171</v>
      </c>
      <c r="E626" s="110" t="s">
        <v>128</v>
      </c>
      <c r="F626" s="110" t="s">
        <v>162</v>
      </c>
      <c r="G626" s="110">
        <v>270</v>
      </c>
      <c r="H626" s="110" t="s">
        <v>149</v>
      </c>
      <c r="I626" s="110">
        <v>5</v>
      </c>
      <c r="J626" s="110" t="s">
        <v>144</v>
      </c>
      <c r="K626" s="110">
        <v>13</v>
      </c>
      <c r="L626" s="114"/>
      <c r="M626" s="114"/>
      <c r="N626" s="114"/>
      <c r="O626" s="114"/>
      <c r="P626" s="114"/>
      <c r="Q626" s="17">
        <v>130</v>
      </c>
      <c r="R626" s="17">
        <v>160</v>
      </c>
      <c r="S626" s="17">
        <v>90</v>
      </c>
      <c r="T626" s="17">
        <v>150</v>
      </c>
      <c r="U626" s="17">
        <v>120</v>
      </c>
      <c r="V626" s="17">
        <v>110</v>
      </c>
      <c r="W626" s="122" t="s">
        <v>144</v>
      </c>
      <c r="X626" s="122" t="s">
        <v>135</v>
      </c>
      <c r="Y626" s="122" t="s">
        <v>133</v>
      </c>
      <c r="Z626" s="122" t="s">
        <v>135</v>
      </c>
      <c r="AA626" s="122" t="s">
        <v>144</v>
      </c>
      <c r="AB626" s="122" t="s">
        <v>134</v>
      </c>
      <c r="AC626" s="126">
        <f t="shared" si="88"/>
        <v>3</v>
      </c>
      <c r="AD626" s="126">
        <f t="shared" si="88"/>
        <v>1</v>
      </c>
      <c r="AE626" s="126">
        <f t="shared" si="88"/>
        <v>6</v>
      </c>
      <c r="AF626" s="126">
        <f t="shared" si="85"/>
        <v>2</v>
      </c>
      <c r="AG626" s="126">
        <f t="shared" si="85"/>
        <v>4</v>
      </c>
      <c r="AH626" s="126">
        <f t="shared" si="85"/>
        <v>5</v>
      </c>
      <c r="AI626" s="134">
        <v>35</v>
      </c>
      <c r="AJ626" s="134">
        <v>0</v>
      </c>
      <c r="AK626" s="134">
        <v>0</v>
      </c>
      <c r="AL626" s="134">
        <v>660</v>
      </c>
      <c r="AM626" s="134">
        <f t="shared" si="86"/>
        <v>695</v>
      </c>
      <c r="AN626" s="135">
        <f t="shared" si="91"/>
        <v>4.0509259259259258E-4</v>
      </c>
      <c r="AO626" s="135">
        <f t="shared" si="92"/>
        <v>0</v>
      </c>
      <c r="AP626" s="135">
        <f t="shared" si="93"/>
        <v>0</v>
      </c>
      <c r="AQ626" s="135">
        <f t="shared" si="94"/>
        <v>7.6388888888888886E-3</v>
      </c>
      <c r="AR626" s="135">
        <f t="shared" si="95"/>
        <v>8.0439814814814818E-3</v>
      </c>
      <c r="AS626" s="143"/>
      <c r="AT626" s="144">
        <f>IFERROR(Q626*INDEX(相性スクリプト1!$L$29:$L$33,MATCH(W626,相性スクリプト1!$K$29:$K$33,0),)," ")</f>
        <v>130</v>
      </c>
      <c r="AU626" s="144">
        <f>IFERROR(R626*INDEX(相性スクリプト1!$L$29:$L$33,MATCH(X626,相性スクリプト1!$K$29:$K$33,0),)," ")</f>
        <v>240</v>
      </c>
      <c r="AV626" s="144">
        <f>IFERROR(S626*INDEX(相性スクリプト1!$L$29:$L$33,MATCH(Y626,相性スクリプト1!$K$29:$K$33,0),)," ")</f>
        <v>0</v>
      </c>
      <c r="AW626" s="144">
        <f>IFERROR(T626*INDEX(相性スクリプト1!$L$29:$L$33,MATCH(Z626,相性スクリプト1!$K$29:$K$33,0),)," ")</f>
        <v>225</v>
      </c>
      <c r="AX626" s="144">
        <f>IFERROR(U626*INDEX(相性スクリプト1!$L$29:$L$33,MATCH(AA626,相性スクリプト1!$K$29:$K$33,0),)," ")</f>
        <v>120</v>
      </c>
      <c r="AY626" s="144">
        <f>IFERROR(V626*INDEX(相性スクリプト1!$L$29:$L$33,MATCH(AB626,相性スクリプト1!$K$29:$K$33,0),)," ")</f>
        <v>55</v>
      </c>
      <c r="AZ626" s="144">
        <f t="shared" si="90"/>
        <v>3.3335999999999997</v>
      </c>
      <c r="BA626" s="144">
        <f t="shared" si="90"/>
        <v>1.1114999999999999</v>
      </c>
      <c r="BB626" s="144">
        <f t="shared" si="90"/>
        <v>6.6663999999999994</v>
      </c>
      <c r="BC626" s="144">
        <f t="shared" si="89"/>
        <v>2.2223000000000002</v>
      </c>
      <c r="BD626" s="144">
        <f t="shared" si="89"/>
        <v>4.4442000000000004</v>
      </c>
      <c r="BE626" s="144">
        <f t="shared" si="89"/>
        <v>5.5550999999999995</v>
      </c>
      <c r="BF626" s="126">
        <f t="shared" si="87"/>
        <v>316245</v>
      </c>
      <c r="BG626" s="149"/>
    </row>
    <row r="627" spans="1:59" x14ac:dyDescent="0.15">
      <c r="A627" s="108">
        <f t="shared" si="96"/>
        <v>388</v>
      </c>
      <c r="B627" s="54" t="s">
        <v>1007</v>
      </c>
      <c r="C627" s="109" t="s">
        <v>208</v>
      </c>
      <c r="D627" s="109" t="s">
        <v>174</v>
      </c>
      <c r="E627" s="110" t="s">
        <v>128</v>
      </c>
      <c r="F627" s="110" t="s">
        <v>140</v>
      </c>
      <c r="G627" s="110">
        <v>250</v>
      </c>
      <c r="H627" s="110" t="s">
        <v>149</v>
      </c>
      <c r="I627" s="110">
        <v>50</v>
      </c>
      <c r="J627" s="110" t="s">
        <v>144</v>
      </c>
      <c r="K627" s="110">
        <v>13</v>
      </c>
      <c r="L627" s="114"/>
      <c r="M627" s="114"/>
      <c r="N627" s="114"/>
      <c r="O627" s="114"/>
      <c r="P627" s="114"/>
      <c r="Q627" s="17">
        <v>120</v>
      </c>
      <c r="R627" s="17">
        <v>150</v>
      </c>
      <c r="S627" s="17">
        <v>110</v>
      </c>
      <c r="T627" s="17">
        <v>140</v>
      </c>
      <c r="U627" s="17">
        <v>70</v>
      </c>
      <c r="V627" s="17">
        <v>130</v>
      </c>
      <c r="W627" s="122" t="s">
        <v>144</v>
      </c>
      <c r="X627" s="122" t="s">
        <v>135</v>
      </c>
      <c r="Y627" s="122" t="s">
        <v>144</v>
      </c>
      <c r="Z627" s="122" t="s">
        <v>135</v>
      </c>
      <c r="AA627" s="122" t="s">
        <v>134</v>
      </c>
      <c r="AB627" s="122" t="s">
        <v>144</v>
      </c>
      <c r="AC627" s="126">
        <f t="shared" si="88"/>
        <v>4</v>
      </c>
      <c r="AD627" s="126">
        <f t="shared" si="88"/>
        <v>1</v>
      </c>
      <c r="AE627" s="126">
        <f t="shared" si="88"/>
        <v>5</v>
      </c>
      <c r="AF627" s="126">
        <f t="shared" si="85"/>
        <v>2</v>
      </c>
      <c r="AG627" s="126">
        <f t="shared" si="85"/>
        <v>6</v>
      </c>
      <c r="AH627" s="126">
        <f t="shared" si="85"/>
        <v>3</v>
      </c>
      <c r="AI627" s="134">
        <v>30</v>
      </c>
      <c r="AJ627" s="134">
        <v>0</v>
      </c>
      <c r="AK627" s="134">
        <v>0</v>
      </c>
      <c r="AL627" s="134">
        <v>660</v>
      </c>
      <c r="AM627" s="134">
        <f t="shared" si="86"/>
        <v>690</v>
      </c>
      <c r="AN627" s="135">
        <f t="shared" si="91"/>
        <v>3.4722222222222218E-4</v>
      </c>
      <c r="AO627" s="135">
        <f t="shared" si="92"/>
        <v>0</v>
      </c>
      <c r="AP627" s="135">
        <f t="shared" si="93"/>
        <v>0</v>
      </c>
      <c r="AQ627" s="135">
        <f t="shared" si="94"/>
        <v>7.6388888888888886E-3</v>
      </c>
      <c r="AR627" s="135">
        <f t="shared" si="95"/>
        <v>7.9861111111111122E-3</v>
      </c>
      <c r="AS627" s="143"/>
      <c r="AT627" s="144">
        <f>IFERROR(Q627*INDEX(相性スクリプト1!$L$29:$L$33,MATCH(W627,相性スクリプト1!$K$29:$K$33,0),)," ")</f>
        <v>120</v>
      </c>
      <c r="AU627" s="144">
        <f>IFERROR(R627*INDEX(相性スクリプト1!$L$29:$L$33,MATCH(X627,相性スクリプト1!$K$29:$K$33,0),)," ")</f>
        <v>225</v>
      </c>
      <c r="AV627" s="144">
        <f>IFERROR(S627*INDEX(相性スクリプト1!$L$29:$L$33,MATCH(Y627,相性スクリプト1!$K$29:$K$33,0),)," ")</f>
        <v>110</v>
      </c>
      <c r="AW627" s="144">
        <f>IFERROR(T627*INDEX(相性スクリプト1!$L$29:$L$33,MATCH(Z627,相性スクリプト1!$K$29:$K$33,0),)," ")</f>
        <v>210</v>
      </c>
      <c r="AX627" s="144">
        <f>IFERROR(U627*INDEX(相性スクリプト1!$L$29:$L$33,MATCH(AA627,相性スクリプト1!$K$29:$K$33,0),)," ")</f>
        <v>35</v>
      </c>
      <c r="AY627" s="144">
        <f>IFERROR(V627*INDEX(相性スクリプト1!$L$29:$L$33,MATCH(AB627,相性スクリプト1!$K$29:$K$33,0),)," ")</f>
        <v>130</v>
      </c>
      <c r="AZ627" s="144">
        <f t="shared" si="90"/>
        <v>4.4446000000000003</v>
      </c>
      <c r="BA627" s="144">
        <f t="shared" si="90"/>
        <v>1.1114999999999999</v>
      </c>
      <c r="BB627" s="144">
        <f t="shared" si="90"/>
        <v>5.5553999999999997</v>
      </c>
      <c r="BC627" s="144">
        <f t="shared" si="89"/>
        <v>2.2223000000000002</v>
      </c>
      <c r="BD627" s="144">
        <f t="shared" si="89"/>
        <v>6.6661999999999999</v>
      </c>
      <c r="BE627" s="144">
        <f t="shared" si="89"/>
        <v>3.3331</v>
      </c>
      <c r="BF627" s="126">
        <f t="shared" si="87"/>
        <v>415263</v>
      </c>
      <c r="BG627" s="149"/>
    </row>
    <row r="628" spans="1:59" x14ac:dyDescent="0.15">
      <c r="A628" s="108">
        <f t="shared" si="96"/>
        <v>389</v>
      </c>
      <c r="B628" s="54" t="s">
        <v>1008</v>
      </c>
      <c r="C628" s="109" t="s">
        <v>208</v>
      </c>
      <c r="D628" s="109" t="s">
        <v>187</v>
      </c>
      <c r="E628" s="110" t="s">
        <v>128</v>
      </c>
      <c r="F628" s="110" t="s">
        <v>162</v>
      </c>
      <c r="G628" s="110">
        <v>250</v>
      </c>
      <c r="H628" s="110" t="s">
        <v>141</v>
      </c>
      <c r="I628" s="110">
        <v>50</v>
      </c>
      <c r="J628" s="110" t="s">
        <v>144</v>
      </c>
      <c r="K628" s="110">
        <v>13</v>
      </c>
      <c r="L628" s="114"/>
      <c r="M628" s="114"/>
      <c r="N628" s="114"/>
      <c r="O628" s="114"/>
      <c r="P628" s="114"/>
      <c r="Q628" s="17">
        <v>120</v>
      </c>
      <c r="R628" s="17">
        <v>140</v>
      </c>
      <c r="S628" s="17">
        <v>110</v>
      </c>
      <c r="T628" s="17">
        <v>130</v>
      </c>
      <c r="U628" s="17">
        <v>80</v>
      </c>
      <c r="V628" s="17">
        <v>100</v>
      </c>
      <c r="W628" s="122" t="s">
        <v>144</v>
      </c>
      <c r="X628" s="122" t="s">
        <v>135</v>
      </c>
      <c r="Y628" s="122" t="s">
        <v>144</v>
      </c>
      <c r="Z628" s="122" t="s">
        <v>135</v>
      </c>
      <c r="AA628" s="122" t="s">
        <v>134</v>
      </c>
      <c r="AB628" s="122" t="s">
        <v>144</v>
      </c>
      <c r="AC628" s="126">
        <f t="shared" si="88"/>
        <v>3</v>
      </c>
      <c r="AD628" s="126">
        <f t="shared" si="88"/>
        <v>1</v>
      </c>
      <c r="AE628" s="126">
        <f t="shared" si="88"/>
        <v>4</v>
      </c>
      <c r="AF628" s="126">
        <f t="shared" si="85"/>
        <v>2</v>
      </c>
      <c r="AG628" s="126">
        <f t="shared" si="85"/>
        <v>6</v>
      </c>
      <c r="AH628" s="126">
        <f t="shared" si="85"/>
        <v>5</v>
      </c>
      <c r="AI628" s="134">
        <v>24</v>
      </c>
      <c r="AJ628" s="134">
        <v>0</v>
      </c>
      <c r="AK628" s="134">
        <v>0</v>
      </c>
      <c r="AL628" s="134">
        <v>660</v>
      </c>
      <c r="AM628" s="134">
        <f t="shared" si="86"/>
        <v>684</v>
      </c>
      <c r="AN628" s="135">
        <f t="shared" si="91"/>
        <v>2.7777777777777778E-4</v>
      </c>
      <c r="AO628" s="135">
        <f t="shared" si="92"/>
        <v>0</v>
      </c>
      <c r="AP628" s="135">
        <f t="shared" si="93"/>
        <v>0</v>
      </c>
      <c r="AQ628" s="135">
        <f t="shared" si="94"/>
        <v>7.6388888888888886E-3</v>
      </c>
      <c r="AR628" s="135">
        <f t="shared" si="95"/>
        <v>7.9166666666666656E-3</v>
      </c>
      <c r="AS628" s="143"/>
      <c r="AT628" s="144">
        <f>IFERROR(Q628*INDEX(相性スクリプト1!$L$29:$L$33,MATCH(W628,相性スクリプト1!$K$29:$K$33,0),)," ")</f>
        <v>120</v>
      </c>
      <c r="AU628" s="144">
        <f>IFERROR(R628*INDEX(相性スクリプト1!$L$29:$L$33,MATCH(X628,相性スクリプト1!$K$29:$K$33,0),)," ")</f>
        <v>210</v>
      </c>
      <c r="AV628" s="144">
        <f>IFERROR(S628*INDEX(相性スクリプト1!$L$29:$L$33,MATCH(Y628,相性スクリプト1!$K$29:$K$33,0),)," ")</f>
        <v>110</v>
      </c>
      <c r="AW628" s="144">
        <f>IFERROR(T628*INDEX(相性スクリプト1!$L$29:$L$33,MATCH(Z628,相性スクリプト1!$K$29:$K$33,0),)," ")</f>
        <v>195</v>
      </c>
      <c r="AX628" s="144">
        <f>IFERROR(U628*INDEX(相性スクリプト1!$L$29:$L$33,MATCH(AA628,相性スクリプト1!$K$29:$K$33,0),)," ")</f>
        <v>40</v>
      </c>
      <c r="AY628" s="144">
        <f>IFERROR(V628*INDEX(相性スクリプト1!$L$29:$L$33,MATCH(AB628,相性スクリプト1!$K$29:$K$33,0),)," ")</f>
        <v>100</v>
      </c>
      <c r="AZ628" s="144">
        <f t="shared" si="90"/>
        <v>3.3335999999999997</v>
      </c>
      <c r="BA628" s="144">
        <f t="shared" si="90"/>
        <v>1.1114999999999999</v>
      </c>
      <c r="BB628" s="144">
        <f t="shared" si="90"/>
        <v>4.4443999999999999</v>
      </c>
      <c r="BC628" s="144">
        <f t="shared" si="89"/>
        <v>2.2223000000000002</v>
      </c>
      <c r="BD628" s="144">
        <f t="shared" si="89"/>
        <v>6.6661999999999999</v>
      </c>
      <c r="BE628" s="144">
        <f t="shared" si="89"/>
        <v>5.5550999999999995</v>
      </c>
      <c r="BF628" s="126">
        <f t="shared" si="87"/>
        <v>314265</v>
      </c>
      <c r="BG628" s="149"/>
    </row>
    <row r="629" spans="1:59" x14ac:dyDescent="0.15">
      <c r="A629" s="108">
        <f t="shared" si="96"/>
        <v>390</v>
      </c>
      <c r="B629" s="54" t="s">
        <v>1009</v>
      </c>
      <c r="C629" s="109" t="s">
        <v>208</v>
      </c>
      <c r="D629" s="109" t="s">
        <v>197</v>
      </c>
      <c r="E629" s="110" t="s">
        <v>128</v>
      </c>
      <c r="F629" s="110" t="s">
        <v>162</v>
      </c>
      <c r="G629" s="110">
        <v>290</v>
      </c>
      <c r="H629" s="110" t="s">
        <v>149</v>
      </c>
      <c r="I629" s="110">
        <v>-30</v>
      </c>
      <c r="J629" s="110" t="s">
        <v>148</v>
      </c>
      <c r="K629" s="110">
        <v>12</v>
      </c>
      <c r="L629" s="114"/>
      <c r="M629" s="114"/>
      <c r="N629" s="114"/>
      <c r="O629" s="114"/>
      <c r="P629" s="114" t="s">
        <v>198</v>
      </c>
      <c r="Q629" s="17">
        <v>110</v>
      </c>
      <c r="R629" s="17">
        <v>120</v>
      </c>
      <c r="S629" s="17">
        <v>90</v>
      </c>
      <c r="T629" s="17">
        <v>150</v>
      </c>
      <c r="U629" s="17">
        <v>100</v>
      </c>
      <c r="V629" s="17">
        <v>130</v>
      </c>
      <c r="W629" s="122" t="s">
        <v>144</v>
      </c>
      <c r="X629" s="122" t="s">
        <v>144</v>
      </c>
      <c r="Y629" s="122" t="s">
        <v>134</v>
      </c>
      <c r="Z629" s="122" t="s">
        <v>135</v>
      </c>
      <c r="AA629" s="122" t="s">
        <v>134</v>
      </c>
      <c r="AB629" s="122" t="s">
        <v>144</v>
      </c>
      <c r="AC629" s="126">
        <f t="shared" si="88"/>
        <v>4</v>
      </c>
      <c r="AD629" s="126">
        <f t="shared" si="88"/>
        <v>3</v>
      </c>
      <c r="AE629" s="126">
        <f t="shared" si="88"/>
        <v>6</v>
      </c>
      <c r="AF629" s="126">
        <f t="shared" si="85"/>
        <v>1</v>
      </c>
      <c r="AG629" s="126">
        <f t="shared" si="85"/>
        <v>5</v>
      </c>
      <c r="AH629" s="126">
        <f t="shared" si="85"/>
        <v>2</v>
      </c>
      <c r="AI629" s="134">
        <v>21</v>
      </c>
      <c r="AJ629" s="134">
        <v>0</v>
      </c>
      <c r="AK629" s="134">
        <v>0</v>
      </c>
      <c r="AL629" s="134">
        <v>660</v>
      </c>
      <c r="AM629" s="134">
        <f t="shared" si="86"/>
        <v>681</v>
      </c>
      <c r="AN629" s="135">
        <f t="shared" si="91"/>
        <v>2.4305555555555555E-4</v>
      </c>
      <c r="AO629" s="135">
        <f t="shared" si="92"/>
        <v>0</v>
      </c>
      <c r="AP629" s="135">
        <f t="shared" si="93"/>
        <v>0</v>
      </c>
      <c r="AQ629" s="135">
        <f t="shared" si="94"/>
        <v>7.6388888888888886E-3</v>
      </c>
      <c r="AR629" s="135">
        <f t="shared" si="95"/>
        <v>7.8819444444444449E-3</v>
      </c>
      <c r="AS629" s="143"/>
      <c r="AT629" s="144">
        <f>IFERROR(Q629*INDEX(相性スクリプト1!$L$29:$L$33,MATCH(W629,相性スクリプト1!$K$29:$K$33,0),)," ")</f>
        <v>110</v>
      </c>
      <c r="AU629" s="144">
        <f>IFERROR(R629*INDEX(相性スクリプト1!$L$29:$L$33,MATCH(X629,相性スクリプト1!$K$29:$K$33,0),)," ")</f>
        <v>120</v>
      </c>
      <c r="AV629" s="144">
        <f>IFERROR(S629*INDEX(相性スクリプト1!$L$29:$L$33,MATCH(Y629,相性スクリプト1!$K$29:$K$33,0),)," ")</f>
        <v>45</v>
      </c>
      <c r="AW629" s="144">
        <f>IFERROR(T629*INDEX(相性スクリプト1!$L$29:$L$33,MATCH(Z629,相性スクリプト1!$K$29:$K$33,0),)," ")</f>
        <v>225</v>
      </c>
      <c r="AX629" s="144">
        <f>IFERROR(U629*INDEX(相性スクリプト1!$L$29:$L$33,MATCH(AA629,相性スクリプト1!$K$29:$K$33,0),)," ")</f>
        <v>50</v>
      </c>
      <c r="AY629" s="144">
        <f>IFERROR(V629*INDEX(相性スクリプト1!$L$29:$L$33,MATCH(AB629,相性スクリプト1!$K$29:$K$33,0),)," ")</f>
        <v>130</v>
      </c>
      <c r="AZ629" s="144">
        <f t="shared" si="90"/>
        <v>4.4446000000000003</v>
      </c>
      <c r="BA629" s="144">
        <f t="shared" si="90"/>
        <v>3.3334999999999999</v>
      </c>
      <c r="BB629" s="144">
        <f t="shared" si="90"/>
        <v>6.6663999999999994</v>
      </c>
      <c r="BC629" s="144">
        <f t="shared" si="89"/>
        <v>1.1113</v>
      </c>
      <c r="BD629" s="144">
        <f t="shared" si="89"/>
        <v>5.5552000000000001</v>
      </c>
      <c r="BE629" s="144">
        <f t="shared" si="89"/>
        <v>2.2221000000000002</v>
      </c>
      <c r="BF629" s="126">
        <f t="shared" si="87"/>
        <v>436152</v>
      </c>
      <c r="BG629" s="149"/>
    </row>
    <row r="630" spans="1:59" x14ac:dyDescent="0.15">
      <c r="A630" s="108">
        <f t="shared" si="96"/>
        <v>391</v>
      </c>
      <c r="B630" s="54" t="s">
        <v>1010</v>
      </c>
      <c r="C630" s="109" t="s">
        <v>208</v>
      </c>
      <c r="D630" s="109" t="s">
        <v>202</v>
      </c>
      <c r="E630" s="110" t="s">
        <v>128</v>
      </c>
      <c r="F630" s="110" t="s">
        <v>162</v>
      </c>
      <c r="G630" s="110">
        <v>330</v>
      </c>
      <c r="H630" s="110" t="s">
        <v>141</v>
      </c>
      <c r="I630" s="110">
        <v>20</v>
      </c>
      <c r="J630" s="110" t="s">
        <v>144</v>
      </c>
      <c r="K630" s="110">
        <v>10</v>
      </c>
      <c r="L630" s="114"/>
      <c r="M630" s="114"/>
      <c r="N630" s="114"/>
      <c r="O630" s="114"/>
      <c r="P630" s="114"/>
      <c r="Q630" s="17">
        <v>160</v>
      </c>
      <c r="R630" s="17">
        <v>120</v>
      </c>
      <c r="S630" s="17">
        <v>100</v>
      </c>
      <c r="T630" s="17">
        <v>150</v>
      </c>
      <c r="U630" s="17">
        <v>90</v>
      </c>
      <c r="V630" s="17">
        <v>70</v>
      </c>
      <c r="W630" s="122" t="s">
        <v>135</v>
      </c>
      <c r="X630" s="122" t="s">
        <v>144</v>
      </c>
      <c r="Y630" s="122" t="s">
        <v>134</v>
      </c>
      <c r="Z630" s="122" t="s">
        <v>135</v>
      </c>
      <c r="AA630" s="122" t="s">
        <v>134</v>
      </c>
      <c r="AB630" s="122" t="s">
        <v>134</v>
      </c>
      <c r="AC630" s="126">
        <f t="shared" si="88"/>
        <v>1</v>
      </c>
      <c r="AD630" s="126">
        <f t="shared" si="88"/>
        <v>3</v>
      </c>
      <c r="AE630" s="126">
        <f t="shared" si="88"/>
        <v>4</v>
      </c>
      <c r="AF630" s="126">
        <f t="shared" si="85"/>
        <v>2</v>
      </c>
      <c r="AG630" s="126">
        <f t="shared" si="85"/>
        <v>5</v>
      </c>
      <c r="AH630" s="126">
        <f t="shared" si="85"/>
        <v>6</v>
      </c>
      <c r="AI630" s="134">
        <v>12</v>
      </c>
      <c r="AJ630" s="134">
        <v>0</v>
      </c>
      <c r="AK630" s="134">
        <v>0</v>
      </c>
      <c r="AL630" s="134">
        <v>660</v>
      </c>
      <c r="AM630" s="134">
        <f t="shared" si="86"/>
        <v>672</v>
      </c>
      <c r="AN630" s="135">
        <f t="shared" si="91"/>
        <v>1.3888888888888889E-4</v>
      </c>
      <c r="AO630" s="135">
        <f t="shared" si="92"/>
        <v>0</v>
      </c>
      <c r="AP630" s="135">
        <f t="shared" si="93"/>
        <v>0</v>
      </c>
      <c r="AQ630" s="135">
        <f t="shared" si="94"/>
        <v>7.6388888888888886E-3</v>
      </c>
      <c r="AR630" s="135">
        <f t="shared" si="95"/>
        <v>7.7777777777777776E-3</v>
      </c>
      <c r="AS630" s="143"/>
      <c r="AT630" s="144">
        <f>IFERROR(Q630*INDEX(相性スクリプト1!$L$29:$L$33,MATCH(W630,相性スクリプト1!$K$29:$K$33,0),)," ")</f>
        <v>240</v>
      </c>
      <c r="AU630" s="144">
        <f>IFERROR(R630*INDEX(相性スクリプト1!$L$29:$L$33,MATCH(X630,相性スクリプト1!$K$29:$K$33,0),)," ")</f>
        <v>120</v>
      </c>
      <c r="AV630" s="144">
        <f>IFERROR(S630*INDEX(相性スクリプト1!$L$29:$L$33,MATCH(Y630,相性スクリプト1!$K$29:$K$33,0),)," ")</f>
        <v>50</v>
      </c>
      <c r="AW630" s="144">
        <f>IFERROR(T630*INDEX(相性スクリプト1!$L$29:$L$33,MATCH(Z630,相性スクリプト1!$K$29:$K$33,0),)," ")</f>
        <v>225</v>
      </c>
      <c r="AX630" s="144">
        <f>IFERROR(U630*INDEX(相性スクリプト1!$L$29:$L$33,MATCH(AA630,相性スクリプト1!$K$29:$K$33,0),)," ")</f>
        <v>45</v>
      </c>
      <c r="AY630" s="144">
        <f>IFERROR(V630*INDEX(相性スクリプト1!$L$29:$L$33,MATCH(AB630,相性スクリプト1!$K$29:$K$33,0),)," ")</f>
        <v>35</v>
      </c>
      <c r="AZ630" s="144">
        <f t="shared" si="90"/>
        <v>1.1115999999999999</v>
      </c>
      <c r="BA630" s="144">
        <f t="shared" si="90"/>
        <v>3.3334999999999999</v>
      </c>
      <c r="BB630" s="144">
        <f t="shared" si="90"/>
        <v>4.4443999999999999</v>
      </c>
      <c r="BC630" s="144">
        <f t="shared" si="89"/>
        <v>2.2223000000000002</v>
      </c>
      <c r="BD630" s="144">
        <f t="shared" si="89"/>
        <v>5.5552000000000001</v>
      </c>
      <c r="BE630" s="144">
        <f t="shared" si="89"/>
        <v>6.6660999999999992</v>
      </c>
      <c r="BF630" s="126">
        <f t="shared" si="87"/>
        <v>134256</v>
      </c>
      <c r="BG630" s="149"/>
    </row>
    <row r="631" spans="1:59" x14ac:dyDescent="0.15">
      <c r="A631" s="108">
        <f t="shared" si="96"/>
        <v>391</v>
      </c>
      <c r="B631" s="54" t="s">
        <v>1011</v>
      </c>
      <c r="C631" s="109" t="s">
        <v>208</v>
      </c>
      <c r="D631" s="109" t="s">
        <v>202</v>
      </c>
      <c r="E631" s="110" t="s">
        <v>128</v>
      </c>
      <c r="F631" s="110" t="s">
        <v>162</v>
      </c>
      <c r="G631" s="110">
        <v>350</v>
      </c>
      <c r="H631" s="110" t="s">
        <v>141</v>
      </c>
      <c r="I631" s="110">
        <v>20</v>
      </c>
      <c r="J631" s="110" t="s">
        <v>144</v>
      </c>
      <c r="K631" s="110">
        <v>10</v>
      </c>
      <c r="L631" s="114"/>
      <c r="M631" s="114"/>
      <c r="N631" s="114"/>
      <c r="O631" s="114"/>
      <c r="P631" s="114" t="s">
        <v>516</v>
      </c>
      <c r="Q631" s="17">
        <v>171</v>
      </c>
      <c r="R631" s="17">
        <v>137</v>
      </c>
      <c r="S631" s="17">
        <v>111</v>
      </c>
      <c r="T631" s="17">
        <v>184</v>
      </c>
      <c r="U631" s="17">
        <v>93</v>
      </c>
      <c r="V631" s="17">
        <v>80</v>
      </c>
      <c r="W631" s="122" t="s">
        <v>135</v>
      </c>
      <c r="X631" s="122" t="s">
        <v>144</v>
      </c>
      <c r="Y631" s="122" t="s">
        <v>134</v>
      </c>
      <c r="Z631" s="122" t="s">
        <v>135</v>
      </c>
      <c r="AA631" s="122" t="s">
        <v>134</v>
      </c>
      <c r="AB631" s="122" t="s">
        <v>134</v>
      </c>
      <c r="AC631" s="126">
        <f t="shared" si="88"/>
        <v>2</v>
      </c>
      <c r="AD631" s="126">
        <f t="shared" si="88"/>
        <v>3</v>
      </c>
      <c r="AE631" s="126">
        <f t="shared" si="88"/>
        <v>4</v>
      </c>
      <c r="AF631" s="126">
        <f t="shared" si="85"/>
        <v>1</v>
      </c>
      <c r="AG631" s="126">
        <f t="shared" si="85"/>
        <v>5</v>
      </c>
      <c r="AH631" s="126">
        <f t="shared" si="85"/>
        <v>6</v>
      </c>
      <c r="AI631" s="134">
        <v>807</v>
      </c>
      <c r="AJ631" s="134">
        <v>0</v>
      </c>
      <c r="AK631" s="134">
        <v>0</v>
      </c>
      <c r="AL631" s="134">
        <v>334</v>
      </c>
      <c r="AM631" s="134">
        <f t="shared" si="86"/>
        <v>1141</v>
      </c>
      <c r="AN631" s="135">
        <f t="shared" si="91"/>
        <v>9.3402777777777772E-3</v>
      </c>
      <c r="AO631" s="135">
        <f t="shared" si="92"/>
        <v>0</v>
      </c>
      <c r="AP631" s="135">
        <f t="shared" si="93"/>
        <v>0</v>
      </c>
      <c r="AQ631" s="135">
        <f t="shared" si="94"/>
        <v>3.8657407407407403E-3</v>
      </c>
      <c r="AR631" s="135">
        <f t="shared" si="95"/>
        <v>1.3206018518518518E-2</v>
      </c>
      <c r="AS631" s="143"/>
      <c r="AT631" s="144">
        <f>IFERROR(Q631*INDEX(相性スクリプト1!$L$29:$L$33,MATCH(W631,相性スクリプト1!$K$29:$K$33,0),)," ")</f>
        <v>256.5</v>
      </c>
      <c r="AU631" s="144">
        <f>IFERROR(R631*INDEX(相性スクリプト1!$L$29:$L$33,MATCH(X631,相性スクリプト1!$K$29:$K$33,0),)," ")</f>
        <v>137</v>
      </c>
      <c r="AV631" s="144">
        <f>IFERROR(S631*INDEX(相性スクリプト1!$L$29:$L$33,MATCH(Y631,相性スクリプト1!$K$29:$K$33,0),)," ")</f>
        <v>55.5</v>
      </c>
      <c r="AW631" s="144">
        <f>IFERROR(T631*INDEX(相性スクリプト1!$L$29:$L$33,MATCH(Z631,相性スクリプト1!$K$29:$K$33,0),)," ")</f>
        <v>276</v>
      </c>
      <c r="AX631" s="144">
        <f>IFERROR(U631*INDEX(相性スクリプト1!$L$29:$L$33,MATCH(AA631,相性スクリプト1!$K$29:$K$33,0),)," ")</f>
        <v>46.5</v>
      </c>
      <c r="AY631" s="144">
        <f>IFERROR(V631*INDEX(相性スクリプト1!$L$29:$L$33,MATCH(AB631,相性スクリプト1!$K$29:$K$33,0),)," ")</f>
        <v>40</v>
      </c>
      <c r="AZ631" s="144">
        <f t="shared" si="90"/>
        <v>2.2225999999999999</v>
      </c>
      <c r="BA631" s="144">
        <f t="shared" si="90"/>
        <v>3.3334999999999999</v>
      </c>
      <c r="BB631" s="144">
        <f t="shared" si="90"/>
        <v>4.4443999999999999</v>
      </c>
      <c r="BC631" s="144">
        <f t="shared" si="89"/>
        <v>1.1113</v>
      </c>
      <c r="BD631" s="144">
        <f t="shared" si="89"/>
        <v>5.5552000000000001</v>
      </c>
      <c r="BE631" s="144">
        <f t="shared" si="89"/>
        <v>6.6660999999999992</v>
      </c>
      <c r="BF631" s="126">
        <f t="shared" si="87"/>
        <v>234156</v>
      </c>
      <c r="BG631" s="149"/>
    </row>
    <row r="632" spans="1:59" x14ac:dyDescent="0.15">
      <c r="A632" s="108">
        <f t="shared" si="96"/>
        <v>391</v>
      </c>
      <c r="B632" s="54" t="s">
        <v>1012</v>
      </c>
      <c r="C632" s="109" t="s">
        <v>208</v>
      </c>
      <c r="D632" s="109" t="s">
        <v>202</v>
      </c>
      <c r="E632" s="110" t="s">
        <v>128</v>
      </c>
      <c r="F632" s="110" t="s">
        <v>162</v>
      </c>
      <c r="G632" s="110">
        <v>350</v>
      </c>
      <c r="H632" s="110" t="s">
        <v>141</v>
      </c>
      <c r="I632" s="110">
        <v>20</v>
      </c>
      <c r="J632" s="110" t="s">
        <v>144</v>
      </c>
      <c r="K632" s="110">
        <v>10</v>
      </c>
      <c r="L632" s="114"/>
      <c r="M632" s="114" t="s">
        <v>898</v>
      </c>
      <c r="N632" s="114"/>
      <c r="O632" s="114"/>
      <c r="P632" s="114" t="s">
        <v>516</v>
      </c>
      <c r="Q632" s="17">
        <v>172</v>
      </c>
      <c r="R632" s="17">
        <v>130</v>
      </c>
      <c r="S632" s="17">
        <v>131</v>
      </c>
      <c r="T632" s="17">
        <v>168</v>
      </c>
      <c r="U632" s="17">
        <v>91</v>
      </c>
      <c r="V632" s="17">
        <v>79</v>
      </c>
      <c r="W632" s="122" t="s">
        <v>135</v>
      </c>
      <c r="X632" s="122" t="s">
        <v>144</v>
      </c>
      <c r="Y632" s="122" t="s">
        <v>134</v>
      </c>
      <c r="Z632" s="122" t="s">
        <v>135</v>
      </c>
      <c r="AA632" s="122" t="s">
        <v>134</v>
      </c>
      <c r="AB632" s="122" t="s">
        <v>134</v>
      </c>
      <c r="AC632" s="126">
        <f t="shared" si="88"/>
        <v>1</v>
      </c>
      <c r="AD632" s="126">
        <f t="shared" si="88"/>
        <v>3</v>
      </c>
      <c r="AE632" s="126">
        <f t="shared" si="88"/>
        <v>4</v>
      </c>
      <c r="AF632" s="126">
        <f t="shared" si="85"/>
        <v>2</v>
      </c>
      <c r="AG632" s="126">
        <f t="shared" si="85"/>
        <v>5</v>
      </c>
      <c r="AH632" s="126">
        <f t="shared" si="85"/>
        <v>6</v>
      </c>
      <c r="AI632" s="134">
        <v>216</v>
      </c>
      <c r="AJ632" s="134">
        <v>0</v>
      </c>
      <c r="AK632" s="134">
        <v>0</v>
      </c>
      <c r="AL632" s="134">
        <v>223</v>
      </c>
      <c r="AM632" s="134">
        <f t="shared" si="86"/>
        <v>439</v>
      </c>
      <c r="AN632" s="135">
        <f t="shared" si="91"/>
        <v>2.5000000000000001E-3</v>
      </c>
      <c r="AO632" s="135">
        <f t="shared" si="92"/>
        <v>0</v>
      </c>
      <c r="AP632" s="135">
        <f t="shared" si="93"/>
        <v>0</v>
      </c>
      <c r="AQ632" s="135">
        <f t="shared" si="94"/>
        <v>2.5810185185185181E-3</v>
      </c>
      <c r="AR632" s="135">
        <f t="shared" si="95"/>
        <v>5.0810185185185186E-3</v>
      </c>
      <c r="AS632" s="143"/>
      <c r="AT632" s="144">
        <f>IFERROR(Q632*INDEX(相性スクリプト1!$L$29:$L$33,MATCH(W632,相性スクリプト1!$K$29:$K$33,0),)," ")</f>
        <v>258</v>
      </c>
      <c r="AU632" s="144">
        <f>IFERROR(R632*INDEX(相性スクリプト1!$L$29:$L$33,MATCH(X632,相性スクリプト1!$K$29:$K$33,0),)," ")</f>
        <v>130</v>
      </c>
      <c r="AV632" s="144">
        <f>IFERROR(S632*INDEX(相性スクリプト1!$L$29:$L$33,MATCH(Y632,相性スクリプト1!$K$29:$K$33,0),)," ")</f>
        <v>65.5</v>
      </c>
      <c r="AW632" s="144">
        <f>IFERROR(T632*INDEX(相性スクリプト1!$L$29:$L$33,MATCH(Z632,相性スクリプト1!$K$29:$K$33,0),)," ")</f>
        <v>252</v>
      </c>
      <c r="AX632" s="144">
        <f>IFERROR(U632*INDEX(相性スクリプト1!$L$29:$L$33,MATCH(AA632,相性スクリプト1!$K$29:$K$33,0),)," ")</f>
        <v>45.5</v>
      </c>
      <c r="AY632" s="144">
        <f>IFERROR(V632*INDEX(相性スクリプト1!$L$29:$L$33,MATCH(AB632,相性スクリプト1!$K$29:$K$33,0),)," ")</f>
        <v>39.5</v>
      </c>
      <c r="AZ632" s="144">
        <f t="shared" si="90"/>
        <v>1.1115999999999999</v>
      </c>
      <c r="BA632" s="144">
        <f t="shared" si="90"/>
        <v>3.3445</v>
      </c>
      <c r="BB632" s="144">
        <f t="shared" si="90"/>
        <v>4.4334000000000007</v>
      </c>
      <c r="BC632" s="144">
        <f t="shared" si="89"/>
        <v>2.2223000000000002</v>
      </c>
      <c r="BD632" s="144">
        <f t="shared" si="89"/>
        <v>5.5552000000000001</v>
      </c>
      <c r="BE632" s="144">
        <f t="shared" si="89"/>
        <v>6.6660999999999992</v>
      </c>
      <c r="BF632" s="126">
        <f t="shared" si="87"/>
        <v>134256</v>
      </c>
      <c r="BG632" s="149"/>
    </row>
    <row r="633" spans="1:59" x14ac:dyDescent="0.15">
      <c r="A633" s="108">
        <f t="shared" si="96"/>
        <v>392</v>
      </c>
      <c r="B633" s="54" t="s">
        <v>1013</v>
      </c>
      <c r="C633" s="109" t="s">
        <v>208</v>
      </c>
      <c r="D633" s="109" t="s">
        <v>204</v>
      </c>
      <c r="E633" s="110" t="s">
        <v>128</v>
      </c>
      <c r="F633" s="110" t="s">
        <v>162</v>
      </c>
      <c r="G633" s="110">
        <v>250</v>
      </c>
      <c r="H633" s="110" t="s">
        <v>149</v>
      </c>
      <c r="I633" s="110">
        <v>-50</v>
      </c>
      <c r="J633" s="110" t="s">
        <v>134</v>
      </c>
      <c r="K633" s="110">
        <v>14</v>
      </c>
      <c r="L633" s="114"/>
      <c r="M633" s="114"/>
      <c r="N633" s="114"/>
      <c r="O633" s="114"/>
      <c r="P633" s="114"/>
      <c r="Q633" s="17">
        <v>120</v>
      </c>
      <c r="R633" s="17">
        <v>140</v>
      </c>
      <c r="S633" s="17">
        <v>90</v>
      </c>
      <c r="T633" s="17">
        <v>110</v>
      </c>
      <c r="U633" s="17">
        <v>100</v>
      </c>
      <c r="V633" s="17">
        <v>150</v>
      </c>
      <c r="W633" s="122" t="s">
        <v>144</v>
      </c>
      <c r="X633" s="122" t="s">
        <v>135</v>
      </c>
      <c r="Y633" s="122" t="s">
        <v>134</v>
      </c>
      <c r="Z633" s="122" t="s">
        <v>144</v>
      </c>
      <c r="AA633" s="122" t="s">
        <v>134</v>
      </c>
      <c r="AB633" s="122" t="s">
        <v>135</v>
      </c>
      <c r="AC633" s="126">
        <f t="shared" si="88"/>
        <v>3</v>
      </c>
      <c r="AD633" s="126">
        <f t="shared" si="88"/>
        <v>2</v>
      </c>
      <c r="AE633" s="126">
        <f t="shared" si="88"/>
        <v>6</v>
      </c>
      <c r="AF633" s="126">
        <f t="shared" si="85"/>
        <v>4</v>
      </c>
      <c r="AG633" s="126">
        <f t="shared" si="85"/>
        <v>5</v>
      </c>
      <c r="AH633" s="126">
        <f t="shared" si="85"/>
        <v>1</v>
      </c>
      <c r="AI633" s="134">
        <v>13</v>
      </c>
      <c r="AJ633" s="134">
        <v>0</v>
      </c>
      <c r="AK633" s="134">
        <v>0</v>
      </c>
      <c r="AL633" s="134">
        <v>660</v>
      </c>
      <c r="AM633" s="134">
        <f t="shared" si="86"/>
        <v>673</v>
      </c>
      <c r="AN633" s="135">
        <f t="shared" si="91"/>
        <v>1.5046296296296295E-4</v>
      </c>
      <c r="AO633" s="135">
        <f t="shared" si="92"/>
        <v>0</v>
      </c>
      <c r="AP633" s="135">
        <f t="shared" si="93"/>
        <v>0</v>
      </c>
      <c r="AQ633" s="135">
        <f t="shared" si="94"/>
        <v>7.6388888888888886E-3</v>
      </c>
      <c r="AR633" s="135">
        <f t="shared" si="95"/>
        <v>7.789351851851852E-3</v>
      </c>
      <c r="AS633" s="143"/>
      <c r="AT633" s="144">
        <f>IFERROR(Q633*INDEX(相性スクリプト1!$L$29:$L$33,MATCH(W633,相性スクリプト1!$K$29:$K$33,0),)," ")</f>
        <v>120</v>
      </c>
      <c r="AU633" s="144">
        <f>IFERROR(R633*INDEX(相性スクリプト1!$L$29:$L$33,MATCH(X633,相性スクリプト1!$K$29:$K$33,0),)," ")</f>
        <v>210</v>
      </c>
      <c r="AV633" s="144">
        <f>IFERROR(S633*INDEX(相性スクリプト1!$L$29:$L$33,MATCH(Y633,相性スクリプト1!$K$29:$K$33,0),)," ")</f>
        <v>45</v>
      </c>
      <c r="AW633" s="144">
        <f>IFERROR(T633*INDEX(相性スクリプト1!$L$29:$L$33,MATCH(Z633,相性スクリプト1!$K$29:$K$33,0),)," ")</f>
        <v>110</v>
      </c>
      <c r="AX633" s="144">
        <f>IFERROR(U633*INDEX(相性スクリプト1!$L$29:$L$33,MATCH(AA633,相性スクリプト1!$K$29:$K$33,0),)," ")</f>
        <v>50</v>
      </c>
      <c r="AY633" s="144">
        <f>IFERROR(V633*INDEX(相性スクリプト1!$L$29:$L$33,MATCH(AB633,相性スクリプト1!$K$29:$K$33,0),)," ")</f>
        <v>225</v>
      </c>
      <c r="AZ633" s="144">
        <f t="shared" si="90"/>
        <v>3.3335999999999997</v>
      </c>
      <c r="BA633" s="144">
        <f t="shared" si="90"/>
        <v>2.2225000000000001</v>
      </c>
      <c r="BB633" s="144">
        <f t="shared" si="90"/>
        <v>6.6663999999999994</v>
      </c>
      <c r="BC633" s="144">
        <f t="shared" si="89"/>
        <v>4.4443000000000001</v>
      </c>
      <c r="BD633" s="144">
        <f t="shared" si="89"/>
        <v>5.5552000000000001</v>
      </c>
      <c r="BE633" s="144">
        <f t="shared" si="89"/>
        <v>1.1111</v>
      </c>
      <c r="BF633" s="126">
        <f t="shared" si="87"/>
        <v>326451</v>
      </c>
      <c r="BG633" s="149"/>
    </row>
    <row r="634" spans="1:59" x14ac:dyDescent="0.15">
      <c r="A634" s="108">
        <f t="shared" si="96"/>
        <v>393</v>
      </c>
      <c r="B634" s="54" t="s">
        <v>1014</v>
      </c>
      <c r="C634" s="109" t="s">
        <v>208</v>
      </c>
      <c r="D634" s="109" t="s">
        <v>206</v>
      </c>
      <c r="E634" s="110" t="s">
        <v>128</v>
      </c>
      <c r="F634" s="110" t="s">
        <v>148</v>
      </c>
      <c r="G634" s="110">
        <v>270</v>
      </c>
      <c r="H634" s="110" t="s">
        <v>155</v>
      </c>
      <c r="I634" s="110">
        <v>-20</v>
      </c>
      <c r="J634" s="110" t="s">
        <v>144</v>
      </c>
      <c r="K634" s="110">
        <v>13</v>
      </c>
      <c r="L634" s="114"/>
      <c r="M634" s="114"/>
      <c r="N634" s="114"/>
      <c r="O634" s="114"/>
      <c r="P634" s="114"/>
      <c r="Q634" s="17">
        <v>120</v>
      </c>
      <c r="R634" s="17">
        <v>130</v>
      </c>
      <c r="S634" s="17">
        <v>70</v>
      </c>
      <c r="T634" s="17">
        <v>150</v>
      </c>
      <c r="U634" s="17">
        <v>90</v>
      </c>
      <c r="V634" s="17">
        <v>110</v>
      </c>
      <c r="W634" s="122" t="s">
        <v>135</v>
      </c>
      <c r="X634" s="122" t="s">
        <v>135</v>
      </c>
      <c r="Y634" s="122" t="s">
        <v>134</v>
      </c>
      <c r="Z634" s="122" t="s">
        <v>135</v>
      </c>
      <c r="AA634" s="122" t="s">
        <v>134</v>
      </c>
      <c r="AB634" s="122" t="s">
        <v>144</v>
      </c>
      <c r="AC634" s="126">
        <f t="shared" si="88"/>
        <v>3</v>
      </c>
      <c r="AD634" s="126">
        <f t="shared" si="88"/>
        <v>2</v>
      </c>
      <c r="AE634" s="126">
        <f t="shared" si="88"/>
        <v>6</v>
      </c>
      <c r="AF634" s="126">
        <f t="shared" si="85"/>
        <v>1</v>
      </c>
      <c r="AG634" s="126">
        <f t="shared" si="85"/>
        <v>5</v>
      </c>
      <c r="AH634" s="126">
        <f t="shared" si="85"/>
        <v>4</v>
      </c>
      <c r="AI634" s="134">
        <v>3</v>
      </c>
      <c r="AJ634" s="134">
        <v>0</v>
      </c>
      <c r="AK634" s="134">
        <v>0</v>
      </c>
      <c r="AL634" s="134">
        <v>660</v>
      </c>
      <c r="AM634" s="134">
        <f t="shared" si="86"/>
        <v>663</v>
      </c>
      <c r="AN634" s="135">
        <f t="shared" si="91"/>
        <v>3.4722222222222222E-5</v>
      </c>
      <c r="AO634" s="135">
        <f t="shared" si="92"/>
        <v>0</v>
      </c>
      <c r="AP634" s="135">
        <f t="shared" si="93"/>
        <v>0</v>
      </c>
      <c r="AQ634" s="135">
        <f t="shared" si="94"/>
        <v>7.6388888888888886E-3</v>
      </c>
      <c r="AR634" s="135">
        <f t="shared" si="95"/>
        <v>7.6736111111111111E-3</v>
      </c>
      <c r="AS634" s="143"/>
      <c r="AT634" s="144">
        <f>IFERROR(Q634*INDEX(相性スクリプト1!$L$29:$L$33,MATCH(W634,相性スクリプト1!$K$29:$K$33,0),)," ")</f>
        <v>180</v>
      </c>
      <c r="AU634" s="144">
        <f>IFERROR(R634*INDEX(相性スクリプト1!$L$29:$L$33,MATCH(X634,相性スクリプト1!$K$29:$K$33,0),)," ")</f>
        <v>195</v>
      </c>
      <c r="AV634" s="144">
        <f>IFERROR(S634*INDEX(相性スクリプト1!$L$29:$L$33,MATCH(Y634,相性スクリプト1!$K$29:$K$33,0),)," ")</f>
        <v>35</v>
      </c>
      <c r="AW634" s="144">
        <f>IFERROR(T634*INDEX(相性スクリプト1!$L$29:$L$33,MATCH(Z634,相性スクリプト1!$K$29:$K$33,0),)," ")</f>
        <v>225</v>
      </c>
      <c r="AX634" s="144">
        <f>IFERROR(U634*INDEX(相性スクリプト1!$L$29:$L$33,MATCH(AA634,相性スクリプト1!$K$29:$K$33,0),)," ")</f>
        <v>45</v>
      </c>
      <c r="AY634" s="144">
        <f>IFERROR(V634*INDEX(相性スクリプト1!$L$29:$L$33,MATCH(AB634,相性スクリプト1!$K$29:$K$33,0),)," ")</f>
        <v>110</v>
      </c>
      <c r="AZ634" s="144">
        <f t="shared" si="90"/>
        <v>3.3335999999999997</v>
      </c>
      <c r="BA634" s="144">
        <f t="shared" si="90"/>
        <v>2.2225000000000001</v>
      </c>
      <c r="BB634" s="144">
        <f t="shared" si="90"/>
        <v>6.6663999999999994</v>
      </c>
      <c r="BC634" s="144">
        <f t="shared" si="89"/>
        <v>1.1113</v>
      </c>
      <c r="BD634" s="144">
        <f t="shared" si="89"/>
        <v>5.5552000000000001</v>
      </c>
      <c r="BE634" s="144">
        <f t="shared" si="89"/>
        <v>4.4440999999999997</v>
      </c>
      <c r="BF634" s="126">
        <f t="shared" si="87"/>
        <v>326154</v>
      </c>
      <c r="BG634" s="149"/>
    </row>
    <row r="635" spans="1:59" x14ac:dyDescent="0.15">
      <c r="A635" s="108">
        <f t="shared" si="96"/>
        <v>394</v>
      </c>
      <c r="B635" s="54" t="s">
        <v>208</v>
      </c>
      <c r="C635" s="109" t="s">
        <v>208</v>
      </c>
      <c r="D635" s="109" t="s">
        <v>208</v>
      </c>
      <c r="E635" s="110" t="s">
        <v>128</v>
      </c>
      <c r="F635" s="110" t="s">
        <v>162</v>
      </c>
      <c r="G635" s="110">
        <v>250</v>
      </c>
      <c r="H635" s="110" t="s">
        <v>141</v>
      </c>
      <c r="I635" s="110">
        <v>-80</v>
      </c>
      <c r="J635" s="110" t="s">
        <v>144</v>
      </c>
      <c r="K635" s="110">
        <v>11</v>
      </c>
      <c r="L635" s="114"/>
      <c r="M635" s="114"/>
      <c r="N635" s="114"/>
      <c r="O635" s="114"/>
      <c r="P635" s="114"/>
      <c r="Q635" s="17">
        <v>120</v>
      </c>
      <c r="R635" s="17">
        <v>160</v>
      </c>
      <c r="S635" s="17">
        <v>100</v>
      </c>
      <c r="T635" s="17">
        <v>150</v>
      </c>
      <c r="U635" s="17">
        <v>110</v>
      </c>
      <c r="V635" s="17">
        <v>130</v>
      </c>
      <c r="W635" s="122" t="s">
        <v>144</v>
      </c>
      <c r="X635" s="122" t="s">
        <v>135</v>
      </c>
      <c r="Y635" s="122" t="s">
        <v>133</v>
      </c>
      <c r="Z635" s="122" t="s">
        <v>135</v>
      </c>
      <c r="AA635" s="122" t="s">
        <v>134</v>
      </c>
      <c r="AB635" s="122" t="s">
        <v>144</v>
      </c>
      <c r="AC635" s="126">
        <f t="shared" si="88"/>
        <v>4</v>
      </c>
      <c r="AD635" s="126">
        <f t="shared" si="88"/>
        <v>1</v>
      </c>
      <c r="AE635" s="126">
        <f t="shared" si="88"/>
        <v>6</v>
      </c>
      <c r="AF635" s="126">
        <f t="shared" si="85"/>
        <v>2</v>
      </c>
      <c r="AG635" s="126">
        <f t="shared" si="85"/>
        <v>5</v>
      </c>
      <c r="AH635" s="126">
        <f t="shared" si="85"/>
        <v>3</v>
      </c>
      <c r="AI635" s="134">
        <v>37</v>
      </c>
      <c r="AJ635" s="134">
        <v>0</v>
      </c>
      <c r="AK635" s="134">
        <v>0</v>
      </c>
      <c r="AL635" s="134">
        <v>660</v>
      </c>
      <c r="AM635" s="134">
        <f t="shared" si="86"/>
        <v>697</v>
      </c>
      <c r="AN635" s="135">
        <f t="shared" si="91"/>
        <v>4.2824074074074081E-4</v>
      </c>
      <c r="AO635" s="135">
        <f t="shared" si="92"/>
        <v>0</v>
      </c>
      <c r="AP635" s="135">
        <f t="shared" si="93"/>
        <v>0</v>
      </c>
      <c r="AQ635" s="135">
        <f t="shared" si="94"/>
        <v>7.6388888888888886E-3</v>
      </c>
      <c r="AR635" s="135">
        <f t="shared" si="95"/>
        <v>8.067129629629629E-3</v>
      </c>
      <c r="AS635" s="143"/>
      <c r="AT635" s="144">
        <f>IFERROR(Q635*INDEX(相性スクリプト1!$L$29:$L$33,MATCH(W635,相性スクリプト1!$K$29:$K$33,0),)," ")</f>
        <v>120</v>
      </c>
      <c r="AU635" s="144">
        <f>IFERROR(R635*INDEX(相性スクリプト1!$L$29:$L$33,MATCH(X635,相性スクリプト1!$K$29:$K$33,0),)," ")</f>
        <v>240</v>
      </c>
      <c r="AV635" s="144">
        <f>IFERROR(S635*INDEX(相性スクリプト1!$L$29:$L$33,MATCH(Y635,相性スクリプト1!$K$29:$K$33,0),)," ")</f>
        <v>0</v>
      </c>
      <c r="AW635" s="144">
        <f>IFERROR(T635*INDEX(相性スクリプト1!$L$29:$L$33,MATCH(Z635,相性スクリプト1!$K$29:$K$33,0),)," ")</f>
        <v>225</v>
      </c>
      <c r="AX635" s="144">
        <f>IFERROR(U635*INDEX(相性スクリプト1!$L$29:$L$33,MATCH(AA635,相性スクリプト1!$K$29:$K$33,0),)," ")</f>
        <v>55</v>
      </c>
      <c r="AY635" s="144">
        <f>IFERROR(V635*INDEX(相性スクリプト1!$L$29:$L$33,MATCH(AB635,相性スクリプト1!$K$29:$K$33,0),)," ")</f>
        <v>130</v>
      </c>
      <c r="AZ635" s="144">
        <f t="shared" si="90"/>
        <v>4.4446000000000003</v>
      </c>
      <c r="BA635" s="144">
        <f t="shared" si="90"/>
        <v>1.1114999999999999</v>
      </c>
      <c r="BB635" s="144">
        <f t="shared" si="90"/>
        <v>6.6663999999999994</v>
      </c>
      <c r="BC635" s="144">
        <f t="shared" si="89"/>
        <v>2.2223000000000002</v>
      </c>
      <c r="BD635" s="144">
        <f t="shared" si="89"/>
        <v>5.5552000000000001</v>
      </c>
      <c r="BE635" s="144">
        <f t="shared" si="89"/>
        <v>3.3331</v>
      </c>
      <c r="BF635" s="126">
        <f t="shared" si="87"/>
        <v>416253</v>
      </c>
      <c r="BG635" s="149"/>
    </row>
    <row r="636" spans="1:59" x14ac:dyDescent="0.15">
      <c r="A636" s="108">
        <f t="shared" si="96"/>
        <v>394</v>
      </c>
      <c r="B636" s="54" t="s">
        <v>1015</v>
      </c>
      <c r="C636" s="109" t="s">
        <v>208</v>
      </c>
      <c r="D636" s="109" t="s">
        <v>208</v>
      </c>
      <c r="E636" s="110" t="s">
        <v>128</v>
      </c>
      <c r="F636" s="110" t="s">
        <v>162</v>
      </c>
      <c r="G636" s="110">
        <v>230</v>
      </c>
      <c r="H636" s="110" t="s">
        <v>141</v>
      </c>
      <c r="I636" s="110">
        <v>-80</v>
      </c>
      <c r="J636" s="110" t="s">
        <v>144</v>
      </c>
      <c r="K636" s="110">
        <v>11</v>
      </c>
      <c r="L636" s="114"/>
      <c r="M636" s="114" t="s">
        <v>151</v>
      </c>
      <c r="N636" s="114"/>
      <c r="O636" s="114"/>
      <c r="P636" s="114"/>
      <c r="Q636" s="17">
        <v>180</v>
      </c>
      <c r="R636" s="17">
        <v>159</v>
      </c>
      <c r="S636" s="17">
        <v>97</v>
      </c>
      <c r="T636" s="17">
        <v>141</v>
      </c>
      <c r="U636" s="17">
        <v>114</v>
      </c>
      <c r="V636" s="17">
        <v>135</v>
      </c>
      <c r="W636" s="122" t="s">
        <v>144</v>
      </c>
      <c r="X636" s="122" t="s">
        <v>135</v>
      </c>
      <c r="Y636" s="122" t="s">
        <v>133</v>
      </c>
      <c r="Z636" s="122" t="s">
        <v>135</v>
      </c>
      <c r="AA636" s="122" t="s">
        <v>134</v>
      </c>
      <c r="AB636" s="122" t="s">
        <v>144</v>
      </c>
      <c r="AC636" s="126">
        <f t="shared" si="88"/>
        <v>3</v>
      </c>
      <c r="AD636" s="126">
        <f t="shared" si="88"/>
        <v>1</v>
      </c>
      <c r="AE636" s="126">
        <f t="shared" si="88"/>
        <v>6</v>
      </c>
      <c r="AF636" s="126">
        <f t="shared" si="85"/>
        <v>2</v>
      </c>
      <c r="AG636" s="126">
        <f t="shared" si="85"/>
        <v>5</v>
      </c>
      <c r="AH636" s="126">
        <f t="shared" si="85"/>
        <v>4</v>
      </c>
      <c r="AI636" s="134">
        <v>302</v>
      </c>
      <c r="AJ636" s="134">
        <v>301</v>
      </c>
      <c r="AK636" s="134">
        <v>0</v>
      </c>
      <c r="AL636" s="134">
        <v>285</v>
      </c>
      <c r="AM636" s="134">
        <f t="shared" si="86"/>
        <v>888</v>
      </c>
      <c r="AN636" s="135">
        <f t="shared" si="91"/>
        <v>3.4953703703703705E-3</v>
      </c>
      <c r="AO636" s="135">
        <f t="shared" si="92"/>
        <v>3.483796296296296E-3</v>
      </c>
      <c r="AP636" s="135">
        <f t="shared" si="93"/>
        <v>0</v>
      </c>
      <c r="AQ636" s="135">
        <f t="shared" si="94"/>
        <v>3.2986111111111111E-3</v>
      </c>
      <c r="AR636" s="135">
        <f t="shared" si="95"/>
        <v>1.0277777777777778E-2</v>
      </c>
      <c r="AS636" s="143"/>
      <c r="AT636" s="144">
        <f>IFERROR(Q636*INDEX(相性スクリプト1!$L$29:$L$33,MATCH(W636,相性スクリプト1!$K$29:$K$33,0),)," ")</f>
        <v>180</v>
      </c>
      <c r="AU636" s="144">
        <f>IFERROR(R636*INDEX(相性スクリプト1!$L$29:$L$33,MATCH(X636,相性スクリプト1!$K$29:$K$33,0),)," ")</f>
        <v>238.5</v>
      </c>
      <c r="AV636" s="144">
        <f>IFERROR(S636*INDEX(相性スクリプト1!$L$29:$L$33,MATCH(Y636,相性スクリプト1!$K$29:$K$33,0),)," ")</f>
        <v>0</v>
      </c>
      <c r="AW636" s="144">
        <f>IFERROR(T636*INDEX(相性スクリプト1!$L$29:$L$33,MATCH(Z636,相性スクリプト1!$K$29:$K$33,0),)," ")</f>
        <v>211.5</v>
      </c>
      <c r="AX636" s="144">
        <f>IFERROR(U636*INDEX(相性スクリプト1!$L$29:$L$33,MATCH(AA636,相性スクリプト1!$K$29:$K$33,0),)," ")</f>
        <v>57</v>
      </c>
      <c r="AY636" s="144">
        <f>IFERROR(V636*INDEX(相性スクリプト1!$L$29:$L$33,MATCH(AB636,相性スクリプト1!$K$29:$K$33,0),)," ")</f>
        <v>135</v>
      </c>
      <c r="AZ636" s="144">
        <f t="shared" si="90"/>
        <v>3.3115999999999994</v>
      </c>
      <c r="BA636" s="144">
        <f t="shared" si="90"/>
        <v>1.1225000000000001</v>
      </c>
      <c r="BB636" s="144">
        <f t="shared" si="90"/>
        <v>6.6663999999999994</v>
      </c>
      <c r="BC636" s="144">
        <f t="shared" si="89"/>
        <v>2.2333000000000003</v>
      </c>
      <c r="BD636" s="144">
        <f t="shared" si="89"/>
        <v>5.5552000000000001</v>
      </c>
      <c r="BE636" s="144">
        <f t="shared" si="89"/>
        <v>4.4440999999999997</v>
      </c>
      <c r="BF636" s="126">
        <f t="shared" si="87"/>
        <v>316254</v>
      </c>
      <c r="BG636" s="149"/>
    </row>
    <row r="637" spans="1:59" x14ac:dyDescent="0.15">
      <c r="A637" s="108">
        <f t="shared" si="96"/>
        <v>395</v>
      </c>
      <c r="B637" s="54" t="s">
        <v>1016</v>
      </c>
      <c r="C637" s="109" t="s">
        <v>208</v>
      </c>
      <c r="D637" s="109" t="s">
        <v>210</v>
      </c>
      <c r="E637" s="110"/>
      <c r="F637" s="110"/>
      <c r="G637" s="110"/>
      <c r="H637" s="110"/>
      <c r="I637" s="110"/>
      <c r="J637" s="110"/>
      <c r="K637" s="110"/>
      <c r="L637" s="114"/>
      <c r="M637" s="114"/>
      <c r="N637" s="114"/>
      <c r="O637" s="114"/>
      <c r="P637" s="114"/>
      <c r="Q637" s="17"/>
      <c r="R637" s="17"/>
      <c r="S637" s="17"/>
      <c r="T637" s="17"/>
      <c r="U637" s="17"/>
      <c r="V637" s="17"/>
      <c r="W637" s="122"/>
      <c r="X637" s="122"/>
      <c r="Y637" s="122"/>
      <c r="Z637" s="122"/>
      <c r="AA637" s="122"/>
      <c r="AB637" s="122"/>
      <c r="AC637" s="126" t="str">
        <f t="shared" si="88"/>
        <v xml:space="preserve"> </v>
      </c>
      <c r="AD637" s="126" t="str">
        <f t="shared" si="88"/>
        <v xml:space="preserve"> </v>
      </c>
      <c r="AE637" s="126" t="str">
        <f t="shared" si="88"/>
        <v xml:space="preserve"> </v>
      </c>
      <c r="AF637" s="126" t="str">
        <f t="shared" si="85"/>
        <v xml:space="preserve"> </v>
      </c>
      <c r="AG637" s="126" t="str">
        <f t="shared" si="85"/>
        <v xml:space="preserve"> </v>
      </c>
      <c r="AH637" s="126" t="str">
        <f t="shared" si="85"/>
        <v xml:space="preserve"> </v>
      </c>
      <c r="AI637" s="134"/>
      <c r="AJ637" s="134"/>
      <c r="AK637" s="134"/>
      <c r="AL637" s="134"/>
      <c r="AM637" s="134" t="str">
        <f t="shared" si="86"/>
        <v xml:space="preserve"> </v>
      </c>
      <c r="AN637" s="135" t="str">
        <f t="shared" si="91"/>
        <v xml:space="preserve"> </v>
      </c>
      <c r="AO637" s="135" t="str">
        <f t="shared" si="92"/>
        <v xml:space="preserve"> </v>
      </c>
      <c r="AP637" s="135" t="str">
        <f t="shared" si="93"/>
        <v xml:space="preserve"> </v>
      </c>
      <c r="AQ637" s="135" t="str">
        <f t="shared" si="94"/>
        <v xml:space="preserve"> </v>
      </c>
      <c r="AR637" s="135" t="str">
        <f t="shared" si="95"/>
        <v xml:space="preserve"> </v>
      </c>
      <c r="AS637" s="143"/>
      <c r="AT637" s="144" t="str">
        <f>IFERROR(Q637*INDEX(相性スクリプト1!$L$29:$L$33,MATCH(W637,相性スクリプト1!$K$29:$K$33,0),)," ")</f>
        <v xml:space="preserve"> </v>
      </c>
      <c r="AU637" s="144" t="str">
        <f>IFERROR(R637*INDEX(相性スクリプト1!$L$29:$L$33,MATCH(X637,相性スクリプト1!$K$29:$K$33,0),)," ")</f>
        <v xml:space="preserve"> </v>
      </c>
      <c r="AV637" s="144" t="str">
        <f>IFERROR(S637*INDEX(相性スクリプト1!$L$29:$L$33,MATCH(Y637,相性スクリプト1!$K$29:$K$33,0),)," ")</f>
        <v xml:space="preserve"> </v>
      </c>
      <c r="AW637" s="144" t="str">
        <f>IFERROR(T637*INDEX(相性スクリプト1!$L$29:$L$33,MATCH(Z637,相性スクリプト1!$K$29:$K$33,0),)," ")</f>
        <v xml:space="preserve"> </v>
      </c>
      <c r="AX637" s="144" t="str">
        <f>IFERROR(U637*INDEX(相性スクリプト1!$L$29:$L$33,MATCH(AA637,相性スクリプト1!$K$29:$K$33,0),)," ")</f>
        <v xml:space="preserve"> </v>
      </c>
      <c r="AY637" s="144" t="str">
        <f>IFERROR(V637*INDEX(相性スクリプト1!$L$29:$L$33,MATCH(AB637,相性スクリプト1!$K$29:$K$33,0),)," ")</f>
        <v xml:space="preserve"> </v>
      </c>
      <c r="AZ637" s="144" t="str">
        <f t="shared" si="90"/>
        <v xml:space="preserve"> </v>
      </c>
      <c r="BA637" s="144" t="str">
        <f t="shared" si="90"/>
        <v xml:space="preserve"> </v>
      </c>
      <c r="BB637" s="144" t="str">
        <f t="shared" si="90"/>
        <v xml:space="preserve"> </v>
      </c>
      <c r="BC637" s="144" t="str">
        <f t="shared" si="89"/>
        <v xml:space="preserve"> </v>
      </c>
      <c r="BD637" s="144" t="str">
        <f t="shared" si="89"/>
        <v xml:space="preserve"> </v>
      </c>
      <c r="BE637" s="144" t="str">
        <f t="shared" si="89"/>
        <v xml:space="preserve"> </v>
      </c>
      <c r="BF637" s="126" t="str">
        <f t="shared" si="87"/>
        <v xml:space="preserve"> </v>
      </c>
      <c r="BG637" s="149"/>
    </row>
    <row r="638" spans="1:59" x14ac:dyDescent="0.15">
      <c r="A638" s="108">
        <f t="shared" si="96"/>
        <v>395</v>
      </c>
      <c r="B638" s="54" t="s">
        <v>1017</v>
      </c>
      <c r="C638" s="109" t="s">
        <v>208</v>
      </c>
      <c r="D638" s="109" t="s">
        <v>210</v>
      </c>
      <c r="E638" s="110" t="s">
        <v>128</v>
      </c>
      <c r="F638" s="110" t="s">
        <v>212</v>
      </c>
      <c r="G638" s="110">
        <v>290</v>
      </c>
      <c r="H638" s="110" t="s">
        <v>141</v>
      </c>
      <c r="I638" s="110">
        <v>-60</v>
      </c>
      <c r="J638" s="110" t="s">
        <v>135</v>
      </c>
      <c r="K638" s="110">
        <v>11</v>
      </c>
      <c r="L638" s="114"/>
      <c r="M638" s="114"/>
      <c r="N638" s="114"/>
      <c r="O638" s="114"/>
      <c r="P638" s="114" t="s">
        <v>163</v>
      </c>
      <c r="Q638" s="17">
        <v>108</v>
      </c>
      <c r="R638" s="17">
        <v>138</v>
      </c>
      <c r="S638" s="17">
        <v>130</v>
      </c>
      <c r="T638" s="17">
        <v>143</v>
      </c>
      <c r="U638" s="17">
        <v>134</v>
      </c>
      <c r="V638" s="17">
        <v>117</v>
      </c>
      <c r="W638" s="122" t="s">
        <v>134</v>
      </c>
      <c r="X638" s="122" t="s">
        <v>144</v>
      </c>
      <c r="Y638" s="122" t="s">
        <v>144</v>
      </c>
      <c r="Z638" s="122" t="s">
        <v>135</v>
      </c>
      <c r="AA638" s="122" t="s">
        <v>144</v>
      </c>
      <c r="AB638" s="122" t="s">
        <v>134</v>
      </c>
      <c r="AC638" s="126">
        <f t="shared" si="88"/>
        <v>6</v>
      </c>
      <c r="AD638" s="126">
        <f t="shared" si="88"/>
        <v>2</v>
      </c>
      <c r="AE638" s="126">
        <f t="shared" si="88"/>
        <v>4</v>
      </c>
      <c r="AF638" s="126">
        <f t="shared" si="85"/>
        <v>1</v>
      </c>
      <c r="AG638" s="126">
        <f t="shared" si="85"/>
        <v>3</v>
      </c>
      <c r="AH638" s="126">
        <f t="shared" si="85"/>
        <v>5</v>
      </c>
      <c r="AI638" s="134">
        <v>0</v>
      </c>
      <c r="AJ638" s="134">
        <v>0</v>
      </c>
      <c r="AK638" s="134">
        <v>0</v>
      </c>
      <c r="AL638" s="134">
        <v>2377</v>
      </c>
      <c r="AM638" s="134">
        <f t="shared" si="86"/>
        <v>2377</v>
      </c>
      <c r="AN638" s="135">
        <f t="shared" si="91"/>
        <v>0</v>
      </c>
      <c r="AO638" s="135">
        <f t="shared" si="92"/>
        <v>0</v>
      </c>
      <c r="AP638" s="135">
        <f t="shared" si="93"/>
        <v>0</v>
      </c>
      <c r="AQ638" s="135">
        <f t="shared" si="94"/>
        <v>2.7511574074074074E-2</v>
      </c>
      <c r="AR638" s="135">
        <f t="shared" si="95"/>
        <v>2.7511574074074074E-2</v>
      </c>
      <c r="AS638" s="143"/>
      <c r="AT638" s="144">
        <f>IFERROR(Q638*INDEX(相性スクリプト1!$L$29:$L$33,MATCH(W638,相性スクリプト1!$K$29:$K$33,0),)," ")</f>
        <v>54</v>
      </c>
      <c r="AU638" s="144">
        <f>IFERROR(R638*INDEX(相性スクリプト1!$L$29:$L$33,MATCH(X638,相性スクリプト1!$K$29:$K$33,0),)," ")</f>
        <v>138</v>
      </c>
      <c r="AV638" s="144">
        <f>IFERROR(S638*INDEX(相性スクリプト1!$L$29:$L$33,MATCH(Y638,相性スクリプト1!$K$29:$K$33,0),)," ")</f>
        <v>130</v>
      </c>
      <c r="AW638" s="144">
        <f>IFERROR(T638*INDEX(相性スクリプト1!$L$29:$L$33,MATCH(Z638,相性スクリプト1!$K$29:$K$33,0),)," ")</f>
        <v>214.5</v>
      </c>
      <c r="AX638" s="144">
        <f>IFERROR(U638*INDEX(相性スクリプト1!$L$29:$L$33,MATCH(AA638,相性スクリプト1!$K$29:$K$33,0),)," ")</f>
        <v>134</v>
      </c>
      <c r="AY638" s="144">
        <f>IFERROR(V638*INDEX(相性スクリプト1!$L$29:$L$33,MATCH(AB638,相性スクリプト1!$K$29:$K$33,0),)," ")</f>
        <v>58.5</v>
      </c>
      <c r="AZ638" s="144">
        <f t="shared" si="90"/>
        <v>6.6665999999999999</v>
      </c>
      <c r="BA638" s="144">
        <f t="shared" si="90"/>
        <v>2.2225000000000001</v>
      </c>
      <c r="BB638" s="144">
        <f t="shared" si="90"/>
        <v>4.4443999999999999</v>
      </c>
      <c r="BC638" s="144">
        <f t="shared" si="89"/>
        <v>1.1113</v>
      </c>
      <c r="BD638" s="144">
        <f t="shared" si="89"/>
        <v>3.3331999999999997</v>
      </c>
      <c r="BE638" s="144">
        <f t="shared" si="89"/>
        <v>5.5550999999999995</v>
      </c>
      <c r="BF638" s="126">
        <f t="shared" si="87"/>
        <v>624135</v>
      </c>
      <c r="BG638" s="149"/>
    </row>
    <row r="639" spans="1:59" x14ac:dyDescent="0.15">
      <c r="A639" s="108">
        <f t="shared" si="96"/>
        <v>395</v>
      </c>
      <c r="B639" s="54" t="s">
        <v>1018</v>
      </c>
      <c r="C639" s="109" t="s">
        <v>208</v>
      </c>
      <c r="D639" s="109" t="s">
        <v>210</v>
      </c>
      <c r="E639" s="110" t="s">
        <v>128</v>
      </c>
      <c r="F639" s="110" t="s">
        <v>212</v>
      </c>
      <c r="G639" s="110">
        <v>270</v>
      </c>
      <c r="H639" s="110" t="s">
        <v>149</v>
      </c>
      <c r="I639" s="110">
        <v>50</v>
      </c>
      <c r="J639" s="110" t="s">
        <v>144</v>
      </c>
      <c r="K639" s="110">
        <v>11</v>
      </c>
      <c r="L639" s="114"/>
      <c r="M639" s="114"/>
      <c r="N639" s="114"/>
      <c r="O639" s="114"/>
      <c r="P639" s="114" t="s">
        <v>163</v>
      </c>
      <c r="Q639" s="17">
        <v>130</v>
      </c>
      <c r="R639" s="17">
        <v>169</v>
      </c>
      <c r="S639" s="17">
        <v>107</v>
      </c>
      <c r="T639" s="17">
        <v>155</v>
      </c>
      <c r="U639" s="17">
        <v>94</v>
      </c>
      <c r="V639" s="17">
        <v>141</v>
      </c>
      <c r="W639" s="122" t="s">
        <v>144</v>
      </c>
      <c r="X639" s="122" t="s">
        <v>135</v>
      </c>
      <c r="Y639" s="122" t="s">
        <v>144</v>
      </c>
      <c r="Z639" s="122" t="s">
        <v>135</v>
      </c>
      <c r="AA639" s="122" t="s">
        <v>134</v>
      </c>
      <c r="AB639" s="122" t="s">
        <v>144</v>
      </c>
      <c r="AC639" s="126">
        <f t="shared" si="88"/>
        <v>4</v>
      </c>
      <c r="AD639" s="126">
        <f t="shared" si="88"/>
        <v>1</v>
      </c>
      <c r="AE639" s="126">
        <f t="shared" si="88"/>
        <v>5</v>
      </c>
      <c r="AF639" s="126">
        <f t="shared" si="85"/>
        <v>2</v>
      </c>
      <c r="AG639" s="126">
        <f t="shared" si="85"/>
        <v>6</v>
      </c>
      <c r="AH639" s="126">
        <f t="shared" si="85"/>
        <v>3</v>
      </c>
      <c r="AI639" s="134">
        <v>292</v>
      </c>
      <c r="AJ639" s="134">
        <v>0</v>
      </c>
      <c r="AK639" s="134">
        <v>0</v>
      </c>
      <c r="AL639" s="134">
        <v>289</v>
      </c>
      <c r="AM639" s="134">
        <f t="shared" si="86"/>
        <v>581</v>
      </c>
      <c r="AN639" s="135">
        <f t="shared" si="91"/>
        <v>3.3796296296296296E-3</v>
      </c>
      <c r="AO639" s="135">
        <f t="shared" si="92"/>
        <v>0</v>
      </c>
      <c r="AP639" s="135">
        <f t="shared" si="93"/>
        <v>0</v>
      </c>
      <c r="AQ639" s="135">
        <f t="shared" si="94"/>
        <v>3.3449074074074071E-3</v>
      </c>
      <c r="AR639" s="135">
        <f t="shared" si="95"/>
        <v>6.7245370370370367E-3</v>
      </c>
      <c r="AS639" s="143"/>
      <c r="AT639" s="144">
        <f>IFERROR(Q639*INDEX(相性スクリプト1!$L$29:$L$33,MATCH(W639,相性スクリプト1!$K$29:$K$33,0),)," ")</f>
        <v>130</v>
      </c>
      <c r="AU639" s="144">
        <f>IFERROR(R639*INDEX(相性スクリプト1!$L$29:$L$33,MATCH(X639,相性スクリプト1!$K$29:$K$33,0),)," ")</f>
        <v>253.5</v>
      </c>
      <c r="AV639" s="144">
        <f>IFERROR(S639*INDEX(相性スクリプト1!$L$29:$L$33,MATCH(Y639,相性スクリプト1!$K$29:$K$33,0),)," ")</f>
        <v>107</v>
      </c>
      <c r="AW639" s="144">
        <f>IFERROR(T639*INDEX(相性スクリプト1!$L$29:$L$33,MATCH(Z639,相性スクリプト1!$K$29:$K$33,0),)," ")</f>
        <v>232.5</v>
      </c>
      <c r="AX639" s="144">
        <f>IFERROR(U639*INDEX(相性スクリプト1!$L$29:$L$33,MATCH(AA639,相性スクリプト1!$K$29:$K$33,0),)," ")</f>
        <v>47</v>
      </c>
      <c r="AY639" s="144">
        <f>IFERROR(V639*INDEX(相性スクリプト1!$L$29:$L$33,MATCH(AB639,相性スクリプト1!$K$29:$K$33,0),)," ")</f>
        <v>141</v>
      </c>
      <c r="AZ639" s="144">
        <f t="shared" si="90"/>
        <v>4.4446000000000003</v>
      </c>
      <c r="BA639" s="144">
        <f t="shared" si="90"/>
        <v>1.1114999999999999</v>
      </c>
      <c r="BB639" s="144">
        <f t="shared" si="90"/>
        <v>5.5553999999999997</v>
      </c>
      <c r="BC639" s="144">
        <f t="shared" si="89"/>
        <v>2.2223000000000002</v>
      </c>
      <c r="BD639" s="144">
        <f t="shared" si="89"/>
        <v>6.6661999999999999</v>
      </c>
      <c r="BE639" s="144">
        <f t="shared" si="89"/>
        <v>3.3331</v>
      </c>
      <c r="BF639" s="126">
        <f t="shared" si="87"/>
        <v>415263</v>
      </c>
      <c r="BG639" s="149"/>
    </row>
    <row r="640" spans="1:59" x14ac:dyDescent="0.15">
      <c r="A640" s="108">
        <f t="shared" si="96"/>
        <v>395</v>
      </c>
      <c r="B640" s="54" t="s">
        <v>1019</v>
      </c>
      <c r="C640" s="109" t="s">
        <v>208</v>
      </c>
      <c r="D640" s="109" t="s">
        <v>210</v>
      </c>
      <c r="E640" s="110" t="s">
        <v>128</v>
      </c>
      <c r="F640" s="110" t="s">
        <v>212</v>
      </c>
      <c r="G640" s="110">
        <v>270</v>
      </c>
      <c r="H640" s="110" t="s">
        <v>149</v>
      </c>
      <c r="I640" s="110">
        <v>-50</v>
      </c>
      <c r="J640" s="110" t="s">
        <v>134</v>
      </c>
      <c r="K640" s="110">
        <v>11</v>
      </c>
      <c r="L640" s="114"/>
      <c r="M640" s="114"/>
      <c r="N640" s="114"/>
      <c r="O640" s="114"/>
      <c r="P640" s="114" t="s">
        <v>163</v>
      </c>
      <c r="Q640" s="17">
        <v>123</v>
      </c>
      <c r="R640" s="17">
        <v>157</v>
      </c>
      <c r="S640" s="17">
        <v>104</v>
      </c>
      <c r="T640" s="17">
        <v>130</v>
      </c>
      <c r="U640" s="17">
        <v>108</v>
      </c>
      <c r="V640" s="17">
        <v>176</v>
      </c>
      <c r="W640" s="122" t="s">
        <v>144</v>
      </c>
      <c r="X640" s="122" t="s">
        <v>135</v>
      </c>
      <c r="Y640" s="122" t="s">
        <v>134</v>
      </c>
      <c r="Z640" s="122" t="s">
        <v>144</v>
      </c>
      <c r="AA640" s="122" t="s">
        <v>134</v>
      </c>
      <c r="AB640" s="122" t="s">
        <v>135</v>
      </c>
      <c r="AC640" s="126">
        <f t="shared" si="88"/>
        <v>4</v>
      </c>
      <c r="AD640" s="126">
        <f t="shared" si="88"/>
        <v>2</v>
      </c>
      <c r="AE640" s="126">
        <f t="shared" si="88"/>
        <v>6</v>
      </c>
      <c r="AF640" s="126">
        <f t="shared" si="85"/>
        <v>3</v>
      </c>
      <c r="AG640" s="126">
        <f t="shared" si="85"/>
        <v>5</v>
      </c>
      <c r="AH640" s="126">
        <f t="shared" si="85"/>
        <v>1</v>
      </c>
      <c r="AI640" s="134" t="s">
        <v>295</v>
      </c>
      <c r="AJ640" s="134" t="s">
        <v>295</v>
      </c>
      <c r="AK640" s="134" t="s">
        <v>295</v>
      </c>
      <c r="AL640" s="134" t="s">
        <v>295</v>
      </c>
      <c r="AM640" s="134" t="str">
        <f t="shared" si="86"/>
        <v>-</v>
      </c>
      <c r="AN640" s="135" t="str">
        <f t="shared" si="91"/>
        <v>-</v>
      </c>
      <c r="AO640" s="135" t="str">
        <f t="shared" si="92"/>
        <v>-</v>
      </c>
      <c r="AP640" s="135" t="str">
        <f t="shared" si="93"/>
        <v>-</v>
      </c>
      <c r="AQ640" s="135" t="str">
        <f t="shared" si="94"/>
        <v>-</v>
      </c>
      <c r="AR640" s="135" t="str">
        <f t="shared" si="95"/>
        <v>-</v>
      </c>
      <c r="AS640" s="143"/>
      <c r="AT640" s="144">
        <f>IFERROR(Q640*INDEX(相性スクリプト1!$L$29:$L$33,MATCH(W640,相性スクリプト1!$K$29:$K$33,0),)," ")</f>
        <v>123</v>
      </c>
      <c r="AU640" s="144">
        <f>IFERROR(R640*INDEX(相性スクリプト1!$L$29:$L$33,MATCH(X640,相性スクリプト1!$K$29:$K$33,0),)," ")</f>
        <v>235.5</v>
      </c>
      <c r="AV640" s="144">
        <f>IFERROR(S640*INDEX(相性スクリプト1!$L$29:$L$33,MATCH(Y640,相性スクリプト1!$K$29:$K$33,0),)," ")</f>
        <v>52</v>
      </c>
      <c r="AW640" s="144">
        <f>IFERROR(T640*INDEX(相性スクリプト1!$L$29:$L$33,MATCH(Z640,相性スクリプト1!$K$29:$K$33,0),)," ")</f>
        <v>130</v>
      </c>
      <c r="AX640" s="144">
        <f>IFERROR(U640*INDEX(相性スクリプト1!$L$29:$L$33,MATCH(AA640,相性スクリプト1!$K$29:$K$33,0),)," ")</f>
        <v>54</v>
      </c>
      <c r="AY640" s="144">
        <f>IFERROR(V640*INDEX(相性スクリプト1!$L$29:$L$33,MATCH(AB640,相性スクリプト1!$K$29:$K$33,0),)," ")</f>
        <v>264</v>
      </c>
      <c r="AZ640" s="144">
        <f t="shared" si="90"/>
        <v>4.4446000000000003</v>
      </c>
      <c r="BA640" s="144">
        <f t="shared" si="90"/>
        <v>2.2225000000000001</v>
      </c>
      <c r="BB640" s="144">
        <f t="shared" si="90"/>
        <v>6.6663999999999994</v>
      </c>
      <c r="BC640" s="144">
        <f t="shared" si="89"/>
        <v>3.3332999999999999</v>
      </c>
      <c r="BD640" s="144">
        <f t="shared" si="89"/>
        <v>5.5552000000000001</v>
      </c>
      <c r="BE640" s="144">
        <f t="shared" si="89"/>
        <v>1.1111</v>
      </c>
      <c r="BF640" s="126">
        <f t="shared" si="87"/>
        <v>426351</v>
      </c>
      <c r="BG640" s="149" t="s">
        <v>296</v>
      </c>
    </row>
    <row r="641" spans="1:59" x14ac:dyDescent="0.15">
      <c r="A641" s="108">
        <f t="shared" ref="A641:A651" si="97">IF(IFERROR(LEFT(B641,FIND("(",B641)-1),B641)=IFERROR(LEFT(B640,FIND("(",B640)-1),B640),A640,A640+1)</f>
        <v>396</v>
      </c>
      <c r="B641" s="54" t="s">
        <v>1020</v>
      </c>
      <c r="C641" s="109" t="s">
        <v>139</v>
      </c>
      <c r="D641" s="109" t="s">
        <v>210</v>
      </c>
      <c r="E641" s="110"/>
      <c r="F641" s="110"/>
      <c r="G641" s="110"/>
      <c r="H641" s="110"/>
      <c r="I641" s="110"/>
      <c r="J641" s="110"/>
      <c r="K641" s="110"/>
      <c r="L641" s="114"/>
      <c r="M641" s="114"/>
      <c r="N641" s="114"/>
      <c r="O641" s="114"/>
      <c r="P641" s="114"/>
      <c r="Q641" s="17"/>
      <c r="R641" s="17"/>
      <c r="S641" s="17"/>
      <c r="T641" s="17"/>
      <c r="U641" s="17"/>
      <c r="V641" s="17"/>
      <c r="W641" s="122"/>
      <c r="X641" s="122"/>
      <c r="Y641" s="122"/>
      <c r="Z641" s="122"/>
      <c r="AA641" s="122"/>
      <c r="AB641" s="122"/>
      <c r="AC641" s="126"/>
      <c r="AD641" s="126"/>
      <c r="AE641" s="126"/>
      <c r="AF641" s="126"/>
      <c r="AG641" s="126"/>
      <c r="AH641" s="126"/>
      <c r="AI641" s="134"/>
      <c r="AJ641" s="134"/>
      <c r="AK641" s="134"/>
      <c r="AL641" s="134"/>
      <c r="AM641" s="134"/>
      <c r="AN641" s="135"/>
      <c r="AO641" s="135"/>
      <c r="AP641" s="135"/>
      <c r="AQ641" s="135"/>
      <c r="AR641" s="135"/>
      <c r="AS641" s="143"/>
      <c r="AT641" s="144"/>
      <c r="AU641" s="144"/>
      <c r="AV641" s="144"/>
      <c r="AW641" s="144"/>
      <c r="AX641" s="144"/>
      <c r="AY641" s="144"/>
      <c r="AZ641" s="144"/>
      <c r="BA641" s="144"/>
      <c r="BB641" s="144"/>
      <c r="BC641" s="144"/>
      <c r="BD641" s="144"/>
      <c r="BE641" s="144"/>
      <c r="BF641" s="126"/>
      <c r="BG641" s="149"/>
    </row>
    <row r="642" spans="1:59" x14ac:dyDescent="0.15">
      <c r="A642" s="108">
        <f t="shared" si="97"/>
        <v>397</v>
      </c>
      <c r="B642" s="54" t="s">
        <v>1021</v>
      </c>
      <c r="C642" s="109" t="s">
        <v>146</v>
      </c>
      <c r="D642" s="109" t="s">
        <v>210</v>
      </c>
      <c r="E642" s="110"/>
      <c r="F642" s="110"/>
      <c r="G642" s="110"/>
      <c r="H642" s="110"/>
      <c r="I642" s="110"/>
      <c r="J642" s="110"/>
      <c r="K642" s="110"/>
      <c r="L642" s="114"/>
      <c r="M642" s="114"/>
      <c r="N642" s="114"/>
      <c r="O642" s="114"/>
      <c r="P642" s="114"/>
      <c r="Q642" s="17"/>
      <c r="R642" s="17"/>
      <c r="S642" s="17"/>
      <c r="T642" s="17"/>
      <c r="U642" s="17"/>
      <c r="V642" s="17"/>
      <c r="W642" s="122"/>
      <c r="X642" s="122"/>
      <c r="Y642" s="122"/>
      <c r="Z642" s="122"/>
      <c r="AA642" s="122"/>
      <c r="AB642" s="122"/>
      <c r="AC642" s="126"/>
      <c r="AD642" s="126"/>
      <c r="AE642" s="126"/>
      <c r="AF642" s="126"/>
      <c r="AG642" s="126"/>
      <c r="AH642" s="126"/>
      <c r="AI642" s="134"/>
      <c r="AJ642" s="134"/>
      <c r="AK642" s="134"/>
      <c r="AL642" s="134"/>
      <c r="AM642" s="134"/>
      <c r="AN642" s="135"/>
      <c r="AO642" s="135"/>
      <c r="AP642" s="135"/>
      <c r="AQ642" s="135"/>
      <c r="AR642" s="135"/>
      <c r="AS642" s="143"/>
      <c r="AT642" s="144"/>
      <c r="AU642" s="144"/>
      <c r="AV642" s="144"/>
      <c r="AW642" s="144"/>
      <c r="AX642" s="144"/>
      <c r="AY642" s="144"/>
      <c r="AZ642" s="144"/>
      <c r="BA642" s="144"/>
      <c r="BB642" s="144"/>
      <c r="BC642" s="144"/>
      <c r="BD642" s="144"/>
      <c r="BE642" s="144"/>
      <c r="BF642" s="126"/>
      <c r="BG642" s="149"/>
    </row>
    <row r="643" spans="1:59" x14ac:dyDescent="0.15">
      <c r="A643" s="108">
        <f t="shared" si="97"/>
        <v>398</v>
      </c>
      <c r="B643" s="54" t="s">
        <v>1022</v>
      </c>
      <c r="C643" s="109" t="s">
        <v>159</v>
      </c>
      <c r="D643" s="109" t="s">
        <v>210</v>
      </c>
      <c r="E643" s="110"/>
      <c r="F643" s="110"/>
      <c r="G643" s="110"/>
      <c r="H643" s="110"/>
      <c r="I643" s="110"/>
      <c r="J643" s="110"/>
      <c r="K643" s="110"/>
      <c r="L643" s="114"/>
      <c r="M643" s="114"/>
      <c r="N643" s="114"/>
      <c r="O643" s="114"/>
      <c r="P643" s="114"/>
      <c r="Q643" s="17"/>
      <c r="R643" s="17"/>
      <c r="S643" s="17"/>
      <c r="T643" s="17"/>
      <c r="U643" s="17"/>
      <c r="V643" s="17"/>
      <c r="W643" s="122"/>
      <c r="X643" s="122"/>
      <c r="Y643" s="122"/>
      <c r="Z643" s="122"/>
      <c r="AA643" s="122"/>
      <c r="AB643" s="122"/>
      <c r="AC643" s="126"/>
      <c r="AD643" s="126"/>
      <c r="AE643" s="126"/>
      <c r="AF643" s="126"/>
      <c r="AG643" s="126"/>
      <c r="AH643" s="126"/>
      <c r="AI643" s="134"/>
      <c r="AJ643" s="134"/>
      <c r="AK643" s="134"/>
      <c r="AL643" s="134"/>
      <c r="AM643" s="134"/>
      <c r="AN643" s="135"/>
      <c r="AO643" s="135"/>
      <c r="AP643" s="135"/>
      <c r="AQ643" s="135"/>
      <c r="AR643" s="135"/>
      <c r="AS643" s="143"/>
      <c r="AT643" s="144"/>
      <c r="AU643" s="144"/>
      <c r="AV643" s="144"/>
      <c r="AW643" s="144"/>
      <c r="AX643" s="144"/>
      <c r="AY643" s="144"/>
      <c r="AZ643" s="144"/>
      <c r="BA643" s="144"/>
      <c r="BB643" s="144"/>
      <c r="BC643" s="144"/>
      <c r="BD643" s="144"/>
      <c r="BE643" s="144"/>
      <c r="BF643" s="126"/>
      <c r="BG643" s="149"/>
    </row>
    <row r="644" spans="1:59" x14ac:dyDescent="0.15">
      <c r="A644" s="108">
        <f t="shared" si="97"/>
        <v>399</v>
      </c>
      <c r="B644" s="54" t="s">
        <v>1023</v>
      </c>
      <c r="C644" s="109" t="s">
        <v>161</v>
      </c>
      <c r="D644" s="109" t="s">
        <v>210</v>
      </c>
      <c r="E644" s="110"/>
      <c r="F644" s="110"/>
      <c r="G644" s="110"/>
      <c r="H644" s="110"/>
      <c r="I644" s="110"/>
      <c r="J644" s="110"/>
      <c r="K644" s="110"/>
      <c r="L644" s="114"/>
      <c r="M644" s="114"/>
      <c r="N644" s="114"/>
      <c r="O644" s="114"/>
      <c r="P644" s="114"/>
      <c r="Q644" s="17"/>
      <c r="R644" s="17"/>
      <c r="S644" s="17"/>
      <c r="T644" s="17"/>
      <c r="U644" s="17"/>
      <c r="V644" s="17"/>
      <c r="W644" s="122"/>
      <c r="X644" s="122"/>
      <c r="Y644" s="122"/>
      <c r="Z644" s="122"/>
      <c r="AA644" s="122"/>
      <c r="AB644" s="122"/>
      <c r="AC644" s="126"/>
      <c r="AD644" s="126"/>
      <c r="AE644" s="126"/>
      <c r="AF644" s="126"/>
      <c r="AG644" s="126"/>
      <c r="AH644" s="126"/>
      <c r="AI644" s="134"/>
      <c r="AJ644" s="134"/>
      <c r="AK644" s="134"/>
      <c r="AL644" s="134"/>
      <c r="AM644" s="134"/>
      <c r="AN644" s="135"/>
      <c r="AO644" s="135"/>
      <c r="AP644" s="135"/>
      <c r="AQ644" s="135"/>
      <c r="AR644" s="135"/>
      <c r="AS644" s="143"/>
      <c r="AT644" s="144"/>
      <c r="AU644" s="144"/>
      <c r="AV644" s="144"/>
      <c r="AW644" s="144"/>
      <c r="AX644" s="144"/>
      <c r="AY644" s="144"/>
      <c r="AZ644" s="144"/>
      <c r="BA644" s="144"/>
      <c r="BB644" s="144"/>
      <c r="BC644" s="144"/>
      <c r="BD644" s="144"/>
      <c r="BE644" s="144"/>
      <c r="BF644" s="126"/>
      <c r="BG644" s="149"/>
    </row>
    <row r="645" spans="1:59" x14ac:dyDescent="0.15">
      <c r="A645" s="108">
        <f t="shared" si="97"/>
        <v>400</v>
      </c>
      <c r="B645" s="54" t="s">
        <v>1024</v>
      </c>
      <c r="C645" s="109" t="s">
        <v>242</v>
      </c>
      <c r="D645" s="109" t="s">
        <v>210</v>
      </c>
      <c r="E645" s="110"/>
      <c r="F645" s="110"/>
      <c r="G645" s="110"/>
      <c r="H645" s="110"/>
      <c r="I645" s="110"/>
      <c r="J645" s="110"/>
      <c r="K645" s="110"/>
      <c r="L645" s="114"/>
      <c r="M645" s="114"/>
      <c r="N645" s="114"/>
      <c r="O645" s="114"/>
      <c r="P645" s="114"/>
      <c r="Q645" s="17"/>
      <c r="R645" s="17"/>
      <c r="S645" s="17"/>
      <c r="T645" s="17"/>
      <c r="U645" s="17"/>
      <c r="V645" s="17"/>
      <c r="W645" s="122"/>
      <c r="X645" s="122"/>
      <c r="Y645" s="122"/>
      <c r="Z645" s="122"/>
      <c r="AA645" s="122"/>
      <c r="AB645" s="122"/>
      <c r="AC645" s="126"/>
      <c r="AD645" s="126"/>
      <c r="AE645" s="126"/>
      <c r="AF645" s="126"/>
      <c r="AG645" s="126"/>
      <c r="AH645" s="126"/>
      <c r="AI645" s="134"/>
      <c r="AJ645" s="134"/>
      <c r="AK645" s="134"/>
      <c r="AL645" s="134"/>
      <c r="AM645" s="134"/>
      <c r="AN645" s="135"/>
      <c r="AO645" s="135"/>
      <c r="AP645" s="135"/>
      <c r="AQ645" s="135"/>
      <c r="AR645" s="135"/>
      <c r="AS645" s="143"/>
      <c r="AT645" s="144"/>
      <c r="AU645" s="144"/>
      <c r="AV645" s="144"/>
      <c r="AW645" s="144"/>
      <c r="AX645" s="144"/>
      <c r="AY645" s="144"/>
      <c r="AZ645" s="144"/>
      <c r="BA645" s="144"/>
      <c r="BB645" s="144"/>
      <c r="BC645" s="144"/>
      <c r="BD645" s="144"/>
      <c r="BE645" s="144"/>
      <c r="BF645" s="126"/>
      <c r="BG645" s="149"/>
    </row>
    <row r="646" spans="1:59" x14ac:dyDescent="0.15">
      <c r="A646" s="108">
        <f t="shared" si="97"/>
        <v>401</v>
      </c>
      <c r="B646" s="54" t="s">
        <v>1025</v>
      </c>
      <c r="C646" s="109" t="s">
        <v>169</v>
      </c>
      <c r="D646" s="109" t="s">
        <v>210</v>
      </c>
      <c r="E646" s="110"/>
      <c r="F646" s="110"/>
      <c r="G646" s="110"/>
      <c r="H646" s="110"/>
      <c r="I646" s="110"/>
      <c r="J646" s="110"/>
      <c r="K646" s="110"/>
      <c r="L646" s="114"/>
      <c r="M646" s="114"/>
      <c r="N646" s="114"/>
      <c r="O646" s="114"/>
      <c r="P646" s="114"/>
      <c r="Q646" s="17"/>
      <c r="R646" s="17"/>
      <c r="S646" s="17"/>
      <c r="T646" s="17"/>
      <c r="U646" s="17"/>
      <c r="V646" s="17"/>
      <c r="W646" s="122"/>
      <c r="X646" s="122"/>
      <c r="Y646" s="122"/>
      <c r="Z646" s="122"/>
      <c r="AA646" s="122"/>
      <c r="AB646" s="122"/>
      <c r="AC646" s="126"/>
      <c r="AD646" s="126"/>
      <c r="AE646" s="126"/>
      <c r="AF646" s="126"/>
      <c r="AG646" s="126"/>
      <c r="AH646" s="126"/>
      <c r="AI646" s="134"/>
      <c r="AJ646" s="134"/>
      <c r="AK646" s="134"/>
      <c r="AL646" s="134"/>
      <c r="AM646" s="134"/>
      <c r="AN646" s="135"/>
      <c r="AO646" s="135"/>
      <c r="AP646" s="135"/>
      <c r="AQ646" s="135"/>
      <c r="AR646" s="135"/>
      <c r="AS646" s="143"/>
      <c r="AT646" s="144"/>
      <c r="AU646" s="144"/>
      <c r="AV646" s="144"/>
      <c r="AW646" s="144"/>
      <c r="AX646" s="144"/>
      <c r="AY646" s="144"/>
      <c r="AZ646" s="144"/>
      <c r="BA646" s="144"/>
      <c r="BB646" s="144"/>
      <c r="BC646" s="144"/>
      <c r="BD646" s="144"/>
      <c r="BE646" s="144"/>
      <c r="BF646" s="126"/>
      <c r="BG646" s="149"/>
    </row>
    <row r="647" spans="1:59" x14ac:dyDescent="0.15">
      <c r="A647" s="108">
        <f t="shared" si="97"/>
        <v>402</v>
      </c>
      <c r="B647" s="54" t="s">
        <v>1026</v>
      </c>
      <c r="C647" s="109" t="s">
        <v>533</v>
      </c>
      <c r="D647" s="109" t="s">
        <v>210</v>
      </c>
      <c r="E647" s="110"/>
      <c r="F647" s="110"/>
      <c r="G647" s="110"/>
      <c r="H647" s="110"/>
      <c r="I647" s="110"/>
      <c r="J647" s="110"/>
      <c r="K647" s="110"/>
      <c r="L647" s="114"/>
      <c r="M647" s="114"/>
      <c r="N647" s="114"/>
      <c r="O647" s="114"/>
      <c r="P647" s="114"/>
      <c r="Q647" s="17"/>
      <c r="R647" s="17"/>
      <c r="S647" s="17"/>
      <c r="T647" s="17"/>
      <c r="U647" s="17"/>
      <c r="V647" s="17"/>
      <c r="W647" s="122"/>
      <c r="X647" s="122"/>
      <c r="Y647" s="122"/>
      <c r="Z647" s="122"/>
      <c r="AA647" s="122"/>
      <c r="AB647" s="122"/>
      <c r="AC647" s="126"/>
      <c r="AD647" s="126"/>
      <c r="AE647" s="126"/>
      <c r="AF647" s="126"/>
      <c r="AG647" s="126"/>
      <c r="AH647" s="126"/>
      <c r="AI647" s="134"/>
      <c r="AJ647" s="134"/>
      <c r="AK647" s="134"/>
      <c r="AL647" s="134"/>
      <c r="AM647" s="134"/>
      <c r="AN647" s="135"/>
      <c r="AO647" s="135"/>
      <c r="AP647" s="135"/>
      <c r="AQ647" s="135"/>
      <c r="AR647" s="135"/>
      <c r="AS647" s="143"/>
      <c r="AT647" s="144"/>
      <c r="AU647" s="144"/>
      <c r="AV647" s="144"/>
      <c r="AW647" s="144"/>
      <c r="AX647" s="144"/>
      <c r="AY647" s="144"/>
      <c r="AZ647" s="144"/>
      <c r="BA647" s="144"/>
      <c r="BB647" s="144"/>
      <c r="BC647" s="144"/>
      <c r="BD647" s="144"/>
      <c r="BE647" s="144"/>
      <c r="BF647" s="126"/>
      <c r="BG647" s="149"/>
    </row>
    <row r="648" spans="1:59" x14ac:dyDescent="0.15">
      <c r="A648" s="108">
        <f t="shared" si="97"/>
        <v>403</v>
      </c>
      <c r="B648" s="54" t="s">
        <v>1027</v>
      </c>
      <c r="C648" s="109" t="s">
        <v>178</v>
      </c>
      <c r="D648" s="109" t="s">
        <v>210</v>
      </c>
      <c r="E648" s="110"/>
      <c r="F648" s="110"/>
      <c r="G648" s="110"/>
      <c r="H648" s="110"/>
      <c r="I648" s="110"/>
      <c r="J648" s="110"/>
      <c r="K648" s="110"/>
      <c r="L648" s="114"/>
      <c r="M648" s="114"/>
      <c r="N648" s="114"/>
      <c r="O648" s="114"/>
      <c r="P648" s="114"/>
      <c r="Q648" s="17"/>
      <c r="R648" s="17"/>
      <c r="S648" s="17"/>
      <c r="T648" s="17"/>
      <c r="U648" s="17"/>
      <c r="V648" s="17"/>
      <c r="W648" s="122"/>
      <c r="X648" s="122"/>
      <c r="Y648" s="122"/>
      <c r="Z648" s="122"/>
      <c r="AA648" s="122"/>
      <c r="AB648" s="122"/>
      <c r="AC648" s="126"/>
      <c r="AD648" s="126"/>
      <c r="AE648" s="126"/>
      <c r="AF648" s="126"/>
      <c r="AG648" s="126"/>
      <c r="AH648" s="126"/>
      <c r="AI648" s="134"/>
      <c r="AJ648" s="134"/>
      <c r="AK648" s="134"/>
      <c r="AL648" s="134"/>
      <c r="AM648" s="134"/>
      <c r="AN648" s="135"/>
      <c r="AO648" s="135"/>
      <c r="AP648" s="135"/>
      <c r="AQ648" s="135"/>
      <c r="AR648" s="135"/>
      <c r="AS648" s="143"/>
      <c r="AT648" s="144"/>
      <c r="AU648" s="144"/>
      <c r="AV648" s="144"/>
      <c r="AW648" s="144"/>
      <c r="AX648" s="144"/>
      <c r="AY648" s="144"/>
      <c r="AZ648" s="144"/>
      <c r="BA648" s="144"/>
      <c r="BB648" s="144"/>
      <c r="BC648" s="144"/>
      <c r="BD648" s="144"/>
      <c r="BE648" s="144"/>
      <c r="BF648" s="126"/>
      <c r="BG648" s="149"/>
    </row>
    <row r="649" spans="1:59" x14ac:dyDescent="0.15">
      <c r="A649" s="108">
        <f t="shared" si="97"/>
        <v>404</v>
      </c>
      <c r="B649" s="54" t="s">
        <v>1028</v>
      </c>
      <c r="C649" s="109" t="s">
        <v>403</v>
      </c>
      <c r="D649" s="109" t="s">
        <v>210</v>
      </c>
      <c r="E649" s="110"/>
      <c r="F649" s="110"/>
      <c r="G649" s="110"/>
      <c r="H649" s="110"/>
      <c r="I649" s="110"/>
      <c r="J649" s="110"/>
      <c r="K649" s="110"/>
      <c r="L649" s="114"/>
      <c r="M649" s="114"/>
      <c r="N649" s="114"/>
      <c r="O649" s="114"/>
      <c r="P649" s="114"/>
      <c r="Q649" s="17"/>
      <c r="R649" s="17"/>
      <c r="S649" s="17"/>
      <c r="T649" s="17"/>
      <c r="U649" s="17"/>
      <c r="V649" s="17"/>
      <c r="W649" s="122"/>
      <c r="X649" s="122"/>
      <c r="Y649" s="122"/>
      <c r="Z649" s="122"/>
      <c r="AA649" s="122"/>
      <c r="AB649" s="122"/>
      <c r="AC649" s="126"/>
      <c r="AD649" s="126"/>
      <c r="AE649" s="126"/>
      <c r="AF649" s="126"/>
      <c r="AG649" s="126"/>
      <c r="AH649" s="126"/>
      <c r="AI649" s="134"/>
      <c r="AJ649" s="134"/>
      <c r="AK649" s="134"/>
      <c r="AL649" s="134"/>
      <c r="AM649" s="134"/>
      <c r="AN649" s="135"/>
      <c r="AO649" s="135"/>
      <c r="AP649" s="135"/>
      <c r="AQ649" s="135"/>
      <c r="AR649" s="135"/>
      <c r="AS649" s="143"/>
      <c r="AT649" s="144"/>
      <c r="AU649" s="144"/>
      <c r="AV649" s="144"/>
      <c r="AW649" s="144"/>
      <c r="AX649" s="144"/>
      <c r="AY649" s="144"/>
      <c r="AZ649" s="144"/>
      <c r="BA649" s="144"/>
      <c r="BB649" s="144"/>
      <c r="BC649" s="144"/>
      <c r="BD649" s="144"/>
      <c r="BE649" s="144"/>
      <c r="BF649" s="126"/>
      <c r="BG649" s="149"/>
    </row>
    <row r="650" spans="1:59" x14ac:dyDescent="0.15">
      <c r="A650" s="108">
        <f t="shared" si="97"/>
        <v>405</v>
      </c>
      <c r="B650" s="54" t="s">
        <v>1029</v>
      </c>
      <c r="C650" s="109" t="s">
        <v>464</v>
      </c>
      <c r="D650" s="109" t="s">
        <v>210</v>
      </c>
      <c r="E650" s="110"/>
      <c r="F650" s="110"/>
      <c r="G650" s="110"/>
      <c r="H650" s="110"/>
      <c r="I650" s="110"/>
      <c r="J650" s="110"/>
      <c r="K650" s="110"/>
      <c r="L650" s="114"/>
      <c r="M650" s="114"/>
      <c r="N650" s="114"/>
      <c r="O650" s="114"/>
      <c r="P650" s="114"/>
      <c r="Q650" s="17"/>
      <c r="R650" s="17"/>
      <c r="S650" s="17"/>
      <c r="T650" s="17"/>
      <c r="U650" s="17"/>
      <c r="V650" s="17"/>
      <c r="W650" s="122"/>
      <c r="X650" s="122"/>
      <c r="Y650" s="122"/>
      <c r="Z650" s="122"/>
      <c r="AA650" s="122"/>
      <c r="AB650" s="122"/>
      <c r="AC650" s="126"/>
      <c r="AD650" s="126"/>
      <c r="AE650" s="126"/>
      <c r="AF650" s="126"/>
      <c r="AG650" s="126"/>
      <c r="AH650" s="126"/>
      <c r="AI650" s="134"/>
      <c r="AJ650" s="134"/>
      <c r="AK650" s="134"/>
      <c r="AL650" s="134"/>
      <c r="AM650" s="134"/>
      <c r="AN650" s="135"/>
      <c r="AO650" s="135"/>
      <c r="AP650" s="135"/>
      <c r="AQ650" s="135"/>
      <c r="AR650" s="135"/>
      <c r="AS650" s="143"/>
      <c r="AT650" s="144"/>
      <c r="AU650" s="144"/>
      <c r="AV650" s="144"/>
      <c r="AW650" s="144"/>
      <c r="AX650" s="144"/>
      <c r="AY650" s="144"/>
      <c r="AZ650" s="144"/>
      <c r="BA650" s="144"/>
      <c r="BB650" s="144"/>
      <c r="BC650" s="144"/>
      <c r="BD650" s="144"/>
      <c r="BE650" s="144"/>
      <c r="BF650" s="126"/>
      <c r="BG650" s="149"/>
    </row>
    <row r="651" spans="1:59" x14ac:dyDescent="0.15">
      <c r="A651" s="108">
        <f t="shared" si="97"/>
        <v>406</v>
      </c>
      <c r="B651" s="54" t="s">
        <v>1030</v>
      </c>
      <c r="C651" s="109" t="s">
        <v>189</v>
      </c>
      <c r="D651" s="109" t="s">
        <v>210</v>
      </c>
      <c r="E651" s="110"/>
      <c r="F651" s="110"/>
      <c r="G651" s="110"/>
      <c r="H651" s="110"/>
      <c r="I651" s="110"/>
      <c r="J651" s="110"/>
      <c r="K651" s="110"/>
      <c r="L651" s="114"/>
      <c r="M651" s="114"/>
      <c r="N651" s="114"/>
      <c r="O651" s="114"/>
      <c r="P651" s="114"/>
      <c r="Q651" s="17"/>
      <c r="R651" s="17"/>
      <c r="S651" s="17"/>
      <c r="T651" s="17"/>
      <c r="U651" s="17"/>
      <c r="V651" s="17"/>
      <c r="W651" s="122"/>
      <c r="X651" s="122"/>
      <c r="Y651" s="122"/>
      <c r="Z651" s="122"/>
      <c r="AA651" s="122"/>
      <c r="AB651" s="122"/>
      <c r="AC651" s="126"/>
      <c r="AD651" s="126"/>
      <c r="AE651" s="126"/>
      <c r="AF651" s="126"/>
      <c r="AG651" s="126"/>
      <c r="AH651" s="126"/>
      <c r="AI651" s="134"/>
      <c r="AJ651" s="134"/>
      <c r="AK651" s="134"/>
      <c r="AL651" s="134"/>
      <c r="AM651" s="134"/>
      <c r="AN651" s="135"/>
      <c r="AO651" s="135"/>
      <c r="AP651" s="135"/>
      <c r="AQ651" s="135"/>
      <c r="AR651" s="135"/>
      <c r="AS651" s="143"/>
      <c r="AT651" s="144"/>
      <c r="AU651" s="144"/>
      <c r="AV651" s="144"/>
      <c r="AW651" s="144"/>
      <c r="AX651" s="144"/>
      <c r="AY651" s="144"/>
      <c r="AZ651" s="144"/>
      <c r="BA651" s="144"/>
      <c r="BB651" s="144"/>
      <c r="BC651" s="144"/>
      <c r="BD651" s="144"/>
      <c r="BE651" s="144"/>
      <c r="BF651" s="126"/>
      <c r="BG651" s="149"/>
    </row>
    <row r="652" spans="1:59" x14ac:dyDescent="0.15">
      <c r="A652" s="108">
        <f t="shared" ref="A652:A657" si="98">IF(IFERROR(LEFT(B652,FIND("(",B652)-1),B652)=IFERROR(LEFT(B651,FIND("(",B651)-1),B651),A651,A651+1)</f>
        <v>407</v>
      </c>
      <c r="B652" s="54" t="s">
        <v>1031</v>
      </c>
      <c r="C652" s="109" t="s">
        <v>805</v>
      </c>
      <c r="D652" s="109" t="s">
        <v>210</v>
      </c>
      <c r="E652" s="110"/>
      <c r="F652" s="110"/>
      <c r="G652" s="110"/>
      <c r="H652" s="110"/>
      <c r="I652" s="110"/>
      <c r="J652" s="110"/>
      <c r="K652" s="110"/>
      <c r="L652" s="114"/>
      <c r="M652" s="114"/>
      <c r="N652" s="114"/>
      <c r="O652" s="114"/>
      <c r="P652" s="114"/>
      <c r="Q652" s="17"/>
      <c r="R652" s="17"/>
      <c r="S652" s="17"/>
      <c r="T652" s="17"/>
      <c r="U652" s="17"/>
      <c r="V652" s="17"/>
      <c r="W652" s="122"/>
      <c r="X652" s="122"/>
      <c r="Y652" s="122"/>
      <c r="Z652" s="122"/>
      <c r="AA652" s="122"/>
      <c r="AB652" s="122"/>
      <c r="AC652" s="126"/>
      <c r="AD652" s="126"/>
      <c r="AE652" s="126"/>
      <c r="AF652" s="126"/>
      <c r="AG652" s="126"/>
      <c r="AH652" s="126"/>
      <c r="AI652" s="134"/>
      <c r="AJ652" s="134"/>
      <c r="AK652" s="134"/>
      <c r="AL652" s="134"/>
      <c r="AM652" s="134"/>
      <c r="AN652" s="135"/>
      <c r="AO652" s="135"/>
      <c r="AP652" s="135"/>
      <c r="AQ652" s="135"/>
      <c r="AR652" s="135"/>
      <c r="AS652" s="143"/>
      <c r="AT652" s="144"/>
      <c r="AU652" s="144"/>
      <c r="AV652" s="144"/>
      <c r="AW652" s="144"/>
      <c r="AX652" s="144"/>
      <c r="AY652" s="144"/>
      <c r="AZ652" s="144"/>
      <c r="BA652" s="144"/>
      <c r="BB652" s="144"/>
      <c r="BC652" s="144"/>
      <c r="BD652" s="144"/>
      <c r="BE652" s="144"/>
      <c r="BF652" s="126"/>
      <c r="BG652" s="149"/>
    </row>
    <row r="653" spans="1:59" x14ac:dyDescent="0.15">
      <c r="A653" s="108">
        <f t="shared" si="98"/>
        <v>408</v>
      </c>
      <c r="B653" s="54" t="s">
        <v>1032</v>
      </c>
      <c r="C653" s="109" t="s">
        <v>204</v>
      </c>
      <c r="D653" s="109" t="s">
        <v>210</v>
      </c>
      <c r="E653" s="110"/>
      <c r="F653" s="110"/>
      <c r="G653" s="110"/>
      <c r="H653" s="110"/>
      <c r="I653" s="110"/>
      <c r="J653" s="110"/>
      <c r="K653" s="110"/>
      <c r="L653" s="114"/>
      <c r="M653" s="114"/>
      <c r="N653" s="114"/>
      <c r="O653" s="114"/>
      <c r="P653" s="114"/>
      <c r="Q653" s="17"/>
      <c r="R653" s="17"/>
      <c r="S653" s="17"/>
      <c r="T653" s="17"/>
      <c r="U653" s="17"/>
      <c r="V653" s="17"/>
      <c r="W653" s="122"/>
      <c r="X653" s="122"/>
      <c r="Y653" s="122"/>
      <c r="Z653" s="122"/>
      <c r="AA653" s="122"/>
      <c r="AB653" s="122"/>
      <c r="AC653" s="126"/>
      <c r="AD653" s="126"/>
      <c r="AE653" s="126"/>
      <c r="AF653" s="126"/>
      <c r="AG653" s="126"/>
      <c r="AH653" s="126"/>
      <c r="AI653" s="134"/>
      <c r="AJ653" s="134"/>
      <c r="AK653" s="134"/>
      <c r="AL653" s="134"/>
      <c r="AM653" s="134"/>
      <c r="AN653" s="135"/>
      <c r="AO653" s="135"/>
      <c r="AP653" s="135"/>
      <c r="AQ653" s="135"/>
      <c r="AR653" s="135"/>
      <c r="AS653" s="143"/>
      <c r="AT653" s="144"/>
      <c r="AU653" s="144"/>
      <c r="AV653" s="144"/>
      <c r="AW653" s="144"/>
      <c r="AX653" s="144"/>
      <c r="AY653" s="144"/>
      <c r="AZ653" s="144"/>
      <c r="BA653" s="144"/>
      <c r="BB653" s="144"/>
      <c r="BC653" s="144"/>
      <c r="BD653" s="144"/>
      <c r="BE653" s="144"/>
      <c r="BF653" s="126"/>
      <c r="BG653" s="149"/>
    </row>
    <row r="654" spans="1:59" x14ac:dyDescent="0.15">
      <c r="A654" s="108">
        <f t="shared" si="98"/>
        <v>409</v>
      </c>
      <c r="B654" s="54" t="s">
        <v>1033</v>
      </c>
      <c r="C654" s="109" t="s">
        <v>967</v>
      </c>
      <c r="D654" s="109" t="s">
        <v>210</v>
      </c>
      <c r="E654" s="110"/>
      <c r="F654" s="110"/>
      <c r="G654" s="110"/>
      <c r="H654" s="110"/>
      <c r="I654" s="110"/>
      <c r="J654" s="110"/>
      <c r="K654" s="110"/>
      <c r="L654" s="114"/>
      <c r="M654" s="114"/>
      <c r="N654" s="114"/>
      <c r="O654" s="114"/>
      <c r="P654" s="114"/>
      <c r="Q654" s="17"/>
      <c r="R654" s="17"/>
      <c r="S654" s="17"/>
      <c r="T654" s="17"/>
      <c r="U654" s="17"/>
      <c r="V654" s="17"/>
      <c r="W654" s="122"/>
      <c r="X654" s="122"/>
      <c r="Y654" s="122"/>
      <c r="Z654" s="122"/>
      <c r="AA654" s="122"/>
      <c r="AB654" s="122"/>
      <c r="AC654" s="126"/>
      <c r="AD654" s="126"/>
      <c r="AE654" s="126"/>
      <c r="AF654" s="126"/>
      <c r="AG654" s="126"/>
      <c r="AH654" s="126"/>
      <c r="AI654" s="134"/>
      <c r="AJ654" s="134"/>
      <c r="AK654" s="134"/>
      <c r="AL654" s="134"/>
      <c r="AM654" s="134"/>
      <c r="AN654" s="135"/>
      <c r="AO654" s="135"/>
      <c r="AP654" s="135"/>
      <c r="AQ654" s="135"/>
      <c r="AR654" s="135"/>
      <c r="AS654" s="143"/>
      <c r="AT654" s="144"/>
      <c r="AU654" s="144"/>
      <c r="AV654" s="144"/>
      <c r="AW654" s="144"/>
      <c r="AX654" s="144"/>
      <c r="AY654" s="144"/>
      <c r="AZ654" s="144"/>
      <c r="BA654" s="144"/>
      <c r="BB654" s="144"/>
      <c r="BC654" s="144"/>
      <c r="BD654" s="144"/>
      <c r="BE654" s="144"/>
      <c r="BF654" s="126"/>
      <c r="BG654" s="149"/>
    </row>
    <row r="655" spans="1:59" x14ac:dyDescent="0.15">
      <c r="A655" s="108">
        <f t="shared" si="98"/>
        <v>410</v>
      </c>
      <c r="B655" s="54" t="s">
        <v>1034</v>
      </c>
      <c r="C655" s="109" t="s">
        <v>208</v>
      </c>
      <c r="D655" s="109" t="s">
        <v>210</v>
      </c>
      <c r="E655" s="110"/>
      <c r="F655" s="110"/>
      <c r="G655" s="110"/>
      <c r="H655" s="110"/>
      <c r="I655" s="110"/>
      <c r="J655" s="110"/>
      <c r="K655" s="110"/>
      <c r="L655" s="114"/>
      <c r="M655" s="114"/>
      <c r="N655" s="114"/>
      <c r="O655" s="114"/>
      <c r="P655" s="114"/>
      <c r="Q655" s="17"/>
      <c r="R655" s="17"/>
      <c r="S655" s="17"/>
      <c r="T655" s="17"/>
      <c r="U655" s="17"/>
      <c r="V655" s="17"/>
      <c r="W655" s="122"/>
      <c r="X655" s="122"/>
      <c r="Y655" s="122"/>
      <c r="Z655" s="122"/>
      <c r="AA655" s="122"/>
      <c r="AB655" s="122"/>
      <c r="AC655" s="126"/>
      <c r="AD655" s="126"/>
      <c r="AE655" s="126"/>
      <c r="AF655" s="126"/>
      <c r="AG655" s="126"/>
      <c r="AH655" s="126"/>
      <c r="AI655" s="134"/>
      <c r="AJ655" s="134"/>
      <c r="AK655" s="134"/>
      <c r="AL655" s="134"/>
      <c r="AM655" s="134"/>
      <c r="AN655" s="135"/>
      <c r="AO655" s="135"/>
      <c r="AP655" s="135"/>
      <c r="AQ655" s="135"/>
      <c r="AR655" s="135"/>
      <c r="AS655" s="143"/>
      <c r="AT655" s="144"/>
      <c r="AU655" s="144"/>
      <c r="AV655" s="144"/>
      <c r="AW655" s="144"/>
      <c r="AX655" s="144"/>
      <c r="AY655" s="144"/>
      <c r="AZ655" s="144"/>
      <c r="BA655" s="144"/>
      <c r="BB655" s="144"/>
      <c r="BC655" s="144"/>
      <c r="BD655" s="144"/>
      <c r="BE655" s="144"/>
      <c r="BF655" s="126"/>
      <c r="BG655" s="149"/>
    </row>
    <row r="656" spans="1:59" x14ac:dyDescent="0.15">
      <c r="A656" s="108">
        <f t="shared" si="98"/>
        <v>411</v>
      </c>
      <c r="B656" s="54" t="s">
        <v>1035</v>
      </c>
      <c r="C656" s="109" t="s">
        <v>187</v>
      </c>
      <c r="D656" s="109" t="s">
        <v>210</v>
      </c>
      <c r="E656" s="110"/>
      <c r="F656" s="110"/>
      <c r="G656" s="110"/>
      <c r="H656" s="110"/>
      <c r="I656" s="110"/>
      <c r="J656" s="110"/>
      <c r="K656" s="110"/>
      <c r="L656" s="114"/>
      <c r="M656" s="114"/>
      <c r="N656" s="114"/>
      <c r="O656" s="114"/>
      <c r="P656" s="114"/>
      <c r="Q656" s="17"/>
      <c r="R656" s="17"/>
      <c r="S656" s="17"/>
      <c r="T656" s="17"/>
      <c r="U656" s="17"/>
      <c r="V656" s="17"/>
      <c r="W656" s="122"/>
      <c r="X656" s="122"/>
      <c r="Y656" s="122"/>
      <c r="Z656" s="122"/>
      <c r="AA656" s="122"/>
      <c r="AB656" s="122"/>
      <c r="AC656" s="126"/>
      <c r="AD656" s="126"/>
      <c r="AE656" s="126"/>
      <c r="AF656" s="126"/>
      <c r="AG656" s="126"/>
      <c r="AH656" s="126"/>
      <c r="AI656" s="134"/>
      <c r="AJ656" s="134"/>
      <c r="AK656" s="134"/>
      <c r="AL656" s="134"/>
      <c r="AM656" s="134"/>
      <c r="AN656" s="135"/>
      <c r="AO656" s="135"/>
      <c r="AP656" s="135"/>
      <c r="AQ656" s="135"/>
      <c r="AR656" s="135"/>
      <c r="AS656" s="143"/>
      <c r="AT656" s="144"/>
      <c r="AU656" s="144"/>
      <c r="AV656" s="144"/>
      <c r="AW656" s="144"/>
      <c r="AX656" s="144"/>
      <c r="AY656" s="144"/>
      <c r="AZ656" s="144"/>
      <c r="BA656" s="144"/>
      <c r="BB656" s="144"/>
      <c r="BC656" s="144"/>
      <c r="BD656" s="144"/>
      <c r="BE656" s="144"/>
      <c r="BF656" s="126"/>
      <c r="BG656" s="149"/>
    </row>
    <row r="657" spans="1:59" x14ac:dyDescent="0.15">
      <c r="A657" s="108">
        <f t="shared" si="98"/>
        <v>412</v>
      </c>
      <c r="B657" s="54" t="s">
        <v>1036</v>
      </c>
      <c r="C657" s="109" t="s">
        <v>545</v>
      </c>
      <c r="D657" s="109" t="s">
        <v>210</v>
      </c>
      <c r="E657" s="110"/>
      <c r="F657" s="110"/>
      <c r="G657" s="110"/>
      <c r="H657" s="110"/>
      <c r="I657" s="110"/>
      <c r="J657" s="110"/>
      <c r="K657" s="110"/>
      <c r="L657" s="114"/>
      <c r="M657" s="114"/>
      <c r="N657" s="114"/>
      <c r="O657" s="114"/>
      <c r="P657" s="114"/>
      <c r="Q657" s="17"/>
      <c r="R657" s="17"/>
      <c r="S657" s="17"/>
      <c r="T657" s="17"/>
      <c r="U657" s="17"/>
      <c r="V657" s="17"/>
      <c r="W657" s="122"/>
      <c r="X657" s="122"/>
      <c r="Y657" s="122"/>
      <c r="Z657" s="122"/>
      <c r="AA657" s="122"/>
      <c r="AB657" s="122"/>
      <c r="AC657" s="126"/>
      <c r="AD657" s="126"/>
      <c r="AE657" s="126"/>
      <c r="AF657" s="126"/>
      <c r="AG657" s="126"/>
      <c r="AH657" s="126"/>
      <c r="AI657" s="134"/>
      <c r="AJ657" s="134"/>
      <c r="AK657" s="134"/>
      <c r="AL657" s="134"/>
      <c r="AM657" s="134"/>
      <c r="AN657" s="135"/>
      <c r="AO657" s="135"/>
      <c r="AP657" s="135"/>
      <c r="AQ657" s="135"/>
      <c r="AR657" s="135"/>
      <c r="AS657" s="143"/>
      <c r="AT657" s="144"/>
      <c r="AU657" s="144"/>
      <c r="AV657" s="144"/>
      <c r="AW657" s="144"/>
      <c r="AX657" s="144"/>
      <c r="AY657" s="144"/>
      <c r="AZ657" s="144"/>
      <c r="BA657" s="144"/>
      <c r="BB657" s="144"/>
      <c r="BC657" s="144"/>
      <c r="BD657" s="144"/>
      <c r="BE657" s="144"/>
      <c r="BF657" s="126"/>
      <c r="BG657" s="149"/>
    </row>
    <row r="658" spans="1:59" x14ac:dyDescent="0.15">
      <c r="A658" s="108"/>
      <c r="B658" s="150" t="s">
        <v>1037</v>
      </c>
      <c r="C658" s="109"/>
      <c r="D658" s="109"/>
      <c r="E658" s="110"/>
      <c r="F658" s="110"/>
      <c r="G658" s="110"/>
      <c r="H658" s="110"/>
      <c r="I658" s="110"/>
      <c r="J658" s="110"/>
      <c r="K658" s="110"/>
      <c r="L658" s="114"/>
      <c r="M658" s="114"/>
      <c r="N658" s="114"/>
      <c r="O658" s="114"/>
      <c r="P658" s="114"/>
      <c r="Q658" s="17"/>
      <c r="R658" s="17"/>
      <c r="S658" s="17"/>
      <c r="T658" s="17"/>
      <c r="U658" s="17"/>
      <c r="V658" s="17"/>
      <c r="W658" s="150"/>
      <c r="X658" s="150"/>
      <c r="Y658" s="150"/>
      <c r="Z658" s="150"/>
      <c r="AA658" s="150"/>
      <c r="AB658" s="150"/>
      <c r="AC658" s="150"/>
      <c r="AD658" s="150"/>
      <c r="AE658" s="150"/>
      <c r="AF658" s="150"/>
      <c r="AG658" s="150"/>
      <c r="AH658" s="150"/>
      <c r="AI658" s="134"/>
      <c r="AJ658" s="134"/>
      <c r="AK658" s="134"/>
      <c r="AL658" s="134"/>
      <c r="AM658" s="134"/>
      <c r="AN658" s="135"/>
      <c r="AO658" s="135"/>
      <c r="AP658" s="135"/>
      <c r="AQ658" s="135"/>
      <c r="AR658" s="135"/>
      <c r="AS658" s="143"/>
      <c r="AT658" s="144"/>
      <c r="AU658" s="144"/>
      <c r="AV658" s="144"/>
      <c r="AW658" s="144"/>
      <c r="AX658" s="144"/>
      <c r="AY658" s="144"/>
      <c r="AZ658" s="144"/>
      <c r="BA658" s="144"/>
      <c r="BB658" s="144"/>
      <c r="BC658" s="144"/>
      <c r="BD658" s="144"/>
      <c r="BE658" s="144"/>
      <c r="BF658" s="126"/>
      <c r="BG658" s="149"/>
    </row>
    <row r="659" spans="1:59" x14ac:dyDescent="0.15">
      <c r="A659" s="108"/>
      <c r="B659" s="150" t="s">
        <v>1038</v>
      </c>
      <c r="C659" s="109"/>
      <c r="D659" s="109"/>
      <c r="E659" s="110"/>
      <c r="F659" s="110"/>
      <c r="G659" s="110"/>
      <c r="H659" s="110"/>
      <c r="I659" s="110"/>
      <c r="J659" s="110"/>
      <c r="K659" s="110"/>
      <c r="L659" s="114"/>
      <c r="M659" s="114"/>
      <c r="N659" s="114"/>
      <c r="O659" s="114"/>
      <c r="P659" s="114"/>
      <c r="Q659" s="17"/>
      <c r="R659" s="17"/>
      <c r="S659" s="17"/>
      <c r="T659" s="17"/>
      <c r="U659" s="17"/>
      <c r="V659" s="17"/>
      <c r="W659" s="150"/>
      <c r="X659" s="150"/>
      <c r="Y659" s="150"/>
      <c r="Z659" s="150"/>
      <c r="AA659" s="150"/>
      <c r="AB659" s="150"/>
      <c r="AC659" s="150"/>
      <c r="AD659" s="150"/>
      <c r="AE659" s="150"/>
      <c r="AF659" s="150"/>
      <c r="AG659" s="150"/>
      <c r="AH659" s="150"/>
      <c r="AI659" s="134"/>
      <c r="AJ659" s="134"/>
      <c r="AK659" s="134"/>
      <c r="AL659" s="134"/>
      <c r="AM659" s="134"/>
      <c r="AN659" s="135"/>
      <c r="AO659" s="135"/>
      <c r="AP659" s="135"/>
      <c r="AQ659" s="135"/>
      <c r="AR659" s="135"/>
      <c r="AS659" s="143"/>
      <c r="AT659" s="144"/>
      <c r="AU659" s="144"/>
      <c r="AV659" s="144"/>
      <c r="AW659" s="144"/>
      <c r="AX659" s="144"/>
      <c r="AY659" s="144"/>
      <c r="AZ659" s="144"/>
      <c r="BA659" s="144"/>
      <c r="BB659" s="144"/>
      <c r="BC659" s="144"/>
      <c r="BD659" s="144"/>
      <c r="BE659" s="144"/>
      <c r="BF659" s="126"/>
      <c r="BG659" s="149"/>
    </row>
    <row r="660" spans="1:59" x14ac:dyDescent="0.15">
      <c r="A660" s="108"/>
      <c r="B660" s="150" t="s">
        <v>1039</v>
      </c>
      <c r="C660" s="109"/>
      <c r="D660" s="109"/>
      <c r="E660" s="110"/>
      <c r="F660" s="110"/>
      <c r="G660" s="110"/>
      <c r="H660" s="110"/>
      <c r="I660" s="110"/>
      <c r="J660" s="110"/>
      <c r="K660" s="110"/>
      <c r="L660" s="114"/>
      <c r="M660" s="114"/>
      <c r="N660" s="114"/>
      <c r="O660" s="114"/>
      <c r="P660" s="114"/>
      <c r="Q660" s="17"/>
      <c r="R660" s="17"/>
      <c r="S660" s="17"/>
      <c r="T660" s="17"/>
      <c r="U660" s="17"/>
      <c r="V660" s="17"/>
      <c r="W660" s="150"/>
      <c r="X660" s="150"/>
      <c r="Y660" s="150"/>
      <c r="Z660" s="150"/>
      <c r="AA660" s="150"/>
      <c r="AB660" s="150"/>
      <c r="AC660" s="150"/>
      <c r="AD660" s="150"/>
      <c r="AE660" s="150"/>
      <c r="AF660" s="150"/>
      <c r="AG660" s="150"/>
      <c r="AH660" s="150"/>
      <c r="AI660" s="134"/>
      <c r="AJ660" s="134"/>
      <c r="AK660" s="134"/>
      <c r="AL660" s="134"/>
      <c r="AM660" s="134"/>
      <c r="AN660" s="135"/>
      <c r="AO660" s="135"/>
      <c r="AP660" s="135"/>
      <c r="AQ660" s="135"/>
      <c r="AR660" s="135"/>
      <c r="AS660" s="143"/>
      <c r="AT660" s="144"/>
      <c r="AU660" s="144"/>
      <c r="AV660" s="144"/>
      <c r="AW660" s="144"/>
      <c r="AX660" s="144"/>
      <c r="AY660" s="144"/>
      <c r="AZ660" s="144"/>
      <c r="BA660" s="144"/>
      <c r="BB660" s="144"/>
      <c r="BC660" s="144"/>
      <c r="BD660" s="144"/>
      <c r="BE660" s="144"/>
      <c r="BF660" s="126"/>
      <c r="BG660" s="149"/>
    </row>
    <row r="661" spans="1:59" x14ac:dyDescent="0.15">
      <c r="A661" s="108"/>
      <c r="B661" s="150" t="s">
        <v>1040</v>
      </c>
      <c r="C661" s="109"/>
      <c r="D661" s="109"/>
      <c r="E661" s="110"/>
      <c r="F661" s="110"/>
      <c r="G661" s="110"/>
      <c r="H661" s="110"/>
      <c r="I661" s="110"/>
      <c r="J661" s="110"/>
      <c r="K661" s="110"/>
      <c r="L661" s="114"/>
      <c r="M661" s="114"/>
      <c r="N661" s="114"/>
      <c r="O661" s="114"/>
      <c r="P661" s="114"/>
      <c r="Q661" s="17"/>
      <c r="R661" s="17"/>
      <c r="S661" s="17"/>
      <c r="T661" s="17"/>
      <c r="U661" s="17"/>
      <c r="V661" s="17"/>
      <c r="W661" s="150"/>
      <c r="X661" s="150"/>
      <c r="Y661" s="150"/>
      <c r="Z661" s="150"/>
      <c r="AA661" s="150"/>
      <c r="AB661" s="150"/>
      <c r="AC661" s="150"/>
      <c r="AD661" s="150"/>
      <c r="AE661" s="150"/>
      <c r="AF661" s="150"/>
      <c r="AG661" s="150"/>
      <c r="AH661" s="150"/>
      <c r="AI661" s="134"/>
      <c r="AJ661" s="134"/>
      <c r="AK661" s="134"/>
      <c r="AL661" s="134"/>
      <c r="AM661" s="134"/>
      <c r="AN661" s="135"/>
      <c r="AO661" s="135"/>
      <c r="AP661" s="135"/>
      <c r="AQ661" s="135"/>
      <c r="AR661" s="135"/>
      <c r="AS661" s="143"/>
      <c r="AT661" s="144"/>
      <c r="AU661" s="144"/>
      <c r="AV661" s="144"/>
      <c r="AW661" s="144"/>
      <c r="AX661" s="144"/>
      <c r="AY661" s="144"/>
      <c r="AZ661" s="144"/>
      <c r="BA661" s="144"/>
      <c r="BB661" s="144"/>
      <c r="BC661" s="144"/>
      <c r="BD661" s="144"/>
      <c r="BE661" s="144"/>
      <c r="BF661" s="126"/>
      <c r="BG661" s="149"/>
    </row>
    <row r="662" spans="1:59" x14ac:dyDescent="0.15">
      <c r="A662" s="108"/>
      <c r="B662" s="150" t="s">
        <v>1041</v>
      </c>
      <c r="C662" s="109"/>
      <c r="D662" s="109"/>
      <c r="E662" s="110"/>
      <c r="F662" s="110"/>
      <c r="G662" s="110"/>
      <c r="H662" s="110"/>
      <c r="I662" s="110"/>
      <c r="J662" s="110"/>
      <c r="K662" s="110"/>
      <c r="L662" s="114"/>
      <c r="M662" s="114"/>
      <c r="N662" s="114"/>
      <c r="O662" s="114"/>
      <c r="P662" s="114"/>
      <c r="Q662" s="17"/>
      <c r="R662" s="17"/>
      <c r="S662" s="17"/>
      <c r="T662" s="17"/>
      <c r="U662" s="17"/>
      <c r="V662" s="17"/>
      <c r="W662" s="150"/>
      <c r="X662" s="150"/>
      <c r="Y662" s="150"/>
      <c r="Z662" s="150"/>
      <c r="AA662" s="150"/>
      <c r="AB662" s="150"/>
      <c r="AC662" s="150"/>
      <c r="AD662" s="150"/>
      <c r="AE662" s="150"/>
      <c r="AF662" s="150"/>
      <c r="AG662" s="150"/>
      <c r="AH662" s="150"/>
      <c r="AI662" s="134"/>
      <c r="AJ662" s="134"/>
      <c r="AK662" s="134"/>
      <c r="AL662" s="134"/>
      <c r="AM662" s="134"/>
      <c r="AN662" s="135"/>
      <c r="AO662" s="135"/>
      <c r="AP662" s="135"/>
      <c r="AQ662" s="135"/>
      <c r="AR662" s="135"/>
      <c r="AS662" s="143"/>
      <c r="AT662" s="144"/>
      <c r="AU662" s="144"/>
      <c r="AV662" s="144"/>
      <c r="AW662" s="144"/>
      <c r="AX662" s="144"/>
      <c r="AY662" s="144"/>
      <c r="AZ662" s="144"/>
      <c r="BA662" s="144"/>
      <c r="BB662" s="144"/>
      <c r="BC662" s="144"/>
      <c r="BD662" s="144"/>
      <c r="BE662" s="144"/>
      <c r="BF662" s="126"/>
      <c r="BG662" s="149"/>
    </row>
    <row r="663" spans="1:59" x14ac:dyDescent="0.15">
      <c r="A663" s="108"/>
      <c r="B663" s="150" t="s">
        <v>1042</v>
      </c>
      <c r="C663" s="109"/>
      <c r="D663" s="109"/>
      <c r="E663" s="110"/>
      <c r="F663" s="110"/>
      <c r="G663" s="110"/>
      <c r="H663" s="110"/>
      <c r="I663" s="110"/>
      <c r="J663" s="110"/>
      <c r="K663" s="110"/>
      <c r="L663" s="114"/>
      <c r="M663" s="114"/>
      <c r="N663" s="114"/>
      <c r="O663" s="114"/>
      <c r="P663" s="114"/>
      <c r="Q663" s="17"/>
      <c r="R663" s="17"/>
      <c r="S663" s="17"/>
      <c r="T663" s="17"/>
      <c r="U663" s="17"/>
      <c r="V663" s="17"/>
      <c r="W663" s="150"/>
      <c r="X663" s="150"/>
      <c r="Y663" s="150"/>
      <c r="Z663" s="150"/>
      <c r="AA663" s="150"/>
      <c r="AB663" s="150"/>
      <c r="AC663" s="150"/>
      <c r="AD663" s="150"/>
      <c r="AE663" s="150"/>
      <c r="AF663" s="150"/>
      <c r="AG663" s="150"/>
      <c r="AH663" s="150"/>
      <c r="AI663" s="134"/>
      <c r="AJ663" s="134"/>
      <c r="AK663" s="134"/>
      <c r="AL663" s="134"/>
      <c r="AM663" s="134"/>
      <c r="AN663" s="135"/>
      <c r="AO663" s="135"/>
      <c r="AP663" s="135"/>
      <c r="AQ663" s="135"/>
      <c r="AR663" s="135"/>
      <c r="AS663" s="143"/>
      <c r="AT663" s="144"/>
      <c r="AU663" s="144"/>
      <c r="AV663" s="144"/>
      <c r="AW663" s="144"/>
      <c r="AX663" s="144"/>
      <c r="AY663" s="144"/>
      <c r="AZ663" s="144"/>
      <c r="BA663" s="144"/>
      <c r="BB663" s="144"/>
      <c r="BC663" s="144"/>
      <c r="BD663" s="144"/>
      <c r="BE663" s="144"/>
      <c r="BF663" s="126"/>
      <c r="BG663" s="149"/>
    </row>
    <row r="664" spans="1:59" x14ac:dyDescent="0.15">
      <c r="A664" s="108"/>
      <c r="B664" s="150" t="s">
        <v>1043</v>
      </c>
      <c r="C664" s="109"/>
      <c r="D664" s="109"/>
      <c r="E664" s="110"/>
      <c r="F664" s="110"/>
      <c r="G664" s="110"/>
      <c r="H664" s="110"/>
      <c r="I664" s="110"/>
      <c r="J664" s="110"/>
      <c r="K664" s="110"/>
      <c r="L664" s="114"/>
      <c r="M664" s="114"/>
      <c r="N664" s="114"/>
      <c r="O664" s="114"/>
      <c r="P664" s="114"/>
      <c r="Q664" s="17"/>
      <c r="R664" s="17"/>
      <c r="S664" s="17"/>
      <c r="T664" s="17"/>
      <c r="U664" s="17"/>
      <c r="V664" s="17"/>
      <c r="W664" s="150"/>
      <c r="X664" s="150"/>
      <c r="Y664" s="150"/>
      <c r="Z664" s="150"/>
      <c r="AA664" s="150"/>
      <c r="AB664" s="150"/>
      <c r="AC664" s="150"/>
      <c r="AD664" s="150"/>
      <c r="AE664" s="150"/>
      <c r="AF664" s="150"/>
      <c r="AG664" s="150"/>
      <c r="AH664" s="150"/>
      <c r="AI664" s="134"/>
      <c r="AJ664" s="134"/>
      <c r="AK664" s="134"/>
      <c r="AL664" s="134"/>
      <c r="AM664" s="134"/>
      <c r="AN664" s="135"/>
      <c r="AO664" s="135"/>
      <c r="AP664" s="135"/>
      <c r="AQ664" s="135"/>
      <c r="AR664" s="135"/>
      <c r="AS664" s="143"/>
      <c r="AT664" s="144"/>
      <c r="AU664" s="144"/>
      <c r="AV664" s="144"/>
      <c r="AW664" s="144"/>
      <c r="AX664" s="144"/>
      <c r="AY664" s="144"/>
      <c r="AZ664" s="144"/>
      <c r="BA664" s="144"/>
      <c r="BB664" s="144"/>
      <c r="BC664" s="144"/>
      <c r="BD664" s="144"/>
      <c r="BE664" s="144"/>
      <c r="BF664" s="126"/>
      <c r="BG664" s="149"/>
    </row>
    <row r="665" spans="1:59" x14ac:dyDescent="0.15">
      <c r="A665" s="108"/>
      <c r="B665" s="150" t="s">
        <v>1044</v>
      </c>
      <c r="C665" s="109"/>
      <c r="D665" s="109"/>
      <c r="E665" s="110"/>
      <c r="F665" s="110"/>
      <c r="G665" s="110"/>
      <c r="H665" s="110"/>
      <c r="I665" s="110"/>
      <c r="J665" s="110"/>
      <c r="K665" s="110"/>
      <c r="L665" s="114"/>
      <c r="M665" s="114"/>
      <c r="N665" s="114"/>
      <c r="O665" s="114"/>
      <c r="P665" s="114"/>
      <c r="Q665" s="17"/>
      <c r="R665" s="17"/>
      <c r="S665" s="17"/>
      <c r="T665" s="17"/>
      <c r="U665" s="17"/>
      <c r="V665" s="17"/>
      <c r="W665" s="150"/>
      <c r="X665" s="150"/>
      <c r="Y665" s="150"/>
      <c r="Z665" s="150"/>
      <c r="AA665" s="150"/>
      <c r="AB665" s="150"/>
      <c r="AC665" s="150"/>
      <c r="AD665" s="150"/>
      <c r="AE665" s="150"/>
      <c r="AF665" s="150"/>
      <c r="AG665" s="150"/>
      <c r="AH665" s="150"/>
      <c r="AI665" s="134"/>
      <c r="AJ665" s="134"/>
      <c r="AK665" s="134"/>
      <c r="AL665" s="134"/>
      <c r="AM665" s="134"/>
      <c r="AN665" s="135"/>
      <c r="AO665" s="135"/>
      <c r="AP665" s="135"/>
      <c r="AQ665" s="135"/>
      <c r="AR665" s="135"/>
      <c r="AS665" s="143"/>
      <c r="AT665" s="144"/>
      <c r="AU665" s="144"/>
      <c r="AV665" s="144"/>
      <c r="AW665" s="144"/>
      <c r="AX665" s="144"/>
      <c r="AY665" s="144"/>
      <c r="AZ665" s="144"/>
      <c r="BA665" s="144"/>
      <c r="BB665" s="144"/>
      <c r="BC665" s="144"/>
      <c r="BD665" s="144"/>
      <c r="BE665" s="144"/>
      <c r="BF665" s="126"/>
      <c r="BG665" s="149"/>
    </row>
    <row r="666" spans="1:59" x14ac:dyDescent="0.15">
      <c r="A666" s="108"/>
      <c r="B666" s="150" t="s">
        <v>1045</v>
      </c>
      <c r="C666" s="109"/>
      <c r="D666" s="109"/>
      <c r="E666" s="110"/>
      <c r="F666" s="110"/>
      <c r="G666" s="110"/>
      <c r="H666" s="110"/>
      <c r="I666" s="110"/>
      <c r="J666" s="110"/>
      <c r="K666" s="110"/>
      <c r="L666" s="114"/>
      <c r="M666" s="114"/>
      <c r="N666" s="114"/>
      <c r="O666" s="114"/>
      <c r="P666" s="114"/>
      <c r="Q666" s="17"/>
      <c r="R666" s="17"/>
      <c r="S666" s="17"/>
      <c r="T666" s="17"/>
      <c r="U666" s="17"/>
      <c r="V666" s="17"/>
      <c r="W666" s="150"/>
      <c r="X666" s="150"/>
      <c r="Y666" s="150"/>
      <c r="Z666" s="150"/>
      <c r="AA666" s="150"/>
      <c r="AB666" s="150"/>
      <c r="AC666" s="150"/>
      <c r="AD666" s="150"/>
      <c r="AE666" s="150"/>
      <c r="AF666" s="150"/>
      <c r="AG666" s="150"/>
      <c r="AH666" s="150"/>
      <c r="AI666" s="134"/>
      <c r="AJ666" s="134"/>
      <c r="AK666" s="134"/>
      <c r="AL666" s="134"/>
      <c r="AM666" s="134"/>
      <c r="AN666" s="135"/>
      <c r="AO666" s="135"/>
      <c r="AP666" s="135"/>
      <c r="AQ666" s="135"/>
      <c r="AR666" s="135"/>
      <c r="AS666" s="143"/>
      <c r="AT666" s="144"/>
      <c r="AU666" s="144"/>
      <c r="AV666" s="144"/>
      <c r="AW666" s="144"/>
      <c r="AX666" s="144"/>
      <c r="AY666" s="144"/>
      <c r="AZ666" s="144"/>
      <c r="BA666" s="144"/>
      <c r="BB666" s="144"/>
      <c r="BC666" s="144"/>
      <c r="BD666" s="144"/>
      <c r="BE666" s="144"/>
      <c r="BF666" s="126"/>
      <c r="BG666" s="149"/>
    </row>
    <row r="667" spans="1:59" x14ac:dyDescent="0.15">
      <c r="A667" s="108"/>
      <c r="B667" s="150" t="s">
        <v>1046</v>
      </c>
      <c r="C667" s="109"/>
      <c r="D667" s="109"/>
      <c r="E667" s="110"/>
      <c r="F667" s="110"/>
      <c r="G667" s="110"/>
      <c r="H667" s="110"/>
      <c r="I667" s="110"/>
      <c r="J667" s="110"/>
      <c r="K667" s="110"/>
      <c r="L667" s="114"/>
      <c r="M667" s="114"/>
      <c r="N667" s="114"/>
      <c r="O667" s="114"/>
      <c r="P667" s="114"/>
      <c r="Q667" s="17"/>
      <c r="R667" s="17"/>
      <c r="S667" s="17"/>
      <c r="T667" s="17"/>
      <c r="U667" s="17"/>
      <c r="V667" s="17"/>
      <c r="W667" s="150"/>
      <c r="X667" s="150"/>
      <c r="Y667" s="150"/>
      <c r="Z667" s="150"/>
      <c r="AA667" s="150"/>
      <c r="AB667" s="150"/>
      <c r="AC667" s="150"/>
      <c r="AD667" s="150"/>
      <c r="AE667" s="150"/>
      <c r="AF667" s="150"/>
      <c r="AG667" s="150"/>
      <c r="AH667" s="150"/>
      <c r="AI667" s="134"/>
      <c r="AJ667" s="134"/>
      <c r="AK667" s="134"/>
      <c r="AL667" s="134"/>
      <c r="AM667" s="134"/>
      <c r="AN667" s="135"/>
      <c r="AO667" s="135"/>
      <c r="AP667" s="135"/>
      <c r="AQ667" s="135"/>
      <c r="AR667" s="135"/>
      <c r="AS667" s="143"/>
      <c r="AT667" s="144"/>
      <c r="AU667" s="144"/>
      <c r="AV667" s="144"/>
      <c r="AW667" s="144"/>
      <c r="AX667" s="144"/>
      <c r="AY667" s="144"/>
      <c r="AZ667" s="144"/>
      <c r="BA667" s="144"/>
      <c r="BB667" s="144"/>
      <c r="BC667" s="144"/>
      <c r="BD667" s="144"/>
      <c r="BE667" s="144"/>
      <c r="BF667" s="126"/>
      <c r="BG667" s="149"/>
    </row>
    <row r="668" spans="1:59" x14ac:dyDescent="0.15">
      <c r="A668" s="108"/>
      <c r="B668" s="54"/>
      <c r="C668" s="109"/>
      <c r="D668" s="109"/>
      <c r="E668" s="110"/>
      <c r="F668" s="110"/>
      <c r="G668" s="110"/>
      <c r="H668" s="110"/>
      <c r="I668" s="110"/>
      <c r="J668" s="110"/>
      <c r="K668" s="110"/>
      <c r="L668" s="114"/>
      <c r="M668" s="114"/>
      <c r="N668" s="114"/>
      <c r="O668" s="114"/>
      <c r="P668" s="114"/>
      <c r="Q668" s="17"/>
      <c r="R668" s="17"/>
      <c r="S668" s="17"/>
      <c r="T668" s="17"/>
      <c r="U668" s="17"/>
      <c r="V668" s="17"/>
      <c r="W668" s="122"/>
      <c r="X668" s="122"/>
      <c r="Y668" s="122"/>
      <c r="Z668" s="122"/>
      <c r="AA668" s="122"/>
      <c r="AB668" s="122"/>
      <c r="AC668" s="126"/>
      <c r="AD668" s="126"/>
      <c r="AE668" s="126"/>
      <c r="AF668" s="126"/>
      <c r="AG668" s="126"/>
      <c r="AH668" s="126"/>
      <c r="AI668" s="134"/>
      <c r="AJ668" s="134"/>
      <c r="AK668" s="134"/>
      <c r="AL668" s="134"/>
      <c r="AM668" s="134"/>
      <c r="AN668" s="151"/>
      <c r="AO668" s="151"/>
      <c r="AP668" s="151"/>
      <c r="AQ668" s="151"/>
      <c r="AR668" s="151"/>
      <c r="AS668" s="134"/>
      <c r="AT668" s="144"/>
      <c r="AU668" s="144"/>
      <c r="AV668" s="144"/>
      <c r="AW668" s="144"/>
      <c r="AX668" s="144"/>
      <c r="AY668" s="144"/>
      <c r="AZ668" s="144"/>
      <c r="BA668" s="144"/>
      <c r="BB668" s="144"/>
      <c r="BC668" s="144"/>
      <c r="BD668" s="144"/>
      <c r="BE668" s="144"/>
      <c r="BF668" s="126"/>
      <c r="BG668" s="149"/>
    </row>
  </sheetData>
  <sheetProtection sheet="1" objects="1"/>
  <autoFilter ref="A3:BO640" xr:uid="{00000000-0009-0000-0000-000001000000}"/>
  <phoneticPr fontId="5"/>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45"/>
  <sheetViews>
    <sheetView workbookViewId="0"/>
  </sheetViews>
  <sheetFormatPr defaultColWidth="9" defaultRowHeight="15.75" x14ac:dyDescent="0.15"/>
  <cols>
    <col min="1" max="1" width="2.25" style="60" customWidth="1"/>
    <col min="2" max="2" width="10.125" style="60" customWidth="1"/>
    <col min="3" max="16384" width="9" style="60"/>
  </cols>
  <sheetData>
    <row r="1" spans="1:13" x14ac:dyDescent="0.15">
      <c r="A1" s="61" t="s">
        <v>1047</v>
      </c>
      <c r="B1" s="62"/>
      <c r="C1" s="62"/>
      <c r="D1" s="62"/>
      <c r="E1" s="62"/>
      <c r="F1" s="62"/>
      <c r="G1" s="62"/>
      <c r="H1" s="62"/>
      <c r="I1" s="62"/>
      <c r="J1" s="62"/>
      <c r="K1" s="62"/>
      <c r="L1" s="62"/>
      <c r="M1" s="68"/>
    </row>
    <row r="3" spans="1:13" x14ac:dyDescent="0.15">
      <c r="A3" s="61" t="s">
        <v>1048</v>
      </c>
      <c r="B3" s="62"/>
      <c r="C3" s="62"/>
      <c r="D3" s="62"/>
      <c r="E3" s="62"/>
      <c r="F3" s="62"/>
      <c r="G3" s="62"/>
      <c r="H3" s="62"/>
      <c r="I3" s="62"/>
      <c r="J3" s="62"/>
      <c r="K3" s="62"/>
      <c r="L3" s="62"/>
      <c r="M3" s="68"/>
    </row>
    <row r="4" spans="1:13" x14ac:dyDescent="0.15">
      <c r="A4" s="63"/>
      <c r="B4" s="64" t="s">
        <v>1049</v>
      </c>
      <c r="C4" s="65" t="s">
        <v>1050</v>
      </c>
      <c r="D4" s="65"/>
      <c r="E4" s="65"/>
      <c r="F4" s="65"/>
      <c r="G4" s="65"/>
      <c r="H4" s="65"/>
      <c r="I4" s="65"/>
      <c r="J4" s="65"/>
      <c r="K4" s="65"/>
      <c r="L4" s="65"/>
      <c r="M4" s="69"/>
    </row>
    <row r="5" spans="1:13" x14ac:dyDescent="0.15">
      <c r="A5" s="66"/>
      <c r="B5" s="64" t="s">
        <v>1051</v>
      </c>
      <c r="C5" s="65" t="s">
        <v>1052</v>
      </c>
      <c r="D5" s="65"/>
      <c r="E5" s="65"/>
      <c r="F5" s="65"/>
      <c r="G5" s="65"/>
      <c r="H5" s="65"/>
      <c r="I5" s="65"/>
      <c r="J5" s="65"/>
      <c r="K5" s="65"/>
      <c r="L5" s="65"/>
      <c r="M5" s="69"/>
    </row>
    <row r="6" spans="1:13" x14ac:dyDescent="0.15">
      <c r="A6" s="66"/>
      <c r="B6" s="64" t="s">
        <v>1053</v>
      </c>
      <c r="C6" s="65" t="s">
        <v>1054</v>
      </c>
      <c r="D6" s="65"/>
      <c r="E6" s="65"/>
      <c r="F6" s="65"/>
      <c r="G6" s="65"/>
      <c r="H6" s="65"/>
      <c r="I6" s="65"/>
      <c r="J6" s="65"/>
      <c r="K6" s="65"/>
      <c r="L6" s="65"/>
      <c r="M6" s="69"/>
    </row>
    <row r="7" spans="1:13" x14ac:dyDescent="0.15">
      <c r="A7" s="67"/>
      <c r="B7" s="64"/>
      <c r="C7" s="65"/>
      <c r="D7" s="65"/>
      <c r="E7" s="65"/>
      <c r="F7" s="65"/>
      <c r="G7" s="65"/>
      <c r="H7" s="65"/>
      <c r="I7" s="65"/>
      <c r="J7" s="65"/>
      <c r="K7" s="65"/>
      <c r="L7" s="65"/>
      <c r="M7" s="69"/>
    </row>
    <row r="8" spans="1:13" x14ac:dyDescent="0.15">
      <c r="A8" s="61" t="s">
        <v>233</v>
      </c>
      <c r="B8" s="62"/>
      <c r="C8" s="62"/>
      <c r="D8" s="62"/>
      <c r="E8" s="62"/>
      <c r="F8" s="62"/>
      <c r="G8" s="62"/>
      <c r="H8" s="62"/>
      <c r="I8" s="62"/>
      <c r="J8" s="62"/>
      <c r="K8" s="62"/>
      <c r="L8" s="62"/>
      <c r="M8" s="68"/>
    </row>
    <row r="9" spans="1:13" x14ac:dyDescent="0.15">
      <c r="A9" s="63"/>
      <c r="B9" s="64" t="s">
        <v>1049</v>
      </c>
      <c r="C9" s="65" t="s">
        <v>1055</v>
      </c>
      <c r="D9" s="65"/>
      <c r="E9" s="65"/>
      <c r="F9" s="65"/>
      <c r="G9" s="65"/>
      <c r="H9" s="65"/>
      <c r="I9" s="65"/>
      <c r="J9" s="65"/>
      <c r="K9" s="65"/>
      <c r="L9" s="65"/>
      <c r="M9" s="69"/>
    </row>
    <row r="10" spans="1:13" x14ac:dyDescent="0.15">
      <c r="A10" s="66"/>
      <c r="B10" s="64" t="s">
        <v>1049</v>
      </c>
      <c r="C10" s="65" t="s">
        <v>1056</v>
      </c>
      <c r="D10" s="65"/>
      <c r="E10" s="65"/>
      <c r="F10" s="65"/>
      <c r="G10" s="65"/>
      <c r="H10" s="65"/>
      <c r="I10" s="65"/>
      <c r="J10" s="65"/>
      <c r="K10" s="65"/>
      <c r="L10" s="65"/>
      <c r="M10" s="69"/>
    </row>
    <row r="11" spans="1:13" x14ac:dyDescent="0.15">
      <c r="A11" s="66"/>
      <c r="B11" s="64" t="s">
        <v>1049</v>
      </c>
      <c r="C11" s="65" t="s">
        <v>1057</v>
      </c>
      <c r="D11" s="65"/>
      <c r="E11" s="65"/>
      <c r="F11" s="65"/>
      <c r="G11" s="65"/>
      <c r="H11" s="65"/>
      <c r="I11" s="65"/>
      <c r="J11" s="65"/>
      <c r="K11" s="65"/>
      <c r="L11" s="65"/>
      <c r="M11" s="69"/>
    </row>
    <row r="12" spans="1:13" x14ac:dyDescent="0.15">
      <c r="A12" s="66"/>
      <c r="B12" s="64" t="s">
        <v>1049</v>
      </c>
      <c r="C12" s="65" t="s">
        <v>1058</v>
      </c>
      <c r="D12" s="65"/>
      <c r="E12" s="65"/>
      <c r="F12" s="65"/>
      <c r="G12" s="65"/>
      <c r="H12" s="65"/>
      <c r="I12" s="65"/>
      <c r="J12" s="65"/>
      <c r="K12" s="65"/>
      <c r="L12" s="65"/>
      <c r="M12" s="69"/>
    </row>
    <row r="13" spans="1:13" x14ac:dyDescent="0.15">
      <c r="A13" s="66"/>
      <c r="B13" s="64" t="s">
        <v>1051</v>
      </c>
      <c r="C13" s="65" t="s">
        <v>1059</v>
      </c>
      <c r="D13" s="65"/>
      <c r="E13" s="65"/>
      <c r="F13" s="65"/>
      <c r="G13" s="65"/>
      <c r="H13" s="65"/>
      <c r="I13" s="65"/>
      <c r="J13" s="65"/>
      <c r="K13" s="65"/>
      <c r="L13" s="65"/>
      <c r="M13" s="69"/>
    </row>
    <row r="14" spans="1:13" x14ac:dyDescent="0.15">
      <c r="A14" s="66"/>
      <c r="B14" s="64" t="s">
        <v>1053</v>
      </c>
      <c r="C14" s="65" t="s">
        <v>1060</v>
      </c>
      <c r="D14" s="65"/>
      <c r="E14" s="65"/>
      <c r="F14" s="65"/>
      <c r="G14" s="65"/>
      <c r="H14" s="65"/>
      <c r="I14" s="65"/>
      <c r="J14" s="65"/>
      <c r="K14" s="65"/>
      <c r="L14" s="65"/>
      <c r="M14" s="69"/>
    </row>
    <row r="15" spans="1:13" x14ac:dyDescent="0.15">
      <c r="A15" s="67"/>
      <c r="B15" s="64"/>
      <c r="C15" s="65"/>
      <c r="D15" s="65"/>
      <c r="E15" s="65"/>
      <c r="F15" s="65"/>
      <c r="G15" s="65"/>
      <c r="H15" s="65"/>
      <c r="I15" s="65"/>
      <c r="J15" s="65"/>
      <c r="K15" s="65"/>
      <c r="L15" s="65"/>
      <c r="M15" s="69"/>
    </row>
    <row r="16" spans="1:13" x14ac:dyDescent="0.15">
      <c r="A16" s="61" t="s">
        <v>1061</v>
      </c>
      <c r="B16" s="62"/>
      <c r="C16" s="62"/>
      <c r="D16" s="62"/>
      <c r="E16" s="62"/>
      <c r="F16" s="62"/>
      <c r="G16" s="62"/>
      <c r="H16" s="62"/>
      <c r="I16" s="62"/>
      <c r="J16" s="62"/>
      <c r="K16" s="62"/>
      <c r="L16" s="62"/>
      <c r="M16" s="68"/>
    </row>
    <row r="17" spans="1:13" x14ac:dyDescent="0.15">
      <c r="A17" s="63"/>
      <c r="B17" s="64" t="s">
        <v>1049</v>
      </c>
      <c r="C17" s="65" t="s">
        <v>1062</v>
      </c>
      <c r="D17" s="65"/>
      <c r="E17" s="65"/>
      <c r="F17" s="65"/>
      <c r="G17" s="65"/>
      <c r="H17" s="65"/>
      <c r="I17" s="65"/>
      <c r="J17" s="65"/>
      <c r="K17" s="65"/>
      <c r="L17" s="65"/>
      <c r="M17" s="69"/>
    </row>
    <row r="18" spans="1:13" x14ac:dyDescent="0.15">
      <c r="A18" s="66"/>
      <c r="B18" s="64" t="s">
        <v>1051</v>
      </c>
      <c r="C18" s="65" t="s">
        <v>1063</v>
      </c>
      <c r="D18" s="65"/>
      <c r="E18" s="65"/>
      <c r="F18" s="65"/>
      <c r="G18" s="65"/>
      <c r="H18" s="65"/>
      <c r="I18" s="65"/>
      <c r="J18" s="65"/>
      <c r="K18" s="65"/>
      <c r="L18" s="65"/>
      <c r="M18" s="69"/>
    </row>
    <row r="19" spans="1:13" x14ac:dyDescent="0.15">
      <c r="A19" s="66"/>
      <c r="B19" s="64" t="s">
        <v>1053</v>
      </c>
      <c r="C19" s="65" t="s">
        <v>1064</v>
      </c>
      <c r="D19" s="65"/>
      <c r="E19" s="65"/>
      <c r="F19" s="65"/>
      <c r="G19" s="65"/>
      <c r="H19" s="65"/>
      <c r="I19" s="65"/>
      <c r="J19" s="65"/>
      <c r="K19" s="65"/>
      <c r="L19" s="65"/>
      <c r="M19" s="69"/>
    </row>
    <row r="20" spans="1:13" x14ac:dyDescent="0.15">
      <c r="A20" s="67"/>
      <c r="B20" s="64"/>
      <c r="C20" s="65"/>
      <c r="D20" s="65"/>
      <c r="E20" s="65"/>
      <c r="F20" s="65"/>
      <c r="G20" s="65"/>
      <c r="H20" s="65"/>
      <c r="I20" s="65"/>
      <c r="J20" s="65"/>
      <c r="K20" s="65"/>
      <c r="L20" s="65"/>
      <c r="M20" s="69"/>
    </row>
    <row r="21" spans="1:13" x14ac:dyDescent="0.15">
      <c r="A21" s="61" t="s">
        <v>181</v>
      </c>
      <c r="B21" s="62"/>
      <c r="C21" s="62"/>
      <c r="D21" s="62"/>
      <c r="E21" s="62"/>
      <c r="F21" s="62"/>
      <c r="G21" s="62"/>
      <c r="H21" s="62"/>
      <c r="I21" s="62"/>
      <c r="J21" s="62"/>
      <c r="K21" s="62"/>
      <c r="L21" s="62"/>
      <c r="M21" s="68"/>
    </row>
    <row r="22" spans="1:13" x14ac:dyDescent="0.15">
      <c r="A22" s="63"/>
      <c r="B22" s="64" t="s">
        <v>1065</v>
      </c>
      <c r="C22" s="65" t="s">
        <v>1062</v>
      </c>
      <c r="D22" s="65"/>
      <c r="E22" s="65"/>
      <c r="F22" s="65"/>
      <c r="G22" s="65"/>
      <c r="H22" s="65"/>
      <c r="I22" s="65"/>
      <c r="J22" s="65"/>
      <c r="K22" s="65"/>
      <c r="L22" s="65"/>
      <c r="M22" s="69"/>
    </row>
    <row r="23" spans="1:13" x14ac:dyDescent="0.15">
      <c r="A23" s="66"/>
      <c r="B23" s="64" t="s">
        <v>1066</v>
      </c>
      <c r="C23" s="65" t="s">
        <v>1067</v>
      </c>
      <c r="D23" s="65"/>
      <c r="E23" s="65"/>
      <c r="F23" s="65"/>
      <c r="G23" s="65"/>
      <c r="H23" s="65"/>
      <c r="I23" s="65"/>
      <c r="J23" s="65"/>
      <c r="K23" s="65"/>
      <c r="L23" s="65"/>
      <c r="M23" s="69"/>
    </row>
    <row r="24" spans="1:13" x14ac:dyDescent="0.15">
      <c r="A24" s="66"/>
      <c r="B24" s="64" t="s">
        <v>1068</v>
      </c>
      <c r="C24" s="65" t="s">
        <v>1069</v>
      </c>
      <c r="D24" s="65"/>
      <c r="E24" s="65"/>
      <c r="F24" s="65"/>
      <c r="G24" s="65"/>
      <c r="H24" s="65"/>
      <c r="I24" s="65"/>
      <c r="J24" s="65"/>
      <c r="K24" s="65"/>
      <c r="L24" s="65"/>
      <c r="M24" s="69"/>
    </row>
    <row r="25" spans="1:13" x14ac:dyDescent="0.15">
      <c r="A25" s="66"/>
      <c r="B25" s="64" t="s">
        <v>1070</v>
      </c>
      <c r="C25" s="65" t="s">
        <v>1071</v>
      </c>
      <c r="D25" s="65"/>
      <c r="E25" s="65"/>
      <c r="F25" s="65"/>
      <c r="G25" s="65"/>
      <c r="H25" s="65"/>
      <c r="I25" s="65"/>
      <c r="J25" s="65"/>
      <c r="K25" s="65"/>
      <c r="L25" s="65"/>
      <c r="M25" s="69"/>
    </row>
    <row r="26" spans="1:13" x14ac:dyDescent="0.15">
      <c r="A26" s="66"/>
      <c r="B26" s="64" t="s">
        <v>1072</v>
      </c>
      <c r="C26" s="65" t="s">
        <v>1073</v>
      </c>
      <c r="D26" s="65"/>
      <c r="E26" s="65"/>
      <c r="F26" s="65"/>
      <c r="G26" s="65"/>
      <c r="H26" s="65"/>
      <c r="I26" s="65"/>
      <c r="J26" s="65"/>
      <c r="K26" s="65"/>
      <c r="L26" s="65"/>
      <c r="M26" s="69"/>
    </row>
    <row r="27" spans="1:13" x14ac:dyDescent="0.15">
      <c r="A27" s="66"/>
      <c r="B27" s="64" t="s">
        <v>1074</v>
      </c>
      <c r="C27" s="65" t="s">
        <v>1075</v>
      </c>
      <c r="D27" s="65"/>
      <c r="E27" s="65"/>
      <c r="F27" s="65"/>
      <c r="G27" s="65"/>
      <c r="H27" s="65"/>
      <c r="I27" s="65"/>
      <c r="J27" s="65"/>
      <c r="K27" s="65"/>
      <c r="L27" s="65"/>
      <c r="M27" s="69"/>
    </row>
    <row r="28" spans="1:13" x14ac:dyDescent="0.15">
      <c r="A28" s="66"/>
      <c r="B28" s="64" t="s">
        <v>1051</v>
      </c>
      <c r="C28" s="65" t="s">
        <v>1076</v>
      </c>
      <c r="D28" s="65"/>
      <c r="E28" s="65"/>
      <c r="F28" s="65"/>
      <c r="G28" s="65"/>
      <c r="H28" s="65"/>
      <c r="I28" s="65"/>
      <c r="J28" s="65"/>
      <c r="K28" s="65"/>
      <c r="L28" s="65"/>
      <c r="M28" s="69"/>
    </row>
    <row r="29" spans="1:13" x14ac:dyDescent="0.15">
      <c r="A29" s="67"/>
      <c r="B29" s="64"/>
      <c r="C29" s="65"/>
      <c r="D29" s="65"/>
      <c r="E29" s="65"/>
      <c r="F29" s="65"/>
      <c r="G29" s="65"/>
      <c r="H29" s="65"/>
      <c r="I29" s="65"/>
      <c r="J29" s="65"/>
      <c r="K29" s="65"/>
      <c r="L29" s="65"/>
      <c r="M29" s="69"/>
    </row>
    <row r="30" spans="1:13" x14ac:dyDescent="0.15">
      <c r="A30" s="61" t="s">
        <v>854</v>
      </c>
      <c r="B30" s="62"/>
      <c r="C30" s="62"/>
      <c r="D30" s="62"/>
      <c r="E30" s="62"/>
      <c r="F30" s="62"/>
      <c r="G30" s="62"/>
      <c r="H30" s="62"/>
      <c r="I30" s="62"/>
      <c r="J30" s="62"/>
      <c r="K30" s="62"/>
      <c r="L30" s="62"/>
      <c r="M30" s="68"/>
    </row>
    <row r="31" spans="1:13" x14ac:dyDescent="0.15">
      <c r="A31" s="63"/>
      <c r="B31" s="64" t="s">
        <v>1049</v>
      </c>
      <c r="C31" s="65" t="s">
        <v>1077</v>
      </c>
      <c r="D31" s="65"/>
      <c r="E31" s="65"/>
      <c r="F31" s="65"/>
      <c r="G31" s="65"/>
      <c r="H31" s="65"/>
      <c r="I31" s="65"/>
      <c r="J31" s="65"/>
      <c r="K31" s="65"/>
      <c r="L31" s="65"/>
      <c r="M31" s="69"/>
    </row>
    <row r="32" spans="1:13" x14ac:dyDescent="0.15">
      <c r="A32" s="66"/>
      <c r="B32" s="64" t="s">
        <v>1049</v>
      </c>
      <c r="C32" s="65" t="s">
        <v>1078</v>
      </c>
      <c r="D32" s="65"/>
      <c r="E32" s="65"/>
      <c r="F32" s="65"/>
      <c r="G32" s="65"/>
      <c r="H32" s="65"/>
      <c r="I32" s="65"/>
      <c r="J32" s="65"/>
      <c r="K32" s="65"/>
      <c r="L32" s="65"/>
      <c r="M32" s="69"/>
    </row>
    <row r="33" spans="1:13" x14ac:dyDescent="0.15">
      <c r="A33" s="66"/>
      <c r="B33" s="64" t="s">
        <v>1049</v>
      </c>
      <c r="C33" s="65" t="s">
        <v>1079</v>
      </c>
      <c r="D33" s="65"/>
      <c r="E33" s="65"/>
      <c r="F33" s="65"/>
      <c r="G33" s="65"/>
      <c r="H33" s="65"/>
      <c r="I33" s="65"/>
      <c r="J33" s="65"/>
      <c r="K33" s="65"/>
      <c r="L33" s="65"/>
      <c r="M33" s="69"/>
    </row>
    <row r="34" spans="1:13" x14ac:dyDescent="0.15">
      <c r="A34" s="66"/>
      <c r="B34" s="64" t="s">
        <v>1051</v>
      </c>
      <c r="C34" s="65" t="s">
        <v>1080</v>
      </c>
      <c r="D34" s="65"/>
      <c r="E34" s="65"/>
      <c r="F34" s="65"/>
      <c r="G34" s="65"/>
      <c r="H34" s="65"/>
      <c r="I34" s="65"/>
      <c r="J34" s="65"/>
      <c r="K34" s="65"/>
      <c r="L34" s="65"/>
      <c r="M34" s="69"/>
    </row>
    <row r="35" spans="1:13" x14ac:dyDescent="0.15">
      <c r="A35" s="66"/>
      <c r="B35" s="64" t="s">
        <v>1053</v>
      </c>
      <c r="C35" s="65" t="s">
        <v>1064</v>
      </c>
      <c r="D35" s="65"/>
      <c r="E35" s="65"/>
      <c r="F35" s="65"/>
      <c r="G35" s="65"/>
      <c r="H35" s="65"/>
      <c r="I35" s="65"/>
      <c r="J35" s="65"/>
      <c r="K35" s="65"/>
      <c r="L35" s="65"/>
      <c r="M35" s="69"/>
    </row>
    <row r="36" spans="1:13" x14ac:dyDescent="0.15">
      <c r="A36" s="67"/>
      <c r="B36" s="64"/>
      <c r="C36" s="65"/>
      <c r="D36" s="65"/>
      <c r="E36" s="65"/>
      <c r="F36" s="65"/>
      <c r="G36" s="65"/>
      <c r="H36" s="65"/>
      <c r="I36" s="65"/>
      <c r="J36" s="65"/>
      <c r="K36" s="65"/>
      <c r="L36" s="65"/>
      <c r="M36" s="69"/>
    </row>
    <row r="37" spans="1:13" x14ac:dyDescent="0.15">
      <c r="A37" s="61" t="s">
        <v>843</v>
      </c>
      <c r="B37" s="62"/>
      <c r="C37" s="62"/>
      <c r="D37" s="62"/>
      <c r="E37" s="62"/>
      <c r="F37" s="62"/>
      <c r="G37" s="62"/>
      <c r="H37" s="62"/>
      <c r="I37" s="62"/>
      <c r="J37" s="62"/>
      <c r="K37" s="62"/>
      <c r="L37" s="62"/>
      <c r="M37" s="68"/>
    </row>
    <row r="38" spans="1:13" x14ac:dyDescent="0.15">
      <c r="A38" s="66"/>
      <c r="B38" s="64" t="s">
        <v>1049</v>
      </c>
      <c r="C38" s="65" t="s">
        <v>1081</v>
      </c>
      <c r="D38" s="65"/>
      <c r="E38" s="65"/>
      <c r="F38" s="65"/>
      <c r="G38" s="65"/>
      <c r="H38" s="65"/>
      <c r="I38" s="65"/>
      <c r="J38" s="65"/>
      <c r="K38" s="65"/>
      <c r="L38" s="65"/>
      <c r="M38" s="69"/>
    </row>
    <row r="39" spans="1:13" x14ac:dyDescent="0.15">
      <c r="A39" s="66"/>
      <c r="B39" s="64" t="s">
        <v>1051</v>
      </c>
      <c r="C39" s="65" t="s">
        <v>1082</v>
      </c>
      <c r="D39" s="65"/>
      <c r="E39" s="65"/>
      <c r="F39" s="65"/>
      <c r="G39" s="65"/>
      <c r="H39" s="65"/>
      <c r="I39" s="65"/>
      <c r="J39" s="65"/>
      <c r="K39" s="65"/>
      <c r="L39" s="65"/>
      <c r="M39" s="69"/>
    </row>
    <row r="40" spans="1:13" x14ac:dyDescent="0.15">
      <c r="A40" s="67"/>
      <c r="B40" s="64"/>
      <c r="C40" s="65"/>
      <c r="D40" s="65"/>
      <c r="E40" s="65"/>
      <c r="F40" s="65"/>
      <c r="G40" s="65"/>
      <c r="H40" s="65"/>
      <c r="I40" s="65"/>
      <c r="J40" s="65"/>
      <c r="K40" s="65"/>
      <c r="L40" s="65"/>
      <c r="M40" s="69"/>
    </row>
    <row r="41" spans="1:13" x14ac:dyDescent="0.15">
      <c r="A41" s="61" t="s">
        <v>403</v>
      </c>
      <c r="B41" s="62"/>
      <c r="C41" s="62"/>
      <c r="D41" s="62"/>
      <c r="E41" s="62"/>
      <c r="F41" s="62"/>
      <c r="G41" s="62"/>
      <c r="H41" s="62"/>
      <c r="I41" s="62"/>
      <c r="J41" s="62"/>
      <c r="K41" s="62"/>
      <c r="L41" s="62"/>
      <c r="M41" s="68"/>
    </row>
    <row r="42" spans="1:13" x14ac:dyDescent="0.15">
      <c r="A42" s="63"/>
      <c r="B42" s="64" t="s">
        <v>1049</v>
      </c>
      <c r="C42" s="65" t="s">
        <v>1063</v>
      </c>
      <c r="D42" s="65"/>
      <c r="E42" s="65"/>
      <c r="F42" s="65"/>
      <c r="G42" s="65"/>
      <c r="H42" s="65"/>
      <c r="I42" s="65"/>
      <c r="J42" s="65"/>
      <c r="K42" s="65"/>
      <c r="L42" s="65"/>
      <c r="M42" s="69"/>
    </row>
    <row r="43" spans="1:13" x14ac:dyDescent="0.15">
      <c r="A43" s="66"/>
      <c r="B43" s="64" t="s">
        <v>1049</v>
      </c>
      <c r="C43" s="65" t="s">
        <v>1083</v>
      </c>
      <c r="D43" s="65"/>
      <c r="E43" s="65"/>
      <c r="F43" s="65"/>
      <c r="G43" s="65"/>
      <c r="H43" s="65"/>
      <c r="I43" s="65"/>
      <c r="J43" s="65"/>
      <c r="K43" s="65"/>
      <c r="L43" s="65"/>
      <c r="M43" s="69"/>
    </row>
    <row r="44" spans="1:13" x14ac:dyDescent="0.15">
      <c r="A44" s="66"/>
      <c r="B44" s="64" t="s">
        <v>1049</v>
      </c>
      <c r="C44" s="65" t="s">
        <v>1080</v>
      </c>
      <c r="D44" s="65"/>
      <c r="E44" s="65"/>
      <c r="F44" s="65"/>
      <c r="G44" s="65"/>
      <c r="H44" s="65"/>
      <c r="I44" s="65"/>
      <c r="J44" s="65"/>
      <c r="K44" s="65"/>
      <c r="L44" s="65"/>
      <c r="M44" s="69"/>
    </row>
    <row r="45" spans="1:13" x14ac:dyDescent="0.15">
      <c r="A45" s="66"/>
      <c r="B45" s="64" t="s">
        <v>1084</v>
      </c>
      <c r="C45" s="65" t="s">
        <v>1085</v>
      </c>
      <c r="D45" s="65"/>
      <c r="E45" s="65"/>
      <c r="F45" s="65"/>
      <c r="G45" s="65"/>
      <c r="H45" s="65"/>
      <c r="I45" s="65"/>
      <c r="J45" s="65"/>
      <c r="K45" s="65"/>
      <c r="L45" s="65"/>
      <c r="M45" s="69"/>
    </row>
    <row r="46" spans="1:13" x14ac:dyDescent="0.15">
      <c r="A46" s="66"/>
      <c r="B46" s="64" t="s">
        <v>1086</v>
      </c>
      <c r="C46" s="65" t="s">
        <v>1087</v>
      </c>
      <c r="D46" s="65"/>
      <c r="E46" s="65"/>
      <c r="F46" s="65"/>
      <c r="G46" s="65"/>
      <c r="H46" s="65"/>
      <c r="I46" s="65"/>
      <c r="J46" s="65"/>
      <c r="K46" s="65"/>
      <c r="L46" s="65"/>
      <c r="M46" s="69"/>
    </row>
    <row r="47" spans="1:13" x14ac:dyDescent="0.15">
      <c r="A47" s="66"/>
      <c r="B47" s="64" t="s">
        <v>1051</v>
      </c>
      <c r="C47" s="65" t="s">
        <v>1088</v>
      </c>
      <c r="D47" s="65"/>
      <c r="E47" s="65"/>
      <c r="F47" s="65"/>
      <c r="G47" s="65"/>
      <c r="H47" s="65"/>
      <c r="I47" s="65"/>
      <c r="J47" s="65"/>
      <c r="K47" s="65"/>
      <c r="L47" s="65"/>
      <c r="M47" s="69"/>
    </row>
    <row r="48" spans="1:13" x14ac:dyDescent="0.15">
      <c r="A48" s="67"/>
      <c r="B48" s="64"/>
      <c r="C48" s="65"/>
      <c r="D48" s="65"/>
      <c r="E48" s="65"/>
      <c r="F48" s="65"/>
      <c r="G48" s="65"/>
      <c r="H48" s="65"/>
      <c r="I48" s="65"/>
      <c r="J48" s="65"/>
      <c r="K48" s="65"/>
      <c r="L48" s="65"/>
      <c r="M48" s="69"/>
    </row>
    <row r="49" spans="1:13" x14ac:dyDescent="0.15">
      <c r="A49" s="61" t="s">
        <v>139</v>
      </c>
      <c r="B49" s="62"/>
      <c r="C49" s="62"/>
      <c r="D49" s="62"/>
      <c r="E49" s="62"/>
      <c r="F49" s="62"/>
      <c r="G49" s="62"/>
      <c r="H49" s="62"/>
      <c r="I49" s="62"/>
      <c r="J49" s="62"/>
      <c r="K49" s="62"/>
      <c r="L49" s="62"/>
      <c r="M49" s="68"/>
    </row>
    <row r="50" spans="1:13" x14ac:dyDescent="0.15">
      <c r="A50" s="63"/>
      <c r="B50" s="64" t="s">
        <v>1049</v>
      </c>
      <c r="C50" s="65" t="s">
        <v>1063</v>
      </c>
      <c r="D50" s="65"/>
      <c r="E50" s="65"/>
      <c r="F50" s="65"/>
      <c r="G50" s="65"/>
      <c r="H50" s="65"/>
      <c r="I50" s="65"/>
      <c r="J50" s="65"/>
      <c r="K50" s="65"/>
      <c r="L50" s="65"/>
      <c r="M50" s="69"/>
    </row>
    <row r="51" spans="1:13" x14ac:dyDescent="0.15">
      <c r="A51" s="66"/>
      <c r="B51" s="64" t="s">
        <v>1049</v>
      </c>
      <c r="C51" s="65" t="s">
        <v>1083</v>
      </c>
      <c r="D51" s="65"/>
      <c r="E51" s="65"/>
      <c r="F51" s="65"/>
      <c r="G51" s="65"/>
      <c r="H51" s="65"/>
      <c r="I51" s="65"/>
      <c r="J51" s="65"/>
      <c r="K51" s="65"/>
      <c r="L51" s="65"/>
      <c r="M51" s="69"/>
    </row>
    <row r="52" spans="1:13" x14ac:dyDescent="0.15">
      <c r="A52" s="66"/>
      <c r="B52" s="64" t="s">
        <v>1049</v>
      </c>
      <c r="C52" s="65" t="s">
        <v>1089</v>
      </c>
      <c r="D52" s="65"/>
      <c r="E52" s="65"/>
      <c r="F52" s="65"/>
      <c r="G52" s="65"/>
      <c r="H52" s="65"/>
      <c r="I52" s="65"/>
      <c r="J52" s="65"/>
      <c r="K52" s="65"/>
      <c r="L52" s="65"/>
      <c r="M52" s="69"/>
    </row>
    <row r="53" spans="1:13" x14ac:dyDescent="0.15">
      <c r="A53" s="66"/>
      <c r="B53" s="64" t="s">
        <v>1084</v>
      </c>
      <c r="C53" s="65" t="s">
        <v>1090</v>
      </c>
      <c r="D53" s="65"/>
      <c r="E53" s="65"/>
      <c r="F53" s="65"/>
      <c r="G53" s="65"/>
      <c r="H53" s="65"/>
      <c r="I53" s="65"/>
      <c r="J53" s="65"/>
      <c r="K53" s="65"/>
      <c r="L53" s="65"/>
      <c r="M53" s="69"/>
    </row>
    <row r="54" spans="1:13" x14ac:dyDescent="0.15">
      <c r="A54" s="66"/>
      <c r="B54" s="64" t="s">
        <v>1086</v>
      </c>
      <c r="C54" s="65" t="s">
        <v>1091</v>
      </c>
      <c r="D54" s="65"/>
      <c r="E54" s="65"/>
      <c r="F54" s="65"/>
      <c r="G54" s="65"/>
      <c r="H54" s="65"/>
      <c r="I54" s="65"/>
      <c r="J54" s="65"/>
      <c r="K54" s="65"/>
      <c r="L54" s="65"/>
      <c r="M54" s="69"/>
    </row>
    <row r="55" spans="1:13" x14ac:dyDescent="0.15">
      <c r="A55" s="66"/>
      <c r="B55" s="64" t="s">
        <v>1051</v>
      </c>
      <c r="C55" s="65" t="s">
        <v>1092</v>
      </c>
      <c r="D55" s="65"/>
      <c r="E55" s="65"/>
      <c r="F55" s="65"/>
      <c r="G55" s="65"/>
      <c r="H55" s="65"/>
      <c r="I55" s="65"/>
      <c r="J55" s="65"/>
      <c r="K55" s="65"/>
      <c r="L55" s="65"/>
      <c r="M55" s="69"/>
    </row>
    <row r="56" spans="1:13" x14ac:dyDescent="0.15">
      <c r="A56" s="67"/>
      <c r="B56" s="64"/>
      <c r="C56" s="65"/>
      <c r="D56" s="65"/>
      <c r="E56" s="65"/>
      <c r="F56" s="65"/>
      <c r="G56" s="65"/>
      <c r="H56" s="65"/>
      <c r="I56" s="65"/>
      <c r="J56" s="65"/>
      <c r="K56" s="65"/>
      <c r="L56" s="65"/>
      <c r="M56" s="69"/>
    </row>
    <row r="57" spans="1:13" x14ac:dyDescent="0.15">
      <c r="A57" s="61" t="s">
        <v>464</v>
      </c>
      <c r="B57" s="62"/>
      <c r="C57" s="62"/>
      <c r="D57" s="62"/>
      <c r="E57" s="62"/>
      <c r="F57" s="62"/>
      <c r="G57" s="62"/>
      <c r="H57" s="62"/>
      <c r="I57" s="62"/>
      <c r="J57" s="62"/>
      <c r="K57" s="62"/>
      <c r="L57" s="62"/>
      <c r="M57" s="68"/>
    </row>
    <row r="58" spans="1:13" x14ac:dyDescent="0.15">
      <c r="A58" s="63"/>
      <c r="B58" s="64" t="s">
        <v>1093</v>
      </c>
      <c r="C58" s="65" t="s">
        <v>1094</v>
      </c>
      <c r="D58" s="65"/>
      <c r="E58" s="65"/>
      <c r="F58" s="65"/>
      <c r="G58" s="65"/>
      <c r="H58" s="65"/>
      <c r="I58" s="65"/>
      <c r="J58" s="65"/>
      <c r="K58" s="65"/>
      <c r="L58" s="65"/>
      <c r="M58" s="69"/>
    </row>
    <row r="59" spans="1:13" x14ac:dyDescent="0.15">
      <c r="A59" s="66"/>
      <c r="B59" s="64" t="s">
        <v>1095</v>
      </c>
      <c r="C59" s="65" t="s">
        <v>1096</v>
      </c>
      <c r="D59" s="65"/>
      <c r="E59" s="65"/>
      <c r="F59" s="65"/>
      <c r="G59" s="65"/>
      <c r="H59" s="65"/>
      <c r="I59" s="65"/>
      <c r="J59" s="65"/>
      <c r="K59" s="65"/>
      <c r="L59" s="65"/>
      <c r="M59" s="69"/>
    </row>
    <row r="60" spans="1:13" x14ac:dyDescent="0.15">
      <c r="A60" s="66"/>
      <c r="B60" s="64" t="s">
        <v>1097</v>
      </c>
      <c r="C60" s="65" t="s">
        <v>1098</v>
      </c>
      <c r="D60" s="65"/>
      <c r="E60" s="65"/>
      <c r="F60" s="65"/>
      <c r="G60" s="65"/>
      <c r="H60" s="65"/>
      <c r="I60" s="65"/>
      <c r="J60" s="65"/>
      <c r="K60" s="65"/>
      <c r="L60" s="65"/>
      <c r="M60" s="69"/>
    </row>
    <row r="61" spans="1:13" x14ac:dyDescent="0.15">
      <c r="A61" s="66"/>
      <c r="B61" s="64" t="s">
        <v>1097</v>
      </c>
      <c r="C61" s="65" t="s">
        <v>1099</v>
      </c>
      <c r="D61" s="65"/>
      <c r="E61" s="65"/>
      <c r="F61" s="65"/>
      <c r="G61" s="65"/>
      <c r="H61" s="65"/>
      <c r="I61" s="65"/>
      <c r="J61" s="65"/>
      <c r="K61" s="65"/>
      <c r="L61" s="65"/>
      <c r="M61" s="69"/>
    </row>
    <row r="62" spans="1:13" x14ac:dyDescent="0.15">
      <c r="A62" s="66"/>
      <c r="B62" s="64" t="s">
        <v>1100</v>
      </c>
      <c r="C62" s="65" t="s">
        <v>1101</v>
      </c>
      <c r="D62" s="65"/>
      <c r="E62" s="65"/>
      <c r="F62" s="65"/>
      <c r="G62" s="65"/>
      <c r="H62" s="65"/>
      <c r="I62" s="65"/>
      <c r="J62" s="65"/>
      <c r="K62" s="65"/>
      <c r="L62" s="65"/>
      <c r="M62" s="69"/>
    </row>
    <row r="63" spans="1:13" x14ac:dyDescent="0.15">
      <c r="A63" s="66"/>
      <c r="B63" s="64" t="s">
        <v>1086</v>
      </c>
      <c r="C63" s="65" t="s">
        <v>1102</v>
      </c>
      <c r="D63" s="65"/>
      <c r="E63" s="65"/>
      <c r="F63" s="65"/>
      <c r="G63" s="65"/>
      <c r="H63" s="65"/>
      <c r="I63" s="65"/>
      <c r="J63" s="65"/>
      <c r="K63" s="65"/>
      <c r="L63" s="65"/>
      <c r="M63" s="69"/>
    </row>
    <row r="64" spans="1:13" x14ac:dyDescent="0.15">
      <c r="A64" s="66"/>
      <c r="B64" s="64" t="s">
        <v>1051</v>
      </c>
      <c r="C64" s="65" t="s">
        <v>1103</v>
      </c>
      <c r="D64" s="65"/>
      <c r="E64" s="65"/>
      <c r="F64" s="65"/>
      <c r="G64" s="65"/>
      <c r="H64" s="65"/>
      <c r="I64" s="65"/>
      <c r="J64" s="65"/>
      <c r="K64" s="65"/>
      <c r="L64" s="65"/>
      <c r="M64" s="69"/>
    </row>
    <row r="65" spans="1:13" x14ac:dyDescent="0.15">
      <c r="A65" s="66"/>
      <c r="B65" s="64" t="s">
        <v>1053</v>
      </c>
      <c r="C65" s="65" t="s">
        <v>1104</v>
      </c>
      <c r="D65" s="65"/>
      <c r="E65" s="65"/>
      <c r="F65" s="65"/>
      <c r="G65" s="65"/>
      <c r="H65" s="65"/>
      <c r="I65" s="65"/>
      <c r="J65" s="65"/>
      <c r="K65" s="65"/>
      <c r="L65" s="65"/>
      <c r="M65" s="69"/>
    </row>
    <row r="66" spans="1:13" x14ac:dyDescent="0.15">
      <c r="A66" s="66"/>
      <c r="B66" s="64"/>
      <c r="C66" s="65" t="s">
        <v>1105</v>
      </c>
      <c r="D66" s="65"/>
      <c r="E66" s="65"/>
      <c r="F66" s="65"/>
      <c r="G66" s="65"/>
      <c r="H66" s="65"/>
      <c r="I66" s="65"/>
      <c r="J66" s="65"/>
      <c r="K66" s="65"/>
      <c r="L66" s="65"/>
      <c r="M66" s="69"/>
    </row>
    <row r="67" spans="1:13" x14ac:dyDescent="0.15">
      <c r="A67" s="67"/>
      <c r="B67" s="64"/>
      <c r="C67" s="65"/>
      <c r="D67" s="65"/>
      <c r="E67" s="65"/>
      <c r="F67" s="65"/>
      <c r="G67" s="65"/>
      <c r="H67" s="65"/>
      <c r="I67" s="65"/>
      <c r="J67" s="65"/>
      <c r="K67" s="65"/>
      <c r="L67" s="65"/>
      <c r="M67" s="69"/>
    </row>
    <row r="68" spans="1:13" x14ac:dyDescent="0.15">
      <c r="A68" s="61" t="s">
        <v>146</v>
      </c>
      <c r="B68" s="62"/>
      <c r="C68" s="62"/>
      <c r="D68" s="62"/>
      <c r="E68" s="62"/>
      <c r="F68" s="62"/>
      <c r="G68" s="62"/>
      <c r="H68" s="62"/>
      <c r="I68" s="62"/>
      <c r="J68" s="62"/>
      <c r="K68" s="62"/>
      <c r="L68" s="62"/>
      <c r="M68" s="68"/>
    </row>
    <row r="69" spans="1:13" x14ac:dyDescent="0.15">
      <c r="A69" s="63"/>
      <c r="B69" s="64" t="s">
        <v>1049</v>
      </c>
      <c r="C69" s="65" t="s">
        <v>1077</v>
      </c>
      <c r="D69" s="65"/>
      <c r="E69" s="65"/>
      <c r="F69" s="65"/>
      <c r="G69" s="65"/>
      <c r="H69" s="65"/>
      <c r="I69" s="65"/>
      <c r="J69" s="65"/>
      <c r="K69" s="65"/>
      <c r="L69" s="65"/>
      <c r="M69" s="69"/>
    </row>
    <row r="70" spans="1:13" x14ac:dyDescent="0.15">
      <c r="A70" s="66"/>
      <c r="B70" s="64" t="s">
        <v>1049</v>
      </c>
      <c r="C70" s="65" t="s">
        <v>1106</v>
      </c>
      <c r="D70" s="65"/>
      <c r="E70" s="65"/>
      <c r="F70" s="65"/>
      <c r="G70" s="65"/>
      <c r="H70" s="65"/>
      <c r="I70" s="65"/>
      <c r="J70" s="65"/>
      <c r="K70" s="65"/>
      <c r="L70" s="65"/>
      <c r="M70" s="69"/>
    </row>
    <row r="71" spans="1:13" x14ac:dyDescent="0.15">
      <c r="A71" s="66"/>
      <c r="B71" s="64" t="s">
        <v>1084</v>
      </c>
      <c r="C71" s="65" t="s">
        <v>1107</v>
      </c>
      <c r="D71" s="65"/>
      <c r="E71" s="65"/>
      <c r="F71" s="65"/>
      <c r="G71" s="65"/>
      <c r="H71" s="65"/>
      <c r="I71" s="65"/>
      <c r="J71" s="65"/>
      <c r="K71" s="65"/>
      <c r="L71" s="65"/>
      <c r="M71" s="69"/>
    </row>
    <row r="72" spans="1:13" x14ac:dyDescent="0.15">
      <c r="A72" s="66"/>
      <c r="B72" s="64" t="s">
        <v>1086</v>
      </c>
      <c r="C72" s="65" t="s">
        <v>1108</v>
      </c>
      <c r="D72" s="65"/>
      <c r="E72" s="65"/>
      <c r="F72" s="65"/>
      <c r="G72" s="65"/>
      <c r="H72" s="65"/>
      <c r="I72" s="65"/>
      <c r="J72" s="65"/>
      <c r="K72" s="65"/>
      <c r="L72" s="65"/>
      <c r="M72" s="69"/>
    </row>
    <row r="73" spans="1:13" x14ac:dyDescent="0.15">
      <c r="A73" s="66"/>
      <c r="B73" s="64" t="s">
        <v>1109</v>
      </c>
      <c r="C73" s="65" t="s">
        <v>1110</v>
      </c>
      <c r="D73" s="65"/>
      <c r="E73" s="65"/>
      <c r="F73" s="65"/>
      <c r="G73" s="65"/>
      <c r="H73" s="65"/>
      <c r="I73" s="65"/>
      <c r="J73" s="65"/>
      <c r="K73" s="65"/>
      <c r="L73" s="65"/>
      <c r="M73" s="69"/>
    </row>
    <row r="74" spans="1:13" x14ac:dyDescent="0.15">
      <c r="A74" s="66"/>
      <c r="B74" s="64" t="s">
        <v>1111</v>
      </c>
      <c r="C74" s="65" t="s">
        <v>1112</v>
      </c>
      <c r="D74" s="65"/>
      <c r="E74" s="65"/>
      <c r="F74" s="65"/>
      <c r="G74" s="65"/>
      <c r="H74" s="65"/>
      <c r="I74" s="65"/>
      <c r="J74" s="65"/>
      <c r="K74" s="65"/>
      <c r="L74" s="65"/>
      <c r="M74" s="69"/>
    </row>
    <row r="75" spans="1:13" x14ac:dyDescent="0.15">
      <c r="A75" s="66"/>
      <c r="B75" s="64" t="s">
        <v>1051</v>
      </c>
      <c r="C75" s="65" t="s">
        <v>1113</v>
      </c>
      <c r="D75" s="65"/>
      <c r="E75" s="65"/>
      <c r="F75" s="65"/>
      <c r="G75" s="65"/>
      <c r="H75" s="65"/>
      <c r="I75" s="65"/>
      <c r="J75" s="65"/>
      <c r="K75" s="65"/>
      <c r="L75" s="65"/>
      <c r="M75" s="69"/>
    </row>
    <row r="76" spans="1:13" x14ac:dyDescent="0.15">
      <c r="A76" s="67"/>
      <c r="B76" s="64"/>
      <c r="C76" s="65"/>
      <c r="D76" s="65"/>
      <c r="E76" s="65"/>
      <c r="F76" s="65"/>
      <c r="G76" s="65"/>
      <c r="H76" s="65"/>
      <c r="I76" s="65"/>
      <c r="J76" s="65"/>
      <c r="K76" s="65"/>
      <c r="L76" s="65"/>
      <c r="M76" s="69"/>
    </row>
    <row r="77" spans="1:13" x14ac:dyDescent="0.15">
      <c r="A77" s="61" t="s">
        <v>165</v>
      </c>
      <c r="B77" s="62"/>
      <c r="C77" s="62"/>
      <c r="D77" s="62"/>
      <c r="E77" s="62"/>
      <c r="F77" s="62"/>
      <c r="G77" s="62"/>
      <c r="H77" s="62"/>
      <c r="I77" s="62"/>
      <c r="J77" s="62"/>
      <c r="K77" s="62"/>
      <c r="L77" s="62"/>
      <c r="M77" s="68"/>
    </row>
    <row r="78" spans="1:13" x14ac:dyDescent="0.15">
      <c r="A78" s="63"/>
      <c r="B78" s="64" t="s">
        <v>1049</v>
      </c>
      <c r="C78" s="65" t="s">
        <v>1077</v>
      </c>
      <c r="D78" s="65"/>
      <c r="E78" s="65"/>
      <c r="F78" s="65"/>
      <c r="G78" s="65"/>
      <c r="H78" s="65"/>
      <c r="I78" s="65"/>
      <c r="J78" s="65"/>
      <c r="K78" s="65"/>
      <c r="L78" s="65"/>
      <c r="M78" s="69"/>
    </row>
    <row r="79" spans="1:13" x14ac:dyDescent="0.15">
      <c r="A79" s="66"/>
      <c r="B79" s="64" t="s">
        <v>1049</v>
      </c>
      <c r="C79" s="65" t="s">
        <v>1106</v>
      </c>
      <c r="D79" s="65"/>
      <c r="E79" s="65"/>
      <c r="F79" s="65"/>
      <c r="G79" s="65"/>
      <c r="H79" s="65"/>
      <c r="I79" s="65"/>
      <c r="J79" s="65"/>
      <c r="K79" s="65"/>
      <c r="L79" s="65"/>
      <c r="M79" s="69"/>
    </row>
    <row r="80" spans="1:13" x14ac:dyDescent="0.15">
      <c r="A80" s="66"/>
      <c r="B80" s="64" t="s">
        <v>1049</v>
      </c>
      <c r="C80" s="65" t="s">
        <v>1114</v>
      </c>
      <c r="D80" s="65"/>
      <c r="E80" s="65"/>
      <c r="F80" s="65"/>
      <c r="G80" s="65"/>
      <c r="H80" s="65"/>
      <c r="I80" s="65"/>
      <c r="J80" s="65"/>
      <c r="K80" s="65"/>
      <c r="L80" s="65"/>
      <c r="M80" s="69"/>
    </row>
    <row r="81" spans="1:13" x14ac:dyDescent="0.15">
      <c r="A81" s="66"/>
      <c r="B81" s="64" t="s">
        <v>1084</v>
      </c>
      <c r="C81" s="65" t="s">
        <v>1115</v>
      </c>
      <c r="D81" s="65"/>
      <c r="E81" s="65"/>
      <c r="F81" s="65"/>
      <c r="G81" s="65"/>
      <c r="H81" s="65"/>
      <c r="I81" s="65"/>
      <c r="J81" s="65"/>
      <c r="K81" s="65"/>
      <c r="L81" s="65"/>
      <c r="M81" s="69"/>
    </row>
    <row r="82" spans="1:13" x14ac:dyDescent="0.15">
      <c r="A82" s="66"/>
      <c r="B82" s="64" t="s">
        <v>1086</v>
      </c>
      <c r="C82" s="65" t="s">
        <v>1116</v>
      </c>
      <c r="D82" s="65"/>
      <c r="E82" s="65"/>
      <c r="F82" s="65"/>
      <c r="G82" s="65"/>
      <c r="H82" s="65"/>
      <c r="I82" s="65"/>
      <c r="J82" s="65"/>
      <c r="K82" s="65"/>
      <c r="L82" s="65"/>
      <c r="M82" s="69"/>
    </row>
    <row r="83" spans="1:13" x14ac:dyDescent="0.15">
      <c r="A83" s="66"/>
      <c r="B83" s="64" t="s">
        <v>1109</v>
      </c>
      <c r="C83" s="65" t="s">
        <v>1117</v>
      </c>
      <c r="D83" s="65"/>
      <c r="E83" s="65"/>
      <c r="F83" s="65"/>
      <c r="G83" s="65"/>
      <c r="H83" s="65"/>
      <c r="I83" s="65"/>
      <c r="J83" s="65"/>
      <c r="K83" s="65"/>
      <c r="L83" s="65"/>
      <c r="M83" s="69"/>
    </row>
    <row r="84" spans="1:13" x14ac:dyDescent="0.15">
      <c r="A84" s="66"/>
      <c r="B84" s="64" t="s">
        <v>1111</v>
      </c>
      <c r="C84" s="65" t="s">
        <v>1118</v>
      </c>
      <c r="D84" s="65"/>
      <c r="E84" s="65"/>
      <c r="F84" s="65"/>
      <c r="G84" s="65"/>
      <c r="H84" s="65"/>
      <c r="I84" s="65"/>
      <c r="J84" s="65"/>
      <c r="K84" s="65"/>
      <c r="L84" s="65"/>
      <c r="M84" s="69"/>
    </row>
    <row r="85" spans="1:13" x14ac:dyDescent="0.15">
      <c r="A85" s="66"/>
      <c r="B85" s="64" t="s">
        <v>1119</v>
      </c>
      <c r="C85" s="65" t="s">
        <v>1120</v>
      </c>
      <c r="D85" s="65"/>
      <c r="E85" s="65"/>
      <c r="F85" s="65"/>
      <c r="G85" s="65"/>
      <c r="H85" s="65"/>
      <c r="I85" s="65"/>
      <c r="J85" s="65"/>
      <c r="K85" s="65"/>
      <c r="L85" s="65"/>
      <c r="M85" s="69"/>
    </row>
    <row r="86" spans="1:13" x14ac:dyDescent="0.15">
      <c r="A86" s="66"/>
      <c r="B86" s="64" t="s">
        <v>1051</v>
      </c>
      <c r="C86" s="65" t="s">
        <v>1121</v>
      </c>
      <c r="D86" s="65"/>
      <c r="E86" s="65"/>
      <c r="F86" s="65"/>
      <c r="G86" s="65"/>
      <c r="H86" s="65"/>
      <c r="I86" s="65"/>
      <c r="J86" s="65"/>
      <c r="K86" s="65"/>
      <c r="L86" s="65"/>
      <c r="M86" s="69"/>
    </row>
    <row r="87" spans="1:13" x14ac:dyDescent="0.15">
      <c r="A87" s="67"/>
      <c r="B87" s="64"/>
      <c r="C87" s="65"/>
      <c r="D87" s="65"/>
      <c r="E87" s="65"/>
      <c r="F87" s="65"/>
      <c r="G87" s="65"/>
      <c r="H87" s="65"/>
      <c r="I87" s="65"/>
      <c r="J87" s="65"/>
      <c r="K87" s="65"/>
      <c r="L87" s="65"/>
      <c r="M87" s="69"/>
    </row>
    <row r="88" spans="1:13" x14ac:dyDescent="0.15">
      <c r="A88" s="61" t="s">
        <v>318</v>
      </c>
      <c r="B88" s="62"/>
      <c r="C88" s="62"/>
      <c r="D88" s="62"/>
      <c r="E88" s="62"/>
      <c r="F88" s="62"/>
      <c r="G88" s="62"/>
      <c r="H88" s="62"/>
      <c r="I88" s="62"/>
      <c r="J88" s="62"/>
      <c r="K88" s="62"/>
      <c r="L88" s="62"/>
      <c r="M88" s="68"/>
    </row>
    <row r="89" spans="1:13" x14ac:dyDescent="0.15">
      <c r="A89" s="63"/>
      <c r="B89" s="64" t="s">
        <v>1049</v>
      </c>
      <c r="C89" s="65" t="s">
        <v>1122</v>
      </c>
      <c r="D89" s="65"/>
      <c r="E89" s="65"/>
      <c r="F89" s="65"/>
      <c r="G89" s="65"/>
      <c r="H89" s="65"/>
      <c r="I89" s="65"/>
      <c r="J89" s="65"/>
      <c r="K89" s="65"/>
      <c r="L89" s="65"/>
      <c r="M89" s="69"/>
    </row>
    <row r="90" spans="1:13" x14ac:dyDescent="0.15">
      <c r="A90" s="66"/>
      <c r="B90" s="64" t="s">
        <v>1049</v>
      </c>
      <c r="C90" s="65" t="s">
        <v>1123</v>
      </c>
      <c r="D90" s="65"/>
      <c r="E90" s="65"/>
      <c r="F90" s="65"/>
      <c r="G90" s="65"/>
      <c r="H90" s="65"/>
      <c r="I90" s="65"/>
      <c r="J90" s="65"/>
      <c r="K90" s="65"/>
      <c r="L90" s="65"/>
      <c r="M90" s="69"/>
    </row>
    <row r="91" spans="1:13" x14ac:dyDescent="0.15">
      <c r="A91" s="66"/>
      <c r="B91" s="64" t="s">
        <v>1049</v>
      </c>
      <c r="C91" s="65" t="s">
        <v>1106</v>
      </c>
      <c r="D91" s="65"/>
      <c r="E91" s="65"/>
      <c r="F91" s="65"/>
      <c r="G91" s="65"/>
      <c r="H91" s="65"/>
      <c r="I91" s="65"/>
      <c r="J91" s="65"/>
      <c r="K91" s="65"/>
      <c r="L91" s="65"/>
      <c r="M91" s="69"/>
    </row>
    <row r="92" spans="1:13" x14ac:dyDescent="0.15">
      <c r="A92" s="66"/>
      <c r="B92" s="64" t="s">
        <v>1049</v>
      </c>
      <c r="C92" s="65" t="s">
        <v>1124</v>
      </c>
      <c r="D92" s="65"/>
      <c r="E92" s="65"/>
      <c r="F92" s="65"/>
      <c r="G92" s="65"/>
      <c r="H92" s="65"/>
      <c r="I92" s="65"/>
      <c r="J92" s="65"/>
      <c r="K92" s="65"/>
      <c r="L92" s="65"/>
      <c r="M92" s="69"/>
    </row>
    <row r="93" spans="1:13" x14ac:dyDescent="0.15">
      <c r="A93" s="66"/>
      <c r="B93" s="64" t="s">
        <v>1084</v>
      </c>
      <c r="C93" s="65" t="s">
        <v>1125</v>
      </c>
      <c r="D93" s="65"/>
      <c r="E93" s="65"/>
      <c r="F93" s="65"/>
      <c r="G93" s="65"/>
      <c r="H93" s="65"/>
      <c r="I93" s="65"/>
      <c r="J93" s="65"/>
      <c r="K93" s="65"/>
      <c r="L93" s="65"/>
      <c r="M93" s="69"/>
    </row>
    <row r="94" spans="1:13" x14ac:dyDescent="0.15">
      <c r="A94" s="66"/>
      <c r="B94" s="64" t="s">
        <v>1086</v>
      </c>
      <c r="C94" s="65" t="s">
        <v>1126</v>
      </c>
      <c r="D94" s="65"/>
      <c r="E94" s="65"/>
      <c r="F94" s="65"/>
      <c r="G94" s="65"/>
      <c r="H94" s="65"/>
      <c r="I94" s="65"/>
      <c r="J94" s="65"/>
      <c r="K94" s="65"/>
      <c r="L94" s="65"/>
      <c r="M94" s="69"/>
    </row>
    <row r="95" spans="1:13" x14ac:dyDescent="0.15">
      <c r="A95" s="66"/>
      <c r="B95" s="64" t="s">
        <v>1109</v>
      </c>
      <c r="C95" s="65" t="s">
        <v>1127</v>
      </c>
      <c r="D95" s="65"/>
      <c r="E95" s="65"/>
      <c r="F95" s="65"/>
      <c r="G95" s="65"/>
      <c r="H95" s="65"/>
      <c r="I95" s="65"/>
      <c r="J95" s="65"/>
      <c r="K95" s="65"/>
      <c r="L95" s="65"/>
      <c r="M95" s="69"/>
    </row>
    <row r="96" spans="1:13" x14ac:dyDescent="0.15">
      <c r="A96" s="66"/>
      <c r="B96" s="64" t="s">
        <v>1111</v>
      </c>
      <c r="C96" s="65" t="s">
        <v>1123</v>
      </c>
      <c r="D96" s="65"/>
      <c r="E96" s="65"/>
      <c r="F96" s="65"/>
      <c r="G96" s="65"/>
      <c r="H96" s="65"/>
      <c r="I96" s="65"/>
      <c r="J96" s="65"/>
      <c r="K96" s="65"/>
      <c r="L96" s="65"/>
      <c r="M96" s="69"/>
    </row>
    <row r="97" spans="1:13" x14ac:dyDescent="0.15">
      <c r="A97" s="66"/>
      <c r="B97" s="64" t="s">
        <v>1119</v>
      </c>
      <c r="C97" s="65" t="s">
        <v>1128</v>
      </c>
      <c r="D97" s="65"/>
      <c r="E97" s="65"/>
      <c r="F97" s="65"/>
      <c r="G97" s="65"/>
      <c r="H97" s="65"/>
      <c r="I97" s="65"/>
      <c r="J97" s="65"/>
      <c r="K97" s="65"/>
      <c r="L97" s="65"/>
      <c r="M97" s="69"/>
    </row>
    <row r="98" spans="1:13" x14ac:dyDescent="0.15">
      <c r="A98" s="66"/>
      <c r="B98" s="64" t="s">
        <v>1051</v>
      </c>
      <c r="C98" s="65" t="s">
        <v>1129</v>
      </c>
      <c r="D98" s="65"/>
      <c r="E98" s="65"/>
      <c r="F98" s="65"/>
      <c r="G98" s="65"/>
      <c r="H98" s="65"/>
      <c r="I98" s="65"/>
      <c r="J98" s="65"/>
      <c r="K98" s="65"/>
      <c r="L98" s="65"/>
      <c r="M98" s="69"/>
    </row>
    <row r="99" spans="1:13" x14ac:dyDescent="0.15">
      <c r="A99" s="67"/>
      <c r="B99" s="64"/>
      <c r="C99" s="65"/>
      <c r="D99" s="65"/>
      <c r="E99" s="65"/>
      <c r="F99" s="65"/>
      <c r="G99" s="65"/>
      <c r="H99" s="65"/>
      <c r="I99" s="65"/>
      <c r="J99" s="65"/>
      <c r="K99" s="65"/>
      <c r="L99" s="65"/>
      <c r="M99" s="69"/>
    </row>
    <row r="100" spans="1:13" x14ac:dyDescent="0.15">
      <c r="A100" s="61" t="s">
        <v>189</v>
      </c>
      <c r="B100" s="62"/>
      <c r="C100" s="62"/>
      <c r="D100" s="62"/>
      <c r="E100" s="62"/>
      <c r="F100" s="62"/>
      <c r="G100" s="62"/>
      <c r="H100" s="62"/>
      <c r="I100" s="62"/>
      <c r="J100" s="62"/>
      <c r="K100" s="62"/>
      <c r="L100" s="62"/>
      <c r="M100" s="68"/>
    </row>
    <row r="101" spans="1:13" x14ac:dyDescent="0.15">
      <c r="A101" s="63"/>
      <c r="B101" s="64" t="s">
        <v>1049</v>
      </c>
      <c r="C101" s="65" t="s">
        <v>1083</v>
      </c>
      <c r="D101" s="65"/>
      <c r="E101" s="65"/>
      <c r="F101" s="65"/>
      <c r="G101" s="65"/>
      <c r="H101" s="65"/>
      <c r="I101" s="65"/>
      <c r="J101" s="65"/>
      <c r="K101" s="65"/>
      <c r="L101" s="65"/>
      <c r="M101" s="69"/>
    </row>
    <row r="102" spans="1:13" x14ac:dyDescent="0.15">
      <c r="A102" s="66"/>
      <c r="B102" s="64" t="s">
        <v>1049</v>
      </c>
      <c r="C102" s="65" t="s">
        <v>1106</v>
      </c>
      <c r="D102" s="65"/>
      <c r="E102" s="65"/>
      <c r="F102" s="65"/>
      <c r="G102" s="65"/>
      <c r="H102" s="65"/>
      <c r="I102" s="65"/>
      <c r="J102" s="65"/>
      <c r="K102" s="65"/>
      <c r="L102" s="65"/>
      <c r="M102" s="69"/>
    </row>
    <row r="103" spans="1:13" x14ac:dyDescent="0.15">
      <c r="A103" s="66"/>
      <c r="B103" s="64" t="s">
        <v>1049</v>
      </c>
      <c r="C103" s="65" t="s">
        <v>1124</v>
      </c>
      <c r="D103" s="65"/>
      <c r="E103" s="65"/>
      <c r="F103" s="65"/>
      <c r="G103" s="65"/>
      <c r="H103" s="65"/>
      <c r="I103" s="65"/>
      <c r="J103" s="65"/>
      <c r="K103" s="65"/>
      <c r="L103" s="65"/>
      <c r="M103" s="69"/>
    </row>
    <row r="104" spans="1:13" x14ac:dyDescent="0.15">
      <c r="A104" s="66"/>
      <c r="B104" s="64" t="s">
        <v>1084</v>
      </c>
      <c r="C104" s="65" t="s">
        <v>1125</v>
      </c>
      <c r="D104" s="65"/>
      <c r="E104" s="65"/>
      <c r="F104" s="65"/>
      <c r="G104" s="65"/>
      <c r="H104" s="65"/>
      <c r="I104" s="65"/>
      <c r="J104" s="65"/>
      <c r="K104" s="65"/>
      <c r="L104" s="65"/>
      <c r="M104" s="69"/>
    </row>
    <row r="105" spans="1:13" x14ac:dyDescent="0.15">
      <c r="A105" s="66"/>
      <c r="B105" s="64" t="s">
        <v>1086</v>
      </c>
      <c r="C105" s="65" t="s">
        <v>1130</v>
      </c>
      <c r="D105" s="65"/>
      <c r="E105" s="65"/>
      <c r="F105" s="65"/>
      <c r="G105" s="65"/>
      <c r="H105" s="65"/>
      <c r="I105" s="65"/>
      <c r="J105" s="65"/>
      <c r="K105" s="65"/>
      <c r="L105" s="65"/>
      <c r="M105" s="69"/>
    </row>
    <row r="106" spans="1:13" x14ac:dyDescent="0.15">
      <c r="A106" s="66"/>
      <c r="B106" s="64" t="s">
        <v>1109</v>
      </c>
      <c r="C106" s="65" t="s">
        <v>1131</v>
      </c>
      <c r="D106" s="65"/>
      <c r="E106" s="65"/>
      <c r="F106" s="65"/>
      <c r="G106" s="65"/>
      <c r="H106" s="65"/>
      <c r="I106" s="65"/>
      <c r="J106" s="65"/>
      <c r="K106" s="65"/>
      <c r="L106" s="65"/>
      <c r="M106" s="69"/>
    </row>
    <row r="107" spans="1:13" x14ac:dyDescent="0.15">
      <c r="A107" s="66"/>
      <c r="B107" s="64" t="s">
        <v>1111</v>
      </c>
      <c r="C107" s="65" t="s">
        <v>1132</v>
      </c>
      <c r="D107" s="65"/>
      <c r="E107" s="65"/>
      <c r="F107" s="65"/>
      <c r="G107" s="65"/>
      <c r="H107" s="65"/>
      <c r="I107" s="65"/>
      <c r="J107" s="65"/>
      <c r="K107" s="65"/>
      <c r="L107" s="65"/>
      <c r="M107" s="69"/>
    </row>
    <row r="108" spans="1:13" x14ac:dyDescent="0.15">
      <c r="A108" s="66"/>
      <c r="B108" s="64" t="s">
        <v>1051</v>
      </c>
      <c r="C108" s="65" t="s">
        <v>1133</v>
      </c>
      <c r="D108" s="65"/>
      <c r="E108" s="65"/>
      <c r="F108" s="65"/>
      <c r="G108" s="65"/>
      <c r="H108" s="65"/>
      <c r="I108" s="65"/>
      <c r="J108" s="65"/>
      <c r="K108" s="65"/>
      <c r="L108" s="65"/>
      <c r="M108" s="69"/>
    </row>
    <row r="109" spans="1:13" x14ac:dyDescent="0.15">
      <c r="A109" s="67"/>
      <c r="B109" s="64"/>
      <c r="C109" s="65"/>
      <c r="D109" s="65"/>
      <c r="E109" s="65"/>
      <c r="F109" s="65"/>
      <c r="G109" s="65"/>
      <c r="H109" s="65"/>
      <c r="I109" s="65"/>
      <c r="J109" s="65"/>
      <c r="K109" s="65"/>
      <c r="L109" s="65"/>
      <c r="M109" s="69"/>
    </row>
    <row r="110" spans="1:13" x14ac:dyDescent="0.15">
      <c r="A110" s="61" t="s">
        <v>193</v>
      </c>
      <c r="B110" s="62"/>
      <c r="C110" s="62"/>
      <c r="D110" s="62"/>
      <c r="E110" s="62"/>
      <c r="F110" s="62"/>
      <c r="G110" s="62"/>
      <c r="H110" s="62"/>
      <c r="I110" s="62"/>
      <c r="J110" s="62"/>
      <c r="K110" s="62"/>
      <c r="L110" s="62"/>
      <c r="M110" s="68"/>
    </row>
    <row r="111" spans="1:13" x14ac:dyDescent="0.15">
      <c r="A111" s="63"/>
      <c r="B111" s="64" t="s">
        <v>1049</v>
      </c>
      <c r="C111" s="65" t="s">
        <v>1106</v>
      </c>
      <c r="D111" s="65"/>
      <c r="E111" s="65"/>
      <c r="F111" s="65"/>
      <c r="G111" s="65"/>
      <c r="H111" s="65"/>
      <c r="I111" s="65"/>
      <c r="J111" s="65"/>
      <c r="K111" s="65"/>
      <c r="L111" s="65"/>
      <c r="M111" s="69"/>
    </row>
    <row r="112" spans="1:13" x14ac:dyDescent="0.15">
      <c r="A112" s="66"/>
      <c r="B112" s="64" t="s">
        <v>1049</v>
      </c>
      <c r="C112" s="65" t="s">
        <v>1099</v>
      </c>
      <c r="D112" s="65"/>
      <c r="E112" s="65"/>
      <c r="F112" s="65"/>
      <c r="G112" s="65"/>
      <c r="H112" s="65"/>
      <c r="I112" s="65"/>
      <c r="J112" s="65"/>
      <c r="K112" s="65"/>
      <c r="L112" s="65"/>
      <c r="M112" s="69"/>
    </row>
    <row r="113" spans="1:13" x14ac:dyDescent="0.15">
      <c r="A113" s="66"/>
      <c r="B113" s="64" t="s">
        <v>1084</v>
      </c>
      <c r="C113" s="65" t="s">
        <v>1134</v>
      </c>
      <c r="D113" s="65"/>
      <c r="E113" s="65"/>
      <c r="F113" s="65"/>
      <c r="G113" s="65"/>
      <c r="H113" s="65"/>
      <c r="I113" s="65"/>
      <c r="J113" s="65"/>
      <c r="K113" s="65"/>
      <c r="L113" s="65"/>
      <c r="M113" s="69"/>
    </row>
    <row r="114" spans="1:13" x14ac:dyDescent="0.15">
      <c r="A114" s="66"/>
      <c r="B114" s="64" t="s">
        <v>1086</v>
      </c>
      <c r="C114" s="65" t="s">
        <v>1135</v>
      </c>
      <c r="D114" s="65"/>
      <c r="E114" s="65"/>
      <c r="F114" s="65"/>
      <c r="G114" s="65"/>
      <c r="H114" s="65"/>
      <c r="I114" s="65"/>
      <c r="J114" s="65"/>
      <c r="K114" s="65"/>
      <c r="L114" s="65"/>
      <c r="M114" s="69"/>
    </row>
    <row r="115" spans="1:13" x14ac:dyDescent="0.15">
      <c r="A115" s="66"/>
      <c r="B115" s="64" t="s">
        <v>1051</v>
      </c>
      <c r="C115" s="65" t="s">
        <v>1136</v>
      </c>
      <c r="D115" s="65"/>
      <c r="E115" s="65"/>
      <c r="F115" s="65"/>
      <c r="G115" s="65"/>
      <c r="H115" s="65"/>
      <c r="I115" s="65"/>
      <c r="J115" s="65"/>
      <c r="K115" s="65"/>
      <c r="L115" s="65"/>
      <c r="M115" s="69"/>
    </row>
    <row r="116" spans="1:13" x14ac:dyDescent="0.15">
      <c r="A116" s="67"/>
      <c r="B116" s="64"/>
      <c r="C116" s="65"/>
      <c r="D116" s="65"/>
      <c r="E116" s="65"/>
      <c r="F116" s="65"/>
      <c r="G116" s="65"/>
      <c r="H116" s="65"/>
      <c r="I116" s="65"/>
      <c r="J116" s="65"/>
      <c r="K116" s="65"/>
      <c r="L116" s="65"/>
      <c r="M116" s="69"/>
    </row>
    <row r="117" spans="1:13" x14ac:dyDescent="0.15">
      <c r="A117" s="61" t="s">
        <v>700</v>
      </c>
      <c r="B117" s="62"/>
      <c r="C117" s="62"/>
      <c r="D117" s="62"/>
      <c r="E117" s="62"/>
      <c r="F117" s="62"/>
      <c r="G117" s="62"/>
      <c r="H117" s="62"/>
      <c r="I117" s="62"/>
      <c r="J117" s="62"/>
      <c r="K117" s="62"/>
      <c r="L117" s="62"/>
      <c r="M117" s="68"/>
    </row>
    <row r="118" spans="1:13" x14ac:dyDescent="0.15">
      <c r="A118" s="63"/>
      <c r="B118" s="64" t="s">
        <v>1065</v>
      </c>
      <c r="C118" s="65" t="s">
        <v>1137</v>
      </c>
      <c r="D118" s="65"/>
      <c r="E118" s="65"/>
      <c r="F118" s="65"/>
      <c r="G118" s="65"/>
      <c r="H118" s="65"/>
      <c r="I118" s="65"/>
      <c r="J118" s="65"/>
      <c r="K118" s="65"/>
      <c r="L118" s="65"/>
      <c r="M118" s="69"/>
    </row>
    <row r="119" spans="1:13" x14ac:dyDescent="0.15">
      <c r="A119" s="66"/>
      <c r="B119" s="64" t="s">
        <v>1066</v>
      </c>
      <c r="C119" s="65" t="s">
        <v>1138</v>
      </c>
      <c r="D119" s="65"/>
      <c r="E119" s="65"/>
      <c r="F119" s="65"/>
      <c r="G119" s="65"/>
      <c r="H119" s="65"/>
      <c r="I119" s="65"/>
      <c r="J119" s="65"/>
      <c r="K119" s="65"/>
      <c r="L119" s="65"/>
      <c r="M119" s="69"/>
    </row>
    <row r="120" spans="1:13" x14ac:dyDescent="0.15">
      <c r="A120" s="66"/>
      <c r="B120" s="64" t="s">
        <v>1068</v>
      </c>
      <c r="C120" s="65" t="s">
        <v>1139</v>
      </c>
      <c r="D120" s="65"/>
      <c r="E120" s="65"/>
      <c r="F120" s="65"/>
      <c r="G120" s="65"/>
      <c r="H120" s="65"/>
      <c r="I120" s="65"/>
      <c r="J120" s="65"/>
      <c r="K120" s="65"/>
      <c r="L120" s="65"/>
      <c r="M120" s="69"/>
    </row>
    <row r="121" spans="1:13" x14ac:dyDescent="0.15">
      <c r="A121" s="66"/>
      <c r="B121" s="64" t="s">
        <v>1070</v>
      </c>
      <c r="C121" s="65" t="s">
        <v>1140</v>
      </c>
      <c r="D121" s="65"/>
      <c r="E121" s="65"/>
      <c r="F121" s="65"/>
      <c r="G121" s="65"/>
      <c r="H121" s="65"/>
      <c r="I121" s="65"/>
      <c r="J121" s="65"/>
      <c r="K121" s="65"/>
      <c r="L121" s="65"/>
      <c r="M121" s="69"/>
    </row>
    <row r="122" spans="1:13" x14ac:dyDescent="0.15">
      <c r="A122" s="66"/>
      <c r="B122" s="64" t="s">
        <v>1051</v>
      </c>
      <c r="C122" s="65" t="s">
        <v>1141</v>
      </c>
      <c r="D122" s="65"/>
      <c r="E122" s="65"/>
      <c r="F122" s="65"/>
      <c r="G122" s="65"/>
      <c r="H122" s="65"/>
      <c r="I122" s="65"/>
      <c r="J122" s="65"/>
      <c r="K122" s="65"/>
      <c r="L122" s="65"/>
      <c r="M122" s="69"/>
    </row>
    <row r="123" spans="1:13" x14ac:dyDescent="0.15">
      <c r="A123" s="67"/>
      <c r="B123" s="64"/>
      <c r="C123" s="65"/>
      <c r="D123" s="65"/>
      <c r="E123" s="65"/>
      <c r="F123" s="65"/>
      <c r="G123" s="65"/>
      <c r="H123" s="65"/>
      <c r="I123" s="65"/>
      <c r="J123" s="65"/>
      <c r="K123" s="65"/>
      <c r="L123" s="65"/>
      <c r="M123" s="69"/>
    </row>
    <row r="124" spans="1:13" x14ac:dyDescent="0.15">
      <c r="A124" s="61" t="s">
        <v>200</v>
      </c>
      <c r="B124" s="62"/>
      <c r="C124" s="62"/>
      <c r="D124" s="62"/>
      <c r="E124" s="62"/>
      <c r="F124" s="62"/>
      <c r="G124" s="62"/>
      <c r="H124" s="62"/>
      <c r="I124" s="62"/>
      <c r="J124" s="62"/>
      <c r="K124" s="62"/>
      <c r="L124" s="62"/>
      <c r="M124" s="68"/>
    </row>
    <row r="125" spans="1:13" x14ac:dyDescent="0.15">
      <c r="A125" s="63"/>
      <c r="B125" s="64" t="s">
        <v>1049</v>
      </c>
      <c r="C125" s="65" t="s">
        <v>1077</v>
      </c>
      <c r="D125" s="65"/>
      <c r="E125" s="65"/>
      <c r="F125" s="65"/>
      <c r="G125" s="65"/>
      <c r="H125" s="65"/>
      <c r="I125" s="65"/>
      <c r="J125" s="65"/>
      <c r="K125" s="65"/>
      <c r="L125" s="65"/>
      <c r="M125" s="69"/>
    </row>
    <row r="126" spans="1:13" x14ac:dyDescent="0.15">
      <c r="A126" s="66"/>
      <c r="B126" s="64" t="s">
        <v>1049</v>
      </c>
      <c r="C126" s="65" t="s">
        <v>1142</v>
      </c>
      <c r="D126" s="65"/>
      <c r="E126" s="65"/>
      <c r="F126" s="65"/>
      <c r="G126" s="65"/>
      <c r="H126" s="65"/>
      <c r="I126" s="65"/>
      <c r="J126" s="65"/>
      <c r="K126" s="65"/>
      <c r="L126" s="65"/>
      <c r="M126" s="69"/>
    </row>
    <row r="127" spans="1:13" x14ac:dyDescent="0.15">
      <c r="A127" s="66"/>
      <c r="B127" s="64" t="s">
        <v>1084</v>
      </c>
      <c r="C127" s="65" t="s">
        <v>1143</v>
      </c>
      <c r="D127" s="65"/>
      <c r="E127" s="65"/>
      <c r="F127" s="65"/>
      <c r="G127" s="65"/>
      <c r="H127" s="65"/>
      <c r="I127" s="65"/>
      <c r="J127" s="65"/>
      <c r="K127" s="65"/>
      <c r="L127" s="65"/>
      <c r="M127" s="69"/>
    </row>
    <row r="128" spans="1:13" x14ac:dyDescent="0.15">
      <c r="A128" s="66"/>
      <c r="B128" s="64" t="s">
        <v>1086</v>
      </c>
      <c r="C128" s="65" t="s">
        <v>1144</v>
      </c>
      <c r="D128" s="65"/>
      <c r="E128" s="65"/>
      <c r="F128" s="65"/>
      <c r="G128" s="65"/>
      <c r="H128" s="65"/>
      <c r="I128" s="65"/>
      <c r="J128" s="65"/>
      <c r="K128" s="65"/>
      <c r="L128" s="65"/>
      <c r="M128" s="69"/>
    </row>
    <row r="129" spans="1:13" x14ac:dyDescent="0.15">
      <c r="A129" s="66"/>
      <c r="B129" s="64" t="s">
        <v>1109</v>
      </c>
      <c r="C129" s="65" t="s">
        <v>1145</v>
      </c>
      <c r="D129" s="65"/>
      <c r="E129" s="65"/>
      <c r="F129" s="65"/>
      <c r="G129" s="65"/>
      <c r="H129" s="65"/>
      <c r="I129" s="65"/>
      <c r="J129" s="65"/>
      <c r="K129" s="65"/>
      <c r="L129" s="65"/>
      <c r="M129" s="69"/>
    </row>
    <row r="130" spans="1:13" x14ac:dyDescent="0.15">
      <c r="A130" s="66"/>
      <c r="B130" s="64" t="s">
        <v>1111</v>
      </c>
      <c r="C130" s="65" t="s">
        <v>1146</v>
      </c>
      <c r="D130" s="65"/>
      <c r="E130" s="65"/>
      <c r="F130" s="65"/>
      <c r="G130" s="65"/>
      <c r="H130" s="65"/>
      <c r="I130" s="65"/>
      <c r="J130" s="65"/>
      <c r="K130" s="65"/>
      <c r="L130" s="65"/>
      <c r="M130" s="69"/>
    </row>
    <row r="131" spans="1:13" x14ac:dyDescent="0.15">
      <c r="A131" s="66"/>
      <c r="B131" s="64" t="s">
        <v>1051</v>
      </c>
      <c r="C131" s="65" t="s">
        <v>1147</v>
      </c>
      <c r="D131" s="65"/>
      <c r="E131" s="65"/>
      <c r="F131" s="65"/>
      <c r="G131" s="65"/>
      <c r="H131" s="65"/>
      <c r="I131" s="65"/>
      <c r="J131" s="65"/>
      <c r="K131" s="65"/>
      <c r="L131" s="65"/>
      <c r="M131" s="69"/>
    </row>
    <row r="132" spans="1:13" x14ac:dyDescent="0.15">
      <c r="A132" s="67"/>
      <c r="B132" s="64"/>
      <c r="C132" s="65"/>
      <c r="D132" s="65"/>
      <c r="E132" s="65"/>
      <c r="F132" s="65"/>
      <c r="G132" s="65"/>
      <c r="H132" s="65"/>
      <c r="I132" s="65"/>
      <c r="J132" s="65"/>
      <c r="K132" s="65"/>
      <c r="L132" s="65"/>
      <c r="M132" s="69"/>
    </row>
    <row r="133" spans="1:13" x14ac:dyDescent="0.15">
      <c r="A133" s="61" t="s">
        <v>154</v>
      </c>
      <c r="B133" s="62"/>
      <c r="C133" s="180" t="s">
        <v>1284</v>
      </c>
      <c r="D133" s="62"/>
      <c r="E133" s="62"/>
      <c r="F133" s="62"/>
      <c r="G133" s="62"/>
      <c r="H133" s="62"/>
      <c r="I133" s="62"/>
      <c r="J133" s="62"/>
      <c r="K133" s="62"/>
      <c r="L133" s="62"/>
      <c r="M133" s="68"/>
    </row>
    <row r="134" spans="1:13" x14ac:dyDescent="0.15">
      <c r="A134" s="63"/>
      <c r="B134" s="64" t="s">
        <v>1049</v>
      </c>
      <c r="C134" s="65" t="s">
        <v>1148</v>
      </c>
      <c r="D134" s="65"/>
      <c r="E134" s="65"/>
      <c r="F134" s="65"/>
      <c r="G134" s="65"/>
      <c r="H134" s="65"/>
      <c r="I134" s="65"/>
      <c r="J134" s="65"/>
      <c r="K134" s="65"/>
      <c r="L134" s="65"/>
      <c r="M134" s="69"/>
    </row>
    <row r="135" spans="1:13" x14ac:dyDescent="0.15">
      <c r="A135" s="66"/>
      <c r="B135" s="64" t="s">
        <v>1049</v>
      </c>
      <c r="C135" s="65" t="s">
        <v>1149</v>
      </c>
      <c r="D135" s="65"/>
      <c r="E135" s="65"/>
      <c r="F135" s="65"/>
      <c r="G135" s="65"/>
      <c r="H135" s="65"/>
      <c r="I135" s="65"/>
      <c r="J135" s="65"/>
      <c r="K135" s="65"/>
      <c r="L135" s="65"/>
      <c r="M135" s="69"/>
    </row>
    <row r="136" spans="1:13" x14ac:dyDescent="0.15">
      <c r="A136" s="66"/>
      <c r="B136" s="64" t="s">
        <v>1049</v>
      </c>
      <c r="C136" s="65" t="s">
        <v>1150</v>
      </c>
      <c r="D136" s="65"/>
      <c r="E136" s="65"/>
      <c r="F136" s="65"/>
      <c r="G136" s="65"/>
      <c r="H136" s="65"/>
      <c r="I136" s="65"/>
      <c r="J136" s="65"/>
      <c r="K136" s="65"/>
      <c r="L136" s="65"/>
      <c r="M136" s="69"/>
    </row>
    <row r="137" spans="1:13" x14ac:dyDescent="0.15">
      <c r="A137" s="66"/>
      <c r="B137" s="64" t="s">
        <v>1084</v>
      </c>
      <c r="C137" s="65" t="s">
        <v>1151</v>
      </c>
      <c r="D137" s="65"/>
      <c r="E137" s="65"/>
      <c r="F137" s="65"/>
      <c r="G137" s="65"/>
      <c r="H137" s="65"/>
      <c r="I137" s="65"/>
      <c r="J137" s="65"/>
      <c r="K137" s="65"/>
      <c r="L137" s="65"/>
      <c r="M137" s="69"/>
    </row>
    <row r="138" spans="1:13" x14ac:dyDescent="0.15">
      <c r="A138" s="66"/>
      <c r="B138" s="64" t="s">
        <v>1086</v>
      </c>
      <c r="C138" s="65" t="s">
        <v>1152</v>
      </c>
      <c r="D138" s="65"/>
      <c r="E138" s="65"/>
      <c r="F138" s="65"/>
      <c r="G138" s="65"/>
      <c r="H138" s="65"/>
      <c r="I138" s="65"/>
      <c r="J138" s="65"/>
      <c r="K138" s="65"/>
      <c r="L138" s="65"/>
      <c r="M138" s="69"/>
    </row>
    <row r="139" spans="1:13" x14ac:dyDescent="0.15">
      <c r="A139" s="66"/>
      <c r="B139" s="64" t="s">
        <v>1051</v>
      </c>
      <c r="C139" s="65" t="s">
        <v>1285</v>
      </c>
      <c r="D139" s="65"/>
      <c r="E139" s="65"/>
      <c r="F139" s="65"/>
      <c r="G139" s="65"/>
      <c r="H139" s="65"/>
      <c r="I139" s="65"/>
      <c r="J139" s="65"/>
      <c r="K139" s="65"/>
      <c r="L139" s="65"/>
      <c r="M139" s="69"/>
    </row>
    <row r="140" spans="1:13" x14ac:dyDescent="0.15">
      <c r="A140" s="67"/>
      <c r="B140" s="64"/>
      <c r="C140" s="65"/>
      <c r="D140" s="65"/>
      <c r="E140" s="65"/>
      <c r="F140" s="65"/>
      <c r="G140" s="65"/>
      <c r="H140" s="65"/>
      <c r="I140" s="65"/>
      <c r="J140" s="65"/>
      <c r="K140" s="65"/>
      <c r="L140" s="65"/>
      <c r="M140" s="69"/>
    </row>
    <row r="141" spans="1:13" x14ac:dyDescent="0.15">
      <c r="A141" s="61" t="s">
        <v>184</v>
      </c>
      <c r="B141" s="62"/>
      <c r="C141" s="62"/>
      <c r="D141" s="62"/>
      <c r="E141" s="62"/>
      <c r="F141" s="62"/>
      <c r="G141" s="62"/>
      <c r="H141" s="62"/>
      <c r="I141" s="62"/>
      <c r="J141" s="62"/>
      <c r="K141" s="62"/>
      <c r="L141" s="62"/>
      <c r="M141" s="68"/>
    </row>
    <row r="142" spans="1:13" x14ac:dyDescent="0.15">
      <c r="A142" s="63"/>
      <c r="B142" s="64" t="s">
        <v>1049</v>
      </c>
      <c r="C142" s="65" t="s">
        <v>1153</v>
      </c>
      <c r="D142" s="65"/>
      <c r="E142" s="65"/>
      <c r="F142" s="65"/>
      <c r="G142" s="65"/>
      <c r="H142" s="65"/>
      <c r="I142" s="65"/>
      <c r="J142" s="65"/>
      <c r="K142" s="65"/>
      <c r="L142" s="65"/>
      <c r="M142" s="69"/>
    </row>
    <row r="143" spans="1:13" x14ac:dyDescent="0.15">
      <c r="A143" s="66"/>
      <c r="B143" s="64" t="s">
        <v>1049</v>
      </c>
      <c r="C143" s="65" t="s">
        <v>1154</v>
      </c>
      <c r="D143" s="65"/>
      <c r="E143" s="65"/>
      <c r="F143" s="65"/>
      <c r="G143" s="65"/>
      <c r="H143" s="65"/>
      <c r="I143" s="65"/>
      <c r="J143" s="65"/>
      <c r="K143" s="65"/>
      <c r="L143" s="65"/>
      <c r="M143" s="69"/>
    </row>
    <row r="144" spans="1:13" x14ac:dyDescent="0.15">
      <c r="A144" s="66"/>
      <c r="B144" s="64" t="s">
        <v>1049</v>
      </c>
      <c r="C144" s="65" t="s">
        <v>1155</v>
      </c>
      <c r="D144" s="65"/>
      <c r="E144" s="65"/>
      <c r="F144" s="65"/>
      <c r="G144" s="65"/>
      <c r="H144" s="65"/>
      <c r="I144" s="65"/>
      <c r="J144" s="65"/>
      <c r="K144" s="65"/>
      <c r="L144" s="65"/>
      <c r="M144" s="69"/>
    </row>
    <row r="145" spans="1:13" x14ac:dyDescent="0.15">
      <c r="A145" s="66"/>
      <c r="B145" s="64" t="s">
        <v>1084</v>
      </c>
      <c r="C145" s="65" t="s">
        <v>1156</v>
      </c>
      <c r="D145" s="65"/>
      <c r="E145" s="65"/>
      <c r="F145" s="65"/>
      <c r="G145" s="65"/>
      <c r="H145" s="65"/>
      <c r="I145" s="65"/>
      <c r="J145" s="65"/>
      <c r="K145" s="65"/>
      <c r="L145" s="65"/>
      <c r="M145" s="69"/>
    </row>
    <row r="146" spans="1:13" x14ac:dyDescent="0.15">
      <c r="A146" s="66"/>
      <c r="B146" s="64" t="s">
        <v>1086</v>
      </c>
      <c r="C146" s="65" t="s">
        <v>1157</v>
      </c>
      <c r="D146" s="65"/>
      <c r="E146" s="65"/>
      <c r="F146" s="65"/>
      <c r="G146" s="65"/>
      <c r="H146" s="65"/>
      <c r="I146" s="65"/>
      <c r="J146" s="65"/>
      <c r="K146" s="65"/>
      <c r="L146" s="65"/>
      <c r="M146" s="69"/>
    </row>
    <row r="147" spans="1:13" x14ac:dyDescent="0.15">
      <c r="A147" s="66"/>
      <c r="B147" s="64" t="s">
        <v>1109</v>
      </c>
      <c r="C147" s="65" t="s">
        <v>1158</v>
      </c>
      <c r="D147" s="65"/>
      <c r="E147" s="65"/>
      <c r="F147" s="65"/>
      <c r="G147" s="65"/>
      <c r="H147" s="65"/>
      <c r="I147" s="65"/>
      <c r="J147" s="65"/>
      <c r="K147" s="65"/>
      <c r="L147" s="65"/>
      <c r="M147" s="69"/>
    </row>
    <row r="148" spans="1:13" x14ac:dyDescent="0.15">
      <c r="A148" s="66"/>
      <c r="B148" s="64" t="s">
        <v>1051</v>
      </c>
      <c r="C148" s="65" t="s">
        <v>1159</v>
      </c>
      <c r="D148" s="65"/>
      <c r="E148" s="65"/>
      <c r="F148" s="65"/>
      <c r="G148" s="65"/>
      <c r="H148" s="65"/>
      <c r="I148" s="65"/>
      <c r="J148" s="65"/>
      <c r="K148" s="65"/>
      <c r="L148" s="65"/>
      <c r="M148" s="69"/>
    </row>
    <row r="149" spans="1:13" x14ac:dyDescent="0.15">
      <c r="A149" s="66"/>
      <c r="B149" s="64" t="s">
        <v>1053</v>
      </c>
      <c r="C149" s="65" t="s">
        <v>1064</v>
      </c>
      <c r="D149" s="65"/>
      <c r="E149" s="65"/>
      <c r="F149" s="65"/>
      <c r="G149" s="65"/>
      <c r="H149" s="65"/>
      <c r="I149" s="65"/>
      <c r="J149" s="65"/>
      <c r="K149" s="65"/>
      <c r="L149" s="65"/>
      <c r="M149" s="69"/>
    </row>
    <row r="150" spans="1:13" x14ac:dyDescent="0.15">
      <c r="A150" s="67"/>
      <c r="B150" s="64"/>
      <c r="C150" s="65"/>
      <c r="D150" s="65"/>
      <c r="E150" s="65"/>
      <c r="F150" s="65"/>
      <c r="G150" s="65"/>
      <c r="H150" s="65"/>
      <c r="I150" s="65"/>
      <c r="J150" s="65"/>
      <c r="K150" s="65"/>
      <c r="L150" s="65"/>
      <c r="M150" s="69"/>
    </row>
    <row r="151" spans="1:13" x14ac:dyDescent="0.15">
      <c r="A151" s="70" t="s">
        <v>1160</v>
      </c>
      <c r="B151" s="71"/>
      <c r="C151" s="181"/>
      <c r="D151" s="181" t="s">
        <v>1286</v>
      </c>
      <c r="E151" s="71"/>
      <c r="F151" s="71"/>
      <c r="G151" s="71"/>
      <c r="H151" s="71"/>
      <c r="I151" s="71"/>
      <c r="J151" s="71"/>
      <c r="K151" s="71"/>
      <c r="L151" s="71"/>
      <c r="M151" s="78"/>
    </row>
    <row r="152" spans="1:13" x14ac:dyDescent="0.15">
      <c r="A152" s="72"/>
      <c r="B152" s="73" t="s">
        <v>1049</v>
      </c>
      <c r="C152" s="74" t="s">
        <v>1161</v>
      </c>
      <c r="D152" s="74"/>
      <c r="E152" s="74"/>
      <c r="F152" s="74"/>
      <c r="G152" s="74"/>
      <c r="H152" s="74"/>
      <c r="I152" s="74"/>
      <c r="J152" s="74"/>
      <c r="K152" s="74"/>
      <c r="L152" s="74"/>
      <c r="M152" s="79"/>
    </row>
    <row r="153" spans="1:13" x14ac:dyDescent="0.15">
      <c r="A153" s="75"/>
      <c r="B153" s="73" t="s">
        <v>1049</v>
      </c>
      <c r="C153" s="74" t="s">
        <v>1162</v>
      </c>
      <c r="D153" s="74"/>
      <c r="E153" s="74"/>
      <c r="F153" s="74"/>
      <c r="G153" s="74"/>
      <c r="H153" s="74"/>
      <c r="I153" s="74"/>
      <c r="J153" s="74"/>
      <c r="K153" s="74"/>
      <c r="L153" s="74"/>
      <c r="M153" s="79"/>
    </row>
    <row r="154" spans="1:13" x14ac:dyDescent="0.15">
      <c r="A154" s="76"/>
      <c r="B154" s="73" t="s">
        <v>1051</v>
      </c>
      <c r="C154" s="74" t="s">
        <v>1163</v>
      </c>
      <c r="D154" s="74"/>
      <c r="E154" s="74"/>
      <c r="F154" s="74"/>
      <c r="G154" s="74"/>
      <c r="H154" s="74"/>
      <c r="I154" s="74"/>
      <c r="J154" s="74"/>
      <c r="K154" s="74"/>
      <c r="L154" s="74"/>
      <c r="M154" s="79"/>
    </row>
    <row r="155" spans="1:13" x14ac:dyDescent="0.15">
      <c r="A155" s="76"/>
      <c r="B155" s="73" t="s">
        <v>1053</v>
      </c>
      <c r="C155" s="74" t="s">
        <v>1064</v>
      </c>
      <c r="D155" s="74"/>
      <c r="E155" s="74"/>
      <c r="F155" s="74"/>
      <c r="G155" s="74"/>
      <c r="H155" s="74"/>
      <c r="I155" s="74"/>
      <c r="J155" s="74"/>
      <c r="K155" s="74"/>
      <c r="L155" s="74"/>
      <c r="M155" s="79"/>
    </row>
    <row r="156" spans="1:13" x14ac:dyDescent="0.15">
      <c r="A156" s="77"/>
      <c r="B156" s="73"/>
      <c r="C156" s="74"/>
      <c r="D156" s="74"/>
      <c r="E156" s="74"/>
      <c r="F156" s="74"/>
      <c r="G156" s="74"/>
      <c r="H156" s="74"/>
      <c r="I156" s="74"/>
      <c r="J156" s="74"/>
      <c r="K156" s="74"/>
      <c r="L156" s="74"/>
      <c r="M156" s="79"/>
    </row>
    <row r="157" spans="1:13" x14ac:dyDescent="0.15">
      <c r="A157" s="70" t="s">
        <v>1164</v>
      </c>
      <c r="B157" s="71"/>
      <c r="C157" s="71"/>
      <c r="D157" s="181" t="s">
        <v>1286</v>
      </c>
      <c r="E157" s="71"/>
      <c r="F157" s="71"/>
      <c r="G157" s="71"/>
      <c r="H157" s="71"/>
      <c r="I157" s="71"/>
      <c r="J157" s="71"/>
      <c r="K157" s="71"/>
      <c r="L157" s="71"/>
      <c r="M157" s="78"/>
    </row>
    <row r="158" spans="1:13" x14ac:dyDescent="0.15">
      <c r="A158" s="72"/>
      <c r="B158" s="73" t="s">
        <v>1049</v>
      </c>
      <c r="C158" s="74" t="s">
        <v>1165</v>
      </c>
      <c r="D158" s="74"/>
      <c r="E158" s="74"/>
      <c r="F158" s="74"/>
      <c r="G158" s="74"/>
      <c r="H158" s="74"/>
      <c r="I158" s="74"/>
      <c r="J158" s="74"/>
      <c r="K158" s="74"/>
      <c r="L158" s="74"/>
      <c r="M158" s="79"/>
    </row>
    <row r="159" spans="1:13" x14ac:dyDescent="0.15">
      <c r="A159" s="75"/>
      <c r="B159" s="73" t="s">
        <v>1049</v>
      </c>
      <c r="C159" s="74" t="s">
        <v>1162</v>
      </c>
      <c r="D159" s="74"/>
      <c r="E159" s="74"/>
      <c r="F159" s="74"/>
      <c r="G159" s="74"/>
      <c r="H159" s="74"/>
      <c r="I159" s="74"/>
      <c r="J159" s="74"/>
      <c r="K159" s="74"/>
      <c r="L159" s="74"/>
      <c r="M159" s="79"/>
    </row>
    <row r="160" spans="1:13" x14ac:dyDescent="0.15">
      <c r="A160" s="76"/>
      <c r="B160" s="73" t="s">
        <v>1051</v>
      </c>
      <c r="C160" s="74" t="s">
        <v>1166</v>
      </c>
      <c r="D160" s="74"/>
      <c r="E160" s="74"/>
      <c r="F160" s="74"/>
      <c r="G160" s="74"/>
      <c r="H160" s="74"/>
      <c r="I160" s="74"/>
      <c r="J160" s="74"/>
      <c r="K160" s="74"/>
      <c r="L160" s="74"/>
      <c r="M160" s="79"/>
    </row>
    <row r="161" spans="1:13" x14ac:dyDescent="0.15">
      <c r="A161" s="76"/>
      <c r="B161" s="73" t="s">
        <v>1053</v>
      </c>
      <c r="C161" s="74" t="s">
        <v>1064</v>
      </c>
      <c r="D161" s="74"/>
      <c r="E161" s="74"/>
      <c r="F161" s="74"/>
      <c r="G161" s="74"/>
      <c r="H161" s="74"/>
      <c r="I161" s="74"/>
      <c r="J161" s="74"/>
      <c r="K161" s="74"/>
      <c r="L161" s="74"/>
      <c r="M161" s="79"/>
    </row>
    <row r="162" spans="1:13" x14ac:dyDescent="0.15">
      <c r="A162" s="77"/>
      <c r="B162" s="73"/>
      <c r="C162" s="74"/>
      <c r="D162" s="74"/>
      <c r="E162" s="74"/>
      <c r="F162" s="74"/>
      <c r="G162" s="74"/>
      <c r="H162" s="74"/>
      <c r="I162" s="74"/>
      <c r="J162" s="74"/>
      <c r="K162" s="74"/>
      <c r="L162" s="74"/>
      <c r="M162" s="79"/>
    </row>
    <row r="163" spans="1:13" x14ac:dyDescent="0.15">
      <c r="A163" s="70" t="s">
        <v>1167</v>
      </c>
      <c r="B163" s="71"/>
      <c r="C163" s="71"/>
      <c r="D163" s="181" t="s">
        <v>1286</v>
      </c>
      <c r="E163" s="71"/>
      <c r="F163" s="71"/>
      <c r="G163" s="71"/>
      <c r="H163" s="71"/>
      <c r="I163" s="71"/>
      <c r="J163" s="71"/>
      <c r="K163" s="71"/>
      <c r="L163" s="71"/>
      <c r="M163" s="78"/>
    </row>
    <row r="164" spans="1:13" x14ac:dyDescent="0.15">
      <c r="A164" s="72"/>
      <c r="B164" s="73" t="s">
        <v>1049</v>
      </c>
      <c r="C164" s="74" t="s">
        <v>1168</v>
      </c>
      <c r="D164" s="74"/>
      <c r="E164" s="74"/>
      <c r="F164" s="74"/>
      <c r="G164" s="74"/>
      <c r="H164" s="74"/>
      <c r="I164" s="74"/>
      <c r="J164" s="74"/>
      <c r="K164" s="74"/>
      <c r="L164" s="74"/>
      <c r="M164" s="79"/>
    </row>
    <row r="165" spans="1:13" x14ac:dyDescent="0.15">
      <c r="A165" s="75"/>
      <c r="B165" s="73" t="s">
        <v>1049</v>
      </c>
      <c r="C165" s="74" t="s">
        <v>1162</v>
      </c>
      <c r="D165" s="74"/>
      <c r="E165" s="74"/>
      <c r="F165" s="74"/>
      <c r="G165" s="74"/>
      <c r="H165" s="74"/>
      <c r="I165" s="74"/>
      <c r="J165" s="74"/>
      <c r="K165" s="74"/>
      <c r="L165" s="74"/>
      <c r="M165" s="79"/>
    </row>
    <row r="166" spans="1:13" x14ac:dyDescent="0.15">
      <c r="A166" s="76"/>
      <c r="B166" s="73" t="s">
        <v>1051</v>
      </c>
      <c r="C166" s="74" t="s">
        <v>1169</v>
      </c>
      <c r="D166" s="74"/>
      <c r="E166" s="74"/>
      <c r="F166" s="74"/>
      <c r="G166" s="74"/>
      <c r="H166" s="74"/>
      <c r="I166" s="74"/>
      <c r="J166" s="74"/>
      <c r="K166" s="74"/>
      <c r="L166" s="74"/>
      <c r="M166" s="79"/>
    </row>
    <row r="167" spans="1:13" x14ac:dyDescent="0.15">
      <c r="A167" s="76"/>
      <c r="B167" s="73" t="s">
        <v>1053</v>
      </c>
      <c r="C167" s="74" t="s">
        <v>1064</v>
      </c>
      <c r="D167" s="74"/>
      <c r="E167" s="74"/>
      <c r="F167" s="74"/>
      <c r="G167" s="74"/>
      <c r="H167" s="74"/>
      <c r="I167" s="74"/>
      <c r="J167" s="74"/>
      <c r="K167" s="74"/>
      <c r="L167" s="74"/>
      <c r="M167" s="79"/>
    </row>
    <row r="168" spans="1:13" x14ac:dyDescent="0.15">
      <c r="A168" s="77"/>
      <c r="B168" s="73"/>
      <c r="C168" s="74"/>
      <c r="D168" s="74"/>
      <c r="E168" s="74"/>
      <c r="F168" s="74"/>
      <c r="G168" s="74"/>
      <c r="H168" s="74"/>
      <c r="I168" s="74"/>
      <c r="J168" s="74"/>
      <c r="K168" s="74"/>
      <c r="L168" s="74"/>
      <c r="M168" s="79"/>
    </row>
    <row r="169" spans="1:13" x14ac:dyDescent="0.15">
      <c r="A169" s="70" t="s">
        <v>1170</v>
      </c>
      <c r="B169" s="71"/>
      <c r="C169" s="71"/>
      <c r="D169" s="181" t="s">
        <v>1286</v>
      </c>
      <c r="E169" s="71"/>
      <c r="F169" s="71"/>
      <c r="G169" s="71"/>
      <c r="H169" s="71"/>
      <c r="I169" s="71"/>
      <c r="J169" s="71"/>
      <c r="K169" s="71"/>
      <c r="L169" s="71"/>
      <c r="M169" s="78"/>
    </row>
    <row r="170" spans="1:13" x14ac:dyDescent="0.15">
      <c r="A170" s="75"/>
      <c r="B170" s="73" t="s">
        <v>1049</v>
      </c>
      <c r="C170" s="74" t="s">
        <v>1162</v>
      </c>
      <c r="D170" s="74"/>
      <c r="E170" s="74"/>
      <c r="F170" s="74"/>
      <c r="G170" s="74"/>
      <c r="H170" s="74"/>
      <c r="I170" s="74"/>
      <c r="J170" s="74"/>
      <c r="K170" s="74"/>
      <c r="L170" s="74"/>
      <c r="M170" s="79"/>
    </row>
    <row r="171" spans="1:13" x14ac:dyDescent="0.15">
      <c r="A171" s="76"/>
      <c r="B171" s="73" t="s">
        <v>1051</v>
      </c>
      <c r="C171" s="74" t="s">
        <v>1171</v>
      </c>
      <c r="D171" s="74"/>
      <c r="E171" s="74"/>
      <c r="F171" s="74"/>
      <c r="G171" s="74"/>
      <c r="H171" s="74"/>
      <c r="I171" s="74"/>
      <c r="J171" s="74"/>
      <c r="K171" s="74"/>
      <c r="L171" s="74"/>
      <c r="M171" s="79"/>
    </row>
    <row r="172" spans="1:13" x14ac:dyDescent="0.15">
      <c r="A172" s="76"/>
      <c r="B172" s="73" t="s">
        <v>1053</v>
      </c>
      <c r="C172" s="74" t="s">
        <v>1064</v>
      </c>
      <c r="D172" s="74"/>
      <c r="E172" s="74"/>
      <c r="F172" s="74"/>
      <c r="G172" s="74"/>
      <c r="H172" s="74"/>
      <c r="I172" s="74"/>
      <c r="J172" s="74"/>
      <c r="K172" s="74"/>
      <c r="L172" s="74"/>
      <c r="M172" s="79"/>
    </row>
    <row r="173" spans="1:13" x14ac:dyDescent="0.15">
      <c r="A173" s="77"/>
      <c r="B173" s="73"/>
      <c r="C173" s="74"/>
      <c r="D173" s="74"/>
      <c r="E173" s="74"/>
      <c r="F173" s="74"/>
      <c r="G173" s="74"/>
      <c r="H173" s="74"/>
      <c r="I173" s="74"/>
      <c r="J173" s="74"/>
      <c r="K173" s="74"/>
      <c r="L173" s="74"/>
      <c r="M173" s="79"/>
    </row>
    <row r="174" spans="1:13" x14ac:dyDescent="0.15">
      <c r="A174" s="70" t="s">
        <v>1172</v>
      </c>
      <c r="B174" s="71"/>
      <c r="C174" s="71"/>
      <c r="D174" s="181" t="s">
        <v>1286</v>
      </c>
      <c r="E174" s="71"/>
      <c r="F174" s="71"/>
      <c r="G174" s="71"/>
      <c r="H174" s="71"/>
      <c r="I174" s="71"/>
      <c r="J174" s="71"/>
      <c r="K174" s="71"/>
      <c r="L174" s="71"/>
      <c r="M174" s="78"/>
    </row>
    <row r="175" spans="1:13" x14ac:dyDescent="0.15">
      <c r="A175" s="75"/>
      <c r="B175" s="73" t="s">
        <v>1049</v>
      </c>
      <c r="C175" s="74" t="s">
        <v>1162</v>
      </c>
      <c r="D175" s="74"/>
      <c r="E175" s="74"/>
      <c r="F175" s="74"/>
      <c r="G175" s="74"/>
      <c r="H175" s="74"/>
      <c r="I175" s="74"/>
      <c r="J175" s="74"/>
      <c r="K175" s="74"/>
      <c r="L175" s="74"/>
      <c r="M175" s="79"/>
    </row>
    <row r="176" spans="1:13" x14ac:dyDescent="0.15">
      <c r="A176" s="76"/>
      <c r="B176" s="73" t="s">
        <v>1051</v>
      </c>
      <c r="C176" s="74" t="s">
        <v>1173</v>
      </c>
      <c r="D176" s="74"/>
      <c r="E176" s="74"/>
      <c r="F176" s="74"/>
      <c r="G176" s="74"/>
      <c r="H176" s="74"/>
      <c r="I176" s="74"/>
      <c r="J176" s="74"/>
      <c r="K176" s="74"/>
      <c r="L176" s="74"/>
      <c r="M176" s="79"/>
    </row>
    <row r="177" spans="1:13" x14ac:dyDescent="0.15">
      <c r="A177" s="76"/>
      <c r="B177" s="73" t="s">
        <v>1053</v>
      </c>
      <c r="C177" s="74" t="s">
        <v>1064</v>
      </c>
      <c r="D177" s="74"/>
      <c r="E177" s="74"/>
      <c r="F177" s="74"/>
      <c r="G177" s="74"/>
      <c r="H177" s="74"/>
      <c r="I177" s="74"/>
      <c r="J177" s="74"/>
      <c r="K177" s="74"/>
      <c r="L177" s="74"/>
      <c r="M177" s="79"/>
    </row>
    <row r="178" spans="1:13" x14ac:dyDescent="0.15">
      <c r="A178" s="77"/>
      <c r="B178" s="73"/>
      <c r="C178" s="74"/>
      <c r="D178" s="74"/>
      <c r="E178" s="74"/>
      <c r="F178" s="74"/>
      <c r="G178" s="74"/>
      <c r="H178" s="74"/>
      <c r="I178" s="74"/>
      <c r="J178" s="74"/>
      <c r="K178" s="74"/>
      <c r="L178" s="74"/>
      <c r="M178" s="79"/>
    </row>
    <row r="179" spans="1:13" x14ac:dyDescent="0.15">
      <c r="A179" s="70" t="s">
        <v>1174</v>
      </c>
      <c r="B179" s="71"/>
      <c r="C179" s="71"/>
      <c r="D179" s="181" t="s">
        <v>1286</v>
      </c>
      <c r="E179" s="71"/>
      <c r="F179" s="71"/>
      <c r="G179" s="71"/>
      <c r="H179" s="71"/>
      <c r="I179" s="71"/>
      <c r="J179" s="71"/>
      <c r="K179" s="71"/>
      <c r="L179" s="71"/>
      <c r="M179" s="78"/>
    </row>
    <row r="180" spans="1:13" x14ac:dyDescent="0.15">
      <c r="A180" s="75"/>
      <c r="B180" s="73" t="s">
        <v>1049</v>
      </c>
      <c r="C180" s="74" t="s">
        <v>1162</v>
      </c>
      <c r="D180" s="74"/>
      <c r="E180" s="74"/>
      <c r="F180" s="74"/>
      <c r="G180" s="74"/>
      <c r="H180" s="74"/>
      <c r="I180" s="74"/>
      <c r="J180" s="74"/>
      <c r="K180" s="74"/>
      <c r="L180" s="74"/>
      <c r="M180" s="79"/>
    </row>
    <row r="181" spans="1:13" x14ac:dyDescent="0.15">
      <c r="A181" s="76"/>
      <c r="B181" s="73" t="s">
        <v>1051</v>
      </c>
      <c r="C181" s="74" t="s">
        <v>1175</v>
      </c>
      <c r="D181" s="74"/>
      <c r="E181" s="74"/>
      <c r="F181" s="74"/>
      <c r="G181" s="74"/>
      <c r="H181" s="74"/>
      <c r="I181" s="74"/>
      <c r="J181" s="74"/>
      <c r="K181" s="74"/>
      <c r="L181" s="74"/>
      <c r="M181" s="79"/>
    </row>
    <row r="182" spans="1:13" x14ac:dyDescent="0.15">
      <c r="A182" s="76"/>
      <c r="B182" s="73" t="s">
        <v>1053</v>
      </c>
      <c r="C182" s="74" t="s">
        <v>1064</v>
      </c>
      <c r="D182" s="74"/>
      <c r="E182" s="74"/>
      <c r="F182" s="74"/>
      <c r="G182" s="74"/>
      <c r="H182" s="74"/>
      <c r="I182" s="74"/>
      <c r="J182" s="74"/>
      <c r="K182" s="74"/>
      <c r="L182" s="74"/>
      <c r="M182" s="79"/>
    </row>
    <row r="183" spans="1:13" x14ac:dyDescent="0.15">
      <c r="A183" s="77"/>
      <c r="B183" s="73"/>
      <c r="C183" s="74"/>
      <c r="D183" s="74"/>
      <c r="E183" s="74"/>
      <c r="F183" s="74"/>
      <c r="G183" s="74"/>
      <c r="H183" s="74"/>
      <c r="I183" s="74"/>
      <c r="J183" s="74"/>
      <c r="K183" s="74"/>
      <c r="L183" s="74"/>
      <c r="M183" s="79"/>
    </row>
    <row r="184" spans="1:13" x14ac:dyDescent="0.15">
      <c r="A184" s="70" t="s">
        <v>1176</v>
      </c>
      <c r="B184" s="71"/>
      <c r="C184" s="71"/>
      <c r="D184" s="181" t="s">
        <v>1286</v>
      </c>
      <c r="E184" s="71"/>
      <c r="F184" s="71"/>
      <c r="G184" s="71"/>
      <c r="H184" s="71"/>
      <c r="I184" s="71"/>
      <c r="J184" s="71"/>
      <c r="K184" s="71"/>
      <c r="L184" s="71"/>
      <c r="M184" s="78"/>
    </row>
    <row r="185" spans="1:13" x14ac:dyDescent="0.15">
      <c r="A185" s="75"/>
      <c r="B185" s="73" t="s">
        <v>1049</v>
      </c>
      <c r="C185" s="74" t="s">
        <v>1162</v>
      </c>
      <c r="D185" s="74"/>
      <c r="E185" s="74"/>
      <c r="F185" s="74"/>
      <c r="G185" s="74"/>
      <c r="H185" s="74"/>
      <c r="I185" s="74"/>
      <c r="J185" s="74"/>
      <c r="K185" s="74"/>
      <c r="L185" s="74"/>
      <c r="M185" s="79"/>
    </row>
    <row r="186" spans="1:13" x14ac:dyDescent="0.15">
      <c r="A186" s="76"/>
      <c r="B186" s="73" t="s">
        <v>1051</v>
      </c>
      <c r="C186" s="74" t="s">
        <v>1177</v>
      </c>
      <c r="D186" s="74"/>
      <c r="E186" s="74"/>
      <c r="F186" s="74"/>
      <c r="G186" s="74"/>
      <c r="H186" s="74"/>
      <c r="I186" s="74"/>
      <c r="J186" s="74"/>
      <c r="K186" s="74"/>
      <c r="L186" s="74"/>
      <c r="M186" s="79"/>
    </row>
    <row r="187" spans="1:13" x14ac:dyDescent="0.15">
      <c r="A187" s="76"/>
      <c r="B187" s="73" t="s">
        <v>1053</v>
      </c>
      <c r="C187" s="74" t="s">
        <v>1064</v>
      </c>
      <c r="D187" s="74"/>
      <c r="E187" s="74"/>
      <c r="F187" s="74"/>
      <c r="G187" s="74"/>
      <c r="H187" s="74"/>
      <c r="I187" s="74"/>
      <c r="J187" s="74"/>
      <c r="K187" s="74"/>
      <c r="L187" s="74"/>
      <c r="M187" s="79"/>
    </row>
    <row r="188" spans="1:13" x14ac:dyDescent="0.15">
      <c r="A188" s="77"/>
      <c r="B188" s="73"/>
      <c r="C188" s="74"/>
      <c r="D188" s="74"/>
      <c r="E188" s="74"/>
      <c r="F188" s="74"/>
      <c r="G188" s="74"/>
      <c r="H188" s="74"/>
      <c r="I188" s="74"/>
      <c r="J188" s="74"/>
      <c r="K188" s="74"/>
      <c r="L188" s="74"/>
      <c r="M188" s="79"/>
    </row>
    <row r="189" spans="1:13" x14ac:dyDescent="0.15">
      <c r="A189" s="70" t="s">
        <v>1178</v>
      </c>
      <c r="B189" s="71"/>
      <c r="C189" s="71"/>
      <c r="D189" s="181" t="s">
        <v>1286</v>
      </c>
      <c r="E189" s="71"/>
      <c r="F189" s="71"/>
      <c r="G189" s="71"/>
      <c r="H189" s="71"/>
      <c r="I189" s="71"/>
      <c r="J189" s="71"/>
      <c r="K189" s="71"/>
      <c r="L189" s="71"/>
      <c r="M189" s="78"/>
    </row>
    <row r="190" spans="1:13" x14ac:dyDescent="0.15">
      <c r="A190" s="75"/>
      <c r="B190" s="73" t="s">
        <v>1049</v>
      </c>
      <c r="C190" s="74" t="s">
        <v>1162</v>
      </c>
      <c r="D190" s="74"/>
      <c r="E190" s="74"/>
      <c r="F190" s="74"/>
      <c r="G190" s="74"/>
      <c r="H190" s="74"/>
      <c r="I190" s="74"/>
      <c r="J190" s="74"/>
      <c r="K190" s="74"/>
      <c r="L190" s="74"/>
      <c r="M190" s="79"/>
    </row>
    <row r="191" spans="1:13" x14ac:dyDescent="0.15">
      <c r="A191" s="76"/>
      <c r="B191" s="73" t="s">
        <v>1051</v>
      </c>
      <c r="C191" s="74" t="s">
        <v>1179</v>
      </c>
      <c r="D191" s="74"/>
      <c r="E191" s="74"/>
      <c r="F191" s="74"/>
      <c r="G191" s="74"/>
      <c r="H191" s="74"/>
      <c r="I191" s="74"/>
      <c r="J191" s="74"/>
      <c r="K191" s="74"/>
      <c r="L191" s="74"/>
      <c r="M191" s="79"/>
    </row>
    <row r="192" spans="1:13" x14ac:dyDescent="0.15">
      <c r="A192" s="76"/>
      <c r="B192" s="73" t="s">
        <v>1053</v>
      </c>
      <c r="C192" s="74" t="s">
        <v>1064</v>
      </c>
      <c r="D192" s="74"/>
      <c r="E192" s="74"/>
      <c r="F192" s="74"/>
      <c r="G192" s="74"/>
      <c r="H192" s="74"/>
      <c r="I192" s="74"/>
      <c r="J192" s="74"/>
      <c r="K192" s="74"/>
      <c r="L192" s="74"/>
      <c r="M192" s="79"/>
    </row>
    <row r="193" spans="1:13" x14ac:dyDescent="0.15">
      <c r="A193" s="77"/>
      <c r="B193" s="73"/>
      <c r="C193" s="74"/>
      <c r="D193" s="74"/>
      <c r="E193" s="74"/>
      <c r="F193" s="74"/>
      <c r="G193" s="74"/>
      <c r="H193" s="74"/>
      <c r="I193" s="74"/>
      <c r="J193" s="74"/>
      <c r="K193" s="74"/>
      <c r="L193" s="74"/>
      <c r="M193" s="79"/>
    </row>
    <row r="194" spans="1:13" x14ac:dyDescent="0.15">
      <c r="A194" s="70" t="s">
        <v>1180</v>
      </c>
      <c r="B194" s="71"/>
      <c r="C194" s="71"/>
      <c r="D194" s="181" t="s">
        <v>1286</v>
      </c>
      <c r="E194" s="71"/>
      <c r="F194" s="71"/>
      <c r="G194" s="71"/>
      <c r="H194" s="71"/>
      <c r="I194" s="71"/>
      <c r="J194" s="71"/>
      <c r="K194" s="71"/>
      <c r="L194" s="71"/>
      <c r="M194" s="78"/>
    </row>
    <row r="195" spans="1:13" x14ac:dyDescent="0.15">
      <c r="A195" s="72"/>
      <c r="B195" s="73" t="s">
        <v>1051</v>
      </c>
      <c r="C195" s="74" t="s">
        <v>1181</v>
      </c>
      <c r="D195" s="74"/>
      <c r="E195" s="74"/>
      <c r="F195" s="74"/>
      <c r="G195" s="74"/>
      <c r="H195" s="74"/>
      <c r="I195" s="74"/>
      <c r="J195" s="74"/>
      <c r="K195" s="74"/>
      <c r="L195" s="74"/>
      <c r="M195" s="79"/>
    </row>
    <row r="196" spans="1:13" x14ac:dyDescent="0.15">
      <c r="A196" s="76"/>
      <c r="B196" s="73" t="s">
        <v>1053</v>
      </c>
      <c r="C196" s="74" t="s">
        <v>1064</v>
      </c>
      <c r="D196" s="74"/>
      <c r="E196" s="74"/>
      <c r="F196" s="74"/>
      <c r="G196" s="74"/>
      <c r="H196" s="74"/>
      <c r="I196" s="74"/>
      <c r="J196" s="74"/>
      <c r="K196" s="74"/>
      <c r="L196" s="74"/>
      <c r="M196" s="79"/>
    </row>
    <row r="197" spans="1:13" x14ac:dyDescent="0.15">
      <c r="A197" s="77"/>
      <c r="B197" s="73"/>
      <c r="C197" s="74"/>
      <c r="D197" s="74"/>
      <c r="E197" s="74"/>
      <c r="F197" s="74"/>
      <c r="G197" s="74"/>
      <c r="H197" s="74"/>
      <c r="I197" s="74"/>
      <c r="J197" s="74"/>
      <c r="K197" s="74"/>
      <c r="L197" s="74"/>
      <c r="M197" s="79"/>
    </row>
    <row r="198" spans="1:13" x14ac:dyDescent="0.15">
      <c r="A198" s="70" t="s">
        <v>1182</v>
      </c>
      <c r="B198" s="71"/>
      <c r="C198" s="71"/>
      <c r="D198" s="181" t="s">
        <v>1286</v>
      </c>
      <c r="E198" s="71"/>
      <c r="F198" s="71"/>
      <c r="G198" s="71"/>
      <c r="H198" s="71"/>
      <c r="I198" s="71"/>
      <c r="J198" s="71"/>
      <c r="K198" s="71"/>
      <c r="L198" s="71"/>
      <c r="M198" s="78"/>
    </row>
    <row r="199" spans="1:13" x14ac:dyDescent="0.15">
      <c r="A199" s="72"/>
      <c r="B199" s="73" t="s">
        <v>1049</v>
      </c>
      <c r="C199" s="74" t="s">
        <v>1153</v>
      </c>
      <c r="D199" s="74"/>
      <c r="E199" s="74"/>
      <c r="F199" s="74"/>
      <c r="G199" s="74"/>
      <c r="H199" s="74"/>
      <c r="I199" s="74"/>
      <c r="J199" s="74"/>
      <c r="K199" s="74"/>
      <c r="L199" s="74"/>
      <c r="M199" s="79"/>
    </row>
    <row r="200" spans="1:13" x14ac:dyDescent="0.15">
      <c r="A200" s="76"/>
      <c r="B200" s="73" t="s">
        <v>1049</v>
      </c>
      <c r="C200" s="74" t="s">
        <v>1183</v>
      </c>
      <c r="D200" s="74"/>
      <c r="E200" s="74"/>
      <c r="F200" s="74"/>
      <c r="G200" s="74"/>
      <c r="H200" s="74"/>
      <c r="I200" s="74"/>
      <c r="J200" s="74"/>
      <c r="K200" s="74"/>
      <c r="L200" s="74"/>
      <c r="M200" s="79"/>
    </row>
    <row r="201" spans="1:13" x14ac:dyDescent="0.15">
      <c r="A201" s="75"/>
      <c r="B201" s="73" t="s">
        <v>1049</v>
      </c>
      <c r="C201" s="74" t="s">
        <v>1162</v>
      </c>
      <c r="D201" s="74"/>
      <c r="E201" s="74"/>
      <c r="F201" s="74"/>
      <c r="G201" s="74"/>
      <c r="H201" s="74"/>
      <c r="I201" s="74"/>
      <c r="J201" s="74"/>
      <c r="K201" s="74"/>
      <c r="L201" s="74"/>
      <c r="M201" s="79"/>
    </row>
    <row r="202" spans="1:13" x14ac:dyDescent="0.15">
      <c r="A202" s="76"/>
      <c r="B202" s="73" t="s">
        <v>1051</v>
      </c>
      <c r="C202" s="74" t="s">
        <v>1184</v>
      </c>
      <c r="D202" s="74"/>
      <c r="E202" s="74"/>
      <c r="F202" s="74"/>
      <c r="G202" s="74"/>
      <c r="H202" s="74"/>
      <c r="I202" s="74"/>
      <c r="J202" s="74"/>
      <c r="K202" s="74"/>
      <c r="L202" s="74"/>
      <c r="M202" s="79"/>
    </row>
    <row r="203" spans="1:13" x14ac:dyDescent="0.15">
      <c r="A203" s="76"/>
      <c r="B203" s="73" t="s">
        <v>1053</v>
      </c>
      <c r="C203" s="74" t="s">
        <v>1064</v>
      </c>
      <c r="D203" s="74"/>
      <c r="E203" s="74"/>
      <c r="F203" s="74"/>
      <c r="G203" s="74"/>
      <c r="H203" s="74"/>
      <c r="I203" s="74"/>
      <c r="J203" s="74"/>
      <c r="K203" s="74"/>
      <c r="L203" s="74"/>
      <c r="M203" s="79"/>
    </row>
    <row r="204" spans="1:13" x14ac:dyDescent="0.15">
      <c r="A204" s="77"/>
      <c r="B204" s="73"/>
      <c r="C204" s="74"/>
      <c r="D204" s="74"/>
      <c r="E204" s="74"/>
      <c r="F204" s="74"/>
      <c r="G204" s="74"/>
      <c r="H204" s="74"/>
      <c r="I204" s="74"/>
      <c r="J204" s="74"/>
      <c r="K204" s="74"/>
      <c r="L204" s="74"/>
      <c r="M204" s="79"/>
    </row>
    <row r="205" spans="1:13" x14ac:dyDescent="0.15">
      <c r="A205" s="70" t="s">
        <v>1185</v>
      </c>
      <c r="B205" s="71"/>
      <c r="C205" s="71"/>
      <c r="D205" s="181" t="s">
        <v>1286</v>
      </c>
      <c r="E205" s="71"/>
      <c r="F205" s="71"/>
      <c r="G205" s="71"/>
      <c r="H205" s="71"/>
      <c r="I205" s="71"/>
      <c r="J205" s="71"/>
      <c r="K205" s="71"/>
      <c r="L205" s="71"/>
      <c r="M205" s="78"/>
    </row>
    <row r="206" spans="1:13" x14ac:dyDescent="0.15">
      <c r="A206" s="72"/>
      <c r="B206" s="73" t="s">
        <v>1051</v>
      </c>
      <c r="C206" s="74" t="s">
        <v>1186</v>
      </c>
      <c r="D206" s="74"/>
      <c r="E206" s="74"/>
      <c r="F206" s="74"/>
      <c r="G206" s="74"/>
      <c r="H206" s="74"/>
      <c r="I206" s="74"/>
      <c r="J206" s="74"/>
      <c r="K206" s="74"/>
      <c r="L206" s="74"/>
      <c r="M206" s="79"/>
    </row>
    <row r="207" spans="1:13" x14ac:dyDescent="0.15">
      <c r="A207" s="76"/>
      <c r="B207" s="73" t="s">
        <v>1053</v>
      </c>
      <c r="C207" s="74" t="s">
        <v>1064</v>
      </c>
      <c r="D207" s="74"/>
      <c r="E207" s="74"/>
      <c r="F207" s="74"/>
      <c r="G207" s="74"/>
      <c r="H207" s="74"/>
      <c r="I207" s="74"/>
      <c r="J207" s="74"/>
      <c r="K207" s="74"/>
      <c r="L207" s="74"/>
      <c r="M207" s="79"/>
    </row>
    <row r="208" spans="1:13" x14ac:dyDescent="0.15">
      <c r="A208" s="77"/>
      <c r="B208" s="73"/>
      <c r="C208" s="74"/>
      <c r="D208" s="74"/>
      <c r="E208" s="74"/>
      <c r="F208" s="74"/>
      <c r="G208" s="74"/>
      <c r="H208" s="74"/>
      <c r="I208" s="74"/>
      <c r="J208" s="74"/>
      <c r="K208" s="74"/>
      <c r="L208" s="74"/>
      <c r="M208" s="79"/>
    </row>
    <row r="209" spans="1:13" x14ac:dyDescent="0.15">
      <c r="A209" s="70" t="s">
        <v>1187</v>
      </c>
      <c r="B209" s="71"/>
      <c r="C209" s="71"/>
      <c r="D209" s="181" t="s">
        <v>1286</v>
      </c>
      <c r="E209" s="71"/>
      <c r="F209" s="71"/>
      <c r="G209" s="71"/>
      <c r="H209" s="71"/>
      <c r="I209" s="71"/>
      <c r="J209" s="71"/>
      <c r="K209" s="71"/>
      <c r="L209" s="71"/>
      <c r="M209" s="78"/>
    </row>
    <row r="210" spans="1:13" x14ac:dyDescent="0.15">
      <c r="A210" s="75"/>
      <c r="B210" s="73" t="s">
        <v>1049</v>
      </c>
      <c r="C210" s="74" t="s">
        <v>1162</v>
      </c>
      <c r="D210" s="74"/>
      <c r="E210" s="74"/>
      <c r="F210" s="74"/>
      <c r="G210" s="74"/>
      <c r="H210" s="74"/>
      <c r="I210" s="74"/>
      <c r="J210" s="74"/>
      <c r="K210" s="74"/>
      <c r="L210" s="74"/>
      <c r="M210" s="79"/>
    </row>
    <row r="211" spans="1:13" x14ac:dyDescent="0.15">
      <c r="A211" s="76"/>
      <c r="B211" s="73" t="s">
        <v>1051</v>
      </c>
      <c r="C211" s="74" t="s">
        <v>1188</v>
      </c>
      <c r="D211" s="74"/>
      <c r="E211" s="74"/>
      <c r="F211" s="74"/>
      <c r="G211" s="74"/>
      <c r="H211" s="74"/>
      <c r="I211" s="74"/>
      <c r="J211" s="74"/>
      <c r="K211" s="74"/>
      <c r="L211" s="74"/>
      <c r="M211" s="79"/>
    </row>
    <row r="212" spans="1:13" x14ac:dyDescent="0.15">
      <c r="A212" s="76"/>
      <c r="B212" s="73" t="s">
        <v>1053</v>
      </c>
      <c r="C212" s="74" t="s">
        <v>1064</v>
      </c>
      <c r="D212" s="74"/>
      <c r="E212" s="74"/>
      <c r="F212" s="74"/>
      <c r="G212" s="74"/>
      <c r="H212" s="74"/>
      <c r="I212" s="74"/>
      <c r="J212" s="74"/>
      <c r="K212" s="74"/>
      <c r="L212" s="74"/>
      <c r="M212" s="79"/>
    </row>
    <row r="213" spans="1:13" x14ac:dyDescent="0.15">
      <c r="A213" s="77"/>
      <c r="B213" s="73"/>
      <c r="C213" s="74"/>
      <c r="D213" s="74"/>
      <c r="E213" s="74"/>
      <c r="F213" s="74"/>
      <c r="G213" s="74"/>
      <c r="H213" s="74"/>
      <c r="I213" s="74"/>
      <c r="J213" s="74"/>
      <c r="K213" s="74"/>
      <c r="L213" s="74"/>
      <c r="M213" s="79"/>
    </row>
    <row r="214" spans="1:13" x14ac:dyDescent="0.15">
      <c r="A214" s="70" t="s">
        <v>1189</v>
      </c>
      <c r="B214" s="71"/>
      <c r="C214" s="71"/>
      <c r="D214" s="181" t="s">
        <v>1286</v>
      </c>
      <c r="E214" s="71"/>
      <c r="F214" s="71"/>
      <c r="G214" s="71"/>
      <c r="H214" s="71"/>
      <c r="I214" s="71"/>
      <c r="J214" s="71"/>
      <c r="K214" s="71"/>
      <c r="L214" s="71"/>
      <c r="M214" s="78"/>
    </row>
    <row r="215" spans="1:13" x14ac:dyDescent="0.15">
      <c r="A215" s="75"/>
      <c r="B215" s="73" t="s">
        <v>1049</v>
      </c>
      <c r="C215" s="74" t="s">
        <v>1162</v>
      </c>
      <c r="D215" s="74"/>
      <c r="E215" s="74"/>
      <c r="F215" s="74"/>
      <c r="G215" s="74"/>
      <c r="H215" s="74"/>
      <c r="I215" s="74"/>
      <c r="J215" s="74"/>
      <c r="K215" s="74"/>
      <c r="L215" s="74"/>
      <c r="M215" s="79"/>
    </row>
    <row r="216" spans="1:13" x14ac:dyDescent="0.15">
      <c r="A216" s="76"/>
      <c r="B216" s="73" t="s">
        <v>1051</v>
      </c>
      <c r="C216" s="74" t="s">
        <v>1190</v>
      </c>
      <c r="D216" s="74"/>
      <c r="E216" s="74"/>
      <c r="F216" s="74"/>
      <c r="G216" s="74"/>
      <c r="H216" s="74"/>
      <c r="I216" s="74"/>
      <c r="J216" s="74"/>
      <c r="K216" s="74"/>
      <c r="L216" s="74"/>
      <c r="M216" s="79"/>
    </row>
    <row r="217" spans="1:13" x14ac:dyDescent="0.15">
      <c r="A217" s="76"/>
      <c r="B217" s="73" t="s">
        <v>1053</v>
      </c>
      <c r="C217" s="74" t="s">
        <v>1064</v>
      </c>
      <c r="D217" s="74"/>
      <c r="E217" s="74"/>
      <c r="F217" s="74"/>
      <c r="G217" s="74"/>
      <c r="H217" s="74"/>
      <c r="I217" s="74"/>
      <c r="J217" s="74"/>
      <c r="K217" s="74"/>
      <c r="L217" s="74"/>
      <c r="M217" s="79"/>
    </row>
    <row r="218" spans="1:13" x14ac:dyDescent="0.15">
      <c r="A218" s="77"/>
      <c r="B218" s="73"/>
      <c r="C218" s="74"/>
      <c r="D218" s="74"/>
      <c r="E218" s="74"/>
      <c r="F218" s="74"/>
      <c r="G218" s="74"/>
      <c r="H218" s="74"/>
      <c r="I218" s="74"/>
      <c r="J218" s="74"/>
      <c r="K218" s="74"/>
      <c r="L218" s="74"/>
      <c r="M218" s="79"/>
    </row>
    <row r="219" spans="1:13" x14ac:dyDescent="0.15">
      <c r="A219" s="70" t="s">
        <v>1191</v>
      </c>
      <c r="B219" s="71"/>
      <c r="C219" s="71"/>
      <c r="D219" s="181" t="s">
        <v>1286</v>
      </c>
      <c r="E219" s="71"/>
      <c r="F219" s="71"/>
      <c r="G219" s="71"/>
      <c r="H219" s="71"/>
      <c r="I219" s="71"/>
      <c r="J219" s="71"/>
      <c r="K219" s="71"/>
      <c r="L219" s="71"/>
      <c r="M219" s="78"/>
    </row>
    <row r="220" spans="1:13" x14ac:dyDescent="0.15">
      <c r="A220" s="75"/>
      <c r="B220" s="73" t="s">
        <v>1049</v>
      </c>
      <c r="C220" s="74" t="s">
        <v>1192</v>
      </c>
      <c r="D220" s="74"/>
      <c r="E220" s="74"/>
      <c r="F220" s="74"/>
      <c r="G220" s="74"/>
      <c r="H220" s="74"/>
      <c r="I220" s="74"/>
      <c r="J220" s="74"/>
      <c r="K220" s="74"/>
      <c r="L220" s="74"/>
      <c r="M220" s="79"/>
    </row>
    <row r="221" spans="1:13" x14ac:dyDescent="0.15">
      <c r="A221" s="75"/>
      <c r="B221" s="73" t="s">
        <v>1049</v>
      </c>
      <c r="C221" s="74" t="s">
        <v>1162</v>
      </c>
      <c r="D221" s="74"/>
      <c r="E221" s="74"/>
      <c r="F221" s="74"/>
      <c r="G221" s="74"/>
      <c r="H221" s="74"/>
      <c r="I221" s="74"/>
      <c r="J221" s="74"/>
      <c r="K221" s="74"/>
      <c r="L221" s="74"/>
      <c r="M221" s="79"/>
    </row>
    <row r="222" spans="1:13" x14ac:dyDescent="0.15">
      <c r="A222" s="76"/>
      <c r="B222" s="73" t="s">
        <v>1051</v>
      </c>
      <c r="C222" s="74" t="s">
        <v>1193</v>
      </c>
      <c r="D222" s="74"/>
      <c r="E222" s="74"/>
      <c r="F222" s="74"/>
      <c r="G222" s="74"/>
      <c r="H222" s="74"/>
      <c r="I222" s="74"/>
      <c r="J222" s="74"/>
      <c r="K222" s="74"/>
      <c r="L222" s="74"/>
      <c r="M222" s="79"/>
    </row>
    <row r="223" spans="1:13" x14ac:dyDescent="0.15">
      <c r="A223" s="76"/>
      <c r="B223" s="73" t="s">
        <v>1053</v>
      </c>
      <c r="C223" s="74" t="s">
        <v>1064</v>
      </c>
      <c r="D223" s="74"/>
      <c r="E223" s="74"/>
      <c r="F223" s="74"/>
      <c r="G223" s="74"/>
      <c r="H223" s="74"/>
      <c r="I223" s="74"/>
      <c r="J223" s="74"/>
      <c r="K223" s="74"/>
      <c r="L223" s="74"/>
      <c r="M223" s="79"/>
    </row>
    <row r="224" spans="1:13" x14ac:dyDescent="0.15">
      <c r="A224" s="80"/>
      <c r="B224" s="73" t="s">
        <v>1053</v>
      </c>
      <c r="C224" s="74" t="s">
        <v>1194</v>
      </c>
      <c r="D224" s="74"/>
      <c r="E224" s="74"/>
      <c r="F224" s="74"/>
      <c r="G224" s="74"/>
      <c r="H224" s="74"/>
      <c r="I224" s="74"/>
      <c r="J224" s="74"/>
      <c r="K224" s="74"/>
      <c r="L224" s="74"/>
      <c r="M224" s="79"/>
    </row>
    <row r="225" spans="1:13" x14ac:dyDescent="0.15">
      <c r="A225" s="77"/>
      <c r="B225" s="73"/>
      <c r="C225" s="74"/>
      <c r="D225" s="74"/>
      <c r="E225" s="74"/>
      <c r="F225" s="74"/>
      <c r="G225" s="74"/>
      <c r="H225" s="74"/>
      <c r="I225" s="74"/>
      <c r="J225" s="74"/>
      <c r="K225" s="74"/>
      <c r="L225" s="74"/>
      <c r="M225" s="79"/>
    </row>
    <row r="226" spans="1:13" x14ac:dyDescent="0.15">
      <c r="A226" s="70" t="s">
        <v>1195</v>
      </c>
      <c r="B226" s="71"/>
      <c r="C226" s="71"/>
      <c r="D226" s="181" t="s">
        <v>1286</v>
      </c>
      <c r="E226" s="71"/>
      <c r="F226" s="71"/>
      <c r="G226" s="71"/>
      <c r="H226" s="71"/>
      <c r="I226" s="71"/>
      <c r="J226" s="71"/>
      <c r="K226" s="71"/>
      <c r="L226" s="71"/>
      <c r="M226" s="78"/>
    </row>
    <row r="227" spans="1:13" x14ac:dyDescent="0.15">
      <c r="A227" s="75"/>
      <c r="B227" s="73" t="s">
        <v>1049</v>
      </c>
      <c r="C227" s="74" t="s">
        <v>1162</v>
      </c>
      <c r="D227" s="74"/>
      <c r="E227" s="74"/>
      <c r="F227" s="74"/>
      <c r="G227" s="74"/>
      <c r="H227" s="74"/>
      <c r="I227" s="74"/>
      <c r="J227" s="74"/>
      <c r="K227" s="74"/>
      <c r="L227" s="74"/>
      <c r="M227" s="79"/>
    </row>
    <row r="228" spans="1:13" x14ac:dyDescent="0.15">
      <c r="A228" s="76"/>
      <c r="B228" s="73" t="s">
        <v>1051</v>
      </c>
      <c r="C228" s="74" t="s">
        <v>1196</v>
      </c>
      <c r="D228" s="74"/>
      <c r="E228" s="74"/>
      <c r="F228" s="74"/>
      <c r="G228" s="74"/>
      <c r="H228" s="74"/>
      <c r="I228" s="74"/>
      <c r="J228" s="74"/>
      <c r="K228" s="74"/>
      <c r="L228" s="74"/>
      <c r="M228" s="79"/>
    </row>
    <row r="229" spans="1:13" x14ac:dyDescent="0.15">
      <c r="A229" s="76"/>
      <c r="B229" s="73" t="s">
        <v>1053</v>
      </c>
      <c r="C229" s="74" t="s">
        <v>1064</v>
      </c>
      <c r="D229" s="74"/>
      <c r="E229" s="74"/>
      <c r="F229" s="74"/>
      <c r="G229" s="74"/>
      <c r="H229" s="74"/>
      <c r="I229" s="74"/>
      <c r="J229" s="74"/>
      <c r="K229" s="74"/>
      <c r="L229" s="74"/>
      <c r="M229" s="79"/>
    </row>
    <row r="230" spans="1:13" x14ac:dyDescent="0.15">
      <c r="A230" s="77"/>
      <c r="B230" s="73"/>
      <c r="C230" s="74"/>
      <c r="D230" s="74"/>
      <c r="E230" s="74"/>
      <c r="F230" s="74"/>
      <c r="G230" s="74"/>
      <c r="H230" s="74"/>
      <c r="I230" s="74"/>
      <c r="J230" s="74"/>
      <c r="K230" s="74"/>
      <c r="L230" s="74"/>
      <c r="M230" s="79"/>
    </row>
    <row r="231" spans="1:13" x14ac:dyDescent="0.15">
      <c r="A231" s="61" t="s">
        <v>1197</v>
      </c>
      <c r="B231" s="62"/>
      <c r="C231" s="62"/>
      <c r="D231" s="62"/>
      <c r="E231" s="62"/>
      <c r="F231" s="62"/>
      <c r="G231" s="62"/>
      <c r="H231" s="62"/>
      <c r="I231" s="62"/>
      <c r="J231" s="62"/>
      <c r="K231" s="62"/>
      <c r="L231" s="62"/>
      <c r="M231" s="68"/>
    </row>
    <row r="232" spans="1:13" x14ac:dyDescent="0.15">
      <c r="A232" s="63"/>
      <c r="B232" s="64" t="s">
        <v>1053</v>
      </c>
      <c r="C232" s="65" t="s">
        <v>1198</v>
      </c>
      <c r="D232" s="65"/>
      <c r="E232" s="65"/>
      <c r="F232" s="65"/>
      <c r="G232" s="65"/>
      <c r="H232" s="65"/>
      <c r="I232" s="65"/>
      <c r="J232" s="65"/>
      <c r="K232" s="65"/>
      <c r="L232" s="65"/>
      <c r="M232" s="69"/>
    </row>
    <row r="233" spans="1:13" x14ac:dyDescent="0.15">
      <c r="A233" s="67"/>
      <c r="B233" s="81"/>
      <c r="C233" s="82"/>
      <c r="D233" s="82"/>
      <c r="E233" s="82"/>
      <c r="F233" s="82"/>
      <c r="G233" s="82"/>
      <c r="H233" s="82"/>
      <c r="I233" s="82"/>
      <c r="J233" s="82"/>
      <c r="K233" s="82"/>
      <c r="L233" s="82"/>
      <c r="M233" s="85"/>
    </row>
    <row r="234" spans="1:13" x14ac:dyDescent="0.15">
      <c r="A234" s="70" t="s">
        <v>1199</v>
      </c>
      <c r="B234" s="71"/>
      <c r="C234" s="71"/>
      <c r="D234" s="181" t="s">
        <v>1287</v>
      </c>
      <c r="E234" s="71"/>
      <c r="F234" s="71"/>
      <c r="G234" s="71"/>
      <c r="H234" s="71"/>
      <c r="I234" s="71"/>
      <c r="J234" s="71"/>
      <c r="K234" s="71"/>
      <c r="L234" s="71"/>
      <c r="M234" s="78"/>
    </row>
    <row r="235" spans="1:13" x14ac:dyDescent="0.15">
      <c r="A235" s="75"/>
      <c r="B235" s="73" t="s">
        <v>1049</v>
      </c>
      <c r="C235" s="74" t="s">
        <v>1200</v>
      </c>
      <c r="D235" s="74"/>
      <c r="E235" s="74"/>
      <c r="F235" s="74"/>
      <c r="G235" s="74"/>
      <c r="H235" s="74"/>
      <c r="I235" s="74"/>
      <c r="J235" s="74"/>
      <c r="K235" s="74"/>
      <c r="L235" s="74"/>
      <c r="M235" s="79"/>
    </row>
    <row r="236" spans="1:13" x14ac:dyDescent="0.15">
      <c r="A236" s="76"/>
      <c r="B236" s="73" t="s">
        <v>1051</v>
      </c>
      <c r="C236" s="74" t="s">
        <v>1201</v>
      </c>
      <c r="D236" s="74"/>
      <c r="E236" s="74"/>
      <c r="F236" s="74"/>
      <c r="G236" s="74"/>
      <c r="H236" s="74"/>
      <c r="I236" s="74"/>
      <c r="J236" s="74"/>
      <c r="K236" s="74"/>
      <c r="L236" s="74"/>
      <c r="M236" s="79"/>
    </row>
    <row r="237" spans="1:13" x14ac:dyDescent="0.15">
      <c r="A237" s="76"/>
      <c r="B237" s="73" t="s">
        <v>1053</v>
      </c>
      <c r="C237" s="74" t="s">
        <v>1064</v>
      </c>
      <c r="D237" s="74"/>
      <c r="E237" s="74"/>
      <c r="F237" s="74"/>
      <c r="G237" s="74"/>
      <c r="H237" s="74"/>
      <c r="I237" s="74"/>
      <c r="J237" s="74"/>
      <c r="K237" s="74"/>
      <c r="L237" s="74"/>
      <c r="M237" s="79"/>
    </row>
    <row r="238" spans="1:13" x14ac:dyDescent="0.15">
      <c r="A238" s="80"/>
      <c r="B238" s="73" t="s">
        <v>1053</v>
      </c>
      <c r="C238" s="74" t="s">
        <v>1202</v>
      </c>
      <c r="D238" s="74"/>
      <c r="E238" s="74"/>
      <c r="F238" s="74"/>
      <c r="G238" s="74"/>
      <c r="H238" s="74"/>
      <c r="I238" s="74"/>
      <c r="J238" s="74"/>
      <c r="K238" s="74"/>
      <c r="L238" s="74"/>
      <c r="M238" s="79"/>
    </row>
    <row r="239" spans="1:13" x14ac:dyDescent="0.15">
      <c r="A239" s="77"/>
      <c r="B239" s="83"/>
      <c r="C239" s="84"/>
      <c r="D239" s="84"/>
      <c r="E239" s="84"/>
      <c r="F239" s="84"/>
      <c r="G239" s="84"/>
      <c r="H239" s="84"/>
      <c r="I239" s="84"/>
      <c r="J239" s="84"/>
      <c r="K239" s="84"/>
      <c r="L239" s="84"/>
      <c r="M239" s="86"/>
    </row>
    <row r="240" spans="1:13" x14ac:dyDescent="0.15">
      <c r="A240" s="70" t="s">
        <v>1203</v>
      </c>
      <c r="B240" s="71"/>
      <c r="C240" s="71"/>
      <c r="D240" s="181" t="s">
        <v>1287</v>
      </c>
      <c r="E240" s="71"/>
      <c r="F240" s="71"/>
      <c r="G240" s="71"/>
      <c r="H240" s="71"/>
      <c r="I240" s="71"/>
      <c r="J240" s="71"/>
      <c r="K240" s="71"/>
      <c r="L240" s="71"/>
      <c r="M240" s="78"/>
    </row>
    <row r="241" spans="1:13" x14ac:dyDescent="0.15">
      <c r="A241" s="75"/>
      <c r="B241" s="73" t="s">
        <v>1049</v>
      </c>
      <c r="C241" s="74" t="s">
        <v>1200</v>
      </c>
      <c r="D241" s="74"/>
      <c r="E241" s="74"/>
      <c r="F241" s="74"/>
      <c r="G241" s="74"/>
      <c r="H241" s="74"/>
      <c r="I241" s="74"/>
      <c r="J241" s="74"/>
      <c r="K241" s="74"/>
      <c r="L241" s="74"/>
      <c r="M241" s="79"/>
    </row>
    <row r="242" spans="1:13" x14ac:dyDescent="0.15">
      <c r="A242" s="76"/>
      <c r="B242" s="73" t="s">
        <v>1051</v>
      </c>
      <c r="C242" s="74" t="s">
        <v>1204</v>
      </c>
      <c r="D242" s="74"/>
      <c r="E242" s="74"/>
      <c r="F242" s="74"/>
      <c r="G242" s="74"/>
      <c r="H242" s="74"/>
      <c r="I242" s="74"/>
      <c r="J242" s="74"/>
      <c r="K242" s="74"/>
      <c r="L242" s="74"/>
      <c r="M242" s="79"/>
    </row>
    <row r="243" spans="1:13" x14ac:dyDescent="0.15">
      <c r="A243" s="76"/>
      <c r="B243" s="73" t="s">
        <v>1053</v>
      </c>
      <c r="C243" s="74" t="s">
        <v>1064</v>
      </c>
      <c r="D243" s="74"/>
      <c r="E243" s="74"/>
      <c r="F243" s="74"/>
      <c r="G243" s="74"/>
      <c r="H243" s="74"/>
      <c r="I243" s="74"/>
      <c r="J243" s="74"/>
      <c r="K243" s="74"/>
      <c r="L243" s="74"/>
      <c r="M243" s="79"/>
    </row>
    <row r="244" spans="1:13" x14ac:dyDescent="0.15">
      <c r="A244" s="80"/>
      <c r="B244" s="73" t="s">
        <v>1053</v>
      </c>
      <c r="C244" s="74" t="s">
        <v>1202</v>
      </c>
      <c r="D244" s="74"/>
      <c r="E244" s="74"/>
      <c r="F244" s="74"/>
      <c r="G244" s="74"/>
      <c r="H244" s="74"/>
      <c r="I244" s="74"/>
      <c r="J244" s="74"/>
      <c r="K244" s="74"/>
      <c r="L244" s="74"/>
      <c r="M244" s="79"/>
    </row>
    <row r="245" spans="1:13" x14ac:dyDescent="0.15">
      <c r="A245" s="77"/>
      <c r="B245" s="83"/>
      <c r="C245" s="84"/>
      <c r="D245" s="84"/>
      <c r="E245" s="84"/>
      <c r="F245" s="84"/>
      <c r="G245" s="84"/>
      <c r="H245" s="84"/>
      <c r="I245" s="84"/>
      <c r="J245" s="84"/>
      <c r="K245" s="84"/>
      <c r="L245" s="84"/>
      <c r="M245" s="86"/>
    </row>
  </sheetData>
  <phoneticPr fontId="5"/>
  <pageMargins left="0.69930555555555596" right="0.69930555555555596"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B667"/>
  <sheetViews>
    <sheetView zoomScale="85" zoomScaleNormal="85" workbookViewId="0">
      <selection activeCell="B5" sqref="B5"/>
    </sheetView>
  </sheetViews>
  <sheetFormatPr defaultColWidth="9" defaultRowHeight="15.75" x14ac:dyDescent="0.15"/>
  <cols>
    <col min="1" max="1" width="13.75" style="1" customWidth="1"/>
    <col min="2" max="2" width="22.625" style="1" customWidth="1"/>
    <col min="3" max="3" width="14.375" style="1" customWidth="1"/>
    <col min="4" max="9" width="7.5" style="1" customWidth="1"/>
    <col min="10" max="10" width="3.375" style="1" customWidth="1"/>
    <col min="11" max="14" width="5.25" style="1" customWidth="1"/>
    <col min="15" max="24" width="5.375" style="1" customWidth="1"/>
    <col min="25" max="26" width="5.375" style="2" customWidth="1"/>
    <col min="27" max="52" width="9" style="2" customWidth="1"/>
    <col min="53" max="16384" width="9" style="2"/>
  </cols>
  <sheetData>
    <row r="2" spans="1:28" x14ac:dyDescent="0.15">
      <c r="A2" s="1" t="s">
        <v>1205</v>
      </c>
    </row>
    <row r="4" spans="1:28" x14ac:dyDescent="0.15">
      <c r="A4" s="37"/>
      <c r="B4" s="38"/>
      <c r="C4" s="39"/>
      <c r="D4" s="39" t="s">
        <v>114</v>
      </c>
      <c r="E4" s="39" t="s">
        <v>115</v>
      </c>
      <c r="F4" s="39" t="s">
        <v>116</v>
      </c>
      <c r="G4" s="39" t="s">
        <v>117</v>
      </c>
      <c r="H4" s="39" t="s">
        <v>118</v>
      </c>
      <c r="I4" s="39" t="s">
        <v>119</v>
      </c>
      <c r="K4" s="20" t="s">
        <v>1206</v>
      </c>
      <c r="L4" s="21"/>
      <c r="M4" s="21"/>
      <c r="N4" s="21"/>
      <c r="O4" s="21"/>
      <c r="P4" s="21"/>
      <c r="Q4" s="21"/>
      <c r="R4" s="21"/>
      <c r="S4" s="21"/>
      <c r="T4" s="21"/>
      <c r="U4" s="21"/>
      <c r="V4" s="21"/>
      <c r="W4" s="21"/>
      <c r="X4" s="29"/>
      <c r="AA4" s="2" t="str">
        <f>INDEX(MF2図鑑!$B$3:$B$668,(ROW()-ROW(AA$2)),1)</f>
        <v>ピクシー</v>
      </c>
      <c r="AB4" s="2" t="s">
        <v>1207</v>
      </c>
    </row>
    <row r="5" spans="1:28" x14ac:dyDescent="0.15">
      <c r="A5" s="40" t="s">
        <v>1208</v>
      </c>
      <c r="B5" s="7" t="s">
        <v>169</v>
      </c>
      <c r="C5" s="39" t="s">
        <v>1209</v>
      </c>
      <c r="D5" s="39" t="str">
        <f>IFERROR(INDEX(MF2図鑑!$W$3:$AB$668,MATCH($B5,MF2図鑑!$B$3:$B$668,0),MATCH(D4,MF2図鑑!$W$2:$AB$2,0)),"")</f>
        <v>D</v>
      </c>
      <c r="E5" s="39" t="str">
        <f>IFERROR(INDEX(MF2図鑑!$W$3:$AB$668,MATCH($B5,MF2図鑑!$B$3:$B$668,0),MATCH(E4,MF2図鑑!$W$2:$AB$2,0)),"")</f>
        <v>D</v>
      </c>
      <c r="F5" s="39" t="str">
        <f>IFERROR(INDEX(MF2図鑑!$W$3:$AB$668,MATCH($B5,MF2図鑑!$B$3:$B$668,0),MATCH(F4,MF2図鑑!$W$2:$AB$2,0)),"")</f>
        <v>B</v>
      </c>
      <c r="G5" s="39" t="str">
        <f>IFERROR(INDEX(MF2図鑑!$W$3:$AB$668,MATCH($B5,MF2図鑑!$B$3:$B$668,0),MATCH(G4,MF2図鑑!$W$2:$AB$2,0)),"")</f>
        <v>A</v>
      </c>
      <c r="H5" s="39" t="str">
        <f>IFERROR(INDEX(MF2図鑑!$W$3:$AB$668,MATCH($B5,MF2図鑑!$B$3:$B$668,0),MATCH(H4,MF2図鑑!$W$2:$AB$2,0)),"")</f>
        <v>B</v>
      </c>
      <c r="I5" s="39" t="str">
        <f>IFERROR(INDEX(MF2図鑑!$W$3:$AB$668,MATCH($B5,MF2図鑑!$B$3:$B$668,0),MATCH(I4,MF2図鑑!$W$2:$AB$2,0)),"")</f>
        <v>E</v>
      </c>
      <c r="K5" s="22" t="s">
        <v>1210</v>
      </c>
      <c r="L5" s="23"/>
      <c r="M5" s="23"/>
      <c r="N5" s="23"/>
      <c r="O5" s="23"/>
      <c r="P5" s="23"/>
      <c r="Q5" s="23"/>
      <c r="R5" s="23"/>
      <c r="S5" s="23"/>
      <c r="T5" s="23"/>
      <c r="U5" s="23"/>
      <c r="V5" s="23"/>
      <c r="W5" s="23"/>
      <c r="X5" s="30"/>
      <c r="AA5" s="2" t="str">
        <f>INDEX(MF2図鑑!$B$3:$B$668,(ROW()-ROW(AA$2)),1)</f>
        <v>ピクシー(特殊)</v>
      </c>
      <c r="AB5" s="2" t="s">
        <v>1211</v>
      </c>
    </row>
    <row r="6" spans="1:28" x14ac:dyDescent="0.15">
      <c r="A6" s="40"/>
      <c r="B6" s="41"/>
      <c r="C6" s="39" t="s">
        <v>106</v>
      </c>
      <c r="D6" s="39">
        <f>IFERROR(INDEX(MF2図鑑!$Q$3:$V$668,MATCH($B5,MF2図鑑!$B$3:$B$668,0),MATCH(D4,MF2図鑑!$W$2:$AB$2,0)),"")</f>
        <v>80</v>
      </c>
      <c r="E6" s="39">
        <f>IFERROR(INDEX(MF2図鑑!$Q$3:$V$668,MATCH($B5,MF2図鑑!$B$3:$B$668,0),MATCH(E4,MF2図鑑!$W$2:$AB$2,0)),"")</f>
        <v>90</v>
      </c>
      <c r="F6" s="39">
        <f>IFERROR(INDEX(MF2図鑑!$Q$3:$V$668,MATCH($B5,MF2図鑑!$B$3:$B$668,0),MATCH(F4,MF2図鑑!$W$2:$AB$2,0)),"")</f>
        <v>130</v>
      </c>
      <c r="G6" s="39">
        <f>IFERROR(INDEX(MF2図鑑!$Q$3:$V$668,MATCH($B5,MF2図鑑!$B$3:$B$668,0),MATCH(G4,MF2図鑑!$W$2:$AB$2,0)),"")</f>
        <v>160</v>
      </c>
      <c r="H6" s="39">
        <f>IFERROR(INDEX(MF2図鑑!$Q$3:$V$668,MATCH($B5,MF2図鑑!$B$3:$B$668,0),MATCH(H4,MF2図鑑!$W$2:$AB$2,0)),"")</f>
        <v>140</v>
      </c>
      <c r="I6" s="39">
        <f>IFERROR(INDEX(MF2図鑑!$Q$3:$V$668,MATCH($B5,MF2図鑑!$B$3:$B$668,0),MATCH(I4,MF2図鑑!$W$2:$AB$2,0)),"")</f>
        <v>70</v>
      </c>
      <c r="K6" s="22" t="s">
        <v>1212</v>
      </c>
      <c r="L6" s="23"/>
      <c r="M6" s="23"/>
      <c r="N6" s="23"/>
      <c r="O6" s="23"/>
      <c r="P6" s="23"/>
      <c r="Q6" s="23"/>
      <c r="R6" s="23"/>
      <c r="S6" s="23"/>
      <c r="T6" s="23"/>
      <c r="U6" s="23"/>
      <c r="V6" s="23"/>
      <c r="W6" s="23"/>
      <c r="X6" s="30"/>
      <c r="AA6" s="2" t="str">
        <f>INDEX(MF2図鑑!$B$3:$B$668,(ROW()-ROW(AA$2)),1)</f>
        <v>ダイナ</v>
      </c>
    </row>
    <row r="7" spans="1:28" x14ac:dyDescent="0.15">
      <c r="A7" s="40" t="s">
        <v>1213</v>
      </c>
      <c r="B7" s="7" t="s">
        <v>1207</v>
      </c>
      <c r="C7" s="39" t="s">
        <v>1214</v>
      </c>
      <c r="D7" s="9">
        <v>100</v>
      </c>
      <c r="E7" s="9">
        <v>100</v>
      </c>
      <c r="F7" s="9">
        <v>200</v>
      </c>
      <c r="G7" s="9">
        <v>200</v>
      </c>
      <c r="H7" s="9">
        <v>200</v>
      </c>
      <c r="I7" s="9">
        <v>150</v>
      </c>
      <c r="K7" s="22" t="s">
        <v>1215</v>
      </c>
      <c r="L7" s="23"/>
      <c r="M7" s="23"/>
      <c r="N7" s="23"/>
      <c r="O7" s="23"/>
      <c r="P7" s="23"/>
      <c r="Q7" s="23"/>
      <c r="R7" s="23"/>
      <c r="S7" s="23"/>
      <c r="T7" s="23"/>
      <c r="U7" s="23"/>
      <c r="V7" s="23"/>
      <c r="W7" s="23"/>
      <c r="X7" s="30"/>
      <c r="AA7" s="2" t="str">
        <f>INDEX(MF2図鑑!$B$3:$B$668,(ROW()-ROW(AA$2)),1)</f>
        <v>ユニコ</v>
      </c>
      <c r="AB7" s="178" t="s">
        <v>1216</v>
      </c>
    </row>
    <row r="8" spans="1:28" x14ac:dyDescent="0.15">
      <c r="A8" s="40"/>
      <c r="B8" s="41" t="str">
        <f>IF($B7="ワーム羽化","　　↓羽化後を入力","　　↓変更不要")</f>
        <v>　　↓変更不要</v>
      </c>
      <c r="C8" s="39"/>
      <c r="D8" s="39">
        <f>IF(OR(D7&lt;1,D7&gt;999,ISBLANK(D7)),D6,D7)</f>
        <v>100</v>
      </c>
      <c r="E8" s="39">
        <f t="shared" ref="E8:I8" si="0">IF(OR(E7&lt;1,E7&gt;999,ISBLANK(E7)),E6,E7)</f>
        <v>100</v>
      </c>
      <c r="F8" s="39">
        <f t="shared" si="0"/>
        <v>200</v>
      </c>
      <c r="G8" s="39">
        <f t="shared" si="0"/>
        <v>200</v>
      </c>
      <c r="H8" s="39">
        <f t="shared" si="0"/>
        <v>200</v>
      </c>
      <c r="I8" s="39">
        <f t="shared" si="0"/>
        <v>150</v>
      </c>
      <c r="K8" s="22" t="s">
        <v>1217</v>
      </c>
      <c r="L8" s="23"/>
      <c r="M8" s="23"/>
      <c r="N8" s="23"/>
      <c r="O8" s="23"/>
      <c r="P8" s="23"/>
      <c r="Q8" s="23"/>
      <c r="R8" s="23"/>
      <c r="S8" s="23"/>
      <c r="T8" s="23"/>
      <c r="U8" s="23"/>
      <c r="V8" s="23"/>
      <c r="W8" s="23"/>
      <c r="X8" s="30"/>
      <c r="AA8" s="2" t="str">
        <f>INDEX(MF2図鑑!$B$3:$B$668,(ROW()-ROW(AA$2)),1)</f>
        <v>ジル</v>
      </c>
      <c r="AB8" s="2" t="s">
        <v>205</v>
      </c>
    </row>
    <row r="9" spans="1:28" x14ac:dyDescent="0.15">
      <c r="A9" s="40"/>
      <c r="B9" s="7" t="s">
        <v>1216</v>
      </c>
      <c r="C9" s="39" t="s">
        <v>1218</v>
      </c>
      <c r="D9" s="39">
        <f t="shared" ref="D9:I9" si="1">D8*INDEX($L$29:$L$33,MATCH(D5,$K$29:$K$33,0),)</f>
        <v>50</v>
      </c>
      <c r="E9" s="39">
        <f t="shared" si="1"/>
        <v>50</v>
      </c>
      <c r="F9" s="39">
        <f t="shared" si="1"/>
        <v>300</v>
      </c>
      <c r="G9" s="39">
        <f t="shared" si="1"/>
        <v>400</v>
      </c>
      <c r="H9" s="39">
        <f t="shared" si="1"/>
        <v>300</v>
      </c>
      <c r="I9" s="39">
        <f t="shared" si="1"/>
        <v>0</v>
      </c>
      <c r="K9" s="22" t="s">
        <v>1219</v>
      </c>
      <c r="L9" s="23"/>
      <c r="M9" s="23"/>
      <c r="N9" s="23"/>
      <c r="O9" s="23"/>
      <c r="P9" s="23"/>
      <c r="Q9" s="23"/>
      <c r="R9" s="23"/>
      <c r="S9" s="23"/>
      <c r="T9" s="23"/>
      <c r="U9" s="23"/>
      <c r="V9" s="23"/>
      <c r="W9" s="23"/>
      <c r="X9" s="30"/>
      <c r="AA9" s="2" t="str">
        <f>INDEX(MF2図鑑!$B$3:$B$668,(ROW()-ROW(AA$2)),1)</f>
        <v>ビーナス</v>
      </c>
      <c r="AB9" s="2" t="s">
        <v>233</v>
      </c>
    </row>
    <row r="10" spans="1:28" x14ac:dyDescent="0.15">
      <c r="A10" s="40"/>
      <c r="B10" s="41"/>
      <c r="C10" s="39" t="s">
        <v>1220</v>
      </c>
      <c r="D10" s="39">
        <f>RANK(D9,$D9:$I9,0)</f>
        <v>4</v>
      </c>
      <c r="E10" s="39">
        <f t="shared" ref="E10:I10" si="2">RANK(E9,$D9:$I9,0)</f>
        <v>4</v>
      </c>
      <c r="F10" s="39">
        <f t="shared" si="2"/>
        <v>2</v>
      </c>
      <c r="G10" s="39">
        <f t="shared" si="2"/>
        <v>1</v>
      </c>
      <c r="H10" s="39">
        <f t="shared" si="2"/>
        <v>2</v>
      </c>
      <c r="I10" s="39">
        <f t="shared" si="2"/>
        <v>6</v>
      </c>
      <c r="K10" s="22" t="s">
        <v>1221</v>
      </c>
      <c r="L10" s="23"/>
      <c r="M10" s="23"/>
      <c r="N10" s="23"/>
      <c r="O10" s="23"/>
      <c r="P10" s="23"/>
      <c r="Q10" s="23"/>
      <c r="R10" s="23"/>
      <c r="S10" s="23"/>
      <c r="T10" s="23"/>
      <c r="U10" s="23"/>
      <c r="V10" s="23"/>
      <c r="W10" s="23"/>
      <c r="X10" s="30"/>
      <c r="AA10" s="2" t="str">
        <f>INDEX(MF2図鑑!$B$3:$B$668,(ROW()-ROW(AA$2)),1)</f>
        <v>ディクシー</v>
      </c>
      <c r="AB10" s="2" t="s">
        <v>568</v>
      </c>
    </row>
    <row r="11" spans="1:28" x14ac:dyDescent="0.15">
      <c r="A11" s="40"/>
      <c r="B11" s="41"/>
      <c r="C11" s="39" t="s">
        <v>1222</v>
      </c>
      <c r="D11" s="39" t="str">
        <f>IF($B7="ワーム羽化",IFERROR(INDEX(MF2図鑑!$W$3:$AB$668,MATCH($B9,MF2図鑑!$B$3:$B$668,0),MATCH(D4,MF2図鑑!$W$2:$AB$2,0)),D5),D5)</f>
        <v>D</v>
      </c>
      <c r="E11" s="39" t="str">
        <f>IF($B7="ワーム羽化",IFERROR(INDEX(MF2図鑑!$W$3:$AB$668,MATCH($B9,MF2図鑑!$B$3:$B$668,0),MATCH(E4,MF2図鑑!$W$2:$AB$2,0)),E5),E5)</f>
        <v>D</v>
      </c>
      <c r="F11" s="39" t="str">
        <f>IF($B7="ワーム羽化",IFERROR(INDEX(MF2図鑑!$W$3:$AB$668,MATCH($B9,MF2図鑑!$B$3:$B$668,0),MATCH(F4,MF2図鑑!$W$2:$AB$2,0)),F5),F5)</f>
        <v>B</v>
      </c>
      <c r="G11" s="39" t="str">
        <f>IF($B7="ワーム羽化",IFERROR(INDEX(MF2図鑑!$W$3:$AB$668,MATCH($B9,MF2図鑑!$B$3:$B$668,0),MATCH(G4,MF2図鑑!$W$2:$AB$2,0)),G5),G5)</f>
        <v>A</v>
      </c>
      <c r="H11" s="39" t="str">
        <f>IF($B7="ワーム羽化",IFERROR(INDEX(MF2図鑑!$W$3:$AB$668,MATCH($B9,MF2図鑑!$B$3:$B$668,0),MATCH(H4,MF2図鑑!$W$2:$AB$2,0)),H5),H5)</f>
        <v>B</v>
      </c>
      <c r="I11" s="39" t="str">
        <f>IF($B7="ワーム羽化",IFERROR(INDEX(MF2図鑑!$W$3:$AB$668,MATCH($B9,MF2図鑑!$B$3:$B$668,0),MATCH(I4,MF2図鑑!$W$2:$AB$2,0)),I5),I5)</f>
        <v>E</v>
      </c>
      <c r="K11" s="22" t="s">
        <v>1223</v>
      </c>
      <c r="L11" s="23"/>
      <c r="M11" s="23"/>
      <c r="N11" s="23"/>
      <c r="O11" s="23"/>
      <c r="P11" s="23"/>
      <c r="Q11" s="23"/>
      <c r="R11" s="23"/>
      <c r="S11" s="23"/>
      <c r="T11" s="23"/>
      <c r="U11" s="23"/>
      <c r="V11" s="23"/>
      <c r="W11" s="23"/>
      <c r="X11" s="30"/>
      <c r="AA11" s="2" t="str">
        <f>INDEX(MF2図鑑!$B$3:$B$668,(ROW()-ROW(AA$2)),1)</f>
        <v>ジャンヌ</v>
      </c>
      <c r="AB11" s="2" t="s">
        <v>609</v>
      </c>
    </row>
    <row r="12" spans="1:28" x14ac:dyDescent="0.15">
      <c r="A12" s="40"/>
      <c r="B12" s="41"/>
      <c r="C12" s="39" t="s">
        <v>1224</v>
      </c>
      <c r="D12" s="39">
        <f t="shared" ref="D12:I12" si="3">D8*INDEX($L$29:$L$33,MATCH(D11,$K$29:$K$33,0),)</f>
        <v>50</v>
      </c>
      <c r="E12" s="39">
        <f t="shared" si="3"/>
        <v>50</v>
      </c>
      <c r="F12" s="39">
        <f t="shared" si="3"/>
        <v>300</v>
      </c>
      <c r="G12" s="39">
        <f t="shared" si="3"/>
        <v>400</v>
      </c>
      <c r="H12" s="39">
        <f t="shared" si="3"/>
        <v>300</v>
      </c>
      <c r="I12" s="39">
        <f t="shared" si="3"/>
        <v>0</v>
      </c>
      <c r="K12" s="22" t="s">
        <v>1225</v>
      </c>
      <c r="L12" s="23"/>
      <c r="M12" s="23"/>
      <c r="N12" s="23"/>
      <c r="O12" s="23"/>
      <c r="P12" s="23"/>
      <c r="Q12" s="23"/>
      <c r="R12" s="23"/>
      <c r="S12" s="23"/>
      <c r="T12" s="23"/>
      <c r="U12" s="23"/>
      <c r="V12" s="23"/>
      <c r="W12" s="23"/>
      <c r="X12" s="30"/>
      <c r="AA12" s="2" t="str">
        <f>INDEX(MF2図鑑!$B$3:$B$668,(ROW()-ROW(AA$2)),1)</f>
        <v>ミント</v>
      </c>
      <c r="AB12" s="2" t="s">
        <v>733</v>
      </c>
    </row>
    <row r="13" spans="1:28" x14ac:dyDescent="0.15">
      <c r="A13" s="40"/>
      <c r="B13" s="41"/>
      <c r="C13" s="39" t="s">
        <v>1226</v>
      </c>
      <c r="D13" s="39">
        <f>IF($B7="ワーム羽化",RANK(D12,$D12:$I12,0),D10)</f>
        <v>4</v>
      </c>
      <c r="E13" s="39">
        <f t="shared" ref="E13:I13" si="4">IF($B7="ワーム羽化",RANK(E12,$D12:$I12,0),E10)</f>
        <v>4</v>
      </c>
      <c r="F13" s="39">
        <f t="shared" si="4"/>
        <v>2</v>
      </c>
      <c r="G13" s="39">
        <f t="shared" si="4"/>
        <v>1</v>
      </c>
      <c r="H13" s="39">
        <f t="shared" si="4"/>
        <v>2</v>
      </c>
      <c r="I13" s="39">
        <f t="shared" si="4"/>
        <v>6</v>
      </c>
      <c r="K13" s="22" t="s">
        <v>1227</v>
      </c>
      <c r="L13" s="23"/>
      <c r="M13" s="23"/>
      <c r="N13" s="23"/>
      <c r="O13" s="23"/>
      <c r="P13" s="23"/>
      <c r="Q13" s="23"/>
      <c r="R13" s="23"/>
      <c r="S13" s="23"/>
      <c r="T13" s="23"/>
      <c r="U13" s="23"/>
      <c r="V13" s="23"/>
      <c r="W13" s="23"/>
      <c r="X13" s="30"/>
      <c r="AA13" s="2" t="str">
        <f>INDEX(MF2図鑑!$B$3:$B$668,(ROW()-ROW(AA$2)),1)</f>
        <v>セピアリエーヴル</v>
      </c>
      <c r="AB13" s="2" t="s">
        <v>834</v>
      </c>
    </row>
    <row r="14" spans="1:28" x14ac:dyDescent="0.15">
      <c r="A14" s="40"/>
      <c r="B14" s="41"/>
      <c r="C14" s="39" t="s">
        <v>1228</v>
      </c>
      <c r="D14" s="39">
        <f>RANK(D8,$D8:$I8,0)</f>
        <v>5</v>
      </c>
      <c r="E14" s="39">
        <f t="shared" ref="E14:I14" si="5">RANK(E8,$D8:$I8,0)</f>
        <v>5</v>
      </c>
      <c r="F14" s="39">
        <f t="shared" si="5"/>
        <v>1</v>
      </c>
      <c r="G14" s="39">
        <f t="shared" si="5"/>
        <v>1</v>
      </c>
      <c r="H14" s="39">
        <f t="shared" si="5"/>
        <v>1</v>
      </c>
      <c r="I14" s="39">
        <f t="shared" si="5"/>
        <v>4</v>
      </c>
      <c r="K14" s="22" t="s">
        <v>1229</v>
      </c>
      <c r="L14" s="23"/>
      <c r="M14" s="23"/>
      <c r="N14" s="23"/>
      <c r="O14" s="23"/>
      <c r="P14" s="23"/>
      <c r="Q14" s="23"/>
      <c r="R14" s="23"/>
      <c r="S14" s="23"/>
      <c r="T14" s="23"/>
      <c r="U14" s="23"/>
      <c r="V14" s="23"/>
      <c r="W14" s="23"/>
      <c r="X14" s="30"/>
      <c r="AA14" s="2" t="str">
        <f>INDEX(MF2図鑑!$B$3:$B$668,(ROW()-ROW(AA$2)),1)</f>
        <v>エンジェル</v>
      </c>
      <c r="AB14" s="2" t="s">
        <v>951</v>
      </c>
    </row>
    <row r="15" spans="1:28" x14ac:dyDescent="0.15">
      <c r="A15" s="40"/>
      <c r="B15" s="41"/>
      <c r="C15" s="39" t="s">
        <v>1230</v>
      </c>
      <c r="D15" s="39">
        <f>RANK(D6,$D6:$I6,0)</f>
        <v>5</v>
      </c>
      <c r="E15" s="39">
        <f t="shared" ref="E15:I15" si="6">RANK(E6,$D6:$I6,0)</f>
        <v>4</v>
      </c>
      <c r="F15" s="39">
        <f t="shared" si="6"/>
        <v>3</v>
      </c>
      <c r="G15" s="39">
        <f t="shared" si="6"/>
        <v>1</v>
      </c>
      <c r="H15" s="39">
        <f t="shared" si="6"/>
        <v>2</v>
      </c>
      <c r="I15" s="39">
        <f t="shared" si="6"/>
        <v>6</v>
      </c>
      <c r="K15" s="22"/>
      <c r="L15" s="23"/>
      <c r="M15" s="23"/>
      <c r="N15" s="23"/>
      <c r="O15" s="23"/>
      <c r="P15" s="23"/>
      <c r="Q15" s="23"/>
      <c r="R15" s="23"/>
      <c r="S15" s="23"/>
      <c r="T15" s="23"/>
      <c r="U15" s="23"/>
      <c r="V15" s="23"/>
      <c r="W15" s="23"/>
      <c r="X15" s="30"/>
      <c r="AA15" s="2" t="str">
        <f>INDEX(MF2図鑑!$B$3:$B$668,(ROW()-ROW(AA$2)),1)</f>
        <v>エンジェル(特殊)</v>
      </c>
      <c r="AB15" s="2" t="s">
        <v>1014</v>
      </c>
    </row>
    <row r="16" spans="1:28" x14ac:dyDescent="0.15">
      <c r="A16" s="40"/>
      <c r="B16" s="41"/>
      <c r="C16" s="39" t="s">
        <v>1231</v>
      </c>
      <c r="D16" s="39">
        <v>6</v>
      </c>
      <c r="E16" s="39">
        <v>5</v>
      </c>
      <c r="F16" s="39">
        <v>4</v>
      </c>
      <c r="G16" s="39">
        <v>3</v>
      </c>
      <c r="H16" s="39">
        <v>2</v>
      </c>
      <c r="I16" s="39">
        <v>1</v>
      </c>
      <c r="K16" s="22" t="s">
        <v>1232</v>
      </c>
      <c r="L16" s="23"/>
      <c r="M16" s="23"/>
      <c r="N16" s="23"/>
      <c r="O16" s="23"/>
      <c r="P16" s="23"/>
      <c r="Q16" s="23"/>
      <c r="R16" s="23"/>
      <c r="S16" s="23"/>
      <c r="T16" s="23"/>
      <c r="U16" s="23"/>
      <c r="V16" s="23"/>
      <c r="W16" s="23"/>
      <c r="X16" s="30"/>
      <c r="AA16" s="2" t="str">
        <f>INDEX(MF2図鑑!$B$3:$B$668,(ROW()-ROW(AA$2)),1)</f>
        <v>ファー</v>
      </c>
    </row>
    <row r="17" spans="1:27" x14ac:dyDescent="0.15">
      <c r="A17" s="40"/>
      <c r="B17" s="41"/>
      <c r="C17" s="39" t="s">
        <v>1233</v>
      </c>
      <c r="D17" s="39">
        <f>D10+0.1*D13+0.01*D14+0.001*D15+0.0001*D16</f>
        <v>4.4556000000000004</v>
      </c>
      <c r="E17" s="39">
        <f t="shared" ref="E17:I17" si="7">E10+0.1*E13+0.01*E14+0.001*E15+0.0001*E16</f>
        <v>4.4544999999999995</v>
      </c>
      <c r="F17" s="39">
        <f t="shared" si="7"/>
        <v>2.2134</v>
      </c>
      <c r="G17" s="39">
        <f t="shared" si="7"/>
        <v>1.1113</v>
      </c>
      <c r="H17" s="39">
        <f t="shared" si="7"/>
        <v>2.2121999999999997</v>
      </c>
      <c r="I17" s="39">
        <f t="shared" si="7"/>
        <v>6.6460999999999997</v>
      </c>
      <c r="K17" s="22" t="s">
        <v>1234</v>
      </c>
      <c r="L17" s="23"/>
      <c r="M17" s="23"/>
      <c r="N17" s="23"/>
      <c r="O17" s="23"/>
      <c r="P17" s="23"/>
      <c r="Q17" s="23"/>
      <c r="R17" s="23"/>
      <c r="S17" s="23"/>
      <c r="T17" s="23"/>
      <c r="U17" s="23"/>
      <c r="V17" s="23"/>
      <c r="W17" s="23"/>
      <c r="X17" s="30"/>
      <c r="AA17" s="2" t="str">
        <f>INDEX(MF2図鑑!$B$3:$B$668,(ROW()-ROW(AA$2)),1)</f>
        <v>ジーニヤー</v>
      </c>
    </row>
    <row r="18" spans="1:27" x14ac:dyDescent="0.15">
      <c r="A18" s="42"/>
      <c r="B18" s="43"/>
      <c r="C18" s="39" t="s">
        <v>112</v>
      </c>
      <c r="D18" s="39">
        <f>IF($B5="すえきすえぞー(レア1)",MF2図鑑!AC$419,RANK(D17,$D17:$I17,1))</f>
        <v>5</v>
      </c>
      <c r="E18" s="39">
        <f>IF($B5="すえきすえぞー(レア1)",MF2図鑑!AD$419,RANK(E17,$D17:$I17,1))</f>
        <v>4</v>
      </c>
      <c r="F18" s="39">
        <f>IF($B5="すえきすえぞー(レア1)",MF2図鑑!AE$419,RANK(F17,$D17:$I17,1))</f>
        <v>3</v>
      </c>
      <c r="G18" s="39">
        <f>IF($B5="すえきすえぞー(レア1)",MF2図鑑!AF$419,RANK(G17,$D17:$I17,1))</f>
        <v>1</v>
      </c>
      <c r="H18" s="39">
        <f>IF($B5="すえきすえぞー(レア1)",MF2図鑑!AG$419,RANK(H17,$D17:$I17,1))</f>
        <v>2</v>
      </c>
      <c r="I18" s="39">
        <f>IF($B5="すえきすえぞー(レア1)",MF2図鑑!AH$419,RANK(I17,$D17:$I17,1))</f>
        <v>6</v>
      </c>
      <c r="K18" s="22"/>
      <c r="L18" s="23"/>
      <c r="M18" s="23"/>
      <c r="N18" s="23"/>
      <c r="O18" s="23"/>
      <c r="P18" s="23"/>
      <c r="Q18" s="23"/>
      <c r="R18" s="23"/>
      <c r="S18" s="23"/>
      <c r="T18" s="23"/>
      <c r="U18" s="23"/>
      <c r="V18" s="23"/>
      <c r="W18" s="23"/>
      <c r="X18" s="30"/>
      <c r="AA18" s="2" t="str">
        <f>INDEX(MF2図鑑!$B$3:$B$668,(ROW()-ROW(AA$2)),1)</f>
        <v>フューチャー</v>
      </c>
    </row>
    <row r="19" spans="1:27" x14ac:dyDescent="0.15">
      <c r="K19" s="22" t="s">
        <v>1235</v>
      </c>
      <c r="L19" s="23"/>
      <c r="M19" s="23"/>
      <c r="N19" s="23"/>
      <c r="O19" s="23"/>
      <c r="P19" s="23"/>
      <c r="Q19" s="23"/>
      <c r="R19" s="23"/>
      <c r="S19" s="23"/>
      <c r="T19" s="23"/>
      <c r="U19" s="23"/>
      <c r="V19" s="23"/>
      <c r="W19" s="23"/>
      <c r="X19" s="30"/>
      <c r="AA19" s="2" t="str">
        <f>INDEX(MF2図鑑!$B$3:$B$668,(ROW()-ROW(AA$2)),1)</f>
        <v>フューチャー(特殊)</v>
      </c>
    </row>
    <row r="20" spans="1:27" x14ac:dyDescent="0.15">
      <c r="A20" s="44"/>
      <c r="B20" s="45"/>
      <c r="C20" s="46"/>
      <c r="D20" s="46" t="s">
        <v>114</v>
      </c>
      <c r="E20" s="46" t="s">
        <v>115</v>
      </c>
      <c r="F20" s="46" t="s">
        <v>116</v>
      </c>
      <c r="G20" s="46" t="s">
        <v>117</v>
      </c>
      <c r="H20" s="46" t="s">
        <v>118</v>
      </c>
      <c r="I20" s="46" t="s">
        <v>119</v>
      </c>
      <c r="K20" s="22" t="s">
        <v>1236</v>
      </c>
      <c r="L20" s="23"/>
      <c r="M20" s="23"/>
      <c r="N20" s="23"/>
      <c r="O20" s="23"/>
      <c r="P20" s="23"/>
      <c r="Q20" s="23"/>
      <c r="R20" s="23"/>
      <c r="S20" s="23"/>
      <c r="T20" s="23"/>
      <c r="U20" s="23"/>
      <c r="V20" s="23"/>
      <c r="W20" s="23"/>
      <c r="X20" s="30"/>
      <c r="AA20" s="2" t="str">
        <f>INDEX(MF2図鑑!$B$3:$B$668,(ROW()-ROW(AA$2)),1)</f>
        <v>スエコ</v>
      </c>
    </row>
    <row r="21" spans="1:27" x14ac:dyDescent="0.15">
      <c r="A21" s="47" t="s">
        <v>1237</v>
      </c>
      <c r="B21" s="7" t="s">
        <v>514</v>
      </c>
      <c r="C21" s="46" t="s">
        <v>1209</v>
      </c>
      <c r="D21" s="46" t="str">
        <f>IFERROR(INDEX(MF2図鑑!$W$3:$AB$668,MATCH($B21,MF2図鑑!$B$3:$B$668,0),MATCH(D20,MF2図鑑!$W$2:$AB$2,0)),"")</f>
        <v>D</v>
      </c>
      <c r="E21" s="46" t="str">
        <f>IFERROR(INDEX(MF2図鑑!$W$3:$AB$668,MATCH($B21,MF2図鑑!$B$3:$B$668,0),MATCH(E20,MF2図鑑!$W$2:$AB$2,0)),"")</f>
        <v>C</v>
      </c>
      <c r="F21" s="46" t="str">
        <f>IFERROR(INDEX(MF2図鑑!$W$3:$AB$668,MATCH($B21,MF2図鑑!$B$3:$B$668,0),MATCH(F20,MF2図鑑!$W$2:$AB$2,0)),"")</f>
        <v>C</v>
      </c>
      <c r="G21" s="46" t="str">
        <f>IFERROR(INDEX(MF2図鑑!$W$3:$AB$668,MATCH($B21,MF2図鑑!$B$3:$B$668,0),MATCH(G20,MF2図鑑!$W$2:$AB$2,0)),"")</f>
        <v>B</v>
      </c>
      <c r="H21" s="46" t="str">
        <f>IFERROR(INDEX(MF2図鑑!$W$3:$AB$668,MATCH($B21,MF2図鑑!$B$3:$B$668,0),MATCH(H20,MF2図鑑!$W$2:$AB$2,0)),"")</f>
        <v>B</v>
      </c>
      <c r="I21" s="46" t="str">
        <f>IFERROR(INDEX(MF2図鑑!$W$3:$AB$668,MATCH($B21,MF2図鑑!$B$3:$B$668,0),MATCH(I20,MF2図鑑!$W$2:$AB$2,0)),"")</f>
        <v>E</v>
      </c>
      <c r="K21" s="22" t="s">
        <v>1238</v>
      </c>
      <c r="L21" s="23"/>
      <c r="M21" s="23"/>
      <c r="N21" s="23"/>
      <c r="O21" s="23"/>
      <c r="P21" s="23"/>
      <c r="Q21" s="23"/>
      <c r="R21" s="23"/>
      <c r="S21" s="23"/>
      <c r="T21" s="23"/>
      <c r="U21" s="23"/>
      <c r="V21" s="23"/>
      <c r="W21" s="23"/>
      <c r="X21" s="30"/>
      <c r="AA21" s="2" t="str">
        <f>INDEX(MF2図鑑!$B$3:$B$668,(ROW()-ROW(AA$2)),1)</f>
        <v>ユキ</v>
      </c>
    </row>
    <row r="22" spans="1:27" x14ac:dyDescent="0.15">
      <c r="A22" s="47"/>
      <c r="B22" s="48"/>
      <c r="C22" s="46" t="s">
        <v>106</v>
      </c>
      <c r="D22" s="46">
        <f>IFERROR(INDEX(MF2図鑑!$Q$3:$V$668,MATCH($B21,MF2図鑑!$B$3:$B$668,0),MATCH(D20,MF2図鑑!$W$2:$AB$2,0)),"")</f>
        <v>80</v>
      </c>
      <c r="E22" s="46">
        <f>IFERROR(INDEX(MF2図鑑!$Q$3:$V$668,MATCH($B21,MF2図鑑!$B$3:$B$668,0),MATCH(E20,MF2図鑑!$W$2:$AB$2,0)),"")</f>
        <v>100</v>
      </c>
      <c r="F22" s="46">
        <f>IFERROR(INDEX(MF2図鑑!$Q$3:$V$668,MATCH($B21,MF2図鑑!$B$3:$B$668,0),MATCH(F20,MF2図鑑!$W$2:$AB$2,0)),"")</f>
        <v>120</v>
      </c>
      <c r="G22" s="46">
        <f>IFERROR(INDEX(MF2図鑑!$Q$3:$V$668,MATCH($B21,MF2図鑑!$B$3:$B$668,0),MATCH(G20,MF2図鑑!$W$2:$AB$2,0)),"")</f>
        <v>150</v>
      </c>
      <c r="H22" s="46">
        <f>IFERROR(INDEX(MF2図鑑!$Q$3:$V$668,MATCH($B21,MF2図鑑!$B$3:$B$668,0),MATCH(H20,MF2図鑑!$W$2:$AB$2,0)),"")</f>
        <v>140</v>
      </c>
      <c r="I22" s="46">
        <f>IFERROR(INDEX(MF2図鑑!$Q$3:$V$668,MATCH($B21,MF2図鑑!$B$3:$B$668,0),MATCH(I20,MF2図鑑!$W$2:$AB$2,0)),"")</f>
        <v>70</v>
      </c>
      <c r="K22" s="22" t="s">
        <v>1239</v>
      </c>
      <c r="L22" s="23"/>
      <c r="M22" s="23"/>
      <c r="N22" s="23"/>
      <c r="O22" s="23"/>
      <c r="P22" s="23"/>
      <c r="Q22" s="23"/>
      <c r="R22" s="23"/>
      <c r="S22" s="23"/>
      <c r="T22" s="23"/>
      <c r="U22" s="23"/>
      <c r="V22" s="23"/>
      <c r="W22" s="23"/>
      <c r="X22" s="30"/>
      <c r="AA22" s="2" t="str">
        <f>INDEX(MF2図鑑!$B$3:$B$668,(ROW()-ROW(AA$2)),1)</f>
        <v>リリム</v>
      </c>
    </row>
    <row r="23" spans="1:27" x14ac:dyDescent="0.15">
      <c r="A23" s="47" t="s">
        <v>1213</v>
      </c>
      <c r="B23" s="7" t="s">
        <v>1207</v>
      </c>
      <c r="C23" s="46" t="s">
        <v>1214</v>
      </c>
      <c r="D23" s="9">
        <v>100</v>
      </c>
      <c r="E23" s="9">
        <v>100</v>
      </c>
      <c r="F23" s="9">
        <v>200</v>
      </c>
      <c r="G23" s="9">
        <v>200</v>
      </c>
      <c r="H23" s="9">
        <v>200</v>
      </c>
      <c r="I23" s="9">
        <v>150</v>
      </c>
      <c r="K23" s="22" t="s">
        <v>1240</v>
      </c>
      <c r="L23" s="23"/>
      <c r="M23" s="23"/>
      <c r="N23" s="23"/>
      <c r="O23" s="23"/>
      <c r="P23" s="23"/>
      <c r="Q23" s="23"/>
      <c r="R23" s="23"/>
      <c r="S23" s="23"/>
      <c r="T23" s="23"/>
      <c r="U23" s="23"/>
      <c r="V23" s="23"/>
      <c r="W23" s="23"/>
      <c r="X23" s="30"/>
      <c r="AA23" s="2" t="str">
        <f>INDEX(MF2図鑑!$B$3:$B$668,(ROW()-ROW(AA$2)),1)</f>
        <v>ナギサ</v>
      </c>
    </row>
    <row r="24" spans="1:27" x14ac:dyDescent="0.15">
      <c r="A24" s="47"/>
      <c r="B24" s="48" t="str">
        <f>IF($B23="ワーム羽化","　　↓羽化後を入力","　　↓変更不要")</f>
        <v>　　↓変更不要</v>
      </c>
      <c r="C24" s="46"/>
      <c r="D24" s="46">
        <f>IF(OR(D23&lt;1,D23&gt;999,ISBLANK(D23)),D22,D23)</f>
        <v>100</v>
      </c>
      <c r="E24" s="46">
        <f t="shared" ref="E24:I24" si="8">IF(OR(E23&lt;1,E23&gt;999,ISBLANK(E23)),E22,E23)</f>
        <v>100</v>
      </c>
      <c r="F24" s="46">
        <f t="shared" si="8"/>
        <v>200</v>
      </c>
      <c r="G24" s="46">
        <f t="shared" si="8"/>
        <v>200</v>
      </c>
      <c r="H24" s="46">
        <f t="shared" si="8"/>
        <v>200</v>
      </c>
      <c r="I24" s="46">
        <f t="shared" si="8"/>
        <v>150</v>
      </c>
      <c r="K24" s="22"/>
      <c r="L24" s="23"/>
      <c r="M24" s="23"/>
      <c r="N24" s="23"/>
      <c r="O24" s="23"/>
      <c r="P24" s="23"/>
      <c r="Q24" s="23"/>
      <c r="R24" s="23"/>
      <c r="S24" s="23"/>
      <c r="T24" s="23"/>
      <c r="U24" s="23"/>
      <c r="V24" s="23"/>
      <c r="W24" s="23"/>
      <c r="X24" s="30"/>
      <c r="AA24" s="2" t="str">
        <f>INDEX(MF2図鑑!$B$3:$B$668,(ROW()-ROW(AA$2)),1)</f>
        <v>フォレスト</v>
      </c>
    </row>
    <row r="25" spans="1:27" x14ac:dyDescent="0.15">
      <c r="A25" s="47"/>
      <c r="B25" s="7" t="s">
        <v>1216</v>
      </c>
      <c r="C25" s="46" t="s">
        <v>1218</v>
      </c>
      <c r="D25" s="46">
        <f t="shared" ref="D25:I25" si="9">D24*INDEX($L$29:$L$33,MATCH(D21,$K$29:$K$33,0),)</f>
        <v>50</v>
      </c>
      <c r="E25" s="46">
        <f t="shared" si="9"/>
        <v>100</v>
      </c>
      <c r="F25" s="46">
        <f t="shared" si="9"/>
        <v>200</v>
      </c>
      <c r="G25" s="46">
        <f t="shared" si="9"/>
        <v>300</v>
      </c>
      <c r="H25" s="46">
        <f t="shared" si="9"/>
        <v>300</v>
      </c>
      <c r="I25" s="46">
        <f t="shared" si="9"/>
        <v>0</v>
      </c>
      <c r="K25" s="22"/>
      <c r="L25" s="23"/>
      <c r="M25" s="23"/>
      <c r="N25" s="23"/>
      <c r="O25" s="23"/>
      <c r="P25" s="23"/>
      <c r="Q25" s="23"/>
      <c r="R25" s="23"/>
      <c r="S25" s="23"/>
      <c r="T25" s="23"/>
      <c r="U25" s="23"/>
      <c r="V25" s="23"/>
      <c r="W25" s="23"/>
      <c r="X25" s="30"/>
      <c r="AA25" s="2" t="str">
        <f>INDEX(MF2図鑑!$B$3:$B$668,(ROW()-ROW(AA$2)),1)</f>
        <v>リーフ</v>
      </c>
    </row>
    <row r="26" spans="1:27" x14ac:dyDescent="0.15">
      <c r="A26" s="47"/>
      <c r="B26" s="48"/>
      <c r="C26" s="46" t="s">
        <v>1220</v>
      </c>
      <c r="D26" s="46">
        <f>RANK(D25,$D25:$I25,0)</f>
        <v>5</v>
      </c>
      <c r="E26" s="46">
        <f t="shared" ref="E26:I26" si="10">RANK(E25,$D25:$I25,0)</f>
        <v>4</v>
      </c>
      <c r="F26" s="46">
        <f t="shared" si="10"/>
        <v>3</v>
      </c>
      <c r="G26" s="46">
        <f t="shared" si="10"/>
        <v>1</v>
      </c>
      <c r="H26" s="46">
        <f t="shared" si="10"/>
        <v>1</v>
      </c>
      <c r="I26" s="46">
        <f t="shared" si="10"/>
        <v>6</v>
      </c>
      <c r="K26" s="24"/>
      <c r="L26" s="25"/>
      <c r="M26" s="25"/>
      <c r="N26" s="25"/>
      <c r="O26" s="25"/>
      <c r="P26" s="25"/>
      <c r="Q26" s="25"/>
      <c r="R26" s="25"/>
      <c r="S26" s="25"/>
      <c r="T26" s="25"/>
      <c r="U26" s="25"/>
      <c r="V26" s="25"/>
      <c r="W26" s="25"/>
      <c r="X26" s="31"/>
      <c r="AA26" s="2" t="str">
        <f>INDEX(MF2図鑑!$B$3:$B$668,(ROW()-ROW(AA$2)),1)</f>
        <v>プリズムシャドウ</v>
      </c>
    </row>
    <row r="27" spans="1:27" x14ac:dyDescent="0.15">
      <c r="A27" s="47"/>
      <c r="B27" s="48"/>
      <c r="C27" s="46" t="s">
        <v>1222</v>
      </c>
      <c r="D27" s="46" t="str">
        <f>IF($B23="ワーム羽化",IFERROR(INDEX(MF2図鑑!$W$3:$AB$668,MATCH($B25,MF2図鑑!$B$3:$B$668,0),MATCH(D20,MF2図鑑!$W$2:$AB$2,0)),D21),D21)</f>
        <v>D</v>
      </c>
      <c r="E27" s="46" t="str">
        <f>IF($B23="ワーム羽化",IFERROR(INDEX(MF2図鑑!$W$3:$AB$668,MATCH($B25,MF2図鑑!$B$3:$B$668,0),MATCH(E20,MF2図鑑!$W$2:$AB$2,0)),E21),E21)</f>
        <v>C</v>
      </c>
      <c r="F27" s="46" t="str">
        <f>IF($B23="ワーム羽化",IFERROR(INDEX(MF2図鑑!$W$3:$AB$668,MATCH($B25,MF2図鑑!$B$3:$B$668,0),MATCH(F20,MF2図鑑!$W$2:$AB$2,0)),F21),F21)</f>
        <v>C</v>
      </c>
      <c r="G27" s="46" t="str">
        <f>IF($B23="ワーム羽化",IFERROR(INDEX(MF2図鑑!$W$3:$AB$668,MATCH($B25,MF2図鑑!$B$3:$B$668,0),MATCH(G20,MF2図鑑!$W$2:$AB$2,0)),G21),G21)</f>
        <v>B</v>
      </c>
      <c r="H27" s="46" t="str">
        <f>IF($B23="ワーム羽化",IFERROR(INDEX(MF2図鑑!$W$3:$AB$668,MATCH($B25,MF2図鑑!$B$3:$B$668,0),MATCH(H20,MF2図鑑!$W$2:$AB$2,0)),H21),H21)</f>
        <v>B</v>
      </c>
      <c r="I27" s="46" t="str">
        <f>IF($B23="ワーム羽化",IFERROR(INDEX(MF2図鑑!$W$3:$AB$668,MATCH($B25,MF2図鑑!$B$3:$B$668,0),MATCH(I20,MF2図鑑!$W$2:$AB$2,0)),I21),I21)</f>
        <v>E</v>
      </c>
      <c r="AA27" s="2" t="str">
        <f>INDEX(MF2図鑑!$B$3:$B$668,(ROW()-ROW(AA$2)),1)</f>
        <v>ナハトファルター</v>
      </c>
    </row>
    <row r="28" spans="1:27" x14ac:dyDescent="0.15">
      <c r="A28" s="47"/>
      <c r="B28" s="48"/>
      <c r="C28" s="46" t="s">
        <v>1224</v>
      </c>
      <c r="D28" s="46">
        <f t="shared" ref="D28:I28" si="11">D24*INDEX($L$29:$L$33,MATCH(D27,$K$29:$K$33,0),)</f>
        <v>50</v>
      </c>
      <c r="E28" s="46">
        <f t="shared" si="11"/>
        <v>100</v>
      </c>
      <c r="F28" s="46">
        <f t="shared" si="11"/>
        <v>200</v>
      </c>
      <c r="G28" s="46">
        <f t="shared" si="11"/>
        <v>300</v>
      </c>
      <c r="H28" s="46">
        <f t="shared" si="11"/>
        <v>300</v>
      </c>
      <c r="I28" s="46">
        <f t="shared" si="11"/>
        <v>0</v>
      </c>
      <c r="K28" s="26" t="s">
        <v>1209</v>
      </c>
      <c r="L28" s="26" t="s">
        <v>1241</v>
      </c>
      <c r="N28" s="27" t="s">
        <v>1242</v>
      </c>
      <c r="O28" s="28"/>
      <c r="P28" s="28"/>
      <c r="Q28" s="32"/>
      <c r="AA28" s="2" t="str">
        <f>INDEX(MF2図鑑!$B$3:$B$668,(ROW()-ROW(AA$2)),1)</f>
        <v>ラベンダーキール</v>
      </c>
    </row>
    <row r="29" spans="1:27" x14ac:dyDescent="0.15">
      <c r="A29" s="47"/>
      <c r="B29" s="48"/>
      <c r="C29" s="46" t="s">
        <v>1226</v>
      </c>
      <c r="D29" s="46">
        <f>IF($B23="ワーム羽化",RANK(D28,$D28:$I28,0),D26)</f>
        <v>5</v>
      </c>
      <c r="E29" s="46">
        <f t="shared" ref="E29:I29" si="12">IF($B23="ワーム羽化",RANK(E28,$D28:$I28,0),E26)</f>
        <v>4</v>
      </c>
      <c r="F29" s="46">
        <f t="shared" si="12"/>
        <v>3</v>
      </c>
      <c r="G29" s="46">
        <f t="shared" si="12"/>
        <v>1</v>
      </c>
      <c r="H29" s="46">
        <f t="shared" si="12"/>
        <v>1</v>
      </c>
      <c r="I29" s="46">
        <f t="shared" si="12"/>
        <v>6</v>
      </c>
      <c r="K29" s="26" t="s">
        <v>131</v>
      </c>
      <c r="L29" s="26">
        <v>2</v>
      </c>
      <c r="N29" s="26">
        <v>6</v>
      </c>
      <c r="O29" s="27" t="s">
        <v>1243</v>
      </c>
      <c r="P29" s="28"/>
      <c r="Q29" s="32"/>
      <c r="AA29" s="2" t="str">
        <f>INDEX(MF2図鑑!$B$3:$B$668,(ROW()-ROW(AA$2)),1)</f>
        <v>ポワゾン</v>
      </c>
    </row>
    <row r="30" spans="1:27" x14ac:dyDescent="0.15">
      <c r="A30" s="47"/>
      <c r="B30" s="48"/>
      <c r="C30" s="46" t="s">
        <v>1228</v>
      </c>
      <c r="D30" s="46">
        <f>RANK(D24,$D24:$I24,0)</f>
        <v>5</v>
      </c>
      <c r="E30" s="46">
        <f t="shared" ref="E30:I30" si="13">RANK(E24,$D24:$I24,0)</f>
        <v>5</v>
      </c>
      <c r="F30" s="46">
        <f t="shared" si="13"/>
        <v>1</v>
      </c>
      <c r="G30" s="46">
        <f t="shared" si="13"/>
        <v>1</v>
      </c>
      <c r="H30" s="46">
        <f t="shared" si="13"/>
        <v>1</v>
      </c>
      <c r="I30" s="46">
        <f t="shared" si="13"/>
        <v>4</v>
      </c>
      <c r="K30" s="26" t="s">
        <v>135</v>
      </c>
      <c r="L30" s="26">
        <v>1.5</v>
      </c>
      <c r="N30" s="26">
        <v>4</v>
      </c>
      <c r="O30" s="27" t="s">
        <v>1244</v>
      </c>
      <c r="P30" s="28"/>
      <c r="Q30" s="32"/>
      <c r="AA30" s="2" t="str">
        <f>INDEX(MF2図鑑!$B$3:$B$668,(ROW()-ROW(AA$2)),1)</f>
        <v>ポワゾン(レア1)</v>
      </c>
    </row>
    <row r="31" spans="1:27" x14ac:dyDescent="0.15">
      <c r="A31" s="47"/>
      <c r="B31" s="48"/>
      <c r="C31" s="46" t="s">
        <v>1230</v>
      </c>
      <c r="D31" s="46">
        <f>RANK(D22,$D22:$I22,0)</f>
        <v>5</v>
      </c>
      <c r="E31" s="46">
        <f t="shared" ref="E31:I31" si="14">RANK(E22,$D22:$I22,0)</f>
        <v>4</v>
      </c>
      <c r="F31" s="46">
        <f t="shared" si="14"/>
        <v>3</v>
      </c>
      <c r="G31" s="46">
        <f t="shared" si="14"/>
        <v>1</v>
      </c>
      <c r="H31" s="46">
        <f t="shared" si="14"/>
        <v>2</v>
      </c>
      <c r="I31" s="46">
        <f t="shared" si="14"/>
        <v>6</v>
      </c>
      <c r="K31" s="26" t="s">
        <v>144</v>
      </c>
      <c r="L31" s="26">
        <v>1</v>
      </c>
      <c r="N31" s="26">
        <v>3</v>
      </c>
      <c r="O31" s="27" t="s">
        <v>1245</v>
      </c>
      <c r="P31" s="28"/>
      <c r="Q31" s="32"/>
      <c r="AA31" s="2" t="str">
        <f>INDEX(MF2図鑑!$B$3:$B$668,(ROW()-ROW(AA$2)),1)</f>
        <v>ポワゾン(レア2)</v>
      </c>
    </row>
    <row r="32" spans="1:27" x14ac:dyDescent="0.15">
      <c r="A32" s="47"/>
      <c r="B32" s="48"/>
      <c r="C32" s="46" t="s">
        <v>1231</v>
      </c>
      <c r="D32" s="46">
        <v>6</v>
      </c>
      <c r="E32" s="46">
        <v>5</v>
      </c>
      <c r="F32" s="46">
        <v>4</v>
      </c>
      <c r="G32" s="46">
        <v>3</v>
      </c>
      <c r="H32" s="46">
        <v>2</v>
      </c>
      <c r="I32" s="46">
        <v>1</v>
      </c>
      <c r="K32" s="26" t="s">
        <v>134</v>
      </c>
      <c r="L32" s="26">
        <v>0.5</v>
      </c>
      <c r="N32" s="26">
        <v>2</v>
      </c>
      <c r="O32" s="27" t="s">
        <v>1246</v>
      </c>
      <c r="P32" s="28"/>
      <c r="Q32" s="32"/>
      <c r="AA32" s="2" t="str">
        <f>INDEX(MF2図鑑!$B$3:$B$668,(ROW()-ROW(AA$2)),1)</f>
        <v>カスミ</v>
      </c>
    </row>
    <row r="33" spans="1:27" x14ac:dyDescent="0.15">
      <c r="A33" s="47"/>
      <c r="B33" s="48"/>
      <c r="C33" s="46" t="s">
        <v>1233</v>
      </c>
      <c r="D33" s="46">
        <f>D26+0.1*D29+0.01*D30+0.001*D31+0.0001*D32</f>
        <v>5.5556000000000001</v>
      </c>
      <c r="E33" s="46">
        <f t="shared" ref="E33:I33" si="15">E26+0.1*E29+0.01*E30+0.001*E31+0.0001*E32</f>
        <v>4.4544999999999995</v>
      </c>
      <c r="F33" s="46">
        <f t="shared" si="15"/>
        <v>3.3133999999999997</v>
      </c>
      <c r="G33" s="46">
        <f t="shared" si="15"/>
        <v>1.1113</v>
      </c>
      <c r="H33" s="46">
        <f t="shared" si="15"/>
        <v>1.1122000000000001</v>
      </c>
      <c r="I33" s="46">
        <f t="shared" si="15"/>
        <v>6.6460999999999997</v>
      </c>
      <c r="K33" s="26" t="s">
        <v>133</v>
      </c>
      <c r="L33" s="26">
        <v>0</v>
      </c>
      <c r="N33" s="26">
        <v>1</v>
      </c>
      <c r="O33" s="27" t="s">
        <v>1247</v>
      </c>
      <c r="P33" s="28"/>
      <c r="Q33" s="32"/>
      <c r="AA33" s="2" t="str">
        <f>INDEX(MF2図鑑!$B$3:$B$668,(ROW()-ROW(AA$2)),1)</f>
        <v>カスミ(レア1)</v>
      </c>
    </row>
    <row r="34" spans="1:27" x14ac:dyDescent="0.15">
      <c r="A34" s="49"/>
      <c r="B34" s="50"/>
      <c r="C34" s="46" t="s">
        <v>112</v>
      </c>
      <c r="D34" s="46">
        <f>IF($B21="すえきすえぞー(レア1)",MF2図鑑!AC$419,RANK(D33,$D33:$I33,1))</f>
        <v>5</v>
      </c>
      <c r="E34" s="46">
        <f>IF($B21="すえきすえぞー(レア1)",MF2図鑑!AD$419,RANK(E33,$D33:$I33,1))</f>
        <v>4</v>
      </c>
      <c r="F34" s="46">
        <f>IF($B21="すえきすえぞー(レア1)",MF2図鑑!AE$419,RANK(F33,$D33:$I33,1))</f>
        <v>3</v>
      </c>
      <c r="G34" s="46">
        <f>IF($B21="すえきすえぞー(レア1)",MF2図鑑!AF$419,RANK(G33,$D33:$I33,1))</f>
        <v>1</v>
      </c>
      <c r="H34" s="46">
        <f>IF($B21="すえきすえぞー(レア1)",MF2図鑑!AG$419,RANK(H33,$D33:$I33,1))</f>
        <v>2</v>
      </c>
      <c r="I34" s="46">
        <f>IF($B21="すえきすえぞー(レア1)",MF2図鑑!AH$419,RANK(I33,$D33:$I33,1))</f>
        <v>6</v>
      </c>
      <c r="N34" s="26">
        <v>0</v>
      </c>
      <c r="O34" s="27" t="s">
        <v>1248</v>
      </c>
      <c r="P34" s="28"/>
      <c r="Q34" s="32"/>
      <c r="AA34" s="2" t="str">
        <f>INDEX(MF2図鑑!$B$3:$B$668,(ROW()-ROW(AA$2)),1)</f>
        <v>カスミ(レア2)</v>
      </c>
    </row>
    <row r="35" spans="1:27" x14ac:dyDescent="0.15">
      <c r="AA35" s="2" t="str">
        <f>INDEX(MF2図鑑!$B$3:$B$668,(ROW()-ROW(AA$2)),1)</f>
        <v>カスミ(レア3)</v>
      </c>
    </row>
    <row r="36" spans="1:27" x14ac:dyDescent="0.15">
      <c r="AA36" s="2" t="str">
        <f>INDEX(MF2図鑑!$B$3:$B$668,(ROW()-ROW(AA$2)),1)</f>
        <v>カスミ(レア4)</v>
      </c>
    </row>
    <row r="37" spans="1:27" x14ac:dyDescent="0.15">
      <c r="C37" s="17" t="s">
        <v>1249</v>
      </c>
      <c r="D37" s="17" t="str">
        <f t="shared" ref="D37:I37" si="16">IF(D18=D34,"OK","NG")</f>
        <v>OK</v>
      </c>
      <c r="E37" s="17" t="str">
        <f t="shared" si="16"/>
        <v>OK</v>
      </c>
      <c r="F37" s="17" t="str">
        <f t="shared" si="16"/>
        <v>OK</v>
      </c>
      <c r="G37" s="17" t="str">
        <f t="shared" si="16"/>
        <v>OK</v>
      </c>
      <c r="H37" s="17" t="str">
        <f t="shared" si="16"/>
        <v>OK</v>
      </c>
      <c r="I37" s="17" t="str">
        <f t="shared" si="16"/>
        <v>OK</v>
      </c>
      <c r="J37" s="17" t="s">
        <v>1250</v>
      </c>
      <c r="K37" s="17">
        <f>IF(AND(LEFT(B5,IFERROR(FIND("(",B5)-1,LEN(B5)))=LEFT(B21,IFERROR(FIND("(",B21)-1,LEN(B21))),B7&lt;&gt;"ワーム羽化",B23&lt;&gt;"ワーム羽化"),0,COUNTIF(D37:I37,"OK"))</f>
        <v>6</v>
      </c>
      <c r="L37" s="57" t="str">
        <f>INDEX(O29:O34,MATCH(K37,N29:N34,0))</f>
        <v>かなり良い</v>
      </c>
      <c r="M37" s="58"/>
      <c r="N37" s="59"/>
      <c r="AA37" s="2" t="str">
        <f>INDEX(MF2図鑑!$B$3:$B$668,(ROW()-ROW(AA$2)),1)</f>
        <v>ミーア</v>
      </c>
    </row>
    <row r="38" spans="1:27" x14ac:dyDescent="0.15">
      <c r="AA38" s="2" t="str">
        <f>INDEX(MF2図鑑!$B$3:$B$668,(ROW()-ROW(AA$2)),1)</f>
        <v>ミーア(レア1)</v>
      </c>
    </row>
    <row r="39" spans="1:27" x14ac:dyDescent="0.15">
      <c r="AA39" s="2" t="str">
        <f>INDEX(MF2図鑑!$B$3:$B$668,(ROW()-ROW(AA$2)),1)</f>
        <v>アテナ</v>
      </c>
    </row>
    <row r="40" spans="1:27" x14ac:dyDescent="0.15">
      <c r="AA40" s="2" t="str">
        <f>INDEX(MF2図鑑!$B$3:$B$668,(ROW()-ROW(AA$2)),1)</f>
        <v>ドラゴン</v>
      </c>
    </row>
    <row r="41" spans="1:27" x14ac:dyDescent="0.15">
      <c r="AA41" s="2" t="str">
        <f>INDEX(MF2図鑑!$B$3:$B$668,(ROW()-ROW(AA$2)),1)</f>
        <v>ドラゴン(特殊)</v>
      </c>
    </row>
    <row r="42" spans="1:27" x14ac:dyDescent="0.15">
      <c r="AA42" s="2" t="str">
        <f>INDEX(MF2図鑑!$B$3:$B$668,(ROW()-ROW(AA$2)),1)</f>
        <v>コーカサス</v>
      </c>
    </row>
    <row r="43" spans="1:27" x14ac:dyDescent="0.15">
      <c r="AA43" s="2" t="str">
        <f>INDEX(MF2図鑑!$B$3:$B$668,(ROW()-ROW(AA$2)),1)</f>
        <v>テクノドラゴン</v>
      </c>
    </row>
    <row r="44" spans="1:27" x14ac:dyDescent="0.15">
      <c r="AA44" s="2" t="str">
        <f>INDEX(MF2図鑑!$B$3:$B$668,(ROW()-ROW(AA$2)),1)</f>
        <v>テクノドラゴン(特殊)</v>
      </c>
    </row>
    <row r="45" spans="1:27" x14ac:dyDescent="0.15">
      <c r="AA45" s="2" t="str">
        <f>INDEX(MF2図鑑!$B$3:$B$668,(ROW()-ROW(AA$2)),1)</f>
        <v>ジハード</v>
      </c>
    </row>
    <row r="46" spans="1:27" x14ac:dyDescent="0.15">
      <c r="AA46" s="2" t="str">
        <f>INDEX(MF2図鑑!$B$3:$B$668,(ROW()-ROW(AA$2)),1)</f>
        <v>アーマードラゴン</v>
      </c>
    </row>
    <row r="47" spans="1:27" x14ac:dyDescent="0.15">
      <c r="AA47" s="2" t="str">
        <f>INDEX(MF2図鑑!$B$3:$B$668,(ROW()-ROW(AA$2)),1)</f>
        <v>クラスター</v>
      </c>
    </row>
    <row r="48" spans="1:27" x14ac:dyDescent="0.15">
      <c r="AA48" s="2" t="str">
        <f>INDEX(MF2図鑑!$B$3:$B$668,(ROW()-ROW(AA$2)),1)</f>
        <v>クレバス</v>
      </c>
    </row>
    <row r="49" spans="27:27" x14ac:dyDescent="0.15">
      <c r="AA49" s="2" t="str">
        <f>INDEX(MF2図鑑!$B$3:$B$668,(ROW()-ROW(AA$2)),1)</f>
        <v>ガリエル</v>
      </c>
    </row>
    <row r="50" spans="27:27" x14ac:dyDescent="0.15">
      <c r="AA50" s="2" t="str">
        <f>INDEX(MF2図鑑!$B$3:$B$668,(ROW()-ROW(AA$2)),1)</f>
        <v>オセロット</v>
      </c>
    </row>
    <row r="51" spans="27:27" x14ac:dyDescent="0.15">
      <c r="AA51" s="2" t="str">
        <f>INDEX(MF2図鑑!$B$3:$B$668,(ROW()-ROW(AA$2)),1)</f>
        <v>ドドンゴー</v>
      </c>
    </row>
    <row r="52" spans="27:27" x14ac:dyDescent="0.15">
      <c r="AA52" s="2" t="str">
        <f>INDEX(MF2図鑑!$B$3:$B$668,(ROW()-ROW(AA$2)),1)</f>
        <v>ギドラス</v>
      </c>
    </row>
    <row r="53" spans="27:27" x14ac:dyDescent="0.15">
      <c r="AA53" s="2" t="str">
        <f>INDEX(MF2図鑑!$B$3:$B$668,(ROW()-ROW(AA$2)),1)</f>
        <v>ディアボロス</v>
      </c>
    </row>
    <row r="54" spans="27:27" x14ac:dyDescent="0.15">
      <c r="AA54" s="2" t="str">
        <f>INDEX(MF2図鑑!$B$3:$B$668,(ROW()-ROW(AA$2)),1)</f>
        <v>ラグナロックス</v>
      </c>
    </row>
    <row r="55" spans="27:27" x14ac:dyDescent="0.15">
      <c r="AA55" s="2" t="str">
        <f>INDEX(MF2図鑑!$B$3:$B$668,(ROW()-ROW(AA$2)),1)</f>
        <v>ムー</v>
      </c>
    </row>
    <row r="56" spans="27:27" x14ac:dyDescent="0.15">
      <c r="AA56" s="2" t="str">
        <f>INDEX(MF2図鑑!$B$3:$B$668,(ROW()-ROW(AA$2)),1)</f>
        <v>ムー(レア1)</v>
      </c>
    </row>
    <row r="57" spans="27:27" x14ac:dyDescent="0.15">
      <c r="AA57" s="2" t="str">
        <f>INDEX(MF2図鑑!$B$3:$B$668,(ROW()-ROW(AA$2)),1)</f>
        <v>フェリオス</v>
      </c>
    </row>
    <row r="58" spans="27:27" x14ac:dyDescent="0.15">
      <c r="AA58" s="2" t="str">
        <f>INDEX(MF2図鑑!$B$3:$B$668,(ROW()-ROW(AA$2)),1)</f>
        <v>サバット</v>
      </c>
    </row>
    <row r="59" spans="27:27" x14ac:dyDescent="0.15">
      <c r="AA59" s="2" t="str">
        <f>INDEX(MF2図鑑!$B$3:$B$668,(ROW()-ROW(AA$2)),1)</f>
        <v>ケンタウロス</v>
      </c>
    </row>
    <row r="60" spans="27:27" x14ac:dyDescent="0.15">
      <c r="AA60" s="2" t="str">
        <f>INDEX(MF2図鑑!$B$3:$B$668,(ROW()-ROW(AA$2)),1)</f>
        <v>ケンタウロス(特殊)</v>
      </c>
    </row>
    <row r="61" spans="27:27" x14ac:dyDescent="0.15">
      <c r="AA61" s="2" t="str">
        <f>INDEX(MF2図鑑!$B$3:$B$668,(ROW()-ROW(AA$2)),1)</f>
        <v>イースター</v>
      </c>
    </row>
    <row r="62" spans="27:27" x14ac:dyDescent="0.15">
      <c r="AA62" s="2" t="str">
        <f>INDEX(MF2図鑑!$B$3:$B$668,(ROW()-ROW(AA$2)),1)</f>
        <v>チャリオット</v>
      </c>
    </row>
    <row r="63" spans="27:27" x14ac:dyDescent="0.15">
      <c r="AA63" s="2" t="str">
        <f>INDEX(MF2図鑑!$B$3:$B$668,(ROW()-ROW(AA$2)),1)</f>
        <v>アンタレス</v>
      </c>
    </row>
    <row r="64" spans="27:27" x14ac:dyDescent="0.15">
      <c r="AA64" s="2" t="str">
        <f>INDEX(MF2図鑑!$B$3:$B$668,(ROW()-ROW(AA$2)),1)</f>
        <v>シリウス</v>
      </c>
    </row>
    <row r="65" spans="27:27" x14ac:dyDescent="0.15">
      <c r="AA65" s="2" t="str">
        <f>INDEX(MF2図鑑!$B$3:$B$668,(ROW()-ROW(AA$2)),1)</f>
        <v>バゾク</v>
      </c>
    </row>
    <row r="66" spans="27:27" x14ac:dyDescent="0.15">
      <c r="AA66" s="2" t="str">
        <f>INDEX(MF2図鑑!$B$3:$B$668,(ROW()-ROW(AA$2)),1)</f>
        <v>バゾク(特殊)</v>
      </c>
    </row>
    <row r="67" spans="27:27" x14ac:dyDescent="0.15">
      <c r="AA67" s="2" t="str">
        <f>INDEX(MF2図鑑!$B$3:$B$668,(ROW()-ROW(AA$2)),1)</f>
        <v>デルピエロ</v>
      </c>
    </row>
    <row r="68" spans="27:27" x14ac:dyDescent="0.15">
      <c r="AA68" s="2" t="str">
        <f>INDEX(MF2図鑑!$B$3:$B$668,(ROW()-ROW(AA$2)),1)</f>
        <v>パドック</v>
      </c>
    </row>
    <row r="69" spans="27:27" x14ac:dyDescent="0.15">
      <c r="AA69" s="2" t="str">
        <f>INDEX(MF2図鑑!$B$3:$B$668,(ROW()-ROW(AA$2)),1)</f>
        <v>パドック(レア1)</v>
      </c>
    </row>
    <row r="70" spans="27:27" x14ac:dyDescent="0.15">
      <c r="AA70" s="2" t="str">
        <f>INDEX(MF2図鑑!$B$3:$B$668,(ROW()-ROW(AA$2)),1)</f>
        <v>パドック(レア2)</v>
      </c>
    </row>
    <row r="71" spans="27:27" x14ac:dyDescent="0.15">
      <c r="AA71" s="2" t="str">
        <f>INDEX(MF2図鑑!$B$3:$B$668,(ROW()-ROW(AA$2)),1)</f>
        <v>パドック(レア3)</v>
      </c>
    </row>
    <row r="72" spans="27:27" x14ac:dyDescent="0.15">
      <c r="AA72" s="2" t="str">
        <f>INDEX(MF2図鑑!$B$3:$B$668,(ROW()-ROW(AA$2)),1)</f>
        <v>サンダーＶ</v>
      </c>
    </row>
    <row r="73" spans="27:27" x14ac:dyDescent="0.15">
      <c r="AA73" s="2" t="str">
        <f>INDEX(MF2図鑑!$B$3:$B$668,(ROW()-ROW(AA$2)),1)</f>
        <v>サンダーＶ(レア1)</v>
      </c>
    </row>
    <row r="74" spans="27:27" x14ac:dyDescent="0.15">
      <c r="AA74" s="2" t="str">
        <f>INDEX(MF2図鑑!$B$3:$B$668,(ROW()-ROW(AA$2)),1)</f>
        <v>ピーチツリーバグ</v>
      </c>
    </row>
    <row r="75" spans="27:27" x14ac:dyDescent="0.15">
      <c r="AA75" s="2" t="str">
        <f>INDEX(MF2図鑑!$B$3:$B$668,(ROW()-ROW(AA$2)),1)</f>
        <v>ピーチツリーバグ(特殊)</v>
      </c>
    </row>
    <row r="76" spans="27:27" x14ac:dyDescent="0.15">
      <c r="AA76" s="2" t="str">
        <f>INDEX(MF2図鑑!$B$3:$B$668,(ROW()-ROW(AA$2)),1)</f>
        <v>コロペンドラ</v>
      </c>
    </row>
    <row r="77" spans="27:27" x14ac:dyDescent="0.15">
      <c r="AA77" s="2" t="str">
        <f>INDEX(MF2図鑑!$B$3:$B$668,(ROW()-ROW(AA$2)),1)</f>
        <v>コロペンドラ(特殊)</v>
      </c>
    </row>
    <row r="78" spans="27:27" x14ac:dyDescent="0.15">
      <c r="AA78" s="2" t="str">
        <f>INDEX(MF2図鑑!$B$3:$B$668,(ROW()-ROW(AA$2)),1)</f>
        <v>リキッドキューブ</v>
      </c>
    </row>
    <row r="79" spans="27:27" x14ac:dyDescent="0.15">
      <c r="AA79" s="2" t="str">
        <f>INDEX(MF2図鑑!$B$3:$B$668,(ROW()-ROW(AA$2)),1)</f>
        <v>ダイス</v>
      </c>
    </row>
    <row r="80" spans="27:27" x14ac:dyDescent="0.15">
      <c r="AA80" s="2" t="str">
        <f>INDEX(MF2図鑑!$B$3:$B$668,(ROW()-ROW(AA$2)),1)</f>
        <v>ダイス(レア1)</v>
      </c>
    </row>
    <row r="81" spans="27:27" x14ac:dyDescent="0.15">
      <c r="AA81" s="2" t="str">
        <f>INDEX(MF2図鑑!$B$3:$B$668,(ROW()-ROW(AA$2)),1)</f>
        <v>ダイス(レア2)</v>
      </c>
    </row>
    <row r="82" spans="27:27" x14ac:dyDescent="0.15">
      <c r="AA82" s="2" t="str">
        <f>INDEX(MF2図鑑!$B$3:$B$668,(ROW()-ROW(AA$2)),1)</f>
        <v>ダイス(データのみ)</v>
      </c>
    </row>
    <row r="83" spans="27:27" x14ac:dyDescent="0.15">
      <c r="AA83" s="2" t="str">
        <f>INDEX(MF2図鑑!$B$3:$B$668,(ROW()-ROW(AA$2)),1)</f>
        <v>イーデン</v>
      </c>
    </row>
    <row r="84" spans="27:27" x14ac:dyDescent="0.15">
      <c r="AA84" s="2" t="str">
        <f>INDEX(MF2図鑑!$B$3:$B$668,(ROW()-ROW(AA$2)),1)</f>
        <v>イーデン(レア1)</v>
      </c>
    </row>
    <row r="85" spans="27:27" x14ac:dyDescent="0.15">
      <c r="AA85" s="2" t="str">
        <f>INDEX(MF2図鑑!$B$3:$B$668,(ROW()-ROW(AA$2)),1)</f>
        <v>イーデン(レア2)</v>
      </c>
    </row>
    <row r="86" spans="27:27" x14ac:dyDescent="0.15">
      <c r="AA86" s="2" t="str">
        <f>INDEX(MF2図鑑!$B$3:$B$668,(ROW()-ROW(AA$2)),1)</f>
        <v>イーデン(レア3)</v>
      </c>
    </row>
    <row r="87" spans="27:27" x14ac:dyDescent="0.15">
      <c r="AA87" s="2" t="str">
        <f>INDEX(MF2図鑑!$B$3:$B$668,(ROW()-ROW(AA$2)),1)</f>
        <v>ベテルギウス</v>
      </c>
    </row>
    <row r="88" spans="27:27" x14ac:dyDescent="0.15">
      <c r="AA88" s="2" t="str">
        <f>INDEX(MF2図鑑!$B$3:$B$668,(ROW()-ROW(AA$2)),1)</f>
        <v>ビークロン</v>
      </c>
    </row>
    <row r="89" spans="27:27" x14ac:dyDescent="0.15">
      <c r="AA89" s="2" t="str">
        <f>INDEX(MF2図鑑!$B$3:$B$668,(ROW()-ROW(AA$2)),1)</f>
        <v>ビークロン(特殊)</v>
      </c>
    </row>
    <row r="90" spans="27:27" x14ac:dyDescent="0.15">
      <c r="AA90" s="2" t="str">
        <f>INDEX(MF2図鑑!$B$3:$B$668,(ROW()-ROW(AA$2)),1)</f>
        <v>メルカーバ</v>
      </c>
    </row>
    <row r="91" spans="27:27" x14ac:dyDescent="0.15">
      <c r="AA91" s="2" t="str">
        <f>INDEX(MF2図鑑!$B$3:$B$668,(ROW()-ROW(AA$2)),1)</f>
        <v>ロックロン</v>
      </c>
    </row>
    <row r="92" spans="27:27" x14ac:dyDescent="0.15">
      <c r="AA92" s="2" t="str">
        <f>INDEX(MF2図鑑!$B$3:$B$668,(ROW()-ROW(AA$2)),1)</f>
        <v>センチュリオン</v>
      </c>
    </row>
    <row r="93" spans="27:27" x14ac:dyDescent="0.15">
      <c r="AA93" s="2" t="str">
        <f>INDEX(MF2図鑑!$B$3:$B$668,(ROW()-ROW(AA$2)),1)</f>
        <v>テナガハウンド</v>
      </c>
    </row>
    <row r="94" spans="27:27" x14ac:dyDescent="0.15">
      <c r="AA94" s="2" t="str">
        <f>INDEX(MF2図鑑!$B$3:$B$668,(ROW()-ROW(AA$2)),1)</f>
        <v>コートロアコート</v>
      </c>
    </row>
    <row r="95" spans="27:27" x14ac:dyDescent="0.15">
      <c r="AA95" s="2" t="str">
        <f>INDEX(MF2図鑑!$B$3:$B$668,(ROW()-ROW(AA$2)),1)</f>
        <v>ジャガーノート</v>
      </c>
    </row>
    <row r="96" spans="27:27" x14ac:dyDescent="0.15">
      <c r="AA96" s="2" t="str">
        <f>INDEX(MF2図鑑!$B$3:$B$668,(ROW()-ROW(AA$2)),1)</f>
        <v>ダックロン</v>
      </c>
    </row>
    <row r="97" spans="27:27" x14ac:dyDescent="0.15">
      <c r="AA97" s="2" t="str">
        <f>INDEX(MF2図鑑!$B$3:$B$668,(ROW()-ROW(AA$2)),1)</f>
        <v>ダックロン(特殊)</v>
      </c>
    </row>
    <row r="98" spans="27:27" x14ac:dyDescent="0.15">
      <c r="AA98" s="2" t="str">
        <f>INDEX(MF2図鑑!$B$3:$B$668,(ROW()-ROW(AA$2)),1)</f>
        <v>ナースボーン</v>
      </c>
    </row>
    <row r="99" spans="27:27" x14ac:dyDescent="0.15">
      <c r="AA99" s="2" t="str">
        <f>INDEX(MF2図鑑!$B$3:$B$668,(ROW()-ROW(AA$2)),1)</f>
        <v>ナースボーン(レア1)</v>
      </c>
    </row>
    <row r="100" spans="27:27" x14ac:dyDescent="0.15">
      <c r="AA100" s="2" t="str">
        <f>INDEX(MF2図鑑!$B$3:$B$668,(ROW()-ROW(AA$2)),1)</f>
        <v>ナースボーン(レア2)</v>
      </c>
    </row>
    <row r="101" spans="27:27" x14ac:dyDescent="0.15">
      <c r="AA101" s="2" t="str">
        <f>INDEX(MF2図鑑!$B$3:$B$668,(ROW()-ROW(AA$2)),1)</f>
        <v>ナースボーン(レア3)</v>
      </c>
    </row>
    <row r="102" spans="27:27" x14ac:dyDescent="0.15">
      <c r="AA102" s="2" t="str">
        <f>INDEX(MF2図鑑!$B$3:$B$668,(ROW()-ROW(AA$2)),1)</f>
        <v>ガーラント</v>
      </c>
    </row>
    <row r="103" spans="27:27" x14ac:dyDescent="0.15">
      <c r="AA103" s="2" t="str">
        <f>INDEX(MF2図鑑!$B$3:$B$668,(ROW()-ROW(AA$2)),1)</f>
        <v>ヘンガー</v>
      </c>
    </row>
    <row r="104" spans="27:27" x14ac:dyDescent="0.15">
      <c r="AA104" s="2" t="str">
        <f>INDEX(MF2図鑑!$B$3:$B$668,(ROW()-ROW(AA$2)),1)</f>
        <v>ヘンガー(特殊)</v>
      </c>
    </row>
    <row r="105" spans="27:27" x14ac:dyDescent="0.15">
      <c r="AA105" s="2" t="str">
        <f>INDEX(MF2図鑑!$B$3:$B$668,(ROW()-ROW(AA$2)),1)</f>
        <v>ガイアー</v>
      </c>
    </row>
    <row r="106" spans="27:27" x14ac:dyDescent="0.15">
      <c r="AA106" s="2" t="str">
        <f>INDEX(MF2図鑑!$B$3:$B$668,(ROW()-ROW(AA$2)),1)</f>
        <v>オメガレックス</v>
      </c>
    </row>
    <row r="107" spans="27:27" x14ac:dyDescent="0.15">
      <c r="AA107" s="2" t="str">
        <f>INDEX(MF2図鑑!$B$3:$B$668,(ROW()-ROW(AA$2)),1)</f>
        <v>プロトメサイアー</v>
      </c>
    </row>
    <row r="108" spans="27:27" x14ac:dyDescent="0.15">
      <c r="AA108" s="2" t="str">
        <f>INDEX(MF2図鑑!$B$3:$B$668,(ROW()-ROW(AA$2)),1)</f>
        <v>ヒューイ</v>
      </c>
    </row>
    <row r="109" spans="27:27" x14ac:dyDescent="0.15">
      <c r="AA109" s="2" t="str">
        <f>INDEX(MF2図鑑!$B$3:$B$668,(ROW()-ROW(AA$2)),1)</f>
        <v>エンドブリンガー</v>
      </c>
    </row>
    <row r="110" spans="27:27" x14ac:dyDescent="0.15">
      <c r="AA110" s="2" t="str">
        <f>INDEX(MF2図鑑!$B$3:$B$668,(ROW()-ROW(AA$2)),1)</f>
        <v>カラクリ</v>
      </c>
    </row>
    <row r="111" spans="27:27" x14ac:dyDescent="0.15">
      <c r="AA111" s="2" t="str">
        <f>INDEX(MF2図鑑!$B$3:$B$668,(ROW()-ROW(AA$2)),1)</f>
        <v>ダークヘンガー</v>
      </c>
    </row>
    <row r="112" spans="27:27" x14ac:dyDescent="0.15">
      <c r="AA112" s="2" t="str">
        <f>INDEX(MF2図鑑!$B$3:$B$668,(ROW()-ROW(AA$2)),1)</f>
        <v>ダークヘンガー(特殊)</v>
      </c>
    </row>
    <row r="113" spans="27:27" x14ac:dyDescent="0.15">
      <c r="AA113" s="2" t="str">
        <f>INDEX(MF2図鑑!$B$3:$B$668,(ROW()-ROW(AA$2)),1)</f>
        <v>スケルトン</v>
      </c>
    </row>
    <row r="114" spans="27:27" x14ac:dyDescent="0.15">
      <c r="AA114" s="2" t="str">
        <f>INDEX(MF2図鑑!$B$3:$B$668,(ROW()-ROW(AA$2)),1)</f>
        <v>スケルトン(レア1)</v>
      </c>
    </row>
    <row r="115" spans="27:27" x14ac:dyDescent="0.15">
      <c r="AA115" s="2" t="str">
        <f>INDEX(MF2図鑑!$B$3:$B$668,(ROW()-ROW(AA$2)),1)</f>
        <v>スケルトン(レア2)</v>
      </c>
    </row>
    <row r="116" spans="27:27" x14ac:dyDescent="0.15">
      <c r="AA116" s="2" t="str">
        <f>INDEX(MF2図鑑!$B$3:$B$668,(ROW()-ROW(AA$2)),1)</f>
        <v>スケルトン(レア3)</v>
      </c>
    </row>
    <row r="117" spans="27:27" x14ac:dyDescent="0.15">
      <c r="AA117" s="2" t="str">
        <f>INDEX(MF2図鑑!$B$3:$B$668,(ROW()-ROW(AA$2)),1)</f>
        <v>ベビードール</v>
      </c>
    </row>
    <row r="118" spans="27:27" x14ac:dyDescent="0.15">
      <c r="AA118" s="2" t="str">
        <f>INDEX(MF2図鑑!$B$3:$B$668,(ROW()-ROW(AA$2)),1)</f>
        <v>ベビードール(特殊1)</v>
      </c>
    </row>
    <row r="119" spans="27:27" x14ac:dyDescent="0.15">
      <c r="AA119" s="2" t="str">
        <f>INDEX(MF2図鑑!$B$3:$B$668,(ROW()-ROW(AA$2)),1)</f>
        <v>ベビードール(特殊2)</v>
      </c>
    </row>
    <row r="120" spans="27:27" x14ac:dyDescent="0.15">
      <c r="AA120" s="2" t="str">
        <f>INDEX(MF2図鑑!$B$3:$B$668,(ROW()-ROW(AA$2)),1)</f>
        <v>ドラコ</v>
      </c>
    </row>
    <row r="121" spans="27:27" x14ac:dyDescent="0.15">
      <c r="AA121" s="2" t="str">
        <f>INDEX(MF2図鑑!$B$3:$B$668,(ROW()-ROW(AA$2)),1)</f>
        <v>ポルックス</v>
      </c>
    </row>
    <row r="122" spans="27:27" x14ac:dyDescent="0.15">
      <c r="AA122" s="2" t="str">
        <f>INDEX(MF2図鑑!$B$3:$B$668,(ROW()-ROW(AA$2)),1)</f>
        <v>ラッキー</v>
      </c>
    </row>
    <row r="123" spans="27:27" x14ac:dyDescent="0.15">
      <c r="AA123" s="2" t="str">
        <f>INDEX(MF2図鑑!$B$3:$B$668,(ROW()-ROW(AA$2)),1)</f>
        <v>ラッキー(特殊)</v>
      </c>
    </row>
    <row r="124" spans="27:27" x14ac:dyDescent="0.15">
      <c r="AA124" s="2" t="str">
        <f>INDEX(MF2図鑑!$B$3:$B$668,(ROW()-ROW(AA$2)),1)</f>
        <v>ペブリー</v>
      </c>
    </row>
    <row r="125" spans="27:27" x14ac:dyDescent="0.15">
      <c r="AA125" s="2" t="str">
        <f>INDEX(MF2図鑑!$B$3:$B$668,(ROW()-ROW(AA$2)),1)</f>
        <v>プチナイト</v>
      </c>
    </row>
    <row r="126" spans="27:27" x14ac:dyDescent="0.15">
      <c r="AA126" s="2" t="str">
        <f>INDEX(MF2図鑑!$B$3:$B$668,(ROW()-ROW(AA$2)),1)</f>
        <v>バッキー</v>
      </c>
    </row>
    <row r="127" spans="27:27" x14ac:dyDescent="0.15">
      <c r="AA127" s="2" t="str">
        <f>INDEX(MF2図鑑!$B$3:$B$668,(ROW()-ROW(AA$2)),1)</f>
        <v>メタルグレイ</v>
      </c>
    </row>
    <row r="128" spans="27:27" x14ac:dyDescent="0.15">
      <c r="AA128" s="2" t="str">
        <f>INDEX(MF2図鑑!$B$3:$B$668,(ROW()-ROW(AA$2)),1)</f>
        <v>トリッカー</v>
      </c>
    </row>
    <row r="129" spans="27:27" x14ac:dyDescent="0.15">
      <c r="AA129" s="2" t="str">
        <f>INDEX(MF2図鑑!$B$3:$B$668,(ROW()-ROW(AA$2)),1)</f>
        <v>モッキー</v>
      </c>
    </row>
    <row r="130" spans="27:27" x14ac:dyDescent="0.15">
      <c r="AA130" s="2" t="str">
        <f>INDEX(MF2図鑑!$B$3:$B$668,(ROW()-ROW(AA$2)),1)</f>
        <v>デンネン</v>
      </c>
    </row>
    <row r="131" spans="27:27" x14ac:dyDescent="0.15">
      <c r="AA131" s="2" t="str">
        <f>INDEX(MF2図鑑!$B$3:$B$668,(ROW()-ROW(AA$2)),1)</f>
        <v>デンネン(レア1)</v>
      </c>
    </row>
    <row r="132" spans="27:27" x14ac:dyDescent="0.15">
      <c r="AA132" s="2" t="str">
        <f>INDEX(MF2図鑑!$B$3:$B$668,(ROW()-ROW(AA$2)),1)</f>
        <v>デンネン(レア2)</v>
      </c>
    </row>
    <row r="133" spans="27:27" x14ac:dyDescent="0.15">
      <c r="AA133" s="2" t="str">
        <f>INDEX(MF2図鑑!$B$3:$B$668,(ROW()-ROW(AA$2)),1)</f>
        <v>デンネン(レア3)</v>
      </c>
    </row>
    <row r="134" spans="27:27" x14ac:dyDescent="0.15">
      <c r="AA134" s="2" t="str">
        <f>INDEX(MF2図鑑!$B$3:$B$668,(ROW()-ROW(AA$2)),1)</f>
        <v>デンネン(レア4)</v>
      </c>
    </row>
    <row r="135" spans="27:27" x14ac:dyDescent="0.15">
      <c r="AA135" s="2" t="str">
        <f>INDEX(MF2図鑑!$B$3:$B$668,(ROW()-ROW(AA$2)),1)</f>
        <v>デンネン(レア5)</v>
      </c>
    </row>
    <row r="136" spans="27:27" x14ac:dyDescent="0.15">
      <c r="AA136" s="2" t="str">
        <f>INDEX(MF2図鑑!$B$3:$B$668,(ROW()-ROW(AA$2)),1)</f>
        <v>ヘビーダイアナ</v>
      </c>
    </row>
    <row r="137" spans="27:27" x14ac:dyDescent="0.15">
      <c r="AA137" s="2" t="str">
        <f>INDEX(MF2図鑑!$B$3:$B$668,(ROW()-ROW(AA$2)),1)</f>
        <v>タイラント</v>
      </c>
    </row>
    <row r="138" spans="27:27" x14ac:dyDescent="0.15">
      <c r="AA138" s="2" t="str">
        <f>INDEX(MF2図鑑!$B$3:$B$668,(ROW()-ROW(AA$2)),1)</f>
        <v>ストロングホーン</v>
      </c>
    </row>
    <row r="139" spans="27:27" x14ac:dyDescent="0.15">
      <c r="AA139" s="2" t="str">
        <f>INDEX(MF2図鑑!$B$3:$B$668,(ROW()-ROW(AA$2)),1)</f>
        <v>ゴビ</v>
      </c>
    </row>
    <row r="140" spans="27:27" x14ac:dyDescent="0.15">
      <c r="AA140" s="2" t="str">
        <f>INDEX(MF2図鑑!$B$3:$B$668,(ROW()-ROW(AA$2)),1)</f>
        <v>ゴビ(特殊)</v>
      </c>
    </row>
    <row r="141" spans="27:27" x14ac:dyDescent="0.15">
      <c r="AA141" s="2" t="str">
        <f>INDEX(MF2図鑑!$B$3:$B$668,(ROW()-ROW(AA$2)),1)</f>
        <v>マリオマックス</v>
      </c>
    </row>
    <row r="142" spans="27:27" x14ac:dyDescent="0.15">
      <c r="AA142" s="2" t="str">
        <f>INDEX(MF2図鑑!$B$3:$B$668,(ROW()-ROW(AA$2)),1)</f>
        <v>ゴーレム</v>
      </c>
    </row>
    <row r="143" spans="27:27" x14ac:dyDescent="0.15">
      <c r="AA143" s="2" t="str">
        <f>INDEX(MF2図鑑!$B$3:$B$668,(ROW()-ROW(AA$2)),1)</f>
        <v>ゴーレム(特殊)</v>
      </c>
    </row>
    <row r="144" spans="27:27" x14ac:dyDescent="0.15">
      <c r="AA144" s="2" t="str">
        <f>INDEX(MF2図鑑!$B$3:$B$668,(ROW()-ROW(AA$2)),1)</f>
        <v>グランドバンカー</v>
      </c>
    </row>
    <row r="145" spans="27:27" x14ac:dyDescent="0.15">
      <c r="AA145" s="2" t="str">
        <f>INDEX(MF2図鑑!$B$3:$B$668,(ROW()-ROW(AA$2)),1)</f>
        <v>グランドバンカー(特殊)</v>
      </c>
    </row>
    <row r="146" spans="27:27" x14ac:dyDescent="0.15">
      <c r="AA146" s="2" t="str">
        <f>INDEX(MF2図鑑!$B$3:$B$668,(ROW()-ROW(AA$2)),1)</f>
        <v>バトルロックス</v>
      </c>
    </row>
    <row r="147" spans="27:27" x14ac:dyDescent="0.15">
      <c r="AA147" s="2" t="str">
        <f>INDEX(MF2図鑑!$B$3:$B$668,(ROW()-ROW(AA$2)),1)</f>
        <v>ダゴン</v>
      </c>
    </row>
    <row r="148" spans="27:27" x14ac:dyDescent="0.15">
      <c r="AA148" s="2" t="str">
        <f>INDEX(MF2図鑑!$B$3:$B$668,(ROW()-ROW(AA$2)),1)</f>
        <v>ダゴン(特殊)</v>
      </c>
    </row>
    <row r="149" spans="27:27" x14ac:dyDescent="0.15">
      <c r="AA149" s="2" t="str">
        <f>INDEX(MF2図鑑!$B$3:$B$668,(ROW()-ROW(AA$2)),1)</f>
        <v>ブルーマウンテン</v>
      </c>
    </row>
    <row r="150" spans="27:27" x14ac:dyDescent="0.15">
      <c r="AA150" s="2" t="str">
        <f>INDEX(MF2図鑑!$B$3:$B$668,(ROW()-ROW(AA$2)),1)</f>
        <v>ブルーマウンテン(特殊)</v>
      </c>
    </row>
    <row r="151" spans="27:27" x14ac:dyDescent="0.15">
      <c r="AA151" s="2" t="str">
        <f>INDEX(MF2図鑑!$B$3:$B$668,(ROW()-ROW(AA$2)),1)</f>
        <v>モアイゴン</v>
      </c>
    </row>
    <row r="152" spans="27:27" x14ac:dyDescent="0.15">
      <c r="AA152" s="2" t="str">
        <f>INDEX(MF2図鑑!$B$3:$B$668,(ROW()-ROW(AA$2)),1)</f>
        <v>モアイゴン(特殊)</v>
      </c>
    </row>
    <row r="153" spans="27:27" x14ac:dyDescent="0.15">
      <c r="AA153" s="2" t="str">
        <f>INDEX(MF2図鑑!$B$3:$B$668,(ROW()-ROW(AA$2)),1)</f>
        <v>スリーピー</v>
      </c>
    </row>
    <row r="154" spans="27:27" x14ac:dyDescent="0.15">
      <c r="AA154" s="2" t="str">
        <f>INDEX(MF2図鑑!$B$3:$B$668,(ROW()-ROW(AA$2)),1)</f>
        <v>アメンホテプ</v>
      </c>
    </row>
    <row r="155" spans="27:27" x14ac:dyDescent="0.15">
      <c r="AA155" s="2" t="str">
        <f>INDEX(MF2図鑑!$B$3:$B$668,(ROW()-ROW(AA$2)),1)</f>
        <v>プレッシャー</v>
      </c>
    </row>
    <row r="156" spans="27:27" x14ac:dyDescent="0.15">
      <c r="AA156" s="2" t="str">
        <f>INDEX(MF2図鑑!$B$3:$B$668,(ROW()-ROW(AA$2)),1)</f>
        <v>ダオ</v>
      </c>
    </row>
    <row r="157" spans="27:27" x14ac:dyDescent="0.15">
      <c r="AA157" s="2" t="str">
        <f>INDEX(MF2図鑑!$B$3:$B$668,(ROW()-ROW(AA$2)),1)</f>
        <v>アストロ</v>
      </c>
    </row>
    <row r="158" spans="27:27" x14ac:dyDescent="0.15">
      <c r="AA158" s="2" t="str">
        <f>INDEX(MF2図鑑!$B$3:$B$668,(ROW()-ROW(AA$2)),1)</f>
        <v>タイタン</v>
      </c>
    </row>
    <row r="159" spans="27:27" x14ac:dyDescent="0.15">
      <c r="AA159" s="2" t="str">
        <f>INDEX(MF2図鑑!$B$3:$B$668,(ROW()-ROW(AA$2)),1)</f>
        <v>タイタン(特殊)</v>
      </c>
    </row>
    <row r="160" spans="27:27" x14ac:dyDescent="0.15">
      <c r="AA160" s="2" t="str">
        <f>INDEX(MF2図鑑!$B$3:$B$668,(ROW()-ROW(AA$2)),1)</f>
        <v>アンゴルモア</v>
      </c>
    </row>
    <row r="161" spans="27:27" x14ac:dyDescent="0.15">
      <c r="AA161" s="2" t="str">
        <f>INDEX(MF2図鑑!$B$3:$B$668,(ROW()-ROW(AA$2)),1)</f>
        <v>ポセイドン</v>
      </c>
    </row>
    <row r="162" spans="27:27" x14ac:dyDescent="0.15">
      <c r="AA162" s="2" t="str">
        <f>INDEX(MF2図鑑!$B$3:$B$668,(ROW()-ROW(AA$2)),1)</f>
        <v>ウッディー</v>
      </c>
    </row>
    <row r="163" spans="27:27" x14ac:dyDescent="0.15">
      <c r="AA163" s="2" t="str">
        <f>INDEX(MF2図鑑!$B$3:$B$668,(ROW()-ROW(AA$2)),1)</f>
        <v>エコロガーデアン</v>
      </c>
    </row>
    <row r="164" spans="27:27" x14ac:dyDescent="0.15">
      <c r="AA164" s="2" t="str">
        <f>INDEX(MF2図鑑!$B$3:$B$668,(ROW()-ROW(AA$2)),1)</f>
        <v>ケンプファー</v>
      </c>
    </row>
    <row r="165" spans="27:27" x14ac:dyDescent="0.15">
      <c r="AA165" s="2" t="str">
        <f>INDEX(MF2図鑑!$B$3:$B$668,(ROW()-ROW(AA$2)),1)</f>
        <v>マグナビートル</v>
      </c>
    </row>
    <row r="166" spans="27:27" x14ac:dyDescent="0.15">
      <c r="AA166" s="2" t="str">
        <f>INDEX(MF2図鑑!$B$3:$B$668,(ROW()-ROW(AA$2)),1)</f>
        <v>マーブルガイ</v>
      </c>
    </row>
    <row r="167" spans="27:27" x14ac:dyDescent="0.15">
      <c r="AA167" s="2" t="str">
        <f>INDEX(MF2図鑑!$B$3:$B$668,(ROW()-ROW(AA$2)),1)</f>
        <v>ニューボトル</v>
      </c>
    </row>
    <row r="168" spans="27:27" x14ac:dyDescent="0.15">
      <c r="AA168" s="2" t="str">
        <f>INDEX(MF2図鑑!$B$3:$B$668,(ROW()-ROW(AA$2)),1)</f>
        <v>ニューボトル(レア1)</v>
      </c>
    </row>
    <row r="169" spans="27:27" x14ac:dyDescent="0.15">
      <c r="AA169" s="2" t="str">
        <f>INDEX(MF2図鑑!$B$3:$B$668,(ROW()-ROW(AA$2)),1)</f>
        <v>ニューボトル(レア2)</v>
      </c>
    </row>
    <row r="170" spans="27:27" x14ac:dyDescent="0.15">
      <c r="AA170" s="2" t="str">
        <f>INDEX(MF2図鑑!$B$3:$B$668,(ROW()-ROW(AA$2)),1)</f>
        <v>ニューボトル(レア3)</v>
      </c>
    </row>
    <row r="171" spans="27:27" x14ac:dyDescent="0.15">
      <c r="AA171" s="2" t="str">
        <f>INDEX(MF2図鑑!$B$3:$B$668,(ROW()-ROW(AA$2)),1)</f>
        <v>ピクスロード</v>
      </c>
    </row>
    <row r="172" spans="27:27" x14ac:dyDescent="0.15">
      <c r="AA172" s="2" t="str">
        <f>INDEX(MF2図鑑!$B$3:$B$668,(ROW()-ROW(AA$2)),1)</f>
        <v>サラマンドラ</v>
      </c>
    </row>
    <row r="173" spans="27:27" x14ac:dyDescent="0.15">
      <c r="AA173" s="2" t="str">
        <f>INDEX(MF2図鑑!$B$3:$B$668,(ROW()-ROW(AA$2)),1)</f>
        <v>アンキロード</v>
      </c>
    </row>
    <row r="174" spans="27:27" x14ac:dyDescent="0.15">
      <c r="AA174" s="2" t="str">
        <f>INDEX(MF2図鑑!$B$3:$B$668,(ROW()-ROW(AA$2)),1)</f>
        <v>ロードランナー</v>
      </c>
    </row>
    <row r="175" spans="27:27" x14ac:dyDescent="0.15">
      <c r="AA175" s="2" t="str">
        <f>INDEX(MF2図鑑!$B$3:$B$668,(ROW()-ROW(AA$2)),1)</f>
        <v>ロードランナー(特殊)</v>
      </c>
    </row>
    <row r="176" spans="27:27" x14ac:dyDescent="0.15">
      <c r="AA176" s="2" t="str">
        <f>INDEX(MF2図鑑!$B$3:$B$668,(ROW()-ROW(AA$2)),1)</f>
        <v>クラブランナー</v>
      </c>
    </row>
    <row r="177" spans="27:27" x14ac:dyDescent="0.15">
      <c r="AA177" s="2" t="str">
        <f>INDEX(MF2図鑑!$B$3:$B$668,(ROW()-ROW(AA$2)),1)</f>
        <v>ハウルロード</v>
      </c>
    </row>
    <row r="178" spans="27:27" x14ac:dyDescent="0.15">
      <c r="AA178" s="2" t="str">
        <f>INDEX(MF2図鑑!$B$3:$B$668,(ROW()-ROW(AA$2)),1)</f>
        <v>ブチランナー</v>
      </c>
    </row>
    <row r="179" spans="27:27" x14ac:dyDescent="0.15">
      <c r="AA179" s="2" t="str">
        <f>INDEX(MF2図鑑!$B$3:$B$668,(ROW()-ROW(AA$2)),1)</f>
        <v>ハチロー</v>
      </c>
    </row>
    <row r="180" spans="27:27" x14ac:dyDescent="0.15">
      <c r="AA180" s="2" t="str">
        <f>INDEX(MF2図鑑!$B$3:$B$668,(ROW()-ROW(AA$2)),1)</f>
        <v>ハチロー(特殊)</v>
      </c>
    </row>
    <row r="181" spans="27:27" x14ac:dyDescent="0.15">
      <c r="AA181" s="2" t="str">
        <f>INDEX(MF2図鑑!$B$3:$B$668,(ROW()-ROW(AA$2)),1)</f>
        <v>ロードガリニクス</v>
      </c>
    </row>
    <row r="182" spans="27:27" x14ac:dyDescent="0.15">
      <c r="AA182" s="2" t="str">
        <f>INDEX(MF2図鑑!$B$3:$B$668,(ROW()-ROW(AA$2)),1)</f>
        <v>タスマニア</v>
      </c>
    </row>
    <row r="183" spans="27:27" x14ac:dyDescent="0.15">
      <c r="AA183" s="2" t="str">
        <f>INDEX(MF2図鑑!$B$3:$B$668,(ROW()-ROW(AA$2)),1)</f>
        <v>デザートランナー</v>
      </c>
    </row>
    <row r="184" spans="27:27" x14ac:dyDescent="0.15">
      <c r="AA184" s="2" t="str">
        <f>INDEX(MF2図鑑!$B$3:$B$668,(ROW()-ROW(AA$2)),1)</f>
        <v>ロードマスタード</v>
      </c>
    </row>
    <row r="185" spans="27:27" x14ac:dyDescent="0.15">
      <c r="AA185" s="2" t="str">
        <f>INDEX(MF2図鑑!$B$3:$B$668,(ROW()-ROW(AA$2)),1)</f>
        <v>バジリスク</v>
      </c>
    </row>
    <row r="186" spans="27:27" x14ac:dyDescent="0.15">
      <c r="AA186" s="2" t="str">
        <f>INDEX(MF2図鑑!$B$3:$B$668,(ROW()-ROW(AA$2)),1)</f>
        <v>スカシラプトル</v>
      </c>
    </row>
    <row r="187" spans="27:27" x14ac:dyDescent="0.15">
      <c r="AA187" s="2" t="str">
        <f>INDEX(MF2図鑑!$B$3:$B$668,(ROW()-ROW(AA$2)),1)</f>
        <v>リュウボクリュウ</v>
      </c>
    </row>
    <row r="188" spans="27:27" x14ac:dyDescent="0.15">
      <c r="AA188" s="2" t="str">
        <f>INDEX(MF2図鑑!$B$3:$B$668,(ROW()-ROW(AA$2)),1)</f>
        <v>アロハノランナー</v>
      </c>
    </row>
    <row r="189" spans="27:27" x14ac:dyDescent="0.15">
      <c r="AA189" s="2" t="str">
        <f>INDEX(MF2図鑑!$B$3:$B$668,(ROW()-ROW(AA$2)),1)</f>
        <v>ブラックロード</v>
      </c>
    </row>
    <row r="190" spans="27:27" x14ac:dyDescent="0.15">
      <c r="AA190" s="2" t="str">
        <f>INDEX(MF2図鑑!$B$3:$B$668,(ROW()-ROW(AA$2)),1)</f>
        <v>カッチュウロード</v>
      </c>
    </row>
    <row r="191" spans="27:27" x14ac:dyDescent="0.15">
      <c r="AA191" s="2" t="str">
        <f>INDEX(MF2図鑑!$B$3:$B$668,(ROW()-ROW(AA$2)),1)</f>
        <v>ティラノパープル</v>
      </c>
    </row>
    <row r="192" spans="27:27" x14ac:dyDescent="0.15">
      <c r="AA192" s="2" t="str">
        <f>INDEX(MF2図鑑!$B$3:$B$668,(ROW()-ROW(AA$2)),1)</f>
        <v>ゼブランナー</v>
      </c>
    </row>
    <row r="193" spans="27:27" x14ac:dyDescent="0.15">
      <c r="AA193" s="2" t="str">
        <f>INDEX(MF2図鑑!$B$3:$B$668,(ROW()-ROW(AA$2)),1)</f>
        <v>ゼブランナー(レア1)</v>
      </c>
    </row>
    <row r="194" spans="27:27" x14ac:dyDescent="0.15">
      <c r="AA194" s="2" t="str">
        <f>INDEX(MF2図鑑!$B$3:$B$668,(ROW()-ROW(AA$2)),1)</f>
        <v>ゼブランナー(レア2)</v>
      </c>
    </row>
    <row r="195" spans="27:27" x14ac:dyDescent="0.15">
      <c r="AA195" s="2" t="str">
        <f>INDEX(MF2図鑑!$B$3:$B$668,(ROW()-ROW(AA$2)),1)</f>
        <v>ゼブランナー(データのみ)</v>
      </c>
    </row>
    <row r="196" spans="27:27" x14ac:dyDescent="0.15">
      <c r="AA196" s="2" t="str">
        <f>INDEX(MF2図鑑!$B$3:$B$668,(ROW()-ROW(AA$2)),1)</f>
        <v>レジーナ</v>
      </c>
    </row>
    <row r="197" spans="27:27" x14ac:dyDescent="0.15">
      <c r="AA197" s="2" t="str">
        <f>INDEX(MF2図鑑!$B$3:$B$668,(ROW()-ROW(AA$2)),1)</f>
        <v>ベスビオス</v>
      </c>
    </row>
    <row r="198" spans="27:27" x14ac:dyDescent="0.15">
      <c r="AA198" s="2" t="str">
        <f>INDEX(MF2図鑑!$B$3:$B$668,(ROW()-ROW(AA$2)),1)</f>
        <v>ヘラクレス</v>
      </c>
    </row>
    <row r="199" spans="27:27" x14ac:dyDescent="0.15">
      <c r="AA199" s="2" t="str">
        <f>INDEX(MF2図鑑!$B$3:$B$668,(ROW()-ROW(AA$2)),1)</f>
        <v>ケルマディクス</v>
      </c>
    </row>
    <row r="200" spans="27:27" x14ac:dyDescent="0.15">
      <c r="AA200" s="2" t="str">
        <f>INDEX(MF2図鑑!$B$3:$B$668,(ROW()-ROW(AA$2)),1)</f>
        <v>デュラハン</v>
      </c>
    </row>
    <row r="201" spans="27:27" x14ac:dyDescent="0.15">
      <c r="AA201" s="2" t="str">
        <f>INDEX(MF2図鑑!$B$3:$B$668,(ROW()-ROW(AA$2)),1)</f>
        <v>デュラハン(特殊)</v>
      </c>
    </row>
    <row r="202" spans="27:27" x14ac:dyDescent="0.15">
      <c r="AA202" s="2" t="str">
        <f>INDEX(MF2図鑑!$B$3:$B$668,(ROW()-ROW(AA$2)),1)</f>
        <v>ロブリッター</v>
      </c>
    </row>
    <row r="203" spans="27:27" x14ac:dyDescent="0.15">
      <c r="AA203" s="2" t="str">
        <f>INDEX(MF2図鑑!$B$3:$B$668,(ROW()-ROW(AA$2)),1)</f>
        <v>グレイシア</v>
      </c>
    </row>
    <row r="204" spans="27:27" x14ac:dyDescent="0.15">
      <c r="AA204" s="2" t="str">
        <f>INDEX(MF2図鑑!$B$3:$B$668,(ROW()-ROW(AA$2)),1)</f>
        <v>ガルーダ</v>
      </c>
    </row>
    <row r="205" spans="27:27" x14ac:dyDescent="0.15">
      <c r="AA205" s="2" t="str">
        <f>INDEX(MF2図鑑!$B$3:$B$668,(ROW()-ROW(AA$2)),1)</f>
        <v>メタルグローリー</v>
      </c>
    </row>
    <row r="206" spans="27:27" x14ac:dyDescent="0.15">
      <c r="AA206" s="2" t="str">
        <f>INDEX(MF2図鑑!$B$3:$B$668,(ROW()-ROW(AA$2)),1)</f>
        <v>メタルグローリー(特殊)</v>
      </c>
    </row>
    <row r="207" spans="27:27" x14ac:dyDescent="0.15">
      <c r="AA207" s="2" t="str">
        <f>INDEX(MF2図鑑!$B$3:$B$668,(ROW()-ROW(AA$2)),1)</f>
        <v>ジェノサイド</v>
      </c>
    </row>
    <row r="208" spans="27:27" x14ac:dyDescent="0.15">
      <c r="AA208" s="2" t="str">
        <f>INDEX(MF2図鑑!$B$3:$B$668,(ROW()-ROW(AA$2)),1)</f>
        <v>ノーマッド</v>
      </c>
    </row>
    <row r="209" spans="27:27" x14ac:dyDescent="0.15">
      <c r="AA209" s="2" t="str">
        <f>INDEX(MF2図鑑!$B$3:$B$668,(ROW()-ROW(AA$2)),1)</f>
        <v>ショーグン</v>
      </c>
    </row>
    <row r="210" spans="27:27" x14ac:dyDescent="0.15">
      <c r="AA210" s="2" t="str">
        <f>INDEX(MF2図鑑!$B$3:$B$668,(ROW()-ROW(AA$2)),1)</f>
        <v>ショーグン(レア1)</v>
      </c>
    </row>
    <row r="211" spans="27:27" x14ac:dyDescent="0.15">
      <c r="AA211" s="2" t="str">
        <f>INDEX(MF2図鑑!$B$3:$B$668,(ROW()-ROW(AA$2)),1)</f>
        <v>ショーグン(レア2)</v>
      </c>
    </row>
    <row r="212" spans="27:27" x14ac:dyDescent="0.15">
      <c r="AA212" s="2" t="str">
        <f>INDEX(MF2図鑑!$B$3:$B$668,(ROW()-ROW(AA$2)),1)</f>
        <v>ショーグン(レア3)</v>
      </c>
    </row>
    <row r="213" spans="27:27" x14ac:dyDescent="0.15">
      <c r="AA213" s="2" t="str">
        <f>INDEX(MF2図鑑!$B$3:$B$668,(ROW()-ROW(AA$2)),1)</f>
        <v>ブラッディJ</v>
      </c>
    </row>
    <row r="214" spans="27:27" x14ac:dyDescent="0.15">
      <c r="AA214" s="2" t="str">
        <f>INDEX(MF2図鑑!$B$3:$B$668,(ROW()-ROW(AA$2)),1)</f>
        <v>ブラッディJ(レア1)</v>
      </c>
    </row>
    <row r="215" spans="27:27" x14ac:dyDescent="0.15">
      <c r="AA215" s="2" t="str">
        <f>INDEX(MF2図鑑!$B$3:$B$668,(ROW()-ROW(AA$2)),1)</f>
        <v>コクシムソウ</v>
      </c>
    </row>
    <row r="216" spans="27:27" x14ac:dyDescent="0.15">
      <c r="AA216" s="2" t="str">
        <f>INDEX(MF2図鑑!$B$3:$B$668,(ROW()-ROW(AA$2)),1)</f>
        <v>コクシムソウ(レア1)</v>
      </c>
    </row>
    <row r="217" spans="27:27" x14ac:dyDescent="0.15">
      <c r="AA217" s="2" t="str">
        <f>INDEX(MF2図鑑!$B$3:$B$668,(ROW()-ROW(AA$2)),1)</f>
        <v>コクシムソウ(レア2)</v>
      </c>
    </row>
    <row r="218" spans="27:27" x14ac:dyDescent="0.15">
      <c r="AA218" s="2" t="str">
        <f>INDEX(MF2図鑑!$B$3:$B$668,(ROW()-ROW(AA$2)),1)</f>
        <v>コクシムソウ(レア3)</v>
      </c>
    </row>
    <row r="219" spans="27:27" x14ac:dyDescent="0.15">
      <c r="AA219" s="2" t="str">
        <f>INDEX(MF2図鑑!$B$3:$B$668,(ROW()-ROW(AA$2)),1)</f>
        <v>コクシムソウ(レア4)</v>
      </c>
    </row>
    <row r="220" spans="27:27" x14ac:dyDescent="0.15">
      <c r="AA220" s="2" t="str">
        <f>INDEX(MF2図鑑!$B$3:$B$668,(ROW()-ROW(AA$2)),1)</f>
        <v>レマクラスト</v>
      </c>
    </row>
    <row r="221" spans="27:27" x14ac:dyDescent="0.15">
      <c r="AA221" s="2" t="str">
        <f>INDEX(MF2図鑑!$B$3:$B$668,(ROW()-ROW(AA$2)),1)</f>
        <v>プライヤロックス</v>
      </c>
    </row>
    <row r="222" spans="27:27" x14ac:dyDescent="0.15">
      <c r="AA222" s="2" t="str">
        <f>INDEX(MF2図鑑!$B$3:$B$668,(ROW()-ROW(AA$2)),1)</f>
        <v>プロテクトアロー</v>
      </c>
    </row>
    <row r="223" spans="27:27" x14ac:dyDescent="0.15">
      <c r="AA223" s="2" t="str">
        <f>INDEX(MF2図鑑!$B$3:$B$668,(ROW()-ROW(AA$2)),1)</f>
        <v>アローヘッド</v>
      </c>
    </row>
    <row r="224" spans="27:27" x14ac:dyDescent="0.15">
      <c r="AA224" s="2" t="str">
        <f>INDEX(MF2図鑑!$B$3:$B$668,(ROW()-ROW(AA$2)),1)</f>
        <v>アローヘッド(特殊1)</v>
      </c>
    </row>
    <row r="225" spans="27:27" x14ac:dyDescent="0.15">
      <c r="AA225" s="2" t="str">
        <f>INDEX(MF2図鑑!$B$3:$B$668,(ROW()-ROW(AA$2)),1)</f>
        <v>アローヘッド(特殊2)</v>
      </c>
    </row>
    <row r="226" spans="27:27" x14ac:dyDescent="0.15">
      <c r="AA226" s="2" t="str">
        <f>INDEX(MF2図鑑!$B$3:$B$668,(ROW()-ROW(AA$2)),1)</f>
        <v>マスタードアロー</v>
      </c>
    </row>
    <row r="227" spans="27:27" x14ac:dyDescent="0.15">
      <c r="AA227" s="2" t="str">
        <f>INDEX(MF2図鑑!$B$3:$B$668,(ROW()-ROW(AA$2)),1)</f>
        <v>セルケト</v>
      </c>
    </row>
    <row r="228" spans="27:27" x14ac:dyDescent="0.15">
      <c r="AA228" s="2" t="str">
        <f>INDEX(MF2図鑑!$B$3:$B$668,(ROW()-ROW(AA$2)),1)</f>
        <v>バグソイヤー</v>
      </c>
    </row>
    <row r="229" spans="27:27" x14ac:dyDescent="0.15">
      <c r="AA229" s="2" t="str">
        <f>INDEX(MF2図鑑!$B$3:$B$668,(ROW()-ROW(AA$2)),1)</f>
        <v>スモーピオン</v>
      </c>
    </row>
    <row r="230" spans="27:27" x14ac:dyDescent="0.15">
      <c r="AA230" s="2" t="str">
        <f>INDEX(MF2図鑑!$B$3:$B$668,(ROW()-ROW(AA$2)),1)</f>
        <v>スモーピオン(レア1)</v>
      </c>
    </row>
    <row r="231" spans="27:27" x14ac:dyDescent="0.15">
      <c r="AA231" s="2" t="str">
        <f>INDEX(MF2図鑑!$B$3:$B$668,(ROW()-ROW(AA$2)),1)</f>
        <v>スモーピオン(レア2)</v>
      </c>
    </row>
    <row r="232" spans="27:27" x14ac:dyDescent="0.15">
      <c r="AA232" s="2" t="str">
        <f>INDEX(MF2図鑑!$B$3:$B$668,(ROW()-ROW(AA$2)),1)</f>
        <v>スモーピオン(レア3)</v>
      </c>
    </row>
    <row r="233" spans="27:27" x14ac:dyDescent="0.15">
      <c r="AA233" s="2" t="str">
        <f>INDEX(MF2図鑑!$B$3:$B$668,(ROW()-ROW(AA$2)),1)</f>
        <v>スモーピオン(レア4)</v>
      </c>
    </row>
    <row r="234" spans="27:27" x14ac:dyDescent="0.15">
      <c r="AA234" s="2" t="str">
        <f>INDEX(MF2図鑑!$B$3:$B$668,(ROW()-ROW(AA$2)),1)</f>
        <v>デトナクリス</v>
      </c>
    </row>
    <row r="235" spans="27:27" x14ac:dyDescent="0.15">
      <c r="AA235" s="2" t="str">
        <f>INDEX(MF2図鑑!$B$3:$B$668,(ROW()-ROW(AA$2)),1)</f>
        <v>トウテツ</v>
      </c>
    </row>
    <row r="236" spans="27:27" x14ac:dyDescent="0.15">
      <c r="AA236" s="2" t="str">
        <f>INDEX(MF2図鑑!$B$3:$B$668,(ROW()-ROW(AA$2)),1)</f>
        <v>デトナレックス</v>
      </c>
    </row>
    <row r="237" spans="27:27" x14ac:dyDescent="0.15">
      <c r="AA237" s="2" t="str">
        <f>INDEX(MF2図鑑!$B$3:$B$668,(ROW()-ROW(AA$2)),1)</f>
        <v>ライガー</v>
      </c>
    </row>
    <row r="238" spans="27:27" x14ac:dyDescent="0.15">
      <c r="AA238" s="2" t="str">
        <f>INDEX(MF2図鑑!$B$3:$B$668,(ROW()-ROW(AA$2)),1)</f>
        <v>ライガー(特殊)</v>
      </c>
    </row>
    <row r="239" spans="27:27" x14ac:dyDescent="0.15">
      <c r="AA239" s="2" t="str">
        <f>INDEX(MF2図鑑!$B$3:$B$668,(ROW()-ROW(AA$2)),1)</f>
        <v>ハムライガー</v>
      </c>
    </row>
    <row r="240" spans="27:27" x14ac:dyDescent="0.15">
      <c r="AA240" s="2" t="str">
        <f>INDEX(MF2図鑑!$B$3:$B$668,(ROW()-ROW(AA$2)),1)</f>
        <v>ハムライガー(特殊)</v>
      </c>
    </row>
    <row r="241" spans="27:27" x14ac:dyDescent="0.15">
      <c r="AA241" s="2" t="str">
        <f>INDEX(MF2図鑑!$B$3:$B$668,(ROW()-ROW(AA$2)),1)</f>
        <v>バロン</v>
      </c>
    </row>
    <row r="242" spans="27:27" x14ac:dyDescent="0.15">
      <c r="AA242" s="2" t="str">
        <f>INDEX(MF2図鑑!$B$3:$B$668,(ROW()-ROW(AA$2)),1)</f>
        <v>モノアイ</v>
      </c>
    </row>
    <row r="243" spans="27:27" x14ac:dyDescent="0.15">
      <c r="AA243" s="2" t="str">
        <f>INDEX(MF2図鑑!$B$3:$B$668,(ROW()-ROW(AA$2)),1)</f>
        <v>アクアストライク</v>
      </c>
    </row>
    <row r="244" spans="27:27" x14ac:dyDescent="0.15">
      <c r="AA244" s="2" t="str">
        <f>INDEX(MF2図鑑!$B$3:$B$668,(ROW()-ROW(AA$2)),1)</f>
        <v>エコノキックス</v>
      </c>
    </row>
    <row r="245" spans="27:27" x14ac:dyDescent="0.15">
      <c r="AA245" s="2" t="str">
        <f>INDEX(MF2図鑑!$B$3:$B$668,(ROW()-ROW(AA$2)),1)</f>
        <v>エコノキックス(特殊)</v>
      </c>
    </row>
    <row r="246" spans="27:27" x14ac:dyDescent="0.15">
      <c r="AA246" s="2" t="str">
        <f>INDEX(MF2図鑑!$B$3:$B$668,(ROW()-ROW(AA$2)),1)</f>
        <v>テラードッグ</v>
      </c>
    </row>
    <row r="247" spans="27:27" x14ac:dyDescent="0.15">
      <c r="AA247" s="2" t="str">
        <f>INDEX(MF2図鑑!$B$3:$B$668,(ROW()-ROW(AA$2)),1)</f>
        <v>テラードッグ(特殊)</v>
      </c>
    </row>
    <row r="248" spans="27:27" x14ac:dyDescent="0.15">
      <c r="AA248" s="2" t="str">
        <f>INDEX(MF2図鑑!$B$3:$B$668,(ROW()-ROW(AA$2)),1)</f>
        <v>ヤクトハウンド</v>
      </c>
    </row>
    <row r="249" spans="27:27" x14ac:dyDescent="0.15">
      <c r="AA249" s="2" t="str">
        <f>INDEX(MF2図鑑!$B$3:$B$668,(ROW()-ROW(AA$2)),1)</f>
        <v>ケルベロス</v>
      </c>
    </row>
    <row r="250" spans="27:27" x14ac:dyDescent="0.15">
      <c r="AA250" s="2" t="str">
        <f>INDEX(MF2図鑑!$B$3:$B$668,(ROW()-ROW(AA$2)),1)</f>
        <v>シロ</v>
      </c>
    </row>
    <row r="251" spans="27:27" x14ac:dyDescent="0.15">
      <c r="AA251" s="2" t="str">
        <f>INDEX(MF2図鑑!$B$3:$B$668,(ROW()-ROW(AA$2)),1)</f>
        <v>シロ(レア1)</v>
      </c>
    </row>
    <row r="252" spans="27:27" x14ac:dyDescent="0.15">
      <c r="AA252" s="2" t="str">
        <f>INDEX(MF2図鑑!$B$3:$B$668,(ROW()-ROW(AA$2)),1)</f>
        <v>シロ(レア2)</v>
      </c>
    </row>
    <row r="253" spans="27:27" x14ac:dyDescent="0.15">
      <c r="AA253" s="2" t="str">
        <f>INDEX(MF2図鑑!$B$3:$B$668,(ROW()-ROW(AA$2)),1)</f>
        <v>シロ(レア3)</v>
      </c>
    </row>
    <row r="254" spans="27:27" x14ac:dyDescent="0.15">
      <c r="AA254" s="2" t="str">
        <f>INDEX(MF2図鑑!$B$3:$B$668,(ROW()-ROW(AA$2)),1)</f>
        <v>キンダーホップ</v>
      </c>
    </row>
    <row r="255" spans="27:27" x14ac:dyDescent="0.15">
      <c r="AA255" s="2" t="str">
        <f>INDEX(MF2図鑑!$B$3:$B$668,(ROW()-ROW(AA$2)),1)</f>
        <v>トビカサゴ</v>
      </c>
    </row>
    <row r="256" spans="27:27" x14ac:dyDescent="0.15">
      <c r="AA256" s="2" t="str">
        <f>INDEX(MF2図鑑!$B$3:$B$668,(ROW()-ROW(AA$2)),1)</f>
        <v>クリック</v>
      </c>
    </row>
    <row r="257" spans="27:27" x14ac:dyDescent="0.15">
      <c r="AA257" s="2" t="str">
        <f>INDEX(MF2図鑑!$B$3:$B$668,(ROW()-ROW(AA$2)),1)</f>
        <v>ホッパー</v>
      </c>
    </row>
    <row r="258" spans="27:27" x14ac:dyDescent="0.15">
      <c r="AA258" s="2" t="str">
        <f>INDEX(MF2図鑑!$B$3:$B$668,(ROW()-ROW(AA$2)),1)</f>
        <v>ホッパー(特殊)</v>
      </c>
    </row>
    <row r="259" spans="27:27" x14ac:dyDescent="0.15">
      <c r="AA259" s="2" t="str">
        <f>INDEX(MF2図鑑!$B$3:$B$668,(ROW()-ROW(AA$2)),1)</f>
        <v>ワガハイ</v>
      </c>
    </row>
    <row r="260" spans="27:27" x14ac:dyDescent="0.15">
      <c r="AA260" s="2" t="str">
        <f>INDEX(MF2図鑑!$B$3:$B$668,(ROW()-ROW(AA$2)),1)</f>
        <v>エメラルドアイ</v>
      </c>
    </row>
    <row r="261" spans="27:27" x14ac:dyDescent="0.15">
      <c r="AA261" s="2" t="str">
        <f>INDEX(MF2図鑑!$B$3:$B$668,(ROW()-ROW(AA$2)),1)</f>
        <v>スプリンガー</v>
      </c>
    </row>
    <row r="262" spans="27:27" x14ac:dyDescent="0.15">
      <c r="AA262" s="2" t="str">
        <f>INDEX(MF2図鑑!$B$3:$B$668,(ROW()-ROW(AA$2)),1)</f>
        <v>ウシロメデス</v>
      </c>
    </row>
    <row r="263" spans="27:27" x14ac:dyDescent="0.15">
      <c r="AA263" s="2" t="str">
        <f>INDEX(MF2図鑑!$B$3:$B$668,(ROW()-ROW(AA$2)),1)</f>
        <v>ウシロメデス(特殊)</v>
      </c>
    </row>
    <row r="264" spans="27:27" x14ac:dyDescent="0.15">
      <c r="AA264" s="2" t="str">
        <f>INDEX(MF2図鑑!$B$3:$B$668,(ROW()-ROW(AA$2)),1)</f>
        <v>パチクリ</v>
      </c>
    </row>
    <row r="265" spans="27:27" x14ac:dyDescent="0.15">
      <c r="AA265" s="2" t="str">
        <f>INDEX(MF2図鑑!$B$3:$B$668,(ROW()-ROW(AA$2)),1)</f>
        <v>サクラホップ</v>
      </c>
    </row>
    <row r="266" spans="27:27" x14ac:dyDescent="0.15">
      <c r="AA266" s="2" t="str">
        <f>INDEX(MF2図鑑!$B$3:$B$668,(ROW()-ROW(AA$2)),1)</f>
        <v>サクラホップ(特殊)</v>
      </c>
    </row>
    <row r="267" spans="27:27" x14ac:dyDescent="0.15">
      <c r="AA267" s="2" t="str">
        <f>INDEX(MF2図鑑!$B$3:$B$668,(ROW()-ROW(AA$2)),1)</f>
        <v>ワイロ</v>
      </c>
    </row>
    <row r="268" spans="27:27" x14ac:dyDescent="0.15">
      <c r="AA268" s="2" t="str">
        <f>INDEX(MF2図鑑!$B$3:$B$668,(ROW()-ROW(AA$2)),1)</f>
        <v>ハネボックリ</v>
      </c>
    </row>
    <row r="269" spans="27:27" x14ac:dyDescent="0.15">
      <c r="AA269" s="2" t="str">
        <f>INDEX(MF2図鑑!$B$3:$B$668,(ROW()-ROW(AA$2)),1)</f>
        <v>ケロッパー</v>
      </c>
    </row>
    <row r="270" spans="27:27" x14ac:dyDescent="0.15">
      <c r="AA270" s="2" t="str">
        <f>INDEX(MF2図鑑!$B$3:$B$668,(ROW()-ROW(AA$2)),1)</f>
        <v>ケロッパー（レア1)</v>
      </c>
    </row>
    <row r="271" spans="27:27" x14ac:dyDescent="0.15">
      <c r="AA271" s="2" t="str">
        <f>INDEX(MF2図鑑!$B$3:$B$668,(ROW()-ROW(AA$2)),1)</f>
        <v>ケロッパー（レア2）</v>
      </c>
    </row>
    <row r="272" spans="27:27" x14ac:dyDescent="0.15">
      <c r="AA272" s="2" t="str">
        <f>INDEX(MF2図鑑!$B$3:$B$668,(ROW()-ROW(AA$2)),1)</f>
        <v>ケロッパー(データのみ)</v>
      </c>
    </row>
    <row r="273" spans="27:27" x14ac:dyDescent="0.15">
      <c r="AA273" s="2" t="str">
        <f>INDEX(MF2図鑑!$B$3:$B$668,(ROW()-ROW(AA$2)),1)</f>
        <v>ヴァージアハピ</v>
      </c>
    </row>
    <row r="274" spans="27:27" x14ac:dyDescent="0.15">
      <c r="AA274" s="2" t="str">
        <f>INDEX(MF2図鑑!$B$3:$B$668,(ROW()-ROW(AA$2)),1)</f>
        <v>ロックブラッド</v>
      </c>
    </row>
    <row r="275" spans="27:27" x14ac:dyDescent="0.15">
      <c r="AA275" s="2" t="str">
        <f>INDEX(MF2図鑑!$B$3:$B$668,(ROW()-ROW(AA$2)),1)</f>
        <v>ウロコウサギ</v>
      </c>
    </row>
    <row r="276" spans="27:27" x14ac:dyDescent="0.15">
      <c r="AA276" s="2" t="str">
        <f>INDEX(MF2図鑑!$B$3:$B$668,(ROW()-ROW(AA$2)),1)</f>
        <v>パルスコーン</v>
      </c>
    </row>
    <row r="277" spans="27:27" x14ac:dyDescent="0.15">
      <c r="AA277" s="2" t="str">
        <f>INDEX(MF2図鑑!$B$3:$B$668,(ROW()-ROW(AA$2)),1)</f>
        <v>ハム</v>
      </c>
    </row>
    <row r="278" spans="27:27" x14ac:dyDescent="0.15">
      <c r="AA278" s="2" t="str">
        <f>INDEX(MF2図鑑!$B$3:$B$668,(ROW()-ROW(AA$2)),1)</f>
        <v>ハム(特殊)</v>
      </c>
    </row>
    <row r="279" spans="27:27" x14ac:dyDescent="0.15">
      <c r="AA279" s="2" t="str">
        <f>INDEX(MF2図鑑!$B$3:$B$668,(ROW()-ROW(AA$2)),1)</f>
        <v>ハムオウジ</v>
      </c>
    </row>
    <row r="280" spans="27:27" x14ac:dyDescent="0.15">
      <c r="AA280" s="2" t="str">
        <f>INDEX(MF2図鑑!$B$3:$B$668,(ROW()-ROW(AA$2)),1)</f>
        <v>ハムオウジ(特殊)</v>
      </c>
    </row>
    <row r="281" spans="27:27" x14ac:dyDescent="0.15">
      <c r="AA281" s="2" t="str">
        <f>INDEX(MF2図鑑!$B$3:$B$668,(ROW()-ROW(AA$2)),1)</f>
        <v>クロスフォーアイ</v>
      </c>
    </row>
    <row r="282" spans="27:27" x14ac:dyDescent="0.15">
      <c r="AA282" s="2" t="str">
        <f>INDEX(MF2図鑑!$B$3:$B$668,(ROW()-ROW(AA$2)),1)</f>
        <v>ブルーフレア</v>
      </c>
    </row>
    <row r="283" spans="27:27" x14ac:dyDescent="0.15">
      <c r="AA283" s="2" t="str">
        <f>INDEX(MF2図鑑!$B$3:$B$668,(ROW()-ROW(AA$2)),1)</f>
        <v>ハムリーフ</v>
      </c>
    </row>
    <row r="284" spans="27:27" x14ac:dyDescent="0.15">
      <c r="AA284" s="2" t="str">
        <f>INDEX(MF2図鑑!$B$3:$B$668,(ROW()-ROW(AA$2)),1)</f>
        <v>ダークハム</v>
      </c>
    </row>
    <row r="285" spans="27:27" x14ac:dyDescent="0.15">
      <c r="AA285" s="2" t="str">
        <f>INDEX(MF2図鑑!$B$3:$B$668,(ROW()-ROW(AA$2)),1)</f>
        <v>トルクレンチ</v>
      </c>
    </row>
    <row r="286" spans="27:27" x14ac:dyDescent="0.15">
      <c r="AA286" s="2" t="str">
        <f>INDEX(MF2図鑑!$B$3:$B$668,(ROW()-ROW(AA$2)),1)</f>
        <v>ラベンダーロック</v>
      </c>
    </row>
    <row r="287" spans="27:27" x14ac:dyDescent="0.15">
      <c r="AA287" s="2" t="str">
        <f>INDEX(MF2図鑑!$B$3:$B$668,(ROW()-ROW(AA$2)),1)</f>
        <v>トルネード</v>
      </c>
    </row>
    <row r="288" spans="27:27" x14ac:dyDescent="0.15">
      <c r="AA288" s="2" t="str">
        <f>INDEX(MF2図鑑!$B$3:$B$668,(ROW()-ROW(AA$2)),1)</f>
        <v>トルネード(レア1)</v>
      </c>
    </row>
    <row r="289" spans="27:27" x14ac:dyDescent="0.15">
      <c r="AA289" s="2" t="str">
        <f>INDEX(MF2図鑑!$B$3:$B$668,(ROW()-ROW(AA$2)),1)</f>
        <v>トルネード(レア2)</v>
      </c>
    </row>
    <row r="290" spans="27:27" x14ac:dyDescent="0.15">
      <c r="AA290" s="2" t="str">
        <f>INDEX(MF2図鑑!$B$3:$B$668,(ROW()-ROW(AA$2)),1)</f>
        <v>トルネード(データのみ)</v>
      </c>
    </row>
    <row r="291" spans="27:27" x14ac:dyDescent="0.15">
      <c r="AA291" s="2" t="str">
        <f>INDEX(MF2図鑑!$B$3:$B$668,(ROW()-ROW(AA$2)),1)</f>
        <v>マグマックス</v>
      </c>
    </row>
    <row r="292" spans="27:27" x14ac:dyDescent="0.15">
      <c r="AA292" s="2" t="str">
        <f>INDEX(MF2図鑑!$B$3:$B$668,(ROW()-ROW(AA$2)),1)</f>
        <v>ヒガンテ</v>
      </c>
    </row>
    <row r="293" spans="27:27" x14ac:dyDescent="0.15">
      <c r="AA293" s="2" t="str">
        <f>INDEX(MF2図鑑!$B$3:$B$668,(ROW()-ROW(AA$2)),1)</f>
        <v>ムシャバクー</v>
      </c>
    </row>
    <row r="294" spans="27:27" x14ac:dyDescent="0.15">
      <c r="AA294" s="2" t="str">
        <f>INDEX(MF2図鑑!$B$3:$B$668,(ROW()-ROW(AA$2)),1)</f>
        <v>アイスバーク</v>
      </c>
    </row>
    <row r="295" spans="27:27" x14ac:dyDescent="0.15">
      <c r="AA295" s="2" t="str">
        <f>INDEX(MF2図鑑!$B$3:$B$668,(ROW()-ROW(AA$2)),1)</f>
        <v>ゴンタ</v>
      </c>
    </row>
    <row r="296" spans="27:27" x14ac:dyDescent="0.15">
      <c r="AA296" s="2" t="str">
        <f>INDEX(MF2図鑑!$B$3:$B$668,(ROW()-ROW(AA$2)),1)</f>
        <v>バクー</v>
      </c>
    </row>
    <row r="297" spans="27:27" x14ac:dyDescent="0.15">
      <c r="AA297" s="2" t="str">
        <f>INDEX(MF2図鑑!$B$3:$B$668,(ROW()-ROW(AA$2)),1)</f>
        <v>バクー(特殊)</v>
      </c>
    </row>
    <row r="298" spans="27:27" x14ac:dyDescent="0.15">
      <c r="AA298" s="2" t="str">
        <f>INDEX(MF2図鑑!$B$3:$B$668,(ROW()-ROW(AA$2)),1)</f>
        <v>ヌッシー</v>
      </c>
    </row>
    <row r="299" spans="27:27" x14ac:dyDescent="0.15">
      <c r="AA299" s="2" t="str">
        <f>INDEX(MF2図鑑!$B$3:$B$668,(ROW()-ROW(AA$2)),1)</f>
        <v>ドン･クラウン</v>
      </c>
    </row>
    <row r="300" spans="27:27" x14ac:dyDescent="0.15">
      <c r="AA300" s="2" t="str">
        <f>INDEX(MF2図鑑!$B$3:$B$668,(ROW()-ROW(AA$2)),1)</f>
        <v>ドン･クラウン(特殊)</v>
      </c>
    </row>
    <row r="301" spans="27:27" x14ac:dyDescent="0.15">
      <c r="AA301" s="2" t="str">
        <f>INDEX(MF2図鑑!$B$3:$B$668,(ROW()-ROW(AA$2)),1)</f>
        <v>ギガパイント</v>
      </c>
    </row>
    <row r="302" spans="27:27" x14ac:dyDescent="0.15">
      <c r="AA302" s="2" t="str">
        <f>INDEX(MF2図鑑!$B$3:$B$668,(ROW()-ROW(AA$2)),1)</f>
        <v>ダンゴウザカ</v>
      </c>
    </row>
    <row r="303" spans="27:27" x14ac:dyDescent="0.15">
      <c r="AA303" s="2" t="str">
        <f>INDEX(MF2図鑑!$B$3:$B$668,(ROW()-ROW(AA$2)),1)</f>
        <v>ダンゴウザカ(レア1)</v>
      </c>
    </row>
    <row r="304" spans="27:27" x14ac:dyDescent="0.15">
      <c r="AA304" s="2" t="str">
        <f>INDEX(MF2図鑑!$B$3:$B$668,(ROW()-ROW(AA$2)),1)</f>
        <v>ダンゴウザカ(レア2)</v>
      </c>
    </row>
    <row r="305" spans="27:27" x14ac:dyDescent="0.15">
      <c r="AA305" s="2" t="str">
        <f>INDEX(MF2図鑑!$B$3:$B$668,(ROW()-ROW(AA$2)),1)</f>
        <v>ダンゴウザカ(レア3)</v>
      </c>
    </row>
    <row r="306" spans="27:27" x14ac:dyDescent="0.15">
      <c r="AA306" s="2" t="str">
        <f>INDEX(MF2図鑑!$B$3:$B$668,(ROW()-ROW(AA$2)),1)</f>
        <v>ピクセル</v>
      </c>
    </row>
    <row r="307" spans="27:27" x14ac:dyDescent="0.15">
      <c r="AA307" s="2" t="str">
        <f>INDEX(MF2図鑑!$B$3:$B$668,(ROW()-ROW(AA$2)),1)</f>
        <v>ウォーロックス</v>
      </c>
    </row>
    <row r="308" spans="27:27" x14ac:dyDescent="0.15">
      <c r="AA308" s="2" t="str">
        <f>INDEX(MF2図鑑!$B$3:$B$668,(ROW()-ROW(AA$2)),1)</f>
        <v>レクサス</v>
      </c>
    </row>
    <row r="309" spans="27:27" x14ac:dyDescent="0.15">
      <c r="AA309" s="2" t="str">
        <f>INDEX(MF2図鑑!$B$3:$B$668,(ROW()-ROW(AA$2)),1)</f>
        <v>イヌガミ</v>
      </c>
    </row>
    <row r="310" spans="27:27" x14ac:dyDescent="0.15">
      <c r="AA310" s="2" t="str">
        <f>INDEX(MF2図鑑!$B$3:$B$668,(ROW()-ROW(AA$2)),1)</f>
        <v>ガリオン</v>
      </c>
    </row>
    <row r="311" spans="27:27" x14ac:dyDescent="0.15">
      <c r="AA311" s="2" t="str">
        <f>INDEX(MF2図鑑!$B$3:$B$668,(ROW()-ROW(AA$2)),1)</f>
        <v>ガリ</v>
      </c>
    </row>
    <row r="312" spans="27:27" x14ac:dyDescent="0.15">
      <c r="AA312" s="2" t="str">
        <f>INDEX(MF2図鑑!$B$3:$B$668,(ROW()-ROW(AA$2)),1)</f>
        <v>ガリ(特殊)</v>
      </c>
    </row>
    <row r="313" spans="27:27" x14ac:dyDescent="0.15">
      <c r="AA313" s="2" t="str">
        <f>INDEX(MF2図鑑!$B$3:$B$668,(ROW()-ROW(AA$2)),1)</f>
        <v>ヒトツメオウジ</v>
      </c>
    </row>
    <row r="314" spans="27:27" x14ac:dyDescent="0.15">
      <c r="AA314" s="2" t="str">
        <f>INDEX(MF2図鑑!$B$3:$B$668,(ROW()-ROW(AA$2)),1)</f>
        <v>アクアリウス</v>
      </c>
    </row>
    <row r="315" spans="27:27" x14ac:dyDescent="0.15">
      <c r="AA315" s="2" t="str">
        <f>INDEX(MF2図鑑!$B$3:$B$668,(ROW()-ROW(AA$2)),1)</f>
        <v>カラフルマスク</v>
      </c>
    </row>
    <row r="316" spans="27:27" x14ac:dyDescent="0.15">
      <c r="AA316" s="2" t="str">
        <f>INDEX(MF2図鑑!$B$3:$B$668,(ROW()-ROW(AA$2)),1)</f>
        <v>ガリラス</v>
      </c>
    </row>
    <row r="317" spans="27:27" x14ac:dyDescent="0.15">
      <c r="AA317" s="2" t="str">
        <f>INDEX(MF2図鑑!$B$3:$B$668,(ROW()-ROW(AA$2)),1)</f>
        <v>ガリラス(特殊)</v>
      </c>
    </row>
    <row r="318" spans="27:27" x14ac:dyDescent="0.15">
      <c r="AA318" s="2" t="str">
        <f>INDEX(MF2図鑑!$B$3:$B$668,(ROW()-ROW(AA$2)),1)</f>
        <v>ツチノコボクサー</v>
      </c>
    </row>
    <row r="319" spans="27:27" x14ac:dyDescent="0.15">
      <c r="AA319" s="2" t="str">
        <f>INDEX(MF2図鑑!$B$3:$B$668,(ROW()-ROW(AA$2)),1)</f>
        <v>シオンカメン</v>
      </c>
    </row>
    <row r="320" spans="27:27" x14ac:dyDescent="0.15">
      <c r="AA320" s="2" t="str">
        <f>INDEX(MF2図鑑!$B$3:$B$668,(ROW()-ROW(AA$2)),1)</f>
        <v>ハレハレ</v>
      </c>
    </row>
    <row r="321" spans="27:27" x14ac:dyDescent="0.15">
      <c r="AA321" s="2" t="str">
        <f>INDEX(MF2図鑑!$B$3:$B$668,(ROW()-ROW(AA$2)),1)</f>
        <v>ハレハレ(レア1)</v>
      </c>
    </row>
    <row r="322" spans="27:27" x14ac:dyDescent="0.15">
      <c r="AA322" s="2" t="str">
        <f>INDEX(MF2図鑑!$B$3:$B$668,(ROW()-ROW(AA$2)),1)</f>
        <v>ハレハレ(レア2)</v>
      </c>
    </row>
    <row r="323" spans="27:27" x14ac:dyDescent="0.15">
      <c r="AA323" s="2" t="str">
        <f>INDEX(MF2図鑑!$B$3:$B$668,(ROW()-ROW(AA$2)),1)</f>
        <v>ハレハレ(レア3)</v>
      </c>
    </row>
    <row r="324" spans="27:27" x14ac:dyDescent="0.15">
      <c r="AA324" s="2" t="str">
        <f>INDEX(MF2図鑑!$B$3:$B$668,(ROW()-ROW(AA$2)),1)</f>
        <v>アカジジ</v>
      </c>
    </row>
    <row r="325" spans="27:27" x14ac:dyDescent="0.15">
      <c r="AA325" s="2" t="str">
        <f>INDEX(MF2図鑑!$B$3:$B$668,(ROW()-ROW(AA$2)),1)</f>
        <v>ツンドラ</v>
      </c>
    </row>
    <row r="326" spans="27:27" x14ac:dyDescent="0.15">
      <c r="AA326" s="2" t="str">
        <f>INDEX(MF2図鑑!$B$3:$B$668,(ROW()-ROW(AA$2)),1)</f>
        <v>ゴーディッシュ</v>
      </c>
    </row>
    <row r="327" spans="27:27" x14ac:dyDescent="0.15">
      <c r="AA327" s="2" t="str">
        <f>INDEX(MF2図鑑!$B$3:$B$668,(ROW()-ROW(AA$2)),1)</f>
        <v>アーケロ</v>
      </c>
    </row>
    <row r="328" spans="27:27" x14ac:dyDescent="0.15">
      <c r="AA328" s="2" t="str">
        <f>INDEX(MF2図鑑!$B$3:$B$668,(ROW()-ROW(AA$2)),1)</f>
        <v>アーケロ(特殊)</v>
      </c>
    </row>
    <row r="329" spans="27:27" x14ac:dyDescent="0.15">
      <c r="AA329" s="2" t="str">
        <f>INDEX(MF2図鑑!$B$3:$B$668,(ROW()-ROW(AA$2)),1)</f>
        <v>ユズボウズ</v>
      </c>
    </row>
    <row r="330" spans="27:27" x14ac:dyDescent="0.15">
      <c r="AA330" s="2" t="str">
        <f>INDEX(MF2図鑑!$B$3:$B$668,(ROW()-ROW(AA$2)),1)</f>
        <v>ユズボウズ(特殊)</v>
      </c>
    </row>
    <row r="331" spans="27:27" x14ac:dyDescent="0.15">
      <c r="AA331" s="2" t="str">
        <f>INDEX(MF2図鑑!$B$3:$B$668,(ROW()-ROW(AA$2)),1)</f>
        <v>サクラジイヤ</v>
      </c>
    </row>
    <row r="332" spans="27:27" x14ac:dyDescent="0.15">
      <c r="AA332" s="2" t="str">
        <f>INDEX(MF2図鑑!$B$3:$B$668,(ROW()-ROW(AA$2)),1)</f>
        <v>クーロン</v>
      </c>
    </row>
    <row r="333" spans="27:27" x14ac:dyDescent="0.15">
      <c r="AA333" s="2" t="str">
        <f>INDEX(MF2図鑑!$B$3:$B$668,(ROW()-ROW(AA$2)),1)</f>
        <v>アックス</v>
      </c>
    </row>
    <row r="334" spans="27:27" x14ac:dyDescent="0.15">
      <c r="AA334" s="2" t="str">
        <f>INDEX(MF2図鑑!$B$3:$B$668,(ROW()-ROW(AA$2)),1)</f>
        <v>アックス(レア1)</v>
      </c>
    </row>
    <row r="335" spans="27:27" x14ac:dyDescent="0.15">
      <c r="AA335" s="2" t="str">
        <f>INDEX(MF2図鑑!$B$3:$B$668,(ROW()-ROW(AA$2)),1)</f>
        <v>アックス(レア2)</v>
      </c>
    </row>
    <row r="336" spans="27:27" x14ac:dyDescent="0.15">
      <c r="AA336" s="2" t="str">
        <f>INDEX(MF2図鑑!$B$3:$B$668,(ROW()-ROW(AA$2)),1)</f>
        <v>アックス(レア3)</v>
      </c>
    </row>
    <row r="337" spans="27:27" x14ac:dyDescent="0.15">
      <c r="AA337" s="2" t="str">
        <f>INDEX(MF2図鑑!$B$3:$B$668,(ROW()-ROW(AA$2)),1)</f>
        <v>ピンクグジラ</v>
      </c>
    </row>
    <row r="338" spans="27:27" x14ac:dyDescent="0.15">
      <c r="AA338" s="2" t="str">
        <f>INDEX(MF2図鑑!$B$3:$B$668,(ROW()-ROW(AA$2)),1)</f>
        <v>ピンクグジラ(特殊)</v>
      </c>
    </row>
    <row r="339" spans="27:27" x14ac:dyDescent="0.15">
      <c r="AA339" s="2" t="str">
        <f>INDEX(MF2図鑑!$B$3:$B$668,(ROW()-ROW(AA$2)),1)</f>
        <v>グジコーン</v>
      </c>
    </row>
    <row r="340" spans="27:27" x14ac:dyDescent="0.15">
      <c r="AA340" s="2" t="str">
        <f>INDEX(MF2図鑑!$B$3:$B$668,(ROW()-ROW(AA$2)),1)</f>
        <v>グジコーン(特殊)</v>
      </c>
    </row>
    <row r="341" spans="27:27" x14ac:dyDescent="0.15">
      <c r="AA341" s="2" t="str">
        <f>INDEX(MF2図鑑!$B$3:$B$668,(ROW()-ROW(AA$2)),1)</f>
        <v>グジラ</v>
      </c>
    </row>
    <row r="342" spans="27:27" x14ac:dyDescent="0.15">
      <c r="AA342" s="2" t="str">
        <f>INDEX(MF2図鑑!$B$3:$B$668,(ROW()-ROW(AA$2)),1)</f>
        <v>グジラ(特殊)</v>
      </c>
    </row>
    <row r="343" spans="27:27" x14ac:dyDescent="0.15">
      <c r="AA343" s="2" t="str">
        <f>INDEX(MF2図鑑!$B$3:$B$668,(ROW()-ROW(AA$2)),1)</f>
        <v>ギガロン</v>
      </c>
    </row>
    <row r="344" spans="27:27" x14ac:dyDescent="0.15">
      <c r="AA344" s="2" t="str">
        <f>INDEX(MF2図鑑!$B$3:$B$668,(ROW()-ROW(AA$2)),1)</f>
        <v>ギガロン(特殊)</v>
      </c>
    </row>
    <row r="345" spans="27:27" x14ac:dyDescent="0.15">
      <c r="AA345" s="2" t="str">
        <f>INDEX(MF2図鑑!$B$3:$B$668,(ROW()-ROW(AA$2)),1)</f>
        <v>キプロス</v>
      </c>
    </row>
    <row r="346" spans="27:27" x14ac:dyDescent="0.15">
      <c r="AA346" s="2" t="str">
        <f>INDEX(MF2図鑑!$B$3:$B$668,(ROW()-ROW(AA$2)),1)</f>
        <v>キプロス(レア1)</v>
      </c>
    </row>
    <row r="347" spans="27:27" x14ac:dyDescent="0.15">
      <c r="AA347" s="2" t="str">
        <f>INDEX(MF2図鑑!$B$3:$B$668,(ROW()-ROW(AA$2)),1)</f>
        <v>キプロス(レア2)</v>
      </c>
    </row>
    <row r="348" spans="27:27" x14ac:dyDescent="0.15">
      <c r="AA348" s="2" t="str">
        <f>INDEX(MF2図鑑!$B$3:$B$668,(ROW()-ROW(AA$2)),1)</f>
        <v>キプロス(レア3)</v>
      </c>
    </row>
    <row r="349" spans="27:27" x14ac:dyDescent="0.15">
      <c r="AA349" s="2" t="str">
        <f>INDEX(MF2図鑑!$B$3:$B$668,(ROW()-ROW(AA$2)),1)</f>
        <v>バジャール</v>
      </c>
    </row>
    <row r="350" spans="27:27" x14ac:dyDescent="0.15">
      <c r="AA350" s="2" t="str">
        <f>INDEX(MF2図鑑!$B$3:$B$668,(ROW()-ROW(AA$2)),1)</f>
        <v>バジャール(特殊)</v>
      </c>
    </row>
    <row r="351" spans="27:27" x14ac:dyDescent="0.15">
      <c r="AA351" s="2" t="str">
        <f>INDEX(MF2図鑑!$B$3:$B$668,(ROW()-ROW(AA$2)),1)</f>
        <v>ジャバ</v>
      </c>
    </row>
    <row r="352" spans="27:27" x14ac:dyDescent="0.15">
      <c r="AA352" s="2" t="str">
        <f>INDEX(MF2図鑑!$B$3:$B$668,(ROW()-ROW(AA$2)),1)</f>
        <v>ジムジョール</v>
      </c>
    </row>
    <row r="353" spans="27:27" x14ac:dyDescent="0.15">
      <c r="AA353" s="2" t="str">
        <f>INDEX(MF2図鑑!$B$3:$B$668,(ROW()-ROW(AA$2)),1)</f>
        <v>ジムジョール(レア1)</v>
      </c>
    </row>
    <row r="354" spans="27:27" x14ac:dyDescent="0.15">
      <c r="AA354" s="2" t="str">
        <f>INDEX(MF2図鑑!$B$3:$B$668,(ROW()-ROW(AA$2)),1)</f>
        <v>ジムジョール(レア2)</v>
      </c>
    </row>
    <row r="355" spans="27:27" x14ac:dyDescent="0.15">
      <c r="AA355" s="2" t="str">
        <f>INDEX(MF2図鑑!$B$3:$B$668,(ROW()-ROW(AA$2)),1)</f>
        <v>ジムジョール(レア3)</v>
      </c>
    </row>
    <row r="356" spans="27:27" x14ac:dyDescent="0.15">
      <c r="AA356" s="2" t="str">
        <f>INDEX(MF2図鑑!$B$3:$B$668,(ROW()-ROW(AA$2)),1)</f>
        <v>マジンバジャール</v>
      </c>
    </row>
    <row r="357" spans="27:27" x14ac:dyDescent="0.15">
      <c r="AA357" s="2" t="str">
        <f>INDEX(MF2図鑑!$B$3:$B$668,(ROW()-ROW(AA$2)),1)</f>
        <v>マジンバジャール(レア1)</v>
      </c>
    </row>
    <row r="358" spans="27:27" x14ac:dyDescent="0.15">
      <c r="AA358" s="2" t="str">
        <f>INDEX(MF2図鑑!$B$3:$B$668,(ROW()-ROW(AA$2)),1)</f>
        <v>ウルトラール</v>
      </c>
    </row>
    <row r="359" spans="27:27" x14ac:dyDescent="0.15">
      <c r="AA359" s="2" t="str">
        <f>INDEX(MF2図鑑!$B$3:$B$668,(ROW()-ROW(AA$2)),1)</f>
        <v>ウルトラール(レア1)</v>
      </c>
    </row>
    <row r="360" spans="27:27" x14ac:dyDescent="0.15">
      <c r="AA360" s="2" t="str">
        <f>INDEX(MF2図鑑!$B$3:$B$668,(ROW()-ROW(AA$2)),1)</f>
        <v>ウルトラール(レア2)</v>
      </c>
    </row>
    <row r="361" spans="27:27" x14ac:dyDescent="0.15">
      <c r="AA361" s="2" t="str">
        <f>INDEX(MF2図鑑!$B$3:$B$668,(ROW()-ROW(AA$2)),1)</f>
        <v>ウルトラール(レア3)</v>
      </c>
    </row>
    <row r="362" spans="27:27" x14ac:dyDescent="0.15">
      <c r="AA362" s="2" t="str">
        <f>INDEX(MF2図鑑!$B$3:$B$668,(ROW()-ROW(AA$2)),1)</f>
        <v>ママニャー</v>
      </c>
    </row>
    <row r="363" spans="27:27" x14ac:dyDescent="0.15">
      <c r="AA363" s="2" t="str">
        <f>INDEX(MF2図鑑!$B$3:$B$668,(ROW()-ROW(AA$2)),1)</f>
        <v>ママニャー(特殊)</v>
      </c>
    </row>
    <row r="364" spans="27:27" x14ac:dyDescent="0.15">
      <c r="AA364" s="2" t="str">
        <f>INDEX(MF2図鑑!$B$3:$B$668,(ROW()-ROW(AA$2)),1)</f>
        <v>ワン</v>
      </c>
    </row>
    <row r="365" spans="27:27" x14ac:dyDescent="0.15">
      <c r="AA365" s="2" t="str">
        <f>INDEX(MF2図鑑!$B$3:$B$668,(ROW()-ROW(AA$2)),1)</f>
        <v>ミミニャー</v>
      </c>
    </row>
    <row r="366" spans="27:27" x14ac:dyDescent="0.15">
      <c r="AA366" s="2" t="str">
        <f>INDEX(MF2図鑑!$B$3:$B$668,(ROW()-ROW(AA$2)),1)</f>
        <v>ニャー</v>
      </c>
    </row>
    <row r="367" spans="27:27" x14ac:dyDescent="0.15">
      <c r="AA367" s="2" t="str">
        <f>INDEX(MF2図鑑!$B$3:$B$668,(ROW()-ROW(AA$2)),1)</f>
        <v>ニャー(特殊)</v>
      </c>
    </row>
    <row r="368" spans="27:27" x14ac:dyDescent="0.15">
      <c r="AA368" s="2" t="str">
        <f>INDEX(MF2図鑑!$B$3:$B$668,(ROW()-ROW(AA$2)),1)</f>
        <v>バスニャー</v>
      </c>
    </row>
    <row r="369" spans="27:27" x14ac:dyDescent="0.15">
      <c r="AA369" s="2" t="str">
        <f>INDEX(MF2図鑑!$B$3:$B$668,(ROW()-ROW(AA$2)),1)</f>
        <v>カイパン</v>
      </c>
    </row>
    <row r="370" spans="27:27" x14ac:dyDescent="0.15">
      <c r="AA370" s="2" t="str">
        <f>INDEX(MF2図鑑!$B$3:$B$668,(ROW()-ROW(AA$2)),1)</f>
        <v>カイパン(レア1)</v>
      </c>
    </row>
    <row r="371" spans="27:27" x14ac:dyDescent="0.15">
      <c r="AA371" s="2" t="str">
        <f>INDEX(MF2図鑑!$B$3:$B$668,(ROW()-ROW(AA$2)),1)</f>
        <v>カイパン(レア2)</v>
      </c>
    </row>
    <row r="372" spans="27:27" x14ac:dyDescent="0.15">
      <c r="AA372" s="2" t="str">
        <f>INDEX(MF2図鑑!$B$3:$B$668,(ROW()-ROW(AA$2)),1)</f>
        <v>カイパン(レア3)</v>
      </c>
    </row>
    <row r="373" spans="27:27" x14ac:dyDescent="0.15">
      <c r="AA373" s="2" t="str">
        <f>INDEX(MF2図鑑!$B$3:$B$668,(ROW()-ROW(AA$2)),1)</f>
        <v>ヒノトリ</v>
      </c>
    </row>
    <row r="374" spans="27:27" x14ac:dyDescent="0.15">
      <c r="AA374" s="2" t="str">
        <f>INDEX(MF2図鑑!$B$3:$B$668,(ROW()-ROW(AA$2)),1)</f>
        <v>ヒノトリ(特殊)</v>
      </c>
    </row>
    <row r="375" spans="27:27" x14ac:dyDescent="0.15">
      <c r="AA375" s="2" t="str">
        <f>INDEX(MF2図鑑!$B$3:$B$668,(ROW()-ROW(AA$2)),1)</f>
        <v>ビンチョー</v>
      </c>
    </row>
    <row r="376" spans="27:27" x14ac:dyDescent="0.15">
      <c r="AA376" s="2" t="str">
        <f>INDEX(MF2図鑑!$B$3:$B$668,(ROW()-ROW(AA$2)),1)</f>
        <v>ビンチョー(レア1)</v>
      </c>
    </row>
    <row r="377" spans="27:27" x14ac:dyDescent="0.15">
      <c r="AA377" s="2" t="str">
        <f>INDEX(MF2図鑑!$B$3:$B$668,(ROW()-ROW(AA$2)),1)</f>
        <v>ビンチョー(レア2)</v>
      </c>
    </row>
    <row r="378" spans="27:27" x14ac:dyDescent="0.15">
      <c r="AA378" s="2" t="str">
        <f>INDEX(MF2図鑑!$B$3:$B$668,(ROW()-ROW(AA$2)),1)</f>
        <v>ビンチョー(データのみ)</v>
      </c>
    </row>
    <row r="379" spans="27:27" x14ac:dyDescent="0.15">
      <c r="AA379" s="2" t="str">
        <f>INDEX(MF2図鑑!$B$3:$B$668,(ROW()-ROW(AA$2)),1)</f>
        <v>ゴースト</v>
      </c>
    </row>
    <row r="380" spans="27:27" x14ac:dyDescent="0.15">
      <c r="AA380" s="2" t="str">
        <f>INDEX(MF2図鑑!$B$3:$B$668,(ROW()-ROW(AA$2)),1)</f>
        <v>ゴースト(特殊)</v>
      </c>
    </row>
    <row r="381" spans="27:27" x14ac:dyDescent="0.15">
      <c r="AA381" s="2" t="str">
        <f>INDEX(MF2図鑑!$B$3:$B$668,(ROW()-ROW(AA$2)),1)</f>
        <v>シェフ</v>
      </c>
    </row>
    <row r="382" spans="27:27" x14ac:dyDescent="0.15">
      <c r="AA382" s="2" t="str">
        <f>INDEX(MF2図鑑!$B$3:$B$668,(ROW()-ROW(AA$2)),1)</f>
        <v>シェフ(レア1)</v>
      </c>
    </row>
    <row r="383" spans="27:27" x14ac:dyDescent="0.15">
      <c r="AA383" s="2" t="str">
        <f>INDEX(MF2図鑑!$B$3:$B$668,(ROW()-ROW(AA$2)),1)</f>
        <v>シェフ(レア2)</v>
      </c>
    </row>
    <row r="384" spans="27:27" x14ac:dyDescent="0.15">
      <c r="AA384" s="2" t="str">
        <f>INDEX(MF2図鑑!$B$3:$B$668,(ROW()-ROW(AA$2)),1)</f>
        <v>シェフ(レア3)</v>
      </c>
    </row>
    <row r="385" spans="27:27" x14ac:dyDescent="0.15">
      <c r="AA385" s="2" t="str">
        <f>INDEX(MF2図鑑!$B$3:$B$668,(ROW()-ROW(AA$2)),1)</f>
        <v>ラブラブセイジン</v>
      </c>
    </row>
    <row r="386" spans="27:27" x14ac:dyDescent="0.15">
      <c r="AA386" s="2" t="str">
        <f>INDEX(MF2図鑑!$B$3:$B$668,(ROW()-ROW(AA$2)),1)</f>
        <v>ラブラブセイジン(特殊)</v>
      </c>
    </row>
    <row r="387" spans="27:27" x14ac:dyDescent="0.15">
      <c r="AA387" s="2" t="str">
        <f>INDEX(MF2図鑑!$B$3:$B$668,(ROW()-ROW(AA$2)),1)</f>
        <v>メタルナー</v>
      </c>
    </row>
    <row r="388" spans="27:27" x14ac:dyDescent="0.15">
      <c r="AA388" s="2" t="str">
        <f>INDEX(MF2図鑑!$B$3:$B$668,(ROW()-ROW(AA$2)),1)</f>
        <v>メタルナー(特殊)</v>
      </c>
    </row>
    <row r="389" spans="27:27" x14ac:dyDescent="0.15">
      <c r="AA389" s="2" t="str">
        <f>INDEX(MF2図鑑!$B$3:$B$668,(ROW()-ROW(AA$2)),1)</f>
        <v>メタゾール</v>
      </c>
    </row>
    <row r="390" spans="27:27" x14ac:dyDescent="0.15">
      <c r="AA390" s="2" t="str">
        <f>INDEX(MF2図鑑!$B$3:$B$668,(ROW()-ROW(AA$2)),1)</f>
        <v>ライライ</v>
      </c>
    </row>
    <row r="391" spans="27:27" x14ac:dyDescent="0.15">
      <c r="AA391" s="2" t="str">
        <f>INDEX(MF2図鑑!$B$3:$B$668,(ROW()-ROW(AA$2)),1)</f>
        <v>ライライ(レア1)</v>
      </c>
    </row>
    <row r="392" spans="27:27" x14ac:dyDescent="0.15">
      <c r="AA392" s="2" t="str">
        <f>INDEX(MF2図鑑!$B$3:$B$668,(ROW()-ROW(AA$2)),1)</f>
        <v>ライライ(レア2)</v>
      </c>
    </row>
    <row r="393" spans="27:27" x14ac:dyDescent="0.15">
      <c r="AA393" s="2" t="str">
        <f>INDEX(MF2図鑑!$B$3:$B$668,(ROW()-ROW(AA$2)),1)</f>
        <v>ライライ(レア3)</v>
      </c>
    </row>
    <row r="394" spans="27:27" x14ac:dyDescent="0.15">
      <c r="AA394" s="2" t="str">
        <f>INDEX(MF2図鑑!$B$3:$B$668,(ROW()-ROW(AA$2)),1)</f>
        <v>ピンキー</v>
      </c>
    </row>
    <row r="395" spans="27:27" x14ac:dyDescent="0.15">
      <c r="AA395" s="2" t="str">
        <f>INDEX(MF2図鑑!$B$3:$B$668,(ROW()-ROW(AA$2)),1)</f>
        <v>イワゾー</v>
      </c>
    </row>
    <row r="396" spans="27:27" x14ac:dyDescent="0.15">
      <c r="AA396" s="2" t="str">
        <f>INDEX(MF2図鑑!$B$3:$B$668,(ROW()-ROW(AA$2)),1)</f>
        <v>メロンボ</v>
      </c>
    </row>
    <row r="397" spans="27:27" x14ac:dyDescent="0.15">
      <c r="AA397" s="2" t="str">
        <f>INDEX(MF2図鑑!$B$3:$B$668,(ROW()-ROW(AA$2)),1)</f>
        <v>ツノマル</v>
      </c>
    </row>
    <row r="398" spans="27:27" x14ac:dyDescent="0.15">
      <c r="AA398" s="2" t="str">
        <f>INDEX(MF2図鑑!$B$3:$B$668,(ROW()-ROW(AA$2)),1)</f>
        <v>ガンバ</v>
      </c>
    </row>
    <row r="399" spans="27:27" x14ac:dyDescent="0.15">
      <c r="AA399" s="2" t="str">
        <f>INDEX(MF2図鑑!$B$3:$B$668,(ROW()-ROW(AA$2)),1)</f>
        <v>ガンバ(特殊)</v>
      </c>
    </row>
    <row r="400" spans="27:27" x14ac:dyDescent="0.15">
      <c r="AA400" s="2" t="str">
        <f>INDEX(MF2図鑑!$B$3:$B$668,(ROW()-ROW(AA$2)),1)</f>
        <v>オリオン</v>
      </c>
    </row>
    <row r="401" spans="27:27" x14ac:dyDescent="0.15">
      <c r="AA401" s="2" t="str">
        <f>INDEX(MF2図鑑!$B$3:$B$668,(ROW()-ROW(AA$2)),1)</f>
        <v>スエゾー</v>
      </c>
    </row>
    <row r="402" spans="27:27" x14ac:dyDescent="0.15">
      <c r="AA402" s="2" t="str">
        <f>INDEX(MF2図鑑!$B$3:$B$668,(ROW()-ROW(AA$2)),1)</f>
        <v>スエゾー(特殊)</v>
      </c>
    </row>
    <row r="403" spans="27:27" x14ac:dyDescent="0.15">
      <c r="AA403" s="2" t="str">
        <f>INDEX(MF2図鑑!$B$3:$B$668,(ROW()-ROW(AA$2)),1)</f>
        <v>スケゾー</v>
      </c>
    </row>
    <row r="404" spans="27:27" x14ac:dyDescent="0.15">
      <c r="AA404" s="2" t="str">
        <f>INDEX(MF2図鑑!$B$3:$B$668,(ROW()-ROW(AA$2)),1)</f>
        <v>プラムラー</v>
      </c>
    </row>
    <row r="405" spans="27:27" x14ac:dyDescent="0.15">
      <c r="AA405" s="2" t="str">
        <f>INDEX(MF2図鑑!$B$3:$B$668,(ROW()-ROW(AA$2)),1)</f>
        <v>アカメ</v>
      </c>
    </row>
    <row r="406" spans="27:27" x14ac:dyDescent="0.15">
      <c r="AA406" s="2" t="str">
        <f>INDEX(MF2図鑑!$B$3:$B$668,(ROW()-ROW(AA$2)),1)</f>
        <v>ムシメ</v>
      </c>
    </row>
    <row r="407" spans="27:27" x14ac:dyDescent="0.15">
      <c r="AA407" s="2" t="str">
        <f>INDEX(MF2図鑑!$B$3:$B$668,(ROW()-ROW(AA$2)),1)</f>
        <v>ノリゾー</v>
      </c>
    </row>
    <row r="408" spans="27:27" x14ac:dyDescent="0.15">
      <c r="AA408" s="2" t="str">
        <f>INDEX(MF2図鑑!$B$3:$B$668,(ROW()-ROW(AA$2)),1)</f>
        <v>キンゾー</v>
      </c>
    </row>
    <row r="409" spans="27:27" x14ac:dyDescent="0.15">
      <c r="AA409" s="2" t="str">
        <f>INDEX(MF2図鑑!$B$3:$B$668,(ROW()-ROW(AA$2)),1)</f>
        <v>キンゾー(レア1)</v>
      </c>
    </row>
    <row r="410" spans="27:27" x14ac:dyDescent="0.15">
      <c r="AA410" s="2" t="str">
        <f>INDEX(MF2図鑑!$B$3:$B$668,(ROW()-ROW(AA$2)),1)</f>
        <v>ギンゾー</v>
      </c>
    </row>
    <row r="411" spans="27:27" x14ac:dyDescent="0.15">
      <c r="AA411" s="2" t="str">
        <f>INDEX(MF2図鑑!$B$3:$B$668,(ROW()-ROW(AA$2)),1)</f>
        <v>ギンゾー(レア1)</v>
      </c>
    </row>
    <row r="412" spans="27:27" x14ac:dyDescent="0.15">
      <c r="AA412" s="2" t="str">
        <f>INDEX(MF2図鑑!$B$3:$B$668,(ROW()-ROW(AA$2)),1)</f>
        <v>ブロンズゾー</v>
      </c>
    </row>
    <row r="413" spans="27:27" x14ac:dyDescent="0.15">
      <c r="AA413" s="2" t="str">
        <f>INDEX(MF2図鑑!$B$3:$B$668,(ROW()-ROW(AA$2)),1)</f>
        <v>ブロンズゾー(レア1)</v>
      </c>
    </row>
    <row r="414" spans="27:27" x14ac:dyDescent="0.15">
      <c r="AA414" s="2" t="str">
        <f>INDEX(MF2図鑑!$B$3:$B$668,(ROW()-ROW(AA$2)),1)</f>
        <v>ベタピン</v>
      </c>
    </row>
    <row r="415" spans="27:27" x14ac:dyDescent="0.15">
      <c r="AA415" s="2" t="str">
        <f>INDEX(MF2図鑑!$B$3:$B$668,(ROW()-ROW(AA$2)),1)</f>
        <v>ベタピン(レア1)</v>
      </c>
    </row>
    <row r="416" spans="27:27" x14ac:dyDescent="0.15">
      <c r="AA416" s="2" t="str">
        <f>INDEX(MF2図鑑!$B$3:$B$668,(ROW()-ROW(AA$2)),1)</f>
        <v>ベタピン(レア2)</v>
      </c>
    </row>
    <row r="417" spans="27:27" x14ac:dyDescent="0.15">
      <c r="AA417" s="2" t="str">
        <f>INDEX(MF2図鑑!$B$3:$B$668,(ROW()-ROW(AA$2)),1)</f>
        <v>ベタピン(データのみ)</v>
      </c>
    </row>
    <row r="418" spans="27:27" x14ac:dyDescent="0.15">
      <c r="AA418" s="2" t="str">
        <f>INDEX(MF2図鑑!$B$3:$B$668,(ROW()-ROW(AA$2)),1)</f>
        <v>すえきすえぞー</v>
      </c>
    </row>
    <row r="419" spans="27:27" x14ac:dyDescent="0.15">
      <c r="AA419" s="2" t="str">
        <f>INDEX(MF2図鑑!$B$3:$B$668,(ROW()-ROW(AA$2)),1)</f>
        <v>すえきすえぞー(レア1)</v>
      </c>
    </row>
    <row r="420" spans="27:27" x14ac:dyDescent="0.15">
      <c r="AA420" s="2" t="str">
        <f>INDEX(MF2図鑑!$B$3:$B$668,(ROW()-ROW(AA$2)),1)</f>
        <v>ポンポン</v>
      </c>
    </row>
    <row r="421" spans="27:27" x14ac:dyDescent="0.15">
      <c r="AA421" s="2" t="str">
        <f>INDEX(MF2図鑑!$B$3:$B$668,(ROW()-ROW(AA$2)),1)</f>
        <v>ピアリー</v>
      </c>
    </row>
    <row r="422" spans="27:27" x14ac:dyDescent="0.15">
      <c r="AA422" s="2" t="str">
        <f>INDEX(MF2図鑑!$B$3:$B$668,(ROW()-ROW(AA$2)),1)</f>
        <v>カラコルム</v>
      </c>
    </row>
    <row r="423" spans="27:27" x14ac:dyDescent="0.15">
      <c r="AA423" s="2" t="str">
        <f>INDEX(MF2図鑑!$B$3:$B$668,(ROW()-ROW(AA$2)),1)</f>
        <v>ベンガル</v>
      </c>
    </row>
    <row r="424" spans="27:27" x14ac:dyDescent="0.15">
      <c r="AA424" s="2" t="str">
        <f>INDEX(MF2図鑑!$B$3:$B$668,(ROW()-ROW(AA$2)),1)</f>
        <v>ベンガル(特殊)</v>
      </c>
    </row>
    <row r="425" spans="27:27" x14ac:dyDescent="0.15">
      <c r="AA425" s="2" t="str">
        <f>INDEX(MF2図鑑!$B$3:$B$668,(ROW()-ROW(AA$2)),1)</f>
        <v>ゾージル</v>
      </c>
    </row>
    <row r="426" spans="27:27" x14ac:dyDescent="0.15">
      <c r="AA426" s="2" t="str">
        <f>INDEX(MF2図鑑!$B$3:$B$668,(ROW()-ROW(AA$2)),1)</f>
        <v>ジール</v>
      </c>
    </row>
    <row r="427" spans="27:27" x14ac:dyDescent="0.15">
      <c r="AA427" s="2" t="str">
        <f>INDEX(MF2図鑑!$B$3:$B$668,(ROW()-ROW(AA$2)),1)</f>
        <v>ジール(特殊)</v>
      </c>
    </row>
    <row r="428" spans="27:27" x14ac:dyDescent="0.15">
      <c r="AA428" s="2" t="str">
        <f>INDEX(MF2図鑑!$B$3:$B$668,(ROW()-ROW(AA$2)),1)</f>
        <v>ドクロカブリ</v>
      </c>
    </row>
    <row r="429" spans="27:27" x14ac:dyDescent="0.15">
      <c r="AA429" s="2" t="str">
        <f>INDEX(MF2図鑑!$B$3:$B$668,(ROW()-ROW(AA$2)),1)</f>
        <v>ピテカン</v>
      </c>
    </row>
    <row r="430" spans="27:27" x14ac:dyDescent="0.15">
      <c r="AA430" s="2" t="str">
        <f>INDEX(MF2図鑑!$B$3:$B$668,(ROW()-ROW(AA$2)),1)</f>
        <v>ピテカン(レア1)</v>
      </c>
    </row>
    <row r="431" spans="27:27" x14ac:dyDescent="0.15">
      <c r="AA431" s="2" t="str">
        <f>INDEX(MF2図鑑!$B$3:$B$668,(ROW()-ROW(AA$2)),1)</f>
        <v>ピテカン(レア2)</v>
      </c>
    </row>
    <row r="432" spans="27:27" x14ac:dyDescent="0.15">
      <c r="AA432" s="2" t="str">
        <f>INDEX(MF2図鑑!$B$3:$B$668,(ROW()-ROW(AA$2)),1)</f>
        <v>ピテカン(データのみ)</v>
      </c>
    </row>
    <row r="433" spans="27:27" x14ac:dyDescent="0.15">
      <c r="AA433" s="2" t="str">
        <f>INDEX(MF2図鑑!$B$3:$B$668,(ROW()-ROW(AA$2)),1)</f>
        <v>マンナ</v>
      </c>
    </row>
    <row r="434" spans="27:27" x14ac:dyDescent="0.15">
      <c r="AA434" s="2" t="str">
        <f>INDEX(MF2図鑑!$B$3:$B$668,(ROW()-ROW(AA$2)),1)</f>
        <v>ミタラシ</v>
      </c>
    </row>
    <row r="435" spans="27:27" x14ac:dyDescent="0.15">
      <c r="AA435" s="2" t="str">
        <f>INDEX(MF2図鑑!$B$3:$B$668,(ROW()-ROW(AA$2)),1)</f>
        <v>ヨロイモッチー</v>
      </c>
    </row>
    <row r="436" spans="27:27" x14ac:dyDescent="0.15">
      <c r="AA436" s="2" t="str">
        <f>INDEX(MF2図鑑!$B$3:$B$668,(ROW()-ROW(AA$2)),1)</f>
        <v>ペンギンダマシ</v>
      </c>
    </row>
    <row r="437" spans="27:27" x14ac:dyDescent="0.15">
      <c r="AA437" s="2" t="str">
        <f>INDEX(MF2図鑑!$B$3:$B$668,(ROW()-ROW(AA$2)),1)</f>
        <v>ニャンコロモチ</v>
      </c>
    </row>
    <row r="438" spans="27:27" x14ac:dyDescent="0.15">
      <c r="AA438" s="2" t="str">
        <f>INDEX(MF2図鑑!$B$3:$B$668,(ROW()-ROW(AA$2)),1)</f>
        <v>ニャンコロモチ(データのみ)</v>
      </c>
    </row>
    <row r="439" spans="27:27" x14ac:dyDescent="0.15">
      <c r="AA439" s="2" t="str">
        <f>INDEX(MF2図鑑!$B$3:$B$668,(ROW()-ROW(AA$2)),1)</f>
        <v>モッチー</v>
      </c>
    </row>
    <row r="440" spans="27:27" x14ac:dyDescent="0.15">
      <c r="AA440" s="2" t="str">
        <f>INDEX(MF2図鑑!$B$3:$B$668,(ROW()-ROW(AA$2)),1)</f>
        <v>モッチー(特殊1)</v>
      </c>
    </row>
    <row r="441" spans="27:27" x14ac:dyDescent="0.15">
      <c r="AA441" s="2" t="str">
        <f>INDEX(MF2図鑑!$B$3:$B$668,(ROW()-ROW(AA$2)),1)</f>
        <v>モッチー(特殊2)</v>
      </c>
    </row>
    <row r="442" spans="27:27" x14ac:dyDescent="0.15">
      <c r="AA442" s="2" t="str">
        <f>INDEX(MF2図鑑!$B$3:$B$668,(ROW()-ROW(AA$2)),1)</f>
        <v>ヘルファット</v>
      </c>
    </row>
    <row r="443" spans="27:27" x14ac:dyDescent="0.15">
      <c r="AA443" s="2" t="str">
        <f>INDEX(MF2図鑑!$B$3:$B$668,(ROW()-ROW(AA$2)),1)</f>
        <v>ゼラチン</v>
      </c>
    </row>
    <row r="444" spans="27:27" x14ac:dyDescent="0.15">
      <c r="AA444" s="2" t="str">
        <f>INDEX(MF2図鑑!$B$3:$B$668,(ROW()-ROW(AA$2)),1)</f>
        <v>ジェントル</v>
      </c>
    </row>
    <row r="445" spans="27:27" x14ac:dyDescent="0.15">
      <c r="AA445" s="2" t="str">
        <f>INDEX(MF2図鑑!$B$3:$B$668,(ROW()-ROW(AA$2)),1)</f>
        <v>ジェントル(レア1)</v>
      </c>
    </row>
    <row r="446" spans="27:27" x14ac:dyDescent="0.15">
      <c r="AA446" s="2" t="str">
        <f>INDEX(MF2図鑑!$B$3:$B$668,(ROW()-ROW(AA$2)),1)</f>
        <v>カロリーナ</v>
      </c>
    </row>
    <row r="447" spans="27:27" x14ac:dyDescent="0.15">
      <c r="AA447" s="2" t="str">
        <f>INDEX(MF2図鑑!$B$3:$B$668,(ROW()-ROW(AA$2)),1)</f>
        <v>カロリーナ(レア1)</v>
      </c>
    </row>
    <row r="448" spans="27:27" x14ac:dyDescent="0.15">
      <c r="AA448" s="2" t="str">
        <f>INDEX(MF2図鑑!$B$3:$B$668,(ROW()-ROW(AA$2)),1)</f>
        <v>サクラモッチーニ</v>
      </c>
    </row>
    <row r="449" spans="27:27" x14ac:dyDescent="0.15">
      <c r="AA449" s="2" t="str">
        <f>INDEX(MF2図鑑!$B$3:$B$668,(ROW()-ROW(AA$2)),1)</f>
        <v>サクラモッチーニ(レア1)</v>
      </c>
    </row>
    <row r="450" spans="27:27" x14ac:dyDescent="0.15">
      <c r="AA450" s="2" t="str">
        <f>INDEX(MF2図鑑!$B$3:$B$668,(ROW()-ROW(AA$2)),1)</f>
        <v>ヘルハート</v>
      </c>
    </row>
    <row r="451" spans="27:27" x14ac:dyDescent="0.15">
      <c r="AA451" s="2" t="str">
        <f>INDEX(MF2図鑑!$B$3:$B$668,(ROW()-ROW(AA$2)),1)</f>
        <v>フレアデス</v>
      </c>
    </row>
    <row r="452" spans="27:27" x14ac:dyDescent="0.15">
      <c r="AA452" s="2" t="str">
        <f>INDEX(MF2図鑑!$B$3:$B$668,(ROW()-ROW(AA$2)),1)</f>
        <v>ツームストーン</v>
      </c>
    </row>
    <row r="453" spans="27:27" x14ac:dyDescent="0.15">
      <c r="AA453" s="2" t="str">
        <f>INDEX(MF2図鑑!$B$3:$B$668,(ROW()-ROW(AA$2)),1)</f>
        <v>ブルーテラー</v>
      </c>
    </row>
    <row r="454" spans="27:27" x14ac:dyDescent="0.15">
      <c r="AA454" s="2" t="str">
        <f>INDEX(MF2図鑑!$B$3:$B$668,(ROW()-ROW(AA$2)),1)</f>
        <v>ブルーテラー(特殊)</v>
      </c>
    </row>
    <row r="455" spans="27:27" x14ac:dyDescent="0.15">
      <c r="AA455" s="2" t="str">
        <f>INDEX(MF2図鑑!$B$3:$B$668,(ROW()-ROW(AA$2)),1)</f>
        <v>スイシーダ</v>
      </c>
    </row>
    <row r="456" spans="27:27" x14ac:dyDescent="0.15">
      <c r="AA456" s="2" t="str">
        <f>INDEX(MF2図鑑!$B$3:$B$668,(ROW()-ROW(AA$2)),1)</f>
        <v>スイシーダ(特殊)</v>
      </c>
    </row>
    <row r="457" spans="27:27" x14ac:dyDescent="0.15">
      <c r="AA457" s="2" t="str">
        <f>INDEX(MF2図鑑!$B$3:$B$668,(ROW()-ROW(AA$2)),1)</f>
        <v>ジョーカー</v>
      </c>
    </row>
    <row r="458" spans="27:27" x14ac:dyDescent="0.15">
      <c r="AA458" s="2" t="str">
        <f>INDEX(MF2図鑑!$B$3:$B$668,(ROW()-ROW(AA$2)),1)</f>
        <v>ジョーカー(特殊1)</v>
      </c>
    </row>
    <row r="459" spans="27:27" x14ac:dyDescent="0.15">
      <c r="AA459" s="2" t="str">
        <f>INDEX(MF2図鑑!$B$3:$B$668,(ROW()-ROW(AA$2)),1)</f>
        <v>ジョーカー(特殊2)</v>
      </c>
    </row>
    <row r="460" spans="27:27" x14ac:dyDescent="0.15">
      <c r="AA460" s="2" t="str">
        <f>INDEX(MF2図鑑!$B$3:$B$668,(ROW()-ROW(AA$2)),1)</f>
        <v>ジョーカー(特殊3)</v>
      </c>
    </row>
    <row r="461" spans="27:27" x14ac:dyDescent="0.15">
      <c r="AA461" s="2" t="str">
        <f>INDEX(MF2図鑑!$B$3:$B$668,(ROW()-ROW(AA$2)),1)</f>
        <v>スプラッター</v>
      </c>
    </row>
    <row r="462" spans="27:27" x14ac:dyDescent="0.15">
      <c r="AA462" s="2" t="str">
        <f>INDEX(MF2図鑑!$B$3:$B$668,(ROW()-ROW(AA$2)),1)</f>
        <v>スプラッター(レア1)</v>
      </c>
    </row>
    <row r="463" spans="27:27" x14ac:dyDescent="0.15">
      <c r="AA463" s="2" t="str">
        <f>INDEX(MF2図鑑!$B$3:$B$668,(ROW()-ROW(AA$2)),1)</f>
        <v>スプラッター(レア2)</v>
      </c>
    </row>
    <row r="464" spans="27:27" x14ac:dyDescent="0.15">
      <c r="AA464" s="2" t="str">
        <f>INDEX(MF2図鑑!$B$3:$B$668,(ROW()-ROW(AA$2)),1)</f>
        <v>スプラッター(レア3)</v>
      </c>
    </row>
    <row r="465" spans="27:27" x14ac:dyDescent="0.15">
      <c r="AA465" s="2" t="str">
        <f>INDEX(MF2図鑑!$B$3:$B$668,(ROW()-ROW(AA$2)),1)</f>
        <v>フラッペ</v>
      </c>
    </row>
    <row r="466" spans="27:27" x14ac:dyDescent="0.15">
      <c r="AA466" s="2" t="str">
        <f>INDEX(MF2図鑑!$B$3:$B$668,(ROW()-ROW(AA$2)),1)</f>
        <v>フラッペ(特殊)</v>
      </c>
    </row>
    <row r="467" spans="27:27" x14ac:dyDescent="0.15">
      <c r="AA467" s="2" t="str">
        <f>INDEX(MF2図鑑!$B$3:$B$668,(ROW()-ROW(AA$2)),1)</f>
        <v>ドクドク</v>
      </c>
    </row>
    <row r="468" spans="27:27" x14ac:dyDescent="0.15">
      <c r="AA468" s="2" t="str">
        <f>INDEX(MF2図鑑!$B$3:$B$668,(ROW()-ROW(AA$2)),1)</f>
        <v>ネンドロ</v>
      </c>
    </row>
    <row r="469" spans="27:27" x14ac:dyDescent="0.15">
      <c r="AA469" s="2" t="str">
        <f>INDEX(MF2図鑑!$B$3:$B$668,(ROW()-ROW(AA$2)),1)</f>
        <v>ネンドロ(特殊)</v>
      </c>
    </row>
    <row r="470" spans="27:27" x14ac:dyDescent="0.15">
      <c r="AA470" s="2" t="str">
        <f>INDEX(MF2図鑑!$B$3:$B$668,(ROW()-ROW(AA$2)),1)</f>
        <v>アクアクレイ</v>
      </c>
    </row>
    <row r="471" spans="27:27" x14ac:dyDescent="0.15">
      <c r="AA471" s="2" t="str">
        <f>INDEX(MF2図鑑!$B$3:$B$668,(ROW()-ROW(AA$2)),1)</f>
        <v>アクアクレイ(特殊)</v>
      </c>
    </row>
    <row r="472" spans="27:27" x14ac:dyDescent="0.15">
      <c r="AA472" s="2" t="str">
        <f>INDEX(MF2図鑑!$B$3:$B$668,(ROW()-ROW(AA$2)),1)</f>
        <v>バトルクレイ</v>
      </c>
    </row>
    <row r="473" spans="27:27" x14ac:dyDescent="0.15">
      <c r="AA473" s="2" t="str">
        <f>INDEX(MF2図鑑!$B$3:$B$668,(ROW()-ROW(AA$2)),1)</f>
        <v>バトルクレイ(レア1)</v>
      </c>
    </row>
    <row r="474" spans="27:27" x14ac:dyDescent="0.15">
      <c r="AA474" s="2" t="str">
        <f>INDEX(MF2図鑑!$B$3:$B$668,(ROW()-ROW(AA$2)),1)</f>
        <v>バトルクレイ(レア2)</v>
      </c>
    </row>
    <row r="475" spans="27:27" x14ac:dyDescent="0.15">
      <c r="AA475" s="2" t="str">
        <f>INDEX(MF2図鑑!$B$3:$B$668,(ROW()-ROW(AA$2)),1)</f>
        <v>バトルクレイ(レア3)</v>
      </c>
    </row>
    <row r="476" spans="27:27" x14ac:dyDescent="0.15">
      <c r="AA476" s="2" t="str">
        <f>INDEX(MF2図鑑!$B$3:$B$668,(ROW()-ROW(AA$2)),1)</f>
        <v>ピンクジャム</v>
      </c>
    </row>
    <row r="477" spans="27:27" x14ac:dyDescent="0.15">
      <c r="AA477" s="2" t="str">
        <f>INDEX(MF2図鑑!$B$3:$B$668,(ROW()-ROW(AA$2)),1)</f>
        <v>イシガキゲル</v>
      </c>
    </row>
    <row r="478" spans="27:27" x14ac:dyDescent="0.15">
      <c r="AA478" s="2" t="str">
        <f>INDEX(MF2図鑑!$B$3:$B$668,(ROW()-ROW(AA$2)),1)</f>
        <v>ウロコゲル</v>
      </c>
    </row>
    <row r="479" spans="27:27" x14ac:dyDescent="0.15">
      <c r="AA479" s="2" t="str">
        <f>INDEX(MF2図鑑!$B$3:$B$668,(ROW()-ROW(AA$2)),1)</f>
        <v>ミントジェラード</v>
      </c>
    </row>
    <row r="480" spans="27:27" x14ac:dyDescent="0.15">
      <c r="AA480" s="2" t="str">
        <f>INDEX(MF2図鑑!$B$3:$B$668,(ROW()-ROW(AA$2)),1)</f>
        <v>ネンドマン</v>
      </c>
    </row>
    <row r="481" spans="27:27" x14ac:dyDescent="0.15">
      <c r="AA481" s="2" t="str">
        <f>INDEX(MF2図鑑!$B$3:$B$668,(ROW()-ROW(AA$2)),1)</f>
        <v>ゲルキゾク</v>
      </c>
    </row>
    <row r="482" spans="27:27" x14ac:dyDescent="0.15">
      <c r="AA482" s="2" t="str">
        <f>INDEX(MF2図鑑!$B$3:$B$668,(ROW()-ROW(AA$2)),1)</f>
        <v>メダマゼリー</v>
      </c>
    </row>
    <row r="483" spans="27:27" x14ac:dyDescent="0.15">
      <c r="AA483" s="2" t="str">
        <f>INDEX(MF2図鑑!$B$3:$B$668,(ROW()-ROW(AA$2)),1)</f>
        <v>ゲル</v>
      </c>
    </row>
    <row r="484" spans="27:27" x14ac:dyDescent="0.15">
      <c r="AA484" s="2" t="str">
        <f>INDEX(MF2図鑑!$B$3:$B$668,(ROW()-ROW(AA$2)),1)</f>
        <v>ゲル(特殊)</v>
      </c>
    </row>
    <row r="485" spans="27:27" x14ac:dyDescent="0.15">
      <c r="AA485" s="2" t="str">
        <f>INDEX(MF2図鑑!$B$3:$B$668,(ROW()-ROW(AA$2)),1)</f>
        <v>エコスライム</v>
      </c>
    </row>
    <row r="486" spans="27:27" x14ac:dyDescent="0.15">
      <c r="AA486" s="2" t="str">
        <f>INDEX(MF2図鑑!$B$3:$B$668,(ROW()-ROW(AA$2)),1)</f>
        <v>マグマグミ</v>
      </c>
    </row>
    <row r="487" spans="27:27" x14ac:dyDescent="0.15">
      <c r="AA487" s="2" t="str">
        <f>INDEX(MF2図鑑!$B$3:$B$668,(ROW()-ROW(AA$2)),1)</f>
        <v>マグマグミ(特殊)</v>
      </c>
    </row>
    <row r="488" spans="27:27" x14ac:dyDescent="0.15">
      <c r="AA488" s="2" t="str">
        <f>INDEX(MF2図鑑!$B$3:$B$668,(ROW()-ROW(AA$2)),1)</f>
        <v>カンテンムシ</v>
      </c>
    </row>
    <row r="489" spans="27:27" x14ac:dyDescent="0.15">
      <c r="AA489" s="2" t="str">
        <f>INDEX(MF2図鑑!$B$3:$B$668,(ROW()-ROW(AA$2)),1)</f>
        <v>パー・プリン</v>
      </c>
    </row>
    <row r="490" spans="27:27" x14ac:dyDescent="0.15">
      <c r="AA490" s="2" t="str">
        <f>INDEX(MF2図鑑!$B$3:$B$668,(ROW()-ROW(AA$2)),1)</f>
        <v>メタルゲル</v>
      </c>
    </row>
    <row r="491" spans="27:27" x14ac:dyDescent="0.15">
      <c r="AA491" s="2" t="str">
        <f>INDEX(MF2図鑑!$B$3:$B$668,(ROW()-ROW(AA$2)),1)</f>
        <v>メタルゲル(レア1)</v>
      </c>
    </row>
    <row r="492" spans="27:27" x14ac:dyDescent="0.15">
      <c r="AA492" s="2" t="str">
        <f>INDEX(MF2図鑑!$B$3:$B$668,(ROW()-ROW(AA$2)),1)</f>
        <v>メタルゲル(レア2)</v>
      </c>
    </row>
    <row r="493" spans="27:27" x14ac:dyDescent="0.15">
      <c r="AA493" s="2" t="str">
        <f>INDEX(MF2図鑑!$B$3:$B$668,(ROW()-ROW(AA$2)),1)</f>
        <v>メタルゲル(レア3)</v>
      </c>
    </row>
    <row r="494" spans="27:27" x14ac:dyDescent="0.15">
      <c r="AA494" s="2" t="str">
        <f>INDEX(MF2図鑑!$B$3:$B$668,(ROW()-ROW(AA$2)),1)</f>
        <v>セイレーン</v>
      </c>
    </row>
    <row r="495" spans="27:27" x14ac:dyDescent="0.15">
      <c r="AA495" s="2" t="str">
        <f>INDEX(MF2図鑑!$B$3:$B$668,(ROW()-ROW(AA$2)),1)</f>
        <v>ウンディーネ</v>
      </c>
    </row>
    <row r="496" spans="27:27" x14ac:dyDescent="0.15">
      <c r="AA496" s="2" t="str">
        <f>INDEX(MF2図鑑!$B$3:$B$668,(ROW()-ROW(AA$2)),1)</f>
        <v>ウンディーネ(特殊)</v>
      </c>
    </row>
    <row r="497" spans="27:27" x14ac:dyDescent="0.15">
      <c r="AA497" s="2" t="str">
        <f>INDEX(MF2図鑑!$B$3:$B$668,(ROW()-ROW(AA$2)),1)</f>
        <v>マーメイド</v>
      </c>
    </row>
    <row r="498" spans="27:27" x14ac:dyDescent="0.15">
      <c r="AA498" s="2" t="str">
        <f>INDEX(MF2図鑑!$B$3:$B$668,(ROW()-ROW(AA$2)),1)</f>
        <v>マーメイド(レア1)</v>
      </c>
    </row>
    <row r="499" spans="27:27" x14ac:dyDescent="0.15">
      <c r="AA499" s="2" t="str">
        <f>INDEX(MF2図鑑!$B$3:$B$668,(ROW()-ROW(AA$2)),1)</f>
        <v>マーメイド(レア2)</v>
      </c>
    </row>
    <row r="500" spans="27:27" x14ac:dyDescent="0.15">
      <c r="AA500" s="2" t="str">
        <f>INDEX(MF2図鑑!$B$3:$B$668,(ROW()-ROW(AA$2)),1)</f>
        <v>マーメイド(レア3)</v>
      </c>
    </row>
    <row r="501" spans="27:27" x14ac:dyDescent="0.15">
      <c r="AA501" s="2" t="str">
        <f>INDEX(MF2図鑑!$B$3:$B$668,(ROW()-ROW(AA$2)),1)</f>
        <v>アンモン</v>
      </c>
    </row>
    <row r="502" spans="27:27" x14ac:dyDescent="0.15">
      <c r="AA502" s="2" t="str">
        <f>INDEX(MF2図鑑!$B$3:$B$668,(ROW()-ROW(AA$2)),1)</f>
        <v>ナイトナイトン</v>
      </c>
    </row>
    <row r="503" spans="27:27" x14ac:dyDescent="0.15">
      <c r="AA503" s="2" t="str">
        <f>INDEX(MF2図鑑!$B$3:$B$668,(ROW()-ROW(AA$2)),1)</f>
        <v>トラガイ</v>
      </c>
    </row>
    <row r="504" spans="27:27" x14ac:dyDescent="0.15">
      <c r="AA504" s="2" t="str">
        <f>INDEX(MF2図鑑!$B$3:$B$668,(ROW()-ROW(AA$2)),1)</f>
        <v>アラビアナイトン</v>
      </c>
    </row>
    <row r="505" spans="27:27" x14ac:dyDescent="0.15">
      <c r="AA505" s="2" t="str">
        <f>INDEX(MF2図鑑!$B$3:$B$668,(ROW()-ROW(AA$2)),1)</f>
        <v>メタルシェル</v>
      </c>
    </row>
    <row r="506" spans="27:27" x14ac:dyDescent="0.15">
      <c r="AA506" s="2" t="str">
        <f>INDEX(MF2図鑑!$B$3:$B$668,(ROW()-ROW(AA$2)),1)</f>
        <v>スカシガイ</v>
      </c>
    </row>
    <row r="507" spans="27:27" x14ac:dyDescent="0.15">
      <c r="AA507" s="2" t="str">
        <f>INDEX(MF2図鑑!$B$3:$B$668,(ROW()-ROW(AA$2)),1)</f>
        <v>スカシガイ(特殊)</v>
      </c>
    </row>
    <row r="508" spans="27:27" x14ac:dyDescent="0.15">
      <c r="AA508" s="2" t="str">
        <f>INDEX(MF2図鑑!$B$3:$B$668,(ROW()-ROW(AA$2)),1)</f>
        <v>ナイトン</v>
      </c>
    </row>
    <row r="509" spans="27:27" x14ac:dyDescent="0.15">
      <c r="AA509" s="2" t="str">
        <f>INDEX(MF2図鑑!$B$3:$B$668,(ROW()-ROW(AA$2)),1)</f>
        <v>ナイトン(特殊)</v>
      </c>
    </row>
    <row r="510" spans="27:27" x14ac:dyDescent="0.15">
      <c r="AA510" s="2" t="str">
        <f>INDEX(MF2図鑑!$B$3:$B$668,(ROW()-ROW(AA$2)),1)</f>
        <v>バウムクーヘン</v>
      </c>
    </row>
    <row r="511" spans="27:27" x14ac:dyDescent="0.15">
      <c r="AA511" s="2" t="str">
        <f>INDEX(MF2図鑑!$B$3:$B$668,(ROW()-ROW(AA$2)),1)</f>
        <v>ドリブラー</v>
      </c>
    </row>
    <row r="512" spans="27:27" x14ac:dyDescent="0.15">
      <c r="AA512" s="2" t="str">
        <f>INDEX(MF2図鑑!$B$3:$B$668,(ROW()-ROW(AA$2)),1)</f>
        <v>ドリブラー(レア1)</v>
      </c>
    </row>
    <row r="513" spans="27:27" x14ac:dyDescent="0.15">
      <c r="AA513" s="2" t="str">
        <f>INDEX(MF2図鑑!$B$3:$B$668,(ROW()-ROW(AA$2)),1)</f>
        <v>ドリブラー(レア2)</v>
      </c>
    </row>
    <row r="514" spans="27:27" x14ac:dyDescent="0.15">
      <c r="AA514" s="2" t="str">
        <f>INDEX(MF2図鑑!$B$3:$B$668,(ROW()-ROW(AA$2)),1)</f>
        <v>ドリブラー(レア3)</v>
      </c>
    </row>
    <row r="515" spans="27:27" x14ac:dyDescent="0.15">
      <c r="AA515" s="2" t="str">
        <f>INDEX(MF2図鑑!$B$3:$B$668,(ROW()-ROW(AA$2)),1)</f>
        <v>ラジアル</v>
      </c>
    </row>
    <row r="516" spans="27:27" x14ac:dyDescent="0.15">
      <c r="AA516" s="2" t="str">
        <f>INDEX(MF2図鑑!$B$3:$B$668,(ROW()-ROW(AA$2)),1)</f>
        <v>ラジアル(レア1)</v>
      </c>
    </row>
    <row r="517" spans="27:27" x14ac:dyDescent="0.15">
      <c r="AA517" s="2" t="str">
        <f>INDEX(MF2図鑑!$B$3:$B$668,(ROW()-ROW(AA$2)),1)</f>
        <v>ラジアル(レア2)</v>
      </c>
    </row>
    <row r="518" spans="27:27" x14ac:dyDescent="0.15">
      <c r="AA518" s="2" t="str">
        <f>INDEX(MF2図鑑!$B$3:$B$668,(ROW()-ROW(AA$2)),1)</f>
        <v>ラジアル(レア3)</v>
      </c>
    </row>
    <row r="519" spans="27:27" x14ac:dyDescent="0.15">
      <c r="AA519" s="2" t="str">
        <f>INDEX(MF2図鑑!$B$3:$B$668,(ROW()-ROW(AA$2)),1)</f>
        <v>ディスクナイトン</v>
      </c>
    </row>
    <row r="520" spans="27:27" x14ac:dyDescent="0.15">
      <c r="AA520" s="2" t="str">
        <f>INDEX(MF2図鑑!$B$3:$B$668,(ROW()-ROW(AA$2)),1)</f>
        <v>ディスクナイトン(レア1)</v>
      </c>
    </row>
    <row r="521" spans="27:27" x14ac:dyDescent="0.15">
      <c r="AA521" s="2" t="str">
        <f>INDEX(MF2図鑑!$B$3:$B$668,(ROW()-ROW(AA$2)),1)</f>
        <v>カーボン</v>
      </c>
    </row>
    <row r="522" spans="27:27" x14ac:dyDescent="0.15">
      <c r="AA522" s="2" t="str">
        <f>INDEX(MF2図鑑!$B$3:$B$668,(ROW()-ROW(AA$2)),1)</f>
        <v>モック</v>
      </c>
    </row>
    <row r="523" spans="27:27" x14ac:dyDescent="0.15">
      <c r="AA523" s="2" t="str">
        <f>INDEX(MF2図鑑!$B$3:$B$668,(ROW()-ROW(AA$2)),1)</f>
        <v>モック(特殊1)</v>
      </c>
    </row>
    <row r="524" spans="27:27" x14ac:dyDescent="0.15">
      <c r="AA524" s="2" t="str">
        <f>INDEX(MF2図鑑!$B$3:$B$668,(ROW()-ROW(AA$2)),1)</f>
        <v>モック(特殊2)</v>
      </c>
    </row>
    <row r="525" spans="27:27" x14ac:dyDescent="0.15">
      <c r="AA525" s="2" t="str">
        <f>INDEX(MF2図鑑!$B$3:$B$668,(ROW()-ROW(AA$2)),1)</f>
        <v>シラカバ</v>
      </c>
    </row>
    <row r="526" spans="27:27" x14ac:dyDescent="0.15">
      <c r="AA526" s="2" t="str">
        <f>INDEX(MF2図鑑!$B$3:$B$668,(ROW()-ROW(AA$2)),1)</f>
        <v>シラカバ(レア1)</v>
      </c>
    </row>
    <row r="527" spans="27:27" x14ac:dyDescent="0.15">
      <c r="AA527" s="2" t="str">
        <f>INDEX(MF2図鑑!$B$3:$B$668,(ROW()-ROW(AA$2)),1)</f>
        <v>シラカバ(レア2)</v>
      </c>
    </row>
    <row r="528" spans="27:27" x14ac:dyDescent="0.15">
      <c r="AA528" s="2" t="str">
        <f>INDEX(MF2図鑑!$B$3:$B$668,(ROW()-ROW(AA$2)),1)</f>
        <v>シラカバ(データのみ)</v>
      </c>
    </row>
    <row r="529" spans="27:27" x14ac:dyDescent="0.15">
      <c r="AA529" s="2" t="str">
        <f>INDEX(MF2図鑑!$B$3:$B$668,(ROW()-ROW(AA$2)),1)</f>
        <v>デンチュウ</v>
      </c>
    </row>
    <row r="530" spans="27:27" x14ac:dyDescent="0.15">
      <c r="AA530" s="2" t="str">
        <f>INDEX(MF2図鑑!$B$3:$B$668,(ROW()-ROW(AA$2)),1)</f>
        <v>デンチュウ(レア1)</v>
      </c>
    </row>
    <row r="531" spans="27:27" x14ac:dyDescent="0.15">
      <c r="AA531" s="2" t="str">
        <f>INDEX(MF2図鑑!$B$3:$B$668,(ROW()-ROW(AA$2)),1)</f>
        <v>デンチュウ(レア2)</v>
      </c>
    </row>
    <row r="532" spans="27:27" x14ac:dyDescent="0.15">
      <c r="AA532" s="2" t="str">
        <f>INDEX(MF2図鑑!$B$3:$B$668,(ROW()-ROW(AA$2)),1)</f>
        <v>デンチュウ(レア3)</v>
      </c>
    </row>
    <row r="533" spans="27:27" x14ac:dyDescent="0.15">
      <c r="AA533" s="2" t="str">
        <f>INDEX(MF2図鑑!$B$3:$B$668,(ROW()-ROW(AA$2)),1)</f>
        <v>ブロックン</v>
      </c>
    </row>
    <row r="534" spans="27:27" x14ac:dyDescent="0.15">
      <c r="AA534" s="2" t="str">
        <f>INDEX(MF2図鑑!$B$3:$B$668,(ROW()-ROW(AA$2)),1)</f>
        <v>チックン</v>
      </c>
    </row>
    <row r="535" spans="27:27" x14ac:dyDescent="0.15">
      <c r="AA535" s="2" t="str">
        <f>INDEX(MF2図鑑!$B$3:$B$668,(ROW()-ROW(AA$2)),1)</f>
        <v>チックン(特殊)</v>
      </c>
    </row>
    <row r="536" spans="27:27" x14ac:dyDescent="0.15">
      <c r="AA536" s="2" t="str">
        <f>INDEX(MF2図鑑!$B$3:$B$668,(ROW()-ROW(AA$2)),1)</f>
        <v>ダックン</v>
      </c>
    </row>
    <row r="537" spans="27:27" x14ac:dyDescent="0.15">
      <c r="AA537" s="2" t="str">
        <f>INDEX(MF2図鑑!$B$3:$B$668,(ROW()-ROW(AA$2)),1)</f>
        <v>ダックン(特殊)</v>
      </c>
    </row>
    <row r="538" spans="27:27" x14ac:dyDescent="0.15">
      <c r="AA538" s="2" t="str">
        <f>INDEX(MF2図鑑!$B$3:$B$668,(ROW()-ROW(AA$2)),1)</f>
        <v>スイカン</v>
      </c>
    </row>
    <row r="539" spans="27:27" x14ac:dyDescent="0.15">
      <c r="AA539" s="2" t="str">
        <f>INDEX(MF2図鑑!$B$3:$B$668,(ROW()-ROW(AA$2)),1)</f>
        <v>スイカン(レア1)</v>
      </c>
    </row>
    <row r="540" spans="27:27" x14ac:dyDescent="0.15">
      <c r="AA540" s="2" t="str">
        <f>INDEX(MF2図鑑!$B$3:$B$668,(ROW()-ROW(AA$2)),1)</f>
        <v>スイカン(レア2)</v>
      </c>
    </row>
    <row r="541" spans="27:27" x14ac:dyDescent="0.15">
      <c r="AA541" s="2" t="str">
        <f>INDEX(MF2図鑑!$B$3:$B$668,(ROW()-ROW(AA$2)),1)</f>
        <v>スイカン(レア3)</v>
      </c>
    </row>
    <row r="542" spans="27:27" x14ac:dyDescent="0.15">
      <c r="AA542" s="2" t="str">
        <f>INDEX(MF2図鑑!$B$3:$B$668,(ROW()-ROW(AA$2)),1)</f>
        <v>カークン</v>
      </c>
    </row>
    <row r="543" spans="27:27" x14ac:dyDescent="0.15">
      <c r="AA543" s="2" t="str">
        <f>INDEX(MF2図鑑!$B$3:$B$668,(ROW()-ROW(AA$2)),1)</f>
        <v>カークン(レア1)</v>
      </c>
    </row>
    <row r="544" spans="27:27" x14ac:dyDescent="0.15">
      <c r="AA544" s="2" t="str">
        <f>INDEX(MF2図鑑!$B$3:$B$668,(ROW()-ROW(AA$2)),1)</f>
        <v>カークン(レア2)</v>
      </c>
    </row>
    <row r="545" spans="27:27" x14ac:dyDescent="0.15">
      <c r="AA545" s="2" t="str">
        <f>INDEX(MF2図鑑!$B$3:$B$668,(ROW()-ROW(AA$2)),1)</f>
        <v>カークン(データのみ)</v>
      </c>
    </row>
    <row r="546" spans="27:27" x14ac:dyDescent="0.15">
      <c r="AA546" s="2" t="str">
        <f>INDEX(MF2図鑑!$B$3:$B$668,(ROW()-ROW(AA$2)),1)</f>
        <v>ベニヒメソウ</v>
      </c>
    </row>
    <row r="547" spans="27:27" x14ac:dyDescent="0.15">
      <c r="AA547" s="2" t="str">
        <f>INDEX(MF2図鑑!$B$3:$B$668,(ROW()-ROW(AA$2)),1)</f>
        <v>ガンセキソウ</v>
      </c>
    </row>
    <row r="548" spans="27:27" x14ac:dyDescent="0.15">
      <c r="AA548" s="2" t="str">
        <f>INDEX(MF2図鑑!$B$3:$B$668,(ROW()-ROW(AA$2)),1)</f>
        <v>ウロコクサ</v>
      </c>
    </row>
    <row r="549" spans="27:27" x14ac:dyDescent="0.15">
      <c r="AA549" s="2" t="str">
        <f>INDEX(MF2図鑑!$B$3:$B$668,(ROW()-ROW(AA$2)),1)</f>
        <v>ウロコクサ(特殊)</v>
      </c>
    </row>
    <row r="550" spans="27:27" x14ac:dyDescent="0.15">
      <c r="AA550" s="2" t="str">
        <f>INDEX(MF2図鑑!$B$3:$B$668,(ROW()-ROW(AA$2)),1)</f>
        <v>ブルーフラワー</v>
      </c>
    </row>
    <row r="551" spans="27:27" x14ac:dyDescent="0.15">
      <c r="AA551" s="2" t="str">
        <f>INDEX(MF2図鑑!$B$3:$B$668,(ROW()-ROW(AA$2)),1)</f>
        <v>ブルーフラワー(特殊)</v>
      </c>
    </row>
    <row r="552" spans="27:27" x14ac:dyDescent="0.15">
      <c r="AA552" s="2" t="str">
        <f>INDEX(MF2図鑑!$B$3:$B$668,(ROW()-ROW(AA$2)),1)</f>
        <v>ウサギソウ</v>
      </c>
    </row>
    <row r="553" spans="27:27" x14ac:dyDescent="0.15">
      <c r="AA553" s="2" t="str">
        <f>INDEX(MF2図鑑!$B$3:$B$668,(ROW()-ROW(AA$2)),1)</f>
        <v>ウサギソウ(特殊)</v>
      </c>
    </row>
    <row r="554" spans="27:27" x14ac:dyDescent="0.15">
      <c r="AA554" s="2" t="str">
        <f>INDEX(MF2図鑑!$B$3:$B$668,(ROW()-ROW(AA$2)),1)</f>
        <v>キンプンソウ</v>
      </c>
    </row>
    <row r="555" spans="27:27" x14ac:dyDescent="0.15">
      <c r="AA555" s="2" t="str">
        <f>INDEX(MF2図鑑!$B$3:$B$668,(ROW()-ROW(AA$2)),1)</f>
        <v>ヒネクレソウ</v>
      </c>
    </row>
    <row r="556" spans="27:27" x14ac:dyDescent="0.15">
      <c r="AA556" s="2" t="str">
        <f>INDEX(MF2図鑑!$B$3:$B$668,(ROW()-ROW(AA$2)),1)</f>
        <v>オボロゲソウ</v>
      </c>
    </row>
    <row r="557" spans="27:27" x14ac:dyDescent="0.15">
      <c r="AA557" s="2" t="str">
        <f>INDEX(MF2図鑑!$B$3:$B$668,(ROW()-ROW(AA$2)),1)</f>
        <v>オボロゲソウ(特殊)</v>
      </c>
    </row>
    <row r="558" spans="27:27" x14ac:dyDescent="0.15">
      <c r="AA558" s="2" t="str">
        <f>INDEX(MF2図鑑!$B$3:$B$668,(ROW()-ROW(AA$2)),1)</f>
        <v>プラント</v>
      </c>
    </row>
    <row r="559" spans="27:27" x14ac:dyDescent="0.15">
      <c r="AA559" s="2" t="str">
        <f>INDEX(MF2図鑑!$B$3:$B$668,(ROW()-ROW(AA$2)),1)</f>
        <v>モノクロッカス</v>
      </c>
    </row>
    <row r="560" spans="27:27" x14ac:dyDescent="0.15">
      <c r="AA560" s="2" t="str">
        <f>INDEX(MF2図鑑!$B$3:$B$668,(ROW()-ROW(AA$2)),1)</f>
        <v>モノクロッカス(特殊)</v>
      </c>
    </row>
    <row r="561" spans="27:27" x14ac:dyDescent="0.15">
      <c r="AA561" s="2" t="str">
        <f>INDEX(MF2図鑑!$B$3:$B$668,(ROW()-ROW(AA$2)),1)</f>
        <v>ウスバカゲソウ</v>
      </c>
    </row>
    <row r="562" spans="27:27" x14ac:dyDescent="0.15">
      <c r="AA562" s="2" t="str">
        <f>INDEX(MF2図鑑!$B$3:$B$668,(ROW()-ROW(AA$2)),1)</f>
        <v>ジャアクソウ</v>
      </c>
    </row>
    <row r="563" spans="27:27" x14ac:dyDescent="0.15">
      <c r="AA563" s="2" t="str">
        <f>INDEX(MF2図鑑!$B$3:$B$668,(ROW()-ROW(AA$2)),1)</f>
        <v>ドレッドハーブ</v>
      </c>
    </row>
    <row r="564" spans="27:27" x14ac:dyDescent="0.15">
      <c r="AA564" s="2" t="str">
        <f>INDEX(MF2図鑑!$B$3:$B$668,(ROW()-ROW(AA$2)),1)</f>
        <v>ドレッドハーブ(レア1)</v>
      </c>
    </row>
    <row r="565" spans="27:27" x14ac:dyDescent="0.15">
      <c r="AA565" s="2" t="str">
        <f>INDEX(MF2図鑑!$B$3:$B$668,(ROW()-ROW(AA$2)),1)</f>
        <v>ドレッドハーブ(レア2)</v>
      </c>
    </row>
    <row r="566" spans="27:27" x14ac:dyDescent="0.15">
      <c r="AA566" s="2" t="str">
        <f>INDEX(MF2図鑑!$B$3:$B$668,(ROW()-ROW(AA$2)),1)</f>
        <v>ドレッドハーブ(レア3)</v>
      </c>
    </row>
    <row r="567" spans="27:27" x14ac:dyDescent="0.15">
      <c r="AA567" s="2" t="str">
        <f>INDEX(MF2図鑑!$B$3:$B$668,(ROW()-ROW(AA$2)),1)</f>
        <v>ドレッドハーブ(レア4)</v>
      </c>
    </row>
    <row r="568" spans="27:27" x14ac:dyDescent="0.15">
      <c r="AA568" s="2" t="str">
        <f>INDEX(MF2図鑑!$B$3:$B$668,(ROW()-ROW(AA$2)),1)</f>
        <v>ロンパーウォール</v>
      </c>
    </row>
    <row r="569" spans="27:27" x14ac:dyDescent="0.15">
      <c r="AA569" s="2" t="str">
        <f>INDEX(MF2図鑑!$B$3:$B$668,(ROW()-ROW(AA$2)),1)</f>
        <v>ランドオベリスク</v>
      </c>
    </row>
    <row r="570" spans="27:27" x14ac:dyDescent="0.15">
      <c r="AA570" s="2" t="str">
        <f>INDEX(MF2図鑑!$B$3:$B$668,(ROW()-ROW(AA$2)),1)</f>
        <v>ジュラスウォール</v>
      </c>
    </row>
    <row r="571" spans="27:27" x14ac:dyDescent="0.15">
      <c r="AA571" s="2" t="str">
        <f>INDEX(MF2図鑑!$B$3:$B$668,(ROW()-ROW(AA$2)),1)</f>
        <v>ジュラスウォール(特殊)</v>
      </c>
    </row>
    <row r="572" spans="27:27" x14ac:dyDescent="0.15">
      <c r="AA572" s="2" t="str">
        <f>INDEX(MF2図鑑!$B$3:$B$668,(ROW()-ROW(AA$2)),1)</f>
        <v>ブルースポンジ</v>
      </c>
    </row>
    <row r="573" spans="27:27" x14ac:dyDescent="0.15">
      <c r="AA573" s="2" t="str">
        <f>INDEX(MF2図鑑!$B$3:$B$668,(ROW()-ROW(AA$2)),1)</f>
        <v>ワイルドブロック</v>
      </c>
    </row>
    <row r="574" spans="27:27" x14ac:dyDescent="0.15">
      <c r="AA574" s="2" t="str">
        <f>INDEX(MF2図鑑!$B$3:$B$668,(ROW()-ROW(AA$2)),1)</f>
        <v>バロックス</v>
      </c>
    </row>
    <row r="575" spans="27:27" x14ac:dyDescent="0.15">
      <c r="AA575" s="2" t="str">
        <f>INDEX(MF2図鑑!$B$3:$B$668,(ROW()-ROW(AA$2)),1)</f>
        <v>バロックス(特殊)</v>
      </c>
    </row>
    <row r="576" spans="27:27" x14ac:dyDescent="0.15">
      <c r="AA576" s="2" t="str">
        <f>INDEX(MF2図鑑!$B$3:$B$668,(ROW()-ROW(AA$2)),1)</f>
        <v>スタイルフォーム</v>
      </c>
    </row>
    <row r="577" spans="27:27" x14ac:dyDescent="0.15">
      <c r="AA577" s="2" t="str">
        <f>INDEX(MF2図鑑!$B$3:$B$668,(ROW()-ROW(AA$2)),1)</f>
        <v>アイスキャンディ</v>
      </c>
    </row>
    <row r="578" spans="27:27" x14ac:dyDescent="0.15">
      <c r="AA578" s="2" t="str">
        <f>INDEX(MF2図鑑!$B$3:$B$668,(ROW()-ROW(AA$2)),1)</f>
        <v>ワカクサケンザイ</v>
      </c>
    </row>
    <row r="579" spans="27:27" x14ac:dyDescent="0.15">
      <c r="AA579" s="2" t="str">
        <f>INDEX(MF2図鑑!$B$3:$B$668,(ROW()-ROW(AA$2)),1)</f>
        <v>モノリス</v>
      </c>
    </row>
    <row r="580" spans="27:27" x14ac:dyDescent="0.15">
      <c r="AA580" s="2" t="str">
        <f>INDEX(MF2図鑑!$B$3:$B$668,(ROW()-ROW(AA$2)),1)</f>
        <v>モノリス(特殊)</v>
      </c>
    </row>
    <row r="581" spans="27:27" x14ac:dyDescent="0.15">
      <c r="AA581" s="2" t="str">
        <f>INDEX(MF2図鑑!$B$3:$B$668,(ROW()-ROW(AA$2)),1)</f>
        <v>ソボロベント</v>
      </c>
    </row>
    <row r="582" spans="27:27" x14ac:dyDescent="0.15">
      <c r="AA582" s="2" t="str">
        <f>INDEX(MF2図鑑!$B$3:$B$668,(ROW()-ROW(AA$2)),1)</f>
        <v>アスファール</v>
      </c>
    </row>
    <row r="583" spans="27:27" x14ac:dyDescent="0.15">
      <c r="AA583" s="2" t="str">
        <f>INDEX(MF2図鑑!$B$3:$B$668,(ROW()-ROW(AA$2)),1)</f>
        <v>ホシゾラ</v>
      </c>
    </row>
    <row r="584" spans="27:27" x14ac:dyDescent="0.15">
      <c r="AA584" s="2" t="str">
        <f>INDEX(MF2図鑑!$B$3:$B$668,(ROW()-ROW(AA$2)),1)</f>
        <v>ホシゾラ(レア1)</v>
      </c>
    </row>
    <row r="585" spans="27:27" x14ac:dyDescent="0.15">
      <c r="AA585" s="2" t="str">
        <f>INDEX(MF2図鑑!$B$3:$B$668,(ROW()-ROW(AA$2)),1)</f>
        <v>ホシゾラ(レア2)</v>
      </c>
    </row>
    <row r="586" spans="27:27" x14ac:dyDescent="0.15">
      <c r="AA586" s="2" t="str">
        <f>INDEX(MF2図鑑!$B$3:$B$668,(ROW()-ROW(AA$2)),1)</f>
        <v>ホシゾラ(レア3)</v>
      </c>
    </row>
    <row r="587" spans="27:27" x14ac:dyDescent="0.15">
      <c r="AA587" s="2" t="str">
        <f>INDEX(MF2図鑑!$B$3:$B$668,(ROW()-ROW(AA$2)),1)</f>
        <v>ドミノス</v>
      </c>
    </row>
    <row r="588" spans="27:27" x14ac:dyDescent="0.15">
      <c r="AA588" s="2" t="str">
        <f>INDEX(MF2図鑑!$B$3:$B$668,(ROW()-ROW(AA$2)),1)</f>
        <v>ドミノス(レア1)</v>
      </c>
    </row>
    <row r="589" spans="27:27" x14ac:dyDescent="0.15">
      <c r="AA589" s="2" t="str">
        <f>INDEX(MF2図鑑!$B$3:$B$668,(ROW()-ROW(AA$2)),1)</f>
        <v>ドミノス(レア2)</v>
      </c>
    </row>
    <row r="590" spans="27:27" x14ac:dyDescent="0.15">
      <c r="AA590" s="2" t="str">
        <f>INDEX(MF2図鑑!$B$3:$B$668,(ROW()-ROW(AA$2)),1)</f>
        <v>ドミノス(データのみ)</v>
      </c>
    </row>
    <row r="591" spans="27:27" x14ac:dyDescent="0.15">
      <c r="AA591" s="2" t="str">
        <f>INDEX(MF2図鑑!$B$3:$B$668,(ROW()-ROW(AA$2)),1)</f>
        <v>ラクガキモノ</v>
      </c>
    </row>
    <row r="592" spans="27:27" x14ac:dyDescent="0.15">
      <c r="AA592" s="2" t="str">
        <f>INDEX(MF2図鑑!$B$3:$B$668,(ROW()-ROW(AA$2)),1)</f>
        <v>ラクガキモノ(レア1)</v>
      </c>
    </row>
    <row r="593" spans="27:27" x14ac:dyDescent="0.15">
      <c r="AA593" s="2" t="str">
        <f>INDEX(MF2図鑑!$B$3:$B$668,(ROW()-ROW(AA$2)),1)</f>
        <v>ラウロック</v>
      </c>
    </row>
    <row r="594" spans="27:27" x14ac:dyDescent="0.15">
      <c r="AA594" s="2" t="str">
        <f>INDEX(MF2図鑑!$B$3:$B$668,(ROW()-ROW(AA$2)),1)</f>
        <v>ラウロック(特殊)</v>
      </c>
    </row>
    <row r="595" spans="27:27" x14ac:dyDescent="0.15">
      <c r="AA595" s="2" t="str">
        <f>INDEX(MF2図鑑!$B$3:$B$668,(ROW()-ROW(AA$2)),1)</f>
        <v>ウッキー</v>
      </c>
    </row>
    <row r="596" spans="27:27" x14ac:dyDescent="0.15">
      <c r="AA596" s="2" t="str">
        <f>INDEX(MF2図鑑!$B$3:$B$668,(ROW()-ROW(AA$2)),1)</f>
        <v>ボス</v>
      </c>
    </row>
    <row r="597" spans="27:27" x14ac:dyDescent="0.15">
      <c r="AA597" s="2" t="str">
        <f>INDEX(MF2図鑑!$B$3:$B$668,(ROW()-ROW(AA$2)),1)</f>
        <v>ラウレシアン</v>
      </c>
    </row>
    <row r="598" spans="27:27" x14ac:dyDescent="0.15">
      <c r="AA598" s="2" t="str">
        <f>INDEX(MF2図鑑!$B$3:$B$668,(ROW()-ROW(AA$2)),1)</f>
        <v>ラウレシアン(特殊)</v>
      </c>
    </row>
    <row r="599" spans="27:27" x14ac:dyDescent="0.15">
      <c r="AA599" s="2" t="str">
        <f>INDEX(MF2図鑑!$B$3:$B$668,(ROW()-ROW(AA$2)),1)</f>
        <v>ラウー</v>
      </c>
    </row>
    <row r="600" spans="27:27" x14ac:dyDescent="0.15">
      <c r="AA600" s="2" t="str">
        <f>INDEX(MF2図鑑!$B$3:$B$668,(ROW()-ROW(AA$2)),1)</f>
        <v>ラウー(特殊)</v>
      </c>
    </row>
    <row r="601" spans="27:27" x14ac:dyDescent="0.15">
      <c r="AA601" s="2" t="str">
        <f>INDEX(MF2図鑑!$B$3:$B$668,(ROW()-ROW(AA$2)),1)</f>
        <v>ゴールドダスト</v>
      </c>
    </row>
    <row r="602" spans="27:27" x14ac:dyDescent="0.15">
      <c r="AA602" s="2" t="str">
        <f>INDEX(MF2図鑑!$B$3:$B$668,(ROW()-ROW(AA$2)),1)</f>
        <v>ゴールドダスト(レア1)</v>
      </c>
    </row>
    <row r="603" spans="27:27" x14ac:dyDescent="0.15">
      <c r="AA603" s="2" t="str">
        <f>INDEX(MF2図鑑!$B$3:$B$668,(ROW()-ROW(AA$2)),1)</f>
        <v>ゴールドダスト(レア2)</v>
      </c>
    </row>
    <row r="604" spans="27:27" x14ac:dyDescent="0.15">
      <c r="AA604" s="2" t="str">
        <f>INDEX(MF2図鑑!$B$3:$B$668,(ROW()-ROW(AA$2)),1)</f>
        <v>ベニシャクトリ</v>
      </c>
    </row>
    <row r="605" spans="27:27" x14ac:dyDescent="0.15">
      <c r="AA605" s="2" t="str">
        <f>INDEX(MF2図鑑!$B$3:$B$668,(ROW()-ROW(AA$2)),1)</f>
        <v>イワムシ</v>
      </c>
    </row>
    <row r="606" spans="27:27" x14ac:dyDescent="0.15">
      <c r="AA606" s="2" t="str">
        <f>INDEX(MF2図鑑!$B$3:$B$668,(ROW()-ROW(AA$2)),1)</f>
        <v>イワムシ(特殊)</v>
      </c>
    </row>
    <row r="607" spans="27:27" x14ac:dyDescent="0.15">
      <c r="AA607" s="2" t="str">
        <f>INDEX(MF2図鑑!$B$3:$B$668,(ROW()-ROW(AA$2)),1)</f>
        <v>トカゲムシ</v>
      </c>
    </row>
    <row r="608" spans="27:27" x14ac:dyDescent="0.15">
      <c r="AA608" s="2" t="str">
        <f>INDEX(MF2図鑑!$B$3:$B$668,(ROW()-ROW(AA$2)),1)</f>
        <v>ブルードリル</v>
      </c>
    </row>
    <row r="609" spans="27:27" x14ac:dyDescent="0.15">
      <c r="AA609" s="2" t="str">
        <f>INDEX(MF2図鑑!$B$3:$B$668,(ROW()-ROW(AA$2)),1)</f>
        <v>コロネ</v>
      </c>
    </row>
    <row r="610" spans="27:27" x14ac:dyDescent="0.15">
      <c r="AA610" s="2" t="str">
        <f>INDEX(MF2図鑑!$B$3:$B$668,(ROW()-ROW(AA$2)),1)</f>
        <v>カメンワーム</v>
      </c>
    </row>
    <row r="611" spans="27:27" x14ac:dyDescent="0.15">
      <c r="AA611" s="2" t="str">
        <f>INDEX(MF2図鑑!$B$3:$B$668,(ROW()-ROW(AA$2)),1)</f>
        <v>ザザムワーム</v>
      </c>
    </row>
    <row r="612" spans="27:27" x14ac:dyDescent="0.15">
      <c r="AA612" s="2" t="str">
        <f>INDEX(MF2図鑑!$B$3:$B$668,(ROW()-ROW(AA$2)),1)</f>
        <v>グラスワーム</v>
      </c>
    </row>
    <row r="613" spans="27:27" x14ac:dyDescent="0.15">
      <c r="AA613" s="2" t="str">
        <f>INDEX(MF2図鑑!$B$3:$B$668,(ROW()-ROW(AA$2)),1)</f>
        <v>ハナシャクトリ</v>
      </c>
    </row>
    <row r="614" spans="27:27" x14ac:dyDescent="0.15">
      <c r="AA614" s="2" t="str">
        <f>INDEX(MF2図鑑!$B$3:$B$668,(ROW()-ROW(AA$2)),1)</f>
        <v>クロザザム</v>
      </c>
    </row>
    <row r="615" spans="27:27" x14ac:dyDescent="0.15">
      <c r="AA615" s="2" t="str">
        <f>INDEX(MF2図鑑!$B$3:$B$668,(ROW()-ROW(AA$2)),1)</f>
        <v>ワーム</v>
      </c>
    </row>
    <row r="616" spans="27:27" x14ac:dyDescent="0.15">
      <c r="AA616" s="2" t="str">
        <f>INDEX(MF2図鑑!$B$3:$B$668,(ROW()-ROW(AA$2)),1)</f>
        <v>ワーム(特殊)</v>
      </c>
    </row>
    <row r="617" spans="27:27" x14ac:dyDescent="0.15">
      <c r="AA617" s="2" t="str">
        <f>INDEX(MF2図鑑!$B$3:$B$668,(ROW()-ROW(AA$2)),1)</f>
        <v>ムラサキチュウ</v>
      </c>
    </row>
    <row r="618" spans="27:27" x14ac:dyDescent="0.15">
      <c r="AA618" s="2" t="str">
        <f>INDEX(MF2図鑑!$B$3:$B$668,(ROW()-ROW(AA$2)),1)</f>
        <v>エクスプレス</v>
      </c>
    </row>
    <row r="619" spans="27:27" x14ac:dyDescent="0.15">
      <c r="AA619" s="2" t="str">
        <f>INDEX(MF2図鑑!$B$3:$B$668,(ROW()-ROW(AA$2)),1)</f>
        <v>エクスプレス(レア1)</v>
      </c>
    </row>
    <row r="620" spans="27:27" x14ac:dyDescent="0.15">
      <c r="AA620" s="2" t="str">
        <f>INDEX(MF2図鑑!$B$3:$B$668,(ROW()-ROW(AA$2)),1)</f>
        <v>エクスプレス(レア2)</v>
      </c>
    </row>
    <row r="621" spans="27:27" x14ac:dyDescent="0.15">
      <c r="AA621" s="2" t="str">
        <f>INDEX(MF2図鑑!$B$3:$B$668,(ROW()-ROW(AA$2)),1)</f>
        <v>エクスプレス(レア3)</v>
      </c>
    </row>
    <row r="622" spans="27:27" x14ac:dyDescent="0.15">
      <c r="AA622" s="2" t="str">
        <f>INDEX(MF2図鑑!$B$3:$B$668,(ROW()-ROW(AA$2)),1)</f>
        <v>ディアナリパー</v>
      </c>
    </row>
    <row r="623" spans="27:27" x14ac:dyDescent="0.15">
      <c r="AA623" s="2" t="str">
        <f>INDEX(MF2図鑑!$B$3:$B$668,(ROW()-ROW(AA$2)),1)</f>
        <v>トライデント</v>
      </c>
    </row>
    <row r="624" spans="27:27" x14ac:dyDescent="0.15">
      <c r="AA624" s="2" t="str">
        <f>INDEX(MF2図鑑!$B$3:$B$668,(ROW()-ROW(AA$2)),1)</f>
        <v>スティンガー</v>
      </c>
    </row>
    <row r="625" spans="27:27" x14ac:dyDescent="0.15">
      <c r="AA625" s="2" t="str">
        <f>INDEX(MF2図鑑!$B$3:$B$668,(ROW()-ROW(AA$2)),1)</f>
        <v>ストライクリパー</v>
      </c>
    </row>
    <row r="626" spans="27:27" x14ac:dyDescent="0.15">
      <c r="AA626" s="2" t="str">
        <f>INDEX(MF2図鑑!$B$3:$B$668,(ROW()-ROW(AA$2)),1)</f>
        <v>エッジホッグ</v>
      </c>
    </row>
    <row r="627" spans="27:27" x14ac:dyDescent="0.15">
      <c r="AA627" s="2" t="str">
        <f>INDEX(MF2図鑑!$B$3:$B$668,(ROW()-ROW(AA$2)),1)</f>
        <v>バズラ</v>
      </c>
    </row>
    <row r="628" spans="27:27" x14ac:dyDescent="0.15">
      <c r="AA628" s="2" t="str">
        <f>INDEX(MF2図鑑!$B$3:$B$668,(ROW()-ROW(AA$2)),1)</f>
        <v>サイクロップス</v>
      </c>
    </row>
    <row r="629" spans="27:27" x14ac:dyDescent="0.15">
      <c r="AA629" s="2" t="str">
        <f>INDEX(MF2図鑑!$B$3:$B$668,(ROW()-ROW(AA$2)),1)</f>
        <v>アクアシザーズ</v>
      </c>
    </row>
    <row r="630" spans="27:27" x14ac:dyDescent="0.15">
      <c r="AA630" s="2" t="str">
        <f>INDEX(MF2図鑑!$B$3:$B$668,(ROW()-ROW(AA$2)),1)</f>
        <v>ジャングラー</v>
      </c>
    </row>
    <row r="631" spans="27:27" x14ac:dyDescent="0.15">
      <c r="AA631" s="2" t="str">
        <f>INDEX(MF2図鑑!$B$3:$B$668,(ROW()-ROW(AA$2)),1)</f>
        <v>ジャングラー(特殊1)</v>
      </c>
    </row>
    <row r="632" spans="27:27" x14ac:dyDescent="0.15">
      <c r="AA632" s="2" t="str">
        <f>INDEX(MF2図鑑!$B$3:$B$668,(ROW()-ROW(AA$2)),1)</f>
        <v>ジャングラー(特殊2)</v>
      </c>
    </row>
    <row r="633" spans="27:27" x14ac:dyDescent="0.15">
      <c r="AA633" s="2" t="str">
        <f>INDEX(MF2図鑑!$B$3:$B$668,(ROW()-ROW(AA$2)),1)</f>
        <v>レッドアイ</v>
      </c>
    </row>
    <row r="634" spans="27:27" x14ac:dyDescent="0.15">
      <c r="AA634" s="2" t="str">
        <f>INDEX(MF2図鑑!$B$3:$B$668,(ROW()-ROW(AA$2)),1)</f>
        <v>テロルシザーズ</v>
      </c>
    </row>
    <row r="635" spans="27:27" x14ac:dyDescent="0.15">
      <c r="AA635" s="2" t="str">
        <f>INDEX(MF2図鑑!$B$3:$B$668,(ROW()-ROW(AA$2)),1)</f>
        <v>ナーガ</v>
      </c>
    </row>
    <row r="636" spans="27:27" x14ac:dyDescent="0.15">
      <c r="AA636" s="2" t="str">
        <f>INDEX(MF2図鑑!$B$3:$B$668,(ROW()-ROW(AA$2)),1)</f>
        <v>ナーガ(特殊)</v>
      </c>
    </row>
    <row r="637" spans="27:27" x14ac:dyDescent="0.15">
      <c r="AA637" s="2" t="str">
        <f>INDEX(MF2図鑑!$B$3:$B$668,(ROW()-ROW(AA$2)),1)</f>
        <v>トキビト</v>
      </c>
    </row>
    <row r="638" spans="27:27" x14ac:dyDescent="0.15">
      <c r="AA638" s="2" t="str">
        <f>INDEX(MF2図鑑!$B$3:$B$668,(ROW()-ROW(AA$2)),1)</f>
        <v>トキビト(レア1)</v>
      </c>
    </row>
    <row r="639" spans="27:27" x14ac:dyDescent="0.15">
      <c r="AA639" s="2" t="str">
        <f>INDEX(MF2図鑑!$B$3:$B$668,(ROW()-ROW(AA$2)),1)</f>
        <v>トキビト(レア2)</v>
      </c>
    </row>
    <row r="640" spans="27:27" x14ac:dyDescent="0.15">
      <c r="AA640" s="2" t="str">
        <f>INDEX(MF2図鑑!$B$3:$B$668,(ROW()-ROW(AA$2)),1)</f>
        <v>トキビト(データのみ)</v>
      </c>
    </row>
    <row r="641" spans="27:27" x14ac:dyDescent="0.15">
      <c r="AA641" s="2" t="str">
        <f>INDEX(MF2図鑑!$B$3:$B$668,(ROW()-ROW(AA$2)),1)</f>
        <v>マグマハート</v>
      </c>
    </row>
    <row r="642" spans="27:27" x14ac:dyDescent="0.15">
      <c r="AA642" s="2" t="str">
        <f>INDEX(MF2図鑑!$B$3:$B$668,(ROW()-ROW(AA$2)),1)</f>
        <v>スナイプ</v>
      </c>
    </row>
    <row r="643" spans="27:27" x14ac:dyDescent="0.15">
      <c r="AA643" s="2" t="str">
        <f>INDEX(MF2図鑑!$B$3:$B$668,(ROW()-ROW(AA$2)),1)</f>
        <v>サンドゴーレム</v>
      </c>
    </row>
    <row r="644" spans="27:27" x14ac:dyDescent="0.15">
      <c r="AA644" s="2" t="str">
        <f>INDEX(MF2図鑑!$B$3:$B$668,(ROW()-ROW(AA$2)),1)</f>
        <v>ジュラス</v>
      </c>
    </row>
    <row r="645" spans="27:27" x14ac:dyDescent="0.15">
      <c r="AA645" s="2" t="str">
        <f>INDEX(MF2図鑑!$B$3:$B$668,(ROW()-ROW(AA$2)),1)</f>
        <v>スピナー</v>
      </c>
    </row>
    <row r="646" spans="27:27" x14ac:dyDescent="0.15">
      <c r="AA646" s="2" t="str">
        <f>INDEX(MF2図鑑!$B$3:$B$668,(ROW()-ROW(AA$2)),1)</f>
        <v>カムイ</v>
      </c>
    </row>
    <row r="647" spans="27:27" x14ac:dyDescent="0.15">
      <c r="AA647" s="2" t="str">
        <f>INDEX(MF2図鑑!$B$3:$B$668,(ROW()-ROW(AA$2)),1)</f>
        <v>ベニクレ</v>
      </c>
    </row>
    <row r="648" spans="27:27" x14ac:dyDescent="0.15">
      <c r="AA648" s="2" t="str">
        <f>INDEX(MF2図鑑!$B$3:$B$668,(ROW()-ROW(AA$2)),1)</f>
        <v>ミカヅキ</v>
      </c>
    </row>
    <row r="649" spans="27:27" x14ac:dyDescent="0.15">
      <c r="AA649" s="2" t="str">
        <f>INDEX(MF2図鑑!$B$3:$B$668,(ROW()-ROW(AA$2)),1)</f>
        <v>グジラキング</v>
      </c>
    </row>
    <row r="650" spans="27:27" x14ac:dyDescent="0.15">
      <c r="AA650" s="2" t="str">
        <f>INDEX(MF2図鑑!$B$3:$B$668,(ROW()-ROW(AA$2)),1)</f>
        <v>フェニックス</v>
      </c>
    </row>
    <row r="651" spans="27:27" x14ac:dyDescent="0.15">
      <c r="AA651" s="2" t="str">
        <f>INDEX(MF2図鑑!$B$3:$B$668,(ROW()-ROW(AA$2)),1)</f>
        <v>ビッグフット</v>
      </c>
    </row>
    <row r="652" spans="27:27" x14ac:dyDescent="0.15">
      <c r="AA652" s="2" t="str">
        <f>INDEX(MF2図鑑!$B$3:$B$668,(ROW()-ROW(AA$2)),1)</f>
        <v>ムネンド</v>
      </c>
    </row>
    <row r="653" spans="27:27" x14ac:dyDescent="0.15">
      <c r="AA653" s="2" t="str">
        <f>INDEX(MF2図鑑!$B$3:$B$668,(ROW()-ROW(AA$2)),1)</f>
        <v>ファイアウォール</v>
      </c>
    </row>
    <row r="654" spans="27:27" x14ac:dyDescent="0.15">
      <c r="AA654" s="2" t="str">
        <f>INDEX(MF2図鑑!$B$3:$B$668,(ROW()-ROW(AA$2)),1)</f>
        <v>キングラウー</v>
      </c>
    </row>
    <row r="655" spans="27:27" x14ac:dyDescent="0.15">
      <c r="AA655" s="2" t="str">
        <f>INDEX(MF2図鑑!$B$3:$B$668,(ROW()-ROW(AA$2)),1)</f>
        <v>パニッシャー</v>
      </c>
    </row>
    <row r="656" spans="27:27" x14ac:dyDescent="0.15">
      <c r="AA656" s="2" t="str">
        <f>INDEX(MF2図鑑!$B$3:$B$668,(ROW()-ROW(AA$2)),1)</f>
        <v>シロゾー</v>
      </c>
    </row>
    <row r="657" spans="27:27" x14ac:dyDescent="0.15">
      <c r="AA657" s="2" t="str">
        <f>INDEX(MF2図鑑!$B$3:$B$668,(ROW()-ROW(AA$2)),1)</f>
        <v>シロモッチー</v>
      </c>
    </row>
    <row r="658" spans="27:27" x14ac:dyDescent="0.15">
      <c r="AA658" s="2" t="str">
        <f>INDEX(MF2図鑑!$B$3:$B$668,(ROW()-ROW(AA$2)),1)</f>
        <v>モンスター 1</v>
      </c>
    </row>
    <row r="659" spans="27:27" x14ac:dyDescent="0.15">
      <c r="AA659" s="2" t="str">
        <f>INDEX(MF2図鑑!$B$3:$B$668,(ROW()-ROW(AA$2)),1)</f>
        <v>モンスター 2</v>
      </c>
    </row>
    <row r="660" spans="27:27" x14ac:dyDescent="0.15">
      <c r="AA660" s="2" t="str">
        <f>INDEX(MF2図鑑!$B$3:$B$668,(ROW()-ROW(AA$2)),1)</f>
        <v>モンスター 3</v>
      </c>
    </row>
    <row r="661" spans="27:27" x14ac:dyDescent="0.15">
      <c r="AA661" s="2" t="str">
        <f>INDEX(MF2図鑑!$B$3:$B$668,(ROW()-ROW(AA$2)),1)</f>
        <v>モンスター 4</v>
      </c>
    </row>
    <row r="662" spans="27:27" x14ac:dyDescent="0.15">
      <c r="AA662" s="2" t="str">
        <f>INDEX(MF2図鑑!$B$3:$B$668,(ROW()-ROW(AA$2)),1)</f>
        <v>モンスター 5</v>
      </c>
    </row>
    <row r="663" spans="27:27" x14ac:dyDescent="0.15">
      <c r="AA663" s="2" t="str">
        <f>INDEX(MF2図鑑!$B$3:$B$668,(ROW()-ROW(AA$2)),1)</f>
        <v>モンスター 6</v>
      </c>
    </row>
    <row r="664" spans="27:27" x14ac:dyDescent="0.15">
      <c r="AA664" s="2" t="str">
        <f>INDEX(MF2図鑑!$B$3:$B$668,(ROW()-ROW(AA$2)),1)</f>
        <v>モンスター 7</v>
      </c>
    </row>
    <row r="665" spans="27:27" x14ac:dyDescent="0.15">
      <c r="AA665" s="2" t="str">
        <f>INDEX(MF2図鑑!$B$3:$B$668,(ROW()-ROW(AA$2)),1)</f>
        <v>モンスター 8</v>
      </c>
    </row>
    <row r="666" spans="27:27" x14ac:dyDescent="0.15">
      <c r="AA666" s="2" t="str">
        <f>INDEX(MF2図鑑!$B$3:$B$668,(ROW()-ROW(AA$2)),1)</f>
        <v>モンスター 9</v>
      </c>
    </row>
    <row r="667" spans="27:27" x14ac:dyDescent="0.15">
      <c r="AA667" s="2" t="str">
        <f>INDEX(MF2図鑑!$B$3:$B$668,(ROW()-ROW(AA$2)),1)</f>
        <v>モンスター 10</v>
      </c>
    </row>
  </sheetData>
  <sheetProtection sheet="1" objects="1"/>
  <phoneticPr fontId="5"/>
  <dataValidations count="3">
    <dataValidation type="list" allowBlank="1" showInputMessage="1" showErrorMessage="1" sqref="B5 B21" xr:uid="{00000000-0002-0000-0300-000000000000}">
      <formula1>$AA$4:$AA$639</formula1>
    </dataValidation>
    <dataValidation type="list" allowBlank="1" showInputMessage="1" showErrorMessage="1" sqref="B7 B23" xr:uid="{00000000-0002-0000-0300-000001000000}">
      <formula1>$AB$4:$AB$5</formula1>
    </dataValidation>
    <dataValidation type="list" allowBlank="1" showInputMessage="1" showErrorMessage="1" sqref="B9 B25" xr:uid="{00000000-0002-0000-0300-000002000000}">
      <formula1>$AB$7:$AB$15</formula1>
    </dataValidation>
  </dataValidations>
  <pageMargins left="0.69930555555555596" right="0.69930555555555596"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D667"/>
  <sheetViews>
    <sheetView zoomScale="85" zoomScaleNormal="85" workbookViewId="0">
      <pane ySplit="15" topLeftCell="A16" activePane="bottomLeft" state="frozen"/>
      <selection pane="bottomLeft" activeCell="B20" sqref="B20"/>
    </sheetView>
  </sheetViews>
  <sheetFormatPr defaultColWidth="9" defaultRowHeight="15.75" x14ac:dyDescent="0.15"/>
  <cols>
    <col min="1" max="1" width="13.75" style="1" customWidth="1"/>
    <col min="2" max="2" width="22.625" style="1" customWidth="1"/>
    <col min="3" max="3" width="14.375" style="1" customWidth="1"/>
    <col min="4" max="14" width="5.25" style="1" customWidth="1"/>
    <col min="15" max="27" width="5.375" style="1" customWidth="1"/>
    <col min="28" max="28" width="5.375" style="2" customWidth="1"/>
    <col min="29" max="54" width="9" style="2" customWidth="1"/>
    <col min="55" max="16384" width="9" style="2"/>
  </cols>
  <sheetData>
    <row r="2" spans="1:30" x14ac:dyDescent="0.15">
      <c r="A2" s="1" t="s">
        <v>1251</v>
      </c>
    </row>
    <row r="4" spans="1:30" x14ac:dyDescent="0.15">
      <c r="A4" s="33"/>
      <c r="B4" s="12"/>
      <c r="C4" s="12"/>
      <c r="D4" s="34" t="s">
        <v>1220</v>
      </c>
      <c r="E4" s="35"/>
      <c r="F4" s="35"/>
      <c r="G4" s="35"/>
      <c r="H4" s="35"/>
      <c r="I4" s="51"/>
      <c r="J4" s="52" t="s">
        <v>1252</v>
      </c>
      <c r="K4" s="53"/>
      <c r="L4" s="53"/>
      <c r="M4" s="53"/>
      <c r="N4" s="53"/>
      <c r="O4" s="53"/>
      <c r="P4" s="53"/>
      <c r="Q4" s="53"/>
      <c r="R4" s="53"/>
      <c r="S4" s="56"/>
      <c r="AC4" s="2" t="str">
        <f>INDEX(MF2図鑑!$B$3:$B$668,(ROW()-ROW(AC$2)),1)</f>
        <v>ピクシー</v>
      </c>
      <c r="AD4" s="2" t="s">
        <v>1207</v>
      </c>
    </row>
    <row r="5" spans="1:30" x14ac:dyDescent="0.15">
      <c r="A5" s="14"/>
      <c r="B5" s="15"/>
      <c r="C5" s="15"/>
      <c r="D5" s="5" t="s">
        <v>114</v>
      </c>
      <c r="E5" s="5" t="s">
        <v>115</v>
      </c>
      <c r="F5" s="5" t="s">
        <v>116</v>
      </c>
      <c r="G5" s="5" t="s">
        <v>117</v>
      </c>
      <c r="H5" s="5" t="s">
        <v>118</v>
      </c>
      <c r="I5" s="5" t="s">
        <v>119</v>
      </c>
      <c r="J5" s="39">
        <v>1</v>
      </c>
      <c r="K5" s="39">
        <v>2</v>
      </c>
      <c r="L5" s="39">
        <v>3</v>
      </c>
      <c r="M5" s="39">
        <v>4</v>
      </c>
      <c r="N5" s="39">
        <v>5</v>
      </c>
      <c r="O5" s="39">
        <v>6</v>
      </c>
      <c r="P5" s="39">
        <v>7</v>
      </c>
      <c r="Q5" s="39">
        <v>8</v>
      </c>
      <c r="R5" s="39">
        <v>9</v>
      </c>
      <c r="S5" s="39">
        <v>10</v>
      </c>
      <c r="U5" s="20" t="s">
        <v>1206</v>
      </c>
      <c r="V5" s="21"/>
      <c r="W5" s="21"/>
      <c r="X5" s="21"/>
      <c r="Y5" s="21"/>
      <c r="Z5" s="21"/>
      <c r="AA5" s="29"/>
      <c r="AC5" s="2" t="str">
        <f>INDEX(MF2図鑑!$B$3:$B$668,(ROW()-ROW(AC$2)),1)</f>
        <v>ピクシー(特殊)</v>
      </c>
      <c r="AD5" s="2" t="s">
        <v>1211</v>
      </c>
    </row>
    <row r="6" spans="1:30" x14ac:dyDescent="0.15">
      <c r="A6" s="14"/>
      <c r="B6" s="36" t="str">
        <f>B20</f>
        <v>ライガー</v>
      </c>
      <c r="C6" s="13" t="s">
        <v>1208</v>
      </c>
      <c r="D6" s="5">
        <f t="shared" ref="D6:I6" si="0">D33</f>
        <v>5</v>
      </c>
      <c r="E6" s="5">
        <f t="shared" si="0"/>
        <v>4</v>
      </c>
      <c r="F6" s="5">
        <f t="shared" si="0"/>
        <v>3</v>
      </c>
      <c r="G6" s="5">
        <f t="shared" si="0"/>
        <v>1</v>
      </c>
      <c r="H6" s="5">
        <f t="shared" si="0"/>
        <v>2</v>
      </c>
      <c r="I6" s="5">
        <f t="shared" si="0"/>
        <v>6</v>
      </c>
      <c r="J6" s="54">
        <f>IF(INDEX($N$179:$N$188,ROW()-ROW(J$5))=INDEX($O$178:$X$178,,COLUMN()-COLUMN($I6)),0,O179)</f>
        <v>0</v>
      </c>
      <c r="K6" s="54">
        <f t="shared" ref="K6:S6" si="1">IF(INDEX($N$179:$N$188,ROW()-ROW(K$5))=INDEX($O$178:$X$178,,COLUMN()-COLUMN($I6)),0,P179)</f>
        <v>6</v>
      </c>
      <c r="L6" s="54">
        <f t="shared" si="1"/>
        <v>1</v>
      </c>
      <c r="M6" s="54">
        <f t="shared" si="1"/>
        <v>1</v>
      </c>
      <c r="N6" s="54">
        <f t="shared" si="1"/>
        <v>0</v>
      </c>
      <c r="O6" s="54">
        <f t="shared" si="1"/>
        <v>1</v>
      </c>
      <c r="P6" s="54">
        <f t="shared" si="1"/>
        <v>1</v>
      </c>
      <c r="Q6" s="54">
        <f t="shared" si="1"/>
        <v>1</v>
      </c>
      <c r="R6" s="54">
        <f t="shared" si="1"/>
        <v>6</v>
      </c>
      <c r="S6" s="54">
        <f t="shared" si="1"/>
        <v>3</v>
      </c>
      <c r="U6" s="22" t="s">
        <v>1253</v>
      </c>
      <c r="V6" s="23"/>
      <c r="W6" s="23"/>
      <c r="X6" s="23"/>
      <c r="Y6" s="23"/>
      <c r="Z6" s="23"/>
      <c r="AA6" s="30"/>
      <c r="AC6" s="2" t="str">
        <f>INDEX(MF2図鑑!$B$3:$B$668,(ROW()-ROW(AC$2)),1)</f>
        <v>ダイナ</v>
      </c>
    </row>
    <row r="7" spans="1:30" x14ac:dyDescent="0.15">
      <c r="A7" s="14"/>
      <c r="B7" s="36" t="str">
        <f>B36</f>
        <v>ハムライガー</v>
      </c>
      <c r="C7" s="13" t="s">
        <v>1237</v>
      </c>
      <c r="D7" s="5">
        <f t="shared" ref="D7:I7" si="2">D49</f>
        <v>5</v>
      </c>
      <c r="E7" s="5">
        <f t="shared" si="2"/>
        <v>4</v>
      </c>
      <c r="F7" s="5">
        <f t="shared" si="2"/>
        <v>3</v>
      </c>
      <c r="G7" s="5">
        <f t="shared" si="2"/>
        <v>1</v>
      </c>
      <c r="H7" s="5">
        <f t="shared" si="2"/>
        <v>2</v>
      </c>
      <c r="I7" s="5">
        <f t="shared" si="2"/>
        <v>6</v>
      </c>
      <c r="J7" s="54">
        <f>IF(INDEX($N$179:$N$188,ROW()-ROW(J$5))=INDEX($O$178:$X$178,,COLUMN()-COLUMN($I7)),0,O180)</f>
        <v>6</v>
      </c>
      <c r="K7" s="54">
        <f t="shared" ref="K7:K8" si="3">IF(INDEX($N$179:$N$188,ROW()-ROW(K$5))=INDEX($O$178:$X$178,,COLUMN()-COLUMN($I7)),0,P180)</f>
        <v>0</v>
      </c>
      <c r="L7" s="54">
        <f t="shared" ref="L7:L8" si="4">IF(INDEX($N$179:$N$188,ROW()-ROW(L$5))=INDEX($O$178:$X$178,,COLUMN()-COLUMN($I7)),0,Q180)</f>
        <v>1</v>
      </c>
      <c r="M7" s="54">
        <f t="shared" ref="M7:M8" si="5">IF(INDEX($N$179:$N$188,ROW()-ROW(M$5))=INDEX($O$178:$X$178,,COLUMN()-COLUMN($I7)),0,R180)</f>
        <v>1</v>
      </c>
      <c r="N7" s="54">
        <f t="shared" ref="N7:N8" si="6">IF(INDEX($N$179:$N$188,ROW()-ROW(N$5))=INDEX($O$178:$X$178,,COLUMN()-COLUMN($I7)),0,S180)</f>
        <v>0</v>
      </c>
      <c r="O7" s="54">
        <f t="shared" ref="O7:O8" si="7">IF(INDEX($N$179:$N$188,ROW()-ROW(O$5))=INDEX($O$178:$X$178,,COLUMN()-COLUMN($I7)),0,T180)</f>
        <v>1</v>
      </c>
      <c r="P7" s="54">
        <f t="shared" ref="P7:P8" si="8">IF(INDEX($N$179:$N$188,ROW()-ROW(P$5))=INDEX($O$178:$X$178,,COLUMN()-COLUMN($I7)),0,U180)</f>
        <v>1</v>
      </c>
      <c r="Q7" s="54">
        <f t="shared" ref="Q7:Q8" si="9">IF(INDEX($N$179:$N$188,ROW()-ROW(Q$5))=INDEX($O$178:$X$178,,COLUMN()-COLUMN($I7)),0,V180)</f>
        <v>1</v>
      </c>
      <c r="R7" s="54">
        <f t="shared" ref="R7:R8" si="10">IF(INDEX($N$179:$N$188,ROW()-ROW(R$5))=INDEX($O$178:$X$178,,COLUMN()-COLUMN($I7)),0,W180)</f>
        <v>6</v>
      </c>
      <c r="S7" s="54">
        <f t="shared" ref="S7:S8" si="11">IF(INDEX($N$179:$N$188,ROW()-ROW(S$5))=INDEX($O$178:$X$178,,COLUMN()-COLUMN($I7)),0,X180)</f>
        <v>3</v>
      </c>
      <c r="U7" s="24" t="s">
        <v>1254</v>
      </c>
      <c r="V7" s="25"/>
      <c r="W7" s="25"/>
      <c r="X7" s="25"/>
      <c r="Y7" s="25"/>
      <c r="Z7" s="25"/>
      <c r="AA7" s="31"/>
      <c r="AC7" s="2" t="str">
        <f>INDEX(MF2図鑑!$B$3:$B$668,(ROW()-ROW(AC$2)),1)</f>
        <v>ユニコ</v>
      </c>
      <c r="AD7" s="178" t="s">
        <v>1216</v>
      </c>
    </row>
    <row r="8" spans="1:30" x14ac:dyDescent="0.15">
      <c r="A8" s="14"/>
      <c r="B8" s="36" t="str">
        <f>B52</f>
        <v>ハム</v>
      </c>
      <c r="C8" s="13" t="s">
        <v>1255</v>
      </c>
      <c r="D8" s="5">
        <f t="shared" ref="D8:I8" si="12">D65</f>
        <v>4</v>
      </c>
      <c r="E8" s="5">
        <f t="shared" si="12"/>
        <v>2</v>
      </c>
      <c r="F8" s="5">
        <f t="shared" si="12"/>
        <v>5</v>
      </c>
      <c r="G8" s="5">
        <f t="shared" si="12"/>
        <v>3</v>
      </c>
      <c r="H8" s="5">
        <f t="shared" si="12"/>
        <v>1</v>
      </c>
      <c r="I8" s="5">
        <f t="shared" si="12"/>
        <v>6</v>
      </c>
      <c r="J8" s="54">
        <f t="shared" ref="J8:J14" si="13">IF(INDEX($N$179:$N$188,ROW()-ROW(J$5))=INDEX($O$178:$X$178,,COLUMN()-COLUMN($I8)),0,O181)</f>
        <v>1</v>
      </c>
      <c r="K8" s="54">
        <f t="shared" si="3"/>
        <v>1</v>
      </c>
      <c r="L8" s="54">
        <f t="shared" si="4"/>
        <v>0</v>
      </c>
      <c r="M8" s="54">
        <f t="shared" si="5"/>
        <v>4</v>
      </c>
      <c r="N8" s="54">
        <f t="shared" si="6"/>
        <v>1</v>
      </c>
      <c r="O8" s="54">
        <f t="shared" si="7"/>
        <v>6</v>
      </c>
      <c r="P8" s="54">
        <f t="shared" si="8"/>
        <v>3</v>
      </c>
      <c r="Q8" s="54">
        <f t="shared" si="9"/>
        <v>0</v>
      </c>
      <c r="R8" s="54">
        <f t="shared" si="10"/>
        <v>1</v>
      </c>
      <c r="S8" s="54">
        <f t="shared" si="11"/>
        <v>1</v>
      </c>
      <c r="U8" s="23"/>
      <c r="V8" s="23"/>
      <c r="W8" s="23"/>
      <c r="X8" s="23"/>
      <c r="Y8" s="23"/>
      <c r="Z8" s="23"/>
      <c r="AA8" s="23"/>
      <c r="AC8" s="2" t="str">
        <f>INDEX(MF2図鑑!$B$3:$B$668,(ROW()-ROW(AC$2)),1)</f>
        <v>ジル</v>
      </c>
      <c r="AD8" s="2" t="s">
        <v>205</v>
      </c>
    </row>
    <row r="9" spans="1:30" x14ac:dyDescent="0.15">
      <c r="A9" s="14"/>
      <c r="B9" s="36" t="str">
        <f>B68</f>
        <v>パルスコーン</v>
      </c>
      <c r="C9" s="13" t="s">
        <v>1256</v>
      </c>
      <c r="D9" s="5">
        <f t="shared" ref="D9:I9" si="14">D81</f>
        <v>4</v>
      </c>
      <c r="E9" s="5">
        <f t="shared" si="14"/>
        <v>3</v>
      </c>
      <c r="F9" s="5">
        <f t="shared" si="14"/>
        <v>5</v>
      </c>
      <c r="G9" s="5">
        <f t="shared" si="14"/>
        <v>2</v>
      </c>
      <c r="H9" s="5">
        <f t="shared" si="14"/>
        <v>1</v>
      </c>
      <c r="I9" s="5">
        <f t="shared" si="14"/>
        <v>6</v>
      </c>
      <c r="J9" s="54">
        <f t="shared" si="13"/>
        <v>1</v>
      </c>
      <c r="K9" s="54">
        <f t="shared" ref="K9:K15" si="15">IF(INDEX($N$179:$N$188,ROW()-ROW(K$5))=INDEX($O$178:$X$178,,COLUMN()-COLUMN($I9)),0,P182)</f>
        <v>1</v>
      </c>
      <c r="L9" s="54">
        <f t="shared" ref="L9:L15" si="16">IF(INDEX($N$179:$N$188,ROW()-ROW(L$5))=INDEX($O$178:$X$178,,COLUMN()-COLUMN($I9)),0,Q182)</f>
        <v>4</v>
      </c>
      <c r="M9" s="54">
        <f t="shared" ref="M9:M15" si="17">IF(INDEX($N$179:$N$188,ROW()-ROW(M$5))=INDEX($O$178:$X$178,,COLUMN()-COLUMN($I9)),0,R182)</f>
        <v>0</v>
      </c>
      <c r="N9" s="54">
        <f t="shared" ref="N9:N15" si="18">IF(INDEX($N$179:$N$188,ROW()-ROW(N$5))=INDEX($O$178:$X$178,,COLUMN()-COLUMN($I9)),0,S182)</f>
        <v>0</v>
      </c>
      <c r="O9" s="54">
        <f t="shared" ref="O9:O15" si="19">IF(INDEX($N$179:$N$188,ROW()-ROW(O$5))=INDEX($O$178:$X$178,,COLUMN()-COLUMN($I9)),0,T182)</f>
        <v>4</v>
      </c>
      <c r="P9" s="54">
        <f t="shared" ref="P9:P15" si="20">IF(INDEX($N$179:$N$188,ROW()-ROW(P$5))=INDEX($O$178:$X$178,,COLUMN()-COLUMN($I9)),0,U182)</f>
        <v>4</v>
      </c>
      <c r="Q9" s="54">
        <f t="shared" ref="Q9:Q15" si="21">IF(INDEX($N$179:$N$188,ROW()-ROW(Q$5))=INDEX($O$178:$X$178,,COLUMN()-COLUMN($I9)),0,V182)</f>
        <v>1</v>
      </c>
      <c r="R9" s="54">
        <f t="shared" ref="R9:R15" si="22">IF(INDEX($N$179:$N$188,ROW()-ROW(R$5))=INDEX($O$178:$X$178,,COLUMN()-COLUMN($I9)),0,W182)</f>
        <v>1</v>
      </c>
      <c r="S9" s="54">
        <f t="shared" ref="S9:S15" si="23">IF(INDEX($N$179:$N$188,ROW()-ROW(S$5))=INDEX($O$178:$X$178,,COLUMN()-COLUMN($I9)),0,X182)</f>
        <v>2</v>
      </c>
      <c r="U9" s="26" t="s">
        <v>1209</v>
      </c>
      <c r="V9" s="26" t="s">
        <v>1241</v>
      </c>
      <c r="X9" s="27" t="s">
        <v>1242</v>
      </c>
      <c r="Y9" s="28"/>
      <c r="Z9" s="28"/>
      <c r="AA9" s="32"/>
      <c r="AC9" s="2" t="str">
        <f>INDEX(MF2図鑑!$B$3:$B$668,(ROW()-ROW(AC$2)),1)</f>
        <v>ビーナス</v>
      </c>
      <c r="AD9" s="2" t="s">
        <v>233</v>
      </c>
    </row>
    <row r="10" spans="1:30" x14ac:dyDescent="0.15">
      <c r="A10" s="14"/>
      <c r="B10" s="36" t="str">
        <f>B84</f>
        <v>コロネ</v>
      </c>
      <c r="C10" s="13" t="s">
        <v>1257</v>
      </c>
      <c r="D10" s="5">
        <f t="shared" ref="D10:I10" si="24">D97</f>
        <v>2</v>
      </c>
      <c r="E10" s="5">
        <f t="shared" si="24"/>
        <v>1</v>
      </c>
      <c r="F10" s="5">
        <f t="shared" si="24"/>
        <v>6</v>
      </c>
      <c r="G10" s="5">
        <f t="shared" si="24"/>
        <v>3</v>
      </c>
      <c r="H10" s="5">
        <f t="shared" si="24"/>
        <v>4</v>
      </c>
      <c r="I10" s="5">
        <f t="shared" si="24"/>
        <v>5</v>
      </c>
      <c r="J10" s="54">
        <f t="shared" si="13"/>
        <v>0</v>
      </c>
      <c r="K10" s="54">
        <f t="shared" si="15"/>
        <v>0</v>
      </c>
      <c r="L10" s="54">
        <f t="shared" si="16"/>
        <v>1</v>
      </c>
      <c r="M10" s="54">
        <f t="shared" si="17"/>
        <v>0</v>
      </c>
      <c r="N10" s="54">
        <f t="shared" si="18"/>
        <v>0</v>
      </c>
      <c r="O10" s="54">
        <f t="shared" si="19"/>
        <v>1</v>
      </c>
      <c r="P10" s="54">
        <f t="shared" si="20"/>
        <v>1</v>
      </c>
      <c r="Q10" s="54">
        <f t="shared" si="21"/>
        <v>1</v>
      </c>
      <c r="R10" s="54">
        <f t="shared" si="22"/>
        <v>0</v>
      </c>
      <c r="S10" s="54">
        <f t="shared" si="23"/>
        <v>0</v>
      </c>
      <c r="U10" s="26" t="s">
        <v>131</v>
      </c>
      <c r="V10" s="26">
        <v>2</v>
      </c>
      <c r="X10" s="26">
        <v>6</v>
      </c>
      <c r="Y10" s="27" t="s">
        <v>1243</v>
      </c>
      <c r="Z10" s="28"/>
      <c r="AA10" s="32"/>
      <c r="AC10" s="2" t="str">
        <f>INDEX(MF2図鑑!$B$3:$B$668,(ROW()-ROW(AC$2)),1)</f>
        <v>ディクシー</v>
      </c>
      <c r="AD10" s="2" t="s">
        <v>568</v>
      </c>
    </row>
    <row r="11" spans="1:30" x14ac:dyDescent="0.15">
      <c r="A11" s="14"/>
      <c r="B11" s="36" t="str">
        <f>B100</f>
        <v>ハムオウジ</v>
      </c>
      <c r="C11" s="13" t="s">
        <v>1258</v>
      </c>
      <c r="D11" s="5">
        <f t="shared" ref="D11:I11" si="25">D113</f>
        <v>4</v>
      </c>
      <c r="E11" s="5">
        <f t="shared" si="25"/>
        <v>2</v>
      </c>
      <c r="F11" s="5">
        <f t="shared" si="25"/>
        <v>5</v>
      </c>
      <c r="G11" s="5">
        <f t="shared" si="25"/>
        <v>3</v>
      </c>
      <c r="H11" s="5">
        <f t="shared" si="25"/>
        <v>1</v>
      </c>
      <c r="I11" s="5">
        <f t="shared" si="25"/>
        <v>6</v>
      </c>
      <c r="J11" s="54">
        <f t="shared" si="13"/>
        <v>1</v>
      </c>
      <c r="K11" s="54">
        <f t="shared" si="15"/>
        <v>1</v>
      </c>
      <c r="L11" s="54">
        <f t="shared" si="16"/>
        <v>6</v>
      </c>
      <c r="M11" s="54">
        <f t="shared" si="17"/>
        <v>4</v>
      </c>
      <c r="N11" s="54">
        <f t="shared" si="18"/>
        <v>1</v>
      </c>
      <c r="O11" s="54">
        <f t="shared" si="19"/>
        <v>0</v>
      </c>
      <c r="P11" s="54">
        <f t="shared" si="20"/>
        <v>3</v>
      </c>
      <c r="Q11" s="54">
        <f t="shared" si="21"/>
        <v>0</v>
      </c>
      <c r="R11" s="54">
        <f t="shared" si="22"/>
        <v>1</v>
      </c>
      <c r="S11" s="54">
        <f t="shared" si="23"/>
        <v>1</v>
      </c>
      <c r="U11" s="26" t="s">
        <v>135</v>
      </c>
      <c r="V11" s="26">
        <v>1.5</v>
      </c>
      <c r="X11" s="26">
        <v>4</v>
      </c>
      <c r="Y11" s="27" t="s">
        <v>1244</v>
      </c>
      <c r="Z11" s="28"/>
      <c r="AA11" s="32"/>
      <c r="AC11" s="2" t="str">
        <f>INDEX(MF2図鑑!$B$3:$B$668,(ROW()-ROW(AC$2)),1)</f>
        <v>ジャンヌ</v>
      </c>
      <c r="AD11" s="2" t="s">
        <v>609</v>
      </c>
    </row>
    <row r="12" spans="1:30" x14ac:dyDescent="0.15">
      <c r="A12" s="14"/>
      <c r="B12" s="36" t="str">
        <f>B116</f>
        <v>ハムリーフ</v>
      </c>
      <c r="C12" s="13" t="s">
        <v>1259</v>
      </c>
      <c r="D12" s="5">
        <f t="shared" ref="D12:I12" si="26">D129</f>
        <v>2</v>
      </c>
      <c r="E12" s="5">
        <f t="shared" si="26"/>
        <v>3</v>
      </c>
      <c r="F12" s="5">
        <f t="shared" si="26"/>
        <v>5</v>
      </c>
      <c r="G12" s="5">
        <f t="shared" si="26"/>
        <v>4</v>
      </c>
      <c r="H12" s="5">
        <f t="shared" si="26"/>
        <v>1</v>
      </c>
      <c r="I12" s="5">
        <f t="shared" si="26"/>
        <v>6</v>
      </c>
      <c r="J12" s="54">
        <f t="shared" si="13"/>
        <v>1</v>
      </c>
      <c r="K12" s="54">
        <f t="shared" si="15"/>
        <v>1</v>
      </c>
      <c r="L12" s="54">
        <f t="shared" si="16"/>
        <v>3</v>
      </c>
      <c r="M12" s="54">
        <f t="shared" si="17"/>
        <v>4</v>
      </c>
      <c r="N12" s="54">
        <f t="shared" si="18"/>
        <v>1</v>
      </c>
      <c r="O12" s="54">
        <f t="shared" si="19"/>
        <v>3</v>
      </c>
      <c r="P12" s="54">
        <f t="shared" si="20"/>
        <v>0</v>
      </c>
      <c r="Q12" s="54">
        <f t="shared" si="21"/>
        <v>0</v>
      </c>
      <c r="R12" s="54">
        <f t="shared" si="22"/>
        <v>1</v>
      </c>
      <c r="S12" s="54">
        <f t="shared" si="23"/>
        <v>1</v>
      </c>
      <c r="U12" s="26" t="s">
        <v>144</v>
      </c>
      <c r="V12" s="26">
        <v>1</v>
      </c>
      <c r="X12" s="26">
        <v>3</v>
      </c>
      <c r="Y12" s="27" t="s">
        <v>1245</v>
      </c>
      <c r="Z12" s="28"/>
      <c r="AA12" s="32"/>
      <c r="AC12" s="2" t="str">
        <f>INDEX(MF2図鑑!$B$3:$B$668,(ROW()-ROW(AC$2)),1)</f>
        <v>ミント</v>
      </c>
      <c r="AD12" s="2" t="s">
        <v>733</v>
      </c>
    </row>
    <row r="13" spans="1:30" x14ac:dyDescent="0.15">
      <c r="A13" s="14"/>
      <c r="B13" s="36" t="str">
        <f>B132</f>
        <v>エンジェル</v>
      </c>
      <c r="C13" s="13" t="s">
        <v>1260</v>
      </c>
      <c r="D13" s="5">
        <f t="shared" ref="D13:I13" si="27">D145</f>
        <v>6</v>
      </c>
      <c r="E13" s="5">
        <f t="shared" si="27"/>
        <v>4</v>
      </c>
      <c r="F13" s="5">
        <f t="shared" si="27"/>
        <v>1</v>
      </c>
      <c r="G13" s="5">
        <f t="shared" si="27"/>
        <v>2</v>
      </c>
      <c r="H13" s="5">
        <f t="shared" si="27"/>
        <v>3</v>
      </c>
      <c r="I13" s="5">
        <f t="shared" si="27"/>
        <v>5</v>
      </c>
      <c r="J13" s="54">
        <f t="shared" si="13"/>
        <v>1</v>
      </c>
      <c r="K13" s="54">
        <f t="shared" si="15"/>
        <v>1</v>
      </c>
      <c r="L13" s="54">
        <f t="shared" si="16"/>
        <v>0</v>
      </c>
      <c r="M13" s="54">
        <f t="shared" si="17"/>
        <v>1</v>
      </c>
      <c r="N13" s="54">
        <f t="shared" si="18"/>
        <v>1</v>
      </c>
      <c r="O13" s="54">
        <f t="shared" si="19"/>
        <v>0</v>
      </c>
      <c r="P13" s="54">
        <f t="shared" si="20"/>
        <v>0</v>
      </c>
      <c r="Q13" s="54">
        <f t="shared" si="21"/>
        <v>0</v>
      </c>
      <c r="R13" s="54">
        <f t="shared" si="22"/>
        <v>1</v>
      </c>
      <c r="S13" s="54">
        <f t="shared" si="23"/>
        <v>2</v>
      </c>
      <c r="U13" s="26" t="s">
        <v>134</v>
      </c>
      <c r="V13" s="26">
        <v>0.5</v>
      </c>
      <c r="X13" s="26">
        <v>2</v>
      </c>
      <c r="Y13" s="27" t="s">
        <v>1246</v>
      </c>
      <c r="Z13" s="28"/>
      <c r="AA13" s="32"/>
      <c r="AC13" s="2" t="str">
        <f>INDEX(MF2図鑑!$B$3:$B$668,(ROW()-ROW(AC$2)),1)</f>
        <v>セピアリエーヴル</v>
      </c>
      <c r="AD13" s="2" t="s">
        <v>834</v>
      </c>
    </row>
    <row r="14" spans="1:30" x14ac:dyDescent="0.15">
      <c r="A14" s="14"/>
      <c r="B14" s="36" t="str">
        <f>B148</f>
        <v>セピアリエーヴル</v>
      </c>
      <c r="C14" s="13" t="s">
        <v>1261</v>
      </c>
      <c r="D14" s="5">
        <f t="shared" ref="D14:I14" si="28">D161</f>
        <v>5</v>
      </c>
      <c r="E14" s="5">
        <f t="shared" si="28"/>
        <v>4</v>
      </c>
      <c r="F14" s="5">
        <f t="shared" si="28"/>
        <v>3</v>
      </c>
      <c r="G14" s="5">
        <f t="shared" si="28"/>
        <v>1</v>
      </c>
      <c r="H14" s="5">
        <f t="shared" si="28"/>
        <v>2</v>
      </c>
      <c r="I14" s="5">
        <f t="shared" si="28"/>
        <v>6</v>
      </c>
      <c r="J14" s="54">
        <f t="shared" si="13"/>
        <v>6</v>
      </c>
      <c r="K14" s="54">
        <f t="shared" si="15"/>
        <v>6</v>
      </c>
      <c r="L14" s="54">
        <f t="shared" si="16"/>
        <v>1</v>
      </c>
      <c r="M14" s="54">
        <f t="shared" si="17"/>
        <v>1</v>
      </c>
      <c r="N14" s="54">
        <f t="shared" si="18"/>
        <v>0</v>
      </c>
      <c r="O14" s="54">
        <f t="shared" si="19"/>
        <v>1</v>
      </c>
      <c r="P14" s="54">
        <f t="shared" si="20"/>
        <v>1</v>
      </c>
      <c r="Q14" s="54">
        <f t="shared" si="21"/>
        <v>1</v>
      </c>
      <c r="R14" s="54">
        <f t="shared" si="22"/>
        <v>0</v>
      </c>
      <c r="S14" s="54">
        <f t="shared" si="23"/>
        <v>3</v>
      </c>
      <c r="U14" s="26" t="s">
        <v>133</v>
      </c>
      <c r="V14" s="26">
        <v>0</v>
      </c>
      <c r="X14" s="26">
        <v>1</v>
      </c>
      <c r="Y14" s="27" t="s">
        <v>1247</v>
      </c>
      <c r="Z14" s="28"/>
      <c r="AA14" s="32"/>
      <c r="AC14" s="2" t="str">
        <f>INDEX(MF2図鑑!$B$3:$B$668,(ROW()-ROW(AC$2)),1)</f>
        <v>エンジェル</v>
      </c>
      <c r="AD14" s="2" t="s">
        <v>951</v>
      </c>
    </row>
    <row r="15" spans="1:30" x14ac:dyDescent="0.15">
      <c r="A15" s="15"/>
      <c r="B15" s="36" t="str">
        <f>B164</f>
        <v>ブルードリル</v>
      </c>
      <c r="C15" s="13" t="s">
        <v>1262</v>
      </c>
      <c r="D15" s="5">
        <f t="shared" ref="D15:I15" si="29">D177</f>
        <v>1</v>
      </c>
      <c r="E15" s="5">
        <f t="shared" si="29"/>
        <v>4</v>
      </c>
      <c r="F15" s="5">
        <f t="shared" si="29"/>
        <v>3</v>
      </c>
      <c r="G15" s="5">
        <f t="shared" si="29"/>
        <v>2</v>
      </c>
      <c r="H15" s="5">
        <f t="shared" si="29"/>
        <v>5</v>
      </c>
      <c r="I15" s="5">
        <f t="shared" si="29"/>
        <v>6</v>
      </c>
      <c r="J15" s="54">
        <f t="shared" ref="J15" si="30">IF(INDEX($N$179:$N$188,ROW()-ROW(J$5))=INDEX($O$178:$X$178,,COLUMN()-COLUMN($I15)),0,O188)</f>
        <v>3</v>
      </c>
      <c r="K15" s="54">
        <f t="shared" si="15"/>
        <v>3</v>
      </c>
      <c r="L15" s="54">
        <f t="shared" si="16"/>
        <v>1</v>
      </c>
      <c r="M15" s="54">
        <f t="shared" si="17"/>
        <v>2</v>
      </c>
      <c r="N15" s="54">
        <f t="shared" si="18"/>
        <v>0</v>
      </c>
      <c r="O15" s="54">
        <f t="shared" si="19"/>
        <v>1</v>
      </c>
      <c r="P15" s="54">
        <f t="shared" si="20"/>
        <v>1</v>
      </c>
      <c r="Q15" s="54">
        <f t="shared" si="21"/>
        <v>2</v>
      </c>
      <c r="R15" s="54">
        <f t="shared" si="22"/>
        <v>3</v>
      </c>
      <c r="S15" s="54">
        <f t="shared" si="23"/>
        <v>0</v>
      </c>
      <c r="X15" s="26">
        <v>0</v>
      </c>
      <c r="Y15" s="27" t="s">
        <v>1248</v>
      </c>
      <c r="Z15" s="28"/>
      <c r="AA15" s="32"/>
      <c r="AC15" s="2" t="str">
        <f>INDEX(MF2図鑑!$B$3:$B$668,(ROW()-ROW(AC$2)),1)</f>
        <v>エンジェル(特殊)</v>
      </c>
      <c r="AD15" s="2" t="s">
        <v>1014</v>
      </c>
    </row>
    <row r="16" spans="1:30" x14ac:dyDescent="0.15">
      <c r="J16" s="55"/>
      <c r="K16" s="55"/>
      <c r="L16" s="55"/>
      <c r="M16" s="55"/>
      <c r="N16" s="55"/>
      <c r="O16" s="55"/>
      <c r="P16" s="55"/>
      <c r="Q16" s="55"/>
      <c r="R16" s="55"/>
      <c r="S16" s="55"/>
      <c r="T16" s="55"/>
      <c r="U16" s="55"/>
      <c r="V16" s="55"/>
      <c r="W16" s="55"/>
      <c r="X16" s="55"/>
      <c r="Y16" s="55"/>
      <c r="Z16" s="55"/>
      <c r="AA16" s="55"/>
      <c r="AC16" s="2" t="str">
        <f>INDEX(MF2図鑑!$B$3:$B$668,(ROW()-ROW(AC$2)),1)</f>
        <v>ファー</v>
      </c>
    </row>
    <row r="17" spans="1:29" x14ac:dyDescent="0.15">
      <c r="A17" s="1" t="s">
        <v>1251</v>
      </c>
      <c r="J17" s="55"/>
      <c r="K17" s="55" t="s">
        <v>1263</v>
      </c>
      <c r="L17" s="55"/>
      <c r="M17" s="55"/>
      <c r="N17" s="55"/>
      <c r="O17" s="55"/>
      <c r="P17" s="55"/>
      <c r="Q17" s="55"/>
      <c r="R17" s="55"/>
      <c r="S17" s="55"/>
      <c r="T17" s="55"/>
      <c r="U17" s="55"/>
      <c r="V17" s="55"/>
      <c r="W17" s="55"/>
      <c r="X17" s="55"/>
      <c r="Y17" s="55"/>
      <c r="Z17" s="55"/>
      <c r="AA17" s="55"/>
      <c r="AC17" s="2" t="str">
        <f>INDEX(MF2図鑑!$B$3:$B$668,(ROW()-ROW(AC$2)),1)</f>
        <v>ジーニヤー</v>
      </c>
    </row>
    <row r="18" spans="1:29" x14ac:dyDescent="0.15">
      <c r="J18" s="55"/>
      <c r="K18" s="55"/>
      <c r="L18" s="55"/>
      <c r="M18" s="55"/>
      <c r="N18" s="55"/>
      <c r="O18" s="55"/>
      <c r="P18" s="55"/>
      <c r="Q18" s="55"/>
      <c r="R18" s="55"/>
      <c r="S18" s="55"/>
      <c r="T18" s="55"/>
      <c r="U18" s="55"/>
      <c r="V18" s="55"/>
      <c r="W18" s="55"/>
      <c r="X18" s="55"/>
      <c r="Y18" s="55"/>
      <c r="Z18" s="55"/>
      <c r="AA18" s="55"/>
      <c r="AC18" s="2" t="str">
        <f>INDEX(MF2図鑑!$B$3:$B$668,(ROW()-ROW(AC$2)),1)</f>
        <v>フューチャー</v>
      </c>
    </row>
    <row r="19" spans="1:29" x14ac:dyDescent="0.15">
      <c r="A19" s="37"/>
      <c r="B19" s="38"/>
      <c r="C19" s="39"/>
      <c r="D19" s="39" t="s">
        <v>114</v>
      </c>
      <c r="E19" s="39" t="s">
        <v>115</v>
      </c>
      <c r="F19" s="39" t="s">
        <v>116</v>
      </c>
      <c r="G19" s="39" t="s">
        <v>117</v>
      </c>
      <c r="H19" s="39" t="s">
        <v>118</v>
      </c>
      <c r="I19" s="39" t="s">
        <v>119</v>
      </c>
      <c r="J19" s="55"/>
      <c r="K19" s="55"/>
      <c r="L19" s="55" t="str">
        <f t="shared" ref="L19:L29" si="31">D5</f>
        <v>ラ</v>
      </c>
      <c r="M19" s="55" t="str">
        <f t="shared" ref="M19:M29" si="32">E5</f>
        <v>力</v>
      </c>
      <c r="N19" s="55" t="str">
        <f t="shared" ref="N19:N29" si="33">F5</f>
        <v>賢</v>
      </c>
      <c r="O19" s="55" t="str">
        <f t="shared" ref="O19:O29" si="34">G5</f>
        <v>命</v>
      </c>
      <c r="P19" s="55" t="str">
        <f t="shared" ref="P19:P29" si="35">H5</f>
        <v>避</v>
      </c>
      <c r="Q19" s="55" t="str">
        <f t="shared" ref="Q19:Q29" si="36">I5</f>
        <v>丈</v>
      </c>
      <c r="R19" s="55"/>
      <c r="S19" s="55"/>
      <c r="T19" s="55"/>
      <c r="U19" s="55"/>
      <c r="V19" s="55"/>
      <c r="W19" s="55"/>
      <c r="X19" s="55"/>
      <c r="Y19" s="55"/>
      <c r="Z19" s="55">
        <f>COUNTIF(S19:X19,"OK")</f>
        <v>0</v>
      </c>
      <c r="AA19" s="55"/>
      <c r="AC19" s="2" t="str">
        <f>INDEX(MF2図鑑!$B$3:$B$668,(ROW()-ROW(AC$2)),1)</f>
        <v>フューチャー(特殊)</v>
      </c>
    </row>
    <row r="20" spans="1:29" x14ac:dyDescent="0.15">
      <c r="A20" s="40" t="s">
        <v>1208</v>
      </c>
      <c r="B20" s="7" t="s">
        <v>169</v>
      </c>
      <c r="C20" s="39" t="s">
        <v>1209</v>
      </c>
      <c r="D20" s="39" t="str">
        <f>IFERROR(INDEX(MF2図鑑!$W$3:$AB$668,MATCH($B20,MF2図鑑!$B$3:$B$668,0),MATCH(D19,MF2図鑑!$W$2:$AB$2,0)),"")</f>
        <v>D</v>
      </c>
      <c r="E20" s="39" t="str">
        <f>IFERROR(INDEX(MF2図鑑!$W$3:$AB$668,MATCH($B20,MF2図鑑!$B$3:$B$668,0),MATCH(E19,MF2図鑑!$W$2:$AB$2,0)),"")</f>
        <v>D</v>
      </c>
      <c r="F20" s="39" t="str">
        <f>IFERROR(INDEX(MF2図鑑!$W$3:$AB$668,MATCH($B20,MF2図鑑!$B$3:$B$668,0),MATCH(F19,MF2図鑑!$W$2:$AB$2,0)),"")</f>
        <v>B</v>
      </c>
      <c r="G20" s="39" t="str">
        <f>IFERROR(INDEX(MF2図鑑!$W$3:$AB$668,MATCH($B20,MF2図鑑!$B$3:$B$668,0),MATCH(G19,MF2図鑑!$W$2:$AB$2,0)),"")</f>
        <v>A</v>
      </c>
      <c r="H20" s="39" t="str">
        <f>IFERROR(INDEX(MF2図鑑!$W$3:$AB$668,MATCH($B20,MF2図鑑!$B$3:$B$668,0),MATCH(H19,MF2図鑑!$W$2:$AB$2,0)),"")</f>
        <v>B</v>
      </c>
      <c r="I20" s="39" t="str">
        <f>IFERROR(INDEX(MF2図鑑!$W$3:$AB$668,MATCH($B20,MF2図鑑!$B$3:$B$668,0),MATCH(I19,MF2図鑑!$W$2:$AB$2,0)),"")</f>
        <v>E</v>
      </c>
      <c r="J20" s="55"/>
      <c r="K20" s="55"/>
      <c r="L20" s="55">
        <f t="shared" si="31"/>
        <v>5</v>
      </c>
      <c r="M20" s="55">
        <f t="shared" si="32"/>
        <v>4</v>
      </c>
      <c r="N20" s="55">
        <f t="shared" si="33"/>
        <v>3</v>
      </c>
      <c r="O20" s="55">
        <f t="shared" si="34"/>
        <v>1</v>
      </c>
      <c r="P20" s="55">
        <f t="shared" si="35"/>
        <v>2</v>
      </c>
      <c r="Q20" s="55">
        <f t="shared" si="36"/>
        <v>6</v>
      </c>
      <c r="R20" s="55"/>
      <c r="S20" s="55" t="str">
        <f t="shared" ref="S20:S29" si="37">IF(D$33=L20,"OK","NG")</f>
        <v>OK</v>
      </c>
      <c r="T20" s="55" t="str">
        <f t="shared" ref="T20:T29" si="38">IF(E$33=M20,"OK","NG")</f>
        <v>OK</v>
      </c>
      <c r="U20" s="55" t="str">
        <f t="shared" ref="U20:U29" si="39">IF(F$33=N20,"OK","NG")</f>
        <v>OK</v>
      </c>
      <c r="V20" s="55" t="str">
        <f t="shared" ref="V20:V29" si="40">IF(G$33=O20,"OK","NG")</f>
        <v>OK</v>
      </c>
      <c r="W20" s="55" t="str">
        <f t="shared" ref="W20:W29" si="41">IF(H$33=P20,"OK","NG")</f>
        <v>OK</v>
      </c>
      <c r="X20" s="55" t="str">
        <f t="shared" ref="X20:X29" si="42">IF(I$33=Q20,"OK","NG")</f>
        <v>OK</v>
      </c>
      <c r="Y20" s="55"/>
      <c r="Z20" s="55">
        <f>COUNTIF(S20:X20,"OK")</f>
        <v>6</v>
      </c>
      <c r="AA20" s="55"/>
      <c r="AC20" s="2" t="str">
        <f>INDEX(MF2図鑑!$B$3:$B$668,(ROW()-ROW(AC$2)),1)</f>
        <v>スエコ</v>
      </c>
    </row>
    <row r="21" spans="1:29" x14ac:dyDescent="0.15">
      <c r="A21" s="40"/>
      <c r="B21" s="41"/>
      <c r="C21" s="39" t="s">
        <v>106</v>
      </c>
      <c r="D21" s="39">
        <f>IFERROR(INDEX(MF2図鑑!$Q$3:$V$668,MATCH($B20,MF2図鑑!$B$3:$B$668,0),MATCH(D19,MF2図鑑!$W$2:$AB$2,0)),"")</f>
        <v>80</v>
      </c>
      <c r="E21" s="39">
        <f>IFERROR(INDEX(MF2図鑑!$Q$3:$V$668,MATCH($B20,MF2図鑑!$B$3:$B$668,0),MATCH(E19,MF2図鑑!$W$2:$AB$2,0)),"")</f>
        <v>90</v>
      </c>
      <c r="F21" s="39">
        <f>IFERROR(INDEX(MF2図鑑!$Q$3:$V$668,MATCH($B20,MF2図鑑!$B$3:$B$668,0),MATCH(F19,MF2図鑑!$W$2:$AB$2,0)),"")</f>
        <v>130</v>
      </c>
      <c r="G21" s="39">
        <f>IFERROR(INDEX(MF2図鑑!$Q$3:$V$668,MATCH($B20,MF2図鑑!$B$3:$B$668,0),MATCH(G19,MF2図鑑!$W$2:$AB$2,0)),"")</f>
        <v>160</v>
      </c>
      <c r="H21" s="39">
        <f>IFERROR(INDEX(MF2図鑑!$Q$3:$V$668,MATCH($B20,MF2図鑑!$B$3:$B$668,0),MATCH(H19,MF2図鑑!$W$2:$AB$2,0)),"")</f>
        <v>140</v>
      </c>
      <c r="I21" s="39">
        <f>IFERROR(INDEX(MF2図鑑!$Q$3:$V$668,MATCH($B20,MF2図鑑!$B$3:$B$668,0),MATCH(I19,MF2図鑑!$W$2:$AB$2,0)),"")</f>
        <v>70</v>
      </c>
      <c r="J21" s="55"/>
      <c r="K21" s="55"/>
      <c r="L21" s="55">
        <f t="shared" si="31"/>
        <v>5</v>
      </c>
      <c r="M21" s="55">
        <f t="shared" si="32"/>
        <v>4</v>
      </c>
      <c r="N21" s="55">
        <f t="shared" si="33"/>
        <v>3</v>
      </c>
      <c r="O21" s="55">
        <f t="shared" si="34"/>
        <v>1</v>
      </c>
      <c r="P21" s="55">
        <f t="shared" si="35"/>
        <v>2</v>
      </c>
      <c r="Q21" s="55">
        <f t="shared" si="36"/>
        <v>6</v>
      </c>
      <c r="R21" s="55"/>
      <c r="S21" s="55" t="str">
        <f t="shared" si="37"/>
        <v>OK</v>
      </c>
      <c r="T21" s="55" t="str">
        <f t="shared" si="38"/>
        <v>OK</v>
      </c>
      <c r="U21" s="55" t="str">
        <f t="shared" si="39"/>
        <v>OK</v>
      </c>
      <c r="V21" s="55" t="str">
        <f t="shared" si="40"/>
        <v>OK</v>
      </c>
      <c r="W21" s="55" t="str">
        <f t="shared" si="41"/>
        <v>OK</v>
      </c>
      <c r="X21" s="55" t="str">
        <f t="shared" si="42"/>
        <v>OK</v>
      </c>
      <c r="Y21" s="55"/>
      <c r="Z21" s="55">
        <f t="shared" ref="Z21:Z84" si="43">COUNTIF(S21:X21,"OK")</f>
        <v>6</v>
      </c>
      <c r="AA21" s="55"/>
      <c r="AC21" s="2" t="str">
        <f>INDEX(MF2図鑑!$B$3:$B$668,(ROW()-ROW(AC$2)),1)</f>
        <v>ユキ</v>
      </c>
    </row>
    <row r="22" spans="1:29" x14ac:dyDescent="0.15">
      <c r="A22" s="40" t="s">
        <v>1213</v>
      </c>
      <c r="B22" s="7" t="s">
        <v>1207</v>
      </c>
      <c r="C22" s="39" t="s">
        <v>1214</v>
      </c>
      <c r="D22" s="9"/>
      <c r="E22" s="9"/>
      <c r="F22" s="9"/>
      <c r="G22" s="9"/>
      <c r="H22" s="9"/>
      <c r="I22" s="9"/>
      <c r="J22" s="55"/>
      <c r="K22" s="55"/>
      <c r="L22" s="55">
        <f t="shared" si="31"/>
        <v>4</v>
      </c>
      <c r="M22" s="55">
        <f t="shared" si="32"/>
        <v>2</v>
      </c>
      <c r="N22" s="55">
        <f t="shared" si="33"/>
        <v>5</v>
      </c>
      <c r="O22" s="55">
        <f t="shared" si="34"/>
        <v>3</v>
      </c>
      <c r="P22" s="55">
        <f t="shared" si="35"/>
        <v>1</v>
      </c>
      <c r="Q22" s="55">
        <f t="shared" si="36"/>
        <v>6</v>
      </c>
      <c r="R22" s="55"/>
      <c r="S22" s="55" t="str">
        <f t="shared" si="37"/>
        <v>NG</v>
      </c>
      <c r="T22" s="55" t="str">
        <f t="shared" si="38"/>
        <v>NG</v>
      </c>
      <c r="U22" s="55" t="str">
        <f t="shared" si="39"/>
        <v>NG</v>
      </c>
      <c r="V22" s="55" t="str">
        <f t="shared" si="40"/>
        <v>NG</v>
      </c>
      <c r="W22" s="55" t="str">
        <f t="shared" si="41"/>
        <v>NG</v>
      </c>
      <c r="X22" s="55" t="str">
        <f t="shared" si="42"/>
        <v>OK</v>
      </c>
      <c r="Y22" s="55"/>
      <c r="Z22" s="55">
        <f t="shared" si="43"/>
        <v>1</v>
      </c>
      <c r="AA22" s="55"/>
      <c r="AC22" s="2" t="str">
        <f>INDEX(MF2図鑑!$B$3:$B$668,(ROW()-ROW(AC$2)),1)</f>
        <v>リリム</v>
      </c>
    </row>
    <row r="23" spans="1:29" x14ac:dyDescent="0.15">
      <c r="A23" s="40"/>
      <c r="B23" s="41" t="str">
        <f>IF($B22="ワーム羽化","　　↓羽化後を入力","　　↓変更不要")</f>
        <v>　　↓変更不要</v>
      </c>
      <c r="C23" s="39"/>
      <c r="D23" s="39">
        <f>IF(OR(D22&lt;1,D22&gt;999,ISBLANK(D22)),D21,D22)</f>
        <v>80</v>
      </c>
      <c r="E23" s="39">
        <f t="shared" ref="E23:I23" si="44">IF(OR(E22&lt;1,E22&gt;999,ISBLANK(E22)),E21,E22)</f>
        <v>90</v>
      </c>
      <c r="F23" s="39">
        <f t="shared" si="44"/>
        <v>130</v>
      </c>
      <c r="G23" s="39">
        <f t="shared" si="44"/>
        <v>160</v>
      </c>
      <c r="H23" s="39">
        <f t="shared" si="44"/>
        <v>140</v>
      </c>
      <c r="I23" s="39">
        <f t="shared" si="44"/>
        <v>70</v>
      </c>
      <c r="J23" s="55"/>
      <c r="K23" s="55"/>
      <c r="L23" s="55">
        <f t="shared" si="31"/>
        <v>4</v>
      </c>
      <c r="M23" s="55">
        <f t="shared" si="32"/>
        <v>3</v>
      </c>
      <c r="N23" s="55">
        <f t="shared" si="33"/>
        <v>5</v>
      </c>
      <c r="O23" s="55">
        <f t="shared" si="34"/>
        <v>2</v>
      </c>
      <c r="P23" s="55">
        <f t="shared" si="35"/>
        <v>1</v>
      </c>
      <c r="Q23" s="55">
        <f t="shared" si="36"/>
        <v>6</v>
      </c>
      <c r="R23" s="55"/>
      <c r="S23" s="55" t="str">
        <f t="shared" si="37"/>
        <v>NG</v>
      </c>
      <c r="T23" s="55" t="str">
        <f t="shared" si="38"/>
        <v>NG</v>
      </c>
      <c r="U23" s="55" t="str">
        <f t="shared" si="39"/>
        <v>NG</v>
      </c>
      <c r="V23" s="55" t="str">
        <f t="shared" si="40"/>
        <v>NG</v>
      </c>
      <c r="W23" s="55" t="str">
        <f t="shared" si="41"/>
        <v>NG</v>
      </c>
      <c r="X23" s="55" t="str">
        <f t="shared" si="42"/>
        <v>OK</v>
      </c>
      <c r="Y23" s="55"/>
      <c r="Z23" s="55">
        <f t="shared" si="43"/>
        <v>1</v>
      </c>
      <c r="AA23" s="55"/>
      <c r="AC23" s="2" t="str">
        <f>INDEX(MF2図鑑!$B$3:$B$668,(ROW()-ROW(AC$2)),1)</f>
        <v>ナギサ</v>
      </c>
    </row>
    <row r="24" spans="1:29" x14ac:dyDescent="0.15">
      <c r="A24" s="40"/>
      <c r="B24" s="7" t="s">
        <v>1216</v>
      </c>
      <c r="C24" s="39" t="s">
        <v>1218</v>
      </c>
      <c r="D24" s="39">
        <f t="shared" ref="D24:I24" si="45">D23*INDEX($V$10:$V$14,MATCH(D20,$U$10:$U$14,0),)</f>
        <v>40</v>
      </c>
      <c r="E24" s="39">
        <f t="shared" si="45"/>
        <v>45</v>
      </c>
      <c r="F24" s="39">
        <f t="shared" si="45"/>
        <v>195</v>
      </c>
      <c r="G24" s="39">
        <f t="shared" si="45"/>
        <v>320</v>
      </c>
      <c r="H24" s="39">
        <f t="shared" si="45"/>
        <v>210</v>
      </c>
      <c r="I24" s="39">
        <f t="shared" si="45"/>
        <v>0</v>
      </c>
      <c r="J24" s="55"/>
      <c r="K24" s="55"/>
      <c r="L24" s="55">
        <f t="shared" si="31"/>
        <v>2</v>
      </c>
      <c r="M24" s="55">
        <f t="shared" si="32"/>
        <v>1</v>
      </c>
      <c r="N24" s="55">
        <f t="shared" si="33"/>
        <v>6</v>
      </c>
      <c r="O24" s="55">
        <f t="shared" si="34"/>
        <v>3</v>
      </c>
      <c r="P24" s="55">
        <f t="shared" si="35"/>
        <v>4</v>
      </c>
      <c r="Q24" s="55">
        <f t="shared" si="36"/>
        <v>5</v>
      </c>
      <c r="R24" s="55"/>
      <c r="S24" s="55" t="str">
        <f t="shared" si="37"/>
        <v>NG</v>
      </c>
      <c r="T24" s="55" t="str">
        <f t="shared" si="38"/>
        <v>NG</v>
      </c>
      <c r="U24" s="55" t="str">
        <f t="shared" si="39"/>
        <v>NG</v>
      </c>
      <c r="V24" s="55" t="str">
        <f t="shared" si="40"/>
        <v>NG</v>
      </c>
      <c r="W24" s="55" t="str">
        <f t="shared" si="41"/>
        <v>NG</v>
      </c>
      <c r="X24" s="55" t="str">
        <f t="shared" si="42"/>
        <v>NG</v>
      </c>
      <c r="Y24" s="55"/>
      <c r="Z24" s="55">
        <f t="shared" si="43"/>
        <v>0</v>
      </c>
      <c r="AA24" s="55"/>
      <c r="AC24" s="2" t="str">
        <f>INDEX(MF2図鑑!$B$3:$B$668,(ROW()-ROW(AC$2)),1)</f>
        <v>フォレスト</v>
      </c>
    </row>
    <row r="25" spans="1:29" x14ac:dyDescent="0.15">
      <c r="A25" s="40"/>
      <c r="B25" s="41"/>
      <c r="C25" s="39" t="s">
        <v>1220</v>
      </c>
      <c r="D25" s="39">
        <f>RANK(D24,$D24:$I24,0)</f>
        <v>5</v>
      </c>
      <c r="E25" s="39">
        <f t="shared" ref="E25:I25" si="46">RANK(E24,$D24:$I24,0)</f>
        <v>4</v>
      </c>
      <c r="F25" s="39">
        <f t="shared" si="46"/>
        <v>3</v>
      </c>
      <c r="G25" s="39">
        <f t="shared" si="46"/>
        <v>1</v>
      </c>
      <c r="H25" s="39">
        <f t="shared" si="46"/>
        <v>2</v>
      </c>
      <c r="I25" s="39">
        <f t="shared" si="46"/>
        <v>6</v>
      </c>
      <c r="J25" s="55"/>
      <c r="K25" s="55"/>
      <c r="L25" s="55">
        <f t="shared" si="31"/>
        <v>4</v>
      </c>
      <c r="M25" s="55">
        <f t="shared" si="32"/>
        <v>2</v>
      </c>
      <c r="N25" s="55">
        <f t="shared" si="33"/>
        <v>5</v>
      </c>
      <c r="O25" s="55">
        <f t="shared" si="34"/>
        <v>3</v>
      </c>
      <c r="P25" s="55">
        <f t="shared" si="35"/>
        <v>1</v>
      </c>
      <c r="Q25" s="55">
        <f t="shared" si="36"/>
        <v>6</v>
      </c>
      <c r="R25" s="55"/>
      <c r="S25" s="55" t="str">
        <f t="shared" si="37"/>
        <v>NG</v>
      </c>
      <c r="T25" s="55" t="str">
        <f t="shared" si="38"/>
        <v>NG</v>
      </c>
      <c r="U25" s="55" t="str">
        <f t="shared" si="39"/>
        <v>NG</v>
      </c>
      <c r="V25" s="55" t="str">
        <f t="shared" si="40"/>
        <v>NG</v>
      </c>
      <c r="W25" s="55" t="str">
        <f t="shared" si="41"/>
        <v>NG</v>
      </c>
      <c r="X25" s="55" t="str">
        <f t="shared" si="42"/>
        <v>OK</v>
      </c>
      <c r="Y25" s="55"/>
      <c r="Z25" s="55">
        <f t="shared" si="43"/>
        <v>1</v>
      </c>
      <c r="AA25" s="55"/>
      <c r="AC25" s="2" t="str">
        <f>INDEX(MF2図鑑!$B$3:$B$668,(ROW()-ROW(AC$2)),1)</f>
        <v>リーフ</v>
      </c>
    </row>
    <row r="26" spans="1:29" x14ac:dyDescent="0.15">
      <c r="A26" s="40"/>
      <c r="B26" s="41"/>
      <c r="C26" s="39" t="s">
        <v>1222</v>
      </c>
      <c r="D26" s="39" t="str">
        <f>IF($B22="ワーム羽化",IFERROR(INDEX(MF2図鑑!$W$3:$AB$668,MATCH($B24,MF2図鑑!$B$3:$B$668,0),MATCH(D19,MF2図鑑!$W$2:$AB$2,0)),D20),D20)</f>
        <v>D</v>
      </c>
      <c r="E26" s="39" t="str">
        <f>IF($B22="ワーム羽化",IFERROR(INDEX(MF2図鑑!$W$3:$AB$668,MATCH($B24,MF2図鑑!$B$3:$B$668,0),MATCH(E19,MF2図鑑!$W$2:$AB$2,0)),E20),E20)</f>
        <v>D</v>
      </c>
      <c r="F26" s="39" t="str">
        <f>IF($B22="ワーム羽化",IFERROR(INDEX(MF2図鑑!$W$3:$AB$668,MATCH($B24,MF2図鑑!$B$3:$B$668,0),MATCH(F19,MF2図鑑!$W$2:$AB$2,0)),F20),F20)</f>
        <v>B</v>
      </c>
      <c r="G26" s="39" t="str">
        <f>IF($B22="ワーム羽化",IFERROR(INDEX(MF2図鑑!$W$3:$AB$668,MATCH($B24,MF2図鑑!$B$3:$B$668,0),MATCH(G19,MF2図鑑!$W$2:$AB$2,0)),G20),G20)</f>
        <v>A</v>
      </c>
      <c r="H26" s="39" t="str">
        <f>IF($B22="ワーム羽化",IFERROR(INDEX(MF2図鑑!$W$3:$AB$668,MATCH($B24,MF2図鑑!$B$3:$B$668,0),MATCH(H19,MF2図鑑!$W$2:$AB$2,0)),H20),H20)</f>
        <v>B</v>
      </c>
      <c r="I26" s="39" t="str">
        <f>IF($B22="ワーム羽化",IFERROR(INDEX(MF2図鑑!$W$3:$AB$668,MATCH($B24,MF2図鑑!$B$3:$B$668,0),MATCH(I19,MF2図鑑!$W$2:$AB$2,0)),I20),I20)</f>
        <v>E</v>
      </c>
      <c r="J26" s="55"/>
      <c r="K26" s="55"/>
      <c r="L26" s="55">
        <f t="shared" si="31"/>
        <v>2</v>
      </c>
      <c r="M26" s="55">
        <f t="shared" si="32"/>
        <v>3</v>
      </c>
      <c r="N26" s="55">
        <f t="shared" si="33"/>
        <v>5</v>
      </c>
      <c r="O26" s="55">
        <f t="shared" si="34"/>
        <v>4</v>
      </c>
      <c r="P26" s="55">
        <f t="shared" si="35"/>
        <v>1</v>
      </c>
      <c r="Q26" s="55">
        <f t="shared" si="36"/>
        <v>6</v>
      </c>
      <c r="R26" s="55"/>
      <c r="S26" s="55" t="str">
        <f t="shared" si="37"/>
        <v>NG</v>
      </c>
      <c r="T26" s="55" t="str">
        <f t="shared" si="38"/>
        <v>NG</v>
      </c>
      <c r="U26" s="55" t="str">
        <f t="shared" si="39"/>
        <v>NG</v>
      </c>
      <c r="V26" s="55" t="str">
        <f t="shared" si="40"/>
        <v>NG</v>
      </c>
      <c r="W26" s="55" t="str">
        <f t="shared" si="41"/>
        <v>NG</v>
      </c>
      <c r="X26" s="55" t="str">
        <f t="shared" si="42"/>
        <v>OK</v>
      </c>
      <c r="Y26" s="55"/>
      <c r="Z26" s="55">
        <f t="shared" si="43"/>
        <v>1</v>
      </c>
      <c r="AA26" s="55"/>
      <c r="AC26" s="2" t="str">
        <f>INDEX(MF2図鑑!$B$3:$B$668,(ROW()-ROW(AC$2)),1)</f>
        <v>プリズムシャドウ</v>
      </c>
    </row>
    <row r="27" spans="1:29" x14ac:dyDescent="0.15">
      <c r="A27" s="40"/>
      <c r="B27" s="41"/>
      <c r="C27" s="39" t="s">
        <v>1224</v>
      </c>
      <c r="D27" s="39">
        <f t="shared" ref="D27:I27" si="47">D23*INDEX($V$10:$V$14,MATCH(D26,$U$10:$U$14,0),)</f>
        <v>40</v>
      </c>
      <c r="E27" s="39">
        <f t="shared" si="47"/>
        <v>45</v>
      </c>
      <c r="F27" s="39">
        <f t="shared" si="47"/>
        <v>195</v>
      </c>
      <c r="G27" s="39">
        <f t="shared" si="47"/>
        <v>320</v>
      </c>
      <c r="H27" s="39">
        <f t="shared" si="47"/>
        <v>210</v>
      </c>
      <c r="I27" s="39">
        <f t="shared" si="47"/>
        <v>0</v>
      </c>
      <c r="J27" s="55"/>
      <c r="K27" s="55"/>
      <c r="L27" s="55">
        <f t="shared" si="31"/>
        <v>6</v>
      </c>
      <c r="M27" s="55">
        <f t="shared" si="32"/>
        <v>4</v>
      </c>
      <c r="N27" s="55">
        <f t="shared" si="33"/>
        <v>1</v>
      </c>
      <c r="O27" s="55">
        <f t="shared" si="34"/>
        <v>2</v>
      </c>
      <c r="P27" s="55">
        <f t="shared" si="35"/>
        <v>3</v>
      </c>
      <c r="Q27" s="55">
        <f t="shared" si="36"/>
        <v>5</v>
      </c>
      <c r="R27" s="55"/>
      <c r="S27" s="55" t="str">
        <f t="shared" si="37"/>
        <v>NG</v>
      </c>
      <c r="T27" s="55" t="str">
        <f t="shared" si="38"/>
        <v>OK</v>
      </c>
      <c r="U27" s="55" t="str">
        <f t="shared" si="39"/>
        <v>NG</v>
      </c>
      <c r="V27" s="55" t="str">
        <f t="shared" si="40"/>
        <v>NG</v>
      </c>
      <c r="W27" s="55" t="str">
        <f t="shared" si="41"/>
        <v>NG</v>
      </c>
      <c r="X27" s="55" t="str">
        <f t="shared" si="42"/>
        <v>NG</v>
      </c>
      <c r="Y27" s="55"/>
      <c r="Z27" s="55">
        <f t="shared" si="43"/>
        <v>1</v>
      </c>
      <c r="AA27" s="55"/>
      <c r="AC27" s="2" t="str">
        <f>INDEX(MF2図鑑!$B$3:$B$668,(ROW()-ROW(AC$2)),1)</f>
        <v>ナハトファルター</v>
      </c>
    </row>
    <row r="28" spans="1:29" x14ac:dyDescent="0.15">
      <c r="A28" s="40"/>
      <c r="B28" s="41"/>
      <c r="C28" s="39" t="s">
        <v>1226</v>
      </c>
      <c r="D28" s="39">
        <f>IF($B22="ワーム羽化",RANK(D27,$D27:$I27,0),D25)</f>
        <v>5</v>
      </c>
      <c r="E28" s="39">
        <f t="shared" ref="E28:I28" si="48">IF($B22="ワーム羽化",RANK(E27,$D27:$I27,0),E25)</f>
        <v>4</v>
      </c>
      <c r="F28" s="39">
        <f t="shared" si="48"/>
        <v>3</v>
      </c>
      <c r="G28" s="39">
        <f t="shared" si="48"/>
        <v>1</v>
      </c>
      <c r="H28" s="39">
        <f t="shared" si="48"/>
        <v>2</v>
      </c>
      <c r="I28" s="39">
        <f t="shared" si="48"/>
        <v>6</v>
      </c>
      <c r="J28" s="55"/>
      <c r="K28" s="55"/>
      <c r="L28" s="55">
        <f t="shared" si="31"/>
        <v>5</v>
      </c>
      <c r="M28" s="55">
        <f t="shared" si="32"/>
        <v>4</v>
      </c>
      <c r="N28" s="55">
        <f t="shared" si="33"/>
        <v>3</v>
      </c>
      <c r="O28" s="55">
        <f t="shared" si="34"/>
        <v>1</v>
      </c>
      <c r="P28" s="55">
        <f t="shared" si="35"/>
        <v>2</v>
      </c>
      <c r="Q28" s="55">
        <f t="shared" si="36"/>
        <v>6</v>
      </c>
      <c r="R28" s="55"/>
      <c r="S28" s="55" t="str">
        <f t="shared" si="37"/>
        <v>OK</v>
      </c>
      <c r="T28" s="55" t="str">
        <f t="shared" si="38"/>
        <v>OK</v>
      </c>
      <c r="U28" s="55" t="str">
        <f t="shared" si="39"/>
        <v>OK</v>
      </c>
      <c r="V28" s="55" t="str">
        <f t="shared" si="40"/>
        <v>OK</v>
      </c>
      <c r="W28" s="55" t="str">
        <f t="shared" si="41"/>
        <v>OK</v>
      </c>
      <c r="X28" s="55" t="str">
        <f t="shared" si="42"/>
        <v>OK</v>
      </c>
      <c r="Y28" s="55"/>
      <c r="Z28" s="55">
        <f t="shared" si="43"/>
        <v>6</v>
      </c>
      <c r="AA28" s="55"/>
      <c r="AC28" s="2" t="str">
        <f>INDEX(MF2図鑑!$B$3:$B$668,(ROW()-ROW(AC$2)),1)</f>
        <v>ラベンダーキール</v>
      </c>
    </row>
    <row r="29" spans="1:29" x14ac:dyDescent="0.15">
      <c r="A29" s="40"/>
      <c r="B29" s="41"/>
      <c r="C29" s="39" t="s">
        <v>1228</v>
      </c>
      <c r="D29" s="39">
        <f>RANK(D23,$D23:$I23,0)</f>
        <v>5</v>
      </c>
      <c r="E29" s="39">
        <f t="shared" ref="E29:I29" si="49">RANK(E23,$D23:$I23,0)</f>
        <v>4</v>
      </c>
      <c r="F29" s="39">
        <f t="shared" si="49"/>
        <v>3</v>
      </c>
      <c r="G29" s="39">
        <f t="shared" si="49"/>
        <v>1</v>
      </c>
      <c r="H29" s="39">
        <f t="shared" si="49"/>
        <v>2</v>
      </c>
      <c r="I29" s="39">
        <f t="shared" si="49"/>
        <v>6</v>
      </c>
      <c r="J29" s="55"/>
      <c r="K29" s="55"/>
      <c r="L29" s="55">
        <f t="shared" si="31"/>
        <v>1</v>
      </c>
      <c r="M29" s="55">
        <f t="shared" si="32"/>
        <v>4</v>
      </c>
      <c r="N29" s="55">
        <f t="shared" si="33"/>
        <v>3</v>
      </c>
      <c r="O29" s="55">
        <f t="shared" si="34"/>
        <v>2</v>
      </c>
      <c r="P29" s="55">
        <f t="shared" si="35"/>
        <v>5</v>
      </c>
      <c r="Q29" s="55">
        <f t="shared" si="36"/>
        <v>6</v>
      </c>
      <c r="R29" s="55"/>
      <c r="S29" s="55" t="str">
        <f t="shared" si="37"/>
        <v>NG</v>
      </c>
      <c r="T29" s="55" t="str">
        <f t="shared" si="38"/>
        <v>OK</v>
      </c>
      <c r="U29" s="55" t="str">
        <f t="shared" si="39"/>
        <v>OK</v>
      </c>
      <c r="V29" s="55" t="str">
        <f t="shared" si="40"/>
        <v>NG</v>
      </c>
      <c r="W29" s="55" t="str">
        <f t="shared" si="41"/>
        <v>NG</v>
      </c>
      <c r="X29" s="55" t="str">
        <f t="shared" si="42"/>
        <v>OK</v>
      </c>
      <c r="Y29" s="55"/>
      <c r="Z29" s="55">
        <f t="shared" si="43"/>
        <v>3</v>
      </c>
      <c r="AA29" s="55"/>
      <c r="AC29" s="2" t="str">
        <f>INDEX(MF2図鑑!$B$3:$B$668,(ROW()-ROW(AC$2)),1)</f>
        <v>ポワゾン</v>
      </c>
    </row>
    <row r="30" spans="1:29" x14ac:dyDescent="0.15">
      <c r="A30" s="40"/>
      <c r="B30" s="41"/>
      <c r="C30" s="39" t="s">
        <v>1230</v>
      </c>
      <c r="D30" s="39">
        <f>RANK(D21,$D21:$I21,0)</f>
        <v>5</v>
      </c>
      <c r="E30" s="39">
        <f t="shared" ref="E30:I30" si="50">RANK(E21,$D21:$I21,0)</f>
        <v>4</v>
      </c>
      <c r="F30" s="39">
        <f t="shared" si="50"/>
        <v>3</v>
      </c>
      <c r="G30" s="39">
        <f t="shared" si="50"/>
        <v>1</v>
      </c>
      <c r="H30" s="39">
        <f t="shared" si="50"/>
        <v>2</v>
      </c>
      <c r="I30" s="39">
        <f t="shared" si="50"/>
        <v>6</v>
      </c>
      <c r="J30" s="55"/>
      <c r="K30" s="55"/>
      <c r="L30" s="55"/>
      <c r="M30" s="55"/>
      <c r="N30" s="55"/>
      <c r="O30" s="55"/>
      <c r="P30" s="55"/>
      <c r="Q30" s="55"/>
      <c r="R30" s="55"/>
      <c r="S30" s="55"/>
      <c r="T30" s="55"/>
      <c r="U30" s="55"/>
      <c r="V30" s="55"/>
      <c r="W30" s="55"/>
      <c r="X30" s="55"/>
      <c r="Y30" s="55"/>
      <c r="Z30" s="55">
        <f t="shared" si="43"/>
        <v>0</v>
      </c>
      <c r="AA30" s="55"/>
      <c r="AC30" s="2" t="str">
        <f>INDEX(MF2図鑑!$B$3:$B$668,(ROW()-ROW(AC$2)),1)</f>
        <v>ポワゾン(レア1)</v>
      </c>
    </row>
    <row r="31" spans="1:29" x14ac:dyDescent="0.15">
      <c r="A31" s="40"/>
      <c r="B31" s="41"/>
      <c r="C31" s="39" t="s">
        <v>1231</v>
      </c>
      <c r="D31" s="39">
        <v>6</v>
      </c>
      <c r="E31" s="39">
        <v>5</v>
      </c>
      <c r="F31" s="39">
        <v>4</v>
      </c>
      <c r="G31" s="39">
        <v>3</v>
      </c>
      <c r="H31" s="39">
        <v>2</v>
      </c>
      <c r="I31" s="39">
        <v>1</v>
      </c>
      <c r="J31" s="55"/>
      <c r="K31" s="55"/>
      <c r="L31" s="55"/>
      <c r="M31" s="55"/>
      <c r="N31" s="55"/>
      <c r="O31" s="55"/>
      <c r="P31" s="55"/>
      <c r="Q31" s="55"/>
      <c r="R31" s="55"/>
      <c r="S31" s="55"/>
      <c r="T31" s="55"/>
      <c r="U31" s="55"/>
      <c r="V31" s="55"/>
      <c r="W31" s="55"/>
      <c r="X31" s="55"/>
      <c r="Y31" s="55"/>
      <c r="Z31" s="55">
        <f t="shared" si="43"/>
        <v>0</v>
      </c>
      <c r="AA31" s="55"/>
      <c r="AC31" s="2" t="str">
        <f>INDEX(MF2図鑑!$B$3:$B$668,(ROW()-ROW(AC$2)),1)</f>
        <v>ポワゾン(レア2)</v>
      </c>
    </row>
    <row r="32" spans="1:29" x14ac:dyDescent="0.15">
      <c r="A32" s="40"/>
      <c r="B32" s="41"/>
      <c r="C32" s="39" t="s">
        <v>1233</v>
      </c>
      <c r="D32" s="39">
        <f>D25+0.1*D28+0.01*D29+0.001*D30+0.0001*D31</f>
        <v>5.5556000000000001</v>
      </c>
      <c r="E32" s="39">
        <f t="shared" ref="E32:I32" si="51">E25+0.1*E28+0.01*E29+0.001*E30+0.0001*E31</f>
        <v>4.4444999999999997</v>
      </c>
      <c r="F32" s="39">
        <f t="shared" si="51"/>
        <v>3.3333999999999997</v>
      </c>
      <c r="G32" s="39">
        <f t="shared" si="51"/>
        <v>1.1113</v>
      </c>
      <c r="H32" s="39">
        <f t="shared" si="51"/>
        <v>2.2222</v>
      </c>
      <c r="I32" s="39">
        <f t="shared" si="51"/>
        <v>6.6660999999999992</v>
      </c>
      <c r="J32" s="55"/>
      <c r="K32" s="55"/>
      <c r="L32" s="55"/>
      <c r="M32" s="55"/>
      <c r="N32" s="55"/>
      <c r="O32" s="55"/>
      <c r="P32" s="55"/>
      <c r="Q32" s="55"/>
      <c r="R32" s="55"/>
      <c r="S32" s="55"/>
      <c r="T32" s="55"/>
      <c r="U32" s="55"/>
      <c r="V32" s="55"/>
      <c r="W32" s="55"/>
      <c r="X32" s="55"/>
      <c r="Y32" s="55"/>
      <c r="Z32" s="55">
        <f t="shared" si="43"/>
        <v>0</v>
      </c>
      <c r="AA32" s="55"/>
      <c r="AC32" s="2" t="str">
        <f>INDEX(MF2図鑑!$B$3:$B$668,(ROW()-ROW(AC$2)),1)</f>
        <v>カスミ</v>
      </c>
    </row>
    <row r="33" spans="1:29" x14ac:dyDescent="0.15">
      <c r="A33" s="42"/>
      <c r="B33" s="43"/>
      <c r="C33" s="39" t="s">
        <v>112</v>
      </c>
      <c r="D33" s="39">
        <f>IF($B20="すえきすえぞー(レア1)",MF2図鑑!AC$419,RANK(D32,$D32:$I32,1))</f>
        <v>5</v>
      </c>
      <c r="E33" s="39">
        <f>IF($B20="すえきすえぞー(レア1)",MF2図鑑!AD$419,RANK(E32,$D32:$I32,1))</f>
        <v>4</v>
      </c>
      <c r="F33" s="39">
        <f>IF($B20="すえきすえぞー(レア1)",MF2図鑑!AE$419,RANK(F32,$D32:$I32,1))</f>
        <v>3</v>
      </c>
      <c r="G33" s="39">
        <f>IF($B20="すえきすえぞー(レア1)",MF2図鑑!AF$419,RANK(G32,$D32:$I32,1))</f>
        <v>1</v>
      </c>
      <c r="H33" s="39">
        <f>IF($B20="すえきすえぞー(レア1)",MF2図鑑!AG$419,RANK(H32,$D32:$I32,1))</f>
        <v>2</v>
      </c>
      <c r="I33" s="39">
        <f>IF($B20="すえきすえぞー(レア1)",MF2図鑑!AH$419,RANK(I32,$D32:$I32,1))</f>
        <v>6</v>
      </c>
      <c r="J33" s="55"/>
      <c r="K33" s="55"/>
      <c r="L33" s="55"/>
      <c r="M33" s="55"/>
      <c r="N33" s="55"/>
      <c r="O33" s="55"/>
      <c r="P33" s="55"/>
      <c r="Q33" s="55"/>
      <c r="R33" s="55"/>
      <c r="S33" s="55"/>
      <c r="T33" s="55"/>
      <c r="U33" s="55"/>
      <c r="V33" s="55"/>
      <c r="W33" s="55"/>
      <c r="X33" s="55"/>
      <c r="Y33" s="55"/>
      <c r="Z33" s="55">
        <f t="shared" si="43"/>
        <v>0</v>
      </c>
      <c r="AA33" s="55"/>
      <c r="AC33" s="2" t="str">
        <f>INDEX(MF2図鑑!$B$3:$B$668,(ROW()-ROW(AC$2)),1)</f>
        <v>カスミ(レア1)</v>
      </c>
    </row>
    <row r="34" spans="1:29" x14ac:dyDescent="0.15">
      <c r="J34" s="55"/>
      <c r="K34" s="55"/>
      <c r="L34" s="55"/>
      <c r="M34" s="55"/>
      <c r="N34" s="55"/>
      <c r="O34" s="55"/>
      <c r="P34" s="55"/>
      <c r="Q34" s="55"/>
      <c r="R34" s="55"/>
      <c r="S34" s="55"/>
      <c r="T34" s="55"/>
      <c r="U34" s="55"/>
      <c r="V34" s="55"/>
      <c r="W34" s="55"/>
      <c r="X34" s="55"/>
      <c r="Y34" s="55"/>
      <c r="Z34" s="55">
        <f t="shared" si="43"/>
        <v>0</v>
      </c>
      <c r="AA34" s="55"/>
      <c r="AC34" s="2" t="str">
        <f>INDEX(MF2図鑑!$B$3:$B$668,(ROW()-ROW(AC$2)),1)</f>
        <v>カスミ(レア2)</v>
      </c>
    </row>
    <row r="35" spans="1:29" x14ac:dyDescent="0.15">
      <c r="A35" s="44"/>
      <c r="B35" s="45"/>
      <c r="C35" s="46"/>
      <c r="D35" s="46" t="s">
        <v>114</v>
      </c>
      <c r="E35" s="46" t="s">
        <v>115</v>
      </c>
      <c r="F35" s="46" t="s">
        <v>116</v>
      </c>
      <c r="G35" s="46" t="s">
        <v>117</v>
      </c>
      <c r="H35" s="46" t="s">
        <v>118</v>
      </c>
      <c r="I35" s="46" t="s">
        <v>119</v>
      </c>
      <c r="J35" s="55"/>
      <c r="K35" s="55"/>
      <c r="L35" s="55" t="str">
        <f>L19</f>
        <v>ラ</v>
      </c>
      <c r="M35" s="55" t="str">
        <f t="shared" ref="M35:Q35" si="52">M19</f>
        <v>力</v>
      </c>
      <c r="N35" s="55" t="str">
        <f t="shared" si="52"/>
        <v>賢</v>
      </c>
      <c r="O35" s="55" t="str">
        <f t="shared" si="52"/>
        <v>命</v>
      </c>
      <c r="P35" s="55" t="str">
        <f t="shared" si="52"/>
        <v>避</v>
      </c>
      <c r="Q35" s="55" t="str">
        <f t="shared" si="52"/>
        <v>丈</v>
      </c>
      <c r="R35" s="55"/>
      <c r="S35" s="55"/>
      <c r="T35" s="55"/>
      <c r="U35" s="55"/>
      <c r="V35" s="55"/>
      <c r="W35" s="55"/>
      <c r="X35" s="55"/>
      <c r="Y35" s="55"/>
      <c r="Z35" s="55">
        <f t="shared" si="43"/>
        <v>0</v>
      </c>
      <c r="AA35" s="55"/>
      <c r="AC35" s="2" t="str">
        <f>INDEX(MF2図鑑!$B$3:$B$668,(ROW()-ROW(AC$2)),1)</f>
        <v>カスミ(レア3)</v>
      </c>
    </row>
    <row r="36" spans="1:29" x14ac:dyDescent="0.15">
      <c r="A36" s="47" t="s">
        <v>1237</v>
      </c>
      <c r="B36" s="7" t="s">
        <v>514</v>
      </c>
      <c r="C36" s="46" t="s">
        <v>1209</v>
      </c>
      <c r="D36" s="46" t="str">
        <f>IFERROR(INDEX(MF2図鑑!$W$3:$AB$668,MATCH($B36,MF2図鑑!$B$3:$B$668,0),MATCH(D35,MF2図鑑!$W$2:$AB$2,0)),"")</f>
        <v>D</v>
      </c>
      <c r="E36" s="46" t="str">
        <f>IFERROR(INDEX(MF2図鑑!$W$3:$AB$668,MATCH($B36,MF2図鑑!$B$3:$B$668,0),MATCH(E35,MF2図鑑!$W$2:$AB$2,0)),"")</f>
        <v>C</v>
      </c>
      <c r="F36" s="46" t="str">
        <f>IFERROR(INDEX(MF2図鑑!$W$3:$AB$668,MATCH($B36,MF2図鑑!$B$3:$B$668,0),MATCH(F35,MF2図鑑!$W$2:$AB$2,0)),"")</f>
        <v>C</v>
      </c>
      <c r="G36" s="46" t="str">
        <f>IFERROR(INDEX(MF2図鑑!$W$3:$AB$668,MATCH($B36,MF2図鑑!$B$3:$B$668,0),MATCH(G35,MF2図鑑!$W$2:$AB$2,0)),"")</f>
        <v>B</v>
      </c>
      <c r="H36" s="46" t="str">
        <f>IFERROR(INDEX(MF2図鑑!$W$3:$AB$668,MATCH($B36,MF2図鑑!$B$3:$B$668,0),MATCH(H35,MF2図鑑!$W$2:$AB$2,0)),"")</f>
        <v>B</v>
      </c>
      <c r="I36" s="46" t="str">
        <f>IFERROR(INDEX(MF2図鑑!$W$3:$AB$668,MATCH($B36,MF2図鑑!$B$3:$B$668,0),MATCH(I35,MF2図鑑!$W$2:$AB$2,0)),"")</f>
        <v>E</v>
      </c>
      <c r="J36" s="55"/>
      <c r="K36" s="55"/>
      <c r="L36" s="55">
        <f t="shared" ref="L36:Q45" si="53">L20</f>
        <v>5</v>
      </c>
      <c r="M36" s="55">
        <f t="shared" si="53"/>
        <v>4</v>
      </c>
      <c r="N36" s="55">
        <f t="shared" si="53"/>
        <v>3</v>
      </c>
      <c r="O36" s="55">
        <f t="shared" si="53"/>
        <v>1</v>
      </c>
      <c r="P36" s="55">
        <f t="shared" si="53"/>
        <v>2</v>
      </c>
      <c r="Q36" s="55">
        <f t="shared" si="53"/>
        <v>6</v>
      </c>
      <c r="R36" s="55"/>
      <c r="S36" s="55" t="str">
        <f t="shared" ref="S36:S45" si="54">IF(D$49=L36,"OK","NG")</f>
        <v>OK</v>
      </c>
      <c r="T36" s="55" t="str">
        <f t="shared" ref="T36:T45" si="55">IF(E$49=M36,"OK","NG")</f>
        <v>OK</v>
      </c>
      <c r="U36" s="55" t="str">
        <f t="shared" ref="U36:U45" si="56">IF(F$49=N36,"OK","NG")</f>
        <v>OK</v>
      </c>
      <c r="V36" s="55" t="str">
        <f t="shared" ref="V36:V45" si="57">IF(G$49=O36,"OK","NG")</f>
        <v>OK</v>
      </c>
      <c r="W36" s="55" t="str">
        <f t="shared" ref="W36:W45" si="58">IF(H$49=P36,"OK","NG")</f>
        <v>OK</v>
      </c>
      <c r="X36" s="55" t="str">
        <f t="shared" ref="X36:X45" si="59">IF(I$49=Q36,"OK","NG")</f>
        <v>OK</v>
      </c>
      <c r="Y36" s="55"/>
      <c r="Z36" s="55">
        <f t="shared" si="43"/>
        <v>6</v>
      </c>
      <c r="AA36" s="55"/>
      <c r="AC36" s="2" t="str">
        <f>INDEX(MF2図鑑!$B$3:$B$668,(ROW()-ROW(AC$2)),1)</f>
        <v>カスミ(レア4)</v>
      </c>
    </row>
    <row r="37" spans="1:29" x14ac:dyDescent="0.15">
      <c r="A37" s="47"/>
      <c r="B37" s="48"/>
      <c r="C37" s="46" t="s">
        <v>106</v>
      </c>
      <c r="D37" s="46">
        <f>IFERROR(INDEX(MF2図鑑!$Q$3:$V$668,MATCH($B36,MF2図鑑!$B$3:$B$668,0),MATCH(D35,MF2図鑑!$W$2:$AB$2,0)),"")</f>
        <v>80</v>
      </c>
      <c r="E37" s="46">
        <f>IFERROR(INDEX(MF2図鑑!$Q$3:$V$668,MATCH($B36,MF2図鑑!$B$3:$B$668,0),MATCH(E35,MF2図鑑!$W$2:$AB$2,0)),"")</f>
        <v>100</v>
      </c>
      <c r="F37" s="46">
        <f>IFERROR(INDEX(MF2図鑑!$Q$3:$V$668,MATCH($B36,MF2図鑑!$B$3:$B$668,0),MATCH(F35,MF2図鑑!$W$2:$AB$2,0)),"")</f>
        <v>120</v>
      </c>
      <c r="G37" s="46">
        <f>IFERROR(INDEX(MF2図鑑!$Q$3:$V$668,MATCH($B36,MF2図鑑!$B$3:$B$668,0),MATCH(G35,MF2図鑑!$W$2:$AB$2,0)),"")</f>
        <v>150</v>
      </c>
      <c r="H37" s="46">
        <f>IFERROR(INDEX(MF2図鑑!$Q$3:$V$668,MATCH($B36,MF2図鑑!$B$3:$B$668,0),MATCH(H35,MF2図鑑!$W$2:$AB$2,0)),"")</f>
        <v>140</v>
      </c>
      <c r="I37" s="46">
        <f>IFERROR(INDEX(MF2図鑑!$Q$3:$V$668,MATCH($B36,MF2図鑑!$B$3:$B$668,0),MATCH(I35,MF2図鑑!$W$2:$AB$2,0)),"")</f>
        <v>70</v>
      </c>
      <c r="J37" s="55"/>
      <c r="K37" s="55"/>
      <c r="L37" s="55">
        <f t="shared" si="53"/>
        <v>5</v>
      </c>
      <c r="M37" s="55">
        <f t="shared" si="53"/>
        <v>4</v>
      </c>
      <c r="N37" s="55">
        <f t="shared" si="53"/>
        <v>3</v>
      </c>
      <c r="O37" s="55">
        <f t="shared" si="53"/>
        <v>1</v>
      </c>
      <c r="P37" s="55">
        <f t="shared" si="53"/>
        <v>2</v>
      </c>
      <c r="Q37" s="55">
        <f t="shared" si="53"/>
        <v>6</v>
      </c>
      <c r="R37" s="55"/>
      <c r="S37" s="55" t="str">
        <f t="shared" si="54"/>
        <v>OK</v>
      </c>
      <c r="T37" s="55" t="str">
        <f t="shared" si="55"/>
        <v>OK</v>
      </c>
      <c r="U37" s="55" t="str">
        <f t="shared" si="56"/>
        <v>OK</v>
      </c>
      <c r="V37" s="55" t="str">
        <f t="shared" si="57"/>
        <v>OK</v>
      </c>
      <c r="W37" s="55" t="str">
        <f t="shared" si="58"/>
        <v>OK</v>
      </c>
      <c r="X37" s="55" t="str">
        <f t="shared" si="59"/>
        <v>OK</v>
      </c>
      <c r="Y37" s="55"/>
      <c r="Z37" s="55">
        <f t="shared" si="43"/>
        <v>6</v>
      </c>
      <c r="AA37" s="55"/>
      <c r="AC37" s="2" t="str">
        <f>INDEX(MF2図鑑!$B$3:$B$668,(ROW()-ROW(AC$2)),1)</f>
        <v>ミーア</v>
      </c>
    </row>
    <row r="38" spans="1:29" x14ac:dyDescent="0.15">
      <c r="A38" s="47" t="s">
        <v>1213</v>
      </c>
      <c r="B38" s="7" t="s">
        <v>1207</v>
      </c>
      <c r="C38" s="46" t="s">
        <v>1214</v>
      </c>
      <c r="D38" s="9"/>
      <c r="E38" s="9"/>
      <c r="F38" s="9"/>
      <c r="G38" s="9"/>
      <c r="H38" s="9"/>
      <c r="I38" s="9"/>
      <c r="J38" s="55"/>
      <c r="K38" s="55"/>
      <c r="L38" s="55">
        <f t="shared" si="53"/>
        <v>4</v>
      </c>
      <c r="M38" s="55">
        <f t="shared" si="53"/>
        <v>2</v>
      </c>
      <c r="N38" s="55">
        <f t="shared" si="53"/>
        <v>5</v>
      </c>
      <c r="O38" s="55">
        <f t="shared" si="53"/>
        <v>3</v>
      </c>
      <c r="P38" s="55">
        <f t="shared" si="53"/>
        <v>1</v>
      </c>
      <c r="Q38" s="55">
        <f t="shared" si="53"/>
        <v>6</v>
      </c>
      <c r="R38" s="55"/>
      <c r="S38" s="55" t="str">
        <f t="shared" si="54"/>
        <v>NG</v>
      </c>
      <c r="T38" s="55" t="str">
        <f t="shared" si="55"/>
        <v>NG</v>
      </c>
      <c r="U38" s="55" t="str">
        <f t="shared" si="56"/>
        <v>NG</v>
      </c>
      <c r="V38" s="55" t="str">
        <f t="shared" si="57"/>
        <v>NG</v>
      </c>
      <c r="W38" s="55" t="str">
        <f t="shared" si="58"/>
        <v>NG</v>
      </c>
      <c r="X38" s="55" t="str">
        <f t="shared" si="59"/>
        <v>OK</v>
      </c>
      <c r="Y38" s="55"/>
      <c r="Z38" s="55">
        <f t="shared" si="43"/>
        <v>1</v>
      </c>
      <c r="AA38" s="55"/>
      <c r="AC38" s="2" t="str">
        <f>INDEX(MF2図鑑!$B$3:$B$668,(ROW()-ROW(AC$2)),1)</f>
        <v>ミーア(レア1)</v>
      </c>
    </row>
    <row r="39" spans="1:29" x14ac:dyDescent="0.15">
      <c r="A39" s="47"/>
      <c r="B39" s="48" t="str">
        <f>IF($B38="ワーム羽化","　　↓羽化後を入力","　　↓変更不要")</f>
        <v>　　↓変更不要</v>
      </c>
      <c r="C39" s="46"/>
      <c r="D39" s="46">
        <f>IF(OR(D38&lt;1,D38&gt;999,ISBLANK(D38)),D37,D38)</f>
        <v>80</v>
      </c>
      <c r="E39" s="46">
        <f t="shared" ref="E39:I39" si="60">IF(OR(E38&lt;1,E38&gt;999,ISBLANK(E38)),E37,E38)</f>
        <v>100</v>
      </c>
      <c r="F39" s="46">
        <f t="shared" si="60"/>
        <v>120</v>
      </c>
      <c r="G39" s="46">
        <f t="shared" si="60"/>
        <v>150</v>
      </c>
      <c r="H39" s="46">
        <f t="shared" si="60"/>
        <v>140</v>
      </c>
      <c r="I39" s="46">
        <f t="shared" si="60"/>
        <v>70</v>
      </c>
      <c r="J39" s="55"/>
      <c r="K39" s="55"/>
      <c r="L39" s="55">
        <f t="shared" si="53"/>
        <v>4</v>
      </c>
      <c r="M39" s="55">
        <f t="shared" si="53"/>
        <v>3</v>
      </c>
      <c r="N39" s="55">
        <f t="shared" si="53"/>
        <v>5</v>
      </c>
      <c r="O39" s="55">
        <f t="shared" si="53"/>
        <v>2</v>
      </c>
      <c r="P39" s="55">
        <f t="shared" si="53"/>
        <v>1</v>
      </c>
      <c r="Q39" s="55">
        <f t="shared" si="53"/>
        <v>6</v>
      </c>
      <c r="R39" s="55"/>
      <c r="S39" s="55" t="str">
        <f t="shared" si="54"/>
        <v>NG</v>
      </c>
      <c r="T39" s="55" t="str">
        <f t="shared" si="55"/>
        <v>NG</v>
      </c>
      <c r="U39" s="55" t="str">
        <f t="shared" si="56"/>
        <v>NG</v>
      </c>
      <c r="V39" s="55" t="str">
        <f t="shared" si="57"/>
        <v>NG</v>
      </c>
      <c r="W39" s="55" t="str">
        <f t="shared" si="58"/>
        <v>NG</v>
      </c>
      <c r="X39" s="55" t="str">
        <f t="shared" si="59"/>
        <v>OK</v>
      </c>
      <c r="Y39" s="55"/>
      <c r="Z39" s="55">
        <f t="shared" si="43"/>
        <v>1</v>
      </c>
      <c r="AA39" s="55"/>
      <c r="AC39" s="2" t="str">
        <f>INDEX(MF2図鑑!$B$3:$B$668,(ROW()-ROW(AC$2)),1)</f>
        <v>アテナ</v>
      </c>
    </row>
    <row r="40" spans="1:29" x14ac:dyDescent="0.15">
      <c r="A40" s="47"/>
      <c r="B40" s="7" t="s">
        <v>1216</v>
      </c>
      <c r="C40" s="46" t="s">
        <v>1218</v>
      </c>
      <c r="D40" s="46">
        <f t="shared" ref="D40:I40" si="61">D39*INDEX($V$10:$V$14,MATCH(D36,$U$10:$U$14,0),)</f>
        <v>40</v>
      </c>
      <c r="E40" s="46">
        <f t="shared" si="61"/>
        <v>100</v>
      </c>
      <c r="F40" s="46">
        <f t="shared" si="61"/>
        <v>120</v>
      </c>
      <c r="G40" s="46">
        <f t="shared" si="61"/>
        <v>225</v>
      </c>
      <c r="H40" s="46">
        <f t="shared" si="61"/>
        <v>210</v>
      </c>
      <c r="I40" s="46">
        <f t="shared" si="61"/>
        <v>0</v>
      </c>
      <c r="J40" s="55"/>
      <c r="K40" s="55"/>
      <c r="L40" s="55">
        <f t="shared" si="53"/>
        <v>2</v>
      </c>
      <c r="M40" s="55">
        <f t="shared" si="53"/>
        <v>1</v>
      </c>
      <c r="N40" s="55">
        <f t="shared" si="53"/>
        <v>6</v>
      </c>
      <c r="O40" s="55">
        <f t="shared" si="53"/>
        <v>3</v>
      </c>
      <c r="P40" s="55">
        <f t="shared" si="53"/>
        <v>4</v>
      </c>
      <c r="Q40" s="55">
        <f t="shared" si="53"/>
        <v>5</v>
      </c>
      <c r="R40" s="55"/>
      <c r="S40" s="55" t="str">
        <f t="shared" si="54"/>
        <v>NG</v>
      </c>
      <c r="T40" s="55" t="str">
        <f t="shared" si="55"/>
        <v>NG</v>
      </c>
      <c r="U40" s="55" t="str">
        <f t="shared" si="56"/>
        <v>NG</v>
      </c>
      <c r="V40" s="55" t="str">
        <f t="shared" si="57"/>
        <v>NG</v>
      </c>
      <c r="W40" s="55" t="str">
        <f t="shared" si="58"/>
        <v>NG</v>
      </c>
      <c r="X40" s="55" t="str">
        <f t="shared" si="59"/>
        <v>NG</v>
      </c>
      <c r="Y40" s="55"/>
      <c r="Z40" s="55">
        <f t="shared" si="43"/>
        <v>0</v>
      </c>
      <c r="AA40" s="55"/>
      <c r="AC40" s="2" t="str">
        <f>INDEX(MF2図鑑!$B$3:$B$668,(ROW()-ROW(AC$2)),1)</f>
        <v>ドラゴン</v>
      </c>
    </row>
    <row r="41" spans="1:29" x14ac:dyDescent="0.15">
      <c r="A41" s="47"/>
      <c r="B41" s="48"/>
      <c r="C41" s="46" t="s">
        <v>1220</v>
      </c>
      <c r="D41" s="46">
        <f>RANK(D40,$D40:$I40,0)</f>
        <v>5</v>
      </c>
      <c r="E41" s="46">
        <f t="shared" ref="E41:I41" si="62">RANK(E40,$D40:$I40,0)</f>
        <v>4</v>
      </c>
      <c r="F41" s="46">
        <f t="shared" si="62"/>
        <v>3</v>
      </c>
      <c r="G41" s="46">
        <f t="shared" si="62"/>
        <v>1</v>
      </c>
      <c r="H41" s="46">
        <f t="shared" si="62"/>
        <v>2</v>
      </c>
      <c r="I41" s="46">
        <f t="shared" si="62"/>
        <v>6</v>
      </c>
      <c r="J41" s="55"/>
      <c r="K41" s="55"/>
      <c r="L41" s="55">
        <f t="shared" si="53"/>
        <v>4</v>
      </c>
      <c r="M41" s="55">
        <f t="shared" si="53"/>
        <v>2</v>
      </c>
      <c r="N41" s="55">
        <f t="shared" si="53"/>
        <v>5</v>
      </c>
      <c r="O41" s="55">
        <f t="shared" si="53"/>
        <v>3</v>
      </c>
      <c r="P41" s="55">
        <f t="shared" si="53"/>
        <v>1</v>
      </c>
      <c r="Q41" s="55">
        <f t="shared" si="53"/>
        <v>6</v>
      </c>
      <c r="R41" s="55"/>
      <c r="S41" s="55" t="str">
        <f t="shared" si="54"/>
        <v>NG</v>
      </c>
      <c r="T41" s="55" t="str">
        <f t="shared" si="55"/>
        <v>NG</v>
      </c>
      <c r="U41" s="55" t="str">
        <f t="shared" si="56"/>
        <v>NG</v>
      </c>
      <c r="V41" s="55" t="str">
        <f t="shared" si="57"/>
        <v>NG</v>
      </c>
      <c r="W41" s="55" t="str">
        <f t="shared" si="58"/>
        <v>NG</v>
      </c>
      <c r="X41" s="55" t="str">
        <f t="shared" si="59"/>
        <v>OK</v>
      </c>
      <c r="Y41" s="55"/>
      <c r="Z41" s="55">
        <f t="shared" si="43"/>
        <v>1</v>
      </c>
      <c r="AA41" s="55"/>
      <c r="AC41" s="2" t="str">
        <f>INDEX(MF2図鑑!$B$3:$B$668,(ROW()-ROW(AC$2)),1)</f>
        <v>ドラゴン(特殊)</v>
      </c>
    </row>
    <row r="42" spans="1:29" x14ac:dyDescent="0.15">
      <c r="A42" s="47"/>
      <c r="B42" s="48"/>
      <c r="C42" s="46" t="s">
        <v>1222</v>
      </c>
      <c r="D42" s="46" t="str">
        <f>IF($B38="ワーム羽化",IFERROR(INDEX(MF2図鑑!$W$3:$AB$668,MATCH($B40,MF2図鑑!$B$3:$B$668,0),MATCH(D35,MF2図鑑!$W$2:$AB$2,0)),D36),D36)</f>
        <v>D</v>
      </c>
      <c r="E42" s="46" t="str">
        <f>IF($B38="ワーム羽化",IFERROR(INDEX(MF2図鑑!$W$3:$AB$668,MATCH($B40,MF2図鑑!$B$3:$B$668,0),MATCH(E35,MF2図鑑!$W$2:$AB$2,0)),E36),E36)</f>
        <v>C</v>
      </c>
      <c r="F42" s="46" t="str">
        <f>IF($B38="ワーム羽化",IFERROR(INDEX(MF2図鑑!$W$3:$AB$668,MATCH($B40,MF2図鑑!$B$3:$B$668,0),MATCH(F35,MF2図鑑!$W$2:$AB$2,0)),F36),F36)</f>
        <v>C</v>
      </c>
      <c r="G42" s="46" t="str">
        <f>IF($B38="ワーム羽化",IFERROR(INDEX(MF2図鑑!$W$3:$AB$668,MATCH($B40,MF2図鑑!$B$3:$B$668,0),MATCH(G35,MF2図鑑!$W$2:$AB$2,0)),G36),G36)</f>
        <v>B</v>
      </c>
      <c r="H42" s="46" t="str">
        <f>IF($B38="ワーム羽化",IFERROR(INDEX(MF2図鑑!$W$3:$AB$668,MATCH($B40,MF2図鑑!$B$3:$B$668,0),MATCH(H35,MF2図鑑!$W$2:$AB$2,0)),H36),H36)</f>
        <v>B</v>
      </c>
      <c r="I42" s="46" t="str">
        <f>IF($B38="ワーム羽化",IFERROR(INDEX(MF2図鑑!$W$3:$AB$668,MATCH($B40,MF2図鑑!$B$3:$B$668,0),MATCH(I35,MF2図鑑!$W$2:$AB$2,0)),I36),I36)</f>
        <v>E</v>
      </c>
      <c r="J42" s="55"/>
      <c r="K42" s="55"/>
      <c r="L42" s="55">
        <f t="shared" si="53"/>
        <v>2</v>
      </c>
      <c r="M42" s="55">
        <f t="shared" si="53"/>
        <v>3</v>
      </c>
      <c r="N42" s="55">
        <f t="shared" si="53"/>
        <v>5</v>
      </c>
      <c r="O42" s="55">
        <f t="shared" si="53"/>
        <v>4</v>
      </c>
      <c r="P42" s="55">
        <f t="shared" si="53"/>
        <v>1</v>
      </c>
      <c r="Q42" s="55">
        <f t="shared" si="53"/>
        <v>6</v>
      </c>
      <c r="R42" s="55"/>
      <c r="S42" s="55" t="str">
        <f t="shared" si="54"/>
        <v>NG</v>
      </c>
      <c r="T42" s="55" t="str">
        <f t="shared" si="55"/>
        <v>NG</v>
      </c>
      <c r="U42" s="55" t="str">
        <f t="shared" si="56"/>
        <v>NG</v>
      </c>
      <c r="V42" s="55" t="str">
        <f t="shared" si="57"/>
        <v>NG</v>
      </c>
      <c r="W42" s="55" t="str">
        <f t="shared" si="58"/>
        <v>NG</v>
      </c>
      <c r="X42" s="55" t="str">
        <f t="shared" si="59"/>
        <v>OK</v>
      </c>
      <c r="Y42" s="55"/>
      <c r="Z42" s="55">
        <f t="shared" si="43"/>
        <v>1</v>
      </c>
      <c r="AA42" s="55"/>
      <c r="AC42" s="2" t="str">
        <f>INDEX(MF2図鑑!$B$3:$B$668,(ROW()-ROW(AC$2)),1)</f>
        <v>コーカサス</v>
      </c>
    </row>
    <row r="43" spans="1:29" x14ac:dyDescent="0.15">
      <c r="A43" s="47"/>
      <c r="B43" s="48"/>
      <c r="C43" s="46" t="s">
        <v>1224</v>
      </c>
      <c r="D43" s="46">
        <f t="shared" ref="D43:I43" si="63">D39*INDEX($V$10:$V$14,MATCH(D42,$U$10:$U$14,0),)</f>
        <v>40</v>
      </c>
      <c r="E43" s="46">
        <f t="shared" si="63"/>
        <v>100</v>
      </c>
      <c r="F43" s="46">
        <f t="shared" si="63"/>
        <v>120</v>
      </c>
      <c r="G43" s="46">
        <f t="shared" si="63"/>
        <v>225</v>
      </c>
      <c r="H43" s="46">
        <f t="shared" si="63"/>
        <v>210</v>
      </c>
      <c r="I43" s="46">
        <f t="shared" si="63"/>
        <v>0</v>
      </c>
      <c r="J43" s="55"/>
      <c r="K43" s="55"/>
      <c r="L43" s="55">
        <f t="shared" si="53"/>
        <v>6</v>
      </c>
      <c r="M43" s="55">
        <f t="shared" si="53"/>
        <v>4</v>
      </c>
      <c r="N43" s="55">
        <f t="shared" si="53"/>
        <v>1</v>
      </c>
      <c r="O43" s="55">
        <f t="shared" si="53"/>
        <v>2</v>
      </c>
      <c r="P43" s="55">
        <f t="shared" si="53"/>
        <v>3</v>
      </c>
      <c r="Q43" s="55">
        <f t="shared" si="53"/>
        <v>5</v>
      </c>
      <c r="R43" s="55"/>
      <c r="S43" s="55" t="str">
        <f t="shared" si="54"/>
        <v>NG</v>
      </c>
      <c r="T43" s="55" t="str">
        <f t="shared" si="55"/>
        <v>OK</v>
      </c>
      <c r="U43" s="55" t="str">
        <f t="shared" si="56"/>
        <v>NG</v>
      </c>
      <c r="V43" s="55" t="str">
        <f t="shared" si="57"/>
        <v>NG</v>
      </c>
      <c r="W43" s="55" t="str">
        <f t="shared" si="58"/>
        <v>NG</v>
      </c>
      <c r="X43" s="55" t="str">
        <f t="shared" si="59"/>
        <v>NG</v>
      </c>
      <c r="Y43" s="55"/>
      <c r="Z43" s="55">
        <f t="shared" si="43"/>
        <v>1</v>
      </c>
      <c r="AA43" s="55"/>
      <c r="AC43" s="2" t="str">
        <f>INDEX(MF2図鑑!$B$3:$B$668,(ROW()-ROW(AC$2)),1)</f>
        <v>テクノドラゴン</v>
      </c>
    </row>
    <row r="44" spans="1:29" x14ac:dyDescent="0.15">
      <c r="A44" s="47"/>
      <c r="B44" s="48"/>
      <c r="C44" s="46" t="s">
        <v>1226</v>
      </c>
      <c r="D44" s="46">
        <f>IF($B38="ワーム羽化",RANK(D43,$D43:$I43,0),D41)</f>
        <v>5</v>
      </c>
      <c r="E44" s="46">
        <f t="shared" ref="E44:I44" si="64">IF($B38="ワーム羽化",RANK(E43,$D43:$I43,0),E41)</f>
        <v>4</v>
      </c>
      <c r="F44" s="46">
        <f t="shared" si="64"/>
        <v>3</v>
      </c>
      <c r="G44" s="46">
        <f t="shared" si="64"/>
        <v>1</v>
      </c>
      <c r="H44" s="46">
        <f t="shared" si="64"/>
        <v>2</v>
      </c>
      <c r="I44" s="46">
        <f t="shared" si="64"/>
        <v>6</v>
      </c>
      <c r="J44" s="55"/>
      <c r="K44" s="55"/>
      <c r="L44" s="55">
        <f t="shared" si="53"/>
        <v>5</v>
      </c>
      <c r="M44" s="55">
        <f t="shared" si="53"/>
        <v>4</v>
      </c>
      <c r="N44" s="55">
        <f t="shared" si="53"/>
        <v>3</v>
      </c>
      <c r="O44" s="55">
        <f t="shared" si="53"/>
        <v>1</v>
      </c>
      <c r="P44" s="55">
        <f t="shared" si="53"/>
        <v>2</v>
      </c>
      <c r="Q44" s="55">
        <f t="shared" si="53"/>
        <v>6</v>
      </c>
      <c r="R44" s="55"/>
      <c r="S44" s="55" t="str">
        <f t="shared" si="54"/>
        <v>OK</v>
      </c>
      <c r="T44" s="55" t="str">
        <f t="shared" si="55"/>
        <v>OK</v>
      </c>
      <c r="U44" s="55" t="str">
        <f t="shared" si="56"/>
        <v>OK</v>
      </c>
      <c r="V44" s="55" t="str">
        <f t="shared" si="57"/>
        <v>OK</v>
      </c>
      <c r="W44" s="55" t="str">
        <f t="shared" si="58"/>
        <v>OK</v>
      </c>
      <c r="X44" s="55" t="str">
        <f t="shared" si="59"/>
        <v>OK</v>
      </c>
      <c r="Y44" s="55"/>
      <c r="Z44" s="55">
        <f t="shared" si="43"/>
        <v>6</v>
      </c>
      <c r="AA44" s="55"/>
      <c r="AC44" s="2" t="str">
        <f>INDEX(MF2図鑑!$B$3:$B$668,(ROW()-ROW(AC$2)),1)</f>
        <v>テクノドラゴン(特殊)</v>
      </c>
    </row>
    <row r="45" spans="1:29" x14ac:dyDescent="0.15">
      <c r="A45" s="47"/>
      <c r="B45" s="48"/>
      <c r="C45" s="46" t="s">
        <v>1228</v>
      </c>
      <c r="D45" s="46">
        <f>RANK(D39,$D39:$I39,0)</f>
        <v>5</v>
      </c>
      <c r="E45" s="46">
        <f t="shared" ref="E45:I45" si="65">RANK(E39,$D39:$I39,0)</f>
        <v>4</v>
      </c>
      <c r="F45" s="46">
        <f t="shared" si="65"/>
        <v>3</v>
      </c>
      <c r="G45" s="46">
        <f t="shared" si="65"/>
        <v>1</v>
      </c>
      <c r="H45" s="46">
        <f t="shared" si="65"/>
        <v>2</v>
      </c>
      <c r="I45" s="46">
        <f t="shared" si="65"/>
        <v>6</v>
      </c>
      <c r="J45" s="55"/>
      <c r="K45" s="55"/>
      <c r="L45" s="55">
        <f t="shared" si="53"/>
        <v>1</v>
      </c>
      <c r="M45" s="55">
        <f t="shared" si="53"/>
        <v>4</v>
      </c>
      <c r="N45" s="55">
        <f t="shared" si="53"/>
        <v>3</v>
      </c>
      <c r="O45" s="55">
        <f t="shared" si="53"/>
        <v>2</v>
      </c>
      <c r="P45" s="55">
        <f t="shared" si="53"/>
        <v>5</v>
      </c>
      <c r="Q45" s="55">
        <f t="shared" si="53"/>
        <v>6</v>
      </c>
      <c r="R45" s="55"/>
      <c r="S45" s="55" t="str">
        <f t="shared" si="54"/>
        <v>NG</v>
      </c>
      <c r="T45" s="55" t="str">
        <f t="shared" si="55"/>
        <v>OK</v>
      </c>
      <c r="U45" s="55" t="str">
        <f t="shared" si="56"/>
        <v>OK</v>
      </c>
      <c r="V45" s="55" t="str">
        <f t="shared" si="57"/>
        <v>NG</v>
      </c>
      <c r="W45" s="55" t="str">
        <f t="shared" si="58"/>
        <v>NG</v>
      </c>
      <c r="X45" s="55" t="str">
        <f t="shared" si="59"/>
        <v>OK</v>
      </c>
      <c r="Y45" s="55"/>
      <c r="Z45" s="55">
        <f t="shared" si="43"/>
        <v>3</v>
      </c>
      <c r="AA45" s="55"/>
      <c r="AC45" s="2" t="str">
        <f>INDEX(MF2図鑑!$B$3:$B$668,(ROW()-ROW(AC$2)),1)</f>
        <v>ジハード</v>
      </c>
    </row>
    <row r="46" spans="1:29" x14ac:dyDescent="0.15">
      <c r="A46" s="47"/>
      <c r="B46" s="48"/>
      <c r="C46" s="46" t="s">
        <v>1230</v>
      </c>
      <c r="D46" s="46">
        <f>RANK(D37,$D37:$I37,0)</f>
        <v>5</v>
      </c>
      <c r="E46" s="46">
        <f t="shared" ref="E46:I46" si="66">RANK(E37,$D37:$I37,0)</f>
        <v>4</v>
      </c>
      <c r="F46" s="46">
        <f t="shared" si="66"/>
        <v>3</v>
      </c>
      <c r="G46" s="46">
        <f t="shared" si="66"/>
        <v>1</v>
      </c>
      <c r="H46" s="46">
        <f t="shared" si="66"/>
        <v>2</v>
      </c>
      <c r="I46" s="46">
        <f t="shared" si="66"/>
        <v>6</v>
      </c>
      <c r="J46" s="55"/>
      <c r="K46" s="55"/>
      <c r="L46" s="55"/>
      <c r="M46" s="55"/>
      <c r="N46" s="55"/>
      <c r="O46" s="55"/>
      <c r="P46" s="55"/>
      <c r="Q46" s="55"/>
      <c r="R46" s="55"/>
      <c r="S46" s="55"/>
      <c r="T46" s="55"/>
      <c r="U46" s="55"/>
      <c r="V46" s="55"/>
      <c r="W46" s="55"/>
      <c r="X46" s="55"/>
      <c r="Y46" s="55"/>
      <c r="Z46" s="55">
        <f t="shared" si="43"/>
        <v>0</v>
      </c>
      <c r="AA46" s="55"/>
      <c r="AC46" s="2" t="str">
        <f>INDEX(MF2図鑑!$B$3:$B$668,(ROW()-ROW(AC$2)),1)</f>
        <v>アーマードラゴン</v>
      </c>
    </row>
    <row r="47" spans="1:29" x14ac:dyDescent="0.15">
      <c r="A47" s="47"/>
      <c r="B47" s="48"/>
      <c r="C47" s="46" t="s">
        <v>1231</v>
      </c>
      <c r="D47" s="46">
        <v>6</v>
      </c>
      <c r="E47" s="46">
        <v>5</v>
      </c>
      <c r="F47" s="46">
        <v>4</v>
      </c>
      <c r="G47" s="46">
        <v>3</v>
      </c>
      <c r="H47" s="46">
        <v>2</v>
      </c>
      <c r="I47" s="46">
        <v>1</v>
      </c>
      <c r="J47" s="55"/>
      <c r="K47" s="55"/>
      <c r="L47" s="55"/>
      <c r="M47" s="55"/>
      <c r="N47" s="55"/>
      <c r="O47" s="55"/>
      <c r="P47" s="55"/>
      <c r="Q47" s="55"/>
      <c r="R47" s="55"/>
      <c r="S47" s="55"/>
      <c r="T47" s="55"/>
      <c r="U47" s="55"/>
      <c r="V47" s="55"/>
      <c r="W47" s="55"/>
      <c r="X47" s="55"/>
      <c r="Y47" s="55"/>
      <c r="Z47" s="55">
        <f t="shared" si="43"/>
        <v>0</v>
      </c>
      <c r="AA47" s="55"/>
      <c r="AC47" s="2" t="str">
        <f>INDEX(MF2図鑑!$B$3:$B$668,(ROW()-ROW(AC$2)),1)</f>
        <v>クラスター</v>
      </c>
    </row>
    <row r="48" spans="1:29" x14ac:dyDescent="0.15">
      <c r="A48" s="47"/>
      <c r="B48" s="48"/>
      <c r="C48" s="46" t="s">
        <v>1233</v>
      </c>
      <c r="D48" s="46">
        <f>D41+0.1*D44+0.01*D45+0.001*D46+0.0001*D47</f>
        <v>5.5556000000000001</v>
      </c>
      <c r="E48" s="46">
        <f t="shared" ref="E48:I48" si="67">E41+0.1*E44+0.01*E45+0.001*E46+0.0001*E47</f>
        <v>4.4444999999999997</v>
      </c>
      <c r="F48" s="46">
        <f t="shared" si="67"/>
        <v>3.3333999999999997</v>
      </c>
      <c r="G48" s="46">
        <f t="shared" si="67"/>
        <v>1.1113</v>
      </c>
      <c r="H48" s="46">
        <f t="shared" si="67"/>
        <v>2.2222</v>
      </c>
      <c r="I48" s="46">
        <f t="shared" si="67"/>
        <v>6.6660999999999992</v>
      </c>
      <c r="J48" s="55"/>
      <c r="K48" s="55"/>
      <c r="L48" s="55"/>
      <c r="M48" s="55"/>
      <c r="N48" s="55"/>
      <c r="O48" s="55"/>
      <c r="P48" s="55"/>
      <c r="Q48" s="55"/>
      <c r="R48" s="55"/>
      <c r="S48" s="55"/>
      <c r="T48" s="55"/>
      <c r="U48" s="55"/>
      <c r="V48" s="55"/>
      <c r="W48" s="55"/>
      <c r="X48" s="55"/>
      <c r="Y48" s="55"/>
      <c r="Z48" s="55">
        <f t="shared" si="43"/>
        <v>0</v>
      </c>
      <c r="AA48" s="55"/>
      <c r="AC48" s="2" t="str">
        <f>INDEX(MF2図鑑!$B$3:$B$668,(ROW()-ROW(AC$2)),1)</f>
        <v>クレバス</v>
      </c>
    </row>
    <row r="49" spans="1:29" x14ac:dyDescent="0.15">
      <c r="A49" s="49"/>
      <c r="B49" s="50"/>
      <c r="C49" s="46" t="s">
        <v>112</v>
      </c>
      <c r="D49" s="46">
        <f>IF($B36="すえきすえぞー(レア1)",MF2図鑑!AC$419,RANK(D48,$D48:$I48,1))</f>
        <v>5</v>
      </c>
      <c r="E49" s="46">
        <f>IF($B36="すえきすえぞー(レア1)",MF2図鑑!AD$419,RANK(E48,$D48:$I48,1))</f>
        <v>4</v>
      </c>
      <c r="F49" s="46">
        <f>IF($B36="すえきすえぞー(レア1)",MF2図鑑!AE$419,RANK(F48,$D48:$I48,1))</f>
        <v>3</v>
      </c>
      <c r="G49" s="46">
        <f>IF($B36="すえきすえぞー(レア1)",MF2図鑑!AF$419,RANK(G48,$D48:$I48,1))</f>
        <v>1</v>
      </c>
      <c r="H49" s="46">
        <f>IF($B36="すえきすえぞー(レア1)",MF2図鑑!AG$419,RANK(H48,$D48:$I48,1))</f>
        <v>2</v>
      </c>
      <c r="I49" s="46">
        <f>IF($B36="すえきすえぞー(レア1)",MF2図鑑!AH$419,RANK(I48,$D48:$I48,1))</f>
        <v>6</v>
      </c>
      <c r="J49" s="55"/>
      <c r="K49" s="55"/>
      <c r="L49" s="55"/>
      <c r="M49" s="55"/>
      <c r="N49" s="55"/>
      <c r="O49" s="55"/>
      <c r="P49" s="55"/>
      <c r="Q49" s="55"/>
      <c r="R49" s="55"/>
      <c r="S49" s="55"/>
      <c r="T49" s="55"/>
      <c r="U49" s="55"/>
      <c r="V49" s="55"/>
      <c r="W49" s="55"/>
      <c r="X49" s="55"/>
      <c r="Y49" s="55"/>
      <c r="Z49" s="55">
        <f t="shared" si="43"/>
        <v>0</v>
      </c>
      <c r="AA49" s="55"/>
      <c r="AC49" s="2" t="str">
        <f>INDEX(MF2図鑑!$B$3:$B$668,(ROW()-ROW(AC$2)),1)</f>
        <v>ガリエル</v>
      </c>
    </row>
    <row r="50" spans="1:29" x14ac:dyDescent="0.15">
      <c r="J50" s="55"/>
      <c r="K50" s="55"/>
      <c r="L50" s="55"/>
      <c r="M50" s="55"/>
      <c r="N50" s="55"/>
      <c r="O50" s="55"/>
      <c r="P50" s="55"/>
      <c r="Q50" s="55"/>
      <c r="R50" s="55"/>
      <c r="S50" s="55"/>
      <c r="T50" s="55"/>
      <c r="U50" s="55"/>
      <c r="V50" s="55"/>
      <c r="W50" s="55"/>
      <c r="X50" s="55"/>
      <c r="Y50" s="55"/>
      <c r="Z50" s="55">
        <f t="shared" si="43"/>
        <v>0</v>
      </c>
      <c r="AA50" s="55"/>
      <c r="AC50" s="2" t="str">
        <f>INDEX(MF2図鑑!$B$3:$B$668,(ROW()-ROW(AC$2)),1)</f>
        <v>オセロット</v>
      </c>
    </row>
    <row r="51" spans="1:29" x14ac:dyDescent="0.15">
      <c r="A51" s="37"/>
      <c r="B51" s="38"/>
      <c r="C51" s="39"/>
      <c r="D51" s="39" t="s">
        <v>114</v>
      </c>
      <c r="E51" s="39" t="s">
        <v>115</v>
      </c>
      <c r="F51" s="39" t="s">
        <v>116</v>
      </c>
      <c r="G51" s="39" t="s">
        <v>117</v>
      </c>
      <c r="H51" s="39" t="s">
        <v>118</v>
      </c>
      <c r="I51" s="39" t="s">
        <v>119</v>
      </c>
      <c r="J51" s="55"/>
      <c r="K51" s="55"/>
      <c r="L51" s="55" t="str">
        <f>L35</f>
        <v>ラ</v>
      </c>
      <c r="M51" s="55" t="str">
        <f t="shared" ref="M51:Q51" si="68">M35</f>
        <v>力</v>
      </c>
      <c r="N51" s="55" t="str">
        <f t="shared" si="68"/>
        <v>賢</v>
      </c>
      <c r="O51" s="55" t="str">
        <f t="shared" si="68"/>
        <v>命</v>
      </c>
      <c r="P51" s="55" t="str">
        <f t="shared" si="68"/>
        <v>避</v>
      </c>
      <c r="Q51" s="55" t="str">
        <f t="shared" si="68"/>
        <v>丈</v>
      </c>
      <c r="R51" s="55"/>
      <c r="S51" s="55"/>
      <c r="T51" s="55"/>
      <c r="U51" s="55"/>
      <c r="V51" s="55"/>
      <c r="W51" s="55"/>
      <c r="X51" s="55"/>
      <c r="Y51" s="55"/>
      <c r="Z51" s="55">
        <f t="shared" si="43"/>
        <v>0</v>
      </c>
      <c r="AA51" s="55"/>
      <c r="AC51" s="2" t="str">
        <f>INDEX(MF2図鑑!$B$3:$B$668,(ROW()-ROW(AC$2)),1)</f>
        <v>ドドンゴー</v>
      </c>
    </row>
    <row r="52" spans="1:29" x14ac:dyDescent="0.15">
      <c r="A52" s="40" t="s">
        <v>1255</v>
      </c>
      <c r="B52" s="7" t="s">
        <v>171</v>
      </c>
      <c r="C52" s="39" t="s">
        <v>1209</v>
      </c>
      <c r="D52" s="39" t="str">
        <f>IFERROR(INDEX(MF2図鑑!$W$3:$AB$668,MATCH($B52,MF2図鑑!$B$3:$B$668,0),MATCH(D51,MF2図鑑!$W$2:$AB$2,0)),"")</f>
        <v>C</v>
      </c>
      <c r="E52" s="39" t="str">
        <f>IFERROR(INDEX(MF2図鑑!$W$3:$AB$668,MATCH($B52,MF2図鑑!$B$3:$B$668,0),MATCH(E51,MF2図鑑!$W$2:$AB$2,0)),"")</f>
        <v>A</v>
      </c>
      <c r="F52" s="39" t="str">
        <f>IFERROR(INDEX(MF2図鑑!$W$3:$AB$668,MATCH($B52,MF2図鑑!$B$3:$B$668,0),MATCH(F51,MF2図鑑!$W$2:$AB$2,0)),"")</f>
        <v>E</v>
      </c>
      <c r="G52" s="39" t="str">
        <f>IFERROR(INDEX(MF2図鑑!$W$3:$AB$668,MATCH($B52,MF2図鑑!$B$3:$B$668,0),MATCH(G51,MF2図鑑!$W$2:$AB$2,0)),"")</f>
        <v>C</v>
      </c>
      <c r="H52" s="39" t="str">
        <f>IFERROR(INDEX(MF2図鑑!$W$3:$AB$668,MATCH($B52,MF2図鑑!$B$3:$B$668,0),MATCH(H51,MF2図鑑!$W$2:$AB$2,0)),"")</f>
        <v>A</v>
      </c>
      <c r="I52" s="39" t="str">
        <f>IFERROR(INDEX(MF2図鑑!$W$3:$AB$668,MATCH($B52,MF2図鑑!$B$3:$B$668,0),MATCH(I51,MF2図鑑!$W$2:$AB$2,0)),"")</f>
        <v>E</v>
      </c>
      <c r="J52" s="55"/>
      <c r="K52" s="55"/>
      <c r="L52" s="55">
        <f t="shared" ref="L52:Q61" si="69">L36</f>
        <v>5</v>
      </c>
      <c r="M52" s="55">
        <f t="shared" si="69"/>
        <v>4</v>
      </c>
      <c r="N52" s="55">
        <f t="shared" si="69"/>
        <v>3</v>
      </c>
      <c r="O52" s="55">
        <f t="shared" si="69"/>
        <v>1</v>
      </c>
      <c r="P52" s="55">
        <f t="shared" si="69"/>
        <v>2</v>
      </c>
      <c r="Q52" s="55">
        <f t="shared" si="69"/>
        <v>6</v>
      </c>
      <c r="R52" s="55"/>
      <c r="S52" s="55" t="str">
        <f t="shared" ref="S52:S61" si="70">IF(D$65=L52,"OK","NG")</f>
        <v>NG</v>
      </c>
      <c r="T52" s="55" t="str">
        <f t="shared" ref="T52:T61" si="71">IF(E$65=M52,"OK","NG")</f>
        <v>NG</v>
      </c>
      <c r="U52" s="55" t="str">
        <f t="shared" ref="U52:U61" si="72">IF(F$65=N52,"OK","NG")</f>
        <v>NG</v>
      </c>
      <c r="V52" s="55" t="str">
        <f t="shared" ref="V52:V61" si="73">IF(G$65=O52,"OK","NG")</f>
        <v>NG</v>
      </c>
      <c r="W52" s="55" t="str">
        <f t="shared" ref="W52:W61" si="74">IF(H$65=P52,"OK","NG")</f>
        <v>NG</v>
      </c>
      <c r="X52" s="55" t="str">
        <f t="shared" ref="X52:X61" si="75">IF(I$65=Q52,"OK","NG")</f>
        <v>OK</v>
      </c>
      <c r="Y52" s="55"/>
      <c r="Z52" s="55">
        <f t="shared" si="43"/>
        <v>1</v>
      </c>
      <c r="AA52" s="55"/>
      <c r="AC52" s="2" t="str">
        <f>INDEX(MF2図鑑!$B$3:$B$668,(ROW()-ROW(AC$2)),1)</f>
        <v>ギドラス</v>
      </c>
    </row>
    <row r="53" spans="1:29" x14ac:dyDescent="0.15">
      <c r="A53" s="40"/>
      <c r="B53" s="41"/>
      <c r="C53" s="39" t="s">
        <v>106</v>
      </c>
      <c r="D53" s="39">
        <f>IFERROR(INDEX(MF2図鑑!$Q$3:$V$668,MATCH($B52,MF2図鑑!$B$3:$B$668,0),MATCH(D51,MF2図鑑!$W$2:$AB$2,0)),"")</f>
        <v>50</v>
      </c>
      <c r="E53" s="39">
        <f>IFERROR(INDEX(MF2図鑑!$Q$3:$V$668,MATCH($B52,MF2図鑑!$B$3:$B$668,0),MATCH(E51,MF2図鑑!$W$2:$AB$2,0)),"")</f>
        <v>130</v>
      </c>
      <c r="F53" s="39">
        <f>IFERROR(INDEX(MF2図鑑!$Q$3:$V$668,MATCH($B52,MF2図鑑!$B$3:$B$668,0),MATCH(F51,MF2図鑑!$W$2:$AB$2,0)),"")</f>
        <v>70</v>
      </c>
      <c r="G53" s="39">
        <f>IFERROR(INDEX(MF2図鑑!$Q$3:$V$668,MATCH($B52,MF2図鑑!$B$3:$B$668,0),MATCH(G51,MF2図鑑!$W$2:$AB$2,0)),"")</f>
        <v>100</v>
      </c>
      <c r="H53" s="39">
        <f>IFERROR(INDEX(MF2図鑑!$Q$3:$V$668,MATCH($B52,MF2図鑑!$B$3:$B$668,0),MATCH(H51,MF2図鑑!$W$2:$AB$2,0)),"")</f>
        <v>140</v>
      </c>
      <c r="I53" s="39">
        <f>IFERROR(INDEX(MF2図鑑!$Q$3:$V$668,MATCH($B52,MF2図鑑!$B$3:$B$668,0),MATCH(I51,MF2図鑑!$W$2:$AB$2,0)),"")</f>
        <v>40</v>
      </c>
      <c r="J53" s="55"/>
      <c r="K53" s="55"/>
      <c r="L53" s="55">
        <f t="shared" si="69"/>
        <v>5</v>
      </c>
      <c r="M53" s="55">
        <f t="shared" si="69"/>
        <v>4</v>
      </c>
      <c r="N53" s="55">
        <f t="shared" si="69"/>
        <v>3</v>
      </c>
      <c r="O53" s="55">
        <f t="shared" si="69"/>
        <v>1</v>
      </c>
      <c r="P53" s="55">
        <f t="shared" si="69"/>
        <v>2</v>
      </c>
      <c r="Q53" s="55">
        <f t="shared" si="69"/>
        <v>6</v>
      </c>
      <c r="R53" s="55"/>
      <c r="S53" s="55" t="str">
        <f t="shared" si="70"/>
        <v>NG</v>
      </c>
      <c r="T53" s="55" t="str">
        <f t="shared" si="71"/>
        <v>NG</v>
      </c>
      <c r="U53" s="55" t="str">
        <f t="shared" si="72"/>
        <v>NG</v>
      </c>
      <c r="V53" s="55" t="str">
        <f t="shared" si="73"/>
        <v>NG</v>
      </c>
      <c r="W53" s="55" t="str">
        <f t="shared" si="74"/>
        <v>NG</v>
      </c>
      <c r="X53" s="55" t="str">
        <f t="shared" si="75"/>
        <v>OK</v>
      </c>
      <c r="Y53" s="55"/>
      <c r="Z53" s="55">
        <f t="shared" si="43"/>
        <v>1</v>
      </c>
      <c r="AA53" s="55"/>
      <c r="AC53" s="2" t="str">
        <f>INDEX(MF2図鑑!$B$3:$B$668,(ROW()-ROW(AC$2)),1)</f>
        <v>ディアボロス</v>
      </c>
    </row>
    <row r="54" spans="1:29" x14ac:dyDescent="0.15">
      <c r="A54" s="40" t="s">
        <v>1213</v>
      </c>
      <c r="B54" s="7" t="s">
        <v>1207</v>
      </c>
      <c r="C54" s="39" t="s">
        <v>1214</v>
      </c>
      <c r="D54" s="9"/>
      <c r="E54" s="9"/>
      <c r="F54" s="9"/>
      <c r="G54" s="9"/>
      <c r="H54" s="9"/>
      <c r="I54" s="9"/>
      <c r="J54" s="55"/>
      <c r="K54" s="55"/>
      <c r="L54" s="55">
        <f t="shared" si="69"/>
        <v>4</v>
      </c>
      <c r="M54" s="55">
        <f t="shared" si="69"/>
        <v>2</v>
      </c>
      <c r="N54" s="55">
        <f t="shared" si="69"/>
        <v>5</v>
      </c>
      <c r="O54" s="55">
        <f t="shared" si="69"/>
        <v>3</v>
      </c>
      <c r="P54" s="55">
        <f t="shared" si="69"/>
        <v>1</v>
      </c>
      <c r="Q54" s="55">
        <f t="shared" si="69"/>
        <v>6</v>
      </c>
      <c r="R54" s="55"/>
      <c r="S54" s="55" t="str">
        <f t="shared" si="70"/>
        <v>OK</v>
      </c>
      <c r="T54" s="55" t="str">
        <f t="shared" si="71"/>
        <v>OK</v>
      </c>
      <c r="U54" s="55" t="str">
        <f t="shared" si="72"/>
        <v>OK</v>
      </c>
      <c r="V54" s="55" t="str">
        <f t="shared" si="73"/>
        <v>OK</v>
      </c>
      <c r="W54" s="55" t="str">
        <f t="shared" si="74"/>
        <v>OK</v>
      </c>
      <c r="X54" s="55" t="str">
        <f t="shared" si="75"/>
        <v>OK</v>
      </c>
      <c r="Y54" s="55"/>
      <c r="Z54" s="55">
        <f t="shared" si="43"/>
        <v>6</v>
      </c>
      <c r="AA54" s="55"/>
      <c r="AC54" s="2" t="str">
        <f>INDEX(MF2図鑑!$B$3:$B$668,(ROW()-ROW(AC$2)),1)</f>
        <v>ラグナロックス</v>
      </c>
    </row>
    <row r="55" spans="1:29" x14ac:dyDescent="0.15">
      <c r="A55" s="40"/>
      <c r="B55" s="41" t="str">
        <f t="shared" ref="B55" si="76">IF($B54="ワーム羽化","　　↓羽化後を入力","　　↓変更不要")</f>
        <v>　　↓変更不要</v>
      </c>
      <c r="C55" s="39"/>
      <c r="D55" s="39">
        <f t="shared" ref="D55:I55" si="77">IF(OR(D54&lt;1,D54&gt;999,ISBLANK(D54)),D53,D54)</f>
        <v>50</v>
      </c>
      <c r="E55" s="39">
        <f t="shared" si="77"/>
        <v>130</v>
      </c>
      <c r="F55" s="39">
        <f t="shared" si="77"/>
        <v>70</v>
      </c>
      <c r="G55" s="39">
        <f t="shared" si="77"/>
        <v>100</v>
      </c>
      <c r="H55" s="39">
        <f t="shared" si="77"/>
        <v>140</v>
      </c>
      <c r="I55" s="39">
        <f t="shared" si="77"/>
        <v>40</v>
      </c>
      <c r="J55" s="55"/>
      <c r="K55" s="55"/>
      <c r="L55" s="55">
        <f t="shared" si="69"/>
        <v>4</v>
      </c>
      <c r="M55" s="55">
        <f t="shared" si="69"/>
        <v>3</v>
      </c>
      <c r="N55" s="55">
        <f t="shared" si="69"/>
        <v>5</v>
      </c>
      <c r="O55" s="55">
        <f t="shared" si="69"/>
        <v>2</v>
      </c>
      <c r="P55" s="55">
        <f t="shared" si="69"/>
        <v>1</v>
      </c>
      <c r="Q55" s="55">
        <f t="shared" si="69"/>
        <v>6</v>
      </c>
      <c r="R55" s="55"/>
      <c r="S55" s="55" t="str">
        <f t="shared" si="70"/>
        <v>OK</v>
      </c>
      <c r="T55" s="55" t="str">
        <f t="shared" si="71"/>
        <v>NG</v>
      </c>
      <c r="U55" s="55" t="str">
        <f t="shared" si="72"/>
        <v>OK</v>
      </c>
      <c r="V55" s="55" t="str">
        <f t="shared" si="73"/>
        <v>NG</v>
      </c>
      <c r="W55" s="55" t="str">
        <f t="shared" si="74"/>
        <v>OK</v>
      </c>
      <c r="X55" s="55" t="str">
        <f t="shared" si="75"/>
        <v>OK</v>
      </c>
      <c r="Y55" s="55"/>
      <c r="Z55" s="55">
        <f t="shared" si="43"/>
        <v>4</v>
      </c>
      <c r="AA55" s="55"/>
      <c r="AC55" s="2" t="str">
        <f>INDEX(MF2図鑑!$B$3:$B$668,(ROW()-ROW(AC$2)),1)</f>
        <v>ムー</v>
      </c>
    </row>
    <row r="56" spans="1:29" x14ac:dyDescent="0.15">
      <c r="A56" s="40"/>
      <c r="B56" s="7" t="s">
        <v>1216</v>
      </c>
      <c r="C56" s="39" t="s">
        <v>1218</v>
      </c>
      <c r="D56" s="39">
        <f t="shared" ref="D56:I56" si="78">D55*INDEX($V$10:$V$14,MATCH(D52,$U$10:$U$14,0),)</f>
        <v>50</v>
      </c>
      <c r="E56" s="39">
        <f t="shared" si="78"/>
        <v>260</v>
      </c>
      <c r="F56" s="39">
        <f t="shared" si="78"/>
        <v>0</v>
      </c>
      <c r="G56" s="39">
        <f t="shared" si="78"/>
        <v>100</v>
      </c>
      <c r="H56" s="39">
        <f t="shared" si="78"/>
        <v>280</v>
      </c>
      <c r="I56" s="39">
        <f t="shared" si="78"/>
        <v>0</v>
      </c>
      <c r="J56" s="55"/>
      <c r="K56" s="55"/>
      <c r="L56" s="55">
        <f t="shared" si="69"/>
        <v>2</v>
      </c>
      <c r="M56" s="55">
        <f t="shared" si="69"/>
        <v>1</v>
      </c>
      <c r="N56" s="55">
        <f t="shared" si="69"/>
        <v>6</v>
      </c>
      <c r="O56" s="55">
        <f t="shared" si="69"/>
        <v>3</v>
      </c>
      <c r="P56" s="55">
        <f t="shared" si="69"/>
        <v>4</v>
      </c>
      <c r="Q56" s="55">
        <f t="shared" si="69"/>
        <v>5</v>
      </c>
      <c r="R56" s="55"/>
      <c r="S56" s="55" t="str">
        <f t="shared" si="70"/>
        <v>NG</v>
      </c>
      <c r="T56" s="55" t="str">
        <f t="shared" si="71"/>
        <v>NG</v>
      </c>
      <c r="U56" s="55" t="str">
        <f t="shared" si="72"/>
        <v>NG</v>
      </c>
      <c r="V56" s="55" t="str">
        <f t="shared" si="73"/>
        <v>OK</v>
      </c>
      <c r="W56" s="55" t="str">
        <f t="shared" si="74"/>
        <v>NG</v>
      </c>
      <c r="X56" s="55" t="str">
        <f t="shared" si="75"/>
        <v>NG</v>
      </c>
      <c r="Y56" s="55"/>
      <c r="Z56" s="55">
        <f t="shared" si="43"/>
        <v>1</v>
      </c>
      <c r="AA56" s="55"/>
      <c r="AC56" s="2" t="str">
        <f>INDEX(MF2図鑑!$B$3:$B$668,(ROW()-ROW(AC$2)),1)</f>
        <v>ムー(レア1)</v>
      </c>
    </row>
    <row r="57" spans="1:29" x14ac:dyDescent="0.15">
      <c r="A57" s="40"/>
      <c r="B57" s="41"/>
      <c r="C57" s="39" t="s">
        <v>1220</v>
      </c>
      <c r="D57" s="39">
        <f t="shared" ref="D57:I57" si="79">RANK(D56,$D56:$I56,0)</f>
        <v>4</v>
      </c>
      <c r="E57" s="39">
        <f t="shared" si="79"/>
        <v>2</v>
      </c>
      <c r="F57" s="39">
        <f t="shared" si="79"/>
        <v>5</v>
      </c>
      <c r="G57" s="39">
        <f t="shared" si="79"/>
        <v>3</v>
      </c>
      <c r="H57" s="39">
        <f t="shared" si="79"/>
        <v>1</v>
      </c>
      <c r="I57" s="39">
        <f t="shared" si="79"/>
        <v>5</v>
      </c>
      <c r="J57" s="55"/>
      <c r="K57" s="55"/>
      <c r="L57" s="55">
        <f t="shared" si="69"/>
        <v>4</v>
      </c>
      <c r="M57" s="55">
        <f t="shared" si="69"/>
        <v>2</v>
      </c>
      <c r="N57" s="55">
        <f t="shared" si="69"/>
        <v>5</v>
      </c>
      <c r="O57" s="55">
        <f t="shared" si="69"/>
        <v>3</v>
      </c>
      <c r="P57" s="55">
        <f t="shared" si="69"/>
        <v>1</v>
      </c>
      <c r="Q57" s="55">
        <f t="shared" si="69"/>
        <v>6</v>
      </c>
      <c r="R57" s="55"/>
      <c r="S57" s="55" t="str">
        <f t="shared" si="70"/>
        <v>OK</v>
      </c>
      <c r="T57" s="55" t="str">
        <f t="shared" si="71"/>
        <v>OK</v>
      </c>
      <c r="U57" s="55" t="str">
        <f t="shared" si="72"/>
        <v>OK</v>
      </c>
      <c r="V57" s="55" t="str">
        <f t="shared" si="73"/>
        <v>OK</v>
      </c>
      <c r="W57" s="55" t="str">
        <f t="shared" si="74"/>
        <v>OK</v>
      </c>
      <c r="X57" s="55" t="str">
        <f t="shared" si="75"/>
        <v>OK</v>
      </c>
      <c r="Y57" s="55"/>
      <c r="Z57" s="55">
        <f t="shared" si="43"/>
        <v>6</v>
      </c>
      <c r="AA57" s="55"/>
      <c r="AC57" s="2" t="str">
        <f>INDEX(MF2図鑑!$B$3:$B$668,(ROW()-ROW(AC$2)),1)</f>
        <v>フェリオス</v>
      </c>
    </row>
    <row r="58" spans="1:29" x14ac:dyDescent="0.15">
      <c r="A58" s="40"/>
      <c r="B58" s="41"/>
      <c r="C58" s="39" t="s">
        <v>1222</v>
      </c>
      <c r="D58" s="39" t="str">
        <f>IF($B54="ワーム羽化",IFERROR(INDEX(MF2図鑑!$W$3:$AB$668,MATCH($B56,MF2図鑑!$B$3:$B$668,0),MATCH(D51,MF2図鑑!$W$2:$AB$2,0)),D52),D52)</f>
        <v>C</v>
      </c>
      <c r="E58" s="39" t="str">
        <f>IF($B54="ワーム羽化",IFERROR(INDEX(MF2図鑑!$W$3:$AB$668,MATCH($B56,MF2図鑑!$B$3:$B$668,0),MATCH(E51,MF2図鑑!$W$2:$AB$2,0)),E52),E52)</f>
        <v>A</v>
      </c>
      <c r="F58" s="39" t="str">
        <f>IF($B54="ワーム羽化",IFERROR(INDEX(MF2図鑑!$W$3:$AB$668,MATCH($B56,MF2図鑑!$B$3:$B$668,0),MATCH(F51,MF2図鑑!$W$2:$AB$2,0)),F52),F52)</f>
        <v>E</v>
      </c>
      <c r="G58" s="39" t="str">
        <f>IF($B54="ワーム羽化",IFERROR(INDEX(MF2図鑑!$W$3:$AB$668,MATCH($B56,MF2図鑑!$B$3:$B$668,0),MATCH(G51,MF2図鑑!$W$2:$AB$2,0)),G52),G52)</f>
        <v>C</v>
      </c>
      <c r="H58" s="39" t="str">
        <f>IF($B54="ワーム羽化",IFERROR(INDEX(MF2図鑑!$W$3:$AB$668,MATCH($B56,MF2図鑑!$B$3:$B$668,0),MATCH(H51,MF2図鑑!$W$2:$AB$2,0)),H52),H52)</f>
        <v>A</v>
      </c>
      <c r="I58" s="39" t="str">
        <f>IF($B54="ワーム羽化",IFERROR(INDEX(MF2図鑑!$W$3:$AB$668,MATCH($B56,MF2図鑑!$B$3:$B$668,0),MATCH(I51,MF2図鑑!$W$2:$AB$2,0)),I52),I52)</f>
        <v>E</v>
      </c>
      <c r="J58" s="55"/>
      <c r="K58" s="55"/>
      <c r="L58" s="55">
        <f t="shared" si="69"/>
        <v>2</v>
      </c>
      <c r="M58" s="55">
        <f t="shared" si="69"/>
        <v>3</v>
      </c>
      <c r="N58" s="55">
        <f t="shared" si="69"/>
        <v>5</v>
      </c>
      <c r="O58" s="55">
        <f t="shared" si="69"/>
        <v>4</v>
      </c>
      <c r="P58" s="55">
        <f t="shared" si="69"/>
        <v>1</v>
      </c>
      <c r="Q58" s="55">
        <f t="shared" si="69"/>
        <v>6</v>
      </c>
      <c r="R58" s="55"/>
      <c r="S58" s="55" t="str">
        <f t="shared" si="70"/>
        <v>NG</v>
      </c>
      <c r="T58" s="55" t="str">
        <f t="shared" si="71"/>
        <v>NG</v>
      </c>
      <c r="U58" s="55" t="str">
        <f t="shared" si="72"/>
        <v>OK</v>
      </c>
      <c r="V58" s="55" t="str">
        <f t="shared" si="73"/>
        <v>NG</v>
      </c>
      <c r="W58" s="55" t="str">
        <f t="shared" si="74"/>
        <v>OK</v>
      </c>
      <c r="X58" s="55" t="str">
        <f t="shared" si="75"/>
        <v>OK</v>
      </c>
      <c r="Y58" s="55"/>
      <c r="Z58" s="55">
        <f t="shared" si="43"/>
        <v>3</v>
      </c>
      <c r="AA58" s="55"/>
      <c r="AC58" s="2" t="str">
        <f>INDEX(MF2図鑑!$B$3:$B$668,(ROW()-ROW(AC$2)),1)</f>
        <v>サバット</v>
      </c>
    </row>
    <row r="59" spans="1:29" x14ac:dyDescent="0.15">
      <c r="A59" s="40"/>
      <c r="B59" s="41"/>
      <c r="C59" s="39" t="s">
        <v>1224</v>
      </c>
      <c r="D59" s="39">
        <f t="shared" ref="D59:I59" si="80">D55*INDEX($V$10:$V$14,MATCH(D58,$U$10:$U$14,0),)</f>
        <v>50</v>
      </c>
      <c r="E59" s="39">
        <f t="shared" si="80"/>
        <v>260</v>
      </c>
      <c r="F59" s="39">
        <f t="shared" si="80"/>
        <v>0</v>
      </c>
      <c r="G59" s="39">
        <f t="shared" si="80"/>
        <v>100</v>
      </c>
      <c r="H59" s="39">
        <f t="shared" si="80"/>
        <v>280</v>
      </c>
      <c r="I59" s="39">
        <f t="shared" si="80"/>
        <v>0</v>
      </c>
      <c r="J59" s="55"/>
      <c r="K59" s="55"/>
      <c r="L59" s="55">
        <f t="shared" si="69"/>
        <v>6</v>
      </c>
      <c r="M59" s="55">
        <f t="shared" si="69"/>
        <v>4</v>
      </c>
      <c r="N59" s="55">
        <f t="shared" si="69"/>
        <v>1</v>
      </c>
      <c r="O59" s="55">
        <f t="shared" si="69"/>
        <v>2</v>
      </c>
      <c r="P59" s="55">
        <f t="shared" si="69"/>
        <v>3</v>
      </c>
      <c r="Q59" s="55">
        <f t="shared" si="69"/>
        <v>5</v>
      </c>
      <c r="R59" s="55"/>
      <c r="S59" s="55" t="str">
        <f t="shared" si="70"/>
        <v>NG</v>
      </c>
      <c r="T59" s="55" t="str">
        <f t="shared" si="71"/>
        <v>NG</v>
      </c>
      <c r="U59" s="55" t="str">
        <f t="shared" si="72"/>
        <v>NG</v>
      </c>
      <c r="V59" s="55" t="str">
        <f t="shared" si="73"/>
        <v>NG</v>
      </c>
      <c r="W59" s="55" t="str">
        <f t="shared" si="74"/>
        <v>NG</v>
      </c>
      <c r="X59" s="55" t="str">
        <f t="shared" si="75"/>
        <v>NG</v>
      </c>
      <c r="Y59" s="55"/>
      <c r="Z59" s="55">
        <f t="shared" si="43"/>
        <v>0</v>
      </c>
      <c r="AA59" s="55"/>
      <c r="AC59" s="2" t="str">
        <f>INDEX(MF2図鑑!$B$3:$B$668,(ROW()-ROW(AC$2)),1)</f>
        <v>ケンタウロス</v>
      </c>
    </row>
    <row r="60" spans="1:29" x14ac:dyDescent="0.15">
      <c r="A60" s="40"/>
      <c r="B60" s="41"/>
      <c r="C60" s="39" t="s">
        <v>1226</v>
      </c>
      <c r="D60" s="39">
        <f t="shared" ref="D60:I60" si="81">IF($B54="ワーム羽化",RANK(D59,$D59:$I59,0),D57)</f>
        <v>4</v>
      </c>
      <c r="E60" s="39">
        <f t="shared" si="81"/>
        <v>2</v>
      </c>
      <c r="F60" s="39">
        <f t="shared" si="81"/>
        <v>5</v>
      </c>
      <c r="G60" s="39">
        <f t="shared" si="81"/>
        <v>3</v>
      </c>
      <c r="H60" s="39">
        <f t="shared" si="81"/>
        <v>1</v>
      </c>
      <c r="I60" s="39">
        <f t="shared" si="81"/>
        <v>5</v>
      </c>
      <c r="J60" s="55"/>
      <c r="K60" s="55"/>
      <c r="L60" s="55">
        <f t="shared" si="69"/>
        <v>5</v>
      </c>
      <c r="M60" s="55">
        <f t="shared" si="69"/>
        <v>4</v>
      </c>
      <c r="N60" s="55">
        <f t="shared" si="69"/>
        <v>3</v>
      </c>
      <c r="O60" s="55">
        <f t="shared" si="69"/>
        <v>1</v>
      </c>
      <c r="P60" s="55">
        <f t="shared" si="69"/>
        <v>2</v>
      </c>
      <c r="Q60" s="55">
        <f t="shared" si="69"/>
        <v>6</v>
      </c>
      <c r="R60" s="55"/>
      <c r="S60" s="55" t="str">
        <f t="shared" si="70"/>
        <v>NG</v>
      </c>
      <c r="T60" s="55" t="str">
        <f t="shared" si="71"/>
        <v>NG</v>
      </c>
      <c r="U60" s="55" t="str">
        <f t="shared" si="72"/>
        <v>NG</v>
      </c>
      <c r="V60" s="55" t="str">
        <f t="shared" si="73"/>
        <v>NG</v>
      </c>
      <c r="W60" s="55" t="str">
        <f t="shared" si="74"/>
        <v>NG</v>
      </c>
      <c r="X60" s="55" t="str">
        <f t="shared" si="75"/>
        <v>OK</v>
      </c>
      <c r="Y60" s="55"/>
      <c r="Z60" s="55">
        <f t="shared" si="43"/>
        <v>1</v>
      </c>
      <c r="AA60" s="55"/>
      <c r="AC60" s="2" t="str">
        <f>INDEX(MF2図鑑!$B$3:$B$668,(ROW()-ROW(AC$2)),1)</f>
        <v>ケンタウロス(特殊)</v>
      </c>
    </row>
    <row r="61" spans="1:29" x14ac:dyDescent="0.15">
      <c r="A61" s="40"/>
      <c r="B61" s="41"/>
      <c r="C61" s="39" t="s">
        <v>1228</v>
      </c>
      <c r="D61" s="39">
        <f t="shared" ref="D61:I61" si="82">RANK(D55,$D55:$I55,0)</f>
        <v>5</v>
      </c>
      <c r="E61" s="39">
        <f t="shared" si="82"/>
        <v>2</v>
      </c>
      <c r="F61" s="39">
        <f t="shared" si="82"/>
        <v>4</v>
      </c>
      <c r="G61" s="39">
        <f t="shared" si="82"/>
        <v>3</v>
      </c>
      <c r="H61" s="39">
        <f t="shared" si="82"/>
        <v>1</v>
      </c>
      <c r="I61" s="39">
        <f t="shared" si="82"/>
        <v>6</v>
      </c>
      <c r="J61" s="55"/>
      <c r="K61" s="55"/>
      <c r="L61" s="55">
        <f t="shared" si="69"/>
        <v>1</v>
      </c>
      <c r="M61" s="55">
        <f t="shared" si="69"/>
        <v>4</v>
      </c>
      <c r="N61" s="55">
        <f t="shared" si="69"/>
        <v>3</v>
      </c>
      <c r="O61" s="55">
        <f t="shared" si="69"/>
        <v>2</v>
      </c>
      <c r="P61" s="55">
        <f t="shared" si="69"/>
        <v>5</v>
      </c>
      <c r="Q61" s="55">
        <f t="shared" si="69"/>
        <v>6</v>
      </c>
      <c r="R61" s="55"/>
      <c r="S61" s="55" t="str">
        <f t="shared" si="70"/>
        <v>NG</v>
      </c>
      <c r="T61" s="55" t="str">
        <f t="shared" si="71"/>
        <v>NG</v>
      </c>
      <c r="U61" s="55" t="str">
        <f t="shared" si="72"/>
        <v>NG</v>
      </c>
      <c r="V61" s="55" t="str">
        <f t="shared" si="73"/>
        <v>NG</v>
      </c>
      <c r="W61" s="55" t="str">
        <f t="shared" si="74"/>
        <v>NG</v>
      </c>
      <c r="X61" s="55" t="str">
        <f t="shared" si="75"/>
        <v>OK</v>
      </c>
      <c r="Y61" s="55"/>
      <c r="Z61" s="55">
        <f t="shared" si="43"/>
        <v>1</v>
      </c>
      <c r="AA61" s="55"/>
      <c r="AC61" s="2" t="str">
        <f>INDEX(MF2図鑑!$B$3:$B$668,(ROW()-ROW(AC$2)),1)</f>
        <v>イースター</v>
      </c>
    </row>
    <row r="62" spans="1:29" x14ac:dyDescent="0.15">
      <c r="A62" s="40"/>
      <c r="B62" s="41"/>
      <c r="C62" s="39" t="s">
        <v>1230</v>
      </c>
      <c r="D62" s="39">
        <f t="shared" ref="D62:I62" si="83">RANK(D53,$D53:$I53,0)</f>
        <v>5</v>
      </c>
      <c r="E62" s="39">
        <f t="shared" si="83"/>
        <v>2</v>
      </c>
      <c r="F62" s="39">
        <f t="shared" si="83"/>
        <v>4</v>
      </c>
      <c r="G62" s="39">
        <f t="shared" si="83"/>
        <v>3</v>
      </c>
      <c r="H62" s="39">
        <f t="shared" si="83"/>
        <v>1</v>
      </c>
      <c r="I62" s="39">
        <f t="shared" si="83"/>
        <v>6</v>
      </c>
      <c r="J62" s="55"/>
      <c r="K62" s="55"/>
      <c r="L62" s="55"/>
      <c r="M62" s="55"/>
      <c r="N62" s="55"/>
      <c r="O62" s="55"/>
      <c r="P62" s="55"/>
      <c r="Q62" s="55"/>
      <c r="R62" s="55"/>
      <c r="S62" s="55"/>
      <c r="T62" s="55"/>
      <c r="U62" s="55"/>
      <c r="V62" s="55"/>
      <c r="W62" s="55"/>
      <c r="X62" s="55"/>
      <c r="Y62" s="55"/>
      <c r="Z62" s="55">
        <f t="shared" si="43"/>
        <v>0</v>
      </c>
      <c r="AA62" s="55"/>
      <c r="AC62" s="2" t="str">
        <f>INDEX(MF2図鑑!$B$3:$B$668,(ROW()-ROW(AC$2)),1)</f>
        <v>チャリオット</v>
      </c>
    </row>
    <row r="63" spans="1:29" x14ac:dyDescent="0.15">
      <c r="A63" s="40"/>
      <c r="B63" s="41"/>
      <c r="C63" s="39" t="s">
        <v>1231</v>
      </c>
      <c r="D63" s="39">
        <v>6</v>
      </c>
      <c r="E63" s="39">
        <v>5</v>
      </c>
      <c r="F63" s="39">
        <v>4</v>
      </c>
      <c r="G63" s="39">
        <v>3</v>
      </c>
      <c r="H63" s="39">
        <v>2</v>
      </c>
      <c r="I63" s="39">
        <v>1</v>
      </c>
      <c r="J63" s="55"/>
      <c r="K63" s="55"/>
      <c r="L63" s="55"/>
      <c r="M63" s="55"/>
      <c r="N63" s="55"/>
      <c r="O63" s="55"/>
      <c r="P63" s="55"/>
      <c r="Q63" s="55"/>
      <c r="R63" s="55"/>
      <c r="S63" s="55"/>
      <c r="T63" s="55"/>
      <c r="U63" s="55"/>
      <c r="V63" s="55"/>
      <c r="W63" s="55"/>
      <c r="X63" s="55"/>
      <c r="Y63" s="55"/>
      <c r="Z63" s="55">
        <f t="shared" si="43"/>
        <v>0</v>
      </c>
      <c r="AA63" s="55"/>
      <c r="AC63" s="2" t="str">
        <f>INDEX(MF2図鑑!$B$3:$B$668,(ROW()-ROW(AC$2)),1)</f>
        <v>アンタレス</v>
      </c>
    </row>
    <row r="64" spans="1:29" x14ac:dyDescent="0.15">
      <c r="A64" s="40"/>
      <c r="B64" s="41"/>
      <c r="C64" s="39" t="s">
        <v>1233</v>
      </c>
      <c r="D64" s="39">
        <f t="shared" ref="D64:I64" si="84">D57+0.1*D60+0.01*D61+0.001*D62+0.0001*D63</f>
        <v>4.4556000000000004</v>
      </c>
      <c r="E64" s="39">
        <f t="shared" si="84"/>
        <v>2.2225000000000001</v>
      </c>
      <c r="F64" s="39">
        <f t="shared" si="84"/>
        <v>5.5443999999999996</v>
      </c>
      <c r="G64" s="39">
        <f t="shared" si="84"/>
        <v>3.3332999999999999</v>
      </c>
      <c r="H64" s="39">
        <f t="shared" si="84"/>
        <v>1.1112</v>
      </c>
      <c r="I64" s="39">
        <f t="shared" si="84"/>
        <v>5.5660999999999996</v>
      </c>
      <c r="J64" s="55"/>
      <c r="K64" s="55"/>
      <c r="L64" s="55"/>
      <c r="M64" s="55"/>
      <c r="N64" s="55"/>
      <c r="O64" s="55"/>
      <c r="P64" s="55"/>
      <c r="Q64" s="55"/>
      <c r="R64" s="55"/>
      <c r="S64" s="55"/>
      <c r="T64" s="55"/>
      <c r="U64" s="55"/>
      <c r="V64" s="55"/>
      <c r="W64" s="55"/>
      <c r="X64" s="55"/>
      <c r="Y64" s="55"/>
      <c r="Z64" s="55">
        <f t="shared" si="43"/>
        <v>0</v>
      </c>
      <c r="AA64" s="55"/>
      <c r="AC64" s="2" t="str">
        <f>INDEX(MF2図鑑!$B$3:$B$668,(ROW()-ROW(AC$2)),1)</f>
        <v>シリウス</v>
      </c>
    </row>
    <row r="65" spans="1:29" x14ac:dyDescent="0.15">
      <c r="A65" s="42"/>
      <c r="B65" s="43"/>
      <c r="C65" s="39" t="s">
        <v>112</v>
      </c>
      <c r="D65" s="39">
        <f>IF($B52="すえきすえぞー(レア1)",MF2図鑑!AC$419,RANK(D64,$D64:$I64,1))</f>
        <v>4</v>
      </c>
      <c r="E65" s="39">
        <f>IF($B52="すえきすえぞー(レア1)",MF2図鑑!AD$419,RANK(E64,$D64:$I64,1))</f>
        <v>2</v>
      </c>
      <c r="F65" s="39">
        <f>IF($B52="すえきすえぞー(レア1)",MF2図鑑!AE$419,RANK(F64,$D64:$I64,1))</f>
        <v>5</v>
      </c>
      <c r="G65" s="39">
        <f>IF($B52="すえきすえぞー(レア1)",MF2図鑑!AF$419,RANK(G64,$D64:$I64,1))</f>
        <v>3</v>
      </c>
      <c r="H65" s="39">
        <f>IF($B52="すえきすえぞー(レア1)",MF2図鑑!AG$419,RANK(H64,$D64:$I64,1))</f>
        <v>1</v>
      </c>
      <c r="I65" s="39">
        <f>IF($B52="すえきすえぞー(レア1)",MF2図鑑!AH$419,RANK(I64,$D64:$I64,1))</f>
        <v>6</v>
      </c>
      <c r="J65" s="55"/>
      <c r="K65" s="55"/>
      <c r="L65" s="55"/>
      <c r="M65" s="55"/>
      <c r="N65" s="55"/>
      <c r="O65" s="55"/>
      <c r="P65" s="55"/>
      <c r="Q65" s="55"/>
      <c r="R65" s="55"/>
      <c r="S65" s="55"/>
      <c r="T65" s="55"/>
      <c r="U65" s="55"/>
      <c r="V65" s="55"/>
      <c r="W65" s="55"/>
      <c r="X65" s="55"/>
      <c r="Y65" s="55"/>
      <c r="Z65" s="55">
        <f t="shared" si="43"/>
        <v>0</v>
      </c>
      <c r="AA65" s="55"/>
      <c r="AC65" s="2" t="str">
        <f>INDEX(MF2図鑑!$B$3:$B$668,(ROW()-ROW(AC$2)),1)</f>
        <v>バゾク</v>
      </c>
    </row>
    <row r="66" spans="1:29" x14ac:dyDescent="0.15">
      <c r="J66" s="55"/>
      <c r="K66" s="55"/>
      <c r="L66" s="55"/>
      <c r="M66" s="55"/>
      <c r="N66" s="55"/>
      <c r="O66" s="55"/>
      <c r="P66" s="55"/>
      <c r="Q66" s="55"/>
      <c r="R66" s="55"/>
      <c r="S66" s="55"/>
      <c r="T66" s="55"/>
      <c r="U66" s="55"/>
      <c r="V66" s="55"/>
      <c r="W66" s="55"/>
      <c r="X66" s="55"/>
      <c r="Y66" s="55"/>
      <c r="Z66" s="55">
        <f t="shared" si="43"/>
        <v>0</v>
      </c>
      <c r="AA66" s="55"/>
      <c r="AC66" s="2" t="str">
        <f>INDEX(MF2図鑑!$B$3:$B$668,(ROW()-ROW(AC$2)),1)</f>
        <v>バゾク(特殊)</v>
      </c>
    </row>
    <row r="67" spans="1:29" x14ac:dyDescent="0.15">
      <c r="A67" s="44"/>
      <c r="B67" s="45"/>
      <c r="C67" s="46"/>
      <c r="D67" s="46" t="s">
        <v>114</v>
      </c>
      <c r="E67" s="46" t="s">
        <v>115</v>
      </c>
      <c r="F67" s="46" t="s">
        <v>116</v>
      </c>
      <c r="G67" s="46" t="s">
        <v>117</v>
      </c>
      <c r="H67" s="46" t="s">
        <v>118</v>
      </c>
      <c r="I67" s="46" t="s">
        <v>119</v>
      </c>
      <c r="J67" s="55"/>
      <c r="K67" s="55"/>
      <c r="L67" s="55" t="str">
        <f>L51</f>
        <v>ラ</v>
      </c>
      <c r="M67" s="55" t="str">
        <f t="shared" ref="M67:Q67" si="85">M51</f>
        <v>力</v>
      </c>
      <c r="N67" s="55" t="str">
        <f t="shared" si="85"/>
        <v>賢</v>
      </c>
      <c r="O67" s="55" t="str">
        <f t="shared" si="85"/>
        <v>命</v>
      </c>
      <c r="P67" s="55" t="str">
        <f t="shared" si="85"/>
        <v>避</v>
      </c>
      <c r="Q67" s="55" t="str">
        <f t="shared" si="85"/>
        <v>丈</v>
      </c>
      <c r="R67" s="55"/>
      <c r="S67" s="55"/>
      <c r="T67" s="55"/>
      <c r="U67" s="55"/>
      <c r="V67" s="55"/>
      <c r="W67" s="55"/>
      <c r="X67" s="55"/>
      <c r="Y67" s="55"/>
      <c r="Z67" s="55">
        <f t="shared" si="43"/>
        <v>0</v>
      </c>
      <c r="AA67" s="55"/>
      <c r="AC67" s="2" t="str">
        <f>INDEX(MF2図鑑!$B$3:$B$668,(ROW()-ROW(AC$2)),1)</f>
        <v>デルピエロ</v>
      </c>
    </row>
    <row r="68" spans="1:29" x14ac:dyDescent="0.15">
      <c r="A68" s="47" t="s">
        <v>1256</v>
      </c>
      <c r="B68" s="7" t="s">
        <v>560</v>
      </c>
      <c r="C68" s="46" t="s">
        <v>1209</v>
      </c>
      <c r="D68" s="46" t="str">
        <f>IFERROR(INDEX(MF2図鑑!$W$3:$AB$668,MATCH($B68,MF2図鑑!$B$3:$B$668,0),MATCH(D67,MF2図鑑!$W$2:$AB$2,0)),"")</f>
        <v>C</v>
      </c>
      <c r="E68" s="46" t="str">
        <f>IFERROR(INDEX(MF2図鑑!$W$3:$AB$668,MATCH($B68,MF2図鑑!$B$3:$B$668,0),MATCH(E67,MF2図鑑!$W$2:$AB$2,0)),"")</f>
        <v>B</v>
      </c>
      <c r="F68" s="46" t="str">
        <f>IFERROR(INDEX(MF2図鑑!$W$3:$AB$668,MATCH($B68,MF2図鑑!$B$3:$B$668,0),MATCH(F67,MF2図鑑!$W$2:$AB$2,0)),"")</f>
        <v>D</v>
      </c>
      <c r="G68" s="46" t="str">
        <f>IFERROR(INDEX(MF2図鑑!$W$3:$AB$668,MATCH($B68,MF2図鑑!$B$3:$B$668,0),MATCH(G67,MF2図鑑!$W$2:$AB$2,0)),"")</f>
        <v>B</v>
      </c>
      <c r="H68" s="46" t="str">
        <f>IFERROR(INDEX(MF2図鑑!$W$3:$AB$668,MATCH($B68,MF2図鑑!$B$3:$B$668,0),MATCH(H67,MF2図鑑!$W$2:$AB$2,0)),"")</f>
        <v>A</v>
      </c>
      <c r="I68" s="46" t="str">
        <f>IFERROR(INDEX(MF2図鑑!$W$3:$AB$668,MATCH($B68,MF2図鑑!$B$3:$B$668,0),MATCH(I67,MF2図鑑!$W$2:$AB$2,0)),"")</f>
        <v>E</v>
      </c>
      <c r="J68" s="55"/>
      <c r="K68" s="55"/>
      <c r="L68" s="55">
        <f t="shared" ref="L68:Q77" si="86">L52</f>
        <v>5</v>
      </c>
      <c r="M68" s="55">
        <f t="shared" si="86"/>
        <v>4</v>
      </c>
      <c r="N68" s="55">
        <f t="shared" si="86"/>
        <v>3</v>
      </c>
      <c r="O68" s="55">
        <f t="shared" si="86"/>
        <v>1</v>
      </c>
      <c r="P68" s="55">
        <f t="shared" si="86"/>
        <v>2</v>
      </c>
      <c r="Q68" s="55">
        <f t="shared" si="86"/>
        <v>6</v>
      </c>
      <c r="R68" s="55"/>
      <c r="S68" s="55" t="str">
        <f t="shared" ref="S68:S77" si="87">IF(D$81=L68,"OK","NG")</f>
        <v>NG</v>
      </c>
      <c r="T68" s="55" t="str">
        <f t="shared" ref="T68:T77" si="88">IF(E$81=M68,"OK","NG")</f>
        <v>NG</v>
      </c>
      <c r="U68" s="55" t="str">
        <f t="shared" ref="U68:U77" si="89">IF(F$81=N68,"OK","NG")</f>
        <v>NG</v>
      </c>
      <c r="V68" s="55" t="str">
        <f t="shared" ref="V68:V77" si="90">IF(G$81=O68,"OK","NG")</f>
        <v>NG</v>
      </c>
      <c r="W68" s="55" t="str">
        <f t="shared" ref="W68:W77" si="91">IF(H$81=P68,"OK","NG")</f>
        <v>NG</v>
      </c>
      <c r="X68" s="55" t="str">
        <f t="shared" ref="X68:X77" si="92">IF(I$81=Q68,"OK","NG")</f>
        <v>OK</v>
      </c>
      <c r="Y68" s="55"/>
      <c r="Z68" s="55">
        <f t="shared" si="43"/>
        <v>1</v>
      </c>
      <c r="AA68" s="55"/>
      <c r="AC68" s="2" t="str">
        <f>INDEX(MF2図鑑!$B$3:$B$668,(ROW()-ROW(AC$2)),1)</f>
        <v>パドック</v>
      </c>
    </row>
    <row r="69" spans="1:29" x14ac:dyDescent="0.15">
      <c r="A69" s="47"/>
      <c r="B69" s="48"/>
      <c r="C69" s="46" t="s">
        <v>106</v>
      </c>
      <c r="D69" s="46">
        <f>IFERROR(INDEX(MF2図鑑!$Q$3:$V$668,MATCH($B68,MF2図鑑!$B$3:$B$668,0),MATCH(D67,MF2図鑑!$W$2:$AB$2,0)),"")</f>
        <v>100</v>
      </c>
      <c r="E69" s="46">
        <f>IFERROR(INDEX(MF2図鑑!$Q$3:$V$668,MATCH($B68,MF2図鑑!$B$3:$B$668,0),MATCH(E67,MF2図鑑!$W$2:$AB$2,0)),"")</f>
        <v>130</v>
      </c>
      <c r="F69" s="46">
        <f>IFERROR(INDEX(MF2図鑑!$Q$3:$V$668,MATCH($B68,MF2図鑑!$B$3:$B$668,0),MATCH(F67,MF2図鑑!$W$2:$AB$2,0)),"")</f>
        <v>70</v>
      </c>
      <c r="G69" s="46">
        <f>IFERROR(INDEX(MF2図鑑!$Q$3:$V$668,MATCH($B68,MF2図鑑!$B$3:$B$668,0),MATCH(G67,MF2図鑑!$W$2:$AB$2,0)),"")</f>
        <v>160</v>
      </c>
      <c r="H69" s="46">
        <f>IFERROR(INDEX(MF2図鑑!$Q$3:$V$668,MATCH($B68,MF2図鑑!$B$3:$B$668,0),MATCH(H67,MF2図鑑!$W$2:$AB$2,0)),"")</f>
        <v>170</v>
      </c>
      <c r="I69" s="46">
        <f>IFERROR(INDEX(MF2図鑑!$Q$3:$V$668,MATCH($B68,MF2図鑑!$B$3:$B$668,0),MATCH(I67,MF2図鑑!$W$2:$AB$2,0)),"")</f>
        <v>40</v>
      </c>
      <c r="J69" s="55"/>
      <c r="K69" s="55"/>
      <c r="L69" s="55">
        <f t="shared" si="86"/>
        <v>5</v>
      </c>
      <c r="M69" s="55">
        <f t="shared" si="86"/>
        <v>4</v>
      </c>
      <c r="N69" s="55">
        <f t="shared" si="86"/>
        <v>3</v>
      </c>
      <c r="O69" s="55">
        <f t="shared" si="86"/>
        <v>1</v>
      </c>
      <c r="P69" s="55">
        <f t="shared" si="86"/>
        <v>2</v>
      </c>
      <c r="Q69" s="55">
        <f t="shared" si="86"/>
        <v>6</v>
      </c>
      <c r="R69" s="55"/>
      <c r="S69" s="55" t="str">
        <f t="shared" si="87"/>
        <v>NG</v>
      </c>
      <c r="T69" s="55" t="str">
        <f t="shared" si="88"/>
        <v>NG</v>
      </c>
      <c r="U69" s="55" t="str">
        <f t="shared" si="89"/>
        <v>NG</v>
      </c>
      <c r="V69" s="55" t="str">
        <f t="shared" si="90"/>
        <v>NG</v>
      </c>
      <c r="W69" s="55" t="str">
        <f t="shared" si="91"/>
        <v>NG</v>
      </c>
      <c r="X69" s="55" t="str">
        <f t="shared" si="92"/>
        <v>OK</v>
      </c>
      <c r="Y69" s="55"/>
      <c r="Z69" s="55">
        <f t="shared" si="43"/>
        <v>1</v>
      </c>
      <c r="AA69" s="55"/>
      <c r="AC69" s="2" t="str">
        <f>INDEX(MF2図鑑!$B$3:$B$668,(ROW()-ROW(AC$2)),1)</f>
        <v>パドック(レア1)</v>
      </c>
    </row>
    <row r="70" spans="1:29" x14ac:dyDescent="0.15">
      <c r="A70" s="47" t="s">
        <v>1213</v>
      </c>
      <c r="B70" s="7" t="s">
        <v>1207</v>
      </c>
      <c r="C70" s="46" t="s">
        <v>1214</v>
      </c>
      <c r="D70" s="9"/>
      <c r="E70" s="9"/>
      <c r="F70" s="9"/>
      <c r="G70" s="9"/>
      <c r="H70" s="9"/>
      <c r="I70" s="9"/>
      <c r="J70" s="55"/>
      <c r="K70" s="55"/>
      <c r="L70" s="55">
        <f t="shared" si="86"/>
        <v>4</v>
      </c>
      <c r="M70" s="55">
        <f t="shared" si="86"/>
        <v>2</v>
      </c>
      <c r="N70" s="55">
        <f t="shared" si="86"/>
        <v>5</v>
      </c>
      <c r="O70" s="55">
        <f t="shared" si="86"/>
        <v>3</v>
      </c>
      <c r="P70" s="55">
        <f t="shared" si="86"/>
        <v>1</v>
      </c>
      <c r="Q70" s="55">
        <f t="shared" si="86"/>
        <v>6</v>
      </c>
      <c r="R70" s="55"/>
      <c r="S70" s="55" t="str">
        <f t="shared" si="87"/>
        <v>OK</v>
      </c>
      <c r="T70" s="55" t="str">
        <f t="shared" si="88"/>
        <v>NG</v>
      </c>
      <c r="U70" s="55" t="str">
        <f t="shared" si="89"/>
        <v>OK</v>
      </c>
      <c r="V70" s="55" t="str">
        <f t="shared" si="90"/>
        <v>NG</v>
      </c>
      <c r="W70" s="55" t="str">
        <f t="shared" si="91"/>
        <v>OK</v>
      </c>
      <c r="X70" s="55" t="str">
        <f t="shared" si="92"/>
        <v>OK</v>
      </c>
      <c r="Y70" s="55"/>
      <c r="Z70" s="55">
        <f t="shared" si="43"/>
        <v>4</v>
      </c>
      <c r="AA70" s="55"/>
      <c r="AC70" s="2" t="str">
        <f>INDEX(MF2図鑑!$B$3:$B$668,(ROW()-ROW(AC$2)),1)</f>
        <v>パドック(レア2)</v>
      </c>
    </row>
    <row r="71" spans="1:29" x14ac:dyDescent="0.15">
      <c r="A71" s="47"/>
      <c r="B71" s="48" t="str">
        <f t="shared" ref="B71" si="93">IF($B70="ワーム羽化","　　↓羽化後を入力","　　↓変更不要")</f>
        <v>　　↓変更不要</v>
      </c>
      <c r="C71" s="46"/>
      <c r="D71" s="46">
        <f t="shared" ref="D71:I71" si="94">IF(OR(D70&lt;1,D70&gt;999,ISBLANK(D70)),D69,D70)</f>
        <v>100</v>
      </c>
      <c r="E71" s="46">
        <f t="shared" si="94"/>
        <v>130</v>
      </c>
      <c r="F71" s="46">
        <f t="shared" si="94"/>
        <v>70</v>
      </c>
      <c r="G71" s="46">
        <f t="shared" si="94"/>
        <v>160</v>
      </c>
      <c r="H71" s="46">
        <f t="shared" si="94"/>
        <v>170</v>
      </c>
      <c r="I71" s="46">
        <f t="shared" si="94"/>
        <v>40</v>
      </c>
      <c r="J71" s="55"/>
      <c r="K71" s="55"/>
      <c r="L71" s="55">
        <f t="shared" si="86"/>
        <v>4</v>
      </c>
      <c r="M71" s="55">
        <f t="shared" si="86"/>
        <v>3</v>
      </c>
      <c r="N71" s="55">
        <f t="shared" si="86"/>
        <v>5</v>
      </c>
      <c r="O71" s="55">
        <f t="shared" si="86"/>
        <v>2</v>
      </c>
      <c r="P71" s="55">
        <f t="shared" si="86"/>
        <v>1</v>
      </c>
      <c r="Q71" s="55">
        <f t="shared" si="86"/>
        <v>6</v>
      </c>
      <c r="R71" s="55"/>
      <c r="S71" s="55" t="str">
        <f t="shared" si="87"/>
        <v>OK</v>
      </c>
      <c r="T71" s="55" t="str">
        <f t="shared" si="88"/>
        <v>OK</v>
      </c>
      <c r="U71" s="55" t="str">
        <f t="shared" si="89"/>
        <v>OK</v>
      </c>
      <c r="V71" s="55" t="str">
        <f t="shared" si="90"/>
        <v>OK</v>
      </c>
      <c r="W71" s="55" t="str">
        <f t="shared" si="91"/>
        <v>OK</v>
      </c>
      <c r="X71" s="55" t="str">
        <f t="shared" si="92"/>
        <v>OK</v>
      </c>
      <c r="Y71" s="55"/>
      <c r="Z71" s="55">
        <f t="shared" si="43"/>
        <v>6</v>
      </c>
      <c r="AA71" s="55"/>
      <c r="AC71" s="2" t="str">
        <f>INDEX(MF2図鑑!$B$3:$B$668,(ROW()-ROW(AC$2)),1)</f>
        <v>パドック(レア3)</v>
      </c>
    </row>
    <row r="72" spans="1:29" x14ac:dyDescent="0.15">
      <c r="A72" s="47"/>
      <c r="B72" s="7" t="s">
        <v>1216</v>
      </c>
      <c r="C72" s="46" t="s">
        <v>1218</v>
      </c>
      <c r="D72" s="46">
        <f t="shared" ref="D72:I72" si="95">D71*INDEX($V$10:$V$14,MATCH(D68,$U$10:$U$14,0),)</f>
        <v>100</v>
      </c>
      <c r="E72" s="46">
        <f t="shared" si="95"/>
        <v>195</v>
      </c>
      <c r="F72" s="46">
        <f t="shared" si="95"/>
        <v>35</v>
      </c>
      <c r="G72" s="46">
        <f t="shared" si="95"/>
        <v>240</v>
      </c>
      <c r="H72" s="46">
        <f t="shared" si="95"/>
        <v>340</v>
      </c>
      <c r="I72" s="46">
        <f t="shared" si="95"/>
        <v>0</v>
      </c>
      <c r="J72" s="55"/>
      <c r="K72" s="55"/>
      <c r="L72" s="55">
        <f t="shared" si="86"/>
        <v>2</v>
      </c>
      <c r="M72" s="55">
        <f t="shared" si="86"/>
        <v>1</v>
      </c>
      <c r="N72" s="55">
        <f t="shared" si="86"/>
        <v>6</v>
      </c>
      <c r="O72" s="55">
        <f t="shared" si="86"/>
        <v>3</v>
      </c>
      <c r="P72" s="55">
        <f t="shared" si="86"/>
        <v>4</v>
      </c>
      <c r="Q72" s="55">
        <f t="shared" si="86"/>
        <v>5</v>
      </c>
      <c r="R72" s="55"/>
      <c r="S72" s="55" t="str">
        <f t="shared" si="87"/>
        <v>NG</v>
      </c>
      <c r="T72" s="55" t="str">
        <f t="shared" si="88"/>
        <v>NG</v>
      </c>
      <c r="U72" s="55" t="str">
        <f t="shared" si="89"/>
        <v>NG</v>
      </c>
      <c r="V72" s="55" t="str">
        <f t="shared" si="90"/>
        <v>NG</v>
      </c>
      <c r="W72" s="55" t="str">
        <f t="shared" si="91"/>
        <v>NG</v>
      </c>
      <c r="X72" s="55" t="str">
        <f t="shared" si="92"/>
        <v>NG</v>
      </c>
      <c r="Y72" s="55"/>
      <c r="Z72" s="55">
        <f t="shared" si="43"/>
        <v>0</v>
      </c>
      <c r="AA72" s="55"/>
      <c r="AC72" s="2" t="str">
        <f>INDEX(MF2図鑑!$B$3:$B$668,(ROW()-ROW(AC$2)),1)</f>
        <v>サンダーＶ</v>
      </c>
    </row>
    <row r="73" spans="1:29" x14ac:dyDescent="0.15">
      <c r="A73" s="47"/>
      <c r="B73" s="48"/>
      <c r="C73" s="46" t="s">
        <v>1220</v>
      </c>
      <c r="D73" s="46">
        <f t="shared" ref="D73:I73" si="96">RANK(D72,$D72:$I72,0)</f>
        <v>4</v>
      </c>
      <c r="E73" s="46">
        <f t="shared" si="96"/>
        <v>3</v>
      </c>
      <c r="F73" s="46">
        <f t="shared" si="96"/>
        <v>5</v>
      </c>
      <c r="G73" s="46">
        <f t="shared" si="96"/>
        <v>2</v>
      </c>
      <c r="H73" s="46">
        <f t="shared" si="96"/>
        <v>1</v>
      </c>
      <c r="I73" s="46">
        <f t="shared" si="96"/>
        <v>6</v>
      </c>
      <c r="J73" s="55"/>
      <c r="K73" s="55"/>
      <c r="L73" s="55">
        <f t="shared" si="86"/>
        <v>4</v>
      </c>
      <c r="M73" s="55">
        <f t="shared" si="86"/>
        <v>2</v>
      </c>
      <c r="N73" s="55">
        <f t="shared" si="86"/>
        <v>5</v>
      </c>
      <c r="O73" s="55">
        <f t="shared" si="86"/>
        <v>3</v>
      </c>
      <c r="P73" s="55">
        <f t="shared" si="86"/>
        <v>1</v>
      </c>
      <c r="Q73" s="55">
        <f t="shared" si="86"/>
        <v>6</v>
      </c>
      <c r="R73" s="55"/>
      <c r="S73" s="55" t="str">
        <f t="shared" si="87"/>
        <v>OK</v>
      </c>
      <c r="T73" s="55" t="str">
        <f t="shared" si="88"/>
        <v>NG</v>
      </c>
      <c r="U73" s="55" t="str">
        <f t="shared" si="89"/>
        <v>OK</v>
      </c>
      <c r="V73" s="55" t="str">
        <f t="shared" si="90"/>
        <v>NG</v>
      </c>
      <c r="W73" s="55" t="str">
        <f t="shared" si="91"/>
        <v>OK</v>
      </c>
      <c r="X73" s="55" t="str">
        <f t="shared" si="92"/>
        <v>OK</v>
      </c>
      <c r="Y73" s="55"/>
      <c r="Z73" s="55">
        <f t="shared" si="43"/>
        <v>4</v>
      </c>
      <c r="AA73" s="55"/>
      <c r="AC73" s="2" t="str">
        <f>INDEX(MF2図鑑!$B$3:$B$668,(ROW()-ROW(AC$2)),1)</f>
        <v>サンダーＶ(レア1)</v>
      </c>
    </row>
    <row r="74" spans="1:29" x14ac:dyDescent="0.15">
      <c r="A74" s="47"/>
      <c r="B74" s="48"/>
      <c r="C74" s="46" t="s">
        <v>1222</v>
      </c>
      <c r="D74" s="46" t="str">
        <f>IF($B70="ワーム羽化",IFERROR(INDEX(MF2図鑑!$W$3:$AB$668,MATCH($B72,MF2図鑑!$B$3:$B$668,0),MATCH(D67,MF2図鑑!$W$2:$AB$2,0)),D68),D68)</f>
        <v>C</v>
      </c>
      <c r="E74" s="46" t="str">
        <f>IF($B70="ワーム羽化",IFERROR(INDEX(MF2図鑑!$W$3:$AB$668,MATCH($B72,MF2図鑑!$B$3:$B$668,0),MATCH(E67,MF2図鑑!$W$2:$AB$2,0)),E68),E68)</f>
        <v>B</v>
      </c>
      <c r="F74" s="46" t="str">
        <f>IF($B70="ワーム羽化",IFERROR(INDEX(MF2図鑑!$W$3:$AB$668,MATCH($B72,MF2図鑑!$B$3:$B$668,0),MATCH(F67,MF2図鑑!$W$2:$AB$2,0)),F68),F68)</f>
        <v>D</v>
      </c>
      <c r="G74" s="46" t="str">
        <f>IF($B70="ワーム羽化",IFERROR(INDEX(MF2図鑑!$W$3:$AB$668,MATCH($B72,MF2図鑑!$B$3:$B$668,0),MATCH(G67,MF2図鑑!$W$2:$AB$2,0)),G68),G68)</f>
        <v>B</v>
      </c>
      <c r="H74" s="46" t="str">
        <f>IF($B70="ワーム羽化",IFERROR(INDEX(MF2図鑑!$W$3:$AB$668,MATCH($B72,MF2図鑑!$B$3:$B$668,0),MATCH(H67,MF2図鑑!$W$2:$AB$2,0)),H68),H68)</f>
        <v>A</v>
      </c>
      <c r="I74" s="46" t="str">
        <f>IF($B70="ワーム羽化",IFERROR(INDEX(MF2図鑑!$W$3:$AB$668,MATCH($B72,MF2図鑑!$B$3:$B$668,0),MATCH(I67,MF2図鑑!$W$2:$AB$2,0)),I68),I68)</f>
        <v>E</v>
      </c>
      <c r="J74" s="55"/>
      <c r="K74" s="55"/>
      <c r="L74" s="55">
        <f t="shared" si="86"/>
        <v>2</v>
      </c>
      <c r="M74" s="55">
        <f t="shared" si="86"/>
        <v>3</v>
      </c>
      <c r="N74" s="55">
        <f t="shared" si="86"/>
        <v>5</v>
      </c>
      <c r="O74" s="55">
        <f t="shared" si="86"/>
        <v>4</v>
      </c>
      <c r="P74" s="55">
        <f t="shared" si="86"/>
        <v>1</v>
      </c>
      <c r="Q74" s="55">
        <f t="shared" si="86"/>
        <v>6</v>
      </c>
      <c r="R74" s="55"/>
      <c r="S74" s="55" t="str">
        <f t="shared" si="87"/>
        <v>NG</v>
      </c>
      <c r="T74" s="55" t="str">
        <f t="shared" si="88"/>
        <v>OK</v>
      </c>
      <c r="U74" s="55" t="str">
        <f t="shared" si="89"/>
        <v>OK</v>
      </c>
      <c r="V74" s="55" t="str">
        <f t="shared" si="90"/>
        <v>NG</v>
      </c>
      <c r="W74" s="55" t="str">
        <f t="shared" si="91"/>
        <v>OK</v>
      </c>
      <c r="X74" s="55" t="str">
        <f t="shared" si="92"/>
        <v>OK</v>
      </c>
      <c r="Y74" s="55"/>
      <c r="Z74" s="55">
        <f t="shared" si="43"/>
        <v>4</v>
      </c>
      <c r="AA74" s="55"/>
      <c r="AC74" s="2" t="str">
        <f>INDEX(MF2図鑑!$B$3:$B$668,(ROW()-ROW(AC$2)),1)</f>
        <v>ピーチツリーバグ</v>
      </c>
    </row>
    <row r="75" spans="1:29" x14ac:dyDescent="0.15">
      <c r="A75" s="47"/>
      <c r="B75" s="48"/>
      <c r="C75" s="46" t="s">
        <v>1224</v>
      </c>
      <c r="D75" s="46">
        <f t="shared" ref="D75:I75" si="97">D71*INDEX($V$10:$V$14,MATCH(D74,$U$10:$U$14,0),)</f>
        <v>100</v>
      </c>
      <c r="E75" s="46">
        <f t="shared" si="97"/>
        <v>195</v>
      </c>
      <c r="F75" s="46">
        <f t="shared" si="97"/>
        <v>35</v>
      </c>
      <c r="G75" s="46">
        <f t="shared" si="97"/>
        <v>240</v>
      </c>
      <c r="H75" s="46">
        <f t="shared" si="97"/>
        <v>340</v>
      </c>
      <c r="I75" s="46">
        <f t="shared" si="97"/>
        <v>0</v>
      </c>
      <c r="J75" s="55"/>
      <c r="K75" s="55"/>
      <c r="L75" s="55">
        <f t="shared" si="86"/>
        <v>6</v>
      </c>
      <c r="M75" s="55">
        <f t="shared" si="86"/>
        <v>4</v>
      </c>
      <c r="N75" s="55">
        <f t="shared" si="86"/>
        <v>1</v>
      </c>
      <c r="O75" s="55">
        <f t="shared" si="86"/>
        <v>2</v>
      </c>
      <c r="P75" s="55">
        <f t="shared" si="86"/>
        <v>3</v>
      </c>
      <c r="Q75" s="55">
        <f t="shared" si="86"/>
        <v>5</v>
      </c>
      <c r="R75" s="55"/>
      <c r="S75" s="55" t="str">
        <f t="shared" si="87"/>
        <v>NG</v>
      </c>
      <c r="T75" s="55" t="str">
        <f t="shared" si="88"/>
        <v>NG</v>
      </c>
      <c r="U75" s="55" t="str">
        <f t="shared" si="89"/>
        <v>NG</v>
      </c>
      <c r="V75" s="55" t="str">
        <f t="shared" si="90"/>
        <v>OK</v>
      </c>
      <c r="W75" s="55" t="str">
        <f t="shared" si="91"/>
        <v>NG</v>
      </c>
      <c r="X75" s="55" t="str">
        <f t="shared" si="92"/>
        <v>NG</v>
      </c>
      <c r="Y75" s="55"/>
      <c r="Z75" s="55">
        <f t="shared" si="43"/>
        <v>1</v>
      </c>
      <c r="AA75" s="55"/>
      <c r="AC75" s="2" t="str">
        <f>INDEX(MF2図鑑!$B$3:$B$668,(ROW()-ROW(AC$2)),1)</f>
        <v>ピーチツリーバグ(特殊)</v>
      </c>
    </row>
    <row r="76" spans="1:29" x14ac:dyDescent="0.15">
      <c r="A76" s="47"/>
      <c r="B76" s="48"/>
      <c r="C76" s="46" t="s">
        <v>1226</v>
      </c>
      <c r="D76" s="46">
        <f t="shared" ref="D76:I76" si="98">IF($B70="ワーム羽化",RANK(D75,$D75:$I75,0),D73)</f>
        <v>4</v>
      </c>
      <c r="E76" s="46">
        <f t="shared" si="98"/>
        <v>3</v>
      </c>
      <c r="F76" s="46">
        <f t="shared" si="98"/>
        <v>5</v>
      </c>
      <c r="G76" s="46">
        <f t="shared" si="98"/>
        <v>2</v>
      </c>
      <c r="H76" s="46">
        <f t="shared" si="98"/>
        <v>1</v>
      </c>
      <c r="I76" s="46">
        <f t="shared" si="98"/>
        <v>6</v>
      </c>
      <c r="J76" s="55"/>
      <c r="K76" s="55"/>
      <c r="L76" s="55">
        <f t="shared" si="86"/>
        <v>5</v>
      </c>
      <c r="M76" s="55">
        <f t="shared" si="86"/>
        <v>4</v>
      </c>
      <c r="N76" s="55">
        <f t="shared" si="86"/>
        <v>3</v>
      </c>
      <c r="O76" s="55">
        <f t="shared" si="86"/>
        <v>1</v>
      </c>
      <c r="P76" s="55">
        <f t="shared" si="86"/>
        <v>2</v>
      </c>
      <c r="Q76" s="55">
        <f t="shared" si="86"/>
        <v>6</v>
      </c>
      <c r="R76" s="55"/>
      <c r="S76" s="55" t="str">
        <f t="shared" si="87"/>
        <v>NG</v>
      </c>
      <c r="T76" s="55" t="str">
        <f t="shared" si="88"/>
        <v>NG</v>
      </c>
      <c r="U76" s="55" t="str">
        <f t="shared" si="89"/>
        <v>NG</v>
      </c>
      <c r="V76" s="55" t="str">
        <f t="shared" si="90"/>
        <v>NG</v>
      </c>
      <c r="W76" s="55" t="str">
        <f t="shared" si="91"/>
        <v>NG</v>
      </c>
      <c r="X76" s="55" t="str">
        <f t="shared" si="92"/>
        <v>OK</v>
      </c>
      <c r="Y76" s="55"/>
      <c r="Z76" s="55">
        <f t="shared" si="43"/>
        <v>1</v>
      </c>
      <c r="AA76" s="55"/>
      <c r="AC76" s="2" t="str">
        <f>INDEX(MF2図鑑!$B$3:$B$668,(ROW()-ROW(AC$2)),1)</f>
        <v>コロペンドラ</v>
      </c>
    </row>
    <row r="77" spans="1:29" x14ac:dyDescent="0.15">
      <c r="A77" s="47"/>
      <c r="B77" s="48"/>
      <c r="C77" s="46" t="s">
        <v>1228</v>
      </c>
      <c r="D77" s="46">
        <f t="shared" ref="D77:I77" si="99">RANK(D71,$D71:$I71,0)</f>
        <v>4</v>
      </c>
      <c r="E77" s="46">
        <f t="shared" si="99"/>
        <v>3</v>
      </c>
      <c r="F77" s="46">
        <f t="shared" si="99"/>
        <v>5</v>
      </c>
      <c r="G77" s="46">
        <f t="shared" si="99"/>
        <v>2</v>
      </c>
      <c r="H77" s="46">
        <f t="shared" si="99"/>
        <v>1</v>
      </c>
      <c r="I77" s="46">
        <f t="shared" si="99"/>
        <v>6</v>
      </c>
      <c r="J77" s="55"/>
      <c r="K77" s="55"/>
      <c r="L77" s="55">
        <f t="shared" si="86"/>
        <v>1</v>
      </c>
      <c r="M77" s="55">
        <f t="shared" si="86"/>
        <v>4</v>
      </c>
      <c r="N77" s="55">
        <f t="shared" si="86"/>
        <v>3</v>
      </c>
      <c r="O77" s="55">
        <f t="shared" si="86"/>
        <v>2</v>
      </c>
      <c r="P77" s="55">
        <f t="shared" si="86"/>
        <v>5</v>
      </c>
      <c r="Q77" s="55">
        <f t="shared" si="86"/>
        <v>6</v>
      </c>
      <c r="R77" s="55"/>
      <c r="S77" s="55" t="str">
        <f t="shared" si="87"/>
        <v>NG</v>
      </c>
      <c r="T77" s="55" t="str">
        <f t="shared" si="88"/>
        <v>NG</v>
      </c>
      <c r="U77" s="55" t="str">
        <f t="shared" si="89"/>
        <v>NG</v>
      </c>
      <c r="V77" s="55" t="str">
        <f t="shared" si="90"/>
        <v>OK</v>
      </c>
      <c r="W77" s="55" t="str">
        <f t="shared" si="91"/>
        <v>NG</v>
      </c>
      <c r="X77" s="55" t="str">
        <f t="shared" si="92"/>
        <v>OK</v>
      </c>
      <c r="Y77" s="55"/>
      <c r="Z77" s="55">
        <f t="shared" si="43"/>
        <v>2</v>
      </c>
      <c r="AA77" s="55"/>
      <c r="AC77" s="2" t="str">
        <f>INDEX(MF2図鑑!$B$3:$B$668,(ROW()-ROW(AC$2)),1)</f>
        <v>コロペンドラ(特殊)</v>
      </c>
    </row>
    <row r="78" spans="1:29" x14ac:dyDescent="0.15">
      <c r="A78" s="47"/>
      <c r="B78" s="48"/>
      <c r="C78" s="46" t="s">
        <v>1230</v>
      </c>
      <c r="D78" s="46">
        <f t="shared" ref="D78:I78" si="100">RANK(D69,$D69:$I69,0)</f>
        <v>4</v>
      </c>
      <c r="E78" s="46">
        <f t="shared" si="100"/>
        <v>3</v>
      </c>
      <c r="F78" s="46">
        <f t="shared" si="100"/>
        <v>5</v>
      </c>
      <c r="G78" s="46">
        <f t="shared" si="100"/>
        <v>2</v>
      </c>
      <c r="H78" s="46">
        <f t="shared" si="100"/>
        <v>1</v>
      </c>
      <c r="I78" s="46">
        <f t="shared" si="100"/>
        <v>6</v>
      </c>
      <c r="J78" s="55"/>
      <c r="K78" s="55"/>
      <c r="L78" s="55"/>
      <c r="M78" s="55"/>
      <c r="N78" s="55"/>
      <c r="O78" s="55"/>
      <c r="P78" s="55"/>
      <c r="Q78" s="55"/>
      <c r="R78" s="55"/>
      <c r="S78" s="55"/>
      <c r="T78" s="55"/>
      <c r="U78" s="55"/>
      <c r="V78" s="55"/>
      <c r="W78" s="55"/>
      <c r="X78" s="55"/>
      <c r="Y78" s="55"/>
      <c r="Z78" s="55">
        <f t="shared" si="43"/>
        <v>0</v>
      </c>
      <c r="AA78" s="55"/>
      <c r="AC78" s="2" t="str">
        <f>INDEX(MF2図鑑!$B$3:$B$668,(ROW()-ROW(AC$2)),1)</f>
        <v>リキッドキューブ</v>
      </c>
    </row>
    <row r="79" spans="1:29" x14ac:dyDescent="0.15">
      <c r="A79" s="47"/>
      <c r="B79" s="48"/>
      <c r="C79" s="46" t="s">
        <v>1231</v>
      </c>
      <c r="D79" s="46">
        <v>6</v>
      </c>
      <c r="E79" s="46">
        <v>5</v>
      </c>
      <c r="F79" s="46">
        <v>4</v>
      </c>
      <c r="G79" s="46">
        <v>3</v>
      </c>
      <c r="H79" s="46">
        <v>2</v>
      </c>
      <c r="I79" s="46">
        <v>1</v>
      </c>
      <c r="J79" s="55"/>
      <c r="K79" s="55"/>
      <c r="L79" s="55"/>
      <c r="M79" s="55"/>
      <c r="N79" s="55"/>
      <c r="O79" s="55"/>
      <c r="P79" s="55"/>
      <c r="Q79" s="55"/>
      <c r="R79" s="55"/>
      <c r="S79" s="55"/>
      <c r="T79" s="55"/>
      <c r="U79" s="55"/>
      <c r="V79" s="55"/>
      <c r="W79" s="55"/>
      <c r="X79" s="55"/>
      <c r="Y79" s="55"/>
      <c r="Z79" s="55">
        <f t="shared" si="43"/>
        <v>0</v>
      </c>
      <c r="AA79" s="55"/>
      <c r="AC79" s="2" t="str">
        <f>INDEX(MF2図鑑!$B$3:$B$668,(ROW()-ROW(AC$2)),1)</f>
        <v>ダイス</v>
      </c>
    </row>
    <row r="80" spans="1:29" x14ac:dyDescent="0.15">
      <c r="A80" s="47"/>
      <c r="B80" s="48"/>
      <c r="C80" s="46" t="s">
        <v>1233</v>
      </c>
      <c r="D80" s="46">
        <f t="shared" ref="D80:I80" si="101">D73+0.1*D76+0.01*D77+0.001*D78+0.0001*D79</f>
        <v>4.4446000000000003</v>
      </c>
      <c r="E80" s="46">
        <f t="shared" si="101"/>
        <v>3.3334999999999999</v>
      </c>
      <c r="F80" s="46">
        <f t="shared" si="101"/>
        <v>5.5553999999999997</v>
      </c>
      <c r="G80" s="46">
        <f t="shared" si="101"/>
        <v>2.2223000000000002</v>
      </c>
      <c r="H80" s="46">
        <f t="shared" si="101"/>
        <v>1.1112</v>
      </c>
      <c r="I80" s="46">
        <f t="shared" si="101"/>
        <v>6.6660999999999992</v>
      </c>
      <c r="J80" s="55"/>
      <c r="K80" s="55"/>
      <c r="L80" s="55"/>
      <c r="M80" s="55"/>
      <c r="N80" s="55"/>
      <c r="O80" s="55"/>
      <c r="P80" s="55"/>
      <c r="Q80" s="55"/>
      <c r="R80" s="55"/>
      <c r="S80" s="55"/>
      <c r="T80" s="55"/>
      <c r="U80" s="55"/>
      <c r="V80" s="55"/>
      <c r="W80" s="55"/>
      <c r="X80" s="55"/>
      <c r="Y80" s="55"/>
      <c r="Z80" s="55">
        <f t="shared" si="43"/>
        <v>0</v>
      </c>
      <c r="AA80" s="55"/>
      <c r="AC80" s="2" t="str">
        <f>INDEX(MF2図鑑!$B$3:$B$668,(ROW()-ROW(AC$2)),1)</f>
        <v>ダイス(レア1)</v>
      </c>
    </row>
    <row r="81" spans="1:29" x14ac:dyDescent="0.15">
      <c r="A81" s="49"/>
      <c r="B81" s="50"/>
      <c r="C81" s="46" t="s">
        <v>112</v>
      </c>
      <c r="D81" s="46">
        <f>IF($B68="すえきすえぞー(レア1)",MF2図鑑!AC$419,RANK(D80,$D80:$I80,1))</f>
        <v>4</v>
      </c>
      <c r="E81" s="46">
        <f>IF($B68="すえきすえぞー(レア1)",MF2図鑑!AD$419,RANK(E80,$D80:$I80,1))</f>
        <v>3</v>
      </c>
      <c r="F81" s="46">
        <f>IF($B68="すえきすえぞー(レア1)",MF2図鑑!AE$419,RANK(F80,$D80:$I80,1))</f>
        <v>5</v>
      </c>
      <c r="G81" s="46">
        <f>IF($B68="すえきすえぞー(レア1)",MF2図鑑!AF$419,RANK(G80,$D80:$I80,1))</f>
        <v>2</v>
      </c>
      <c r="H81" s="46">
        <f>IF($B68="すえきすえぞー(レア1)",MF2図鑑!AG$419,RANK(H80,$D80:$I80,1))</f>
        <v>1</v>
      </c>
      <c r="I81" s="46">
        <f>IF($B68="すえきすえぞー(レア1)",MF2図鑑!AH$419,RANK(I80,$D80:$I80,1))</f>
        <v>6</v>
      </c>
      <c r="J81" s="55"/>
      <c r="K81" s="55"/>
      <c r="L81" s="55"/>
      <c r="M81" s="55"/>
      <c r="N81" s="55"/>
      <c r="O81" s="55"/>
      <c r="P81" s="55"/>
      <c r="Q81" s="55"/>
      <c r="R81" s="55"/>
      <c r="S81" s="55"/>
      <c r="T81" s="55"/>
      <c r="U81" s="55"/>
      <c r="V81" s="55"/>
      <c r="W81" s="55"/>
      <c r="X81" s="55"/>
      <c r="Y81" s="55"/>
      <c r="Z81" s="55">
        <f t="shared" si="43"/>
        <v>0</v>
      </c>
      <c r="AA81" s="55"/>
      <c r="AC81" s="2" t="str">
        <f>INDEX(MF2図鑑!$B$3:$B$668,(ROW()-ROW(AC$2)),1)</f>
        <v>ダイス(レア2)</v>
      </c>
    </row>
    <row r="82" spans="1:29" x14ac:dyDescent="0.15">
      <c r="J82" s="55"/>
      <c r="K82" s="55"/>
      <c r="L82" s="55"/>
      <c r="M82" s="55"/>
      <c r="N82" s="55"/>
      <c r="O82" s="55"/>
      <c r="P82" s="55"/>
      <c r="Q82" s="55"/>
      <c r="R82" s="55"/>
      <c r="S82" s="55"/>
      <c r="T82" s="55"/>
      <c r="U82" s="55"/>
      <c r="V82" s="55"/>
      <c r="W82" s="55"/>
      <c r="X82" s="55"/>
      <c r="Y82" s="55"/>
      <c r="Z82" s="55">
        <f t="shared" si="43"/>
        <v>0</v>
      </c>
      <c r="AA82" s="55"/>
      <c r="AC82" s="2" t="str">
        <f>INDEX(MF2図鑑!$B$3:$B$668,(ROW()-ROW(AC$2)),1)</f>
        <v>ダイス(データのみ)</v>
      </c>
    </row>
    <row r="83" spans="1:29" x14ac:dyDescent="0.15">
      <c r="A83" s="37"/>
      <c r="B83" s="38"/>
      <c r="C83" s="39"/>
      <c r="D83" s="39" t="s">
        <v>114</v>
      </c>
      <c r="E83" s="39" t="s">
        <v>115</v>
      </c>
      <c r="F83" s="39" t="s">
        <v>116</v>
      </c>
      <c r="G83" s="39" t="s">
        <v>117</v>
      </c>
      <c r="H83" s="39" t="s">
        <v>118</v>
      </c>
      <c r="I83" s="39" t="s">
        <v>119</v>
      </c>
      <c r="J83" s="55"/>
      <c r="K83" s="55"/>
      <c r="L83" s="55" t="str">
        <f>L67</f>
        <v>ラ</v>
      </c>
      <c r="M83" s="55" t="str">
        <f t="shared" ref="M83:Q83" si="102">M67</f>
        <v>力</v>
      </c>
      <c r="N83" s="55" t="str">
        <f t="shared" si="102"/>
        <v>賢</v>
      </c>
      <c r="O83" s="55" t="str">
        <f t="shared" si="102"/>
        <v>命</v>
      </c>
      <c r="P83" s="55" t="str">
        <f t="shared" si="102"/>
        <v>避</v>
      </c>
      <c r="Q83" s="55" t="str">
        <f t="shared" si="102"/>
        <v>丈</v>
      </c>
      <c r="R83" s="55"/>
      <c r="S83" s="55"/>
      <c r="T83" s="55"/>
      <c r="U83" s="55"/>
      <c r="V83" s="55"/>
      <c r="W83" s="55"/>
      <c r="X83" s="55"/>
      <c r="Y83" s="55"/>
      <c r="Z83" s="55">
        <f t="shared" si="43"/>
        <v>0</v>
      </c>
      <c r="AA83" s="55"/>
      <c r="AC83" s="2" t="str">
        <f>INDEX(MF2図鑑!$B$3:$B$668,(ROW()-ROW(AC$2)),1)</f>
        <v>イーデン</v>
      </c>
    </row>
    <row r="84" spans="1:29" x14ac:dyDescent="0.15">
      <c r="A84" s="40" t="s">
        <v>1257</v>
      </c>
      <c r="B84" s="7" t="s">
        <v>987</v>
      </c>
      <c r="C84" s="39" t="s">
        <v>1209</v>
      </c>
      <c r="D84" s="39" t="str">
        <f>IFERROR(INDEX(MF2図鑑!$W$3:$AB$668,MATCH($B84,MF2図鑑!$B$3:$B$668,0),MATCH(D83,MF2図鑑!$W$2:$AB$2,0)),"")</f>
        <v>B</v>
      </c>
      <c r="E84" s="39" t="str">
        <f>IFERROR(INDEX(MF2図鑑!$W$3:$AB$668,MATCH($B84,MF2図鑑!$B$3:$B$668,0),MATCH(E83,MF2図鑑!$W$2:$AB$2,0)),"")</f>
        <v>B</v>
      </c>
      <c r="F84" s="39" t="str">
        <f>IFERROR(INDEX(MF2図鑑!$W$3:$AB$668,MATCH($B84,MF2図鑑!$B$3:$B$668,0),MATCH(F83,MF2図鑑!$W$2:$AB$2,0)),"")</f>
        <v>D</v>
      </c>
      <c r="G84" s="39" t="str">
        <f>IFERROR(INDEX(MF2図鑑!$W$3:$AB$668,MATCH($B84,MF2図鑑!$B$3:$B$668,0),MATCH(G83,MF2図鑑!$W$2:$AB$2,0)),"")</f>
        <v>C</v>
      </c>
      <c r="H84" s="39" t="str">
        <f>IFERROR(INDEX(MF2図鑑!$W$3:$AB$668,MATCH($B84,MF2図鑑!$B$3:$B$668,0),MATCH(H83,MF2図鑑!$W$2:$AB$2,0)),"")</f>
        <v>C</v>
      </c>
      <c r="I84" s="39" t="str">
        <f>IFERROR(INDEX(MF2図鑑!$W$3:$AB$668,MATCH($B84,MF2図鑑!$B$3:$B$668,0),MATCH(I83,MF2図鑑!$W$2:$AB$2,0)),"")</f>
        <v>D</v>
      </c>
      <c r="J84" s="55"/>
      <c r="K84" s="55"/>
      <c r="L84" s="55">
        <f t="shared" ref="L84:Q93" si="103">L68</f>
        <v>5</v>
      </c>
      <c r="M84" s="55">
        <f t="shared" si="103"/>
        <v>4</v>
      </c>
      <c r="N84" s="55">
        <f t="shared" si="103"/>
        <v>3</v>
      </c>
      <c r="O84" s="55">
        <f t="shared" si="103"/>
        <v>1</v>
      </c>
      <c r="P84" s="55">
        <f t="shared" si="103"/>
        <v>2</v>
      </c>
      <c r="Q84" s="55">
        <f t="shared" si="103"/>
        <v>6</v>
      </c>
      <c r="R84" s="55"/>
      <c r="S84" s="55" t="str">
        <f t="shared" ref="S84:S93" si="104">IF(D$97=L84,"OK","NG")</f>
        <v>NG</v>
      </c>
      <c r="T84" s="55" t="str">
        <f t="shared" ref="T84:T93" si="105">IF(E$97=M84,"OK","NG")</f>
        <v>NG</v>
      </c>
      <c r="U84" s="55" t="str">
        <f t="shared" ref="U84:U93" si="106">IF(F$97=N84,"OK","NG")</f>
        <v>NG</v>
      </c>
      <c r="V84" s="55" t="str">
        <f t="shared" ref="V84:V93" si="107">IF(G$97=O84,"OK","NG")</f>
        <v>NG</v>
      </c>
      <c r="W84" s="55" t="str">
        <f t="shared" ref="W84:W93" si="108">IF(H$97=P84,"OK","NG")</f>
        <v>NG</v>
      </c>
      <c r="X84" s="55" t="str">
        <f t="shared" ref="X84:X93" si="109">IF(I$97=Q84,"OK","NG")</f>
        <v>NG</v>
      </c>
      <c r="Y84" s="55"/>
      <c r="Z84" s="55">
        <f t="shared" si="43"/>
        <v>0</v>
      </c>
      <c r="AA84" s="55"/>
      <c r="AC84" s="2" t="str">
        <f>INDEX(MF2図鑑!$B$3:$B$668,(ROW()-ROW(AC$2)),1)</f>
        <v>イーデン(レア1)</v>
      </c>
    </row>
    <row r="85" spans="1:29" x14ac:dyDescent="0.15">
      <c r="A85" s="40"/>
      <c r="B85" s="41"/>
      <c r="C85" s="39" t="s">
        <v>106</v>
      </c>
      <c r="D85" s="39">
        <f>IFERROR(INDEX(MF2図鑑!$Q$3:$V$668,MATCH($B84,MF2図鑑!$B$3:$B$668,0),MATCH(D83,MF2図鑑!$W$2:$AB$2,0)),"")</f>
        <v>130</v>
      </c>
      <c r="E85" s="39">
        <f>IFERROR(INDEX(MF2図鑑!$Q$3:$V$668,MATCH($B84,MF2図鑑!$B$3:$B$668,0),MATCH(E83,MF2図鑑!$W$2:$AB$2,0)),"")</f>
        <v>140</v>
      </c>
      <c r="F85" s="39">
        <f>IFERROR(INDEX(MF2図鑑!$Q$3:$V$668,MATCH($B84,MF2図鑑!$B$3:$B$668,0),MATCH(F83,MF2図鑑!$W$2:$AB$2,0)),"")</f>
        <v>80</v>
      </c>
      <c r="G85" s="39">
        <f>IFERROR(INDEX(MF2図鑑!$Q$3:$V$668,MATCH($B84,MF2図鑑!$B$3:$B$668,0),MATCH(G83,MF2図鑑!$W$2:$AB$2,0)),"")</f>
        <v>120</v>
      </c>
      <c r="H85" s="39">
        <f>IFERROR(INDEX(MF2図鑑!$Q$3:$V$668,MATCH($B84,MF2図鑑!$B$3:$B$668,0),MATCH(H83,MF2図鑑!$W$2:$AB$2,0)),"")</f>
        <v>110</v>
      </c>
      <c r="I85" s="39">
        <f>IFERROR(INDEX(MF2図鑑!$Q$3:$V$668,MATCH($B84,MF2図鑑!$B$3:$B$668,0),MATCH(I83,MF2図鑑!$W$2:$AB$2,0)),"")</f>
        <v>90</v>
      </c>
      <c r="J85" s="55"/>
      <c r="K85" s="55"/>
      <c r="L85" s="55">
        <f t="shared" si="103"/>
        <v>5</v>
      </c>
      <c r="M85" s="55">
        <f t="shared" si="103"/>
        <v>4</v>
      </c>
      <c r="N85" s="55">
        <f t="shared" si="103"/>
        <v>3</v>
      </c>
      <c r="O85" s="55">
        <f t="shared" si="103"/>
        <v>1</v>
      </c>
      <c r="P85" s="55">
        <f t="shared" si="103"/>
        <v>2</v>
      </c>
      <c r="Q85" s="55">
        <f t="shared" si="103"/>
        <v>6</v>
      </c>
      <c r="R85" s="55"/>
      <c r="S85" s="55" t="str">
        <f t="shared" si="104"/>
        <v>NG</v>
      </c>
      <c r="T85" s="55" t="str">
        <f t="shared" si="105"/>
        <v>NG</v>
      </c>
      <c r="U85" s="55" t="str">
        <f t="shared" si="106"/>
        <v>NG</v>
      </c>
      <c r="V85" s="55" t="str">
        <f t="shared" si="107"/>
        <v>NG</v>
      </c>
      <c r="W85" s="55" t="str">
        <f t="shared" si="108"/>
        <v>NG</v>
      </c>
      <c r="X85" s="55" t="str">
        <f t="shared" si="109"/>
        <v>NG</v>
      </c>
      <c r="Y85" s="55"/>
      <c r="Z85" s="55">
        <f t="shared" ref="Z85:Z148" si="110">COUNTIF(S85:X85,"OK")</f>
        <v>0</v>
      </c>
      <c r="AA85" s="55"/>
      <c r="AC85" s="2" t="str">
        <f>INDEX(MF2図鑑!$B$3:$B$668,(ROW()-ROW(AC$2)),1)</f>
        <v>イーデン(レア2)</v>
      </c>
    </row>
    <row r="86" spans="1:29" x14ac:dyDescent="0.15">
      <c r="A86" s="40" t="s">
        <v>1213</v>
      </c>
      <c r="B86" s="7" t="s">
        <v>1207</v>
      </c>
      <c r="C86" s="39" t="s">
        <v>1214</v>
      </c>
      <c r="D86" s="9"/>
      <c r="E86" s="9"/>
      <c r="F86" s="9"/>
      <c r="G86" s="9"/>
      <c r="H86" s="9"/>
      <c r="I86" s="9"/>
      <c r="J86" s="55"/>
      <c r="K86" s="55"/>
      <c r="L86" s="55">
        <f t="shared" si="103"/>
        <v>4</v>
      </c>
      <c r="M86" s="55">
        <f t="shared" si="103"/>
        <v>2</v>
      </c>
      <c r="N86" s="55">
        <f t="shared" si="103"/>
        <v>5</v>
      </c>
      <c r="O86" s="55">
        <f t="shared" si="103"/>
        <v>3</v>
      </c>
      <c r="P86" s="55">
        <f t="shared" si="103"/>
        <v>1</v>
      </c>
      <c r="Q86" s="55">
        <f t="shared" si="103"/>
        <v>6</v>
      </c>
      <c r="R86" s="55"/>
      <c r="S86" s="55" t="str">
        <f t="shared" si="104"/>
        <v>NG</v>
      </c>
      <c r="T86" s="55" t="str">
        <f t="shared" si="105"/>
        <v>NG</v>
      </c>
      <c r="U86" s="55" t="str">
        <f t="shared" si="106"/>
        <v>NG</v>
      </c>
      <c r="V86" s="55" t="str">
        <f t="shared" si="107"/>
        <v>OK</v>
      </c>
      <c r="W86" s="55" t="str">
        <f t="shared" si="108"/>
        <v>NG</v>
      </c>
      <c r="X86" s="55" t="str">
        <f t="shared" si="109"/>
        <v>NG</v>
      </c>
      <c r="Y86" s="55"/>
      <c r="Z86" s="55">
        <f t="shared" si="110"/>
        <v>1</v>
      </c>
      <c r="AA86" s="55"/>
      <c r="AC86" s="2" t="str">
        <f>INDEX(MF2図鑑!$B$3:$B$668,(ROW()-ROW(AC$2)),1)</f>
        <v>イーデン(レア3)</v>
      </c>
    </row>
    <row r="87" spans="1:29" x14ac:dyDescent="0.15">
      <c r="A87" s="40"/>
      <c r="B87" s="41" t="str">
        <f t="shared" ref="B87" si="111">IF($B86="ワーム羽化","　　↓羽化後を入力","　　↓変更不要")</f>
        <v>　　↓変更不要</v>
      </c>
      <c r="C87" s="39"/>
      <c r="D87" s="39">
        <f t="shared" ref="D87:I87" si="112">IF(OR(D86&lt;1,D86&gt;999,ISBLANK(D86)),D85,D86)</f>
        <v>130</v>
      </c>
      <c r="E87" s="39">
        <f t="shared" si="112"/>
        <v>140</v>
      </c>
      <c r="F87" s="39">
        <f t="shared" si="112"/>
        <v>80</v>
      </c>
      <c r="G87" s="39">
        <f t="shared" si="112"/>
        <v>120</v>
      </c>
      <c r="H87" s="39">
        <f t="shared" si="112"/>
        <v>110</v>
      </c>
      <c r="I87" s="39">
        <f t="shared" si="112"/>
        <v>90</v>
      </c>
      <c r="J87" s="55"/>
      <c r="K87" s="55"/>
      <c r="L87" s="55">
        <f t="shared" si="103"/>
        <v>4</v>
      </c>
      <c r="M87" s="55">
        <f t="shared" si="103"/>
        <v>3</v>
      </c>
      <c r="N87" s="55">
        <f t="shared" si="103"/>
        <v>5</v>
      </c>
      <c r="O87" s="55">
        <f t="shared" si="103"/>
        <v>2</v>
      </c>
      <c r="P87" s="55">
        <f t="shared" si="103"/>
        <v>1</v>
      </c>
      <c r="Q87" s="55">
        <f t="shared" si="103"/>
        <v>6</v>
      </c>
      <c r="R87" s="55"/>
      <c r="S87" s="55" t="str">
        <f t="shared" si="104"/>
        <v>NG</v>
      </c>
      <c r="T87" s="55" t="str">
        <f t="shared" si="105"/>
        <v>NG</v>
      </c>
      <c r="U87" s="55" t="str">
        <f t="shared" si="106"/>
        <v>NG</v>
      </c>
      <c r="V87" s="55" t="str">
        <f t="shared" si="107"/>
        <v>NG</v>
      </c>
      <c r="W87" s="55" t="str">
        <f t="shared" si="108"/>
        <v>NG</v>
      </c>
      <c r="X87" s="55" t="str">
        <f t="shared" si="109"/>
        <v>NG</v>
      </c>
      <c r="Y87" s="55"/>
      <c r="Z87" s="55">
        <f t="shared" si="110"/>
        <v>0</v>
      </c>
      <c r="AA87" s="55"/>
      <c r="AC87" s="2" t="str">
        <f>INDEX(MF2図鑑!$B$3:$B$668,(ROW()-ROW(AC$2)),1)</f>
        <v>ベテルギウス</v>
      </c>
    </row>
    <row r="88" spans="1:29" x14ac:dyDescent="0.15">
      <c r="A88" s="40"/>
      <c r="B88" s="7" t="s">
        <v>1216</v>
      </c>
      <c r="C88" s="39" t="s">
        <v>1218</v>
      </c>
      <c r="D88" s="39">
        <f t="shared" ref="D88:I88" si="113">D87*INDEX($V$10:$V$14,MATCH(D84,$U$10:$U$14,0),)</f>
        <v>195</v>
      </c>
      <c r="E88" s="39">
        <f t="shared" si="113"/>
        <v>210</v>
      </c>
      <c r="F88" s="39">
        <f t="shared" si="113"/>
        <v>40</v>
      </c>
      <c r="G88" s="39">
        <f t="shared" si="113"/>
        <v>120</v>
      </c>
      <c r="H88" s="39">
        <f t="shared" si="113"/>
        <v>110</v>
      </c>
      <c r="I88" s="39">
        <f t="shared" si="113"/>
        <v>45</v>
      </c>
      <c r="J88" s="55"/>
      <c r="K88" s="55"/>
      <c r="L88" s="55">
        <f t="shared" si="103"/>
        <v>2</v>
      </c>
      <c r="M88" s="55">
        <f t="shared" si="103"/>
        <v>1</v>
      </c>
      <c r="N88" s="55">
        <f t="shared" si="103"/>
        <v>6</v>
      </c>
      <c r="O88" s="55">
        <f t="shared" si="103"/>
        <v>3</v>
      </c>
      <c r="P88" s="55">
        <f t="shared" si="103"/>
        <v>4</v>
      </c>
      <c r="Q88" s="55">
        <f t="shared" si="103"/>
        <v>5</v>
      </c>
      <c r="R88" s="55"/>
      <c r="S88" s="55" t="str">
        <f t="shared" si="104"/>
        <v>OK</v>
      </c>
      <c r="T88" s="55" t="str">
        <f t="shared" si="105"/>
        <v>OK</v>
      </c>
      <c r="U88" s="55" t="str">
        <f t="shared" si="106"/>
        <v>OK</v>
      </c>
      <c r="V88" s="55" t="str">
        <f t="shared" si="107"/>
        <v>OK</v>
      </c>
      <c r="W88" s="55" t="str">
        <f t="shared" si="108"/>
        <v>OK</v>
      </c>
      <c r="X88" s="55" t="str">
        <f t="shared" si="109"/>
        <v>OK</v>
      </c>
      <c r="Y88" s="55"/>
      <c r="Z88" s="55">
        <f t="shared" si="110"/>
        <v>6</v>
      </c>
      <c r="AA88" s="55"/>
      <c r="AC88" s="2" t="str">
        <f>INDEX(MF2図鑑!$B$3:$B$668,(ROW()-ROW(AC$2)),1)</f>
        <v>ビークロン</v>
      </c>
    </row>
    <row r="89" spans="1:29" x14ac:dyDescent="0.15">
      <c r="A89" s="40"/>
      <c r="B89" s="41"/>
      <c r="C89" s="39" t="s">
        <v>1220</v>
      </c>
      <c r="D89" s="39">
        <f t="shared" ref="D89:I89" si="114">RANK(D88,$D88:$I88,0)</f>
        <v>2</v>
      </c>
      <c r="E89" s="39">
        <f t="shared" si="114"/>
        <v>1</v>
      </c>
      <c r="F89" s="39">
        <f t="shared" si="114"/>
        <v>6</v>
      </c>
      <c r="G89" s="39">
        <f t="shared" si="114"/>
        <v>3</v>
      </c>
      <c r="H89" s="39">
        <f t="shared" si="114"/>
        <v>4</v>
      </c>
      <c r="I89" s="39">
        <f t="shared" si="114"/>
        <v>5</v>
      </c>
      <c r="J89" s="55"/>
      <c r="K89" s="55"/>
      <c r="L89" s="55">
        <f t="shared" si="103"/>
        <v>4</v>
      </c>
      <c r="M89" s="55">
        <f t="shared" si="103"/>
        <v>2</v>
      </c>
      <c r="N89" s="55">
        <f t="shared" si="103"/>
        <v>5</v>
      </c>
      <c r="O89" s="55">
        <f t="shared" si="103"/>
        <v>3</v>
      </c>
      <c r="P89" s="55">
        <f t="shared" si="103"/>
        <v>1</v>
      </c>
      <c r="Q89" s="55">
        <f t="shared" si="103"/>
        <v>6</v>
      </c>
      <c r="R89" s="55"/>
      <c r="S89" s="55" t="str">
        <f t="shared" si="104"/>
        <v>NG</v>
      </c>
      <c r="T89" s="55" t="str">
        <f t="shared" si="105"/>
        <v>NG</v>
      </c>
      <c r="U89" s="55" t="str">
        <f t="shared" si="106"/>
        <v>NG</v>
      </c>
      <c r="V89" s="55" t="str">
        <f t="shared" si="107"/>
        <v>OK</v>
      </c>
      <c r="W89" s="55" t="str">
        <f t="shared" si="108"/>
        <v>NG</v>
      </c>
      <c r="X89" s="55" t="str">
        <f t="shared" si="109"/>
        <v>NG</v>
      </c>
      <c r="Y89" s="55"/>
      <c r="Z89" s="55">
        <f t="shared" si="110"/>
        <v>1</v>
      </c>
      <c r="AA89" s="55"/>
      <c r="AC89" s="2" t="str">
        <f>INDEX(MF2図鑑!$B$3:$B$668,(ROW()-ROW(AC$2)),1)</f>
        <v>ビークロン(特殊)</v>
      </c>
    </row>
    <row r="90" spans="1:29" x14ac:dyDescent="0.15">
      <c r="A90" s="40"/>
      <c r="B90" s="41"/>
      <c r="C90" s="39" t="s">
        <v>1222</v>
      </c>
      <c r="D90" s="39" t="str">
        <f>IF($B86="ワーム羽化",IFERROR(INDEX(MF2図鑑!$W$3:$AB$668,MATCH($B88,MF2図鑑!$B$3:$B$668,0),MATCH(D83,MF2図鑑!$W$2:$AB$2,0)),D84),D84)</f>
        <v>B</v>
      </c>
      <c r="E90" s="39" t="str">
        <f>IF($B86="ワーム羽化",IFERROR(INDEX(MF2図鑑!$W$3:$AB$668,MATCH($B88,MF2図鑑!$B$3:$B$668,0),MATCH(E83,MF2図鑑!$W$2:$AB$2,0)),E84),E84)</f>
        <v>B</v>
      </c>
      <c r="F90" s="39" t="str">
        <f>IF($B86="ワーム羽化",IFERROR(INDEX(MF2図鑑!$W$3:$AB$668,MATCH($B88,MF2図鑑!$B$3:$B$668,0),MATCH(F83,MF2図鑑!$W$2:$AB$2,0)),F84),F84)</f>
        <v>D</v>
      </c>
      <c r="G90" s="39" t="str">
        <f>IF($B86="ワーム羽化",IFERROR(INDEX(MF2図鑑!$W$3:$AB$668,MATCH($B88,MF2図鑑!$B$3:$B$668,0),MATCH(G83,MF2図鑑!$W$2:$AB$2,0)),G84),G84)</f>
        <v>C</v>
      </c>
      <c r="H90" s="39" t="str">
        <f>IF($B86="ワーム羽化",IFERROR(INDEX(MF2図鑑!$W$3:$AB$668,MATCH($B88,MF2図鑑!$B$3:$B$668,0),MATCH(H83,MF2図鑑!$W$2:$AB$2,0)),H84),H84)</f>
        <v>C</v>
      </c>
      <c r="I90" s="39" t="str">
        <f>IF($B86="ワーム羽化",IFERROR(INDEX(MF2図鑑!$W$3:$AB$668,MATCH($B88,MF2図鑑!$B$3:$B$668,0),MATCH(I83,MF2図鑑!$W$2:$AB$2,0)),I84),I84)</f>
        <v>D</v>
      </c>
      <c r="J90" s="55"/>
      <c r="K90" s="55"/>
      <c r="L90" s="55">
        <f t="shared" si="103"/>
        <v>2</v>
      </c>
      <c r="M90" s="55">
        <f t="shared" si="103"/>
        <v>3</v>
      </c>
      <c r="N90" s="55">
        <f t="shared" si="103"/>
        <v>5</v>
      </c>
      <c r="O90" s="55">
        <f t="shared" si="103"/>
        <v>4</v>
      </c>
      <c r="P90" s="55">
        <f t="shared" si="103"/>
        <v>1</v>
      </c>
      <c r="Q90" s="55">
        <f t="shared" si="103"/>
        <v>6</v>
      </c>
      <c r="R90" s="55"/>
      <c r="S90" s="55" t="str">
        <f t="shared" si="104"/>
        <v>OK</v>
      </c>
      <c r="T90" s="55" t="str">
        <f t="shared" si="105"/>
        <v>NG</v>
      </c>
      <c r="U90" s="55" t="str">
        <f t="shared" si="106"/>
        <v>NG</v>
      </c>
      <c r="V90" s="55" t="str">
        <f t="shared" si="107"/>
        <v>NG</v>
      </c>
      <c r="W90" s="55" t="str">
        <f t="shared" si="108"/>
        <v>NG</v>
      </c>
      <c r="X90" s="55" t="str">
        <f t="shared" si="109"/>
        <v>NG</v>
      </c>
      <c r="Y90" s="55"/>
      <c r="Z90" s="55">
        <f t="shared" si="110"/>
        <v>1</v>
      </c>
      <c r="AA90" s="55"/>
      <c r="AC90" s="2" t="str">
        <f>INDEX(MF2図鑑!$B$3:$B$668,(ROW()-ROW(AC$2)),1)</f>
        <v>メルカーバ</v>
      </c>
    </row>
    <row r="91" spans="1:29" x14ac:dyDescent="0.15">
      <c r="A91" s="40"/>
      <c r="B91" s="41"/>
      <c r="C91" s="39" t="s">
        <v>1224</v>
      </c>
      <c r="D91" s="39">
        <f t="shared" ref="D91:I91" si="115">D87*INDEX($V$10:$V$14,MATCH(D90,$U$10:$U$14,0),)</f>
        <v>195</v>
      </c>
      <c r="E91" s="39">
        <f t="shared" si="115"/>
        <v>210</v>
      </c>
      <c r="F91" s="39">
        <f t="shared" si="115"/>
        <v>40</v>
      </c>
      <c r="G91" s="39">
        <f t="shared" si="115"/>
        <v>120</v>
      </c>
      <c r="H91" s="39">
        <f t="shared" si="115"/>
        <v>110</v>
      </c>
      <c r="I91" s="39">
        <f t="shared" si="115"/>
        <v>45</v>
      </c>
      <c r="J91" s="55"/>
      <c r="K91" s="55"/>
      <c r="L91" s="55">
        <f t="shared" si="103"/>
        <v>6</v>
      </c>
      <c r="M91" s="55">
        <f t="shared" si="103"/>
        <v>4</v>
      </c>
      <c r="N91" s="55">
        <f t="shared" si="103"/>
        <v>1</v>
      </c>
      <c r="O91" s="55">
        <f t="shared" si="103"/>
        <v>2</v>
      </c>
      <c r="P91" s="55">
        <f t="shared" si="103"/>
        <v>3</v>
      </c>
      <c r="Q91" s="55">
        <f t="shared" si="103"/>
        <v>5</v>
      </c>
      <c r="R91" s="55"/>
      <c r="S91" s="55" t="str">
        <f t="shared" si="104"/>
        <v>NG</v>
      </c>
      <c r="T91" s="55" t="str">
        <f t="shared" si="105"/>
        <v>NG</v>
      </c>
      <c r="U91" s="55" t="str">
        <f t="shared" si="106"/>
        <v>NG</v>
      </c>
      <c r="V91" s="55" t="str">
        <f t="shared" si="107"/>
        <v>NG</v>
      </c>
      <c r="W91" s="55" t="str">
        <f t="shared" si="108"/>
        <v>NG</v>
      </c>
      <c r="X91" s="55" t="str">
        <f t="shared" si="109"/>
        <v>OK</v>
      </c>
      <c r="Y91" s="55"/>
      <c r="Z91" s="55">
        <f t="shared" si="110"/>
        <v>1</v>
      </c>
      <c r="AA91" s="55"/>
      <c r="AC91" s="2" t="str">
        <f>INDEX(MF2図鑑!$B$3:$B$668,(ROW()-ROW(AC$2)),1)</f>
        <v>ロックロン</v>
      </c>
    </row>
    <row r="92" spans="1:29" x14ac:dyDescent="0.15">
      <c r="A92" s="40"/>
      <c r="B92" s="41"/>
      <c r="C92" s="39" t="s">
        <v>1226</v>
      </c>
      <c r="D92" s="39">
        <f t="shared" ref="D92:I92" si="116">IF($B86="ワーム羽化",RANK(D91,$D91:$I91,0),D89)</f>
        <v>2</v>
      </c>
      <c r="E92" s="39">
        <f t="shared" si="116"/>
        <v>1</v>
      </c>
      <c r="F92" s="39">
        <f t="shared" si="116"/>
        <v>6</v>
      </c>
      <c r="G92" s="39">
        <f t="shared" si="116"/>
        <v>3</v>
      </c>
      <c r="H92" s="39">
        <f t="shared" si="116"/>
        <v>4</v>
      </c>
      <c r="I92" s="39">
        <f t="shared" si="116"/>
        <v>5</v>
      </c>
      <c r="J92" s="55"/>
      <c r="K92" s="55"/>
      <c r="L92" s="55">
        <f t="shared" si="103"/>
        <v>5</v>
      </c>
      <c r="M92" s="55">
        <f t="shared" si="103"/>
        <v>4</v>
      </c>
      <c r="N92" s="55">
        <f t="shared" si="103"/>
        <v>3</v>
      </c>
      <c r="O92" s="55">
        <f t="shared" si="103"/>
        <v>1</v>
      </c>
      <c r="P92" s="55">
        <f t="shared" si="103"/>
        <v>2</v>
      </c>
      <c r="Q92" s="55">
        <f t="shared" si="103"/>
        <v>6</v>
      </c>
      <c r="R92" s="55"/>
      <c r="S92" s="55" t="str">
        <f t="shared" si="104"/>
        <v>NG</v>
      </c>
      <c r="T92" s="55" t="str">
        <f t="shared" si="105"/>
        <v>NG</v>
      </c>
      <c r="U92" s="55" t="str">
        <f t="shared" si="106"/>
        <v>NG</v>
      </c>
      <c r="V92" s="55" t="str">
        <f t="shared" si="107"/>
        <v>NG</v>
      </c>
      <c r="W92" s="55" t="str">
        <f t="shared" si="108"/>
        <v>NG</v>
      </c>
      <c r="X92" s="55" t="str">
        <f t="shared" si="109"/>
        <v>NG</v>
      </c>
      <c r="Y92" s="55"/>
      <c r="Z92" s="55">
        <f t="shared" si="110"/>
        <v>0</v>
      </c>
      <c r="AA92" s="55"/>
      <c r="AC92" s="2" t="str">
        <f>INDEX(MF2図鑑!$B$3:$B$668,(ROW()-ROW(AC$2)),1)</f>
        <v>センチュリオン</v>
      </c>
    </row>
    <row r="93" spans="1:29" x14ac:dyDescent="0.15">
      <c r="A93" s="40"/>
      <c r="B93" s="41"/>
      <c r="C93" s="39" t="s">
        <v>1228</v>
      </c>
      <c r="D93" s="39">
        <f t="shared" ref="D93:I93" si="117">RANK(D87,$D87:$I87,0)</f>
        <v>2</v>
      </c>
      <c r="E93" s="39">
        <f t="shared" si="117"/>
        <v>1</v>
      </c>
      <c r="F93" s="39">
        <f t="shared" si="117"/>
        <v>6</v>
      </c>
      <c r="G93" s="39">
        <f t="shared" si="117"/>
        <v>3</v>
      </c>
      <c r="H93" s="39">
        <f t="shared" si="117"/>
        <v>4</v>
      </c>
      <c r="I93" s="39">
        <f t="shared" si="117"/>
        <v>5</v>
      </c>
      <c r="J93" s="55"/>
      <c r="K93" s="55"/>
      <c r="L93" s="55">
        <f t="shared" si="103"/>
        <v>1</v>
      </c>
      <c r="M93" s="55">
        <f t="shared" si="103"/>
        <v>4</v>
      </c>
      <c r="N93" s="55">
        <f t="shared" si="103"/>
        <v>3</v>
      </c>
      <c r="O93" s="55">
        <f t="shared" si="103"/>
        <v>2</v>
      </c>
      <c r="P93" s="55">
        <f t="shared" si="103"/>
        <v>5</v>
      </c>
      <c r="Q93" s="55">
        <f t="shared" si="103"/>
        <v>6</v>
      </c>
      <c r="R93" s="55"/>
      <c r="S93" s="55" t="str">
        <f t="shared" si="104"/>
        <v>NG</v>
      </c>
      <c r="T93" s="55" t="str">
        <f t="shared" si="105"/>
        <v>NG</v>
      </c>
      <c r="U93" s="55" t="str">
        <f t="shared" si="106"/>
        <v>NG</v>
      </c>
      <c r="V93" s="55" t="str">
        <f t="shared" si="107"/>
        <v>NG</v>
      </c>
      <c r="W93" s="55" t="str">
        <f t="shared" si="108"/>
        <v>NG</v>
      </c>
      <c r="X93" s="55" t="str">
        <f t="shared" si="109"/>
        <v>NG</v>
      </c>
      <c r="Y93" s="55"/>
      <c r="Z93" s="55">
        <f t="shared" si="110"/>
        <v>0</v>
      </c>
      <c r="AA93" s="55"/>
      <c r="AC93" s="2" t="str">
        <f>INDEX(MF2図鑑!$B$3:$B$668,(ROW()-ROW(AC$2)),1)</f>
        <v>テナガハウンド</v>
      </c>
    </row>
    <row r="94" spans="1:29" x14ac:dyDescent="0.15">
      <c r="A94" s="40"/>
      <c r="B94" s="41"/>
      <c r="C94" s="39" t="s">
        <v>1230</v>
      </c>
      <c r="D94" s="39">
        <f t="shared" ref="D94:I94" si="118">RANK(D85,$D85:$I85,0)</f>
        <v>2</v>
      </c>
      <c r="E94" s="39">
        <f t="shared" si="118"/>
        <v>1</v>
      </c>
      <c r="F94" s="39">
        <f t="shared" si="118"/>
        <v>6</v>
      </c>
      <c r="G94" s="39">
        <f t="shared" si="118"/>
        <v>3</v>
      </c>
      <c r="H94" s="39">
        <f t="shared" si="118"/>
        <v>4</v>
      </c>
      <c r="I94" s="39">
        <f t="shared" si="118"/>
        <v>5</v>
      </c>
      <c r="J94" s="55"/>
      <c r="K94" s="55"/>
      <c r="L94" s="55"/>
      <c r="M94" s="55"/>
      <c r="N94" s="55"/>
      <c r="O94" s="55"/>
      <c r="P94" s="55"/>
      <c r="Q94" s="55"/>
      <c r="R94" s="55"/>
      <c r="S94" s="55"/>
      <c r="T94" s="55"/>
      <c r="U94" s="55"/>
      <c r="V94" s="55"/>
      <c r="W94" s="55"/>
      <c r="X94" s="55"/>
      <c r="Y94" s="55"/>
      <c r="Z94" s="55">
        <f t="shared" si="110"/>
        <v>0</v>
      </c>
      <c r="AA94" s="55"/>
      <c r="AC94" s="2" t="str">
        <f>INDEX(MF2図鑑!$B$3:$B$668,(ROW()-ROW(AC$2)),1)</f>
        <v>コートロアコート</v>
      </c>
    </row>
    <row r="95" spans="1:29" x14ac:dyDescent="0.15">
      <c r="A95" s="40"/>
      <c r="B95" s="41"/>
      <c r="C95" s="39" t="s">
        <v>1231</v>
      </c>
      <c r="D95" s="39">
        <v>6</v>
      </c>
      <c r="E95" s="39">
        <v>5</v>
      </c>
      <c r="F95" s="39">
        <v>4</v>
      </c>
      <c r="G95" s="39">
        <v>3</v>
      </c>
      <c r="H95" s="39">
        <v>2</v>
      </c>
      <c r="I95" s="39">
        <v>1</v>
      </c>
      <c r="J95" s="55"/>
      <c r="K95" s="55"/>
      <c r="L95" s="55"/>
      <c r="M95" s="55"/>
      <c r="N95" s="55"/>
      <c r="O95" s="55"/>
      <c r="P95" s="55"/>
      <c r="Q95" s="55"/>
      <c r="R95" s="55"/>
      <c r="S95" s="55"/>
      <c r="T95" s="55"/>
      <c r="U95" s="55"/>
      <c r="V95" s="55"/>
      <c r="W95" s="55"/>
      <c r="X95" s="55"/>
      <c r="Y95" s="55"/>
      <c r="Z95" s="55">
        <f t="shared" si="110"/>
        <v>0</v>
      </c>
      <c r="AA95" s="55"/>
      <c r="AC95" s="2" t="str">
        <f>INDEX(MF2図鑑!$B$3:$B$668,(ROW()-ROW(AC$2)),1)</f>
        <v>ジャガーノート</v>
      </c>
    </row>
    <row r="96" spans="1:29" x14ac:dyDescent="0.15">
      <c r="A96" s="40"/>
      <c r="B96" s="41"/>
      <c r="C96" s="39" t="s">
        <v>1233</v>
      </c>
      <c r="D96" s="39">
        <f t="shared" ref="D96:I96" si="119">D89+0.1*D92+0.01*D93+0.001*D94+0.0001*D95</f>
        <v>2.2225999999999999</v>
      </c>
      <c r="E96" s="39">
        <f t="shared" si="119"/>
        <v>1.1114999999999999</v>
      </c>
      <c r="F96" s="39">
        <f t="shared" si="119"/>
        <v>6.6663999999999994</v>
      </c>
      <c r="G96" s="39">
        <f t="shared" si="119"/>
        <v>3.3332999999999999</v>
      </c>
      <c r="H96" s="39">
        <f t="shared" si="119"/>
        <v>4.4442000000000004</v>
      </c>
      <c r="I96" s="39">
        <f t="shared" si="119"/>
        <v>5.5550999999999995</v>
      </c>
      <c r="J96" s="55"/>
      <c r="K96" s="55"/>
      <c r="L96" s="55"/>
      <c r="M96" s="55"/>
      <c r="N96" s="55"/>
      <c r="O96" s="55"/>
      <c r="P96" s="55"/>
      <c r="Q96" s="55"/>
      <c r="R96" s="55"/>
      <c r="S96" s="55"/>
      <c r="T96" s="55"/>
      <c r="U96" s="55"/>
      <c r="V96" s="55"/>
      <c r="W96" s="55"/>
      <c r="X96" s="55"/>
      <c r="Y96" s="55"/>
      <c r="Z96" s="55">
        <f t="shared" si="110"/>
        <v>0</v>
      </c>
      <c r="AA96" s="55"/>
      <c r="AC96" s="2" t="str">
        <f>INDEX(MF2図鑑!$B$3:$B$668,(ROW()-ROW(AC$2)),1)</f>
        <v>ダックロン</v>
      </c>
    </row>
    <row r="97" spans="1:29" x14ac:dyDescent="0.15">
      <c r="A97" s="42"/>
      <c r="B97" s="43"/>
      <c r="C97" s="39" t="s">
        <v>112</v>
      </c>
      <c r="D97" s="39">
        <f>IF($B84="すえきすえぞー(レア1)",MF2図鑑!AC$419,RANK(D96,$D96:$I96,1))</f>
        <v>2</v>
      </c>
      <c r="E97" s="39">
        <f>IF($B84="すえきすえぞー(レア1)",MF2図鑑!AD$419,RANK(E96,$D96:$I96,1))</f>
        <v>1</v>
      </c>
      <c r="F97" s="39">
        <f>IF($B84="すえきすえぞー(レア1)",MF2図鑑!AE$419,RANK(F96,$D96:$I96,1))</f>
        <v>6</v>
      </c>
      <c r="G97" s="39">
        <f>IF($B84="すえきすえぞー(レア1)",MF2図鑑!AF$419,RANK(G96,$D96:$I96,1))</f>
        <v>3</v>
      </c>
      <c r="H97" s="39">
        <f>IF($B84="すえきすえぞー(レア1)",MF2図鑑!AG$419,RANK(H96,$D96:$I96,1))</f>
        <v>4</v>
      </c>
      <c r="I97" s="39">
        <f>IF($B84="すえきすえぞー(レア1)",MF2図鑑!AH$419,RANK(I96,$D96:$I96,1))</f>
        <v>5</v>
      </c>
      <c r="J97" s="55"/>
      <c r="K97" s="55"/>
      <c r="L97" s="55"/>
      <c r="M97" s="55"/>
      <c r="N97" s="55"/>
      <c r="O97" s="55"/>
      <c r="P97" s="55"/>
      <c r="Q97" s="55"/>
      <c r="R97" s="55"/>
      <c r="S97" s="55"/>
      <c r="T97" s="55"/>
      <c r="U97" s="55"/>
      <c r="V97" s="55"/>
      <c r="W97" s="55"/>
      <c r="X97" s="55"/>
      <c r="Y97" s="55"/>
      <c r="Z97" s="55">
        <f t="shared" si="110"/>
        <v>0</v>
      </c>
      <c r="AA97" s="55"/>
      <c r="AC97" s="2" t="str">
        <f>INDEX(MF2図鑑!$B$3:$B$668,(ROW()-ROW(AC$2)),1)</f>
        <v>ダックロン(特殊)</v>
      </c>
    </row>
    <row r="98" spans="1:29" x14ac:dyDescent="0.15">
      <c r="J98" s="55"/>
      <c r="K98" s="55"/>
      <c r="L98" s="55"/>
      <c r="M98" s="55"/>
      <c r="N98" s="55"/>
      <c r="O98" s="55"/>
      <c r="P98" s="55"/>
      <c r="Q98" s="55"/>
      <c r="R98" s="55"/>
      <c r="S98" s="55"/>
      <c r="T98" s="55"/>
      <c r="U98" s="55"/>
      <c r="V98" s="55"/>
      <c r="W98" s="55"/>
      <c r="X98" s="55"/>
      <c r="Y98" s="55"/>
      <c r="Z98" s="55">
        <f t="shared" si="110"/>
        <v>0</v>
      </c>
      <c r="AA98" s="55"/>
      <c r="AC98" s="2" t="str">
        <f>INDEX(MF2図鑑!$B$3:$B$668,(ROW()-ROW(AC$2)),1)</f>
        <v>ナースボーン</v>
      </c>
    </row>
    <row r="99" spans="1:29" x14ac:dyDescent="0.15">
      <c r="A99" s="44"/>
      <c r="B99" s="45"/>
      <c r="C99" s="46"/>
      <c r="D99" s="46" t="s">
        <v>114</v>
      </c>
      <c r="E99" s="46" t="s">
        <v>115</v>
      </c>
      <c r="F99" s="46" t="s">
        <v>116</v>
      </c>
      <c r="G99" s="46" t="s">
        <v>117</v>
      </c>
      <c r="H99" s="46" t="s">
        <v>118</v>
      </c>
      <c r="I99" s="46" t="s">
        <v>119</v>
      </c>
      <c r="J99" s="55"/>
      <c r="K99" s="55"/>
      <c r="L99" s="55" t="str">
        <f>L83</f>
        <v>ラ</v>
      </c>
      <c r="M99" s="55" t="str">
        <f t="shared" ref="M99:Q99" si="120">M83</f>
        <v>力</v>
      </c>
      <c r="N99" s="55" t="str">
        <f t="shared" si="120"/>
        <v>賢</v>
      </c>
      <c r="O99" s="55" t="str">
        <f t="shared" si="120"/>
        <v>命</v>
      </c>
      <c r="P99" s="55" t="str">
        <f t="shared" si="120"/>
        <v>避</v>
      </c>
      <c r="Q99" s="55" t="str">
        <f t="shared" si="120"/>
        <v>丈</v>
      </c>
      <c r="R99" s="55"/>
      <c r="S99" s="55"/>
      <c r="T99" s="55"/>
      <c r="U99" s="55"/>
      <c r="V99" s="55"/>
      <c r="W99" s="55"/>
      <c r="X99" s="55"/>
      <c r="Y99" s="55"/>
      <c r="Z99" s="55">
        <f t="shared" si="110"/>
        <v>0</v>
      </c>
      <c r="AA99" s="55"/>
      <c r="AC99" s="2" t="str">
        <f>INDEX(MF2図鑑!$B$3:$B$668,(ROW()-ROW(AC$2)),1)</f>
        <v>ナースボーン(レア1)</v>
      </c>
    </row>
    <row r="100" spans="1:29" x14ac:dyDescent="0.15">
      <c r="A100" s="47" t="s">
        <v>1258</v>
      </c>
      <c r="B100" s="7" t="s">
        <v>562</v>
      </c>
      <c r="C100" s="46" t="s">
        <v>1209</v>
      </c>
      <c r="D100" s="46" t="str">
        <f>IFERROR(INDEX(MF2図鑑!$W$3:$AB$668,MATCH($B100,MF2図鑑!$B$3:$B$668,0),MATCH(D99,MF2図鑑!$W$2:$AB$2,0)),"")</f>
        <v>C</v>
      </c>
      <c r="E100" s="46" t="str">
        <f>IFERROR(INDEX(MF2図鑑!$W$3:$AB$668,MATCH($B100,MF2図鑑!$B$3:$B$668,0),MATCH(E99,MF2図鑑!$W$2:$AB$2,0)),"")</f>
        <v>B</v>
      </c>
      <c r="F100" s="46" t="str">
        <f>IFERROR(INDEX(MF2図鑑!$W$3:$AB$668,MATCH($B100,MF2図鑑!$B$3:$B$668,0),MATCH(F99,MF2図鑑!$W$2:$AB$2,0)),"")</f>
        <v>C</v>
      </c>
      <c r="G100" s="46" t="str">
        <f>IFERROR(INDEX(MF2図鑑!$W$3:$AB$668,MATCH($B100,MF2図鑑!$B$3:$B$668,0),MATCH(G99,MF2図鑑!$W$2:$AB$2,0)),"")</f>
        <v>C</v>
      </c>
      <c r="H100" s="46" t="str">
        <f>IFERROR(INDEX(MF2図鑑!$W$3:$AB$668,MATCH($B100,MF2図鑑!$B$3:$B$668,0),MATCH(H99,MF2図鑑!$W$2:$AB$2,0)),"")</f>
        <v>B</v>
      </c>
      <c r="I100" s="46" t="str">
        <f>IFERROR(INDEX(MF2図鑑!$W$3:$AB$668,MATCH($B100,MF2図鑑!$B$3:$B$668,0),MATCH(I99,MF2図鑑!$W$2:$AB$2,0)),"")</f>
        <v>D</v>
      </c>
      <c r="J100" s="55"/>
      <c r="K100" s="55"/>
      <c r="L100" s="55">
        <f t="shared" ref="L100:Q109" si="121">L84</f>
        <v>5</v>
      </c>
      <c r="M100" s="55">
        <f t="shared" si="121"/>
        <v>4</v>
      </c>
      <c r="N100" s="55">
        <f t="shared" si="121"/>
        <v>3</v>
      </c>
      <c r="O100" s="55">
        <f t="shared" si="121"/>
        <v>1</v>
      </c>
      <c r="P100" s="55">
        <f t="shared" si="121"/>
        <v>2</v>
      </c>
      <c r="Q100" s="55">
        <f t="shared" si="121"/>
        <v>6</v>
      </c>
      <c r="R100" s="55"/>
      <c r="S100" s="55" t="str">
        <f t="shared" ref="S100:S109" si="122">IF(D$113=L100,"OK","NG")</f>
        <v>NG</v>
      </c>
      <c r="T100" s="55" t="str">
        <f t="shared" ref="T100:T109" si="123">IF(E$113=M100,"OK","NG")</f>
        <v>NG</v>
      </c>
      <c r="U100" s="55" t="str">
        <f t="shared" ref="U100:U109" si="124">IF(F$113=N100,"OK","NG")</f>
        <v>NG</v>
      </c>
      <c r="V100" s="55" t="str">
        <f t="shared" ref="V100:V109" si="125">IF(G$113=O100,"OK","NG")</f>
        <v>NG</v>
      </c>
      <c r="W100" s="55" t="str">
        <f t="shared" ref="W100:W109" si="126">IF(H$113=P100,"OK","NG")</f>
        <v>NG</v>
      </c>
      <c r="X100" s="55" t="str">
        <f t="shared" ref="X100:X109" si="127">IF(I$113=Q100,"OK","NG")</f>
        <v>OK</v>
      </c>
      <c r="Y100" s="55"/>
      <c r="Z100" s="55">
        <f t="shared" si="110"/>
        <v>1</v>
      </c>
      <c r="AA100" s="55"/>
      <c r="AC100" s="2" t="str">
        <f>INDEX(MF2図鑑!$B$3:$B$668,(ROW()-ROW(AC$2)),1)</f>
        <v>ナースボーン(レア2)</v>
      </c>
    </row>
    <row r="101" spans="1:29" x14ac:dyDescent="0.15">
      <c r="A101" s="47"/>
      <c r="B101" s="48"/>
      <c r="C101" s="46" t="s">
        <v>106</v>
      </c>
      <c r="D101" s="46">
        <f>IFERROR(INDEX(MF2図鑑!$Q$3:$V$668,MATCH($B100,MF2図鑑!$B$3:$B$668,0),MATCH(D99,MF2図鑑!$W$2:$AB$2,0)),"")</f>
        <v>100</v>
      </c>
      <c r="E101" s="46">
        <f>IFERROR(INDEX(MF2図鑑!$Q$3:$V$668,MATCH($B100,MF2図鑑!$B$3:$B$668,0),MATCH(E99,MF2図鑑!$W$2:$AB$2,0)),"")</f>
        <v>130</v>
      </c>
      <c r="F101" s="46">
        <f>IFERROR(INDEX(MF2図鑑!$Q$3:$V$668,MATCH($B100,MF2図鑑!$B$3:$B$668,0),MATCH(F99,MF2図鑑!$W$2:$AB$2,0)),"")</f>
        <v>90</v>
      </c>
      <c r="G101" s="46">
        <f>IFERROR(INDEX(MF2図鑑!$Q$3:$V$668,MATCH($B100,MF2図鑑!$B$3:$B$668,0),MATCH(G99,MF2図鑑!$W$2:$AB$2,0)),"")</f>
        <v>110</v>
      </c>
      <c r="H101" s="46">
        <f>IFERROR(INDEX(MF2図鑑!$Q$3:$V$668,MATCH($B100,MF2図鑑!$B$3:$B$668,0),MATCH(H99,MF2図鑑!$W$2:$AB$2,0)),"")</f>
        <v>140</v>
      </c>
      <c r="I101" s="46">
        <f>IFERROR(INDEX(MF2図鑑!$Q$3:$V$668,MATCH($B100,MF2図鑑!$B$3:$B$668,0),MATCH(I99,MF2図鑑!$W$2:$AB$2,0)),"")</f>
        <v>50</v>
      </c>
      <c r="J101" s="55"/>
      <c r="K101" s="55"/>
      <c r="L101" s="55">
        <f t="shared" si="121"/>
        <v>5</v>
      </c>
      <c r="M101" s="55">
        <f t="shared" si="121"/>
        <v>4</v>
      </c>
      <c r="N101" s="55">
        <f t="shared" si="121"/>
        <v>3</v>
      </c>
      <c r="O101" s="55">
        <f t="shared" si="121"/>
        <v>1</v>
      </c>
      <c r="P101" s="55">
        <f t="shared" si="121"/>
        <v>2</v>
      </c>
      <c r="Q101" s="55">
        <f t="shared" si="121"/>
        <v>6</v>
      </c>
      <c r="R101" s="55"/>
      <c r="S101" s="55" t="str">
        <f t="shared" si="122"/>
        <v>NG</v>
      </c>
      <c r="T101" s="55" t="str">
        <f t="shared" si="123"/>
        <v>NG</v>
      </c>
      <c r="U101" s="55" t="str">
        <f t="shared" si="124"/>
        <v>NG</v>
      </c>
      <c r="V101" s="55" t="str">
        <f t="shared" si="125"/>
        <v>NG</v>
      </c>
      <c r="W101" s="55" t="str">
        <f t="shared" si="126"/>
        <v>NG</v>
      </c>
      <c r="X101" s="55" t="str">
        <f t="shared" si="127"/>
        <v>OK</v>
      </c>
      <c r="Y101" s="55"/>
      <c r="Z101" s="55">
        <f t="shared" si="110"/>
        <v>1</v>
      </c>
      <c r="AA101" s="55"/>
      <c r="AC101" s="2" t="str">
        <f>INDEX(MF2図鑑!$B$3:$B$668,(ROW()-ROW(AC$2)),1)</f>
        <v>ナースボーン(レア3)</v>
      </c>
    </row>
    <row r="102" spans="1:29" x14ac:dyDescent="0.15">
      <c r="A102" s="47" t="s">
        <v>1213</v>
      </c>
      <c r="B102" s="7" t="s">
        <v>1207</v>
      </c>
      <c r="C102" s="46" t="s">
        <v>1214</v>
      </c>
      <c r="D102" s="9"/>
      <c r="E102" s="9"/>
      <c r="F102" s="9"/>
      <c r="G102" s="9"/>
      <c r="H102" s="9"/>
      <c r="I102" s="9"/>
      <c r="J102" s="55"/>
      <c r="K102" s="55"/>
      <c r="L102" s="55">
        <f t="shared" si="121"/>
        <v>4</v>
      </c>
      <c r="M102" s="55">
        <f t="shared" si="121"/>
        <v>2</v>
      </c>
      <c r="N102" s="55">
        <f t="shared" si="121"/>
        <v>5</v>
      </c>
      <c r="O102" s="55">
        <f t="shared" si="121"/>
        <v>3</v>
      </c>
      <c r="P102" s="55">
        <f t="shared" si="121"/>
        <v>1</v>
      </c>
      <c r="Q102" s="55">
        <f t="shared" si="121"/>
        <v>6</v>
      </c>
      <c r="R102" s="55"/>
      <c r="S102" s="55" t="str">
        <f t="shared" si="122"/>
        <v>OK</v>
      </c>
      <c r="T102" s="55" t="str">
        <f t="shared" si="123"/>
        <v>OK</v>
      </c>
      <c r="U102" s="55" t="str">
        <f t="shared" si="124"/>
        <v>OK</v>
      </c>
      <c r="V102" s="55" t="str">
        <f t="shared" si="125"/>
        <v>OK</v>
      </c>
      <c r="W102" s="55" t="str">
        <f t="shared" si="126"/>
        <v>OK</v>
      </c>
      <c r="X102" s="55" t="str">
        <f t="shared" si="127"/>
        <v>OK</v>
      </c>
      <c r="Y102" s="55"/>
      <c r="Z102" s="55">
        <f t="shared" si="110"/>
        <v>6</v>
      </c>
      <c r="AA102" s="55"/>
      <c r="AC102" s="2" t="str">
        <f>INDEX(MF2図鑑!$B$3:$B$668,(ROW()-ROW(AC$2)),1)</f>
        <v>ガーラント</v>
      </c>
    </row>
    <row r="103" spans="1:29" x14ac:dyDescent="0.15">
      <c r="A103" s="47"/>
      <c r="B103" s="48" t="str">
        <f t="shared" ref="B103" si="128">IF($B102="ワーム羽化","　　↓羽化後を入力","　　↓変更不要")</f>
        <v>　　↓変更不要</v>
      </c>
      <c r="C103" s="46"/>
      <c r="D103" s="46">
        <f t="shared" ref="D103:I103" si="129">IF(OR(D102&lt;1,D102&gt;999,ISBLANK(D102)),D101,D102)</f>
        <v>100</v>
      </c>
      <c r="E103" s="46">
        <f t="shared" si="129"/>
        <v>130</v>
      </c>
      <c r="F103" s="46">
        <f t="shared" si="129"/>
        <v>90</v>
      </c>
      <c r="G103" s="46">
        <f t="shared" si="129"/>
        <v>110</v>
      </c>
      <c r="H103" s="46">
        <f t="shared" si="129"/>
        <v>140</v>
      </c>
      <c r="I103" s="46">
        <f t="shared" si="129"/>
        <v>50</v>
      </c>
      <c r="J103" s="55"/>
      <c r="K103" s="55"/>
      <c r="L103" s="55">
        <f t="shared" si="121"/>
        <v>4</v>
      </c>
      <c r="M103" s="55">
        <f t="shared" si="121"/>
        <v>3</v>
      </c>
      <c r="N103" s="55">
        <f t="shared" si="121"/>
        <v>5</v>
      </c>
      <c r="O103" s="55">
        <f t="shared" si="121"/>
        <v>2</v>
      </c>
      <c r="P103" s="55">
        <f t="shared" si="121"/>
        <v>1</v>
      </c>
      <c r="Q103" s="55">
        <f t="shared" si="121"/>
        <v>6</v>
      </c>
      <c r="R103" s="55"/>
      <c r="S103" s="55" t="str">
        <f t="shared" si="122"/>
        <v>OK</v>
      </c>
      <c r="T103" s="55" t="str">
        <f t="shared" si="123"/>
        <v>NG</v>
      </c>
      <c r="U103" s="55" t="str">
        <f t="shared" si="124"/>
        <v>OK</v>
      </c>
      <c r="V103" s="55" t="str">
        <f t="shared" si="125"/>
        <v>NG</v>
      </c>
      <c r="W103" s="55" t="str">
        <f t="shared" si="126"/>
        <v>OK</v>
      </c>
      <c r="X103" s="55" t="str">
        <f t="shared" si="127"/>
        <v>OK</v>
      </c>
      <c r="Y103" s="55"/>
      <c r="Z103" s="55">
        <f t="shared" si="110"/>
        <v>4</v>
      </c>
      <c r="AA103" s="55"/>
      <c r="AC103" s="2" t="str">
        <f>INDEX(MF2図鑑!$B$3:$B$668,(ROW()-ROW(AC$2)),1)</f>
        <v>ヘンガー</v>
      </c>
    </row>
    <row r="104" spans="1:29" x14ac:dyDescent="0.15">
      <c r="A104" s="47"/>
      <c r="B104" s="7" t="s">
        <v>1216</v>
      </c>
      <c r="C104" s="46" t="s">
        <v>1218</v>
      </c>
      <c r="D104" s="46">
        <f t="shared" ref="D104:I104" si="130">D103*INDEX($V$10:$V$14,MATCH(D100,$U$10:$U$14,0),)</f>
        <v>100</v>
      </c>
      <c r="E104" s="46">
        <f t="shared" si="130"/>
        <v>195</v>
      </c>
      <c r="F104" s="46">
        <f t="shared" si="130"/>
        <v>90</v>
      </c>
      <c r="G104" s="46">
        <f t="shared" si="130"/>
        <v>110</v>
      </c>
      <c r="H104" s="46">
        <f t="shared" si="130"/>
        <v>210</v>
      </c>
      <c r="I104" s="46">
        <f t="shared" si="130"/>
        <v>25</v>
      </c>
      <c r="J104" s="55"/>
      <c r="K104" s="55"/>
      <c r="L104" s="55">
        <f t="shared" si="121"/>
        <v>2</v>
      </c>
      <c r="M104" s="55">
        <f t="shared" si="121"/>
        <v>1</v>
      </c>
      <c r="N104" s="55">
        <f t="shared" si="121"/>
        <v>6</v>
      </c>
      <c r="O104" s="55">
        <f t="shared" si="121"/>
        <v>3</v>
      </c>
      <c r="P104" s="55">
        <f t="shared" si="121"/>
        <v>4</v>
      </c>
      <c r="Q104" s="55">
        <f t="shared" si="121"/>
        <v>5</v>
      </c>
      <c r="R104" s="55"/>
      <c r="S104" s="55" t="str">
        <f t="shared" si="122"/>
        <v>NG</v>
      </c>
      <c r="T104" s="55" t="str">
        <f t="shared" si="123"/>
        <v>NG</v>
      </c>
      <c r="U104" s="55" t="str">
        <f t="shared" si="124"/>
        <v>NG</v>
      </c>
      <c r="V104" s="55" t="str">
        <f t="shared" si="125"/>
        <v>OK</v>
      </c>
      <c r="W104" s="55" t="str">
        <f t="shared" si="126"/>
        <v>NG</v>
      </c>
      <c r="X104" s="55" t="str">
        <f t="shared" si="127"/>
        <v>NG</v>
      </c>
      <c r="Y104" s="55"/>
      <c r="Z104" s="55">
        <f t="shared" si="110"/>
        <v>1</v>
      </c>
      <c r="AA104" s="55"/>
      <c r="AC104" s="2" t="str">
        <f>INDEX(MF2図鑑!$B$3:$B$668,(ROW()-ROW(AC$2)),1)</f>
        <v>ヘンガー(特殊)</v>
      </c>
    </row>
    <row r="105" spans="1:29" x14ac:dyDescent="0.15">
      <c r="A105" s="47"/>
      <c r="B105" s="48"/>
      <c r="C105" s="46" t="s">
        <v>1220</v>
      </c>
      <c r="D105" s="46">
        <f t="shared" ref="D105:I105" si="131">RANK(D104,$D104:$I104,0)</f>
        <v>4</v>
      </c>
      <c r="E105" s="46">
        <f t="shared" si="131"/>
        <v>2</v>
      </c>
      <c r="F105" s="46">
        <f t="shared" si="131"/>
        <v>5</v>
      </c>
      <c r="G105" s="46">
        <f t="shared" si="131"/>
        <v>3</v>
      </c>
      <c r="H105" s="46">
        <f t="shared" si="131"/>
        <v>1</v>
      </c>
      <c r="I105" s="46">
        <f t="shared" si="131"/>
        <v>6</v>
      </c>
      <c r="J105" s="55"/>
      <c r="K105" s="55"/>
      <c r="L105" s="55">
        <f t="shared" si="121"/>
        <v>4</v>
      </c>
      <c r="M105" s="55">
        <f t="shared" si="121"/>
        <v>2</v>
      </c>
      <c r="N105" s="55">
        <f t="shared" si="121"/>
        <v>5</v>
      </c>
      <c r="O105" s="55">
        <f t="shared" si="121"/>
        <v>3</v>
      </c>
      <c r="P105" s="55">
        <f t="shared" si="121"/>
        <v>1</v>
      </c>
      <c r="Q105" s="55">
        <f t="shared" si="121"/>
        <v>6</v>
      </c>
      <c r="R105" s="55"/>
      <c r="S105" s="55" t="str">
        <f t="shared" si="122"/>
        <v>OK</v>
      </c>
      <c r="T105" s="55" t="str">
        <f t="shared" si="123"/>
        <v>OK</v>
      </c>
      <c r="U105" s="55" t="str">
        <f t="shared" si="124"/>
        <v>OK</v>
      </c>
      <c r="V105" s="55" t="str">
        <f t="shared" si="125"/>
        <v>OK</v>
      </c>
      <c r="W105" s="55" t="str">
        <f t="shared" si="126"/>
        <v>OK</v>
      </c>
      <c r="X105" s="55" t="str">
        <f t="shared" si="127"/>
        <v>OK</v>
      </c>
      <c r="Y105" s="55"/>
      <c r="Z105" s="55">
        <f t="shared" si="110"/>
        <v>6</v>
      </c>
      <c r="AA105" s="55"/>
      <c r="AC105" s="2" t="str">
        <f>INDEX(MF2図鑑!$B$3:$B$668,(ROW()-ROW(AC$2)),1)</f>
        <v>ガイアー</v>
      </c>
    </row>
    <row r="106" spans="1:29" x14ac:dyDescent="0.15">
      <c r="A106" s="47"/>
      <c r="B106" s="48"/>
      <c r="C106" s="46" t="s">
        <v>1222</v>
      </c>
      <c r="D106" s="46" t="str">
        <f>IF($B102="ワーム羽化",IFERROR(INDEX(MF2図鑑!$W$3:$AB$668,MATCH($B104,MF2図鑑!$B$3:$B$668,0),MATCH(D99,MF2図鑑!$W$2:$AB$2,0)),D100),D100)</f>
        <v>C</v>
      </c>
      <c r="E106" s="46" t="str">
        <f>IF($B102="ワーム羽化",IFERROR(INDEX(MF2図鑑!$W$3:$AB$668,MATCH($B104,MF2図鑑!$B$3:$B$668,0),MATCH(E99,MF2図鑑!$W$2:$AB$2,0)),E100),E100)</f>
        <v>B</v>
      </c>
      <c r="F106" s="46" t="str">
        <f>IF($B102="ワーム羽化",IFERROR(INDEX(MF2図鑑!$W$3:$AB$668,MATCH($B104,MF2図鑑!$B$3:$B$668,0),MATCH(F99,MF2図鑑!$W$2:$AB$2,0)),F100),F100)</f>
        <v>C</v>
      </c>
      <c r="G106" s="46" t="str">
        <f>IF($B102="ワーム羽化",IFERROR(INDEX(MF2図鑑!$W$3:$AB$668,MATCH($B104,MF2図鑑!$B$3:$B$668,0),MATCH(G99,MF2図鑑!$W$2:$AB$2,0)),G100),G100)</f>
        <v>C</v>
      </c>
      <c r="H106" s="46" t="str">
        <f>IF($B102="ワーム羽化",IFERROR(INDEX(MF2図鑑!$W$3:$AB$668,MATCH($B104,MF2図鑑!$B$3:$B$668,0),MATCH(H99,MF2図鑑!$W$2:$AB$2,0)),H100),H100)</f>
        <v>B</v>
      </c>
      <c r="I106" s="46" t="str">
        <f>IF($B102="ワーム羽化",IFERROR(INDEX(MF2図鑑!$W$3:$AB$668,MATCH($B104,MF2図鑑!$B$3:$B$668,0),MATCH(I99,MF2図鑑!$W$2:$AB$2,0)),I100),I100)</f>
        <v>D</v>
      </c>
      <c r="J106" s="55"/>
      <c r="K106" s="55"/>
      <c r="L106" s="55">
        <f t="shared" si="121"/>
        <v>2</v>
      </c>
      <c r="M106" s="55">
        <f t="shared" si="121"/>
        <v>3</v>
      </c>
      <c r="N106" s="55">
        <f t="shared" si="121"/>
        <v>5</v>
      </c>
      <c r="O106" s="55">
        <f t="shared" si="121"/>
        <v>4</v>
      </c>
      <c r="P106" s="55">
        <f t="shared" si="121"/>
        <v>1</v>
      </c>
      <c r="Q106" s="55">
        <f t="shared" si="121"/>
        <v>6</v>
      </c>
      <c r="R106" s="55"/>
      <c r="S106" s="55" t="str">
        <f t="shared" si="122"/>
        <v>NG</v>
      </c>
      <c r="T106" s="55" t="str">
        <f t="shared" si="123"/>
        <v>NG</v>
      </c>
      <c r="U106" s="55" t="str">
        <f t="shared" si="124"/>
        <v>OK</v>
      </c>
      <c r="V106" s="55" t="str">
        <f t="shared" si="125"/>
        <v>NG</v>
      </c>
      <c r="W106" s="55" t="str">
        <f t="shared" si="126"/>
        <v>OK</v>
      </c>
      <c r="X106" s="55" t="str">
        <f t="shared" si="127"/>
        <v>OK</v>
      </c>
      <c r="Y106" s="55"/>
      <c r="Z106" s="55">
        <f t="shared" si="110"/>
        <v>3</v>
      </c>
      <c r="AA106" s="55"/>
      <c r="AC106" s="2" t="str">
        <f>INDEX(MF2図鑑!$B$3:$B$668,(ROW()-ROW(AC$2)),1)</f>
        <v>オメガレックス</v>
      </c>
    </row>
    <row r="107" spans="1:29" x14ac:dyDescent="0.15">
      <c r="A107" s="47"/>
      <c r="B107" s="48"/>
      <c r="C107" s="46" t="s">
        <v>1224</v>
      </c>
      <c r="D107" s="46">
        <f t="shared" ref="D107:I107" si="132">D103*INDEX($V$10:$V$14,MATCH(D106,$U$10:$U$14,0),)</f>
        <v>100</v>
      </c>
      <c r="E107" s="46">
        <f t="shared" si="132"/>
        <v>195</v>
      </c>
      <c r="F107" s="46">
        <f t="shared" si="132"/>
        <v>90</v>
      </c>
      <c r="G107" s="46">
        <f t="shared" si="132"/>
        <v>110</v>
      </c>
      <c r="H107" s="46">
        <f t="shared" si="132"/>
        <v>210</v>
      </c>
      <c r="I107" s="46">
        <f t="shared" si="132"/>
        <v>25</v>
      </c>
      <c r="J107" s="55"/>
      <c r="K107" s="55"/>
      <c r="L107" s="55">
        <f t="shared" si="121"/>
        <v>6</v>
      </c>
      <c r="M107" s="55">
        <f t="shared" si="121"/>
        <v>4</v>
      </c>
      <c r="N107" s="55">
        <f t="shared" si="121"/>
        <v>1</v>
      </c>
      <c r="O107" s="55">
        <f t="shared" si="121"/>
        <v>2</v>
      </c>
      <c r="P107" s="55">
        <f t="shared" si="121"/>
        <v>3</v>
      </c>
      <c r="Q107" s="55">
        <f t="shared" si="121"/>
        <v>5</v>
      </c>
      <c r="R107" s="55"/>
      <c r="S107" s="55" t="str">
        <f t="shared" si="122"/>
        <v>NG</v>
      </c>
      <c r="T107" s="55" t="str">
        <f t="shared" si="123"/>
        <v>NG</v>
      </c>
      <c r="U107" s="55" t="str">
        <f t="shared" si="124"/>
        <v>NG</v>
      </c>
      <c r="V107" s="55" t="str">
        <f t="shared" si="125"/>
        <v>NG</v>
      </c>
      <c r="W107" s="55" t="str">
        <f t="shared" si="126"/>
        <v>NG</v>
      </c>
      <c r="X107" s="55" t="str">
        <f t="shared" si="127"/>
        <v>NG</v>
      </c>
      <c r="Y107" s="55"/>
      <c r="Z107" s="55">
        <f t="shared" si="110"/>
        <v>0</v>
      </c>
      <c r="AA107" s="55"/>
      <c r="AC107" s="2" t="str">
        <f>INDEX(MF2図鑑!$B$3:$B$668,(ROW()-ROW(AC$2)),1)</f>
        <v>プロトメサイアー</v>
      </c>
    </row>
    <row r="108" spans="1:29" x14ac:dyDescent="0.15">
      <c r="A108" s="47"/>
      <c r="B108" s="48"/>
      <c r="C108" s="46" t="s">
        <v>1226</v>
      </c>
      <c r="D108" s="46">
        <f t="shared" ref="D108:I108" si="133">IF($B102="ワーム羽化",RANK(D107,$D107:$I107,0),D105)</f>
        <v>4</v>
      </c>
      <c r="E108" s="46">
        <f t="shared" si="133"/>
        <v>2</v>
      </c>
      <c r="F108" s="46">
        <f t="shared" si="133"/>
        <v>5</v>
      </c>
      <c r="G108" s="46">
        <f t="shared" si="133"/>
        <v>3</v>
      </c>
      <c r="H108" s="46">
        <f t="shared" si="133"/>
        <v>1</v>
      </c>
      <c r="I108" s="46">
        <f t="shared" si="133"/>
        <v>6</v>
      </c>
      <c r="J108" s="55"/>
      <c r="K108" s="55"/>
      <c r="L108" s="55">
        <f t="shared" si="121"/>
        <v>5</v>
      </c>
      <c r="M108" s="55">
        <f t="shared" si="121"/>
        <v>4</v>
      </c>
      <c r="N108" s="55">
        <f t="shared" si="121"/>
        <v>3</v>
      </c>
      <c r="O108" s="55">
        <f t="shared" si="121"/>
        <v>1</v>
      </c>
      <c r="P108" s="55">
        <f t="shared" si="121"/>
        <v>2</v>
      </c>
      <c r="Q108" s="55">
        <f t="shared" si="121"/>
        <v>6</v>
      </c>
      <c r="R108" s="55"/>
      <c r="S108" s="55" t="str">
        <f t="shared" si="122"/>
        <v>NG</v>
      </c>
      <c r="T108" s="55" t="str">
        <f t="shared" si="123"/>
        <v>NG</v>
      </c>
      <c r="U108" s="55" t="str">
        <f t="shared" si="124"/>
        <v>NG</v>
      </c>
      <c r="V108" s="55" t="str">
        <f t="shared" si="125"/>
        <v>NG</v>
      </c>
      <c r="W108" s="55" t="str">
        <f t="shared" si="126"/>
        <v>NG</v>
      </c>
      <c r="X108" s="55" t="str">
        <f t="shared" si="127"/>
        <v>OK</v>
      </c>
      <c r="Y108" s="55"/>
      <c r="Z108" s="55">
        <f t="shared" si="110"/>
        <v>1</v>
      </c>
      <c r="AA108" s="55"/>
      <c r="AC108" s="2" t="str">
        <f>INDEX(MF2図鑑!$B$3:$B$668,(ROW()-ROW(AC$2)),1)</f>
        <v>ヒューイ</v>
      </c>
    </row>
    <row r="109" spans="1:29" x14ac:dyDescent="0.15">
      <c r="A109" s="47"/>
      <c r="B109" s="48"/>
      <c r="C109" s="46" t="s">
        <v>1228</v>
      </c>
      <c r="D109" s="46">
        <f t="shared" ref="D109:I109" si="134">RANK(D103,$D103:$I103,0)</f>
        <v>4</v>
      </c>
      <c r="E109" s="46">
        <f t="shared" si="134"/>
        <v>2</v>
      </c>
      <c r="F109" s="46">
        <f t="shared" si="134"/>
        <v>5</v>
      </c>
      <c r="G109" s="46">
        <f t="shared" si="134"/>
        <v>3</v>
      </c>
      <c r="H109" s="46">
        <f t="shared" si="134"/>
        <v>1</v>
      </c>
      <c r="I109" s="46">
        <f t="shared" si="134"/>
        <v>6</v>
      </c>
      <c r="J109" s="55"/>
      <c r="K109" s="55"/>
      <c r="L109" s="55">
        <f t="shared" si="121"/>
        <v>1</v>
      </c>
      <c r="M109" s="55">
        <f t="shared" si="121"/>
        <v>4</v>
      </c>
      <c r="N109" s="55">
        <f t="shared" si="121"/>
        <v>3</v>
      </c>
      <c r="O109" s="55">
        <f t="shared" si="121"/>
        <v>2</v>
      </c>
      <c r="P109" s="55">
        <f t="shared" si="121"/>
        <v>5</v>
      </c>
      <c r="Q109" s="55">
        <f t="shared" si="121"/>
        <v>6</v>
      </c>
      <c r="R109" s="55"/>
      <c r="S109" s="55" t="str">
        <f t="shared" si="122"/>
        <v>NG</v>
      </c>
      <c r="T109" s="55" t="str">
        <f t="shared" si="123"/>
        <v>NG</v>
      </c>
      <c r="U109" s="55" t="str">
        <f t="shared" si="124"/>
        <v>NG</v>
      </c>
      <c r="V109" s="55" t="str">
        <f t="shared" si="125"/>
        <v>NG</v>
      </c>
      <c r="W109" s="55" t="str">
        <f t="shared" si="126"/>
        <v>NG</v>
      </c>
      <c r="X109" s="55" t="str">
        <f t="shared" si="127"/>
        <v>OK</v>
      </c>
      <c r="Y109" s="55"/>
      <c r="Z109" s="55">
        <f t="shared" si="110"/>
        <v>1</v>
      </c>
      <c r="AA109" s="55"/>
      <c r="AC109" s="2" t="str">
        <f>INDEX(MF2図鑑!$B$3:$B$668,(ROW()-ROW(AC$2)),1)</f>
        <v>エンドブリンガー</v>
      </c>
    </row>
    <row r="110" spans="1:29" x14ac:dyDescent="0.15">
      <c r="A110" s="47"/>
      <c r="B110" s="48"/>
      <c r="C110" s="46" t="s">
        <v>1230</v>
      </c>
      <c r="D110" s="46">
        <f t="shared" ref="D110:I110" si="135">RANK(D101,$D101:$I101,0)</f>
        <v>4</v>
      </c>
      <c r="E110" s="46">
        <f t="shared" si="135"/>
        <v>2</v>
      </c>
      <c r="F110" s="46">
        <f t="shared" si="135"/>
        <v>5</v>
      </c>
      <c r="G110" s="46">
        <f t="shared" si="135"/>
        <v>3</v>
      </c>
      <c r="H110" s="46">
        <f t="shared" si="135"/>
        <v>1</v>
      </c>
      <c r="I110" s="46">
        <f t="shared" si="135"/>
        <v>6</v>
      </c>
      <c r="J110" s="55"/>
      <c r="K110" s="55"/>
      <c r="L110" s="55"/>
      <c r="M110" s="55"/>
      <c r="N110" s="55"/>
      <c r="O110" s="55"/>
      <c r="P110" s="55"/>
      <c r="Q110" s="55"/>
      <c r="R110" s="55"/>
      <c r="S110" s="55"/>
      <c r="T110" s="55"/>
      <c r="U110" s="55"/>
      <c r="V110" s="55"/>
      <c r="W110" s="55"/>
      <c r="X110" s="55"/>
      <c r="Y110" s="55"/>
      <c r="Z110" s="55">
        <f t="shared" si="110"/>
        <v>0</v>
      </c>
      <c r="AA110" s="55"/>
      <c r="AC110" s="2" t="str">
        <f>INDEX(MF2図鑑!$B$3:$B$668,(ROW()-ROW(AC$2)),1)</f>
        <v>カラクリ</v>
      </c>
    </row>
    <row r="111" spans="1:29" x14ac:dyDescent="0.15">
      <c r="A111" s="47"/>
      <c r="B111" s="48"/>
      <c r="C111" s="46" t="s">
        <v>1231</v>
      </c>
      <c r="D111" s="46">
        <v>6</v>
      </c>
      <c r="E111" s="46">
        <v>5</v>
      </c>
      <c r="F111" s="46">
        <v>4</v>
      </c>
      <c r="G111" s="46">
        <v>3</v>
      </c>
      <c r="H111" s="46">
        <v>2</v>
      </c>
      <c r="I111" s="46">
        <v>1</v>
      </c>
      <c r="J111" s="55"/>
      <c r="K111" s="55"/>
      <c r="L111" s="55"/>
      <c r="M111" s="55"/>
      <c r="N111" s="55"/>
      <c r="O111" s="55"/>
      <c r="P111" s="55"/>
      <c r="Q111" s="55"/>
      <c r="R111" s="55"/>
      <c r="S111" s="55"/>
      <c r="T111" s="55"/>
      <c r="U111" s="55"/>
      <c r="V111" s="55"/>
      <c r="W111" s="55"/>
      <c r="X111" s="55"/>
      <c r="Y111" s="55"/>
      <c r="Z111" s="55">
        <f t="shared" si="110"/>
        <v>0</v>
      </c>
      <c r="AA111" s="55"/>
      <c r="AC111" s="2" t="str">
        <f>INDEX(MF2図鑑!$B$3:$B$668,(ROW()-ROW(AC$2)),1)</f>
        <v>ダークヘンガー</v>
      </c>
    </row>
    <row r="112" spans="1:29" x14ac:dyDescent="0.15">
      <c r="A112" s="47"/>
      <c r="B112" s="48"/>
      <c r="C112" s="46" t="s">
        <v>1233</v>
      </c>
      <c r="D112" s="46">
        <f t="shared" ref="D112:I112" si="136">D105+0.1*D108+0.01*D109+0.001*D110+0.0001*D111</f>
        <v>4.4446000000000003</v>
      </c>
      <c r="E112" s="46">
        <f t="shared" si="136"/>
        <v>2.2225000000000001</v>
      </c>
      <c r="F112" s="46">
        <f t="shared" si="136"/>
        <v>5.5553999999999997</v>
      </c>
      <c r="G112" s="46">
        <f t="shared" si="136"/>
        <v>3.3332999999999999</v>
      </c>
      <c r="H112" s="46">
        <f t="shared" si="136"/>
        <v>1.1112</v>
      </c>
      <c r="I112" s="46">
        <f t="shared" si="136"/>
        <v>6.6660999999999992</v>
      </c>
      <c r="J112" s="55"/>
      <c r="K112" s="55"/>
      <c r="L112" s="55"/>
      <c r="M112" s="55"/>
      <c r="N112" s="55"/>
      <c r="O112" s="55"/>
      <c r="P112" s="55"/>
      <c r="Q112" s="55"/>
      <c r="R112" s="55"/>
      <c r="S112" s="55"/>
      <c r="T112" s="55"/>
      <c r="U112" s="55"/>
      <c r="V112" s="55"/>
      <c r="W112" s="55"/>
      <c r="X112" s="55"/>
      <c r="Y112" s="55"/>
      <c r="Z112" s="55">
        <f t="shared" si="110"/>
        <v>0</v>
      </c>
      <c r="AA112" s="55"/>
      <c r="AC112" s="2" t="str">
        <f>INDEX(MF2図鑑!$B$3:$B$668,(ROW()-ROW(AC$2)),1)</f>
        <v>ダークヘンガー(特殊)</v>
      </c>
    </row>
    <row r="113" spans="1:29" x14ac:dyDescent="0.15">
      <c r="A113" s="49"/>
      <c r="B113" s="50"/>
      <c r="C113" s="46" t="s">
        <v>112</v>
      </c>
      <c r="D113" s="46">
        <f>IF($B100="すえきすえぞー(レア1)",MF2図鑑!AC$419,RANK(D112,$D112:$I112,1))</f>
        <v>4</v>
      </c>
      <c r="E113" s="46">
        <f>IF($B100="すえきすえぞー(レア1)",MF2図鑑!AD$419,RANK(E112,$D112:$I112,1))</f>
        <v>2</v>
      </c>
      <c r="F113" s="46">
        <f>IF($B100="すえきすえぞー(レア1)",MF2図鑑!AE$419,RANK(F112,$D112:$I112,1))</f>
        <v>5</v>
      </c>
      <c r="G113" s="46">
        <f>IF($B100="すえきすえぞー(レア1)",MF2図鑑!AF$419,RANK(G112,$D112:$I112,1))</f>
        <v>3</v>
      </c>
      <c r="H113" s="46">
        <f>IF($B100="すえきすえぞー(レア1)",MF2図鑑!AG$419,RANK(H112,$D112:$I112,1))</f>
        <v>1</v>
      </c>
      <c r="I113" s="46">
        <f>IF($B100="すえきすえぞー(レア1)",MF2図鑑!AH$419,RANK(I112,$D112:$I112,1))</f>
        <v>6</v>
      </c>
      <c r="J113" s="55"/>
      <c r="K113" s="55"/>
      <c r="L113" s="55"/>
      <c r="M113" s="55"/>
      <c r="N113" s="55"/>
      <c r="O113" s="55"/>
      <c r="P113" s="55"/>
      <c r="Q113" s="55"/>
      <c r="R113" s="55"/>
      <c r="S113" s="55"/>
      <c r="T113" s="55"/>
      <c r="U113" s="55"/>
      <c r="V113" s="55"/>
      <c r="W113" s="55"/>
      <c r="X113" s="55"/>
      <c r="Y113" s="55"/>
      <c r="Z113" s="55">
        <f t="shared" si="110"/>
        <v>0</v>
      </c>
      <c r="AA113" s="55"/>
      <c r="AC113" s="2" t="str">
        <f>INDEX(MF2図鑑!$B$3:$B$668,(ROW()-ROW(AC$2)),1)</f>
        <v>スケルトン</v>
      </c>
    </row>
    <row r="114" spans="1:29" x14ac:dyDescent="0.15">
      <c r="J114" s="55"/>
      <c r="K114" s="55"/>
      <c r="L114" s="55"/>
      <c r="M114" s="55"/>
      <c r="N114" s="55"/>
      <c r="O114" s="55"/>
      <c r="P114" s="55"/>
      <c r="Q114" s="55"/>
      <c r="R114" s="55"/>
      <c r="S114" s="55"/>
      <c r="T114" s="55"/>
      <c r="U114" s="55"/>
      <c r="V114" s="55"/>
      <c r="W114" s="55"/>
      <c r="X114" s="55"/>
      <c r="Y114" s="55"/>
      <c r="Z114" s="55">
        <f t="shared" si="110"/>
        <v>0</v>
      </c>
      <c r="AA114" s="55"/>
      <c r="AC114" s="2" t="str">
        <f>INDEX(MF2図鑑!$B$3:$B$668,(ROW()-ROW(AC$2)),1)</f>
        <v>スケルトン(レア1)</v>
      </c>
    </row>
    <row r="115" spans="1:29" x14ac:dyDescent="0.15">
      <c r="A115" s="37"/>
      <c r="B115" s="38"/>
      <c r="C115" s="39"/>
      <c r="D115" s="39" t="s">
        <v>114</v>
      </c>
      <c r="E115" s="39" t="s">
        <v>115</v>
      </c>
      <c r="F115" s="39" t="s">
        <v>116</v>
      </c>
      <c r="G115" s="39" t="s">
        <v>117</v>
      </c>
      <c r="H115" s="39" t="s">
        <v>118</v>
      </c>
      <c r="I115" s="39" t="s">
        <v>119</v>
      </c>
      <c r="J115" s="55"/>
      <c r="K115" s="55"/>
      <c r="L115" s="55" t="str">
        <f>L99</f>
        <v>ラ</v>
      </c>
      <c r="M115" s="55" t="str">
        <f t="shared" ref="M115:Q115" si="137">M99</f>
        <v>力</v>
      </c>
      <c r="N115" s="55" t="str">
        <f t="shared" si="137"/>
        <v>賢</v>
      </c>
      <c r="O115" s="55" t="str">
        <f t="shared" si="137"/>
        <v>命</v>
      </c>
      <c r="P115" s="55" t="str">
        <f t="shared" si="137"/>
        <v>避</v>
      </c>
      <c r="Q115" s="55" t="str">
        <f t="shared" si="137"/>
        <v>丈</v>
      </c>
      <c r="R115" s="55"/>
      <c r="S115" s="55"/>
      <c r="T115" s="55"/>
      <c r="U115" s="55"/>
      <c r="V115" s="55"/>
      <c r="W115" s="55"/>
      <c r="X115" s="55"/>
      <c r="Y115" s="55"/>
      <c r="Z115" s="55">
        <f t="shared" si="110"/>
        <v>0</v>
      </c>
      <c r="AA115" s="55"/>
      <c r="AC115" s="2" t="str">
        <f>INDEX(MF2図鑑!$B$3:$B$668,(ROW()-ROW(AC$2)),1)</f>
        <v>スケルトン(レア2)</v>
      </c>
    </row>
    <row r="116" spans="1:29" x14ac:dyDescent="0.15">
      <c r="A116" s="40" t="s">
        <v>1259</v>
      </c>
      <c r="B116" s="7" t="s">
        <v>566</v>
      </c>
      <c r="C116" s="39" t="s">
        <v>1209</v>
      </c>
      <c r="D116" s="39" t="str">
        <f>IFERROR(INDEX(MF2図鑑!$W$3:$AB$668,MATCH($B116,MF2図鑑!$B$3:$B$668,0),MATCH(D115,MF2図鑑!$W$2:$AB$2,0)),"")</f>
        <v>B</v>
      </c>
      <c r="E116" s="39" t="str">
        <f>IFERROR(INDEX(MF2図鑑!$W$3:$AB$668,MATCH($B116,MF2図鑑!$B$3:$B$668,0),MATCH(E115,MF2図鑑!$W$2:$AB$2,0)),"")</f>
        <v>C</v>
      </c>
      <c r="F116" s="39" t="str">
        <f>IFERROR(INDEX(MF2図鑑!$W$3:$AB$668,MATCH($B116,MF2図鑑!$B$3:$B$668,0),MATCH(F115,MF2図鑑!$W$2:$AB$2,0)),"")</f>
        <v>D</v>
      </c>
      <c r="G116" s="39" t="str">
        <f>IFERROR(INDEX(MF2図鑑!$W$3:$AB$668,MATCH($B116,MF2図鑑!$B$3:$B$668,0),MATCH(G115,MF2図鑑!$W$2:$AB$2,0)),"")</f>
        <v>C</v>
      </c>
      <c r="H116" s="39" t="str">
        <f>IFERROR(INDEX(MF2図鑑!$W$3:$AB$668,MATCH($B116,MF2図鑑!$B$3:$B$668,0),MATCH(H115,MF2図鑑!$W$2:$AB$2,0)),"")</f>
        <v>B</v>
      </c>
      <c r="I116" s="39" t="str">
        <f>IFERROR(INDEX(MF2図鑑!$W$3:$AB$668,MATCH($B116,MF2図鑑!$B$3:$B$668,0),MATCH(I115,MF2図鑑!$W$2:$AB$2,0)),"")</f>
        <v>E</v>
      </c>
      <c r="J116" s="55"/>
      <c r="K116" s="55"/>
      <c r="L116" s="55">
        <f t="shared" ref="L116:Q125" si="138">L100</f>
        <v>5</v>
      </c>
      <c r="M116" s="55">
        <f t="shared" si="138"/>
        <v>4</v>
      </c>
      <c r="N116" s="55">
        <f t="shared" si="138"/>
        <v>3</v>
      </c>
      <c r="O116" s="55">
        <f t="shared" si="138"/>
        <v>1</v>
      </c>
      <c r="P116" s="55">
        <f t="shared" si="138"/>
        <v>2</v>
      </c>
      <c r="Q116" s="55">
        <f t="shared" si="138"/>
        <v>6</v>
      </c>
      <c r="R116" s="55"/>
      <c r="S116" s="55" t="str">
        <f t="shared" ref="S116:S125" si="139">IF(D$129=L116,"OK","NG")</f>
        <v>NG</v>
      </c>
      <c r="T116" s="55" t="str">
        <f t="shared" ref="T116:T125" si="140">IF(E$129=M116,"OK","NG")</f>
        <v>NG</v>
      </c>
      <c r="U116" s="55" t="str">
        <f t="shared" ref="U116:U125" si="141">IF(F$129=N116,"OK","NG")</f>
        <v>NG</v>
      </c>
      <c r="V116" s="55" t="str">
        <f t="shared" ref="V116:V125" si="142">IF(G$129=O116,"OK","NG")</f>
        <v>NG</v>
      </c>
      <c r="W116" s="55" t="str">
        <f t="shared" ref="W116:W125" si="143">IF(H$129=P116,"OK","NG")</f>
        <v>NG</v>
      </c>
      <c r="X116" s="55" t="str">
        <f t="shared" ref="X116:X125" si="144">IF(I$129=Q116,"OK","NG")</f>
        <v>OK</v>
      </c>
      <c r="Y116" s="55"/>
      <c r="Z116" s="55">
        <f t="shared" si="110"/>
        <v>1</v>
      </c>
      <c r="AA116" s="55"/>
      <c r="AC116" s="2" t="str">
        <f>INDEX(MF2図鑑!$B$3:$B$668,(ROW()-ROW(AC$2)),1)</f>
        <v>スケルトン(レア3)</v>
      </c>
    </row>
    <row r="117" spans="1:29" x14ac:dyDescent="0.15">
      <c r="A117" s="40"/>
      <c r="B117" s="41"/>
      <c r="C117" s="39" t="s">
        <v>106</v>
      </c>
      <c r="D117" s="39">
        <f>IFERROR(INDEX(MF2図鑑!$Q$3:$V$668,MATCH($B116,MF2図鑑!$B$3:$B$668,0),MATCH(D115,MF2図鑑!$W$2:$AB$2,0)),"")</f>
        <v>120</v>
      </c>
      <c r="E117" s="39">
        <f>IFERROR(INDEX(MF2図鑑!$Q$3:$V$668,MATCH($B116,MF2図鑑!$B$3:$B$668,0),MATCH(E115,MF2図鑑!$W$2:$AB$2,0)),"")</f>
        <v>110</v>
      </c>
      <c r="F117" s="39">
        <f>IFERROR(INDEX(MF2図鑑!$Q$3:$V$668,MATCH($B116,MF2図鑑!$B$3:$B$668,0),MATCH(F115,MF2図鑑!$W$2:$AB$2,0)),"")</f>
        <v>90</v>
      </c>
      <c r="G117" s="39">
        <f>IFERROR(INDEX(MF2図鑑!$Q$3:$V$668,MATCH($B116,MF2図鑑!$B$3:$B$668,0),MATCH(G115,MF2図鑑!$W$2:$AB$2,0)),"")</f>
        <v>100</v>
      </c>
      <c r="H117" s="39">
        <f>IFERROR(INDEX(MF2図鑑!$Q$3:$V$668,MATCH($B116,MF2図鑑!$B$3:$B$668,0),MATCH(H115,MF2図鑑!$W$2:$AB$2,0)),"")</f>
        <v>140</v>
      </c>
      <c r="I117" s="39">
        <f>IFERROR(INDEX(MF2図鑑!$Q$3:$V$668,MATCH($B116,MF2図鑑!$B$3:$B$668,0),MATCH(I115,MF2図鑑!$W$2:$AB$2,0)),"")</f>
        <v>70</v>
      </c>
      <c r="J117" s="55"/>
      <c r="K117" s="55"/>
      <c r="L117" s="55">
        <f t="shared" si="138"/>
        <v>5</v>
      </c>
      <c r="M117" s="55">
        <f t="shared" si="138"/>
        <v>4</v>
      </c>
      <c r="N117" s="55">
        <f t="shared" si="138"/>
        <v>3</v>
      </c>
      <c r="O117" s="55">
        <f t="shared" si="138"/>
        <v>1</v>
      </c>
      <c r="P117" s="55">
        <f t="shared" si="138"/>
        <v>2</v>
      </c>
      <c r="Q117" s="55">
        <f t="shared" si="138"/>
        <v>6</v>
      </c>
      <c r="R117" s="55"/>
      <c r="S117" s="55" t="str">
        <f t="shared" si="139"/>
        <v>NG</v>
      </c>
      <c r="T117" s="55" t="str">
        <f t="shared" si="140"/>
        <v>NG</v>
      </c>
      <c r="U117" s="55" t="str">
        <f t="shared" si="141"/>
        <v>NG</v>
      </c>
      <c r="V117" s="55" t="str">
        <f t="shared" si="142"/>
        <v>NG</v>
      </c>
      <c r="W117" s="55" t="str">
        <f t="shared" si="143"/>
        <v>NG</v>
      </c>
      <c r="X117" s="55" t="str">
        <f t="shared" si="144"/>
        <v>OK</v>
      </c>
      <c r="Y117" s="55"/>
      <c r="Z117" s="55">
        <f t="shared" si="110"/>
        <v>1</v>
      </c>
      <c r="AA117" s="55"/>
      <c r="AC117" s="2" t="str">
        <f>INDEX(MF2図鑑!$B$3:$B$668,(ROW()-ROW(AC$2)),1)</f>
        <v>ベビードール</v>
      </c>
    </row>
    <row r="118" spans="1:29" x14ac:dyDescent="0.15">
      <c r="A118" s="40" t="s">
        <v>1213</v>
      </c>
      <c r="B118" s="7" t="s">
        <v>1207</v>
      </c>
      <c r="C118" s="39" t="s">
        <v>1214</v>
      </c>
      <c r="D118" s="9"/>
      <c r="E118" s="9"/>
      <c r="F118" s="9"/>
      <c r="G118" s="9"/>
      <c r="H118" s="9"/>
      <c r="I118" s="9"/>
      <c r="J118" s="55"/>
      <c r="K118" s="55"/>
      <c r="L118" s="55">
        <f t="shared" si="138"/>
        <v>4</v>
      </c>
      <c r="M118" s="55">
        <f t="shared" si="138"/>
        <v>2</v>
      </c>
      <c r="N118" s="55">
        <f t="shared" si="138"/>
        <v>5</v>
      </c>
      <c r="O118" s="55">
        <f t="shared" si="138"/>
        <v>3</v>
      </c>
      <c r="P118" s="55">
        <f t="shared" si="138"/>
        <v>1</v>
      </c>
      <c r="Q118" s="55">
        <f t="shared" si="138"/>
        <v>6</v>
      </c>
      <c r="R118" s="55"/>
      <c r="S118" s="55" t="str">
        <f t="shared" si="139"/>
        <v>NG</v>
      </c>
      <c r="T118" s="55" t="str">
        <f t="shared" si="140"/>
        <v>NG</v>
      </c>
      <c r="U118" s="55" t="str">
        <f t="shared" si="141"/>
        <v>OK</v>
      </c>
      <c r="V118" s="55" t="str">
        <f t="shared" si="142"/>
        <v>NG</v>
      </c>
      <c r="W118" s="55" t="str">
        <f t="shared" si="143"/>
        <v>OK</v>
      </c>
      <c r="X118" s="55" t="str">
        <f t="shared" si="144"/>
        <v>OK</v>
      </c>
      <c r="Y118" s="55"/>
      <c r="Z118" s="55">
        <f t="shared" si="110"/>
        <v>3</v>
      </c>
      <c r="AA118" s="55"/>
      <c r="AC118" s="2" t="str">
        <f>INDEX(MF2図鑑!$B$3:$B$668,(ROW()-ROW(AC$2)),1)</f>
        <v>ベビードール(特殊1)</v>
      </c>
    </row>
    <row r="119" spans="1:29" x14ac:dyDescent="0.15">
      <c r="A119" s="40"/>
      <c r="B119" s="41" t="str">
        <f t="shared" ref="B119" si="145">IF($B118="ワーム羽化","　　↓羽化後を入力","　　↓変更不要")</f>
        <v>　　↓変更不要</v>
      </c>
      <c r="C119" s="39"/>
      <c r="D119" s="39">
        <f t="shared" ref="D119:I119" si="146">IF(OR(D118&lt;1,D118&gt;999,ISBLANK(D118)),D117,D118)</f>
        <v>120</v>
      </c>
      <c r="E119" s="39">
        <f t="shared" si="146"/>
        <v>110</v>
      </c>
      <c r="F119" s="39">
        <f t="shared" si="146"/>
        <v>90</v>
      </c>
      <c r="G119" s="39">
        <f t="shared" si="146"/>
        <v>100</v>
      </c>
      <c r="H119" s="39">
        <f t="shared" si="146"/>
        <v>140</v>
      </c>
      <c r="I119" s="39">
        <f t="shared" si="146"/>
        <v>70</v>
      </c>
      <c r="J119" s="55"/>
      <c r="K119" s="55"/>
      <c r="L119" s="55">
        <f t="shared" si="138"/>
        <v>4</v>
      </c>
      <c r="M119" s="55">
        <f t="shared" si="138"/>
        <v>3</v>
      </c>
      <c r="N119" s="55">
        <f t="shared" si="138"/>
        <v>5</v>
      </c>
      <c r="O119" s="55">
        <f t="shared" si="138"/>
        <v>2</v>
      </c>
      <c r="P119" s="55">
        <f t="shared" si="138"/>
        <v>1</v>
      </c>
      <c r="Q119" s="55">
        <f t="shared" si="138"/>
        <v>6</v>
      </c>
      <c r="R119" s="55"/>
      <c r="S119" s="55" t="str">
        <f t="shared" si="139"/>
        <v>NG</v>
      </c>
      <c r="T119" s="55" t="str">
        <f t="shared" si="140"/>
        <v>OK</v>
      </c>
      <c r="U119" s="55" t="str">
        <f t="shared" si="141"/>
        <v>OK</v>
      </c>
      <c r="V119" s="55" t="str">
        <f t="shared" si="142"/>
        <v>NG</v>
      </c>
      <c r="W119" s="55" t="str">
        <f t="shared" si="143"/>
        <v>OK</v>
      </c>
      <c r="X119" s="55" t="str">
        <f t="shared" si="144"/>
        <v>OK</v>
      </c>
      <c r="Y119" s="55"/>
      <c r="Z119" s="55">
        <f t="shared" si="110"/>
        <v>4</v>
      </c>
      <c r="AA119" s="55"/>
      <c r="AC119" s="2" t="str">
        <f>INDEX(MF2図鑑!$B$3:$B$668,(ROW()-ROW(AC$2)),1)</f>
        <v>ベビードール(特殊2)</v>
      </c>
    </row>
    <row r="120" spans="1:29" x14ac:dyDescent="0.15">
      <c r="A120" s="40"/>
      <c r="B120" s="7" t="s">
        <v>1216</v>
      </c>
      <c r="C120" s="39" t="s">
        <v>1218</v>
      </c>
      <c r="D120" s="39">
        <f t="shared" ref="D120:I120" si="147">D119*INDEX($V$10:$V$14,MATCH(D116,$U$10:$U$14,0),)</f>
        <v>180</v>
      </c>
      <c r="E120" s="39">
        <f t="shared" si="147"/>
        <v>110</v>
      </c>
      <c r="F120" s="39">
        <f t="shared" si="147"/>
        <v>45</v>
      </c>
      <c r="G120" s="39">
        <f t="shared" si="147"/>
        <v>100</v>
      </c>
      <c r="H120" s="39">
        <f t="shared" si="147"/>
        <v>210</v>
      </c>
      <c r="I120" s="39">
        <f t="shared" si="147"/>
        <v>0</v>
      </c>
      <c r="J120" s="55"/>
      <c r="K120" s="55"/>
      <c r="L120" s="55">
        <f t="shared" si="138"/>
        <v>2</v>
      </c>
      <c r="M120" s="55">
        <f t="shared" si="138"/>
        <v>1</v>
      </c>
      <c r="N120" s="55">
        <f t="shared" si="138"/>
        <v>6</v>
      </c>
      <c r="O120" s="55">
        <f t="shared" si="138"/>
        <v>3</v>
      </c>
      <c r="P120" s="55">
        <f t="shared" si="138"/>
        <v>4</v>
      </c>
      <c r="Q120" s="55">
        <f t="shared" si="138"/>
        <v>5</v>
      </c>
      <c r="R120" s="55"/>
      <c r="S120" s="55" t="str">
        <f t="shared" si="139"/>
        <v>OK</v>
      </c>
      <c r="T120" s="55" t="str">
        <f t="shared" si="140"/>
        <v>NG</v>
      </c>
      <c r="U120" s="55" t="str">
        <f t="shared" si="141"/>
        <v>NG</v>
      </c>
      <c r="V120" s="55" t="str">
        <f t="shared" si="142"/>
        <v>NG</v>
      </c>
      <c r="W120" s="55" t="str">
        <f t="shared" si="143"/>
        <v>NG</v>
      </c>
      <c r="X120" s="55" t="str">
        <f t="shared" si="144"/>
        <v>NG</v>
      </c>
      <c r="Y120" s="55"/>
      <c r="Z120" s="55">
        <f t="shared" si="110"/>
        <v>1</v>
      </c>
      <c r="AA120" s="55"/>
      <c r="AC120" s="2" t="str">
        <f>INDEX(MF2図鑑!$B$3:$B$668,(ROW()-ROW(AC$2)),1)</f>
        <v>ドラコ</v>
      </c>
    </row>
    <row r="121" spans="1:29" x14ac:dyDescent="0.15">
      <c r="A121" s="40"/>
      <c r="B121" s="41"/>
      <c r="C121" s="39" t="s">
        <v>1220</v>
      </c>
      <c r="D121" s="39">
        <f t="shared" ref="D121:I121" si="148">RANK(D120,$D120:$I120,0)</f>
        <v>2</v>
      </c>
      <c r="E121" s="39">
        <f t="shared" si="148"/>
        <v>3</v>
      </c>
      <c r="F121" s="39">
        <f t="shared" si="148"/>
        <v>5</v>
      </c>
      <c r="G121" s="39">
        <f t="shared" si="148"/>
        <v>4</v>
      </c>
      <c r="H121" s="39">
        <f t="shared" si="148"/>
        <v>1</v>
      </c>
      <c r="I121" s="39">
        <f t="shared" si="148"/>
        <v>6</v>
      </c>
      <c r="J121" s="55"/>
      <c r="K121" s="55"/>
      <c r="L121" s="55">
        <f t="shared" si="138"/>
        <v>4</v>
      </c>
      <c r="M121" s="55">
        <f t="shared" si="138"/>
        <v>2</v>
      </c>
      <c r="N121" s="55">
        <f t="shared" si="138"/>
        <v>5</v>
      </c>
      <c r="O121" s="55">
        <f t="shared" si="138"/>
        <v>3</v>
      </c>
      <c r="P121" s="55">
        <f t="shared" si="138"/>
        <v>1</v>
      </c>
      <c r="Q121" s="55">
        <f t="shared" si="138"/>
        <v>6</v>
      </c>
      <c r="R121" s="55"/>
      <c r="S121" s="55" t="str">
        <f t="shared" si="139"/>
        <v>NG</v>
      </c>
      <c r="T121" s="55" t="str">
        <f t="shared" si="140"/>
        <v>NG</v>
      </c>
      <c r="U121" s="55" t="str">
        <f t="shared" si="141"/>
        <v>OK</v>
      </c>
      <c r="V121" s="55" t="str">
        <f t="shared" si="142"/>
        <v>NG</v>
      </c>
      <c r="W121" s="55" t="str">
        <f t="shared" si="143"/>
        <v>OK</v>
      </c>
      <c r="X121" s="55" t="str">
        <f t="shared" si="144"/>
        <v>OK</v>
      </c>
      <c r="Y121" s="55"/>
      <c r="Z121" s="55">
        <f t="shared" si="110"/>
        <v>3</v>
      </c>
      <c r="AA121" s="55"/>
      <c r="AC121" s="2" t="str">
        <f>INDEX(MF2図鑑!$B$3:$B$668,(ROW()-ROW(AC$2)),1)</f>
        <v>ポルックス</v>
      </c>
    </row>
    <row r="122" spans="1:29" x14ac:dyDescent="0.15">
      <c r="A122" s="40"/>
      <c r="B122" s="41"/>
      <c r="C122" s="39" t="s">
        <v>1222</v>
      </c>
      <c r="D122" s="39" t="str">
        <f>IF($B118="ワーム羽化",IFERROR(INDEX(MF2図鑑!$W$3:$AB$668,MATCH($B120,MF2図鑑!$B$3:$B$668,0),MATCH(D115,MF2図鑑!$W$2:$AB$2,0)),D116),D116)</f>
        <v>B</v>
      </c>
      <c r="E122" s="39" t="str">
        <f>IF($B118="ワーム羽化",IFERROR(INDEX(MF2図鑑!$W$3:$AB$668,MATCH($B120,MF2図鑑!$B$3:$B$668,0),MATCH(E115,MF2図鑑!$W$2:$AB$2,0)),E116),E116)</f>
        <v>C</v>
      </c>
      <c r="F122" s="39" t="str">
        <f>IF($B118="ワーム羽化",IFERROR(INDEX(MF2図鑑!$W$3:$AB$668,MATCH($B120,MF2図鑑!$B$3:$B$668,0),MATCH(F115,MF2図鑑!$W$2:$AB$2,0)),F116),F116)</f>
        <v>D</v>
      </c>
      <c r="G122" s="39" t="str">
        <f>IF($B118="ワーム羽化",IFERROR(INDEX(MF2図鑑!$W$3:$AB$668,MATCH($B120,MF2図鑑!$B$3:$B$668,0),MATCH(G115,MF2図鑑!$W$2:$AB$2,0)),G116),G116)</f>
        <v>C</v>
      </c>
      <c r="H122" s="39" t="str">
        <f>IF($B118="ワーム羽化",IFERROR(INDEX(MF2図鑑!$W$3:$AB$668,MATCH($B120,MF2図鑑!$B$3:$B$668,0),MATCH(H115,MF2図鑑!$W$2:$AB$2,0)),H116),H116)</f>
        <v>B</v>
      </c>
      <c r="I122" s="39" t="str">
        <f>IF($B118="ワーム羽化",IFERROR(INDEX(MF2図鑑!$W$3:$AB$668,MATCH($B120,MF2図鑑!$B$3:$B$668,0),MATCH(I115,MF2図鑑!$W$2:$AB$2,0)),I116),I116)</f>
        <v>E</v>
      </c>
      <c r="J122" s="55"/>
      <c r="K122" s="55"/>
      <c r="L122" s="55">
        <f t="shared" si="138"/>
        <v>2</v>
      </c>
      <c r="M122" s="55">
        <f t="shared" si="138"/>
        <v>3</v>
      </c>
      <c r="N122" s="55">
        <f t="shared" si="138"/>
        <v>5</v>
      </c>
      <c r="O122" s="55">
        <f t="shared" si="138"/>
        <v>4</v>
      </c>
      <c r="P122" s="55">
        <f t="shared" si="138"/>
        <v>1</v>
      </c>
      <c r="Q122" s="55">
        <f t="shared" si="138"/>
        <v>6</v>
      </c>
      <c r="R122" s="55"/>
      <c r="S122" s="55" t="str">
        <f t="shared" si="139"/>
        <v>OK</v>
      </c>
      <c r="T122" s="55" t="str">
        <f t="shared" si="140"/>
        <v>OK</v>
      </c>
      <c r="U122" s="55" t="str">
        <f t="shared" si="141"/>
        <v>OK</v>
      </c>
      <c r="V122" s="55" t="str">
        <f t="shared" si="142"/>
        <v>OK</v>
      </c>
      <c r="W122" s="55" t="str">
        <f t="shared" si="143"/>
        <v>OK</v>
      </c>
      <c r="X122" s="55" t="str">
        <f t="shared" si="144"/>
        <v>OK</v>
      </c>
      <c r="Y122" s="55"/>
      <c r="Z122" s="55">
        <f t="shared" si="110"/>
        <v>6</v>
      </c>
      <c r="AA122" s="55"/>
      <c r="AC122" s="2" t="str">
        <f>INDEX(MF2図鑑!$B$3:$B$668,(ROW()-ROW(AC$2)),1)</f>
        <v>ラッキー</v>
      </c>
    </row>
    <row r="123" spans="1:29" x14ac:dyDescent="0.15">
      <c r="A123" s="40"/>
      <c r="B123" s="41"/>
      <c r="C123" s="39" t="s">
        <v>1224</v>
      </c>
      <c r="D123" s="39">
        <f t="shared" ref="D123:I123" si="149">D119*INDEX($V$10:$V$14,MATCH(D122,$U$10:$U$14,0),)</f>
        <v>180</v>
      </c>
      <c r="E123" s="39">
        <f t="shared" si="149"/>
        <v>110</v>
      </c>
      <c r="F123" s="39">
        <f t="shared" si="149"/>
        <v>45</v>
      </c>
      <c r="G123" s="39">
        <f t="shared" si="149"/>
        <v>100</v>
      </c>
      <c r="H123" s="39">
        <f t="shared" si="149"/>
        <v>210</v>
      </c>
      <c r="I123" s="39">
        <f t="shared" si="149"/>
        <v>0</v>
      </c>
      <c r="J123" s="55"/>
      <c r="K123" s="55"/>
      <c r="L123" s="55">
        <f t="shared" si="138"/>
        <v>6</v>
      </c>
      <c r="M123" s="55">
        <f t="shared" si="138"/>
        <v>4</v>
      </c>
      <c r="N123" s="55">
        <f t="shared" si="138"/>
        <v>1</v>
      </c>
      <c r="O123" s="55">
        <f t="shared" si="138"/>
        <v>2</v>
      </c>
      <c r="P123" s="55">
        <f t="shared" si="138"/>
        <v>3</v>
      </c>
      <c r="Q123" s="55">
        <f t="shared" si="138"/>
        <v>5</v>
      </c>
      <c r="R123" s="55"/>
      <c r="S123" s="55" t="str">
        <f t="shared" si="139"/>
        <v>NG</v>
      </c>
      <c r="T123" s="55" t="str">
        <f t="shared" si="140"/>
        <v>NG</v>
      </c>
      <c r="U123" s="55" t="str">
        <f t="shared" si="141"/>
        <v>NG</v>
      </c>
      <c r="V123" s="55" t="str">
        <f t="shared" si="142"/>
        <v>NG</v>
      </c>
      <c r="W123" s="55" t="str">
        <f t="shared" si="143"/>
        <v>NG</v>
      </c>
      <c r="X123" s="55" t="str">
        <f t="shared" si="144"/>
        <v>NG</v>
      </c>
      <c r="Y123" s="55"/>
      <c r="Z123" s="55">
        <f t="shared" si="110"/>
        <v>0</v>
      </c>
      <c r="AA123" s="55"/>
      <c r="AC123" s="2" t="str">
        <f>INDEX(MF2図鑑!$B$3:$B$668,(ROW()-ROW(AC$2)),1)</f>
        <v>ラッキー(特殊)</v>
      </c>
    </row>
    <row r="124" spans="1:29" x14ac:dyDescent="0.15">
      <c r="A124" s="40"/>
      <c r="B124" s="41"/>
      <c r="C124" s="39" t="s">
        <v>1226</v>
      </c>
      <c r="D124" s="39">
        <f t="shared" ref="D124:I124" si="150">IF($B118="ワーム羽化",RANK(D123,$D123:$I123,0),D121)</f>
        <v>2</v>
      </c>
      <c r="E124" s="39">
        <f t="shared" si="150"/>
        <v>3</v>
      </c>
      <c r="F124" s="39">
        <f t="shared" si="150"/>
        <v>5</v>
      </c>
      <c r="G124" s="39">
        <f t="shared" si="150"/>
        <v>4</v>
      </c>
      <c r="H124" s="39">
        <f t="shared" si="150"/>
        <v>1</v>
      </c>
      <c r="I124" s="39">
        <f t="shared" si="150"/>
        <v>6</v>
      </c>
      <c r="J124" s="55"/>
      <c r="K124" s="55"/>
      <c r="L124" s="55">
        <f t="shared" si="138"/>
        <v>5</v>
      </c>
      <c r="M124" s="55">
        <f t="shared" si="138"/>
        <v>4</v>
      </c>
      <c r="N124" s="55">
        <f t="shared" si="138"/>
        <v>3</v>
      </c>
      <c r="O124" s="55">
        <f t="shared" si="138"/>
        <v>1</v>
      </c>
      <c r="P124" s="55">
        <f t="shared" si="138"/>
        <v>2</v>
      </c>
      <c r="Q124" s="55">
        <f t="shared" si="138"/>
        <v>6</v>
      </c>
      <c r="R124" s="55"/>
      <c r="S124" s="55" t="str">
        <f t="shared" si="139"/>
        <v>NG</v>
      </c>
      <c r="T124" s="55" t="str">
        <f t="shared" si="140"/>
        <v>NG</v>
      </c>
      <c r="U124" s="55" t="str">
        <f t="shared" si="141"/>
        <v>NG</v>
      </c>
      <c r="V124" s="55" t="str">
        <f t="shared" si="142"/>
        <v>NG</v>
      </c>
      <c r="W124" s="55" t="str">
        <f t="shared" si="143"/>
        <v>NG</v>
      </c>
      <c r="X124" s="55" t="str">
        <f t="shared" si="144"/>
        <v>OK</v>
      </c>
      <c r="Y124" s="55"/>
      <c r="Z124" s="55">
        <f t="shared" si="110"/>
        <v>1</v>
      </c>
      <c r="AA124" s="55"/>
      <c r="AC124" s="2" t="str">
        <f>INDEX(MF2図鑑!$B$3:$B$668,(ROW()-ROW(AC$2)),1)</f>
        <v>ペブリー</v>
      </c>
    </row>
    <row r="125" spans="1:29" x14ac:dyDescent="0.15">
      <c r="A125" s="40"/>
      <c r="B125" s="41"/>
      <c r="C125" s="39" t="s">
        <v>1228</v>
      </c>
      <c r="D125" s="39">
        <f t="shared" ref="D125:I125" si="151">RANK(D119,$D119:$I119,0)</f>
        <v>2</v>
      </c>
      <c r="E125" s="39">
        <f t="shared" si="151"/>
        <v>3</v>
      </c>
      <c r="F125" s="39">
        <f t="shared" si="151"/>
        <v>5</v>
      </c>
      <c r="G125" s="39">
        <f t="shared" si="151"/>
        <v>4</v>
      </c>
      <c r="H125" s="39">
        <f t="shared" si="151"/>
        <v>1</v>
      </c>
      <c r="I125" s="39">
        <f t="shared" si="151"/>
        <v>6</v>
      </c>
      <c r="J125" s="55"/>
      <c r="K125" s="55"/>
      <c r="L125" s="55">
        <f t="shared" si="138"/>
        <v>1</v>
      </c>
      <c r="M125" s="55">
        <f t="shared" si="138"/>
        <v>4</v>
      </c>
      <c r="N125" s="55">
        <f t="shared" si="138"/>
        <v>3</v>
      </c>
      <c r="O125" s="55">
        <f t="shared" si="138"/>
        <v>2</v>
      </c>
      <c r="P125" s="55">
        <f t="shared" si="138"/>
        <v>5</v>
      </c>
      <c r="Q125" s="55">
        <f t="shared" si="138"/>
        <v>6</v>
      </c>
      <c r="R125" s="55"/>
      <c r="S125" s="55" t="str">
        <f t="shared" si="139"/>
        <v>NG</v>
      </c>
      <c r="T125" s="55" t="str">
        <f t="shared" si="140"/>
        <v>NG</v>
      </c>
      <c r="U125" s="55" t="str">
        <f t="shared" si="141"/>
        <v>NG</v>
      </c>
      <c r="V125" s="55" t="str">
        <f t="shared" si="142"/>
        <v>NG</v>
      </c>
      <c r="W125" s="55" t="str">
        <f t="shared" si="143"/>
        <v>NG</v>
      </c>
      <c r="X125" s="55" t="str">
        <f t="shared" si="144"/>
        <v>OK</v>
      </c>
      <c r="Y125" s="55"/>
      <c r="Z125" s="55">
        <f t="shared" si="110"/>
        <v>1</v>
      </c>
      <c r="AA125" s="55"/>
      <c r="AC125" s="2" t="str">
        <f>INDEX(MF2図鑑!$B$3:$B$668,(ROW()-ROW(AC$2)),1)</f>
        <v>プチナイト</v>
      </c>
    </row>
    <row r="126" spans="1:29" x14ac:dyDescent="0.15">
      <c r="A126" s="40"/>
      <c r="B126" s="41"/>
      <c r="C126" s="39" t="s">
        <v>1230</v>
      </c>
      <c r="D126" s="39">
        <f t="shared" ref="D126:I126" si="152">RANK(D117,$D117:$I117,0)</f>
        <v>2</v>
      </c>
      <c r="E126" s="39">
        <f t="shared" si="152"/>
        <v>3</v>
      </c>
      <c r="F126" s="39">
        <f t="shared" si="152"/>
        <v>5</v>
      </c>
      <c r="G126" s="39">
        <f t="shared" si="152"/>
        <v>4</v>
      </c>
      <c r="H126" s="39">
        <f t="shared" si="152"/>
        <v>1</v>
      </c>
      <c r="I126" s="39">
        <f t="shared" si="152"/>
        <v>6</v>
      </c>
      <c r="J126" s="55"/>
      <c r="K126" s="55"/>
      <c r="L126" s="55"/>
      <c r="M126" s="55"/>
      <c r="N126" s="55"/>
      <c r="O126" s="55"/>
      <c r="P126" s="55"/>
      <c r="Q126" s="55"/>
      <c r="R126" s="55"/>
      <c r="S126" s="55"/>
      <c r="T126" s="55"/>
      <c r="U126" s="55"/>
      <c r="V126" s="55"/>
      <c r="W126" s="55"/>
      <c r="X126" s="55"/>
      <c r="Y126" s="55"/>
      <c r="Z126" s="55">
        <f t="shared" si="110"/>
        <v>0</v>
      </c>
      <c r="AA126" s="55"/>
      <c r="AC126" s="2" t="str">
        <f>INDEX(MF2図鑑!$B$3:$B$668,(ROW()-ROW(AC$2)),1)</f>
        <v>バッキー</v>
      </c>
    </row>
    <row r="127" spans="1:29" x14ac:dyDescent="0.15">
      <c r="A127" s="40"/>
      <c r="B127" s="41"/>
      <c r="C127" s="39" t="s">
        <v>1231</v>
      </c>
      <c r="D127" s="39">
        <v>6</v>
      </c>
      <c r="E127" s="39">
        <v>5</v>
      </c>
      <c r="F127" s="39">
        <v>4</v>
      </c>
      <c r="G127" s="39">
        <v>3</v>
      </c>
      <c r="H127" s="39">
        <v>2</v>
      </c>
      <c r="I127" s="39">
        <v>1</v>
      </c>
      <c r="J127" s="55"/>
      <c r="K127" s="55"/>
      <c r="L127" s="55"/>
      <c r="M127" s="55"/>
      <c r="N127" s="55"/>
      <c r="O127" s="55"/>
      <c r="P127" s="55"/>
      <c r="Q127" s="55"/>
      <c r="R127" s="55"/>
      <c r="S127" s="55"/>
      <c r="T127" s="55"/>
      <c r="U127" s="55"/>
      <c r="V127" s="55"/>
      <c r="W127" s="55"/>
      <c r="X127" s="55"/>
      <c r="Y127" s="55"/>
      <c r="Z127" s="55">
        <f t="shared" si="110"/>
        <v>0</v>
      </c>
      <c r="AA127" s="55"/>
      <c r="AC127" s="2" t="str">
        <f>INDEX(MF2図鑑!$B$3:$B$668,(ROW()-ROW(AC$2)),1)</f>
        <v>メタルグレイ</v>
      </c>
    </row>
    <row r="128" spans="1:29" x14ac:dyDescent="0.15">
      <c r="A128" s="40"/>
      <c r="B128" s="41"/>
      <c r="C128" s="39" t="s">
        <v>1233</v>
      </c>
      <c r="D128" s="39">
        <f t="shared" ref="D128:I128" si="153">D121+0.1*D124+0.01*D125+0.001*D126+0.0001*D127</f>
        <v>2.2225999999999999</v>
      </c>
      <c r="E128" s="39">
        <f t="shared" si="153"/>
        <v>3.3334999999999999</v>
      </c>
      <c r="F128" s="39">
        <f t="shared" si="153"/>
        <v>5.5553999999999997</v>
      </c>
      <c r="G128" s="39">
        <f t="shared" si="153"/>
        <v>4.4443000000000001</v>
      </c>
      <c r="H128" s="39">
        <f t="shared" si="153"/>
        <v>1.1112</v>
      </c>
      <c r="I128" s="39">
        <f t="shared" si="153"/>
        <v>6.6660999999999992</v>
      </c>
      <c r="J128" s="55"/>
      <c r="K128" s="55"/>
      <c r="L128" s="55"/>
      <c r="M128" s="55"/>
      <c r="N128" s="55"/>
      <c r="O128" s="55"/>
      <c r="P128" s="55"/>
      <c r="Q128" s="55"/>
      <c r="R128" s="55"/>
      <c r="S128" s="55"/>
      <c r="T128" s="55"/>
      <c r="U128" s="55"/>
      <c r="V128" s="55"/>
      <c r="W128" s="55"/>
      <c r="X128" s="55"/>
      <c r="Y128" s="55"/>
      <c r="Z128" s="55">
        <f t="shared" si="110"/>
        <v>0</v>
      </c>
      <c r="AA128" s="55"/>
      <c r="AC128" s="2" t="str">
        <f>INDEX(MF2図鑑!$B$3:$B$668,(ROW()-ROW(AC$2)),1)</f>
        <v>トリッカー</v>
      </c>
    </row>
    <row r="129" spans="1:29" x14ac:dyDescent="0.15">
      <c r="A129" s="42"/>
      <c r="B129" s="43"/>
      <c r="C129" s="39" t="s">
        <v>112</v>
      </c>
      <c r="D129" s="39">
        <f>IF($B116="すえきすえぞー(レア1)",MF2図鑑!AC$419,RANK(D128,$D128:$I128,1))</f>
        <v>2</v>
      </c>
      <c r="E129" s="39">
        <f>IF($B116="すえきすえぞー(レア1)",MF2図鑑!AD$419,RANK(E128,$D128:$I128,1))</f>
        <v>3</v>
      </c>
      <c r="F129" s="39">
        <f>IF($B116="すえきすえぞー(レア1)",MF2図鑑!AE$419,RANK(F128,$D128:$I128,1))</f>
        <v>5</v>
      </c>
      <c r="G129" s="39">
        <f>IF($B116="すえきすえぞー(レア1)",MF2図鑑!AF$419,RANK(G128,$D128:$I128,1))</f>
        <v>4</v>
      </c>
      <c r="H129" s="39">
        <f>IF($B116="すえきすえぞー(レア1)",MF2図鑑!AG$419,RANK(H128,$D128:$I128,1))</f>
        <v>1</v>
      </c>
      <c r="I129" s="39">
        <f>IF($B116="すえきすえぞー(レア1)",MF2図鑑!AH$419,RANK(I128,$D128:$I128,1))</f>
        <v>6</v>
      </c>
      <c r="J129" s="55"/>
      <c r="K129" s="55"/>
      <c r="L129" s="55"/>
      <c r="M129" s="55"/>
      <c r="N129" s="55"/>
      <c r="O129" s="55"/>
      <c r="P129" s="55"/>
      <c r="Q129" s="55"/>
      <c r="R129" s="55"/>
      <c r="S129" s="55"/>
      <c r="T129" s="55"/>
      <c r="U129" s="55"/>
      <c r="V129" s="55"/>
      <c r="W129" s="55"/>
      <c r="X129" s="55"/>
      <c r="Y129" s="55"/>
      <c r="Z129" s="55">
        <f t="shared" si="110"/>
        <v>0</v>
      </c>
      <c r="AA129" s="55"/>
      <c r="AC129" s="2" t="str">
        <f>INDEX(MF2図鑑!$B$3:$B$668,(ROW()-ROW(AC$2)),1)</f>
        <v>モッキー</v>
      </c>
    </row>
    <row r="130" spans="1:29" x14ac:dyDescent="0.15">
      <c r="J130" s="55"/>
      <c r="K130" s="55"/>
      <c r="L130" s="55"/>
      <c r="M130" s="55"/>
      <c r="N130" s="55"/>
      <c r="O130" s="55"/>
      <c r="P130" s="55"/>
      <c r="Q130" s="55"/>
      <c r="R130" s="55"/>
      <c r="S130" s="55"/>
      <c r="T130" s="55"/>
      <c r="U130" s="55"/>
      <c r="V130" s="55"/>
      <c r="W130" s="55"/>
      <c r="X130" s="55"/>
      <c r="Y130" s="55"/>
      <c r="Z130" s="55">
        <f t="shared" si="110"/>
        <v>0</v>
      </c>
      <c r="AA130" s="55"/>
      <c r="AC130" s="2" t="str">
        <f>INDEX(MF2図鑑!$B$3:$B$668,(ROW()-ROW(AC$2)),1)</f>
        <v>デンネン</v>
      </c>
    </row>
    <row r="131" spans="1:29" x14ac:dyDescent="0.15">
      <c r="A131" s="44"/>
      <c r="B131" s="45"/>
      <c r="C131" s="46"/>
      <c r="D131" s="46" t="s">
        <v>114</v>
      </c>
      <c r="E131" s="46" t="s">
        <v>115</v>
      </c>
      <c r="F131" s="46" t="s">
        <v>116</v>
      </c>
      <c r="G131" s="46" t="s">
        <v>117</v>
      </c>
      <c r="H131" s="46" t="s">
        <v>118</v>
      </c>
      <c r="I131" s="46" t="s">
        <v>119</v>
      </c>
      <c r="J131" s="55"/>
      <c r="K131" s="55"/>
      <c r="L131" s="55" t="str">
        <f>L115</f>
        <v>ラ</v>
      </c>
      <c r="M131" s="55" t="str">
        <f t="shared" ref="M131:Q131" si="154">M115</f>
        <v>力</v>
      </c>
      <c r="N131" s="55" t="str">
        <f t="shared" si="154"/>
        <v>賢</v>
      </c>
      <c r="O131" s="55" t="str">
        <f t="shared" si="154"/>
        <v>命</v>
      </c>
      <c r="P131" s="55" t="str">
        <f t="shared" si="154"/>
        <v>避</v>
      </c>
      <c r="Q131" s="55" t="str">
        <f t="shared" si="154"/>
        <v>丈</v>
      </c>
      <c r="R131" s="55"/>
      <c r="S131" s="55"/>
      <c r="T131" s="55"/>
      <c r="U131" s="55"/>
      <c r="V131" s="55"/>
      <c r="W131" s="55"/>
      <c r="X131" s="55"/>
      <c r="Y131" s="55"/>
      <c r="Z131" s="55">
        <f t="shared" si="110"/>
        <v>0</v>
      </c>
      <c r="AA131" s="55"/>
      <c r="AC131" s="2" t="str">
        <f>INDEX(MF2図鑑!$B$3:$B$668,(ROW()-ROW(AC$2)),1)</f>
        <v>デンネン(レア1)</v>
      </c>
    </row>
    <row r="132" spans="1:29" x14ac:dyDescent="0.15">
      <c r="A132" s="47" t="s">
        <v>1260</v>
      </c>
      <c r="B132" s="7" t="s">
        <v>173</v>
      </c>
      <c r="C132" s="46" t="s">
        <v>1209</v>
      </c>
      <c r="D132" s="46" t="str">
        <f>IFERROR(INDEX(MF2図鑑!$W$3:$AB$668,MATCH($B132,MF2図鑑!$B$3:$B$668,0),MATCH(D131,MF2図鑑!$W$2:$AB$2,0)),"")</f>
        <v>E</v>
      </c>
      <c r="E132" s="46" t="str">
        <f>IFERROR(INDEX(MF2図鑑!$W$3:$AB$668,MATCH($B132,MF2図鑑!$B$3:$B$668,0),MATCH(E131,MF2図鑑!$W$2:$AB$2,0)),"")</f>
        <v>D</v>
      </c>
      <c r="F132" s="46" t="str">
        <f>IFERROR(INDEX(MF2図鑑!$W$3:$AB$668,MATCH($B132,MF2図鑑!$B$3:$B$668,0),MATCH(F131,MF2図鑑!$W$2:$AB$2,0)),"")</f>
        <v>A</v>
      </c>
      <c r="G132" s="46" t="str">
        <f>IFERROR(INDEX(MF2図鑑!$W$3:$AB$668,MATCH($B132,MF2図鑑!$B$3:$B$668,0),MATCH(G131,MF2図鑑!$W$2:$AB$2,0)),"")</f>
        <v>B</v>
      </c>
      <c r="H132" s="46" t="str">
        <f>IFERROR(INDEX(MF2図鑑!$W$3:$AB$668,MATCH($B132,MF2図鑑!$B$3:$B$668,0),MATCH(H131,MF2図鑑!$W$2:$AB$2,0)),"")</f>
        <v>C</v>
      </c>
      <c r="I132" s="46" t="str">
        <f>IFERROR(INDEX(MF2図鑑!$W$3:$AB$668,MATCH($B132,MF2図鑑!$B$3:$B$668,0),MATCH(I131,MF2図鑑!$W$2:$AB$2,0)),"")</f>
        <v>E</v>
      </c>
      <c r="J132" s="55"/>
      <c r="K132" s="55"/>
      <c r="L132" s="55">
        <f t="shared" ref="L132:Q141" si="155">L116</f>
        <v>5</v>
      </c>
      <c r="M132" s="55">
        <f t="shared" si="155"/>
        <v>4</v>
      </c>
      <c r="N132" s="55">
        <f t="shared" si="155"/>
        <v>3</v>
      </c>
      <c r="O132" s="55">
        <f t="shared" si="155"/>
        <v>1</v>
      </c>
      <c r="P132" s="55">
        <f t="shared" si="155"/>
        <v>2</v>
      </c>
      <c r="Q132" s="55">
        <f t="shared" si="155"/>
        <v>6</v>
      </c>
      <c r="R132" s="55"/>
      <c r="S132" s="55" t="str">
        <f t="shared" ref="S132:S141" si="156">IF(D$145=L132,"OK","NG")</f>
        <v>NG</v>
      </c>
      <c r="T132" s="55" t="str">
        <f t="shared" ref="T132:T141" si="157">IF(E$145=M132,"OK","NG")</f>
        <v>OK</v>
      </c>
      <c r="U132" s="55" t="str">
        <f t="shared" ref="U132:U141" si="158">IF(F$145=N132,"OK","NG")</f>
        <v>NG</v>
      </c>
      <c r="V132" s="55" t="str">
        <f t="shared" ref="V132:V141" si="159">IF(G$145=O132,"OK","NG")</f>
        <v>NG</v>
      </c>
      <c r="W132" s="55" t="str">
        <f t="shared" ref="W132:W141" si="160">IF(H$145=P132,"OK","NG")</f>
        <v>NG</v>
      </c>
      <c r="X132" s="55" t="str">
        <f t="shared" ref="X132:X141" si="161">IF(I$145=Q132,"OK","NG")</f>
        <v>NG</v>
      </c>
      <c r="Y132" s="55"/>
      <c r="Z132" s="55">
        <f t="shared" si="110"/>
        <v>1</v>
      </c>
      <c r="AA132" s="55"/>
      <c r="AC132" s="2" t="str">
        <f>INDEX(MF2図鑑!$B$3:$B$668,(ROW()-ROW(AC$2)),1)</f>
        <v>デンネン(レア2)</v>
      </c>
    </row>
    <row r="133" spans="1:29" x14ac:dyDescent="0.15">
      <c r="A133" s="47"/>
      <c r="B133" s="48"/>
      <c r="C133" s="46" t="s">
        <v>106</v>
      </c>
      <c r="D133" s="46">
        <f>IFERROR(INDEX(MF2図鑑!$Q$3:$V$668,MATCH($B132,MF2図鑑!$B$3:$B$668,0),MATCH(D131,MF2図鑑!$W$2:$AB$2,0)),"")</f>
        <v>50</v>
      </c>
      <c r="E133" s="46">
        <f>IFERROR(INDEX(MF2図鑑!$Q$3:$V$668,MATCH($B132,MF2図鑑!$B$3:$B$668,0),MATCH(E131,MF2図鑑!$W$2:$AB$2,0)),"")</f>
        <v>80</v>
      </c>
      <c r="F133" s="46">
        <f>IFERROR(INDEX(MF2図鑑!$Q$3:$V$668,MATCH($B132,MF2図鑑!$B$3:$B$668,0),MATCH(F131,MF2図鑑!$W$2:$AB$2,0)),"")</f>
        <v>170</v>
      </c>
      <c r="G133" s="46">
        <f>IFERROR(INDEX(MF2図鑑!$Q$3:$V$668,MATCH($B132,MF2図鑑!$B$3:$B$668,0),MATCH(G131,MF2図鑑!$W$2:$AB$2,0)),"")</f>
        <v>150</v>
      </c>
      <c r="H133" s="46">
        <f>IFERROR(INDEX(MF2図鑑!$Q$3:$V$668,MATCH($B132,MF2図鑑!$B$3:$B$668,0),MATCH(H131,MF2図鑑!$W$2:$AB$2,0)),"")</f>
        <v>110</v>
      </c>
      <c r="I133" s="46">
        <f>IFERROR(INDEX(MF2図鑑!$Q$3:$V$668,MATCH($B132,MF2図鑑!$B$3:$B$668,0),MATCH(I131,MF2図鑑!$W$2:$AB$2,0)),"")</f>
        <v>60</v>
      </c>
      <c r="J133" s="55"/>
      <c r="K133" s="55"/>
      <c r="L133" s="55">
        <f t="shared" si="155"/>
        <v>5</v>
      </c>
      <c r="M133" s="55">
        <f t="shared" si="155"/>
        <v>4</v>
      </c>
      <c r="N133" s="55">
        <f t="shared" si="155"/>
        <v>3</v>
      </c>
      <c r="O133" s="55">
        <f t="shared" si="155"/>
        <v>1</v>
      </c>
      <c r="P133" s="55">
        <f t="shared" si="155"/>
        <v>2</v>
      </c>
      <c r="Q133" s="55">
        <f t="shared" si="155"/>
        <v>6</v>
      </c>
      <c r="R133" s="55"/>
      <c r="S133" s="55" t="str">
        <f t="shared" si="156"/>
        <v>NG</v>
      </c>
      <c r="T133" s="55" t="str">
        <f t="shared" si="157"/>
        <v>OK</v>
      </c>
      <c r="U133" s="55" t="str">
        <f t="shared" si="158"/>
        <v>NG</v>
      </c>
      <c r="V133" s="55" t="str">
        <f t="shared" si="159"/>
        <v>NG</v>
      </c>
      <c r="W133" s="55" t="str">
        <f t="shared" si="160"/>
        <v>NG</v>
      </c>
      <c r="X133" s="55" t="str">
        <f t="shared" si="161"/>
        <v>NG</v>
      </c>
      <c r="Y133" s="55"/>
      <c r="Z133" s="55">
        <f t="shared" si="110"/>
        <v>1</v>
      </c>
      <c r="AA133" s="55"/>
      <c r="AC133" s="2" t="str">
        <f>INDEX(MF2図鑑!$B$3:$B$668,(ROW()-ROW(AC$2)),1)</f>
        <v>デンネン(レア3)</v>
      </c>
    </row>
    <row r="134" spans="1:29" x14ac:dyDescent="0.15">
      <c r="A134" s="47" t="s">
        <v>1213</v>
      </c>
      <c r="B134" s="7" t="s">
        <v>1207</v>
      </c>
      <c r="C134" s="46" t="s">
        <v>1214</v>
      </c>
      <c r="D134" s="9"/>
      <c r="E134" s="9"/>
      <c r="F134" s="9"/>
      <c r="G134" s="9"/>
      <c r="H134" s="9"/>
      <c r="I134" s="9"/>
      <c r="J134" s="55"/>
      <c r="K134" s="55"/>
      <c r="L134" s="55">
        <f t="shared" si="155"/>
        <v>4</v>
      </c>
      <c r="M134" s="55">
        <f t="shared" si="155"/>
        <v>2</v>
      </c>
      <c r="N134" s="55">
        <f t="shared" si="155"/>
        <v>5</v>
      </c>
      <c r="O134" s="55">
        <f t="shared" si="155"/>
        <v>3</v>
      </c>
      <c r="P134" s="55">
        <f t="shared" si="155"/>
        <v>1</v>
      </c>
      <c r="Q134" s="55">
        <f t="shared" si="155"/>
        <v>6</v>
      </c>
      <c r="R134" s="55"/>
      <c r="S134" s="55" t="str">
        <f t="shared" si="156"/>
        <v>NG</v>
      </c>
      <c r="T134" s="55" t="str">
        <f t="shared" si="157"/>
        <v>NG</v>
      </c>
      <c r="U134" s="55" t="str">
        <f t="shared" si="158"/>
        <v>NG</v>
      </c>
      <c r="V134" s="55" t="str">
        <f t="shared" si="159"/>
        <v>NG</v>
      </c>
      <c r="W134" s="55" t="str">
        <f t="shared" si="160"/>
        <v>NG</v>
      </c>
      <c r="X134" s="55" t="str">
        <f t="shared" si="161"/>
        <v>NG</v>
      </c>
      <c r="Y134" s="55"/>
      <c r="Z134" s="55">
        <f t="shared" si="110"/>
        <v>0</v>
      </c>
      <c r="AA134" s="55"/>
      <c r="AC134" s="2" t="str">
        <f>INDEX(MF2図鑑!$B$3:$B$668,(ROW()-ROW(AC$2)),1)</f>
        <v>デンネン(レア4)</v>
      </c>
    </row>
    <row r="135" spans="1:29" x14ac:dyDescent="0.15">
      <c r="A135" s="47"/>
      <c r="B135" s="48" t="str">
        <f t="shared" ref="B135" si="162">IF($B134="ワーム羽化","　　↓羽化後を入力","　　↓変更不要")</f>
        <v>　　↓変更不要</v>
      </c>
      <c r="C135" s="46"/>
      <c r="D135" s="46">
        <f t="shared" ref="D135:I135" si="163">IF(OR(D134&lt;1,D134&gt;999,ISBLANK(D134)),D133,D134)</f>
        <v>50</v>
      </c>
      <c r="E135" s="46">
        <f t="shared" si="163"/>
        <v>80</v>
      </c>
      <c r="F135" s="46">
        <f t="shared" si="163"/>
        <v>170</v>
      </c>
      <c r="G135" s="46">
        <f t="shared" si="163"/>
        <v>150</v>
      </c>
      <c r="H135" s="46">
        <f t="shared" si="163"/>
        <v>110</v>
      </c>
      <c r="I135" s="46">
        <f t="shared" si="163"/>
        <v>60</v>
      </c>
      <c r="J135" s="55"/>
      <c r="K135" s="55"/>
      <c r="L135" s="55">
        <f t="shared" si="155"/>
        <v>4</v>
      </c>
      <c r="M135" s="55">
        <f t="shared" si="155"/>
        <v>3</v>
      </c>
      <c r="N135" s="55">
        <f t="shared" si="155"/>
        <v>5</v>
      </c>
      <c r="O135" s="55">
        <f t="shared" si="155"/>
        <v>2</v>
      </c>
      <c r="P135" s="55">
        <f t="shared" si="155"/>
        <v>1</v>
      </c>
      <c r="Q135" s="55">
        <f t="shared" si="155"/>
        <v>6</v>
      </c>
      <c r="R135" s="55"/>
      <c r="S135" s="55" t="str">
        <f t="shared" si="156"/>
        <v>NG</v>
      </c>
      <c r="T135" s="55" t="str">
        <f t="shared" si="157"/>
        <v>NG</v>
      </c>
      <c r="U135" s="55" t="str">
        <f t="shared" si="158"/>
        <v>NG</v>
      </c>
      <c r="V135" s="55" t="str">
        <f t="shared" si="159"/>
        <v>OK</v>
      </c>
      <c r="W135" s="55" t="str">
        <f t="shared" si="160"/>
        <v>NG</v>
      </c>
      <c r="X135" s="55" t="str">
        <f t="shared" si="161"/>
        <v>NG</v>
      </c>
      <c r="Y135" s="55"/>
      <c r="Z135" s="55">
        <f t="shared" si="110"/>
        <v>1</v>
      </c>
      <c r="AA135" s="55"/>
      <c r="AC135" s="2" t="str">
        <f>INDEX(MF2図鑑!$B$3:$B$668,(ROW()-ROW(AC$2)),1)</f>
        <v>デンネン(レア5)</v>
      </c>
    </row>
    <row r="136" spans="1:29" x14ac:dyDescent="0.15">
      <c r="A136" s="47"/>
      <c r="B136" s="7" t="s">
        <v>1216</v>
      </c>
      <c r="C136" s="46" t="s">
        <v>1218</v>
      </c>
      <c r="D136" s="46">
        <f t="shared" ref="D136:I136" si="164">D135*INDEX($V$10:$V$14,MATCH(D132,$U$10:$U$14,0),)</f>
        <v>0</v>
      </c>
      <c r="E136" s="46">
        <f t="shared" si="164"/>
        <v>40</v>
      </c>
      <c r="F136" s="46">
        <f t="shared" si="164"/>
        <v>340</v>
      </c>
      <c r="G136" s="46">
        <f t="shared" si="164"/>
        <v>225</v>
      </c>
      <c r="H136" s="46">
        <f t="shared" si="164"/>
        <v>110</v>
      </c>
      <c r="I136" s="46">
        <f t="shared" si="164"/>
        <v>0</v>
      </c>
      <c r="J136" s="55"/>
      <c r="K136" s="55"/>
      <c r="L136" s="55">
        <f t="shared" si="155"/>
        <v>2</v>
      </c>
      <c r="M136" s="55">
        <f t="shared" si="155"/>
        <v>1</v>
      </c>
      <c r="N136" s="55">
        <f t="shared" si="155"/>
        <v>6</v>
      </c>
      <c r="O136" s="55">
        <f t="shared" si="155"/>
        <v>3</v>
      </c>
      <c r="P136" s="55">
        <f t="shared" si="155"/>
        <v>4</v>
      </c>
      <c r="Q136" s="55">
        <f t="shared" si="155"/>
        <v>5</v>
      </c>
      <c r="R136" s="55"/>
      <c r="S136" s="55" t="str">
        <f t="shared" si="156"/>
        <v>NG</v>
      </c>
      <c r="T136" s="55" t="str">
        <f t="shared" si="157"/>
        <v>NG</v>
      </c>
      <c r="U136" s="55" t="str">
        <f t="shared" si="158"/>
        <v>NG</v>
      </c>
      <c r="V136" s="55" t="str">
        <f t="shared" si="159"/>
        <v>NG</v>
      </c>
      <c r="W136" s="55" t="str">
        <f t="shared" si="160"/>
        <v>NG</v>
      </c>
      <c r="X136" s="55" t="str">
        <f t="shared" si="161"/>
        <v>OK</v>
      </c>
      <c r="Y136" s="55"/>
      <c r="Z136" s="55">
        <f t="shared" si="110"/>
        <v>1</v>
      </c>
      <c r="AA136" s="55"/>
      <c r="AC136" s="2" t="str">
        <f>INDEX(MF2図鑑!$B$3:$B$668,(ROW()-ROW(AC$2)),1)</f>
        <v>ヘビーダイアナ</v>
      </c>
    </row>
    <row r="137" spans="1:29" x14ac:dyDescent="0.15">
      <c r="A137" s="47"/>
      <c r="B137" s="48"/>
      <c r="C137" s="46" t="s">
        <v>1220</v>
      </c>
      <c r="D137" s="46">
        <f t="shared" ref="D137:I137" si="165">RANK(D136,$D136:$I136,0)</f>
        <v>5</v>
      </c>
      <c r="E137" s="46">
        <f t="shared" si="165"/>
        <v>4</v>
      </c>
      <c r="F137" s="46">
        <f t="shared" si="165"/>
        <v>1</v>
      </c>
      <c r="G137" s="46">
        <f t="shared" si="165"/>
        <v>2</v>
      </c>
      <c r="H137" s="46">
        <f t="shared" si="165"/>
        <v>3</v>
      </c>
      <c r="I137" s="46">
        <f t="shared" si="165"/>
        <v>5</v>
      </c>
      <c r="J137" s="55"/>
      <c r="K137" s="55"/>
      <c r="L137" s="55">
        <f t="shared" si="155"/>
        <v>4</v>
      </c>
      <c r="M137" s="55">
        <f t="shared" si="155"/>
        <v>2</v>
      </c>
      <c r="N137" s="55">
        <f t="shared" si="155"/>
        <v>5</v>
      </c>
      <c r="O137" s="55">
        <f t="shared" si="155"/>
        <v>3</v>
      </c>
      <c r="P137" s="55">
        <f t="shared" si="155"/>
        <v>1</v>
      </c>
      <c r="Q137" s="55">
        <f t="shared" si="155"/>
        <v>6</v>
      </c>
      <c r="R137" s="55"/>
      <c r="S137" s="55" t="str">
        <f t="shared" si="156"/>
        <v>NG</v>
      </c>
      <c r="T137" s="55" t="str">
        <f t="shared" si="157"/>
        <v>NG</v>
      </c>
      <c r="U137" s="55" t="str">
        <f t="shared" si="158"/>
        <v>NG</v>
      </c>
      <c r="V137" s="55" t="str">
        <f t="shared" si="159"/>
        <v>NG</v>
      </c>
      <c r="W137" s="55" t="str">
        <f t="shared" si="160"/>
        <v>NG</v>
      </c>
      <c r="X137" s="55" t="str">
        <f t="shared" si="161"/>
        <v>NG</v>
      </c>
      <c r="Y137" s="55"/>
      <c r="Z137" s="55">
        <f t="shared" si="110"/>
        <v>0</v>
      </c>
      <c r="AA137" s="55"/>
      <c r="AC137" s="2" t="str">
        <f>INDEX(MF2図鑑!$B$3:$B$668,(ROW()-ROW(AC$2)),1)</f>
        <v>タイラント</v>
      </c>
    </row>
    <row r="138" spans="1:29" x14ac:dyDescent="0.15">
      <c r="A138" s="47"/>
      <c r="B138" s="48"/>
      <c r="C138" s="46" t="s">
        <v>1222</v>
      </c>
      <c r="D138" s="46" t="str">
        <f>IF($B134="ワーム羽化",IFERROR(INDEX(MF2図鑑!$W$3:$AB$668,MATCH($B136,MF2図鑑!$B$3:$B$668,0),MATCH(D131,MF2図鑑!$W$2:$AB$2,0)),D132),D132)</f>
        <v>E</v>
      </c>
      <c r="E138" s="46" t="str">
        <f>IF($B134="ワーム羽化",IFERROR(INDEX(MF2図鑑!$W$3:$AB$668,MATCH($B136,MF2図鑑!$B$3:$B$668,0),MATCH(E131,MF2図鑑!$W$2:$AB$2,0)),E132),E132)</f>
        <v>D</v>
      </c>
      <c r="F138" s="46" t="str">
        <f>IF($B134="ワーム羽化",IFERROR(INDEX(MF2図鑑!$W$3:$AB$668,MATCH($B136,MF2図鑑!$B$3:$B$668,0),MATCH(F131,MF2図鑑!$W$2:$AB$2,0)),F132),F132)</f>
        <v>A</v>
      </c>
      <c r="G138" s="46" t="str">
        <f>IF($B134="ワーム羽化",IFERROR(INDEX(MF2図鑑!$W$3:$AB$668,MATCH($B136,MF2図鑑!$B$3:$B$668,0),MATCH(G131,MF2図鑑!$W$2:$AB$2,0)),G132),G132)</f>
        <v>B</v>
      </c>
      <c r="H138" s="46" t="str">
        <f>IF($B134="ワーム羽化",IFERROR(INDEX(MF2図鑑!$W$3:$AB$668,MATCH($B136,MF2図鑑!$B$3:$B$668,0),MATCH(H131,MF2図鑑!$W$2:$AB$2,0)),H132),H132)</f>
        <v>C</v>
      </c>
      <c r="I138" s="46" t="str">
        <f>IF($B134="ワーム羽化",IFERROR(INDEX(MF2図鑑!$W$3:$AB$668,MATCH($B136,MF2図鑑!$B$3:$B$668,0),MATCH(I131,MF2図鑑!$W$2:$AB$2,0)),I132),I132)</f>
        <v>E</v>
      </c>
      <c r="J138" s="55"/>
      <c r="K138" s="55"/>
      <c r="L138" s="55">
        <f t="shared" si="155"/>
        <v>2</v>
      </c>
      <c r="M138" s="55">
        <f t="shared" si="155"/>
        <v>3</v>
      </c>
      <c r="N138" s="55">
        <f t="shared" si="155"/>
        <v>5</v>
      </c>
      <c r="O138" s="55">
        <f t="shared" si="155"/>
        <v>4</v>
      </c>
      <c r="P138" s="55">
        <f t="shared" si="155"/>
        <v>1</v>
      </c>
      <c r="Q138" s="55">
        <f t="shared" si="155"/>
        <v>6</v>
      </c>
      <c r="R138" s="55"/>
      <c r="S138" s="55" t="str">
        <f t="shared" si="156"/>
        <v>NG</v>
      </c>
      <c r="T138" s="55" t="str">
        <f t="shared" si="157"/>
        <v>NG</v>
      </c>
      <c r="U138" s="55" t="str">
        <f t="shared" si="158"/>
        <v>NG</v>
      </c>
      <c r="V138" s="55" t="str">
        <f t="shared" si="159"/>
        <v>NG</v>
      </c>
      <c r="W138" s="55" t="str">
        <f t="shared" si="160"/>
        <v>NG</v>
      </c>
      <c r="X138" s="55" t="str">
        <f t="shared" si="161"/>
        <v>NG</v>
      </c>
      <c r="Y138" s="55"/>
      <c r="Z138" s="55">
        <f t="shared" si="110"/>
        <v>0</v>
      </c>
      <c r="AA138" s="55"/>
      <c r="AC138" s="2" t="str">
        <f>INDEX(MF2図鑑!$B$3:$B$668,(ROW()-ROW(AC$2)),1)</f>
        <v>ストロングホーン</v>
      </c>
    </row>
    <row r="139" spans="1:29" x14ac:dyDescent="0.15">
      <c r="A139" s="47"/>
      <c r="B139" s="48"/>
      <c r="C139" s="46" t="s">
        <v>1224</v>
      </c>
      <c r="D139" s="46">
        <f t="shared" ref="D139:I139" si="166">D135*INDEX($V$10:$V$14,MATCH(D138,$U$10:$U$14,0),)</f>
        <v>0</v>
      </c>
      <c r="E139" s="46">
        <f t="shared" si="166"/>
        <v>40</v>
      </c>
      <c r="F139" s="46">
        <f t="shared" si="166"/>
        <v>340</v>
      </c>
      <c r="G139" s="46">
        <f t="shared" si="166"/>
        <v>225</v>
      </c>
      <c r="H139" s="46">
        <f t="shared" si="166"/>
        <v>110</v>
      </c>
      <c r="I139" s="46">
        <f t="shared" si="166"/>
        <v>0</v>
      </c>
      <c r="J139" s="55"/>
      <c r="K139" s="55"/>
      <c r="L139" s="55">
        <f t="shared" si="155"/>
        <v>6</v>
      </c>
      <c r="M139" s="55">
        <f t="shared" si="155"/>
        <v>4</v>
      </c>
      <c r="N139" s="55">
        <f t="shared" si="155"/>
        <v>1</v>
      </c>
      <c r="O139" s="55">
        <f t="shared" si="155"/>
        <v>2</v>
      </c>
      <c r="P139" s="55">
        <f t="shared" si="155"/>
        <v>3</v>
      </c>
      <c r="Q139" s="55">
        <f t="shared" si="155"/>
        <v>5</v>
      </c>
      <c r="R139" s="55"/>
      <c r="S139" s="55" t="str">
        <f t="shared" si="156"/>
        <v>OK</v>
      </c>
      <c r="T139" s="55" t="str">
        <f t="shared" si="157"/>
        <v>OK</v>
      </c>
      <c r="U139" s="55" t="str">
        <f t="shared" si="158"/>
        <v>OK</v>
      </c>
      <c r="V139" s="55" t="str">
        <f t="shared" si="159"/>
        <v>OK</v>
      </c>
      <c r="W139" s="55" t="str">
        <f t="shared" si="160"/>
        <v>OK</v>
      </c>
      <c r="X139" s="55" t="str">
        <f t="shared" si="161"/>
        <v>OK</v>
      </c>
      <c r="Y139" s="55"/>
      <c r="Z139" s="55">
        <f t="shared" si="110"/>
        <v>6</v>
      </c>
      <c r="AA139" s="55"/>
      <c r="AC139" s="2" t="str">
        <f>INDEX(MF2図鑑!$B$3:$B$668,(ROW()-ROW(AC$2)),1)</f>
        <v>ゴビ</v>
      </c>
    </row>
    <row r="140" spans="1:29" x14ac:dyDescent="0.15">
      <c r="A140" s="47"/>
      <c r="B140" s="48"/>
      <c r="C140" s="46" t="s">
        <v>1226</v>
      </c>
      <c r="D140" s="46">
        <f t="shared" ref="D140:I140" si="167">IF($B134="ワーム羽化",RANK(D139,$D139:$I139,0),D137)</f>
        <v>5</v>
      </c>
      <c r="E140" s="46">
        <f t="shared" si="167"/>
        <v>4</v>
      </c>
      <c r="F140" s="46">
        <f t="shared" si="167"/>
        <v>1</v>
      </c>
      <c r="G140" s="46">
        <f t="shared" si="167"/>
        <v>2</v>
      </c>
      <c r="H140" s="46">
        <f t="shared" si="167"/>
        <v>3</v>
      </c>
      <c r="I140" s="46">
        <f t="shared" si="167"/>
        <v>5</v>
      </c>
      <c r="J140" s="55"/>
      <c r="K140" s="55"/>
      <c r="L140" s="55">
        <f t="shared" si="155"/>
        <v>5</v>
      </c>
      <c r="M140" s="55">
        <f t="shared" si="155"/>
        <v>4</v>
      </c>
      <c r="N140" s="55">
        <f t="shared" si="155"/>
        <v>3</v>
      </c>
      <c r="O140" s="55">
        <f t="shared" si="155"/>
        <v>1</v>
      </c>
      <c r="P140" s="55">
        <f t="shared" si="155"/>
        <v>2</v>
      </c>
      <c r="Q140" s="55">
        <f t="shared" si="155"/>
        <v>6</v>
      </c>
      <c r="R140" s="55"/>
      <c r="S140" s="55" t="str">
        <f t="shared" si="156"/>
        <v>NG</v>
      </c>
      <c r="T140" s="55" t="str">
        <f t="shared" si="157"/>
        <v>OK</v>
      </c>
      <c r="U140" s="55" t="str">
        <f t="shared" si="158"/>
        <v>NG</v>
      </c>
      <c r="V140" s="55" t="str">
        <f t="shared" si="159"/>
        <v>NG</v>
      </c>
      <c r="W140" s="55" t="str">
        <f t="shared" si="160"/>
        <v>NG</v>
      </c>
      <c r="X140" s="55" t="str">
        <f t="shared" si="161"/>
        <v>NG</v>
      </c>
      <c r="Y140" s="55"/>
      <c r="Z140" s="55">
        <f t="shared" si="110"/>
        <v>1</v>
      </c>
      <c r="AA140" s="55"/>
      <c r="AC140" s="2" t="str">
        <f>INDEX(MF2図鑑!$B$3:$B$668,(ROW()-ROW(AC$2)),1)</f>
        <v>ゴビ(特殊)</v>
      </c>
    </row>
    <row r="141" spans="1:29" x14ac:dyDescent="0.15">
      <c r="A141" s="47"/>
      <c r="B141" s="48"/>
      <c r="C141" s="46" t="s">
        <v>1228</v>
      </c>
      <c r="D141" s="46">
        <f t="shared" ref="D141:I141" si="168">RANK(D135,$D135:$I135,0)</f>
        <v>6</v>
      </c>
      <c r="E141" s="46">
        <f t="shared" si="168"/>
        <v>4</v>
      </c>
      <c r="F141" s="46">
        <f t="shared" si="168"/>
        <v>1</v>
      </c>
      <c r="G141" s="46">
        <f t="shared" si="168"/>
        <v>2</v>
      </c>
      <c r="H141" s="46">
        <f t="shared" si="168"/>
        <v>3</v>
      </c>
      <c r="I141" s="46">
        <f t="shared" si="168"/>
        <v>5</v>
      </c>
      <c r="J141" s="55"/>
      <c r="K141" s="55"/>
      <c r="L141" s="55">
        <f t="shared" si="155"/>
        <v>1</v>
      </c>
      <c r="M141" s="55">
        <f t="shared" si="155"/>
        <v>4</v>
      </c>
      <c r="N141" s="55">
        <f t="shared" si="155"/>
        <v>3</v>
      </c>
      <c r="O141" s="55">
        <f t="shared" si="155"/>
        <v>2</v>
      </c>
      <c r="P141" s="55">
        <f t="shared" si="155"/>
        <v>5</v>
      </c>
      <c r="Q141" s="55">
        <f t="shared" si="155"/>
        <v>6</v>
      </c>
      <c r="R141" s="55"/>
      <c r="S141" s="55" t="str">
        <f t="shared" si="156"/>
        <v>NG</v>
      </c>
      <c r="T141" s="55" t="str">
        <f t="shared" si="157"/>
        <v>OK</v>
      </c>
      <c r="U141" s="55" t="str">
        <f t="shared" si="158"/>
        <v>NG</v>
      </c>
      <c r="V141" s="55" t="str">
        <f t="shared" si="159"/>
        <v>OK</v>
      </c>
      <c r="W141" s="55" t="str">
        <f t="shared" si="160"/>
        <v>NG</v>
      </c>
      <c r="X141" s="55" t="str">
        <f t="shared" si="161"/>
        <v>NG</v>
      </c>
      <c r="Y141" s="55"/>
      <c r="Z141" s="55">
        <f t="shared" si="110"/>
        <v>2</v>
      </c>
      <c r="AA141" s="55"/>
      <c r="AC141" s="2" t="str">
        <f>INDEX(MF2図鑑!$B$3:$B$668,(ROW()-ROW(AC$2)),1)</f>
        <v>マリオマックス</v>
      </c>
    </row>
    <row r="142" spans="1:29" x14ac:dyDescent="0.15">
      <c r="A142" s="47"/>
      <c r="B142" s="48"/>
      <c r="C142" s="46" t="s">
        <v>1230</v>
      </c>
      <c r="D142" s="46">
        <f t="shared" ref="D142:I142" si="169">RANK(D133,$D133:$I133,0)</f>
        <v>6</v>
      </c>
      <c r="E142" s="46">
        <f t="shared" si="169"/>
        <v>4</v>
      </c>
      <c r="F142" s="46">
        <f t="shared" si="169"/>
        <v>1</v>
      </c>
      <c r="G142" s="46">
        <f t="shared" si="169"/>
        <v>2</v>
      </c>
      <c r="H142" s="46">
        <f t="shared" si="169"/>
        <v>3</v>
      </c>
      <c r="I142" s="46">
        <f t="shared" si="169"/>
        <v>5</v>
      </c>
      <c r="J142" s="55"/>
      <c r="K142" s="55"/>
      <c r="L142" s="55"/>
      <c r="M142" s="55"/>
      <c r="N142" s="55"/>
      <c r="O142" s="55"/>
      <c r="P142" s="55"/>
      <c r="Q142" s="55"/>
      <c r="R142" s="55"/>
      <c r="S142" s="55"/>
      <c r="T142" s="55"/>
      <c r="U142" s="55"/>
      <c r="V142" s="55"/>
      <c r="W142" s="55"/>
      <c r="X142" s="55"/>
      <c r="Y142" s="55"/>
      <c r="Z142" s="55">
        <f t="shared" si="110"/>
        <v>0</v>
      </c>
      <c r="AA142" s="55"/>
      <c r="AC142" s="2" t="str">
        <f>INDEX(MF2図鑑!$B$3:$B$668,(ROW()-ROW(AC$2)),1)</f>
        <v>ゴーレム</v>
      </c>
    </row>
    <row r="143" spans="1:29" x14ac:dyDescent="0.15">
      <c r="A143" s="47"/>
      <c r="B143" s="48"/>
      <c r="C143" s="46" t="s">
        <v>1231</v>
      </c>
      <c r="D143" s="46">
        <v>6</v>
      </c>
      <c r="E143" s="46">
        <v>5</v>
      </c>
      <c r="F143" s="46">
        <v>4</v>
      </c>
      <c r="G143" s="46">
        <v>3</v>
      </c>
      <c r="H143" s="46">
        <v>2</v>
      </c>
      <c r="I143" s="46">
        <v>1</v>
      </c>
      <c r="J143" s="55"/>
      <c r="K143" s="55"/>
      <c r="L143" s="55"/>
      <c r="M143" s="55"/>
      <c r="N143" s="55"/>
      <c r="O143" s="55"/>
      <c r="P143" s="55"/>
      <c r="Q143" s="55"/>
      <c r="R143" s="55"/>
      <c r="S143" s="55"/>
      <c r="T143" s="55"/>
      <c r="U143" s="55"/>
      <c r="V143" s="55"/>
      <c r="W143" s="55"/>
      <c r="X143" s="55"/>
      <c r="Y143" s="55"/>
      <c r="Z143" s="55">
        <f t="shared" si="110"/>
        <v>0</v>
      </c>
      <c r="AA143" s="55"/>
      <c r="AC143" s="2" t="str">
        <f>INDEX(MF2図鑑!$B$3:$B$668,(ROW()-ROW(AC$2)),1)</f>
        <v>ゴーレム(特殊)</v>
      </c>
    </row>
    <row r="144" spans="1:29" x14ac:dyDescent="0.15">
      <c r="A144" s="47"/>
      <c r="B144" s="48"/>
      <c r="C144" s="46" t="s">
        <v>1233</v>
      </c>
      <c r="D144" s="46">
        <f t="shared" ref="D144:I144" si="170">D137+0.1*D140+0.01*D141+0.001*D142+0.0001*D143</f>
        <v>5.5666000000000002</v>
      </c>
      <c r="E144" s="46">
        <f t="shared" si="170"/>
        <v>4.4444999999999997</v>
      </c>
      <c r="F144" s="46">
        <f t="shared" si="170"/>
        <v>1.1113999999999999</v>
      </c>
      <c r="G144" s="46">
        <f t="shared" si="170"/>
        <v>2.2223000000000002</v>
      </c>
      <c r="H144" s="46">
        <f t="shared" si="170"/>
        <v>3.3331999999999997</v>
      </c>
      <c r="I144" s="46">
        <f t="shared" si="170"/>
        <v>5.5550999999999995</v>
      </c>
      <c r="J144" s="55"/>
      <c r="K144" s="55"/>
      <c r="L144" s="55"/>
      <c r="M144" s="55"/>
      <c r="N144" s="55"/>
      <c r="O144" s="55"/>
      <c r="P144" s="55"/>
      <c r="Q144" s="55"/>
      <c r="R144" s="55"/>
      <c r="S144" s="55"/>
      <c r="T144" s="55"/>
      <c r="U144" s="55"/>
      <c r="V144" s="55"/>
      <c r="W144" s="55"/>
      <c r="X144" s="55"/>
      <c r="Y144" s="55"/>
      <c r="Z144" s="55">
        <f t="shared" si="110"/>
        <v>0</v>
      </c>
      <c r="AA144" s="55"/>
      <c r="AC144" s="2" t="str">
        <f>INDEX(MF2図鑑!$B$3:$B$668,(ROW()-ROW(AC$2)),1)</f>
        <v>グランドバンカー</v>
      </c>
    </row>
    <row r="145" spans="1:29" x14ac:dyDescent="0.15">
      <c r="A145" s="49"/>
      <c r="B145" s="50"/>
      <c r="C145" s="46" t="s">
        <v>112</v>
      </c>
      <c r="D145" s="46">
        <f>IF($B132="すえきすえぞー(レア1)",MF2図鑑!AC$419,RANK(D144,$D144:$I144,1))</f>
        <v>6</v>
      </c>
      <c r="E145" s="46">
        <f>IF($B132="すえきすえぞー(レア1)",MF2図鑑!AD$419,RANK(E144,$D144:$I144,1))</f>
        <v>4</v>
      </c>
      <c r="F145" s="46">
        <f>IF($B132="すえきすえぞー(レア1)",MF2図鑑!AE$419,RANK(F144,$D144:$I144,1))</f>
        <v>1</v>
      </c>
      <c r="G145" s="46">
        <f>IF($B132="すえきすえぞー(レア1)",MF2図鑑!AF$419,RANK(G144,$D144:$I144,1))</f>
        <v>2</v>
      </c>
      <c r="H145" s="46">
        <f>IF($B132="すえきすえぞー(レア1)",MF2図鑑!AG$419,RANK(H144,$D144:$I144,1))</f>
        <v>3</v>
      </c>
      <c r="I145" s="46">
        <f>IF($B132="すえきすえぞー(レア1)",MF2図鑑!AH$419,RANK(I144,$D144:$I144,1))</f>
        <v>5</v>
      </c>
      <c r="J145" s="55"/>
      <c r="K145" s="55"/>
      <c r="L145" s="55"/>
      <c r="M145" s="55"/>
      <c r="N145" s="55"/>
      <c r="O145" s="55"/>
      <c r="P145" s="55"/>
      <c r="Q145" s="55"/>
      <c r="R145" s="55"/>
      <c r="S145" s="55"/>
      <c r="T145" s="55"/>
      <c r="U145" s="55"/>
      <c r="V145" s="55"/>
      <c r="W145" s="55"/>
      <c r="X145" s="55"/>
      <c r="Y145" s="55"/>
      <c r="Z145" s="55">
        <f t="shared" si="110"/>
        <v>0</v>
      </c>
      <c r="AA145" s="55"/>
      <c r="AC145" s="2" t="str">
        <f>INDEX(MF2図鑑!$B$3:$B$668,(ROW()-ROW(AC$2)),1)</f>
        <v>グランドバンカー(特殊)</v>
      </c>
    </row>
    <row r="146" spans="1:29" x14ac:dyDescent="0.15">
      <c r="J146" s="55"/>
      <c r="K146" s="55"/>
      <c r="L146" s="55"/>
      <c r="M146" s="55"/>
      <c r="N146" s="55"/>
      <c r="O146" s="55"/>
      <c r="P146" s="55"/>
      <c r="Q146" s="55"/>
      <c r="R146" s="55"/>
      <c r="S146" s="55"/>
      <c r="T146" s="55"/>
      <c r="U146" s="55"/>
      <c r="V146" s="55"/>
      <c r="W146" s="55"/>
      <c r="X146" s="55"/>
      <c r="Y146" s="55"/>
      <c r="Z146" s="55">
        <f t="shared" si="110"/>
        <v>0</v>
      </c>
      <c r="AA146" s="55"/>
      <c r="AC146" s="2" t="str">
        <f>INDEX(MF2図鑑!$B$3:$B$668,(ROW()-ROW(AC$2)),1)</f>
        <v>バトルロックス</v>
      </c>
    </row>
    <row r="147" spans="1:29" x14ac:dyDescent="0.15">
      <c r="A147" s="37"/>
      <c r="B147" s="38"/>
      <c r="C147" s="39"/>
      <c r="D147" s="39" t="s">
        <v>114</v>
      </c>
      <c r="E147" s="39" t="s">
        <v>115</v>
      </c>
      <c r="F147" s="39" t="s">
        <v>116</v>
      </c>
      <c r="G147" s="39" t="s">
        <v>117</v>
      </c>
      <c r="H147" s="39" t="s">
        <v>118</v>
      </c>
      <c r="I147" s="39" t="s">
        <v>119</v>
      </c>
      <c r="J147" s="55"/>
      <c r="K147" s="55"/>
      <c r="L147" s="55" t="str">
        <f>L131</f>
        <v>ラ</v>
      </c>
      <c r="M147" s="55" t="str">
        <f t="shared" ref="M147:Q147" si="171">M131</f>
        <v>力</v>
      </c>
      <c r="N147" s="55" t="str">
        <f t="shared" si="171"/>
        <v>賢</v>
      </c>
      <c r="O147" s="55" t="str">
        <f t="shared" si="171"/>
        <v>命</v>
      </c>
      <c r="P147" s="55" t="str">
        <f t="shared" si="171"/>
        <v>避</v>
      </c>
      <c r="Q147" s="55" t="str">
        <f t="shared" si="171"/>
        <v>丈</v>
      </c>
      <c r="R147" s="55"/>
      <c r="S147" s="55"/>
      <c r="T147" s="55"/>
      <c r="U147" s="55"/>
      <c r="V147" s="55"/>
      <c r="W147" s="55"/>
      <c r="X147" s="55"/>
      <c r="Y147" s="55"/>
      <c r="Z147" s="55">
        <f t="shared" si="110"/>
        <v>0</v>
      </c>
      <c r="AA147" s="55"/>
      <c r="AC147" s="2" t="str">
        <f>INDEX(MF2図鑑!$B$3:$B$668,(ROW()-ROW(AC$2)),1)</f>
        <v>ダゴン</v>
      </c>
    </row>
    <row r="148" spans="1:29" x14ac:dyDescent="0.15">
      <c r="A148" s="40" t="s">
        <v>1261</v>
      </c>
      <c r="B148" s="7" t="s">
        <v>170</v>
      </c>
      <c r="C148" s="39" t="s">
        <v>1209</v>
      </c>
      <c r="D148" s="39" t="str">
        <f>IFERROR(INDEX(MF2図鑑!$W$3:$AB$668,MATCH($B148,MF2図鑑!$B$3:$B$668,0),MATCH(D147,MF2図鑑!$W$2:$AB$2,0)),"")</f>
        <v>D</v>
      </c>
      <c r="E148" s="39" t="str">
        <f>IFERROR(INDEX(MF2図鑑!$W$3:$AB$668,MATCH($B148,MF2図鑑!$B$3:$B$668,0),MATCH(E147,MF2図鑑!$W$2:$AB$2,0)),"")</f>
        <v>C</v>
      </c>
      <c r="F148" s="39" t="str">
        <f>IFERROR(INDEX(MF2図鑑!$W$3:$AB$668,MATCH($B148,MF2図鑑!$B$3:$B$668,0),MATCH(F147,MF2図鑑!$W$2:$AB$2,0)),"")</f>
        <v>C</v>
      </c>
      <c r="G148" s="39" t="str">
        <f>IFERROR(INDEX(MF2図鑑!$W$3:$AB$668,MATCH($B148,MF2図鑑!$B$3:$B$668,0),MATCH(G147,MF2図鑑!$W$2:$AB$2,0)),"")</f>
        <v>B</v>
      </c>
      <c r="H148" s="39" t="str">
        <f>IFERROR(INDEX(MF2図鑑!$W$3:$AB$668,MATCH($B148,MF2図鑑!$B$3:$B$668,0),MATCH(H147,MF2図鑑!$W$2:$AB$2,0)),"")</f>
        <v>B</v>
      </c>
      <c r="I148" s="39" t="str">
        <f>IFERROR(INDEX(MF2図鑑!$W$3:$AB$668,MATCH($B148,MF2図鑑!$B$3:$B$668,0),MATCH(I147,MF2図鑑!$W$2:$AB$2,0)),"")</f>
        <v>E</v>
      </c>
      <c r="J148" s="55"/>
      <c r="K148" s="55"/>
      <c r="L148" s="55">
        <f t="shared" ref="L148:Q157" si="172">L132</f>
        <v>5</v>
      </c>
      <c r="M148" s="55">
        <f t="shared" si="172"/>
        <v>4</v>
      </c>
      <c r="N148" s="55">
        <f t="shared" si="172"/>
        <v>3</v>
      </c>
      <c r="O148" s="55">
        <f t="shared" si="172"/>
        <v>1</v>
      </c>
      <c r="P148" s="55">
        <f t="shared" si="172"/>
        <v>2</v>
      </c>
      <c r="Q148" s="55">
        <f t="shared" si="172"/>
        <v>6</v>
      </c>
      <c r="R148" s="55"/>
      <c r="S148" s="55" t="str">
        <f t="shared" ref="S148:S157" si="173">IF(D$161=L148,"OK","NG")</f>
        <v>OK</v>
      </c>
      <c r="T148" s="55" t="str">
        <f t="shared" ref="T148:T157" si="174">IF(E$161=M148,"OK","NG")</f>
        <v>OK</v>
      </c>
      <c r="U148" s="55" t="str">
        <f t="shared" ref="U148:U157" si="175">IF(F$161=N148,"OK","NG")</f>
        <v>OK</v>
      </c>
      <c r="V148" s="55" t="str">
        <f t="shared" ref="V148:V157" si="176">IF(G$161=O148,"OK","NG")</f>
        <v>OK</v>
      </c>
      <c r="W148" s="55" t="str">
        <f t="shared" ref="W148:W157" si="177">IF(H$161=P148,"OK","NG")</f>
        <v>OK</v>
      </c>
      <c r="X148" s="55" t="str">
        <f t="shared" ref="X148:X157" si="178">IF(I$161=Q148,"OK","NG")</f>
        <v>OK</v>
      </c>
      <c r="Y148" s="55"/>
      <c r="Z148" s="55">
        <f t="shared" si="110"/>
        <v>6</v>
      </c>
      <c r="AA148" s="55"/>
      <c r="AC148" s="2" t="str">
        <f>INDEX(MF2図鑑!$B$3:$B$668,(ROW()-ROW(AC$2)),1)</f>
        <v>ダゴン(特殊)</v>
      </c>
    </row>
    <row r="149" spans="1:29" x14ac:dyDescent="0.15">
      <c r="A149" s="40"/>
      <c r="B149" s="41"/>
      <c r="C149" s="39" t="s">
        <v>106</v>
      </c>
      <c r="D149" s="39">
        <f>IFERROR(INDEX(MF2図鑑!$Q$3:$V$668,MATCH($B148,MF2図鑑!$B$3:$B$668,0),MATCH(D147,MF2図鑑!$W$2:$AB$2,0)),"")</f>
        <v>70</v>
      </c>
      <c r="E149" s="39">
        <f>IFERROR(INDEX(MF2図鑑!$Q$3:$V$668,MATCH($B148,MF2図鑑!$B$3:$B$668,0),MATCH(E147,MF2図鑑!$W$2:$AB$2,0)),"")</f>
        <v>100</v>
      </c>
      <c r="F149" s="39">
        <f>IFERROR(INDEX(MF2図鑑!$Q$3:$V$668,MATCH($B148,MF2図鑑!$B$3:$B$668,0),MATCH(F147,MF2図鑑!$W$2:$AB$2,0)),"")</f>
        <v>110</v>
      </c>
      <c r="G149" s="39">
        <f>IFERROR(INDEX(MF2図鑑!$Q$3:$V$668,MATCH($B148,MF2図鑑!$B$3:$B$668,0),MATCH(G147,MF2図鑑!$W$2:$AB$2,0)),"")</f>
        <v>150</v>
      </c>
      <c r="H149" s="39">
        <f>IFERROR(INDEX(MF2図鑑!$Q$3:$V$668,MATCH($B148,MF2図鑑!$B$3:$B$668,0),MATCH(H147,MF2図鑑!$W$2:$AB$2,0)),"")</f>
        <v>140</v>
      </c>
      <c r="I149" s="39">
        <f>IFERROR(INDEX(MF2図鑑!$Q$3:$V$668,MATCH($B148,MF2図鑑!$B$3:$B$668,0),MATCH(I147,MF2図鑑!$W$2:$AB$2,0)),"")</f>
        <v>60</v>
      </c>
      <c r="J149" s="55"/>
      <c r="K149" s="55"/>
      <c r="L149" s="55">
        <f t="shared" si="172"/>
        <v>5</v>
      </c>
      <c r="M149" s="55">
        <f t="shared" si="172"/>
        <v>4</v>
      </c>
      <c r="N149" s="55">
        <f t="shared" si="172"/>
        <v>3</v>
      </c>
      <c r="O149" s="55">
        <f t="shared" si="172"/>
        <v>1</v>
      </c>
      <c r="P149" s="55">
        <f t="shared" si="172"/>
        <v>2</v>
      </c>
      <c r="Q149" s="55">
        <f t="shared" si="172"/>
        <v>6</v>
      </c>
      <c r="R149" s="55"/>
      <c r="S149" s="55" t="str">
        <f t="shared" si="173"/>
        <v>OK</v>
      </c>
      <c r="T149" s="55" t="str">
        <f t="shared" si="174"/>
        <v>OK</v>
      </c>
      <c r="U149" s="55" t="str">
        <f t="shared" si="175"/>
        <v>OK</v>
      </c>
      <c r="V149" s="55" t="str">
        <f t="shared" si="176"/>
        <v>OK</v>
      </c>
      <c r="W149" s="55" t="str">
        <f t="shared" si="177"/>
        <v>OK</v>
      </c>
      <c r="X149" s="55" t="str">
        <f t="shared" si="178"/>
        <v>OK</v>
      </c>
      <c r="Y149" s="55"/>
      <c r="Z149" s="55">
        <f t="shared" ref="Z149:Z177" si="179">COUNTIF(S149:X149,"OK")</f>
        <v>6</v>
      </c>
      <c r="AA149" s="55"/>
      <c r="AC149" s="2" t="str">
        <f>INDEX(MF2図鑑!$B$3:$B$668,(ROW()-ROW(AC$2)),1)</f>
        <v>ブルーマウンテン</v>
      </c>
    </row>
    <row r="150" spans="1:29" x14ac:dyDescent="0.15">
      <c r="A150" s="40" t="s">
        <v>1213</v>
      </c>
      <c r="B150" s="7" t="s">
        <v>1207</v>
      </c>
      <c r="C150" s="39" t="s">
        <v>1214</v>
      </c>
      <c r="D150" s="9"/>
      <c r="E150" s="9"/>
      <c r="F150" s="9"/>
      <c r="G150" s="9"/>
      <c r="H150" s="9"/>
      <c r="I150" s="9"/>
      <c r="J150" s="55"/>
      <c r="K150" s="55"/>
      <c r="L150" s="55">
        <f t="shared" si="172"/>
        <v>4</v>
      </c>
      <c r="M150" s="55">
        <f t="shared" si="172"/>
        <v>2</v>
      </c>
      <c r="N150" s="55">
        <f t="shared" si="172"/>
        <v>5</v>
      </c>
      <c r="O150" s="55">
        <f t="shared" si="172"/>
        <v>3</v>
      </c>
      <c r="P150" s="55">
        <f t="shared" si="172"/>
        <v>1</v>
      </c>
      <c r="Q150" s="55">
        <f t="shared" si="172"/>
        <v>6</v>
      </c>
      <c r="R150" s="55"/>
      <c r="S150" s="55" t="str">
        <f t="shared" si="173"/>
        <v>NG</v>
      </c>
      <c r="T150" s="55" t="str">
        <f t="shared" si="174"/>
        <v>NG</v>
      </c>
      <c r="U150" s="55" t="str">
        <f t="shared" si="175"/>
        <v>NG</v>
      </c>
      <c r="V150" s="55" t="str">
        <f t="shared" si="176"/>
        <v>NG</v>
      </c>
      <c r="W150" s="55" t="str">
        <f t="shared" si="177"/>
        <v>NG</v>
      </c>
      <c r="X150" s="55" t="str">
        <f t="shared" si="178"/>
        <v>OK</v>
      </c>
      <c r="Y150" s="55"/>
      <c r="Z150" s="55">
        <f t="shared" si="179"/>
        <v>1</v>
      </c>
      <c r="AA150" s="55"/>
      <c r="AC150" s="2" t="str">
        <f>INDEX(MF2図鑑!$B$3:$B$668,(ROW()-ROW(AC$2)),1)</f>
        <v>ブルーマウンテン(特殊)</v>
      </c>
    </row>
    <row r="151" spans="1:29" x14ac:dyDescent="0.15">
      <c r="A151" s="40"/>
      <c r="B151" s="41" t="str">
        <f t="shared" ref="B151" si="180">IF($B150="ワーム羽化","　　↓羽化後を入力","　　↓変更不要")</f>
        <v>　　↓変更不要</v>
      </c>
      <c r="C151" s="39"/>
      <c r="D151" s="39">
        <f t="shared" ref="D151:I151" si="181">IF(OR(D150&lt;1,D150&gt;999,ISBLANK(D150)),D149,D150)</f>
        <v>70</v>
      </c>
      <c r="E151" s="39">
        <f t="shared" si="181"/>
        <v>100</v>
      </c>
      <c r="F151" s="39">
        <f t="shared" si="181"/>
        <v>110</v>
      </c>
      <c r="G151" s="39">
        <f t="shared" si="181"/>
        <v>150</v>
      </c>
      <c r="H151" s="39">
        <f t="shared" si="181"/>
        <v>140</v>
      </c>
      <c r="I151" s="39">
        <f t="shared" si="181"/>
        <v>60</v>
      </c>
      <c r="J151" s="55"/>
      <c r="K151" s="55"/>
      <c r="L151" s="55">
        <f t="shared" si="172"/>
        <v>4</v>
      </c>
      <c r="M151" s="55">
        <f t="shared" si="172"/>
        <v>3</v>
      </c>
      <c r="N151" s="55">
        <f t="shared" si="172"/>
        <v>5</v>
      </c>
      <c r="O151" s="55">
        <f t="shared" si="172"/>
        <v>2</v>
      </c>
      <c r="P151" s="55">
        <f t="shared" si="172"/>
        <v>1</v>
      </c>
      <c r="Q151" s="55">
        <f t="shared" si="172"/>
        <v>6</v>
      </c>
      <c r="R151" s="55"/>
      <c r="S151" s="55" t="str">
        <f t="shared" si="173"/>
        <v>NG</v>
      </c>
      <c r="T151" s="55" t="str">
        <f t="shared" si="174"/>
        <v>NG</v>
      </c>
      <c r="U151" s="55" t="str">
        <f t="shared" si="175"/>
        <v>NG</v>
      </c>
      <c r="V151" s="55" t="str">
        <f t="shared" si="176"/>
        <v>NG</v>
      </c>
      <c r="W151" s="55" t="str">
        <f t="shared" si="177"/>
        <v>NG</v>
      </c>
      <c r="X151" s="55" t="str">
        <f t="shared" si="178"/>
        <v>OK</v>
      </c>
      <c r="Y151" s="55"/>
      <c r="Z151" s="55">
        <f t="shared" si="179"/>
        <v>1</v>
      </c>
      <c r="AA151" s="55"/>
      <c r="AC151" s="2" t="str">
        <f>INDEX(MF2図鑑!$B$3:$B$668,(ROW()-ROW(AC$2)),1)</f>
        <v>モアイゴン</v>
      </c>
    </row>
    <row r="152" spans="1:29" x14ac:dyDescent="0.15">
      <c r="A152" s="40"/>
      <c r="B152" s="7" t="s">
        <v>1216</v>
      </c>
      <c r="C152" s="39" t="s">
        <v>1218</v>
      </c>
      <c r="D152" s="39">
        <f t="shared" ref="D152:I152" si="182">D151*INDEX($V$10:$V$14,MATCH(D148,$U$10:$U$14,0),)</f>
        <v>35</v>
      </c>
      <c r="E152" s="39">
        <f t="shared" si="182"/>
        <v>100</v>
      </c>
      <c r="F152" s="39">
        <f t="shared" si="182"/>
        <v>110</v>
      </c>
      <c r="G152" s="39">
        <f t="shared" si="182"/>
        <v>225</v>
      </c>
      <c r="H152" s="39">
        <f t="shared" si="182"/>
        <v>210</v>
      </c>
      <c r="I152" s="39">
        <f t="shared" si="182"/>
        <v>0</v>
      </c>
      <c r="J152" s="55"/>
      <c r="K152" s="55"/>
      <c r="L152" s="55">
        <f t="shared" si="172"/>
        <v>2</v>
      </c>
      <c r="M152" s="55">
        <f t="shared" si="172"/>
        <v>1</v>
      </c>
      <c r="N152" s="55">
        <f t="shared" si="172"/>
        <v>6</v>
      </c>
      <c r="O152" s="55">
        <f t="shared" si="172"/>
        <v>3</v>
      </c>
      <c r="P152" s="55">
        <f t="shared" si="172"/>
        <v>4</v>
      </c>
      <c r="Q152" s="55">
        <f t="shared" si="172"/>
        <v>5</v>
      </c>
      <c r="R152" s="55"/>
      <c r="S152" s="55" t="str">
        <f t="shared" si="173"/>
        <v>NG</v>
      </c>
      <c r="T152" s="55" t="str">
        <f t="shared" si="174"/>
        <v>NG</v>
      </c>
      <c r="U152" s="55" t="str">
        <f t="shared" si="175"/>
        <v>NG</v>
      </c>
      <c r="V152" s="55" t="str">
        <f t="shared" si="176"/>
        <v>NG</v>
      </c>
      <c r="W152" s="55" t="str">
        <f t="shared" si="177"/>
        <v>NG</v>
      </c>
      <c r="X152" s="55" t="str">
        <f t="shared" si="178"/>
        <v>NG</v>
      </c>
      <c r="Y152" s="55"/>
      <c r="Z152" s="55">
        <f t="shared" si="179"/>
        <v>0</v>
      </c>
      <c r="AA152" s="55"/>
      <c r="AC152" s="2" t="str">
        <f>INDEX(MF2図鑑!$B$3:$B$668,(ROW()-ROW(AC$2)),1)</f>
        <v>モアイゴン(特殊)</v>
      </c>
    </row>
    <row r="153" spans="1:29" x14ac:dyDescent="0.15">
      <c r="A153" s="40"/>
      <c r="B153" s="41"/>
      <c r="C153" s="39" t="s">
        <v>1220</v>
      </c>
      <c r="D153" s="39">
        <f t="shared" ref="D153:I153" si="183">RANK(D152,$D152:$I152,0)</f>
        <v>5</v>
      </c>
      <c r="E153" s="39">
        <f t="shared" si="183"/>
        <v>4</v>
      </c>
      <c r="F153" s="39">
        <f t="shared" si="183"/>
        <v>3</v>
      </c>
      <c r="G153" s="39">
        <f t="shared" si="183"/>
        <v>1</v>
      </c>
      <c r="H153" s="39">
        <f t="shared" si="183"/>
        <v>2</v>
      </c>
      <c r="I153" s="39">
        <f t="shared" si="183"/>
        <v>6</v>
      </c>
      <c r="J153" s="55"/>
      <c r="K153" s="55"/>
      <c r="L153" s="55">
        <f t="shared" si="172"/>
        <v>4</v>
      </c>
      <c r="M153" s="55">
        <f t="shared" si="172"/>
        <v>2</v>
      </c>
      <c r="N153" s="55">
        <f t="shared" si="172"/>
        <v>5</v>
      </c>
      <c r="O153" s="55">
        <f t="shared" si="172"/>
        <v>3</v>
      </c>
      <c r="P153" s="55">
        <f t="shared" si="172"/>
        <v>1</v>
      </c>
      <c r="Q153" s="55">
        <f t="shared" si="172"/>
        <v>6</v>
      </c>
      <c r="R153" s="55"/>
      <c r="S153" s="55" t="str">
        <f t="shared" si="173"/>
        <v>NG</v>
      </c>
      <c r="T153" s="55" t="str">
        <f t="shared" si="174"/>
        <v>NG</v>
      </c>
      <c r="U153" s="55" t="str">
        <f t="shared" si="175"/>
        <v>NG</v>
      </c>
      <c r="V153" s="55" t="str">
        <f t="shared" si="176"/>
        <v>NG</v>
      </c>
      <c r="W153" s="55" t="str">
        <f t="shared" si="177"/>
        <v>NG</v>
      </c>
      <c r="X153" s="55" t="str">
        <f t="shared" si="178"/>
        <v>OK</v>
      </c>
      <c r="Y153" s="55"/>
      <c r="Z153" s="55">
        <f t="shared" si="179"/>
        <v>1</v>
      </c>
      <c r="AA153" s="55"/>
      <c r="AC153" s="2" t="str">
        <f>INDEX(MF2図鑑!$B$3:$B$668,(ROW()-ROW(AC$2)),1)</f>
        <v>スリーピー</v>
      </c>
    </row>
    <row r="154" spans="1:29" x14ac:dyDescent="0.15">
      <c r="A154" s="40"/>
      <c r="B154" s="41"/>
      <c r="C154" s="39" t="s">
        <v>1222</v>
      </c>
      <c r="D154" s="39" t="str">
        <f>IF($B150="ワーム羽化",IFERROR(INDEX(MF2図鑑!$W$3:$AB$668,MATCH($B152,MF2図鑑!$B$3:$B$668,0),MATCH(D147,MF2図鑑!$W$2:$AB$2,0)),D148),D148)</f>
        <v>D</v>
      </c>
      <c r="E154" s="39" t="str">
        <f>IF($B150="ワーム羽化",IFERROR(INDEX(MF2図鑑!$W$3:$AB$668,MATCH($B152,MF2図鑑!$B$3:$B$668,0),MATCH(E147,MF2図鑑!$W$2:$AB$2,0)),E148),E148)</f>
        <v>C</v>
      </c>
      <c r="F154" s="39" t="str">
        <f>IF($B150="ワーム羽化",IFERROR(INDEX(MF2図鑑!$W$3:$AB$668,MATCH($B152,MF2図鑑!$B$3:$B$668,0),MATCH(F147,MF2図鑑!$W$2:$AB$2,0)),F148),F148)</f>
        <v>C</v>
      </c>
      <c r="G154" s="39" t="str">
        <f>IF($B150="ワーム羽化",IFERROR(INDEX(MF2図鑑!$W$3:$AB$668,MATCH($B152,MF2図鑑!$B$3:$B$668,0),MATCH(G147,MF2図鑑!$W$2:$AB$2,0)),G148),G148)</f>
        <v>B</v>
      </c>
      <c r="H154" s="39" t="str">
        <f>IF($B150="ワーム羽化",IFERROR(INDEX(MF2図鑑!$W$3:$AB$668,MATCH($B152,MF2図鑑!$B$3:$B$668,0),MATCH(H147,MF2図鑑!$W$2:$AB$2,0)),H148),H148)</f>
        <v>B</v>
      </c>
      <c r="I154" s="39" t="str">
        <f>IF($B150="ワーム羽化",IFERROR(INDEX(MF2図鑑!$W$3:$AB$668,MATCH($B152,MF2図鑑!$B$3:$B$668,0),MATCH(I147,MF2図鑑!$W$2:$AB$2,0)),I148),I148)</f>
        <v>E</v>
      </c>
      <c r="J154" s="55"/>
      <c r="K154" s="55"/>
      <c r="L154" s="55">
        <f t="shared" si="172"/>
        <v>2</v>
      </c>
      <c r="M154" s="55">
        <f t="shared" si="172"/>
        <v>3</v>
      </c>
      <c r="N154" s="55">
        <f t="shared" si="172"/>
        <v>5</v>
      </c>
      <c r="O154" s="55">
        <f t="shared" si="172"/>
        <v>4</v>
      </c>
      <c r="P154" s="55">
        <f t="shared" si="172"/>
        <v>1</v>
      </c>
      <c r="Q154" s="55">
        <f t="shared" si="172"/>
        <v>6</v>
      </c>
      <c r="R154" s="55"/>
      <c r="S154" s="55" t="str">
        <f t="shared" si="173"/>
        <v>NG</v>
      </c>
      <c r="T154" s="55" t="str">
        <f t="shared" si="174"/>
        <v>NG</v>
      </c>
      <c r="U154" s="55" t="str">
        <f t="shared" si="175"/>
        <v>NG</v>
      </c>
      <c r="V154" s="55" t="str">
        <f t="shared" si="176"/>
        <v>NG</v>
      </c>
      <c r="W154" s="55" t="str">
        <f t="shared" si="177"/>
        <v>NG</v>
      </c>
      <c r="X154" s="55" t="str">
        <f t="shared" si="178"/>
        <v>OK</v>
      </c>
      <c r="Y154" s="55"/>
      <c r="Z154" s="55">
        <f t="shared" si="179"/>
        <v>1</v>
      </c>
      <c r="AA154" s="55"/>
      <c r="AC154" s="2" t="str">
        <f>INDEX(MF2図鑑!$B$3:$B$668,(ROW()-ROW(AC$2)),1)</f>
        <v>アメンホテプ</v>
      </c>
    </row>
    <row r="155" spans="1:29" x14ac:dyDescent="0.15">
      <c r="A155" s="40"/>
      <c r="B155" s="41"/>
      <c r="C155" s="39" t="s">
        <v>1224</v>
      </c>
      <c r="D155" s="39">
        <f t="shared" ref="D155:I155" si="184">D151*INDEX($V$10:$V$14,MATCH(D154,$U$10:$U$14,0),)</f>
        <v>35</v>
      </c>
      <c r="E155" s="39">
        <f t="shared" si="184"/>
        <v>100</v>
      </c>
      <c r="F155" s="39">
        <f t="shared" si="184"/>
        <v>110</v>
      </c>
      <c r="G155" s="39">
        <f t="shared" si="184"/>
        <v>225</v>
      </c>
      <c r="H155" s="39">
        <f t="shared" si="184"/>
        <v>210</v>
      </c>
      <c r="I155" s="39">
        <f t="shared" si="184"/>
        <v>0</v>
      </c>
      <c r="J155" s="55"/>
      <c r="K155" s="55"/>
      <c r="L155" s="55">
        <f t="shared" si="172"/>
        <v>6</v>
      </c>
      <c r="M155" s="55">
        <f t="shared" si="172"/>
        <v>4</v>
      </c>
      <c r="N155" s="55">
        <f t="shared" si="172"/>
        <v>1</v>
      </c>
      <c r="O155" s="55">
        <f t="shared" si="172"/>
        <v>2</v>
      </c>
      <c r="P155" s="55">
        <f t="shared" si="172"/>
        <v>3</v>
      </c>
      <c r="Q155" s="55">
        <f t="shared" si="172"/>
        <v>5</v>
      </c>
      <c r="R155" s="55"/>
      <c r="S155" s="55" t="str">
        <f t="shared" si="173"/>
        <v>NG</v>
      </c>
      <c r="T155" s="55" t="str">
        <f t="shared" si="174"/>
        <v>OK</v>
      </c>
      <c r="U155" s="55" t="str">
        <f t="shared" si="175"/>
        <v>NG</v>
      </c>
      <c r="V155" s="55" t="str">
        <f t="shared" si="176"/>
        <v>NG</v>
      </c>
      <c r="W155" s="55" t="str">
        <f t="shared" si="177"/>
        <v>NG</v>
      </c>
      <c r="X155" s="55" t="str">
        <f t="shared" si="178"/>
        <v>NG</v>
      </c>
      <c r="Y155" s="55"/>
      <c r="Z155" s="55">
        <f t="shared" si="179"/>
        <v>1</v>
      </c>
      <c r="AA155" s="55"/>
      <c r="AC155" s="2" t="str">
        <f>INDEX(MF2図鑑!$B$3:$B$668,(ROW()-ROW(AC$2)),1)</f>
        <v>プレッシャー</v>
      </c>
    </row>
    <row r="156" spans="1:29" x14ac:dyDescent="0.15">
      <c r="A156" s="40"/>
      <c r="B156" s="41"/>
      <c r="C156" s="39" t="s">
        <v>1226</v>
      </c>
      <c r="D156" s="39">
        <f t="shared" ref="D156:I156" si="185">IF($B150="ワーム羽化",RANK(D155,$D155:$I155,0),D153)</f>
        <v>5</v>
      </c>
      <c r="E156" s="39">
        <f t="shared" si="185"/>
        <v>4</v>
      </c>
      <c r="F156" s="39">
        <f t="shared" si="185"/>
        <v>3</v>
      </c>
      <c r="G156" s="39">
        <f t="shared" si="185"/>
        <v>1</v>
      </c>
      <c r="H156" s="39">
        <f t="shared" si="185"/>
        <v>2</v>
      </c>
      <c r="I156" s="39">
        <f t="shared" si="185"/>
        <v>6</v>
      </c>
      <c r="J156" s="55"/>
      <c r="K156" s="55"/>
      <c r="L156" s="55">
        <f t="shared" si="172"/>
        <v>5</v>
      </c>
      <c r="M156" s="55">
        <f t="shared" si="172"/>
        <v>4</v>
      </c>
      <c r="N156" s="55">
        <f t="shared" si="172"/>
        <v>3</v>
      </c>
      <c r="O156" s="55">
        <f t="shared" si="172"/>
        <v>1</v>
      </c>
      <c r="P156" s="55">
        <f t="shared" si="172"/>
        <v>2</v>
      </c>
      <c r="Q156" s="55">
        <f t="shared" si="172"/>
        <v>6</v>
      </c>
      <c r="R156" s="55"/>
      <c r="S156" s="55" t="str">
        <f t="shared" si="173"/>
        <v>OK</v>
      </c>
      <c r="T156" s="55" t="str">
        <f t="shared" si="174"/>
        <v>OK</v>
      </c>
      <c r="U156" s="55" t="str">
        <f t="shared" si="175"/>
        <v>OK</v>
      </c>
      <c r="V156" s="55" t="str">
        <f t="shared" si="176"/>
        <v>OK</v>
      </c>
      <c r="W156" s="55" t="str">
        <f t="shared" si="177"/>
        <v>OK</v>
      </c>
      <c r="X156" s="55" t="str">
        <f t="shared" si="178"/>
        <v>OK</v>
      </c>
      <c r="Y156" s="55"/>
      <c r="Z156" s="55">
        <f t="shared" si="179"/>
        <v>6</v>
      </c>
      <c r="AA156" s="55"/>
      <c r="AC156" s="2" t="str">
        <f>INDEX(MF2図鑑!$B$3:$B$668,(ROW()-ROW(AC$2)),1)</f>
        <v>ダオ</v>
      </c>
    </row>
    <row r="157" spans="1:29" x14ac:dyDescent="0.15">
      <c r="A157" s="40"/>
      <c r="B157" s="41"/>
      <c r="C157" s="39" t="s">
        <v>1228</v>
      </c>
      <c r="D157" s="39">
        <f t="shared" ref="D157:I157" si="186">RANK(D151,$D151:$I151,0)</f>
        <v>5</v>
      </c>
      <c r="E157" s="39">
        <f t="shared" si="186"/>
        <v>4</v>
      </c>
      <c r="F157" s="39">
        <f t="shared" si="186"/>
        <v>3</v>
      </c>
      <c r="G157" s="39">
        <f t="shared" si="186"/>
        <v>1</v>
      </c>
      <c r="H157" s="39">
        <f t="shared" si="186"/>
        <v>2</v>
      </c>
      <c r="I157" s="39">
        <f t="shared" si="186"/>
        <v>6</v>
      </c>
      <c r="J157" s="55"/>
      <c r="K157" s="55"/>
      <c r="L157" s="55">
        <f t="shared" si="172"/>
        <v>1</v>
      </c>
      <c r="M157" s="55">
        <f t="shared" si="172"/>
        <v>4</v>
      </c>
      <c r="N157" s="55">
        <f t="shared" si="172"/>
        <v>3</v>
      </c>
      <c r="O157" s="55">
        <f t="shared" si="172"/>
        <v>2</v>
      </c>
      <c r="P157" s="55">
        <f t="shared" si="172"/>
        <v>5</v>
      </c>
      <c r="Q157" s="55">
        <f t="shared" si="172"/>
        <v>6</v>
      </c>
      <c r="R157" s="55"/>
      <c r="S157" s="55" t="str">
        <f t="shared" si="173"/>
        <v>NG</v>
      </c>
      <c r="T157" s="55" t="str">
        <f t="shared" si="174"/>
        <v>OK</v>
      </c>
      <c r="U157" s="55" t="str">
        <f t="shared" si="175"/>
        <v>OK</v>
      </c>
      <c r="V157" s="55" t="str">
        <f t="shared" si="176"/>
        <v>NG</v>
      </c>
      <c r="W157" s="55" t="str">
        <f t="shared" si="177"/>
        <v>NG</v>
      </c>
      <c r="X157" s="55" t="str">
        <f t="shared" si="178"/>
        <v>OK</v>
      </c>
      <c r="Y157" s="55"/>
      <c r="Z157" s="55">
        <f t="shared" si="179"/>
        <v>3</v>
      </c>
      <c r="AA157" s="55"/>
      <c r="AC157" s="2" t="str">
        <f>INDEX(MF2図鑑!$B$3:$B$668,(ROW()-ROW(AC$2)),1)</f>
        <v>アストロ</v>
      </c>
    </row>
    <row r="158" spans="1:29" x14ac:dyDescent="0.15">
      <c r="A158" s="40"/>
      <c r="B158" s="41"/>
      <c r="C158" s="39" t="s">
        <v>1230</v>
      </c>
      <c r="D158" s="39">
        <f t="shared" ref="D158:I158" si="187">RANK(D149,$D149:$I149,0)</f>
        <v>5</v>
      </c>
      <c r="E158" s="39">
        <f t="shared" si="187"/>
        <v>4</v>
      </c>
      <c r="F158" s="39">
        <f t="shared" si="187"/>
        <v>3</v>
      </c>
      <c r="G158" s="39">
        <f t="shared" si="187"/>
        <v>1</v>
      </c>
      <c r="H158" s="39">
        <f t="shared" si="187"/>
        <v>2</v>
      </c>
      <c r="I158" s="39">
        <f t="shared" si="187"/>
        <v>6</v>
      </c>
      <c r="J158" s="55"/>
      <c r="K158" s="55"/>
      <c r="L158" s="55"/>
      <c r="M158" s="55"/>
      <c r="N158" s="55"/>
      <c r="O158" s="55"/>
      <c r="P158" s="55"/>
      <c r="Q158" s="55"/>
      <c r="R158" s="55"/>
      <c r="S158" s="55"/>
      <c r="T158" s="55"/>
      <c r="U158" s="55"/>
      <c r="V158" s="55"/>
      <c r="W158" s="55"/>
      <c r="X158" s="55"/>
      <c r="Y158" s="55"/>
      <c r="Z158" s="55">
        <f t="shared" si="179"/>
        <v>0</v>
      </c>
      <c r="AA158" s="55"/>
      <c r="AC158" s="2" t="str">
        <f>INDEX(MF2図鑑!$B$3:$B$668,(ROW()-ROW(AC$2)),1)</f>
        <v>タイタン</v>
      </c>
    </row>
    <row r="159" spans="1:29" x14ac:dyDescent="0.15">
      <c r="A159" s="40"/>
      <c r="B159" s="41"/>
      <c r="C159" s="39" t="s">
        <v>1231</v>
      </c>
      <c r="D159" s="39">
        <v>6</v>
      </c>
      <c r="E159" s="39">
        <v>5</v>
      </c>
      <c r="F159" s="39">
        <v>4</v>
      </c>
      <c r="G159" s="39">
        <v>3</v>
      </c>
      <c r="H159" s="39">
        <v>2</v>
      </c>
      <c r="I159" s="39">
        <v>1</v>
      </c>
      <c r="J159" s="55"/>
      <c r="K159" s="55"/>
      <c r="L159" s="55"/>
      <c r="M159" s="55"/>
      <c r="N159" s="55"/>
      <c r="O159" s="55"/>
      <c r="P159" s="55"/>
      <c r="Q159" s="55"/>
      <c r="R159" s="55"/>
      <c r="S159" s="55"/>
      <c r="T159" s="55"/>
      <c r="U159" s="55"/>
      <c r="V159" s="55"/>
      <c r="W159" s="55"/>
      <c r="X159" s="55"/>
      <c r="Y159" s="55"/>
      <c r="Z159" s="55">
        <f t="shared" si="179"/>
        <v>0</v>
      </c>
      <c r="AA159" s="55"/>
      <c r="AC159" s="2" t="str">
        <f>INDEX(MF2図鑑!$B$3:$B$668,(ROW()-ROW(AC$2)),1)</f>
        <v>タイタン(特殊)</v>
      </c>
    </row>
    <row r="160" spans="1:29" x14ac:dyDescent="0.15">
      <c r="A160" s="40"/>
      <c r="B160" s="41"/>
      <c r="C160" s="39" t="s">
        <v>1233</v>
      </c>
      <c r="D160" s="39">
        <f t="shared" ref="D160:I160" si="188">D153+0.1*D156+0.01*D157+0.001*D158+0.0001*D159</f>
        <v>5.5556000000000001</v>
      </c>
      <c r="E160" s="39">
        <f t="shared" si="188"/>
        <v>4.4444999999999997</v>
      </c>
      <c r="F160" s="39">
        <f t="shared" si="188"/>
        <v>3.3333999999999997</v>
      </c>
      <c r="G160" s="39">
        <f t="shared" si="188"/>
        <v>1.1113</v>
      </c>
      <c r="H160" s="39">
        <f t="shared" si="188"/>
        <v>2.2222</v>
      </c>
      <c r="I160" s="39">
        <f t="shared" si="188"/>
        <v>6.6660999999999992</v>
      </c>
      <c r="J160" s="55"/>
      <c r="K160" s="55"/>
      <c r="L160" s="55"/>
      <c r="M160" s="55"/>
      <c r="N160" s="55"/>
      <c r="O160" s="55"/>
      <c r="P160" s="55"/>
      <c r="Q160" s="55"/>
      <c r="R160" s="55"/>
      <c r="S160" s="55"/>
      <c r="T160" s="55"/>
      <c r="U160" s="55"/>
      <c r="V160" s="55"/>
      <c r="W160" s="55"/>
      <c r="X160" s="55"/>
      <c r="Y160" s="55"/>
      <c r="Z160" s="55">
        <f t="shared" si="179"/>
        <v>0</v>
      </c>
      <c r="AA160" s="55"/>
      <c r="AC160" s="2" t="str">
        <f>INDEX(MF2図鑑!$B$3:$B$668,(ROW()-ROW(AC$2)),1)</f>
        <v>アンゴルモア</v>
      </c>
    </row>
    <row r="161" spans="1:29" x14ac:dyDescent="0.15">
      <c r="A161" s="42"/>
      <c r="B161" s="43"/>
      <c r="C161" s="39" t="s">
        <v>112</v>
      </c>
      <c r="D161" s="39">
        <f>IF($B148="すえきすえぞー(レア1)",MF2図鑑!AC$419,RANK(D160,$D160:$I160,1))</f>
        <v>5</v>
      </c>
      <c r="E161" s="39">
        <f>IF($B148="すえきすえぞー(レア1)",MF2図鑑!AD$419,RANK(E160,$D160:$I160,1))</f>
        <v>4</v>
      </c>
      <c r="F161" s="39">
        <f>IF($B148="すえきすえぞー(レア1)",MF2図鑑!AE$419,RANK(F160,$D160:$I160,1))</f>
        <v>3</v>
      </c>
      <c r="G161" s="39">
        <f>IF($B148="すえきすえぞー(レア1)",MF2図鑑!AF$419,RANK(G160,$D160:$I160,1))</f>
        <v>1</v>
      </c>
      <c r="H161" s="39">
        <f>IF($B148="すえきすえぞー(レア1)",MF2図鑑!AG$419,RANK(H160,$D160:$I160,1))</f>
        <v>2</v>
      </c>
      <c r="I161" s="39">
        <f>IF($B148="すえきすえぞー(レア1)",MF2図鑑!AH$419,RANK(I160,$D160:$I160,1))</f>
        <v>6</v>
      </c>
      <c r="J161" s="55"/>
      <c r="K161" s="55"/>
      <c r="L161" s="55"/>
      <c r="M161" s="55"/>
      <c r="N161" s="55"/>
      <c r="O161" s="55"/>
      <c r="P161" s="55"/>
      <c r="Q161" s="55"/>
      <c r="R161" s="55"/>
      <c r="S161" s="55"/>
      <c r="T161" s="55"/>
      <c r="U161" s="55"/>
      <c r="V161" s="55"/>
      <c r="W161" s="55"/>
      <c r="X161" s="55"/>
      <c r="Y161" s="55"/>
      <c r="Z161" s="55">
        <f t="shared" si="179"/>
        <v>0</v>
      </c>
      <c r="AA161" s="55"/>
      <c r="AC161" s="2" t="str">
        <f>INDEX(MF2図鑑!$B$3:$B$668,(ROW()-ROW(AC$2)),1)</f>
        <v>ポセイドン</v>
      </c>
    </row>
    <row r="162" spans="1:29" x14ac:dyDescent="0.15">
      <c r="J162" s="55"/>
      <c r="K162" s="55"/>
      <c r="L162" s="55"/>
      <c r="M162" s="55"/>
      <c r="N162" s="55"/>
      <c r="O162" s="55"/>
      <c r="P162" s="55"/>
      <c r="Q162" s="55"/>
      <c r="R162" s="55"/>
      <c r="S162" s="55"/>
      <c r="T162" s="55"/>
      <c r="U162" s="55"/>
      <c r="V162" s="55"/>
      <c r="W162" s="55"/>
      <c r="X162" s="55"/>
      <c r="Y162" s="55"/>
      <c r="Z162" s="55">
        <f t="shared" si="179"/>
        <v>0</v>
      </c>
      <c r="AA162" s="55"/>
      <c r="AC162" s="2" t="str">
        <f>INDEX(MF2図鑑!$B$3:$B$668,(ROW()-ROW(AC$2)),1)</f>
        <v>ウッディー</v>
      </c>
    </row>
    <row r="163" spans="1:29" x14ac:dyDescent="0.15">
      <c r="A163" s="44"/>
      <c r="B163" s="45"/>
      <c r="C163" s="46"/>
      <c r="D163" s="46" t="s">
        <v>114</v>
      </c>
      <c r="E163" s="46" t="s">
        <v>115</v>
      </c>
      <c r="F163" s="46" t="s">
        <v>116</v>
      </c>
      <c r="G163" s="46" t="s">
        <v>117</v>
      </c>
      <c r="H163" s="46" t="s">
        <v>118</v>
      </c>
      <c r="I163" s="46" t="s">
        <v>119</v>
      </c>
      <c r="J163" s="55"/>
      <c r="K163" s="55"/>
      <c r="L163" s="55" t="str">
        <f>L147</f>
        <v>ラ</v>
      </c>
      <c r="M163" s="55" t="str">
        <f t="shared" ref="M163:Q163" si="189">M147</f>
        <v>力</v>
      </c>
      <c r="N163" s="55" t="str">
        <f t="shared" si="189"/>
        <v>賢</v>
      </c>
      <c r="O163" s="55" t="str">
        <f t="shared" si="189"/>
        <v>命</v>
      </c>
      <c r="P163" s="55" t="str">
        <f t="shared" si="189"/>
        <v>避</v>
      </c>
      <c r="Q163" s="55" t="str">
        <f t="shared" si="189"/>
        <v>丈</v>
      </c>
      <c r="R163" s="55"/>
      <c r="S163" s="55"/>
      <c r="T163" s="55"/>
      <c r="U163" s="55"/>
      <c r="V163" s="55"/>
      <c r="W163" s="55"/>
      <c r="X163" s="55"/>
      <c r="Y163" s="55"/>
      <c r="Z163" s="55">
        <f t="shared" si="179"/>
        <v>0</v>
      </c>
      <c r="AA163" s="55"/>
      <c r="AC163" s="2" t="str">
        <f>INDEX(MF2図鑑!$B$3:$B$668,(ROW()-ROW(AC$2)),1)</f>
        <v>エコロガーデアン</v>
      </c>
    </row>
    <row r="164" spans="1:29" x14ac:dyDescent="0.15">
      <c r="A164" s="47" t="s">
        <v>1262</v>
      </c>
      <c r="B164" s="7" t="s">
        <v>986</v>
      </c>
      <c r="C164" s="46" t="s">
        <v>1209</v>
      </c>
      <c r="D164" s="46" t="str">
        <f>IFERROR(INDEX(MF2図鑑!$W$3:$AB$668,MATCH($B164,MF2図鑑!$B$3:$B$668,0),MATCH(D163,MF2図鑑!$W$2:$AB$2,0)),"")</f>
        <v>B</v>
      </c>
      <c r="E164" s="46" t="str">
        <f>IFERROR(INDEX(MF2図鑑!$W$3:$AB$668,MATCH($B164,MF2図鑑!$B$3:$B$668,0),MATCH(E163,MF2図鑑!$W$2:$AB$2,0)),"")</f>
        <v>C</v>
      </c>
      <c r="F164" s="46" t="str">
        <f>IFERROR(INDEX(MF2図鑑!$W$3:$AB$668,MATCH($B164,MF2図鑑!$B$3:$B$668,0),MATCH(F163,MF2図鑑!$W$2:$AB$2,0)),"")</f>
        <v>C</v>
      </c>
      <c r="G164" s="46" t="str">
        <f>IFERROR(INDEX(MF2図鑑!$W$3:$AB$668,MATCH($B164,MF2図鑑!$B$3:$B$668,0),MATCH(G163,MF2図鑑!$W$2:$AB$2,0)),"")</f>
        <v>B</v>
      </c>
      <c r="H164" s="46" t="str">
        <f>IFERROR(INDEX(MF2図鑑!$W$3:$AB$668,MATCH($B164,MF2図鑑!$B$3:$B$668,0),MATCH(H163,MF2図鑑!$W$2:$AB$2,0)),"")</f>
        <v>D</v>
      </c>
      <c r="I164" s="46" t="str">
        <f>IFERROR(INDEX(MF2図鑑!$W$3:$AB$668,MATCH($B164,MF2図鑑!$B$3:$B$668,0),MATCH(I163,MF2図鑑!$W$2:$AB$2,0)),"")</f>
        <v>D</v>
      </c>
      <c r="J164" s="55"/>
      <c r="K164" s="55"/>
      <c r="L164" s="55">
        <f t="shared" ref="L164:Q173" si="190">L148</f>
        <v>5</v>
      </c>
      <c r="M164" s="55">
        <f t="shared" si="190"/>
        <v>4</v>
      </c>
      <c r="N164" s="55">
        <f t="shared" si="190"/>
        <v>3</v>
      </c>
      <c r="O164" s="55">
        <f t="shared" si="190"/>
        <v>1</v>
      </c>
      <c r="P164" s="55">
        <f t="shared" si="190"/>
        <v>2</v>
      </c>
      <c r="Q164" s="55">
        <f t="shared" si="190"/>
        <v>6</v>
      </c>
      <c r="R164" s="55"/>
      <c r="S164" s="55" t="str">
        <f t="shared" ref="S164:S173" si="191">IF(D$177=L164,"OK","NG")</f>
        <v>NG</v>
      </c>
      <c r="T164" s="55" t="str">
        <f t="shared" ref="T164:T173" si="192">IF(E$177=M164,"OK","NG")</f>
        <v>OK</v>
      </c>
      <c r="U164" s="55" t="str">
        <f t="shared" ref="U164:U173" si="193">IF(F$177=N164,"OK","NG")</f>
        <v>OK</v>
      </c>
      <c r="V164" s="55" t="str">
        <f t="shared" ref="V164:V173" si="194">IF(G$177=O164,"OK","NG")</f>
        <v>NG</v>
      </c>
      <c r="W164" s="55" t="str">
        <f t="shared" ref="W164:W173" si="195">IF(H$177=P164,"OK","NG")</f>
        <v>NG</v>
      </c>
      <c r="X164" s="55" t="str">
        <f t="shared" ref="X164:X173" si="196">IF(I$177=Q164,"OK","NG")</f>
        <v>OK</v>
      </c>
      <c r="Y164" s="55"/>
      <c r="Z164" s="55">
        <f t="shared" si="179"/>
        <v>3</v>
      </c>
      <c r="AA164" s="55"/>
      <c r="AC164" s="2" t="str">
        <f>INDEX(MF2図鑑!$B$3:$B$668,(ROW()-ROW(AC$2)),1)</f>
        <v>ケンプファー</v>
      </c>
    </row>
    <row r="165" spans="1:29" x14ac:dyDescent="0.15">
      <c r="A165" s="47"/>
      <c r="B165" s="48"/>
      <c r="C165" s="46" t="s">
        <v>106</v>
      </c>
      <c r="D165" s="46">
        <f>IFERROR(INDEX(MF2図鑑!$Q$3:$V$668,MATCH($B164,MF2図鑑!$B$3:$B$668,0),MATCH(D163,MF2図鑑!$W$2:$AB$2,0)),"")</f>
        <v>150</v>
      </c>
      <c r="E165" s="46">
        <f>IFERROR(INDEX(MF2図鑑!$Q$3:$V$668,MATCH($B164,MF2図鑑!$B$3:$B$668,0),MATCH(E163,MF2図鑑!$W$2:$AB$2,0)),"")</f>
        <v>100</v>
      </c>
      <c r="F165" s="46">
        <f>IFERROR(INDEX(MF2図鑑!$Q$3:$V$668,MATCH($B164,MF2図鑑!$B$3:$B$668,0),MATCH(F163,MF2図鑑!$W$2:$AB$2,0)),"")</f>
        <v>110</v>
      </c>
      <c r="G165" s="46">
        <f>IFERROR(INDEX(MF2図鑑!$Q$3:$V$668,MATCH($B164,MF2図鑑!$B$3:$B$668,0),MATCH(G163,MF2図鑑!$W$2:$AB$2,0)),"")</f>
        <v>130</v>
      </c>
      <c r="H165" s="46">
        <f>IFERROR(INDEX(MF2図鑑!$Q$3:$V$668,MATCH($B164,MF2図鑑!$B$3:$B$668,0),MATCH(H163,MF2図鑑!$W$2:$AB$2,0)),"")</f>
        <v>90</v>
      </c>
      <c r="I165" s="46">
        <f>IFERROR(INDEX(MF2図鑑!$Q$3:$V$668,MATCH($B164,MF2図鑑!$B$3:$B$668,0),MATCH(I163,MF2図鑑!$W$2:$AB$2,0)),"")</f>
        <v>80</v>
      </c>
      <c r="J165" s="55"/>
      <c r="K165" s="55"/>
      <c r="L165" s="55">
        <f t="shared" si="190"/>
        <v>5</v>
      </c>
      <c r="M165" s="55">
        <f t="shared" si="190"/>
        <v>4</v>
      </c>
      <c r="N165" s="55">
        <f t="shared" si="190"/>
        <v>3</v>
      </c>
      <c r="O165" s="55">
        <f t="shared" si="190"/>
        <v>1</v>
      </c>
      <c r="P165" s="55">
        <f t="shared" si="190"/>
        <v>2</v>
      </c>
      <c r="Q165" s="55">
        <f t="shared" si="190"/>
        <v>6</v>
      </c>
      <c r="R165" s="55"/>
      <c r="S165" s="55" t="str">
        <f t="shared" si="191"/>
        <v>NG</v>
      </c>
      <c r="T165" s="55" t="str">
        <f t="shared" si="192"/>
        <v>OK</v>
      </c>
      <c r="U165" s="55" t="str">
        <f t="shared" si="193"/>
        <v>OK</v>
      </c>
      <c r="V165" s="55" t="str">
        <f t="shared" si="194"/>
        <v>NG</v>
      </c>
      <c r="W165" s="55" t="str">
        <f t="shared" si="195"/>
        <v>NG</v>
      </c>
      <c r="X165" s="55" t="str">
        <f t="shared" si="196"/>
        <v>OK</v>
      </c>
      <c r="Y165" s="55"/>
      <c r="Z165" s="55">
        <f t="shared" si="179"/>
        <v>3</v>
      </c>
      <c r="AA165" s="55"/>
      <c r="AC165" s="2" t="str">
        <f>INDEX(MF2図鑑!$B$3:$B$668,(ROW()-ROW(AC$2)),1)</f>
        <v>マグナビートル</v>
      </c>
    </row>
    <row r="166" spans="1:29" x14ac:dyDescent="0.15">
      <c r="A166" s="47" t="s">
        <v>1213</v>
      </c>
      <c r="B166" s="7" t="s">
        <v>1207</v>
      </c>
      <c r="C166" s="46" t="s">
        <v>1214</v>
      </c>
      <c r="D166" s="9"/>
      <c r="E166" s="9"/>
      <c r="F166" s="9"/>
      <c r="G166" s="9"/>
      <c r="H166" s="9"/>
      <c r="I166" s="9"/>
      <c r="J166" s="55"/>
      <c r="K166" s="55"/>
      <c r="L166" s="55">
        <f t="shared" si="190"/>
        <v>4</v>
      </c>
      <c r="M166" s="55">
        <f t="shared" si="190"/>
        <v>2</v>
      </c>
      <c r="N166" s="55">
        <f t="shared" si="190"/>
        <v>5</v>
      </c>
      <c r="O166" s="55">
        <f t="shared" si="190"/>
        <v>3</v>
      </c>
      <c r="P166" s="55">
        <f t="shared" si="190"/>
        <v>1</v>
      </c>
      <c r="Q166" s="55">
        <f t="shared" si="190"/>
        <v>6</v>
      </c>
      <c r="R166" s="55"/>
      <c r="S166" s="55" t="str">
        <f t="shared" si="191"/>
        <v>NG</v>
      </c>
      <c r="T166" s="55" t="str">
        <f t="shared" si="192"/>
        <v>NG</v>
      </c>
      <c r="U166" s="55" t="str">
        <f t="shared" si="193"/>
        <v>NG</v>
      </c>
      <c r="V166" s="55" t="str">
        <f t="shared" si="194"/>
        <v>NG</v>
      </c>
      <c r="W166" s="55" t="str">
        <f t="shared" si="195"/>
        <v>NG</v>
      </c>
      <c r="X166" s="55" t="str">
        <f t="shared" si="196"/>
        <v>OK</v>
      </c>
      <c r="Y166" s="55"/>
      <c r="Z166" s="55">
        <f t="shared" si="179"/>
        <v>1</v>
      </c>
      <c r="AA166" s="55"/>
      <c r="AC166" s="2" t="str">
        <f>INDEX(MF2図鑑!$B$3:$B$668,(ROW()-ROW(AC$2)),1)</f>
        <v>マーブルガイ</v>
      </c>
    </row>
    <row r="167" spans="1:29" x14ac:dyDescent="0.15">
      <c r="A167" s="47"/>
      <c r="B167" s="48" t="str">
        <f t="shared" ref="B167" si="197">IF($B166="ワーム羽化","　　↓羽化後を入力","　　↓変更不要")</f>
        <v>　　↓変更不要</v>
      </c>
      <c r="C167" s="46"/>
      <c r="D167" s="46">
        <f t="shared" ref="D167:I167" si="198">IF(OR(D166&lt;1,D166&gt;999,ISBLANK(D166)),D165,D166)</f>
        <v>150</v>
      </c>
      <c r="E167" s="46">
        <f t="shared" si="198"/>
        <v>100</v>
      </c>
      <c r="F167" s="46">
        <f t="shared" si="198"/>
        <v>110</v>
      </c>
      <c r="G167" s="46">
        <f t="shared" si="198"/>
        <v>130</v>
      </c>
      <c r="H167" s="46">
        <f t="shared" si="198"/>
        <v>90</v>
      </c>
      <c r="I167" s="46">
        <f t="shared" si="198"/>
        <v>80</v>
      </c>
      <c r="J167" s="55"/>
      <c r="K167" s="55"/>
      <c r="L167" s="55">
        <f t="shared" si="190"/>
        <v>4</v>
      </c>
      <c r="M167" s="55">
        <f t="shared" si="190"/>
        <v>3</v>
      </c>
      <c r="N167" s="55">
        <f t="shared" si="190"/>
        <v>5</v>
      </c>
      <c r="O167" s="55">
        <f t="shared" si="190"/>
        <v>2</v>
      </c>
      <c r="P167" s="55">
        <f t="shared" si="190"/>
        <v>1</v>
      </c>
      <c r="Q167" s="55">
        <f t="shared" si="190"/>
        <v>6</v>
      </c>
      <c r="R167" s="55"/>
      <c r="S167" s="55" t="str">
        <f t="shared" si="191"/>
        <v>NG</v>
      </c>
      <c r="T167" s="55" t="str">
        <f t="shared" si="192"/>
        <v>NG</v>
      </c>
      <c r="U167" s="55" t="str">
        <f t="shared" si="193"/>
        <v>NG</v>
      </c>
      <c r="V167" s="55" t="str">
        <f t="shared" si="194"/>
        <v>OK</v>
      </c>
      <c r="W167" s="55" t="str">
        <f t="shared" si="195"/>
        <v>NG</v>
      </c>
      <c r="X167" s="55" t="str">
        <f t="shared" si="196"/>
        <v>OK</v>
      </c>
      <c r="Y167" s="55"/>
      <c r="Z167" s="55">
        <f t="shared" si="179"/>
        <v>2</v>
      </c>
      <c r="AA167" s="55"/>
      <c r="AC167" s="2" t="str">
        <f>INDEX(MF2図鑑!$B$3:$B$668,(ROW()-ROW(AC$2)),1)</f>
        <v>ニューボトル</v>
      </c>
    </row>
    <row r="168" spans="1:29" x14ac:dyDescent="0.15">
      <c r="A168" s="47"/>
      <c r="B168" s="7" t="s">
        <v>1216</v>
      </c>
      <c r="C168" s="46" t="s">
        <v>1218</v>
      </c>
      <c r="D168" s="46">
        <f t="shared" ref="D168:I168" si="199">D167*INDEX($V$10:$V$14,MATCH(D164,$U$10:$U$14,0),)</f>
        <v>225</v>
      </c>
      <c r="E168" s="46">
        <f t="shared" si="199"/>
        <v>100</v>
      </c>
      <c r="F168" s="46">
        <f t="shared" si="199"/>
        <v>110</v>
      </c>
      <c r="G168" s="46">
        <f t="shared" si="199"/>
        <v>195</v>
      </c>
      <c r="H168" s="46">
        <f t="shared" si="199"/>
        <v>45</v>
      </c>
      <c r="I168" s="46">
        <f t="shared" si="199"/>
        <v>40</v>
      </c>
      <c r="J168" s="55"/>
      <c r="K168" s="55"/>
      <c r="L168" s="55">
        <f t="shared" si="190"/>
        <v>2</v>
      </c>
      <c r="M168" s="55">
        <f t="shared" si="190"/>
        <v>1</v>
      </c>
      <c r="N168" s="55">
        <f t="shared" si="190"/>
        <v>6</v>
      </c>
      <c r="O168" s="55">
        <f t="shared" si="190"/>
        <v>3</v>
      </c>
      <c r="P168" s="55">
        <f t="shared" si="190"/>
        <v>4</v>
      </c>
      <c r="Q168" s="55">
        <f t="shared" si="190"/>
        <v>5</v>
      </c>
      <c r="R168" s="55"/>
      <c r="S168" s="55" t="str">
        <f t="shared" si="191"/>
        <v>NG</v>
      </c>
      <c r="T168" s="55" t="str">
        <f t="shared" si="192"/>
        <v>NG</v>
      </c>
      <c r="U168" s="55" t="str">
        <f t="shared" si="193"/>
        <v>NG</v>
      </c>
      <c r="V168" s="55" t="str">
        <f t="shared" si="194"/>
        <v>NG</v>
      </c>
      <c r="W168" s="55" t="str">
        <f t="shared" si="195"/>
        <v>NG</v>
      </c>
      <c r="X168" s="55" t="str">
        <f t="shared" si="196"/>
        <v>NG</v>
      </c>
      <c r="Y168" s="55"/>
      <c r="Z168" s="55">
        <f t="shared" si="179"/>
        <v>0</v>
      </c>
      <c r="AA168" s="55"/>
      <c r="AC168" s="2" t="str">
        <f>INDEX(MF2図鑑!$B$3:$B$668,(ROW()-ROW(AC$2)),1)</f>
        <v>ニューボトル(レア1)</v>
      </c>
    </row>
    <row r="169" spans="1:29" x14ac:dyDescent="0.15">
      <c r="A169" s="47"/>
      <c r="B169" s="48"/>
      <c r="C169" s="46" t="s">
        <v>1220</v>
      </c>
      <c r="D169" s="46">
        <f t="shared" ref="D169:I169" si="200">RANK(D168,$D168:$I168,0)</f>
        <v>1</v>
      </c>
      <c r="E169" s="46">
        <f t="shared" si="200"/>
        <v>4</v>
      </c>
      <c r="F169" s="46">
        <f t="shared" si="200"/>
        <v>3</v>
      </c>
      <c r="G169" s="46">
        <f t="shared" si="200"/>
        <v>2</v>
      </c>
      <c r="H169" s="46">
        <f t="shared" si="200"/>
        <v>5</v>
      </c>
      <c r="I169" s="46">
        <f t="shared" si="200"/>
        <v>6</v>
      </c>
      <c r="J169" s="55"/>
      <c r="K169" s="55"/>
      <c r="L169" s="55">
        <f t="shared" si="190"/>
        <v>4</v>
      </c>
      <c r="M169" s="55">
        <f t="shared" si="190"/>
        <v>2</v>
      </c>
      <c r="N169" s="55">
        <f t="shared" si="190"/>
        <v>5</v>
      </c>
      <c r="O169" s="55">
        <f t="shared" si="190"/>
        <v>3</v>
      </c>
      <c r="P169" s="55">
        <f t="shared" si="190"/>
        <v>1</v>
      </c>
      <c r="Q169" s="55">
        <f t="shared" si="190"/>
        <v>6</v>
      </c>
      <c r="R169" s="55"/>
      <c r="S169" s="55" t="str">
        <f t="shared" si="191"/>
        <v>NG</v>
      </c>
      <c r="T169" s="55" t="str">
        <f t="shared" si="192"/>
        <v>NG</v>
      </c>
      <c r="U169" s="55" t="str">
        <f t="shared" si="193"/>
        <v>NG</v>
      </c>
      <c r="V169" s="55" t="str">
        <f t="shared" si="194"/>
        <v>NG</v>
      </c>
      <c r="W169" s="55" t="str">
        <f t="shared" si="195"/>
        <v>NG</v>
      </c>
      <c r="X169" s="55" t="str">
        <f t="shared" si="196"/>
        <v>OK</v>
      </c>
      <c r="Y169" s="55"/>
      <c r="Z169" s="55">
        <f t="shared" si="179"/>
        <v>1</v>
      </c>
      <c r="AA169" s="55"/>
      <c r="AC169" s="2" t="str">
        <f>INDEX(MF2図鑑!$B$3:$B$668,(ROW()-ROW(AC$2)),1)</f>
        <v>ニューボトル(レア2)</v>
      </c>
    </row>
    <row r="170" spans="1:29" x14ac:dyDescent="0.15">
      <c r="A170" s="47"/>
      <c r="B170" s="48"/>
      <c r="C170" s="46" t="s">
        <v>1222</v>
      </c>
      <c r="D170" s="46" t="str">
        <f>IF($B166="ワーム羽化",IFERROR(INDEX(MF2図鑑!$W$3:$AB$668,MATCH($B168,MF2図鑑!$B$3:$B$668,0),MATCH(D163,MF2図鑑!$W$2:$AB$2,0)),D164),D164)</f>
        <v>B</v>
      </c>
      <c r="E170" s="46" t="str">
        <f>IF($B166="ワーム羽化",IFERROR(INDEX(MF2図鑑!$W$3:$AB$668,MATCH($B168,MF2図鑑!$B$3:$B$668,0),MATCH(E163,MF2図鑑!$W$2:$AB$2,0)),E164),E164)</f>
        <v>C</v>
      </c>
      <c r="F170" s="46" t="str">
        <f>IF($B166="ワーム羽化",IFERROR(INDEX(MF2図鑑!$W$3:$AB$668,MATCH($B168,MF2図鑑!$B$3:$B$668,0),MATCH(F163,MF2図鑑!$W$2:$AB$2,0)),F164),F164)</f>
        <v>C</v>
      </c>
      <c r="G170" s="46" t="str">
        <f>IF($B166="ワーム羽化",IFERROR(INDEX(MF2図鑑!$W$3:$AB$668,MATCH($B168,MF2図鑑!$B$3:$B$668,0),MATCH(G163,MF2図鑑!$W$2:$AB$2,0)),G164),G164)</f>
        <v>B</v>
      </c>
      <c r="H170" s="46" t="str">
        <f>IF($B166="ワーム羽化",IFERROR(INDEX(MF2図鑑!$W$3:$AB$668,MATCH($B168,MF2図鑑!$B$3:$B$668,0),MATCH(H163,MF2図鑑!$W$2:$AB$2,0)),H164),H164)</f>
        <v>D</v>
      </c>
      <c r="I170" s="46" t="str">
        <f>IF($B166="ワーム羽化",IFERROR(INDEX(MF2図鑑!$W$3:$AB$668,MATCH($B168,MF2図鑑!$B$3:$B$668,0),MATCH(I163,MF2図鑑!$W$2:$AB$2,0)),I164),I164)</f>
        <v>D</v>
      </c>
      <c r="J170" s="55"/>
      <c r="K170" s="55"/>
      <c r="L170" s="55">
        <f t="shared" si="190"/>
        <v>2</v>
      </c>
      <c r="M170" s="55">
        <f t="shared" si="190"/>
        <v>3</v>
      </c>
      <c r="N170" s="55">
        <f t="shared" si="190"/>
        <v>5</v>
      </c>
      <c r="O170" s="55">
        <f t="shared" si="190"/>
        <v>4</v>
      </c>
      <c r="P170" s="55">
        <f t="shared" si="190"/>
        <v>1</v>
      </c>
      <c r="Q170" s="55">
        <f t="shared" si="190"/>
        <v>6</v>
      </c>
      <c r="R170" s="55"/>
      <c r="S170" s="55" t="str">
        <f t="shared" si="191"/>
        <v>NG</v>
      </c>
      <c r="T170" s="55" t="str">
        <f t="shared" si="192"/>
        <v>NG</v>
      </c>
      <c r="U170" s="55" t="str">
        <f t="shared" si="193"/>
        <v>NG</v>
      </c>
      <c r="V170" s="55" t="str">
        <f t="shared" si="194"/>
        <v>NG</v>
      </c>
      <c r="W170" s="55" t="str">
        <f t="shared" si="195"/>
        <v>NG</v>
      </c>
      <c r="X170" s="55" t="str">
        <f t="shared" si="196"/>
        <v>OK</v>
      </c>
      <c r="Y170" s="55"/>
      <c r="Z170" s="55">
        <f t="shared" si="179"/>
        <v>1</v>
      </c>
      <c r="AA170" s="55"/>
      <c r="AC170" s="2" t="str">
        <f>INDEX(MF2図鑑!$B$3:$B$668,(ROW()-ROW(AC$2)),1)</f>
        <v>ニューボトル(レア3)</v>
      </c>
    </row>
    <row r="171" spans="1:29" x14ac:dyDescent="0.15">
      <c r="A171" s="47"/>
      <c r="B171" s="48"/>
      <c r="C171" s="46" t="s">
        <v>1224</v>
      </c>
      <c r="D171" s="46">
        <f t="shared" ref="D171:I171" si="201">D167*INDEX($V$10:$V$14,MATCH(D170,$U$10:$U$14,0),)</f>
        <v>225</v>
      </c>
      <c r="E171" s="46">
        <f t="shared" si="201"/>
        <v>100</v>
      </c>
      <c r="F171" s="46">
        <f t="shared" si="201"/>
        <v>110</v>
      </c>
      <c r="G171" s="46">
        <f t="shared" si="201"/>
        <v>195</v>
      </c>
      <c r="H171" s="46">
        <f t="shared" si="201"/>
        <v>45</v>
      </c>
      <c r="I171" s="46">
        <f t="shared" si="201"/>
        <v>40</v>
      </c>
      <c r="J171" s="55"/>
      <c r="K171" s="55"/>
      <c r="L171" s="55">
        <f t="shared" si="190"/>
        <v>6</v>
      </c>
      <c r="M171" s="55">
        <f t="shared" si="190"/>
        <v>4</v>
      </c>
      <c r="N171" s="55">
        <f t="shared" si="190"/>
        <v>1</v>
      </c>
      <c r="O171" s="55">
        <f t="shared" si="190"/>
        <v>2</v>
      </c>
      <c r="P171" s="55">
        <f t="shared" si="190"/>
        <v>3</v>
      </c>
      <c r="Q171" s="55">
        <f t="shared" si="190"/>
        <v>5</v>
      </c>
      <c r="R171" s="55"/>
      <c r="S171" s="55" t="str">
        <f t="shared" si="191"/>
        <v>NG</v>
      </c>
      <c r="T171" s="55" t="str">
        <f t="shared" si="192"/>
        <v>OK</v>
      </c>
      <c r="U171" s="55" t="str">
        <f t="shared" si="193"/>
        <v>NG</v>
      </c>
      <c r="V171" s="55" t="str">
        <f t="shared" si="194"/>
        <v>OK</v>
      </c>
      <c r="W171" s="55" t="str">
        <f t="shared" si="195"/>
        <v>NG</v>
      </c>
      <c r="X171" s="55" t="str">
        <f t="shared" si="196"/>
        <v>NG</v>
      </c>
      <c r="Y171" s="55"/>
      <c r="Z171" s="55">
        <f t="shared" si="179"/>
        <v>2</v>
      </c>
      <c r="AA171" s="55"/>
      <c r="AC171" s="2" t="str">
        <f>INDEX(MF2図鑑!$B$3:$B$668,(ROW()-ROW(AC$2)),1)</f>
        <v>ピクスロード</v>
      </c>
    </row>
    <row r="172" spans="1:29" x14ac:dyDescent="0.15">
      <c r="A172" s="47"/>
      <c r="B172" s="48"/>
      <c r="C172" s="46" t="s">
        <v>1226</v>
      </c>
      <c r="D172" s="46">
        <f t="shared" ref="D172:I172" si="202">IF($B166="ワーム羽化",RANK(D171,$D171:$I171,0),D169)</f>
        <v>1</v>
      </c>
      <c r="E172" s="46">
        <f t="shared" si="202"/>
        <v>4</v>
      </c>
      <c r="F172" s="46">
        <f t="shared" si="202"/>
        <v>3</v>
      </c>
      <c r="G172" s="46">
        <f t="shared" si="202"/>
        <v>2</v>
      </c>
      <c r="H172" s="46">
        <f t="shared" si="202"/>
        <v>5</v>
      </c>
      <c r="I172" s="46">
        <f t="shared" si="202"/>
        <v>6</v>
      </c>
      <c r="J172" s="55"/>
      <c r="K172" s="55"/>
      <c r="L172" s="55">
        <f t="shared" si="190"/>
        <v>5</v>
      </c>
      <c r="M172" s="55">
        <f t="shared" si="190"/>
        <v>4</v>
      </c>
      <c r="N172" s="55">
        <f t="shared" si="190"/>
        <v>3</v>
      </c>
      <c r="O172" s="55">
        <f t="shared" si="190"/>
        <v>1</v>
      </c>
      <c r="P172" s="55">
        <f t="shared" si="190"/>
        <v>2</v>
      </c>
      <c r="Q172" s="55">
        <f t="shared" si="190"/>
        <v>6</v>
      </c>
      <c r="R172" s="55"/>
      <c r="S172" s="55" t="str">
        <f t="shared" si="191"/>
        <v>NG</v>
      </c>
      <c r="T172" s="55" t="str">
        <f t="shared" si="192"/>
        <v>OK</v>
      </c>
      <c r="U172" s="55" t="str">
        <f t="shared" si="193"/>
        <v>OK</v>
      </c>
      <c r="V172" s="55" t="str">
        <f t="shared" si="194"/>
        <v>NG</v>
      </c>
      <c r="W172" s="55" t="str">
        <f t="shared" si="195"/>
        <v>NG</v>
      </c>
      <c r="X172" s="55" t="str">
        <f t="shared" si="196"/>
        <v>OK</v>
      </c>
      <c r="Y172" s="55"/>
      <c r="Z172" s="55">
        <f t="shared" si="179"/>
        <v>3</v>
      </c>
      <c r="AA172" s="55"/>
      <c r="AC172" s="2" t="str">
        <f>INDEX(MF2図鑑!$B$3:$B$668,(ROW()-ROW(AC$2)),1)</f>
        <v>サラマンドラ</v>
      </c>
    </row>
    <row r="173" spans="1:29" x14ac:dyDescent="0.15">
      <c r="A173" s="47"/>
      <c r="B173" s="48"/>
      <c r="C173" s="46" t="s">
        <v>1228</v>
      </c>
      <c r="D173" s="46">
        <f t="shared" ref="D173:I173" si="203">RANK(D167,$D167:$I167,0)</f>
        <v>1</v>
      </c>
      <c r="E173" s="46">
        <f t="shared" si="203"/>
        <v>4</v>
      </c>
      <c r="F173" s="46">
        <f t="shared" si="203"/>
        <v>3</v>
      </c>
      <c r="G173" s="46">
        <f t="shared" si="203"/>
        <v>2</v>
      </c>
      <c r="H173" s="46">
        <f t="shared" si="203"/>
        <v>5</v>
      </c>
      <c r="I173" s="46">
        <f t="shared" si="203"/>
        <v>6</v>
      </c>
      <c r="J173" s="55"/>
      <c r="K173" s="55"/>
      <c r="L173" s="55">
        <f t="shared" si="190"/>
        <v>1</v>
      </c>
      <c r="M173" s="55">
        <f t="shared" si="190"/>
        <v>4</v>
      </c>
      <c r="N173" s="55">
        <f t="shared" si="190"/>
        <v>3</v>
      </c>
      <c r="O173" s="55">
        <f t="shared" si="190"/>
        <v>2</v>
      </c>
      <c r="P173" s="55">
        <f t="shared" si="190"/>
        <v>5</v>
      </c>
      <c r="Q173" s="55">
        <f t="shared" si="190"/>
        <v>6</v>
      </c>
      <c r="R173" s="55"/>
      <c r="S173" s="55" t="str">
        <f t="shared" si="191"/>
        <v>OK</v>
      </c>
      <c r="T173" s="55" t="str">
        <f t="shared" si="192"/>
        <v>OK</v>
      </c>
      <c r="U173" s="55" t="str">
        <f t="shared" si="193"/>
        <v>OK</v>
      </c>
      <c r="V173" s="55" t="str">
        <f t="shared" si="194"/>
        <v>OK</v>
      </c>
      <c r="W173" s="55" t="str">
        <f t="shared" si="195"/>
        <v>OK</v>
      </c>
      <c r="X173" s="55" t="str">
        <f t="shared" si="196"/>
        <v>OK</v>
      </c>
      <c r="Y173" s="55"/>
      <c r="Z173" s="55">
        <f t="shared" si="179"/>
        <v>6</v>
      </c>
      <c r="AA173" s="55"/>
      <c r="AC173" s="2" t="str">
        <f>INDEX(MF2図鑑!$B$3:$B$668,(ROW()-ROW(AC$2)),1)</f>
        <v>アンキロード</v>
      </c>
    </row>
    <row r="174" spans="1:29" x14ac:dyDescent="0.15">
      <c r="A174" s="47"/>
      <c r="B174" s="48"/>
      <c r="C174" s="46" t="s">
        <v>1230</v>
      </c>
      <c r="D174" s="46">
        <f t="shared" ref="D174:I174" si="204">RANK(D165,$D165:$I165,0)</f>
        <v>1</v>
      </c>
      <c r="E174" s="46">
        <f t="shared" si="204"/>
        <v>4</v>
      </c>
      <c r="F174" s="46">
        <f t="shared" si="204"/>
        <v>3</v>
      </c>
      <c r="G174" s="46">
        <f t="shared" si="204"/>
        <v>2</v>
      </c>
      <c r="H174" s="46">
        <f t="shared" si="204"/>
        <v>5</v>
      </c>
      <c r="I174" s="46">
        <f t="shared" si="204"/>
        <v>6</v>
      </c>
      <c r="J174" s="55"/>
      <c r="K174" s="55"/>
      <c r="L174" s="55"/>
      <c r="M174" s="55"/>
      <c r="N174" s="55"/>
      <c r="O174" s="55"/>
      <c r="P174" s="55"/>
      <c r="Q174" s="55"/>
      <c r="R174" s="55"/>
      <c r="S174" s="55"/>
      <c r="T174" s="55"/>
      <c r="U174" s="55"/>
      <c r="V174" s="55"/>
      <c r="W174" s="55"/>
      <c r="X174" s="55"/>
      <c r="Y174" s="55"/>
      <c r="Z174" s="55">
        <f t="shared" si="179"/>
        <v>0</v>
      </c>
      <c r="AA174" s="55"/>
      <c r="AC174" s="2" t="str">
        <f>INDEX(MF2図鑑!$B$3:$B$668,(ROW()-ROW(AC$2)),1)</f>
        <v>ロードランナー</v>
      </c>
    </row>
    <row r="175" spans="1:29" x14ac:dyDescent="0.15">
      <c r="A175" s="47"/>
      <c r="B175" s="48"/>
      <c r="C175" s="46" t="s">
        <v>1231</v>
      </c>
      <c r="D175" s="46">
        <v>6</v>
      </c>
      <c r="E175" s="46">
        <v>5</v>
      </c>
      <c r="F175" s="46">
        <v>4</v>
      </c>
      <c r="G175" s="46">
        <v>3</v>
      </c>
      <c r="H175" s="46">
        <v>2</v>
      </c>
      <c r="I175" s="46">
        <v>1</v>
      </c>
      <c r="J175" s="55"/>
      <c r="K175" s="55"/>
      <c r="L175" s="55"/>
      <c r="M175" s="55"/>
      <c r="N175" s="55"/>
      <c r="O175" s="55"/>
      <c r="P175" s="55"/>
      <c r="Q175" s="55"/>
      <c r="R175" s="55"/>
      <c r="S175" s="55"/>
      <c r="T175" s="55"/>
      <c r="U175" s="55"/>
      <c r="V175" s="55"/>
      <c r="W175" s="55"/>
      <c r="X175" s="55"/>
      <c r="Y175" s="55"/>
      <c r="Z175" s="55">
        <f t="shared" si="179"/>
        <v>0</v>
      </c>
      <c r="AA175" s="55"/>
      <c r="AC175" s="2" t="str">
        <f>INDEX(MF2図鑑!$B$3:$B$668,(ROW()-ROW(AC$2)),1)</f>
        <v>ロードランナー(特殊)</v>
      </c>
    </row>
    <row r="176" spans="1:29" x14ac:dyDescent="0.15">
      <c r="A176" s="47"/>
      <c r="B176" s="48"/>
      <c r="C176" s="46" t="s">
        <v>1233</v>
      </c>
      <c r="D176" s="46">
        <f t="shared" ref="D176:I176" si="205">D169+0.1*D172+0.01*D173+0.001*D174+0.0001*D175</f>
        <v>1.1115999999999999</v>
      </c>
      <c r="E176" s="46">
        <f t="shared" si="205"/>
        <v>4.4444999999999997</v>
      </c>
      <c r="F176" s="46">
        <f t="shared" si="205"/>
        <v>3.3333999999999997</v>
      </c>
      <c r="G176" s="46">
        <f t="shared" si="205"/>
        <v>2.2223000000000002</v>
      </c>
      <c r="H176" s="46">
        <f t="shared" si="205"/>
        <v>5.5552000000000001</v>
      </c>
      <c r="I176" s="46">
        <f t="shared" si="205"/>
        <v>6.6660999999999992</v>
      </c>
      <c r="J176" s="55"/>
      <c r="K176" s="55"/>
      <c r="L176" s="55"/>
      <c r="M176" s="55"/>
      <c r="N176" s="55"/>
      <c r="O176" s="55"/>
      <c r="P176" s="55"/>
      <c r="Q176" s="55"/>
      <c r="R176" s="55"/>
      <c r="S176" s="55"/>
      <c r="T176" s="55"/>
      <c r="U176" s="55"/>
      <c r="V176" s="55"/>
      <c r="W176" s="55"/>
      <c r="X176" s="55"/>
      <c r="Y176" s="55"/>
      <c r="Z176" s="55">
        <f t="shared" si="179"/>
        <v>0</v>
      </c>
      <c r="AA176" s="55"/>
      <c r="AC176" s="2" t="str">
        <f>INDEX(MF2図鑑!$B$3:$B$668,(ROW()-ROW(AC$2)),1)</f>
        <v>クラブランナー</v>
      </c>
    </row>
    <row r="177" spans="1:29" x14ac:dyDescent="0.15">
      <c r="A177" s="49"/>
      <c r="B177" s="50"/>
      <c r="C177" s="46" t="s">
        <v>112</v>
      </c>
      <c r="D177" s="46">
        <f>IF($B164="すえきすえぞー(レア1)",MF2図鑑!AC$419,RANK(D176,$D176:$I176,1))</f>
        <v>1</v>
      </c>
      <c r="E177" s="46">
        <f>IF($B164="すえきすえぞー(レア1)",MF2図鑑!AD$419,RANK(E176,$D176:$I176,1))</f>
        <v>4</v>
      </c>
      <c r="F177" s="46">
        <f>IF($B164="すえきすえぞー(レア1)",MF2図鑑!AE$419,RANK(F176,$D176:$I176,1))</f>
        <v>3</v>
      </c>
      <c r="G177" s="46">
        <f>IF($B164="すえきすえぞー(レア1)",MF2図鑑!AF$419,RANK(G176,$D176:$I176,1))</f>
        <v>2</v>
      </c>
      <c r="H177" s="46">
        <f>IF($B164="すえきすえぞー(レア1)",MF2図鑑!AG$419,RANK(H176,$D176:$I176,1))</f>
        <v>5</v>
      </c>
      <c r="I177" s="46">
        <f>IF($B164="すえきすえぞー(レア1)",MF2図鑑!AH$419,RANK(I176,$D176:$I176,1))</f>
        <v>6</v>
      </c>
      <c r="J177" s="55"/>
      <c r="K177" s="55"/>
      <c r="L177" s="55"/>
      <c r="M177" s="55"/>
      <c r="N177" s="55"/>
      <c r="O177" s="55"/>
      <c r="P177" s="55"/>
      <c r="Q177" s="55"/>
      <c r="R177" s="55"/>
      <c r="S177" s="55"/>
      <c r="T177" s="55"/>
      <c r="U177" s="55"/>
      <c r="V177" s="55"/>
      <c r="W177" s="55"/>
      <c r="X177" s="55"/>
      <c r="Y177" s="55"/>
      <c r="Z177" s="55">
        <f t="shared" si="179"/>
        <v>0</v>
      </c>
      <c r="AA177" s="55"/>
      <c r="AC177" s="2" t="str">
        <f>INDEX(MF2図鑑!$B$3:$B$668,(ROW()-ROW(AC$2)),1)</f>
        <v>ハウルロード</v>
      </c>
    </row>
    <row r="178" spans="1:29" x14ac:dyDescent="0.15">
      <c r="J178" s="55"/>
      <c r="K178" s="55"/>
      <c r="L178" s="55"/>
      <c r="M178" s="55"/>
      <c r="N178" s="55"/>
      <c r="O178" s="55" t="str">
        <f>INDEX($N$179:$N$188,COLUMN()-COLUMN($N178),)</f>
        <v>ライガー</v>
      </c>
      <c r="P178" s="55" t="str">
        <f t="shared" ref="P178:X178" si="206">INDEX($N$179:$N$188,COLUMN()-COLUMN($N178),)</f>
        <v>ハムライガー</v>
      </c>
      <c r="Q178" s="55" t="str">
        <f t="shared" si="206"/>
        <v>ハム</v>
      </c>
      <c r="R178" s="55" t="str">
        <f t="shared" si="206"/>
        <v>パルスコーン</v>
      </c>
      <c r="S178" s="55" t="str">
        <f t="shared" si="206"/>
        <v>コロネ</v>
      </c>
      <c r="T178" s="55" t="str">
        <f t="shared" si="206"/>
        <v>ハムオウジ</v>
      </c>
      <c r="U178" s="55" t="str">
        <f t="shared" si="206"/>
        <v>ハムリーフ</v>
      </c>
      <c r="V178" s="55" t="str">
        <f t="shared" si="206"/>
        <v>エンジェル</v>
      </c>
      <c r="W178" s="55" t="str">
        <f t="shared" si="206"/>
        <v>セピアリエーヴル</v>
      </c>
      <c r="X178" s="55" t="str">
        <f t="shared" si="206"/>
        <v>ブルードリル</v>
      </c>
      <c r="Y178" s="55"/>
      <c r="Z178" s="55"/>
      <c r="AA178" s="55"/>
      <c r="AC178" s="2" t="str">
        <f>INDEX(MF2図鑑!$B$3:$B$668,(ROW()-ROW(AC$2)),1)</f>
        <v>ブチランナー</v>
      </c>
    </row>
    <row r="179" spans="1:29" x14ac:dyDescent="0.15">
      <c r="J179" s="55"/>
      <c r="K179" s="55"/>
      <c r="L179" s="55"/>
      <c r="M179" s="2"/>
      <c r="N179" s="55" t="str">
        <f>INDEX($B$19:$B$177,(ROW()-ROW(N$178)-1)*(ROW(B$34)-ROW(B$18))+2,)</f>
        <v>ライガー</v>
      </c>
      <c r="O179" s="55">
        <f>INDEX($Z$19:$Z$177,(ROW()-ROW(O$178)-1)*(ROW(C$34)-ROW(C$18))+1+COLUMN()-COLUMN($N179),)</f>
        <v>6</v>
      </c>
      <c r="P179" s="55">
        <f t="shared" ref="P179:X179" si="207">INDEX($Z$19:$Z$177,(ROW()-ROW(P$178)-1)*(ROW(D$34)-ROW(D$18))+1+COLUMN()-COLUMN($N179),)</f>
        <v>6</v>
      </c>
      <c r="Q179" s="55">
        <f t="shared" si="207"/>
        <v>1</v>
      </c>
      <c r="R179" s="55">
        <f t="shared" si="207"/>
        <v>1</v>
      </c>
      <c r="S179" s="55">
        <f t="shared" si="207"/>
        <v>0</v>
      </c>
      <c r="T179" s="55">
        <f t="shared" si="207"/>
        <v>1</v>
      </c>
      <c r="U179" s="55">
        <f t="shared" si="207"/>
        <v>1</v>
      </c>
      <c r="V179" s="55">
        <f t="shared" si="207"/>
        <v>1</v>
      </c>
      <c r="W179" s="55">
        <f t="shared" si="207"/>
        <v>6</v>
      </c>
      <c r="X179" s="55">
        <f t="shared" si="207"/>
        <v>3</v>
      </c>
      <c r="Y179" s="55"/>
      <c r="Z179" s="55"/>
      <c r="AA179" s="55"/>
      <c r="AC179" s="2" t="str">
        <f>INDEX(MF2図鑑!$B$3:$B$668,(ROW()-ROW(AC$2)),1)</f>
        <v>ハチロー</v>
      </c>
    </row>
    <row r="180" spans="1:29" x14ac:dyDescent="0.15">
      <c r="J180" s="2"/>
      <c r="K180" s="55"/>
      <c r="L180" s="55"/>
      <c r="M180" s="2"/>
      <c r="N180" s="55" t="str">
        <f t="shared" ref="N180:N188" si="208">INDEX($B$19:$B$177,(ROW()-ROW(N$178)-1)*(ROW(B$34)-ROW(B$18))+2,)</f>
        <v>ハムライガー</v>
      </c>
      <c r="O180" s="55">
        <f t="shared" ref="O180:O188" si="209">INDEX($Z$19:$Z$177,(ROW()-ROW(O$178)-1)*(ROW(C$34)-ROW(C$18))+1+COLUMN()-COLUMN($N180),)</f>
        <v>6</v>
      </c>
      <c r="P180" s="55">
        <f t="shared" ref="P180:P188" si="210">INDEX($Z$19:$Z$177,(ROW()-ROW(P$178)-1)*(ROW(D$34)-ROW(D$18))+1+COLUMN()-COLUMN($N180),)</f>
        <v>6</v>
      </c>
      <c r="Q180" s="55">
        <f t="shared" ref="Q180:Q188" si="211">INDEX($Z$19:$Z$177,(ROW()-ROW(Q$178)-1)*(ROW(E$34)-ROW(E$18))+1+COLUMN()-COLUMN($N180),)</f>
        <v>1</v>
      </c>
      <c r="R180" s="55">
        <f t="shared" ref="R180:R188" si="212">INDEX($Z$19:$Z$177,(ROW()-ROW(R$178)-1)*(ROW(F$34)-ROW(F$18))+1+COLUMN()-COLUMN($N180),)</f>
        <v>1</v>
      </c>
      <c r="S180" s="55">
        <f t="shared" ref="S180:S188" si="213">INDEX($Z$19:$Z$177,(ROW()-ROW(S$178)-1)*(ROW(G$34)-ROW(G$18))+1+COLUMN()-COLUMN($N180),)</f>
        <v>0</v>
      </c>
      <c r="T180" s="55">
        <f t="shared" ref="T180:T188" si="214">INDEX($Z$19:$Z$177,(ROW()-ROW(T$178)-1)*(ROW(H$34)-ROW(H$18))+1+COLUMN()-COLUMN($N180),)</f>
        <v>1</v>
      </c>
      <c r="U180" s="55">
        <f t="shared" ref="U180:U188" si="215">INDEX($Z$19:$Z$177,(ROW()-ROW(U$178)-1)*(ROW(I$34)-ROW(I$18))+1+COLUMN()-COLUMN($N180),)</f>
        <v>1</v>
      </c>
      <c r="V180" s="55">
        <f t="shared" ref="V180:V188" si="216">INDEX($Z$19:$Z$177,(ROW()-ROW(V$178)-1)*(ROW(J$34)-ROW(J$18))+1+COLUMN()-COLUMN($N180),)</f>
        <v>1</v>
      </c>
      <c r="W180" s="55">
        <f t="shared" ref="W180:W188" si="217">INDEX($Z$19:$Z$177,(ROW()-ROW(W$178)-1)*(ROW(K$34)-ROW(K$18))+1+COLUMN()-COLUMN($N180),)</f>
        <v>6</v>
      </c>
      <c r="X180" s="55">
        <f t="shared" ref="X180:X188" si="218">INDEX($Z$19:$Z$177,(ROW()-ROW(X$178)-1)*(ROW(L$34)-ROW(L$18))+1+COLUMN()-COLUMN($N180),)</f>
        <v>3</v>
      </c>
      <c r="Y180" s="55"/>
      <c r="Z180" s="55"/>
      <c r="AA180" s="55"/>
      <c r="AC180" s="2" t="str">
        <f>INDEX(MF2図鑑!$B$3:$B$668,(ROW()-ROW(AC$2)),1)</f>
        <v>ハチロー(特殊)</v>
      </c>
    </row>
    <row r="181" spans="1:29" x14ac:dyDescent="0.15">
      <c r="J181" s="2"/>
      <c r="K181" s="55"/>
      <c r="L181" s="55"/>
      <c r="M181" s="2"/>
      <c r="N181" s="55" t="str">
        <f t="shared" si="208"/>
        <v>ハム</v>
      </c>
      <c r="O181" s="55">
        <f t="shared" si="209"/>
        <v>1</v>
      </c>
      <c r="P181" s="55">
        <f t="shared" si="210"/>
        <v>1</v>
      </c>
      <c r="Q181" s="55">
        <f t="shared" si="211"/>
        <v>6</v>
      </c>
      <c r="R181" s="55">
        <f t="shared" si="212"/>
        <v>4</v>
      </c>
      <c r="S181" s="55">
        <f t="shared" si="213"/>
        <v>1</v>
      </c>
      <c r="T181" s="55">
        <f t="shared" si="214"/>
        <v>6</v>
      </c>
      <c r="U181" s="55">
        <f t="shared" si="215"/>
        <v>3</v>
      </c>
      <c r="V181" s="55">
        <f t="shared" si="216"/>
        <v>0</v>
      </c>
      <c r="W181" s="55">
        <f t="shared" si="217"/>
        <v>1</v>
      </c>
      <c r="X181" s="55">
        <f t="shared" si="218"/>
        <v>1</v>
      </c>
      <c r="Y181" s="55"/>
      <c r="Z181" s="55"/>
      <c r="AA181" s="55"/>
      <c r="AC181" s="2" t="str">
        <f>INDEX(MF2図鑑!$B$3:$B$668,(ROW()-ROW(AC$2)),1)</f>
        <v>ロードガリニクス</v>
      </c>
    </row>
    <row r="182" spans="1:29" x14ac:dyDescent="0.15">
      <c r="J182" s="2"/>
      <c r="K182" s="55"/>
      <c r="L182" s="55"/>
      <c r="M182" s="2"/>
      <c r="N182" s="55" t="str">
        <f t="shared" si="208"/>
        <v>パルスコーン</v>
      </c>
      <c r="O182" s="55">
        <f t="shared" si="209"/>
        <v>1</v>
      </c>
      <c r="P182" s="55">
        <f t="shared" si="210"/>
        <v>1</v>
      </c>
      <c r="Q182" s="55">
        <f t="shared" si="211"/>
        <v>4</v>
      </c>
      <c r="R182" s="55">
        <f t="shared" si="212"/>
        <v>6</v>
      </c>
      <c r="S182" s="55">
        <f t="shared" si="213"/>
        <v>0</v>
      </c>
      <c r="T182" s="55">
        <f t="shared" si="214"/>
        <v>4</v>
      </c>
      <c r="U182" s="55">
        <f t="shared" si="215"/>
        <v>4</v>
      </c>
      <c r="V182" s="55">
        <f t="shared" si="216"/>
        <v>1</v>
      </c>
      <c r="W182" s="55">
        <f t="shared" si="217"/>
        <v>1</v>
      </c>
      <c r="X182" s="55">
        <f t="shared" si="218"/>
        <v>2</v>
      </c>
      <c r="Y182" s="2"/>
      <c r="Z182" s="2"/>
      <c r="AA182" s="2"/>
      <c r="AC182" s="2" t="str">
        <f>INDEX(MF2図鑑!$B$3:$B$668,(ROW()-ROW(AC$2)),1)</f>
        <v>タスマニア</v>
      </c>
    </row>
    <row r="183" spans="1:29" x14ac:dyDescent="0.15">
      <c r="J183" s="2"/>
      <c r="K183" s="2"/>
      <c r="L183" s="2"/>
      <c r="M183" s="2"/>
      <c r="N183" s="55" t="str">
        <f t="shared" si="208"/>
        <v>コロネ</v>
      </c>
      <c r="O183" s="55">
        <f t="shared" si="209"/>
        <v>0</v>
      </c>
      <c r="P183" s="55">
        <f t="shared" si="210"/>
        <v>0</v>
      </c>
      <c r="Q183" s="55">
        <f t="shared" si="211"/>
        <v>1</v>
      </c>
      <c r="R183" s="55">
        <f t="shared" si="212"/>
        <v>0</v>
      </c>
      <c r="S183" s="55">
        <f t="shared" si="213"/>
        <v>6</v>
      </c>
      <c r="T183" s="55">
        <f t="shared" si="214"/>
        <v>1</v>
      </c>
      <c r="U183" s="55">
        <f t="shared" si="215"/>
        <v>1</v>
      </c>
      <c r="V183" s="55">
        <f t="shared" si="216"/>
        <v>1</v>
      </c>
      <c r="W183" s="55">
        <f t="shared" si="217"/>
        <v>0</v>
      </c>
      <c r="X183" s="55">
        <f t="shared" si="218"/>
        <v>0</v>
      </c>
      <c r="Y183" s="2"/>
      <c r="Z183" s="2"/>
      <c r="AA183" s="2"/>
      <c r="AC183" s="2" t="str">
        <f>INDEX(MF2図鑑!$B$3:$B$668,(ROW()-ROW(AC$2)),1)</f>
        <v>デザートランナー</v>
      </c>
    </row>
    <row r="184" spans="1:29" x14ac:dyDescent="0.15">
      <c r="J184" s="2"/>
      <c r="K184" s="2"/>
      <c r="L184" s="2"/>
      <c r="M184" s="2"/>
      <c r="N184" s="55" t="str">
        <f t="shared" si="208"/>
        <v>ハムオウジ</v>
      </c>
      <c r="O184" s="55">
        <f t="shared" si="209"/>
        <v>1</v>
      </c>
      <c r="P184" s="55">
        <f t="shared" si="210"/>
        <v>1</v>
      </c>
      <c r="Q184" s="55">
        <f t="shared" si="211"/>
        <v>6</v>
      </c>
      <c r="R184" s="55">
        <f t="shared" si="212"/>
        <v>4</v>
      </c>
      <c r="S184" s="55">
        <f t="shared" si="213"/>
        <v>1</v>
      </c>
      <c r="T184" s="55">
        <f t="shared" si="214"/>
        <v>6</v>
      </c>
      <c r="U184" s="55">
        <f t="shared" si="215"/>
        <v>3</v>
      </c>
      <c r="V184" s="55">
        <f t="shared" si="216"/>
        <v>0</v>
      </c>
      <c r="W184" s="55">
        <f t="shared" si="217"/>
        <v>1</v>
      </c>
      <c r="X184" s="55">
        <f t="shared" si="218"/>
        <v>1</v>
      </c>
      <c r="Y184" s="2"/>
      <c r="Z184" s="2"/>
      <c r="AA184" s="2"/>
      <c r="AC184" s="2" t="str">
        <f>INDEX(MF2図鑑!$B$3:$B$668,(ROW()-ROW(AC$2)),1)</f>
        <v>ロードマスタード</v>
      </c>
    </row>
    <row r="185" spans="1:29" x14ac:dyDescent="0.15">
      <c r="J185" s="2"/>
      <c r="K185" s="2"/>
      <c r="L185" s="2"/>
      <c r="M185" s="2"/>
      <c r="N185" s="55" t="str">
        <f t="shared" si="208"/>
        <v>ハムリーフ</v>
      </c>
      <c r="O185" s="55">
        <f t="shared" si="209"/>
        <v>1</v>
      </c>
      <c r="P185" s="55">
        <f t="shared" si="210"/>
        <v>1</v>
      </c>
      <c r="Q185" s="55">
        <f t="shared" si="211"/>
        <v>3</v>
      </c>
      <c r="R185" s="55">
        <f t="shared" si="212"/>
        <v>4</v>
      </c>
      <c r="S185" s="55">
        <f t="shared" si="213"/>
        <v>1</v>
      </c>
      <c r="T185" s="55">
        <f t="shared" si="214"/>
        <v>3</v>
      </c>
      <c r="U185" s="55">
        <f t="shared" si="215"/>
        <v>6</v>
      </c>
      <c r="V185" s="55">
        <f t="shared" si="216"/>
        <v>0</v>
      </c>
      <c r="W185" s="55">
        <f t="shared" si="217"/>
        <v>1</v>
      </c>
      <c r="X185" s="55">
        <f t="shared" si="218"/>
        <v>1</v>
      </c>
      <c r="Y185" s="2"/>
      <c r="Z185" s="2"/>
      <c r="AA185" s="2"/>
      <c r="AC185" s="2" t="str">
        <f>INDEX(MF2図鑑!$B$3:$B$668,(ROW()-ROW(AC$2)),1)</f>
        <v>バジリスク</v>
      </c>
    </row>
    <row r="186" spans="1:29" x14ac:dyDescent="0.15">
      <c r="J186" s="2"/>
      <c r="K186" s="2"/>
      <c r="L186" s="2"/>
      <c r="M186" s="2"/>
      <c r="N186" s="55" t="str">
        <f t="shared" si="208"/>
        <v>エンジェル</v>
      </c>
      <c r="O186" s="55">
        <f t="shared" si="209"/>
        <v>1</v>
      </c>
      <c r="P186" s="55">
        <f t="shared" si="210"/>
        <v>1</v>
      </c>
      <c r="Q186" s="55">
        <f t="shared" si="211"/>
        <v>0</v>
      </c>
      <c r="R186" s="55">
        <f t="shared" si="212"/>
        <v>1</v>
      </c>
      <c r="S186" s="55">
        <f t="shared" si="213"/>
        <v>1</v>
      </c>
      <c r="T186" s="55">
        <f t="shared" si="214"/>
        <v>0</v>
      </c>
      <c r="U186" s="55">
        <f t="shared" si="215"/>
        <v>0</v>
      </c>
      <c r="V186" s="55">
        <f t="shared" si="216"/>
        <v>6</v>
      </c>
      <c r="W186" s="55">
        <f t="shared" si="217"/>
        <v>1</v>
      </c>
      <c r="X186" s="55">
        <f t="shared" si="218"/>
        <v>2</v>
      </c>
      <c r="Y186" s="2"/>
      <c r="Z186" s="2"/>
      <c r="AA186" s="2"/>
      <c r="AC186" s="2" t="str">
        <f>INDEX(MF2図鑑!$B$3:$B$668,(ROW()-ROW(AC$2)),1)</f>
        <v>スカシラプトル</v>
      </c>
    </row>
    <row r="187" spans="1:29" x14ac:dyDescent="0.15">
      <c r="J187" s="2"/>
      <c r="K187" s="2"/>
      <c r="L187" s="2"/>
      <c r="M187" s="2"/>
      <c r="N187" s="55" t="str">
        <f t="shared" si="208"/>
        <v>セピアリエーヴル</v>
      </c>
      <c r="O187" s="55">
        <f t="shared" si="209"/>
        <v>6</v>
      </c>
      <c r="P187" s="55">
        <f t="shared" si="210"/>
        <v>6</v>
      </c>
      <c r="Q187" s="55">
        <f t="shared" si="211"/>
        <v>1</v>
      </c>
      <c r="R187" s="55">
        <f t="shared" si="212"/>
        <v>1</v>
      </c>
      <c r="S187" s="55">
        <f t="shared" si="213"/>
        <v>0</v>
      </c>
      <c r="T187" s="55">
        <f t="shared" si="214"/>
        <v>1</v>
      </c>
      <c r="U187" s="55">
        <f t="shared" si="215"/>
        <v>1</v>
      </c>
      <c r="V187" s="55">
        <f t="shared" si="216"/>
        <v>1</v>
      </c>
      <c r="W187" s="55">
        <f t="shared" si="217"/>
        <v>6</v>
      </c>
      <c r="X187" s="55">
        <f t="shared" si="218"/>
        <v>3</v>
      </c>
      <c r="Y187" s="2"/>
      <c r="Z187" s="2"/>
      <c r="AA187" s="2"/>
      <c r="AC187" s="2" t="str">
        <f>INDEX(MF2図鑑!$B$3:$B$668,(ROW()-ROW(AC$2)),1)</f>
        <v>リュウボクリュウ</v>
      </c>
    </row>
    <row r="188" spans="1:29" x14ac:dyDescent="0.15">
      <c r="J188" s="2"/>
      <c r="K188" s="2"/>
      <c r="L188" s="2"/>
      <c r="M188" s="2"/>
      <c r="N188" s="55" t="str">
        <f t="shared" si="208"/>
        <v>ブルードリル</v>
      </c>
      <c r="O188" s="55">
        <f t="shared" si="209"/>
        <v>3</v>
      </c>
      <c r="P188" s="55">
        <f t="shared" si="210"/>
        <v>3</v>
      </c>
      <c r="Q188" s="55">
        <f t="shared" si="211"/>
        <v>1</v>
      </c>
      <c r="R188" s="55">
        <f t="shared" si="212"/>
        <v>2</v>
      </c>
      <c r="S188" s="55">
        <f t="shared" si="213"/>
        <v>0</v>
      </c>
      <c r="T188" s="55">
        <f t="shared" si="214"/>
        <v>1</v>
      </c>
      <c r="U188" s="55">
        <f t="shared" si="215"/>
        <v>1</v>
      </c>
      <c r="V188" s="55">
        <f t="shared" si="216"/>
        <v>2</v>
      </c>
      <c r="W188" s="55">
        <f t="shared" si="217"/>
        <v>3</v>
      </c>
      <c r="X188" s="55">
        <f t="shared" si="218"/>
        <v>6</v>
      </c>
      <c r="Y188" s="2"/>
      <c r="Z188" s="2"/>
      <c r="AA188" s="2"/>
      <c r="AC188" s="2" t="str">
        <f>INDEX(MF2図鑑!$B$3:$B$668,(ROW()-ROW(AC$2)),1)</f>
        <v>アロハノランナー</v>
      </c>
    </row>
    <row r="189" spans="1:29" x14ac:dyDescent="0.15">
      <c r="J189" s="2"/>
      <c r="K189" s="2"/>
      <c r="L189" s="2"/>
      <c r="M189" s="2"/>
      <c r="N189" s="2"/>
      <c r="O189" s="2"/>
      <c r="P189" s="2"/>
      <c r="Q189" s="2"/>
      <c r="R189" s="2"/>
      <c r="S189" s="2"/>
      <c r="T189" s="2"/>
      <c r="U189" s="2"/>
      <c r="V189" s="2"/>
      <c r="W189" s="2"/>
      <c r="X189" s="2"/>
      <c r="Y189" s="2"/>
      <c r="Z189" s="2"/>
      <c r="AA189" s="2"/>
      <c r="AC189" s="2" t="str">
        <f>INDEX(MF2図鑑!$B$3:$B$668,(ROW()-ROW(AC$2)),1)</f>
        <v>ブラックロード</v>
      </c>
    </row>
    <row r="190" spans="1:29" x14ac:dyDescent="0.15">
      <c r="J190" s="2"/>
      <c r="K190" s="2"/>
      <c r="L190" s="2"/>
      <c r="M190" s="2"/>
      <c r="N190" s="2"/>
      <c r="O190" s="2"/>
      <c r="P190" s="2"/>
      <c r="Q190" s="2"/>
      <c r="R190" s="2"/>
      <c r="S190" s="2"/>
      <c r="T190" s="2"/>
      <c r="U190" s="2"/>
      <c r="V190" s="2"/>
      <c r="W190" s="2"/>
      <c r="X190" s="2"/>
      <c r="Y190" s="2"/>
      <c r="Z190" s="2"/>
      <c r="AA190" s="2"/>
      <c r="AC190" s="2" t="str">
        <f>INDEX(MF2図鑑!$B$3:$B$668,(ROW()-ROW(AC$2)),1)</f>
        <v>カッチュウロード</v>
      </c>
    </row>
    <row r="191" spans="1:29" x14ac:dyDescent="0.15">
      <c r="J191" s="2"/>
      <c r="K191" s="2"/>
      <c r="L191" s="2"/>
      <c r="M191" s="2"/>
      <c r="N191" s="2"/>
      <c r="O191" s="2"/>
      <c r="P191" s="2"/>
      <c r="Q191" s="2"/>
      <c r="R191" s="2"/>
      <c r="S191" s="2"/>
      <c r="T191" s="2"/>
      <c r="U191" s="2"/>
      <c r="V191" s="2"/>
      <c r="W191" s="2"/>
      <c r="X191" s="2"/>
      <c r="Y191" s="2"/>
      <c r="Z191" s="2"/>
      <c r="AA191" s="2"/>
      <c r="AC191" s="2" t="str">
        <f>INDEX(MF2図鑑!$B$3:$B$668,(ROW()-ROW(AC$2)),1)</f>
        <v>ティラノパープル</v>
      </c>
    </row>
    <row r="192" spans="1:29" x14ac:dyDescent="0.15">
      <c r="J192" s="2"/>
      <c r="K192" s="2"/>
      <c r="L192" s="2"/>
      <c r="M192" s="2"/>
      <c r="N192" s="2"/>
      <c r="O192" s="2"/>
      <c r="P192" s="2"/>
      <c r="Q192" s="2"/>
      <c r="R192" s="2"/>
      <c r="S192" s="2"/>
      <c r="T192" s="2"/>
      <c r="U192" s="2"/>
      <c r="V192" s="2"/>
      <c r="W192" s="2"/>
      <c r="X192" s="2"/>
      <c r="Y192" s="2"/>
      <c r="Z192" s="2"/>
      <c r="AA192" s="2"/>
      <c r="AC192" s="2" t="str">
        <f>INDEX(MF2図鑑!$B$3:$B$668,(ROW()-ROW(AC$2)),1)</f>
        <v>ゼブランナー</v>
      </c>
    </row>
    <row r="193" spans="10:29" x14ac:dyDescent="0.15">
      <c r="J193" s="2"/>
      <c r="K193" s="2"/>
      <c r="L193" s="2"/>
      <c r="M193" s="2"/>
      <c r="N193" s="2"/>
      <c r="O193" s="2"/>
      <c r="P193" s="2"/>
      <c r="Q193" s="2"/>
      <c r="R193" s="2"/>
      <c r="S193" s="2"/>
      <c r="T193" s="2"/>
      <c r="U193" s="2"/>
      <c r="V193" s="2"/>
      <c r="W193" s="2"/>
      <c r="X193" s="2"/>
      <c r="Y193" s="2"/>
      <c r="Z193" s="2"/>
      <c r="AA193" s="2"/>
      <c r="AC193" s="2" t="str">
        <f>INDEX(MF2図鑑!$B$3:$B$668,(ROW()-ROW(AC$2)),1)</f>
        <v>ゼブランナー(レア1)</v>
      </c>
    </row>
    <row r="194" spans="10:29" x14ac:dyDescent="0.15">
      <c r="J194" s="2"/>
      <c r="K194" s="2"/>
      <c r="L194" s="2"/>
      <c r="M194" s="2"/>
      <c r="N194" s="2"/>
      <c r="O194" s="2"/>
      <c r="P194" s="2"/>
      <c r="Q194" s="2"/>
      <c r="R194" s="2"/>
      <c r="S194" s="2"/>
      <c r="T194" s="2"/>
      <c r="U194" s="2"/>
      <c r="V194" s="2"/>
      <c r="W194" s="2"/>
      <c r="X194" s="2"/>
      <c r="Y194" s="2"/>
      <c r="Z194" s="2"/>
      <c r="AA194" s="2"/>
      <c r="AC194" s="2" t="str">
        <f>INDEX(MF2図鑑!$B$3:$B$668,(ROW()-ROW(AC$2)),1)</f>
        <v>ゼブランナー(レア2)</v>
      </c>
    </row>
    <row r="195" spans="10:29" x14ac:dyDescent="0.15">
      <c r="J195" s="2"/>
      <c r="K195" s="2"/>
      <c r="L195" s="2"/>
      <c r="M195" s="2"/>
      <c r="N195" s="2"/>
      <c r="O195" s="2"/>
      <c r="P195" s="2"/>
      <c r="Q195" s="2"/>
      <c r="R195" s="2"/>
      <c r="S195" s="2"/>
      <c r="T195" s="2"/>
      <c r="U195" s="2"/>
      <c r="V195" s="2"/>
      <c r="W195" s="2"/>
      <c r="X195" s="2"/>
      <c r="Y195" s="2"/>
      <c r="Z195" s="2"/>
      <c r="AA195" s="2"/>
      <c r="AC195" s="2" t="str">
        <f>INDEX(MF2図鑑!$B$3:$B$668,(ROW()-ROW(AC$2)),1)</f>
        <v>ゼブランナー(データのみ)</v>
      </c>
    </row>
    <row r="196" spans="10:29" x14ac:dyDescent="0.15">
      <c r="J196" s="2"/>
      <c r="K196" s="2"/>
      <c r="L196" s="2"/>
      <c r="M196" s="2"/>
      <c r="N196" s="2"/>
      <c r="O196" s="2"/>
      <c r="P196" s="2"/>
      <c r="Q196" s="2"/>
      <c r="R196" s="2"/>
      <c r="S196" s="2"/>
      <c r="T196" s="2"/>
      <c r="U196" s="2"/>
      <c r="V196" s="2"/>
      <c r="W196" s="2"/>
      <c r="X196" s="2"/>
      <c r="Y196" s="2"/>
      <c r="Z196" s="2"/>
      <c r="AA196" s="2"/>
      <c r="AC196" s="2" t="str">
        <f>INDEX(MF2図鑑!$B$3:$B$668,(ROW()-ROW(AC$2)),1)</f>
        <v>レジーナ</v>
      </c>
    </row>
    <row r="197" spans="10:29" x14ac:dyDescent="0.15">
      <c r="J197" s="2"/>
      <c r="K197" s="2"/>
      <c r="L197" s="2"/>
      <c r="M197" s="2"/>
      <c r="N197" s="2"/>
      <c r="O197" s="2"/>
      <c r="P197" s="2"/>
      <c r="Q197" s="2"/>
      <c r="R197" s="2"/>
      <c r="S197" s="2"/>
      <c r="T197" s="2"/>
      <c r="U197" s="2"/>
      <c r="V197" s="2"/>
      <c r="W197" s="2"/>
      <c r="X197" s="2"/>
      <c r="Y197" s="2"/>
      <c r="Z197" s="2"/>
      <c r="AA197" s="2"/>
      <c r="AC197" s="2" t="str">
        <f>INDEX(MF2図鑑!$B$3:$B$668,(ROW()-ROW(AC$2)),1)</f>
        <v>ベスビオス</v>
      </c>
    </row>
    <row r="198" spans="10:29" x14ac:dyDescent="0.15">
      <c r="J198" s="2"/>
      <c r="K198" s="2"/>
      <c r="L198" s="2"/>
      <c r="M198" s="2"/>
      <c r="N198" s="2"/>
      <c r="O198" s="2"/>
      <c r="P198" s="2"/>
      <c r="Q198" s="2"/>
      <c r="R198" s="2"/>
      <c r="S198" s="2"/>
      <c r="T198" s="2"/>
      <c r="U198" s="2"/>
      <c r="V198" s="2"/>
      <c r="W198" s="2"/>
      <c r="X198" s="2"/>
      <c r="Y198" s="2"/>
      <c r="Z198" s="2"/>
      <c r="AA198" s="2"/>
      <c r="AC198" s="2" t="str">
        <f>INDEX(MF2図鑑!$B$3:$B$668,(ROW()-ROW(AC$2)),1)</f>
        <v>ヘラクレス</v>
      </c>
    </row>
    <row r="199" spans="10:29" x14ac:dyDescent="0.15">
      <c r="J199" s="2"/>
      <c r="K199" s="2"/>
      <c r="L199" s="2"/>
      <c r="M199" s="2"/>
      <c r="N199" s="2"/>
      <c r="O199" s="2"/>
      <c r="P199" s="2"/>
      <c r="Q199" s="2"/>
      <c r="R199" s="2"/>
      <c r="S199" s="2"/>
      <c r="T199" s="2"/>
      <c r="U199" s="2"/>
      <c r="V199" s="2"/>
      <c r="W199" s="2"/>
      <c r="X199" s="2"/>
      <c r="Y199" s="2"/>
      <c r="Z199" s="2"/>
      <c r="AA199" s="2"/>
      <c r="AC199" s="2" t="str">
        <f>INDEX(MF2図鑑!$B$3:$B$668,(ROW()-ROW(AC$2)),1)</f>
        <v>ケルマディクス</v>
      </c>
    </row>
    <row r="200" spans="10:29" x14ac:dyDescent="0.15">
      <c r="J200" s="2"/>
      <c r="K200" s="2"/>
      <c r="L200" s="2"/>
      <c r="M200" s="2"/>
      <c r="N200" s="2"/>
      <c r="O200" s="2"/>
      <c r="P200" s="2"/>
      <c r="Q200" s="2"/>
      <c r="R200" s="2"/>
      <c r="S200" s="2"/>
      <c r="T200" s="2"/>
      <c r="U200" s="2"/>
      <c r="V200" s="2"/>
      <c r="W200" s="2"/>
      <c r="X200" s="2"/>
      <c r="Y200" s="2"/>
      <c r="Z200" s="2"/>
      <c r="AA200" s="2"/>
      <c r="AC200" s="2" t="str">
        <f>INDEX(MF2図鑑!$B$3:$B$668,(ROW()-ROW(AC$2)),1)</f>
        <v>デュラハン</v>
      </c>
    </row>
    <row r="201" spans="10:29" x14ac:dyDescent="0.15">
      <c r="J201" s="2"/>
      <c r="K201" s="2"/>
      <c r="L201" s="2"/>
      <c r="M201" s="2"/>
      <c r="N201" s="2"/>
      <c r="O201" s="2"/>
      <c r="P201" s="2"/>
      <c r="Q201" s="2"/>
      <c r="R201" s="2"/>
      <c r="S201" s="2"/>
      <c r="T201" s="2"/>
      <c r="U201" s="2"/>
      <c r="V201" s="2"/>
      <c r="W201" s="2"/>
      <c r="X201" s="2"/>
      <c r="Y201" s="2"/>
      <c r="Z201" s="2"/>
      <c r="AA201" s="2"/>
      <c r="AC201" s="2" t="str">
        <f>INDEX(MF2図鑑!$B$3:$B$668,(ROW()-ROW(AC$2)),1)</f>
        <v>デュラハン(特殊)</v>
      </c>
    </row>
    <row r="202" spans="10:29" x14ac:dyDescent="0.15">
      <c r="J202" s="2"/>
      <c r="K202" s="2"/>
      <c r="L202" s="2"/>
      <c r="M202" s="2"/>
      <c r="N202" s="2"/>
      <c r="O202" s="2"/>
      <c r="P202" s="2"/>
      <c r="Q202" s="2"/>
      <c r="R202" s="2"/>
      <c r="S202" s="2"/>
      <c r="T202" s="2"/>
      <c r="U202" s="2"/>
      <c r="V202" s="2"/>
      <c r="W202" s="2"/>
      <c r="X202" s="2"/>
      <c r="Y202" s="2"/>
      <c r="Z202" s="2"/>
      <c r="AA202" s="2"/>
      <c r="AC202" s="2" t="str">
        <f>INDEX(MF2図鑑!$B$3:$B$668,(ROW()-ROW(AC$2)),1)</f>
        <v>ロブリッター</v>
      </c>
    </row>
    <row r="203" spans="10:29" x14ac:dyDescent="0.15">
      <c r="J203" s="2"/>
      <c r="K203" s="2"/>
      <c r="L203" s="2"/>
      <c r="M203" s="2"/>
      <c r="N203" s="2"/>
      <c r="O203" s="2"/>
      <c r="P203" s="2"/>
      <c r="Q203" s="2"/>
      <c r="R203" s="2"/>
      <c r="S203" s="2"/>
      <c r="T203" s="2"/>
      <c r="U203" s="2"/>
      <c r="V203" s="2"/>
      <c r="W203" s="2"/>
      <c r="X203" s="2"/>
      <c r="Y203" s="2"/>
      <c r="Z203" s="2"/>
      <c r="AA203" s="2"/>
      <c r="AC203" s="2" t="str">
        <f>INDEX(MF2図鑑!$B$3:$B$668,(ROW()-ROW(AC$2)),1)</f>
        <v>グレイシア</v>
      </c>
    </row>
    <row r="204" spans="10:29" x14ac:dyDescent="0.15">
      <c r="J204" s="2"/>
      <c r="K204" s="2"/>
      <c r="L204" s="2"/>
      <c r="M204" s="2"/>
      <c r="N204" s="2"/>
      <c r="O204" s="2"/>
      <c r="P204" s="2"/>
      <c r="Q204" s="2"/>
      <c r="R204" s="2"/>
      <c r="S204" s="2"/>
      <c r="T204" s="2"/>
      <c r="U204" s="2"/>
      <c r="V204" s="2"/>
      <c r="W204" s="2"/>
      <c r="X204" s="2"/>
      <c r="Y204" s="2"/>
      <c r="Z204" s="2"/>
      <c r="AA204" s="2"/>
      <c r="AC204" s="2" t="str">
        <f>INDEX(MF2図鑑!$B$3:$B$668,(ROW()-ROW(AC$2)),1)</f>
        <v>ガルーダ</v>
      </c>
    </row>
    <row r="205" spans="10:29" x14ac:dyDescent="0.15">
      <c r="J205" s="2"/>
      <c r="K205" s="2"/>
      <c r="L205" s="2"/>
      <c r="M205" s="2"/>
      <c r="N205" s="2"/>
      <c r="O205" s="2"/>
      <c r="P205" s="2"/>
      <c r="Q205" s="2"/>
      <c r="R205" s="2"/>
      <c r="S205" s="2"/>
      <c r="T205" s="2"/>
      <c r="U205" s="2"/>
      <c r="V205" s="2"/>
      <c r="W205" s="2"/>
      <c r="X205" s="2"/>
      <c r="Y205" s="2"/>
      <c r="Z205" s="2"/>
      <c r="AA205" s="2"/>
      <c r="AC205" s="2" t="str">
        <f>INDEX(MF2図鑑!$B$3:$B$668,(ROW()-ROW(AC$2)),1)</f>
        <v>メタルグローリー</v>
      </c>
    </row>
    <row r="206" spans="10:29" x14ac:dyDescent="0.15">
      <c r="J206" s="2"/>
      <c r="K206" s="2"/>
      <c r="L206" s="2"/>
      <c r="M206" s="2"/>
      <c r="N206" s="2"/>
      <c r="O206" s="2"/>
      <c r="P206" s="2"/>
      <c r="Q206" s="2"/>
      <c r="R206" s="2"/>
      <c r="S206" s="2"/>
      <c r="T206" s="2"/>
      <c r="U206" s="2"/>
      <c r="V206" s="2"/>
      <c r="W206" s="2"/>
      <c r="X206" s="2"/>
      <c r="Y206" s="2"/>
      <c r="Z206" s="2"/>
      <c r="AA206" s="2"/>
      <c r="AC206" s="2" t="str">
        <f>INDEX(MF2図鑑!$B$3:$B$668,(ROW()-ROW(AC$2)),1)</f>
        <v>メタルグローリー(特殊)</v>
      </c>
    </row>
    <row r="207" spans="10:29" x14ac:dyDescent="0.15">
      <c r="J207" s="2"/>
      <c r="K207" s="2"/>
      <c r="L207" s="2"/>
      <c r="M207" s="2"/>
      <c r="N207" s="2"/>
      <c r="O207" s="2"/>
      <c r="P207" s="2"/>
      <c r="Q207" s="2"/>
      <c r="R207" s="2"/>
      <c r="S207" s="2"/>
      <c r="T207" s="2"/>
      <c r="U207" s="2"/>
      <c r="V207" s="2"/>
      <c r="W207" s="2"/>
      <c r="X207" s="2"/>
      <c r="Y207" s="2"/>
      <c r="Z207" s="2"/>
      <c r="AA207" s="2"/>
      <c r="AC207" s="2" t="str">
        <f>INDEX(MF2図鑑!$B$3:$B$668,(ROW()-ROW(AC$2)),1)</f>
        <v>ジェノサイド</v>
      </c>
    </row>
    <row r="208" spans="10:29" x14ac:dyDescent="0.15">
      <c r="J208" s="2"/>
      <c r="K208" s="2"/>
      <c r="L208" s="2"/>
      <c r="M208" s="2"/>
      <c r="N208" s="2"/>
      <c r="O208" s="2"/>
      <c r="P208" s="2"/>
      <c r="Q208" s="2"/>
      <c r="R208" s="2"/>
      <c r="S208" s="2"/>
      <c r="T208" s="2"/>
      <c r="U208" s="2"/>
      <c r="V208" s="2"/>
      <c r="W208" s="2"/>
      <c r="X208" s="2"/>
      <c r="Y208" s="2"/>
      <c r="Z208" s="2"/>
      <c r="AA208" s="2"/>
      <c r="AC208" s="2" t="str">
        <f>INDEX(MF2図鑑!$B$3:$B$668,(ROW()-ROW(AC$2)),1)</f>
        <v>ノーマッド</v>
      </c>
    </row>
    <row r="209" spans="10:29" x14ac:dyDescent="0.15">
      <c r="J209" s="2"/>
      <c r="K209" s="2"/>
      <c r="L209" s="2"/>
      <c r="M209" s="2"/>
      <c r="N209" s="2"/>
      <c r="O209" s="2"/>
      <c r="P209" s="2"/>
      <c r="Q209" s="2"/>
      <c r="R209" s="2"/>
      <c r="S209" s="2"/>
      <c r="T209" s="2"/>
      <c r="U209" s="2"/>
      <c r="V209" s="2"/>
      <c r="W209" s="2"/>
      <c r="X209" s="2"/>
      <c r="Y209" s="2"/>
      <c r="Z209" s="2"/>
      <c r="AA209" s="2"/>
      <c r="AC209" s="2" t="str">
        <f>INDEX(MF2図鑑!$B$3:$B$668,(ROW()-ROW(AC$2)),1)</f>
        <v>ショーグン</v>
      </c>
    </row>
    <row r="210" spans="10:29" x14ac:dyDescent="0.15">
      <c r="J210" s="2"/>
      <c r="K210" s="2"/>
      <c r="L210" s="2"/>
      <c r="M210" s="2"/>
      <c r="N210" s="2"/>
      <c r="O210" s="2"/>
      <c r="P210" s="2"/>
      <c r="Q210" s="2"/>
      <c r="R210" s="2"/>
      <c r="S210" s="2"/>
      <c r="T210" s="2"/>
      <c r="U210" s="2"/>
      <c r="V210" s="2"/>
      <c r="W210" s="2"/>
      <c r="X210" s="2"/>
      <c r="Y210" s="2"/>
      <c r="Z210" s="2"/>
      <c r="AA210" s="2"/>
      <c r="AC210" s="2" t="str">
        <f>INDEX(MF2図鑑!$B$3:$B$668,(ROW()-ROW(AC$2)),1)</f>
        <v>ショーグン(レア1)</v>
      </c>
    </row>
    <row r="211" spans="10:29" x14ac:dyDescent="0.15">
      <c r="J211" s="2"/>
      <c r="K211" s="2"/>
      <c r="L211" s="2"/>
      <c r="M211" s="2"/>
      <c r="N211" s="2"/>
      <c r="O211" s="2"/>
      <c r="P211" s="2"/>
      <c r="Q211" s="2"/>
      <c r="R211" s="2"/>
      <c r="S211" s="2"/>
      <c r="T211" s="2"/>
      <c r="U211" s="2"/>
      <c r="V211" s="2"/>
      <c r="W211" s="2"/>
      <c r="X211" s="2"/>
      <c r="Y211" s="2"/>
      <c r="Z211" s="2"/>
      <c r="AA211" s="2"/>
      <c r="AC211" s="2" t="str">
        <f>INDEX(MF2図鑑!$B$3:$B$668,(ROW()-ROW(AC$2)),1)</f>
        <v>ショーグン(レア2)</v>
      </c>
    </row>
    <row r="212" spans="10:29" x14ac:dyDescent="0.15">
      <c r="J212" s="2"/>
      <c r="K212" s="2"/>
      <c r="L212" s="2"/>
      <c r="M212" s="2"/>
      <c r="N212" s="2"/>
      <c r="O212" s="2"/>
      <c r="P212" s="2"/>
      <c r="Q212" s="2"/>
      <c r="R212" s="2"/>
      <c r="S212" s="2"/>
      <c r="T212" s="2"/>
      <c r="U212" s="2"/>
      <c r="V212" s="2"/>
      <c r="W212" s="2"/>
      <c r="X212" s="2"/>
      <c r="Y212" s="2"/>
      <c r="Z212" s="2"/>
      <c r="AA212" s="2"/>
      <c r="AC212" s="2" t="str">
        <f>INDEX(MF2図鑑!$B$3:$B$668,(ROW()-ROW(AC$2)),1)</f>
        <v>ショーグン(レア3)</v>
      </c>
    </row>
    <row r="213" spans="10:29" x14ac:dyDescent="0.15">
      <c r="J213" s="2"/>
      <c r="K213" s="2"/>
      <c r="L213" s="2"/>
      <c r="M213" s="2"/>
      <c r="N213" s="2"/>
      <c r="O213" s="2"/>
      <c r="P213" s="2"/>
      <c r="Q213" s="2"/>
      <c r="R213" s="2"/>
      <c r="S213" s="2"/>
      <c r="T213" s="2"/>
      <c r="U213" s="2"/>
      <c r="V213" s="2"/>
      <c r="W213" s="2"/>
      <c r="X213" s="2"/>
      <c r="Y213" s="2"/>
      <c r="Z213" s="2"/>
      <c r="AA213" s="2"/>
      <c r="AC213" s="2" t="str">
        <f>INDEX(MF2図鑑!$B$3:$B$668,(ROW()-ROW(AC$2)),1)</f>
        <v>ブラッディJ</v>
      </c>
    </row>
    <row r="214" spans="10:29" x14ac:dyDescent="0.15">
      <c r="J214" s="2"/>
      <c r="K214" s="2"/>
      <c r="L214" s="2"/>
      <c r="M214" s="2"/>
      <c r="N214" s="2"/>
      <c r="O214" s="2"/>
      <c r="P214" s="2"/>
      <c r="Q214" s="2"/>
      <c r="R214" s="2"/>
      <c r="S214" s="2"/>
      <c r="T214" s="2"/>
      <c r="U214" s="2"/>
      <c r="V214" s="2"/>
      <c r="W214" s="2"/>
      <c r="X214" s="2"/>
      <c r="Y214" s="2"/>
      <c r="Z214" s="2"/>
      <c r="AA214" s="2"/>
      <c r="AC214" s="2" t="str">
        <f>INDEX(MF2図鑑!$B$3:$B$668,(ROW()-ROW(AC$2)),1)</f>
        <v>ブラッディJ(レア1)</v>
      </c>
    </row>
    <row r="215" spans="10:29" x14ac:dyDescent="0.15">
      <c r="J215" s="2"/>
      <c r="K215" s="2"/>
      <c r="L215" s="2"/>
      <c r="M215" s="2"/>
      <c r="N215" s="2"/>
      <c r="O215" s="2"/>
      <c r="P215" s="2"/>
      <c r="Q215" s="2"/>
      <c r="R215" s="2"/>
      <c r="S215" s="2"/>
      <c r="T215" s="2"/>
      <c r="U215" s="2"/>
      <c r="V215" s="2"/>
      <c r="W215" s="2"/>
      <c r="X215" s="2"/>
      <c r="Y215" s="2"/>
      <c r="Z215" s="2"/>
      <c r="AA215" s="2"/>
      <c r="AC215" s="2" t="str">
        <f>INDEX(MF2図鑑!$B$3:$B$668,(ROW()-ROW(AC$2)),1)</f>
        <v>コクシムソウ</v>
      </c>
    </row>
    <row r="216" spans="10:29" x14ac:dyDescent="0.15">
      <c r="J216" s="2"/>
      <c r="K216" s="2"/>
      <c r="L216" s="2"/>
      <c r="M216" s="2"/>
      <c r="N216" s="2"/>
      <c r="O216" s="2"/>
      <c r="P216" s="2"/>
      <c r="Q216" s="2"/>
      <c r="R216" s="2"/>
      <c r="S216" s="2"/>
      <c r="T216" s="2"/>
      <c r="U216" s="2"/>
      <c r="V216" s="2"/>
      <c r="W216" s="2"/>
      <c r="X216" s="2"/>
      <c r="Y216" s="2"/>
      <c r="Z216" s="2"/>
      <c r="AA216" s="2"/>
      <c r="AC216" s="2" t="str">
        <f>INDEX(MF2図鑑!$B$3:$B$668,(ROW()-ROW(AC$2)),1)</f>
        <v>コクシムソウ(レア1)</v>
      </c>
    </row>
    <row r="217" spans="10:29" x14ac:dyDescent="0.15">
      <c r="J217" s="2"/>
      <c r="K217" s="2"/>
      <c r="L217" s="2"/>
      <c r="M217" s="2"/>
      <c r="N217" s="2"/>
      <c r="O217" s="2"/>
      <c r="P217" s="2"/>
      <c r="Q217" s="2"/>
      <c r="R217" s="2"/>
      <c r="S217" s="2"/>
      <c r="T217" s="2"/>
      <c r="U217" s="2"/>
      <c r="V217" s="2"/>
      <c r="W217" s="2"/>
      <c r="X217" s="2"/>
      <c r="Y217" s="2"/>
      <c r="Z217" s="2"/>
      <c r="AA217" s="2"/>
      <c r="AC217" s="2" t="str">
        <f>INDEX(MF2図鑑!$B$3:$B$668,(ROW()-ROW(AC$2)),1)</f>
        <v>コクシムソウ(レア2)</v>
      </c>
    </row>
    <row r="218" spans="10:29" x14ac:dyDescent="0.15">
      <c r="J218" s="2"/>
      <c r="K218" s="2"/>
      <c r="L218" s="2"/>
      <c r="M218" s="2"/>
      <c r="N218" s="2"/>
      <c r="O218" s="2"/>
      <c r="P218" s="2"/>
      <c r="Q218" s="2"/>
      <c r="R218" s="2"/>
      <c r="S218" s="2"/>
      <c r="T218" s="2"/>
      <c r="U218" s="2"/>
      <c r="V218" s="2"/>
      <c r="W218" s="2"/>
      <c r="X218" s="2"/>
      <c r="Y218" s="2"/>
      <c r="Z218" s="2"/>
      <c r="AA218" s="2"/>
      <c r="AC218" s="2" t="str">
        <f>INDEX(MF2図鑑!$B$3:$B$668,(ROW()-ROW(AC$2)),1)</f>
        <v>コクシムソウ(レア3)</v>
      </c>
    </row>
    <row r="219" spans="10:29" x14ac:dyDescent="0.15">
      <c r="J219" s="2"/>
      <c r="K219" s="2"/>
      <c r="L219" s="2"/>
      <c r="M219" s="2"/>
      <c r="N219" s="2"/>
      <c r="O219" s="2"/>
      <c r="P219" s="2"/>
      <c r="Q219" s="2"/>
      <c r="R219" s="2"/>
      <c r="S219" s="2"/>
      <c r="T219" s="2"/>
      <c r="U219" s="2"/>
      <c r="V219" s="2"/>
      <c r="W219" s="2"/>
      <c r="X219" s="2"/>
      <c r="Y219" s="2"/>
      <c r="Z219" s="2"/>
      <c r="AA219" s="2"/>
      <c r="AC219" s="2" t="str">
        <f>INDEX(MF2図鑑!$B$3:$B$668,(ROW()-ROW(AC$2)),1)</f>
        <v>コクシムソウ(レア4)</v>
      </c>
    </row>
    <row r="220" spans="10:29" x14ac:dyDescent="0.15">
      <c r="J220" s="2"/>
      <c r="K220" s="2"/>
      <c r="L220" s="2"/>
      <c r="M220" s="2"/>
      <c r="N220" s="2"/>
      <c r="O220" s="2"/>
      <c r="P220" s="2"/>
      <c r="Q220" s="2"/>
      <c r="R220" s="2"/>
      <c r="S220" s="2"/>
      <c r="T220" s="2"/>
      <c r="U220" s="2"/>
      <c r="V220" s="2"/>
      <c r="W220" s="2"/>
      <c r="X220" s="2"/>
      <c r="Y220" s="2"/>
      <c r="Z220" s="2"/>
      <c r="AA220" s="2"/>
      <c r="AC220" s="2" t="str">
        <f>INDEX(MF2図鑑!$B$3:$B$668,(ROW()-ROW(AC$2)),1)</f>
        <v>レマクラスト</v>
      </c>
    </row>
    <row r="221" spans="10:29" x14ac:dyDescent="0.15">
      <c r="J221" s="2"/>
      <c r="K221" s="2"/>
      <c r="L221" s="2"/>
      <c r="M221" s="2"/>
      <c r="N221" s="2"/>
      <c r="O221" s="2"/>
      <c r="P221" s="2"/>
      <c r="Q221" s="2"/>
      <c r="R221" s="2"/>
      <c r="S221" s="2"/>
      <c r="T221" s="2"/>
      <c r="U221" s="2"/>
      <c r="V221" s="2"/>
      <c r="W221" s="2"/>
      <c r="X221" s="2"/>
      <c r="Y221" s="2"/>
      <c r="Z221" s="2"/>
      <c r="AA221" s="2"/>
      <c r="AC221" s="2" t="str">
        <f>INDEX(MF2図鑑!$B$3:$B$668,(ROW()-ROW(AC$2)),1)</f>
        <v>プライヤロックス</v>
      </c>
    </row>
    <row r="222" spans="10:29" x14ac:dyDescent="0.15">
      <c r="J222" s="2"/>
      <c r="K222" s="2"/>
      <c r="L222" s="2"/>
      <c r="M222" s="2"/>
      <c r="N222" s="2"/>
      <c r="O222" s="2"/>
      <c r="P222" s="2"/>
      <c r="Q222" s="2"/>
      <c r="R222" s="2"/>
      <c r="S222" s="2"/>
      <c r="T222" s="2"/>
      <c r="U222" s="2"/>
      <c r="V222" s="2"/>
      <c r="W222" s="2"/>
      <c r="X222" s="2"/>
      <c r="Y222" s="2"/>
      <c r="Z222" s="2"/>
      <c r="AA222" s="2"/>
      <c r="AC222" s="2" t="str">
        <f>INDEX(MF2図鑑!$B$3:$B$668,(ROW()-ROW(AC$2)),1)</f>
        <v>プロテクトアロー</v>
      </c>
    </row>
    <row r="223" spans="10:29" x14ac:dyDescent="0.15">
      <c r="J223" s="2"/>
      <c r="K223" s="2"/>
      <c r="L223" s="2"/>
      <c r="M223" s="2"/>
      <c r="N223" s="2"/>
      <c r="O223" s="2"/>
      <c r="P223" s="2"/>
      <c r="Q223" s="2"/>
      <c r="R223" s="2"/>
      <c r="S223" s="2"/>
      <c r="T223" s="2"/>
      <c r="U223" s="2"/>
      <c r="V223" s="2"/>
      <c r="W223" s="2"/>
      <c r="X223" s="2"/>
      <c r="Y223" s="2"/>
      <c r="Z223" s="2"/>
      <c r="AA223" s="2"/>
      <c r="AC223" s="2" t="str">
        <f>INDEX(MF2図鑑!$B$3:$B$668,(ROW()-ROW(AC$2)),1)</f>
        <v>アローヘッド</v>
      </c>
    </row>
    <row r="224" spans="10:29" x14ac:dyDescent="0.15">
      <c r="J224" s="2"/>
      <c r="K224" s="2"/>
      <c r="L224" s="2"/>
      <c r="M224" s="2"/>
      <c r="N224" s="2"/>
      <c r="O224" s="2"/>
      <c r="P224" s="2"/>
      <c r="Q224" s="2"/>
      <c r="R224" s="2"/>
      <c r="S224" s="2"/>
      <c r="T224" s="2"/>
      <c r="U224" s="2"/>
      <c r="V224" s="2"/>
      <c r="W224" s="2"/>
      <c r="X224" s="2"/>
      <c r="Y224" s="2"/>
      <c r="Z224" s="2"/>
      <c r="AA224" s="2"/>
      <c r="AC224" s="2" t="str">
        <f>INDEX(MF2図鑑!$B$3:$B$668,(ROW()-ROW(AC$2)),1)</f>
        <v>アローヘッド(特殊1)</v>
      </c>
    </row>
    <row r="225" spans="10:29" x14ac:dyDescent="0.15">
      <c r="J225" s="2"/>
      <c r="K225" s="2"/>
      <c r="L225" s="2"/>
      <c r="M225" s="2"/>
      <c r="N225" s="2"/>
      <c r="O225" s="2"/>
      <c r="P225" s="2"/>
      <c r="Q225" s="2"/>
      <c r="R225" s="2"/>
      <c r="S225" s="2"/>
      <c r="T225" s="2"/>
      <c r="U225" s="2"/>
      <c r="V225" s="2"/>
      <c r="W225" s="2"/>
      <c r="X225" s="2"/>
      <c r="Y225" s="2"/>
      <c r="Z225" s="2"/>
      <c r="AA225" s="2"/>
      <c r="AC225" s="2" t="str">
        <f>INDEX(MF2図鑑!$B$3:$B$668,(ROW()-ROW(AC$2)),1)</f>
        <v>アローヘッド(特殊2)</v>
      </c>
    </row>
    <row r="226" spans="10:29" x14ac:dyDescent="0.15">
      <c r="J226" s="2"/>
      <c r="K226" s="2"/>
      <c r="L226" s="2"/>
      <c r="M226" s="2"/>
      <c r="N226" s="2"/>
      <c r="O226" s="2"/>
      <c r="P226" s="2"/>
      <c r="Q226" s="2"/>
      <c r="R226" s="2"/>
      <c r="S226" s="2"/>
      <c r="T226" s="2"/>
      <c r="U226" s="2"/>
      <c r="V226" s="2"/>
      <c r="W226" s="2"/>
      <c r="X226" s="2"/>
      <c r="Y226" s="2"/>
      <c r="Z226" s="2"/>
      <c r="AA226" s="2"/>
      <c r="AC226" s="2" t="str">
        <f>INDEX(MF2図鑑!$B$3:$B$668,(ROW()-ROW(AC$2)),1)</f>
        <v>マスタードアロー</v>
      </c>
    </row>
    <row r="227" spans="10:29" x14ac:dyDescent="0.15">
      <c r="J227" s="2"/>
      <c r="K227" s="2"/>
      <c r="L227" s="2"/>
      <c r="M227" s="2"/>
      <c r="N227" s="2"/>
      <c r="O227" s="2"/>
      <c r="P227" s="2"/>
      <c r="Q227" s="2"/>
      <c r="R227" s="2"/>
      <c r="S227" s="2"/>
      <c r="T227" s="2"/>
      <c r="U227" s="2"/>
      <c r="V227" s="2"/>
      <c r="W227" s="2"/>
      <c r="X227" s="2"/>
      <c r="Y227" s="2"/>
      <c r="Z227" s="2"/>
      <c r="AA227" s="2"/>
      <c r="AC227" s="2" t="str">
        <f>INDEX(MF2図鑑!$B$3:$B$668,(ROW()-ROW(AC$2)),1)</f>
        <v>セルケト</v>
      </c>
    </row>
    <row r="228" spans="10:29" x14ac:dyDescent="0.15">
      <c r="J228" s="2"/>
      <c r="K228" s="2"/>
      <c r="L228" s="2"/>
      <c r="M228" s="2"/>
      <c r="N228" s="2"/>
      <c r="O228" s="2"/>
      <c r="P228" s="2"/>
      <c r="Q228" s="2"/>
      <c r="R228" s="2"/>
      <c r="S228" s="2"/>
      <c r="T228" s="2"/>
      <c r="U228" s="2"/>
      <c r="V228" s="2"/>
      <c r="W228" s="2"/>
      <c r="X228" s="2"/>
      <c r="Y228" s="2"/>
      <c r="Z228" s="2"/>
      <c r="AA228" s="2"/>
      <c r="AC228" s="2" t="str">
        <f>INDEX(MF2図鑑!$B$3:$B$668,(ROW()-ROW(AC$2)),1)</f>
        <v>バグソイヤー</v>
      </c>
    </row>
    <row r="229" spans="10:29" x14ac:dyDescent="0.15">
      <c r="J229" s="2"/>
      <c r="K229" s="2"/>
      <c r="L229" s="2"/>
      <c r="M229" s="2"/>
      <c r="N229" s="2"/>
      <c r="O229" s="2"/>
      <c r="P229" s="2"/>
      <c r="Q229" s="2"/>
      <c r="R229" s="2"/>
      <c r="S229" s="2"/>
      <c r="T229" s="2"/>
      <c r="U229" s="2"/>
      <c r="V229" s="2"/>
      <c r="W229" s="2"/>
      <c r="X229" s="2"/>
      <c r="Y229" s="2"/>
      <c r="Z229" s="2"/>
      <c r="AA229" s="2"/>
      <c r="AC229" s="2" t="str">
        <f>INDEX(MF2図鑑!$B$3:$B$668,(ROW()-ROW(AC$2)),1)</f>
        <v>スモーピオン</v>
      </c>
    </row>
    <row r="230" spans="10:29" x14ac:dyDescent="0.15">
      <c r="J230" s="2"/>
      <c r="K230" s="2"/>
      <c r="L230" s="2"/>
      <c r="M230" s="2"/>
      <c r="N230" s="2"/>
      <c r="O230" s="2"/>
      <c r="P230" s="2"/>
      <c r="Q230" s="2"/>
      <c r="R230" s="2"/>
      <c r="S230" s="2"/>
      <c r="T230" s="2"/>
      <c r="U230" s="2"/>
      <c r="V230" s="2"/>
      <c r="W230" s="2"/>
      <c r="X230" s="2"/>
      <c r="Y230" s="2"/>
      <c r="Z230" s="2"/>
      <c r="AA230" s="2"/>
      <c r="AC230" s="2" t="str">
        <f>INDEX(MF2図鑑!$B$3:$B$668,(ROW()-ROW(AC$2)),1)</f>
        <v>スモーピオン(レア1)</v>
      </c>
    </row>
    <row r="231" spans="10:29" x14ac:dyDescent="0.15">
      <c r="J231" s="2"/>
      <c r="K231" s="2"/>
      <c r="L231" s="2"/>
      <c r="M231" s="2"/>
      <c r="N231" s="2"/>
      <c r="O231" s="2"/>
      <c r="P231" s="2"/>
      <c r="Q231" s="2"/>
      <c r="R231" s="2"/>
      <c r="S231" s="2"/>
      <c r="T231" s="2"/>
      <c r="U231" s="2"/>
      <c r="V231" s="2"/>
      <c r="W231" s="2"/>
      <c r="X231" s="2"/>
      <c r="Y231" s="2"/>
      <c r="Z231" s="2"/>
      <c r="AA231" s="2"/>
      <c r="AC231" s="2" t="str">
        <f>INDEX(MF2図鑑!$B$3:$B$668,(ROW()-ROW(AC$2)),1)</f>
        <v>スモーピオン(レア2)</v>
      </c>
    </row>
    <row r="232" spans="10:29" x14ac:dyDescent="0.15">
      <c r="J232" s="2"/>
      <c r="K232" s="2"/>
      <c r="L232" s="2"/>
      <c r="M232" s="2"/>
      <c r="N232" s="2"/>
      <c r="O232" s="2"/>
      <c r="P232" s="2"/>
      <c r="Q232" s="2"/>
      <c r="R232" s="2"/>
      <c r="S232" s="2"/>
      <c r="T232" s="2"/>
      <c r="U232" s="2"/>
      <c r="V232" s="2"/>
      <c r="W232" s="2"/>
      <c r="X232" s="2"/>
      <c r="Y232" s="2"/>
      <c r="Z232" s="2"/>
      <c r="AA232" s="2"/>
      <c r="AC232" s="2" t="str">
        <f>INDEX(MF2図鑑!$B$3:$B$668,(ROW()-ROW(AC$2)),1)</f>
        <v>スモーピオン(レア3)</v>
      </c>
    </row>
    <row r="233" spans="10:29" x14ac:dyDescent="0.15">
      <c r="J233" s="2"/>
      <c r="K233" s="2"/>
      <c r="L233" s="2"/>
      <c r="M233" s="2"/>
      <c r="N233" s="2"/>
      <c r="O233" s="2"/>
      <c r="P233" s="2"/>
      <c r="Q233" s="2"/>
      <c r="R233" s="2"/>
      <c r="S233" s="2"/>
      <c r="T233" s="2"/>
      <c r="U233" s="2"/>
      <c r="V233" s="2"/>
      <c r="W233" s="2"/>
      <c r="X233" s="2"/>
      <c r="Y233" s="2"/>
      <c r="Z233" s="2"/>
      <c r="AA233" s="2"/>
      <c r="AC233" s="2" t="str">
        <f>INDEX(MF2図鑑!$B$3:$B$668,(ROW()-ROW(AC$2)),1)</f>
        <v>スモーピオン(レア4)</v>
      </c>
    </row>
    <row r="234" spans="10:29" x14ac:dyDescent="0.15">
      <c r="J234" s="2"/>
      <c r="K234" s="2"/>
      <c r="L234" s="2"/>
      <c r="M234" s="2"/>
      <c r="N234" s="2"/>
      <c r="O234" s="2"/>
      <c r="P234" s="2"/>
      <c r="Q234" s="2"/>
      <c r="R234" s="2"/>
      <c r="S234" s="2"/>
      <c r="T234" s="2"/>
      <c r="U234" s="2"/>
      <c r="V234" s="2"/>
      <c r="W234" s="2"/>
      <c r="X234" s="2"/>
      <c r="Y234" s="2"/>
      <c r="Z234" s="2"/>
      <c r="AA234" s="2"/>
      <c r="AC234" s="2" t="str">
        <f>INDEX(MF2図鑑!$B$3:$B$668,(ROW()-ROW(AC$2)),1)</f>
        <v>デトナクリス</v>
      </c>
    </row>
    <row r="235" spans="10:29" x14ac:dyDescent="0.15">
      <c r="J235" s="2"/>
      <c r="K235" s="2"/>
      <c r="L235" s="2"/>
      <c r="M235" s="2"/>
      <c r="N235" s="2"/>
      <c r="O235" s="2"/>
      <c r="P235" s="2"/>
      <c r="Q235" s="2"/>
      <c r="R235" s="2"/>
      <c r="S235" s="2"/>
      <c r="T235" s="2"/>
      <c r="U235" s="2"/>
      <c r="V235" s="2"/>
      <c r="W235" s="2"/>
      <c r="X235" s="2"/>
      <c r="Y235" s="2"/>
      <c r="Z235" s="2"/>
      <c r="AA235" s="2"/>
      <c r="AC235" s="2" t="str">
        <f>INDEX(MF2図鑑!$B$3:$B$668,(ROW()-ROW(AC$2)),1)</f>
        <v>トウテツ</v>
      </c>
    </row>
    <row r="236" spans="10:29" x14ac:dyDescent="0.15">
      <c r="J236" s="2"/>
      <c r="K236" s="2"/>
      <c r="L236" s="2"/>
      <c r="M236" s="2"/>
      <c r="N236" s="2"/>
      <c r="O236" s="2"/>
      <c r="P236" s="2"/>
      <c r="Q236" s="2"/>
      <c r="R236" s="2"/>
      <c r="S236" s="2"/>
      <c r="T236" s="2"/>
      <c r="U236" s="2"/>
      <c r="V236" s="2"/>
      <c r="W236" s="2"/>
      <c r="X236" s="2"/>
      <c r="Y236" s="2"/>
      <c r="Z236" s="2"/>
      <c r="AA236" s="2"/>
      <c r="AC236" s="2" t="str">
        <f>INDEX(MF2図鑑!$B$3:$B$668,(ROW()-ROW(AC$2)),1)</f>
        <v>デトナレックス</v>
      </c>
    </row>
    <row r="237" spans="10:29" x14ac:dyDescent="0.15">
      <c r="J237" s="2"/>
      <c r="K237" s="2"/>
      <c r="L237" s="2"/>
      <c r="M237" s="2"/>
      <c r="N237" s="2"/>
      <c r="O237" s="2"/>
      <c r="P237" s="2"/>
      <c r="Q237" s="2"/>
      <c r="R237" s="2"/>
      <c r="S237" s="2"/>
      <c r="T237" s="2"/>
      <c r="U237" s="2"/>
      <c r="V237" s="2"/>
      <c r="W237" s="2"/>
      <c r="X237" s="2"/>
      <c r="Y237" s="2"/>
      <c r="Z237" s="2"/>
      <c r="AA237" s="2"/>
      <c r="AC237" s="2" t="str">
        <f>INDEX(MF2図鑑!$B$3:$B$668,(ROW()-ROW(AC$2)),1)</f>
        <v>ライガー</v>
      </c>
    </row>
    <row r="238" spans="10:29" x14ac:dyDescent="0.15">
      <c r="J238" s="2"/>
      <c r="K238" s="2"/>
      <c r="L238" s="2"/>
      <c r="M238" s="2"/>
      <c r="N238" s="2"/>
      <c r="O238" s="2"/>
      <c r="P238" s="2"/>
      <c r="Q238" s="2"/>
      <c r="R238" s="2"/>
      <c r="S238" s="2"/>
      <c r="T238" s="2"/>
      <c r="U238" s="2"/>
      <c r="V238" s="2"/>
      <c r="W238" s="2"/>
      <c r="X238" s="2"/>
      <c r="Y238" s="2"/>
      <c r="Z238" s="2"/>
      <c r="AA238" s="2"/>
      <c r="AC238" s="2" t="str">
        <f>INDEX(MF2図鑑!$B$3:$B$668,(ROW()-ROW(AC$2)),1)</f>
        <v>ライガー(特殊)</v>
      </c>
    </row>
    <row r="239" spans="10:29" x14ac:dyDescent="0.15">
      <c r="J239" s="2"/>
      <c r="K239" s="2"/>
      <c r="L239" s="2"/>
      <c r="M239" s="2"/>
      <c r="N239" s="2"/>
      <c r="O239" s="2"/>
      <c r="P239" s="2"/>
      <c r="Q239" s="2"/>
      <c r="R239" s="2"/>
      <c r="S239" s="2"/>
      <c r="T239" s="2"/>
      <c r="U239" s="2"/>
      <c r="V239" s="2"/>
      <c r="W239" s="2"/>
      <c r="X239" s="2"/>
      <c r="Y239" s="2"/>
      <c r="Z239" s="2"/>
      <c r="AA239" s="2"/>
      <c r="AC239" s="2" t="str">
        <f>INDEX(MF2図鑑!$B$3:$B$668,(ROW()-ROW(AC$2)),1)</f>
        <v>ハムライガー</v>
      </c>
    </row>
    <row r="240" spans="10:29" x14ac:dyDescent="0.15">
      <c r="J240" s="2"/>
      <c r="K240" s="2"/>
      <c r="L240" s="2"/>
      <c r="M240" s="2"/>
      <c r="N240" s="2"/>
      <c r="O240" s="2"/>
      <c r="P240" s="2"/>
      <c r="Q240" s="2"/>
      <c r="R240" s="2"/>
      <c r="S240" s="2"/>
      <c r="T240" s="2"/>
      <c r="U240" s="2"/>
      <c r="V240" s="2"/>
      <c r="W240" s="2"/>
      <c r="X240" s="2"/>
      <c r="Y240" s="2"/>
      <c r="Z240" s="2"/>
      <c r="AA240" s="2"/>
      <c r="AC240" s="2" t="str">
        <f>INDEX(MF2図鑑!$B$3:$B$668,(ROW()-ROW(AC$2)),1)</f>
        <v>ハムライガー(特殊)</v>
      </c>
    </row>
    <row r="241" spans="10:29" x14ac:dyDescent="0.15">
      <c r="J241" s="2"/>
      <c r="K241" s="2"/>
      <c r="L241" s="2"/>
      <c r="M241" s="2"/>
      <c r="N241" s="2"/>
      <c r="O241" s="2"/>
      <c r="P241" s="2"/>
      <c r="Q241" s="2"/>
      <c r="R241" s="2"/>
      <c r="S241" s="2"/>
      <c r="T241" s="2"/>
      <c r="U241" s="2"/>
      <c r="V241" s="2"/>
      <c r="W241" s="2"/>
      <c r="X241" s="2"/>
      <c r="Y241" s="2"/>
      <c r="Z241" s="2"/>
      <c r="AA241" s="2"/>
      <c r="AC241" s="2" t="str">
        <f>INDEX(MF2図鑑!$B$3:$B$668,(ROW()-ROW(AC$2)),1)</f>
        <v>バロン</v>
      </c>
    </row>
    <row r="242" spans="10:29" x14ac:dyDescent="0.15">
      <c r="J242" s="2"/>
      <c r="K242" s="2"/>
      <c r="L242" s="2"/>
      <c r="M242" s="2"/>
      <c r="N242" s="2"/>
      <c r="O242" s="2"/>
      <c r="P242" s="2"/>
      <c r="Q242" s="2"/>
      <c r="R242" s="2"/>
      <c r="S242" s="2"/>
      <c r="T242" s="2"/>
      <c r="U242" s="2"/>
      <c r="V242" s="2"/>
      <c r="W242" s="2"/>
      <c r="X242" s="2"/>
      <c r="Y242" s="2"/>
      <c r="Z242" s="2"/>
      <c r="AA242" s="2"/>
      <c r="AC242" s="2" t="str">
        <f>INDEX(MF2図鑑!$B$3:$B$668,(ROW()-ROW(AC$2)),1)</f>
        <v>モノアイ</v>
      </c>
    </row>
    <row r="243" spans="10:29" x14ac:dyDescent="0.15">
      <c r="J243" s="2"/>
      <c r="K243" s="2"/>
      <c r="L243" s="2"/>
      <c r="M243" s="2"/>
      <c r="N243" s="2"/>
      <c r="O243" s="2"/>
      <c r="P243" s="2"/>
      <c r="Q243" s="2"/>
      <c r="R243" s="2"/>
      <c r="S243" s="2"/>
      <c r="T243" s="2"/>
      <c r="U243" s="2"/>
      <c r="V243" s="2"/>
      <c r="W243" s="2"/>
      <c r="X243" s="2"/>
      <c r="Y243" s="2"/>
      <c r="Z243" s="2"/>
      <c r="AA243" s="2"/>
      <c r="AC243" s="2" t="str">
        <f>INDEX(MF2図鑑!$B$3:$B$668,(ROW()-ROW(AC$2)),1)</f>
        <v>アクアストライク</v>
      </c>
    </row>
    <row r="244" spans="10:29" x14ac:dyDescent="0.15">
      <c r="J244" s="2"/>
      <c r="K244" s="2"/>
      <c r="L244" s="2"/>
      <c r="M244" s="2"/>
      <c r="N244" s="2"/>
      <c r="O244" s="2"/>
      <c r="P244" s="2"/>
      <c r="Q244" s="2"/>
      <c r="R244" s="2"/>
      <c r="S244" s="2"/>
      <c r="T244" s="2"/>
      <c r="U244" s="2"/>
      <c r="V244" s="2"/>
      <c r="W244" s="2"/>
      <c r="X244" s="2"/>
      <c r="Y244" s="2"/>
      <c r="Z244" s="2"/>
      <c r="AA244" s="2"/>
      <c r="AC244" s="2" t="str">
        <f>INDEX(MF2図鑑!$B$3:$B$668,(ROW()-ROW(AC$2)),1)</f>
        <v>エコノキックス</v>
      </c>
    </row>
    <row r="245" spans="10:29" x14ac:dyDescent="0.15">
      <c r="J245" s="2"/>
      <c r="K245" s="2"/>
      <c r="L245" s="2"/>
      <c r="M245" s="2"/>
      <c r="N245" s="2"/>
      <c r="O245" s="2"/>
      <c r="P245" s="2"/>
      <c r="Q245" s="2"/>
      <c r="R245" s="2"/>
      <c r="S245" s="2"/>
      <c r="T245" s="2"/>
      <c r="U245" s="2"/>
      <c r="V245" s="2"/>
      <c r="W245" s="2"/>
      <c r="X245" s="2"/>
      <c r="Y245" s="2"/>
      <c r="Z245" s="2"/>
      <c r="AA245" s="2"/>
      <c r="AC245" s="2" t="str">
        <f>INDEX(MF2図鑑!$B$3:$B$668,(ROW()-ROW(AC$2)),1)</f>
        <v>エコノキックス(特殊)</v>
      </c>
    </row>
    <row r="246" spans="10:29" x14ac:dyDescent="0.15">
      <c r="J246" s="2"/>
      <c r="K246" s="2"/>
      <c r="L246" s="2"/>
      <c r="M246" s="2"/>
      <c r="N246" s="2"/>
      <c r="O246" s="2"/>
      <c r="P246" s="2"/>
      <c r="Q246" s="2"/>
      <c r="R246" s="2"/>
      <c r="S246" s="2"/>
      <c r="T246" s="2"/>
      <c r="U246" s="2"/>
      <c r="V246" s="2"/>
      <c r="W246" s="2"/>
      <c r="X246" s="2"/>
      <c r="Y246" s="2"/>
      <c r="Z246" s="2"/>
      <c r="AA246" s="2"/>
      <c r="AC246" s="2" t="str">
        <f>INDEX(MF2図鑑!$B$3:$B$668,(ROW()-ROW(AC$2)),1)</f>
        <v>テラードッグ</v>
      </c>
    </row>
    <row r="247" spans="10:29" x14ac:dyDescent="0.15">
      <c r="J247" s="2"/>
      <c r="K247" s="2"/>
      <c r="L247" s="2"/>
      <c r="M247" s="2"/>
      <c r="N247" s="2"/>
      <c r="O247" s="2"/>
      <c r="P247" s="2"/>
      <c r="Q247" s="2"/>
      <c r="R247" s="2"/>
      <c r="S247" s="2"/>
      <c r="T247" s="2"/>
      <c r="U247" s="2"/>
      <c r="V247" s="2"/>
      <c r="W247" s="2"/>
      <c r="X247" s="2"/>
      <c r="Y247" s="2"/>
      <c r="Z247" s="2"/>
      <c r="AA247" s="2"/>
      <c r="AC247" s="2" t="str">
        <f>INDEX(MF2図鑑!$B$3:$B$668,(ROW()-ROW(AC$2)),1)</f>
        <v>テラードッグ(特殊)</v>
      </c>
    </row>
    <row r="248" spans="10:29" x14ac:dyDescent="0.15">
      <c r="J248" s="2"/>
      <c r="K248" s="2"/>
      <c r="L248" s="2"/>
      <c r="M248" s="2"/>
      <c r="N248" s="2"/>
      <c r="O248" s="2"/>
      <c r="P248" s="2"/>
      <c r="Q248" s="2"/>
      <c r="R248" s="2"/>
      <c r="S248" s="2"/>
      <c r="T248" s="2"/>
      <c r="U248" s="2"/>
      <c r="V248" s="2"/>
      <c r="W248" s="2"/>
      <c r="X248" s="2"/>
      <c r="Y248" s="2"/>
      <c r="Z248" s="2"/>
      <c r="AA248" s="2"/>
      <c r="AC248" s="2" t="str">
        <f>INDEX(MF2図鑑!$B$3:$B$668,(ROW()-ROW(AC$2)),1)</f>
        <v>ヤクトハウンド</v>
      </c>
    </row>
    <row r="249" spans="10:29" x14ac:dyDescent="0.15">
      <c r="J249" s="2"/>
      <c r="K249" s="2"/>
      <c r="L249" s="2"/>
      <c r="M249" s="2"/>
      <c r="N249" s="2"/>
      <c r="O249" s="2"/>
      <c r="P249" s="2"/>
      <c r="Q249" s="2"/>
      <c r="R249" s="2"/>
      <c r="S249" s="2"/>
      <c r="T249" s="2"/>
      <c r="U249" s="2"/>
      <c r="V249" s="2"/>
      <c r="W249" s="2"/>
      <c r="X249" s="2"/>
      <c r="Y249" s="2"/>
      <c r="Z249" s="2"/>
      <c r="AA249" s="2"/>
      <c r="AC249" s="2" t="str">
        <f>INDEX(MF2図鑑!$B$3:$B$668,(ROW()-ROW(AC$2)),1)</f>
        <v>ケルベロス</v>
      </c>
    </row>
    <row r="250" spans="10:29" x14ac:dyDescent="0.15">
      <c r="J250" s="2"/>
      <c r="K250" s="2"/>
      <c r="L250" s="2"/>
      <c r="M250" s="2"/>
      <c r="N250" s="2"/>
      <c r="O250" s="2"/>
      <c r="P250" s="2"/>
      <c r="Q250" s="2"/>
      <c r="R250" s="2"/>
      <c r="S250" s="2"/>
      <c r="T250" s="2"/>
      <c r="U250" s="2"/>
      <c r="V250" s="2"/>
      <c r="W250" s="2"/>
      <c r="X250" s="2"/>
      <c r="Y250" s="2"/>
      <c r="Z250" s="2"/>
      <c r="AA250" s="2"/>
      <c r="AC250" s="2" t="str">
        <f>INDEX(MF2図鑑!$B$3:$B$668,(ROW()-ROW(AC$2)),1)</f>
        <v>シロ</v>
      </c>
    </row>
    <row r="251" spans="10:29" x14ac:dyDescent="0.15">
      <c r="J251" s="2"/>
      <c r="K251" s="2"/>
      <c r="L251" s="2"/>
      <c r="M251" s="2"/>
      <c r="N251" s="2"/>
      <c r="O251" s="2"/>
      <c r="P251" s="2"/>
      <c r="Q251" s="2"/>
      <c r="R251" s="2"/>
      <c r="S251" s="2"/>
      <c r="T251" s="2"/>
      <c r="U251" s="2"/>
      <c r="V251" s="2"/>
      <c r="W251" s="2"/>
      <c r="X251" s="2"/>
      <c r="Y251" s="2"/>
      <c r="Z251" s="2"/>
      <c r="AA251" s="2"/>
      <c r="AC251" s="2" t="str">
        <f>INDEX(MF2図鑑!$B$3:$B$668,(ROW()-ROW(AC$2)),1)</f>
        <v>シロ(レア1)</v>
      </c>
    </row>
    <row r="252" spans="10:29" x14ac:dyDescent="0.15">
      <c r="J252" s="2"/>
      <c r="K252" s="2"/>
      <c r="L252" s="2"/>
      <c r="M252" s="2"/>
      <c r="N252" s="2"/>
      <c r="O252" s="2"/>
      <c r="P252" s="2"/>
      <c r="Q252" s="2"/>
      <c r="R252" s="2"/>
      <c r="S252" s="2"/>
      <c r="T252" s="2"/>
      <c r="U252" s="2"/>
      <c r="V252" s="2"/>
      <c r="W252" s="2"/>
      <c r="X252" s="2"/>
      <c r="Y252" s="2"/>
      <c r="Z252" s="2"/>
      <c r="AA252" s="2"/>
      <c r="AC252" s="2" t="str">
        <f>INDEX(MF2図鑑!$B$3:$B$668,(ROW()-ROW(AC$2)),1)</f>
        <v>シロ(レア2)</v>
      </c>
    </row>
    <row r="253" spans="10:29" x14ac:dyDescent="0.15">
      <c r="J253" s="2"/>
      <c r="K253" s="2"/>
      <c r="L253" s="2"/>
      <c r="M253" s="2"/>
      <c r="N253" s="2"/>
      <c r="O253" s="2"/>
      <c r="P253" s="2"/>
      <c r="Q253" s="2"/>
      <c r="R253" s="2"/>
      <c r="S253" s="2"/>
      <c r="T253" s="2"/>
      <c r="U253" s="2"/>
      <c r="V253" s="2"/>
      <c r="W253" s="2"/>
      <c r="X253" s="2"/>
      <c r="Y253" s="2"/>
      <c r="Z253" s="2"/>
      <c r="AA253" s="2"/>
      <c r="AC253" s="2" t="str">
        <f>INDEX(MF2図鑑!$B$3:$B$668,(ROW()-ROW(AC$2)),1)</f>
        <v>シロ(レア3)</v>
      </c>
    </row>
    <row r="254" spans="10:29" x14ac:dyDescent="0.15">
      <c r="J254" s="2"/>
      <c r="K254" s="2"/>
      <c r="L254" s="2"/>
      <c r="M254" s="2"/>
      <c r="N254" s="2"/>
      <c r="O254" s="2"/>
      <c r="P254" s="2"/>
      <c r="Q254" s="2"/>
      <c r="R254" s="2"/>
      <c r="S254" s="2"/>
      <c r="T254" s="2"/>
      <c r="U254" s="2"/>
      <c r="V254" s="2"/>
      <c r="W254" s="2"/>
      <c r="X254" s="2"/>
      <c r="Y254" s="2"/>
      <c r="Z254" s="2"/>
      <c r="AA254" s="2"/>
      <c r="AC254" s="2" t="str">
        <f>INDEX(MF2図鑑!$B$3:$B$668,(ROW()-ROW(AC$2)),1)</f>
        <v>キンダーホップ</v>
      </c>
    </row>
    <row r="255" spans="10:29" x14ac:dyDescent="0.15">
      <c r="J255" s="2"/>
      <c r="K255" s="2"/>
      <c r="L255" s="2"/>
      <c r="M255" s="2"/>
      <c r="N255" s="2"/>
      <c r="O255" s="2"/>
      <c r="P255" s="2"/>
      <c r="Q255" s="2"/>
      <c r="R255" s="2"/>
      <c r="S255" s="2"/>
      <c r="T255" s="2"/>
      <c r="U255" s="2"/>
      <c r="V255" s="2"/>
      <c r="W255" s="2"/>
      <c r="X255" s="2"/>
      <c r="Y255" s="2"/>
      <c r="Z255" s="2"/>
      <c r="AA255" s="2"/>
      <c r="AC255" s="2" t="str">
        <f>INDEX(MF2図鑑!$B$3:$B$668,(ROW()-ROW(AC$2)),1)</f>
        <v>トビカサゴ</v>
      </c>
    </row>
    <row r="256" spans="10:29" x14ac:dyDescent="0.15">
      <c r="J256" s="2"/>
      <c r="K256" s="2"/>
      <c r="L256" s="2"/>
      <c r="M256" s="2"/>
      <c r="N256" s="2"/>
      <c r="O256" s="2"/>
      <c r="P256" s="2"/>
      <c r="Q256" s="2"/>
      <c r="R256" s="2"/>
      <c r="S256" s="2"/>
      <c r="T256" s="2"/>
      <c r="U256" s="2"/>
      <c r="V256" s="2"/>
      <c r="W256" s="2"/>
      <c r="X256" s="2"/>
      <c r="Y256" s="2"/>
      <c r="Z256" s="2"/>
      <c r="AA256" s="2"/>
      <c r="AC256" s="2" t="str">
        <f>INDEX(MF2図鑑!$B$3:$B$668,(ROW()-ROW(AC$2)),1)</f>
        <v>クリック</v>
      </c>
    </row>
    <row r="257" spans="10:29" x14ac:dyDescent="0.15">
      <c r="J257" s="2"/>
      <c r="K257" s="2"/>
      <c r="L257" s="2"/>
      <c r="M257" s="2"/>
      <c r="N257" s="2"/>
      <c r="O257" s="2"/>
      <c r="P257" s="2"/>
      <c r="Q257" s="2"/>
      <c r="R257" s="2"/>
      <c r="S257" s="2"/>
      <c r="T257" s="2"/>
      <c r="U257" s="2"/>
      <c r="V257" s="2"/>
      <c r="W257" s="2"/>
      <c r="X257" s="2"/>
      <c r="Y257" s="2"/>
      <c r="Z257" s="2"/>
      <c r="AA257" s="2"/>
      <c r="AC257" s="2" t="str">
        <f>INDEX(MF2図鑑!$B$3:$B$668,(ROW()-ROW(AC$2)),1)</f>
        <v>ホッパー</v>
      </c>
    </row>
    <row r="258" spans="10:29" x14ac:dyDescent="0.15">
      <c r="J258" s="2"/>
      <c r="K258" s="2"/>
      <c r="L258" s="2"/>
      <c r="M258" s="2"/>
      <c r="N258" s="2"/>
      <c r="O258" s="2"/>
      <c r="P258" s="2"/>
      <c r="Q258" s="2"/>
      <c r="R258" s="2"/>
      <c r="S258" s="2"/>
      <c r="T258" s="2"/>
      <c r="U258" s="2"/>
      <c r="V258" s="2"/>
      <c r="W258" s="2"/>
      <c r="X258" s="2"/>
      <c r="Y258" s="2"/>
      <c r="Z258" s="2"/>
      <c r="AA258" s="2"/>
      <c r="AC258" s="2" t="str">
        <f>INDEX(MF2図鑑!$B$3:$B$668,(ROW()-ROW(AC$2)),1)</f>
        <v>ホッパー(特殊)</v>
      </c>
    </row>
    <row r="259" spans="10:29" x14ac:dyDescent="0.15">
      <c r="J259" s="2"/>
      <c r="K259" s="2"/>
      <c r="L259" s="2"/>
      <c r="M259" s="2"/>
      <c r="N259" s="2"/>
      <c r="O259" s="2"/>
      <c r="P259" s="2"/>
      <c r="Q259" s="2"/>
      <c r="R259" s="2"/>
      <c r="S259" s="2"/>
      <c r="T259" s="2"/>
      <c r="U259" s="2"/>
      <c r="V259" s="2"/>
      <c r="W259" s="2"/>
      <c r="X259" s="2"/>
      <c r="Y259" s="2"/>
      <c r="Z259" s="2"/>
      <c r="AA259" s="2"/>
      <c r="AC259" s="2" t="str">
        <f>INDEX(MF2図鑑!$B$3:$B$668,(ROW()-ROW(AC$2)),1)</f>
        <v>ワガハイ</v>
      </c>
    </row>
    <row r="260" spans="10:29" x14ac:dyDescent="0.15">
      <c r="J260" s="2"/>
      <c r="K260" s="2"/>
      <c r="L260" s="2"/>
      <c r="M260" s="2"/>
      <c r="N260" s="2"/>
      <c r="O260" s="2"/>
      <c r="P260" s="2"/>
      <c r="Q260" s="2"/>
      <c r="R260" s="2"/>
      <c r="S260" s="2"/>
      <c r="T260" s="2"/>
      <c r="U260" s="2"/>
      <c r="V260" s="2"/>
      <c r="W260" s="2"/>
      <c r="X260" s="2"/>
      <c r="Y260" s="2"/>
      <c r="Z260" s="2"/>
      <c r="AA260" s="2"/>
      <c r="AC260" s="2" t="str">
        <f>INDEX(MF2図鑑!$B$3:$B$668,(ROW()-ROW(AC$2)),1)</f>
        <v>エメラルドアイ</v>
      </c>
    </row>
    <row r="261" spans="10:29" x14ac:dyDescent="0.15">
      <c r="J261" s="2"/>
      <c r="K261" s="2"/>
      <c r="L261" s="2"/>
      <c r="M261" s="2"/>
      <c r="N261" s="2"/>
      <c r="O261" s="2"/>
      <c r="P261" s="2"/>
      <c r="Q261" s="2"/>
      <c r="R261" s="2"/>
      <c r="S261" s="2"/>
      <c r="T261" s="2"/>
      <c r="U261" s="2"/>
      <c r="V261" s="2"/>
      <c r="W261" s="2"/>
      <c r="X261" s="2"/>
      <c r="Y261" s="2"/>
      <c r="Z261" s="2"/>
      <c r="AA261" s="2"/>
      <c r="AC261" s="2" t="str">
        <f>INDEX(MF2図鑑!$B$3:$B$668,(ROW()-ROW(AC$2)),1)</f>
        <v>スプリンガー</v>
      </c>
    </row>
    <row r="262" spans="10:29" x14ac:dyDescent="0.15">
      <c r="J262" s="2"/>
      <c r="K262" s="2"/>
      <c r="L262" s="2"/>
      <c r="M262" s="2"/>
      <c r="N262" s="2"/>
      <c r="O262" s="2"/>
      <c r="P262" s="2"/>
      <c r="Q262" s="2"/>
      <c r="R262" s="2"/>
      <c r="S262" s="2"/>
      <c r="T262" s="2"/>
      <c r="U262" s="2"/>
      <c r="V262" s="2"/>
      <c r="W262" s="2"/>
      <c r="X262" s="2"/>
      <c r="Y262" s="2"/>
      <c r="Z262" s="2"/>
      <c r="AA262" s="2"/>
      <c r="AC262" s="2" t="str">
        <f>INDEX(MF2図鑑!$B$3:$B$668,(ROW()-ROW(AC$2)),1)</f>
        <v>ウシロメデス</v>
      </c>
    </row>
    <row r="263" spans="10:29" x14ac:dyDescent="0.15">
      <c r="J263" s="2"/>
      <c r="K263" s="2"/>
      <c r="L263" s="2"/>
      <c r="M263" s="2"/>
      <c r="N263" s="2"/>
      <c r="O263" s="2"/>
      <c r="P263" s="2"/>
      <c r="Q263" s="2"/>
      <c r="R263" s="2"/>
      <c r="S263" s="2"/>
      <c r="T263" s="2"/>
      <c r="U263" s="2"/>
      <c r="V263" s="2"/>
      <c r="W263" s="2"/>
      <c r="X263" s="2"/>
      <c r="Y263" s="2"/>
      <c r="Z263" s="2"/>
      <c r="AA263" s="2"/>
      <c r="AC263" s="2" t="str">
        <f>INDEX(MF2図鑑!$B$3:$B$668,(ROW()-ROW(AC$2)),1)</f>
        <v>ウシロメデス(特殊)</v>
      </c>
    </row>
    <row r="264" spans="10:29" x14ac:dyDescent="0.15">
      <c r="J264" s="2"/>
      <c r="K264" s="2"/>
      <c r="L264" s="2"/>
      <c r="M264" s="2"/>
      <c r="N264" s="2"/>
      <c r="O264" s="2"/>
      <c r="P264" s="2"/>
      <c r="Q264" s="2"/>
      <c r="R264" s="2"/>
      <c r="S264" s="2"/>
      <c r="T264" s="2"/>
      <c r="U264" s="2"/>
      <c r="V264" s="2"/>
      <c r="W264" s="2"/>
      <c r="X264" s="2"/>
      <c r="Y264" s="2"/>
      <c r="Z264" s="2"/>
      <c r="AA264" s="2"/>
      <c r="AC264" s="2" t="str">
        <f>INDEX(MF2図鑑!$B$3:$B$668,(ROW()-ROW(AC$2)),1)</f>
        <v>パチクリ</v>
      </c>
    </row>
    <row r="265" spans="10:29" x14ac:dyDescent="0.15">
      <c r="J265" s="2"/>
      <c r="K265" s="2"/>
      <c r="L265" s="2"/>
      <c r="M265" s="2"/>
      <c r="N265" s="2"/>
      <c r="O265" s="2"/>
      <c r="P265" s="2"/>
      <c r="Q265" s="2"/>
      <c r="R265" s="2"/>
      <c r="S265" s="2"/>
      <c r="T265" s="2"/>
      <c r="U265" s="2"/>
      <c r="V265" s="2"/>
      <c r="W265" s="2"/>
      <c r="X265" s="2"/>
      <c r="Y265" s="2"/>
      <c r="Z265" s="2"/>
      <c r="AA265" s="2"/>
      <c r="AC265" s="2" t="str">
        <f>INDEX(MF2図鑑!$B$3:$B$668,(ROW()-ROW(AC$2)),1)</f>
        <v>サクラホップ</v>
      </c>
    </row>
    <row r="266" spans="10:29" x14ac:dyDescent="0.15">
      <c r="J266" s="2"/>
      <c r="K266" s="2"/>
      <c r="L266" s="2"/>
      <c r="M266" s="2"/>
      <c r="N266" s="2"/>
      <c r="O266" s="2"/>
      <c r="P266" s="2"/>
      <c r="Q266" s="2"/>
      <c r="R266" s="2"/>
      <c r="S266" s="2"/>
      <c r="T266" s="2"/>
      <c r="U266" s="2"/>
      <c r="V266" s="2"/>
      <c r="W266" s="2"/>
      <c r="X266" s="2"/>
      <c r="Y266" s="2"/>
      <c r="Z266" s="2"/>
      <c r="AA266" s="2"/>
      <c r="AC266" s="2" t="str">
        <f>INDEX(MF2図鑑!$B$3:$B$668,(ROW()-ROW(AC$2)),1)</f>
        <v>サクラホップ(特殊)</v>
      </c>
    </row>
    <row r="267" spans="10:29" x14ac:dyDescent="0.15">
      <c r="J267" s="2"/>
      <c r="K267" s="2"/>
      <c r="L267" s="2"/>
      <c r="M267" s="2"/>
      <c r="N267" s="2"/>
      <c r="O267" s="2"/>
      <c r="P267" s="2"/>
      <c r="Q267" s="2"/>
      <c r="R267" s="2"/>
      <c r="S267" s="2"/>
      <c r="T267" s="2"/>
      <c r="U267" s="2"/>
      <c r="V267" s="2"/>
      <c r="W267" s="2"/>
      <c r="X267" s="2"/>
      <c r="Y267" s="2"/>
      <c r="Z267" s="2"/>
      <c r="AA267" s="2"/>
      <c r="AC267" s="2" t="str">
        <f>INDEX(MF2図鑑!$B$3:$B$668,(ROW()-ROW(AC$2)),1)</f>
        <v>ワイロ</v>
      </c>
    </row>
    <row r="268" spans="10:29" x14ac:dyDescent="0.15">
      <c r="J268" s="2"/>
      <c r="K268" s="2"/>
      <c r="L268" s="2"/>
      <c r="M268" s="2"/>
      <c r="N268" s="2"/>
      <c r="O268" s="2"/>
      <c r="P268" s="2"/>
      <c r="Q268" s="2"/>
      <c r="R268" s="2"/>
      <c r="S268" s="2"/>
      <c r="T268" s="2"/>
      <c r="U268" s="2"/>
      <c r="V268" s="2"/>
      <c r="W268" s="2"/>
      <c r="X268" s="2"/>
      <c r="Y268" s="2"/>
      <c r="Z268" s="2"/>
      <c r="AA268" s="2"/>
      <c r="AC268" s="2" t="str">
        <f>INDEX(MF2図鑑!$B$3:$B$668,(ROW()-ROW(AC$2)),1)</f>
        <v>ハネボックリ</v>
      </c>
    </row>
    <row r="269" spans="10:29" x14ac:dyDescent="0.15">
      <c r="J269" s="2"/>
      <c r="K269" s="2"/>
      <c r="L269" s="2"/>
      <c r="M269" s="2"/>
      <c r="N269" s="2"/>
      <c r="O269" s="2"/>
      <c r="P269" s="2"/>
      <c r="Q269" s="2"/>
      <c r="R269" s="2"/>
      <c r="S269" s="2"/>
      <c r="T269" s="2"/>
      <c r="U269" s="2"/>
      <c r="V269" s="2"/>
      <c r="W269" s="2"/>
      <c r="X269" s="2"/>
      <c r="Y269" s="2"/>
      <c r="Z269" s="2"/>
      <c r="AA269" s="2"/>
      <c r="AC269" s="2" t="str">
        <f>INDEX(MF2図鑑!$B$3:$B$668,(ROW()-ROW(AC$2)),1)</f>
        <v>ケロッパー</v>
      </c>
    </row>
    <row r="270" spans="10:29" x14ac:dyDescent="0.15">
      <c r="J270" s="2"/>
      <c r="K270" s="2"/>
      <c r="L270" s="2"/>
      <c r="M270" s="2"/>
      <c r="N270" s="2"/>
      <c r="O270" s="2"/>
      <c r="P270" s="2"/>
      <c r="Q270" s="2"/>
      <c r="R270" s="2"/>
      <c r="S270" s="2"/>
      <c r="T270" s="2"/>
      <c r="U270" s="2"/>
      <c r="V270" s="2"/>
      <c r="W270" s="2"/>
      <c r="X270" s="2"/>
      <c r="Y270" s="2"/>
      <c r="Z270" s="2"/>
      <c r="AA270" s="2"/>
      <c r="AC270" s="2" t="str">
        <f>INDEX(MF2図鑑!$B$3:$B$668,(ROW()-ROW(AC$2)),1)</f>
        <v>ケロッパー（レア1)</v>
      </c>
    </row>
    <row r="271" spans="10:29" x14ac:dyDescent="0.15">
      <c r="J271" s="2"/>
      <c r="K271" s="2"/>
      <c r="L271" s="2"/>
      <c r="M271" s="2"/>
      <c r="N271" s="2"/>
      <c r="O271" s="2"/>
      <c r="P271" s="2"/>
      <c r="Q271" s="2"/>
      <c r="R271" s="2"/>
      <c r="S271" s="2"/>
      <c r="T271" s="2"/>
      <c r="U271" s="2"/>
      <c r="V271" s="2"/>
      <c r="W271" s="2"/>
      <c r="X271" s="2"/>
      <c r="Y271" s="2"/>
      <c r="Z271" s="2"/>
      <c r="AA271" s="2"/>
      <c r="AC271" s="2" t="str">
        <f>INDEX(MF2図鑑!$B$3:$B$668,(ROW()-ROW(AC$2)),1)</f>
        <v>ケロッパー（レア2）</v>
      </c>
    </row>
    <row r="272" spans="10:29" x14ac:dyDescent="0.15">
      <c r="J272" s="2"/>
      <c r="K272" s="2"/>
      <c r="L272" s="2"/>
      <c r="M272" s="2"/>
      <c r="N272" s="2"/>
      <c r="O272" s="2"/>
      <c r="P272" s="2"/>
      <c r="Q272" s="2"/>
      <c r="R272" s="2"/>
      <c r="S272" s="2"/>
      <c r="T272" s="2"/>
      <c r="U272" s="2"/>
      <c r="V272" s="2"/>
      <c r="W272" s="2"/>
      <c r="X272" s="2"/>
      <c r="Y272" s="2"/>
      <c r="Z272" s="2"/>
      <c r="AA272" s="2"/>
      <c r="AC272" s="2" t="str">
        <f>INDEX(MF2図鑑!$B$3:$B$668,(ROW()-ROW(AC$2)),1)</f>
        <v>ケロッパー(データのみ)</v>
      </c>
    </row>
    <row r="273" spans="10:29" x14ac:dyDescent="0.15">
      <c r="J273" s="2"/>
      <c r="K273" s="2"/>
      <c r="L273" s="2"/>
      <c r="M273" s="2"/>
      <c r="N273" s="2"/>
      <c r="O273" s="2"/>
      <c r="P273" s="2"/>
      <c r="Q273" s="2"/>
      <c r="R273" s="2"/>
      <c r="S273" s="2"/>
      <c r="T273" s="2"/>
      <c r="U273" s="2"/>
      <c r="V273" s="2"/>
      <c r="W273" s="2"/>
      <c r="X273" s="2"/>
      <c r="Y273" s="2"/>
      <c r="Z273" s="2"/>
      <c r="AA273" s="2"/>
      <c r="AC273" s="2" t="str">
        <f>INDEX(MF2図鑑!$B$3:$B$668,(ROW()-ROW(AC$2)),1)</f>
        <v>ヴァージアハピ</v>
      </c>
    </row>
    <row r="274" spans="10:29" x14ac:dyDescent="0.15">
      <c r="J274" s="2"/>
      <c r="K274" s="2"/>
      <c r="L274" s="2"/>
      <c r="M274" s="2"/>
      <c r="N274" s="2"/>
      <c r="O274" s="2"/>
      <c r="P274" s="2"/>
      <c r="Q274" s="2"/>
      <c r="R274" s="2"/>
      <c r="S274" s="2"/>
      <c r="T274" s="2"/>
      <c r="U274" s="2"/>
      <c r="V274" s="2"/>
      <c r="W274" s="2"/>
      <c r="X274" s="2"/>
      <c r="Y274" s="2"/>
      <c r="Z274" s="2"/>
      <c r="AA274" s="2"/>
      <c r="AC274" s="2" t="str">
        <f>INDEX(MF2図鑑!$B$3:$B$668,(ROW()-ROW(AC$2)),1)</f>
        <v>ロックブラッド</v>
      </c>
    </row>
    <row r="275" spans="10:29" x14ac:dyDescent="0.15">
      <c r="J275" s="2"/>
      <c r="K275" s="2"/>
      <c r="L275" s="2"/>
      <c r="M275" s="2"/>
      <c r="N275" s="2"/>
      <c r="O275" s="2"/>
      <c r="P275" s="2"/>
      <c r="Q275" s="2"/>
      <c r="R275" s="2"/>
      <c r="S275" s="2"/>
      <c r="T275" s="2"/>
      <c r="U275" s="2"/>
      <c r="V275" s="2"/>
      <c r="W275" s="2"/>
      <c r="X275" s="2"/>
      <c r="Y275" s="2"/>
      <c r="Z275" s="2"/>
      <c r="AA275" s="2"/>
      <c r="AC275" s="2" t="str">
        <f>INDEX(MF2図鑑!$B$3:$B$668,(ROW()-ROW(AC$2)),1)</f>
        <v>ウロコウサギ</v>
      </c>
    </row>
    <row r="276" spans="10:29" x14ac:dyDescent="0.15">
      <c r="J276" s="2"/>
      <c r="K276" s="2"/>
      <c r="L276" s="2"/>
      <c r="M276" s="2"/>
      <c r="N276" s="2"/>
      <c r="O276" s="2"/>
      <c r="P276" s="2"/>
      <c r="Q276" s="2"/>
      <c r="R276" s="2"/>
      <c r="S276" s="2"/>
      <c r="T276" s="2"/>
      <c r="U276" s="2"/>
      <c r="V276" s="2"/>
      <c r="W276" s="2"/>
      <c r="X276" s="2"/>
      <c r="Y276" s="2"/>
      <c r="Z276" s="2"/>
      <c r="AA276" s="2"/>
      <c r="AC276" s="2" t="str">
        <f>INDEX(MF2図鑑!$B$3:$B$668,(ROW()-ROW(AC$2)),1)</f>
        <v>パルスコーン</v>
      </c>
    </row>
    <row r="277" spans="10:29" x14ac:dyDescent="0.15">
      <c r="J277" s="2"/>
      <c r="K277" s="2"/>
      <c r="L277" s="2"/>
      <c r="M277" s="2"/>
      <c r="N277" s="2"/>
      <c r="O277" s="2"/>
      <c r="P277" s="2"/>
      <c r="Q277" s="2"/>
      <c r="R277" s="2"/>
      <c r="S277" s="2"/>
      <c r="T277" s="2"/>
      <c r="U277" s="2"/>
      <c r="V277" s="2"/>
      <c r="W277" s="2"/>
      <c r="X277" s="2"/>
      <c r="Y277" s="2"/>
      <c r="Z277" s="2"/>
      <c r="AA277" s="2"/>
      <c r="AC277" s="2" t="str">
        <f>INDEX(MF2図鑑!$B$3:$B$668,(ROW()-ROW(AC$2)),1)</f>
        <v>ハム</v>
      </c>
    </row>
    <row r="278" spans="10:29" x14ac:dyDescent="0.15">
      <c r="J278" s="2"/>
      <c r="K278" s="2"/>
      <c r="L278" s="2"/>
      <c r="M278" s="2"/>
      <c r="N278" s="2"/>
      <c r="O278" s="2"/>
      <c r="P278" s="2"/>
      <c r="Q278" s="2"/>
      <c r="R278" s="2"/>
      <c r="S278" s="2"/>
      <c r="T278" s="2"/>
      <c r="U278" s="2"/>
      <c r="V278" s="2"/>
      <c r="W278" s="2"/>
      <c r="X278" s="2"/>
      <c r="Y278" s="2"/>
      <c r="Z278" s="2"/>
      <c r="AA278" s="2"/>
      <c r="AC278" s="2" t="str">
        <f>INDEX(MF2図鑑!$B$3:$B$668,(ROW()-ROW(AC$2)),1)</f>
        <v>ハム(特殊)</v>
      </c>
    </row>
    <row r="279" spans="10:29" x14ac:dyDescent="0.15">
      <c r="J279" s="2"/>
      <c r="K279" s="2"/>
      <c r="L279" s="2"/>
      <c r="M279" s="2"/>
      <c r="N279" s="2"/>
      <c r="O279" s="2"/>
      <c r="P279" s="2"/>
      <c r="Q279" s="2"/>
      <c r="R279" s="2"/>
      <c r="S279" s="2"/>
      <c r="T279" s="2"/>
      <c r="U279" s="2"/>
      <c r="V279" s="2"/>
      <c r="W279" s="2"/>
      <c r="X279" s="2"/>
      <c r="Y279" s="2"/>
      <c r="Z279" s="2"/>
      <c r="AA279" s="2"/>
      <c r="AC279" s="2" t="str">
        <f>INDEX(MF2図鑑!$B$3:$B$668,(ROW()-ROW(AC$2)),1)</f>
        <v>ハムオウジ</v>
      </c>
    </row>
    <row r="280" spans="10:29" x14ac:dyDescent="0.15">
      <c r="J280" s="2"/>
      <c r="K280" s="2"/>
      <c r="L280" s="2"/>
      <c r="M280" s="2"/>
      <c r="N280" s="2"/>
      <c r="O280" s="2"/>
      <c r="P280" s="2"/>
      <c r="Q280" s="2"/>
      <c r="R280" s="2"/>
      <c r="S280" s="2"/>
      <c r="T280" s="2"/>
      <c r="U280" s="2"/>
      <c r="V280" s="2"/>
      <c r="W280" s="2"/>
      <c r="X280" s="2"/>
      <c r="Y280" s="2"/>
      <c r="Z280" s="2"/>
      <c r="AA280" s="2"/>
      <c r="AC280" s="2" t="str">
        <f>INDEX(MF2図鑑!$B$3:$B$668,(ROW()-ROW(AC$2)),1)</f>
        <v>ハムオウジ(特殊)</v>
      </c>
    </row>
    <row r="281" spans="10:29" x14ac:dyDescent="0.15">
      <c r="J281" s="2"/>
      <c r="K281" s="2"/>
      <c r="L281" s="2"/>
      <c r="M281" s="2"/>
      <c r="N281" s="2"/>
      <c r="O281" s="2"/>
      <c r="P281" s="2"/>
      <c r="Q281" s="2"/>
      <c r="R281" s="2"/>
      <c r="S281" s="2"/>
      <c r="T281" s="2"/>
      <c r="U281" s="2"/>
      <c r="V281" s="2"/>
      <c r="W281" s="2"/>
      <c r="X281" s="2"/>
      <c r="Y281" s="2"/>
      <c r="Z281" s="2"/>
      <c r="AA281" s="2"/>
      <c r="AC281" s="2" t="str">
        <f>INDEX(MF2図鑑!$B$3:$B$668,(ROW()-ROW(AC$2)),1)</f>
        <v>クロスフォーアイ</v>
      </c>
    </row>
    <row r="282" spans="10:29" x14ac:dyDescent="0.15">
      <c r="J282" s="2"/>
      <c r="K282" s="2"/>
      <c r="L282" s="2"/>
      <c r="M282" s="2"/>
      <c r="N282" s="2"/>
      <c r="O282" s="2"/>
      <c r="P282" s="2"/>
      <c r="Q282" s="2"/>
      <c r="R282" s="2"/>
      <c r="S282" s="2"/>
      <c r="T282" s="2"/>
      <c r="U282" s="2"/>
      <c r="V282" s="2"/>
      <c r="W282" s="2"/>
      <c r="X282" s="2"/>
      <c r="Y282" s="2"/>
      <c r="Z282" s="2"/>
      <c r="AA282" s="2"/>
      <c r="AC282" s="2" t="str">
        <f>INDEX(MF2図鑑!$B$3:$B$668,(ROW()-ROW(AC$2)),1)</f>
        <v>ブルーフレア</v>
      </c>
    </row>
    <row r="283" spans="10:29" x14ac:dyDescent="0.15">
      <c r="J283" s="2"/>
      <c r="K283" s="2"/>
      <c r="L283" s="2"/>
      <c r="M283" s="2"/>
      <c r="N283" s="2"/>
      <c r="O283" s="2"/>
      <c r="P283" s="2"/>
      <c r="Q283" s="2"/>
      <c r="R283" s="2"/>
      <c r="S283" s="2"/>
      <c r="T283" s="2"/>
      <c r="U283" s="2"/>
      <c r="V283" s="2"/>
      <c r="W283" s="2"/>
      <c r="X283" s="2"/>
      <c r="Y283" s="2"/>
      <c r="Z283" s="2"/>
      <c r="AA283" s="2"/>
      <c r="AC283" s="2" t="str">
        <f>INDEX(MF2図鑑!$B$3:$B$668,(ROW()-ROW(AC$2)),1)</f>
        <v>ハムリーフ</v>
      </c>
    </row>
    <row r="284" spans="10:29" x14ac:dyDescent="0.15">
      <c r="J284" s="2"/>
      <c r="K284" s="2"/>
      <c r="L284" s="2"/>
      <c r="M284" s="2"/>
      <c r="N284" s="2"/>
      <c r="O284" s="2"/>
      <c r="P284" s="2"/>
      <c r="Q284" s="2"/>
      <c r="R284" s="2"/>
      <c r="S284" s="2"/>
      <c r="T284" s="2"/>
      <c r="U284" s="2"/>
      <c r="V284" s="2"/>
      <c r="W284" s="2"/>
      <c r="X284" s="2"/>
      <c r="Y284" s="2"/>
      <c r="Z284" s="2"/>
      <c r="AA284" s="2"/>
      <c r="AC284" s="2" t="str">
        <f>INDEX(MF2図鑑!$B$3:$B$668,(ROW()-ROW(AC$2)),1)</f>
        <v>ダークハム</v>
      </c>
    </row>
    <row r="285" spans="10:29" x14ac:dyDescent="0.15">
      <c r="J285" s="2"/>
      <c r="K285" s="2"/>
      <c r="L285" s="2"/>
      <c r="M285" s="2"/>
      <c r="N285" s="2"/>
      <c r="O285" s="2"/>
      <c r="P285" s="2"/>
      <c r="Q285" s="2"/>
      <c r="R285" s="2"/>
      <c r="S285" s="2"/>
      <c r="T285" s="2"/>
      <c r="U285" s="2"/>
      <c r="V285" s="2"/>
      <c r="W285" s="2"/>
      <c r="X285" s="2"/>
      <c r="Y285" s="2"/>
      <c r="Z285" s="2"/>
      <c r="AA285" s="2"/>
      <c r="AC285" s="2" t="str">
        <f>INDEX(MF2図鑑!$B$3:$B$668,(ROW()-ROW(AC$2)),1)</f>
        <v>トルクレンチ</v>
      </c>
    </row>
    <row r="286" spans="10:29" x14ac:dyDescent="0.15">
      <c r="J286" s="2"/>
      <c r="K286" s="2"/>
      <c r="L286" s="2"/>
      <c r="M286" s="2"/>
      <c r="N286" s="2"/>
      <c r="O286" s="2"/>
      <c r="P286" s="2"/>
      <c r="Q286" s="2"/>
      <c r="R286" s="2"/>
      <c r="S286" s="2"/>
      <c r="T286" s="2"/>
      <c r="U286" s="2"/>
      <c r="V286" s="2"/>
      <c r="W286" s="2"/>
      <c r="X286" s="2"/>
      <c r="Y286" s="2"/>
      <c r="Z286" s="2"/>
      <c r="AA286" s="2"/>
      <c r="AC286" s="2" t="str">
        <f>INDEX(MF2図鑑!$B$3:$B$668,(ROW()-ROW(AC$2)),1)</f>
        <v>ラベンダーロック</v>
      </c>
    </row>
    <row r="287" spans="10:29" x14ac:dyDescent="0.15">
      <c r="J287" s="2"/>
      <c r="K287" s="2"/>
      <c r="L287" s="2"/>
      <c r="M287" s="2"/>
      <c r="N287" s="2"/>
      <c r="O287" s="2"/>
      <c r="P287" s="2"/>
      <c r="Q287" s="2"/>
      <c r="R287" s="2"/>
      <c r="S287" s="2"/>
      <c r="T287" s="2"/>
      <c r="U287" s="2"/>
      <c r="V287" s="2"/>
      <c r="W287" s="2"/>
      <c r="X287" s="2"/>
      <c r="Y287" s="2"/>
      <c r="Z287" s="2"/>
      <c r="AA287" s="2"/>
      <c r="AC287" s="2" t="str">
        <f>INDEX(MF2図鑑!$B$3:$B$668,(ROW()-ROW(AC$2)),1)</f>
        <v>トルネード</v>
      </c>
    </row>
    <row r="288" spans="10:29" x14ac:dyDescent="0.15">
      <c r="J288" s="2"/>
      <c r="K288" s="2"/>
      <c r="L288" s="2"/>
      <c r="M288" s="2"/>
      <c r="N288" s="2"/>
      <c r="O288" s="2"/>
      <c r="P288" s="2"/>
      <c r="Q288" s="2"/>
      <c r="R288" s="2"/>
      <c r="S288" s="2"/>
      <c r="T288" s="2"/>
      <c r="U288" s="2"/>
      <c r="V288" s="2"/>
      <c r="W288" s="2"/>
      <c r="X288" s="2"/>
      <c r="Y288" s="2"/>
      <c r="Z288" s="2"/>
      <c r="AA288" s="2"/>
      <c r="AC288" s="2" t="str">
        <f>INDEX(MF2図鑑!$B$3:$B$668,(ROW()-ROW(AC$2)),1)</f>
        <v>トルネード(レア1)</v>
      </c>
    </row>
    <row r="289" spans="10:29" x14ac:dyDescent="0.15">
      <c r="J289" s="2"/>
      <c r="K289" s="2"/>
      <c r="L289" s="2"/>
      <c r="M289" s="2"/>
      <c r="N289" s="2"/>
      <c r="O289" s="2"/>
      <c r="P289" s="2"/>
      <c r="Q289" s="2"/>
      <c r="R289" s="2"/>
      <c r="S289" s="2"/>
      <c r="T289" s="2"/>
      <c r="U289" s="2"/>
      <c r="V289" s="2"/>
      <c r="W289" s="2"/>
      <c r="X289" s="2"/>
      <c r="Y289" s="2"/>
      <c r="Z289" s="2"/>
      <c r="AA289" s="2"/>
      <c r="AC289" s="2" t="str">
        <f>INDEX(MF2図鑑!$B$3:$B$668,(ROW()-ROW(AC$2)),1)</f>
        <v>トルネード(レア2)</v>
      </c>
    </row>
    <row r="290" spans="10:29" x14ac:dyDescent="0.15">
      <c r="J290" s="2"/>
      <c r="K290" s="2"/>
      <c r="L290" s="2"/>
      <c r="M290" s="2"/>
      <c r="N290" s="2"/>
      <c r="O290" s="2"/>
      <c r="P290" s="2"/>
      <c r="Q290" s="2"/>
      <c r="R290" s="2"/>
      <c r="S290" s="2"/>
      <c r="T290" s="2"/>
      <c r="U290" s="2"/>
      <c r="V290" s="2"/>
      <c r="W290" s="2"/>
      <c r="X290" s="2"/>
      <c r="Y290" s="2"/>
      <c r="Z290" s="2"/>
      <c r="AA290" s="2"/>
      <c r="AC290" s="2" t="str">
        <f>INDEX(MF2図鑑!$B$3:$B$668,(ROW()-ROW(AC$2)),1)</f>
        <v>トルネード(データのみ)</v>
      </c>
    </row>
    <row r="291" spans="10:29" x14ac:dyDescent="0.15">
      <c r="J291" s="2"/>
      <c r="K291" s="2"/>
      <c r="L291" s="2"/>
      <c r="M291" s="2"/>
      <c r="N291" s="2"/>
      <c r="O291" s="2"/>
      <c r="P291" s="2"/>
      <c r="Q291" s="2"/>
      <c r="R291" s="2"/>
      <c r="S291" s="2"/>
      <c r="T291" s="2"/>
      <c r="U291" s="2"/>
      <c r="V291" s="2"/>
      <c r="W291" s="2"/>
      <c r="X291" s="2"/>
      <c r="Y291" s="2"/>
      <c r="Z291" s="2"/>
      <c r="AA291" s="2"/>
      <c r="AC291" s="2" t="str">
        <f>INDEX(MF2図鑑!$B$3:$B$668,(ROW()-ROW(AC$2)),1)</f>
        <v>マグマックス</v>
      </c>
    </row>
    <row r="292" spans="10:29" x14ac:dyDescent="0.15">
      <c r="J292" s="2"/>
      <c r="K292" s="2"/>
      <c r="L292" s="2"/>
      <c r="M292" s="2"/>
      <c r="N292" s="2"/>
      <c r="O292" s="2"/>
      <c r="P292" s="2"/>
      <c r="Q292" s="2"/>
      <c r="R292" s="2"/>
      <c r="S292" s="2"/>
      <c r="T292" s="2"/>
      <c r="U292" s="2"/>
      <c r="V292" s="2"/>
      <c r="W292" s="2"/>
      <c r="X292" s="2"/>
      <c r="Y292" s="2"/>
      <c r="Z292" s="2"/>
      <c r="AA292" s="2"/>
      <c r="AC292" s="2" t="str">
        <f>INDEX(MF2図鑑!$B$3:$B$668,(ROW()-ROW(AC$2)),1)</f>
        <v>ヒガンテ</v>
      </c>
    </row>
    <row r="293" spans="10:29" x14ac:dyDescent="0.15">
      <c r="J293" s="2"/>
      <c r="K293" s="2"/>
      <c r="L293" s="2"/>
      <c r="M293" s="2"/>
      <c r="N293" s="2"/>
      <c r="O293" s="2"/>
      <c r="P293" s="2"/>
      <c r="Q293" s="2"/>
      <c r="R293" s="2"/>
      <c r="S293" s="2"/>
      <c r="T293" s="2"/>
      <c r="U293" s="2"/>
      <c r="V293" s="2"/>
      <c r="W293" s="2"/>
      <c r="X293" s="2"/>
      <c r="Y293" s="2"/>
      <c r="Z293" s="2"/>
      <c r="AA293" s="2"/>
      <c r="AC293" s="2" t="str">
        <f>INDEX(MF2図鑑!$B$3:$B$668,(ROW()-ROW(AC$2)),1)</f>
        <v>ムシャバクー</v>
      </c>
    </row>
    <row r="294" spans="10:29" x14ac:dyDescent="0.15">
      <c r="J294" s="2"/>
      <c r="K294" s="2"/>
      <c r="L294" s="2"/>
      <c r="M294" s="2"/>
      <c r="N294" s="2"/>
      <c r="O294" s="2"/>
      <c r="P294" s="2"/>
      <c r="Q294" s="2"/>
      <c r="R294" s="2"/>
      <c r="S294" s="2"/>
      <c r="T294" s="2"/>
      <c r="U294" s="2"/>
      <c r="V294" s="2"/>
      <c r="W294" s="2"/>
      <c r="X294" s="2"/>
      <c r="Y294" s="2"/>
      <c r="Z294" s="2"/>
      <c r="AA294" s="2"/>
      <c r="AC294" s="2" t="str">
        <f>INDEX(MF2図鑑!$B$3:$B$668,(ROW()-ROW(AC$2)),1)</f>
        <v>アイスバーク</v>
      </c>
    </row>
    <row r="295" spans="10:29" x14ac:dyDescent="0.15">
      <c r="J295" s="2"/>
      <c r="K295" s="2"/>
      <c r="L295" s="2"/>
      <c r="M295" s="2"/>
      <c r="N295" s="2"/>
      <c r="O295" s="2"/>
      <c r="P295" s="2"/>
      <c r="Q295" s="2"/>
      <c r="R295" s="2"/>
      <c r="S295" s="2"/>
      <c r="T295" s="2"/>
      <c r="U295" s="2"/>
      <c r="V295" s="2"/>
      <c r="W295" s="2"/>
      <c r="X295" s="2"/>
      <c r="Y295" s="2"/>
      <c r="Z295" s="2"/>
      <c r="AA295" s="2"/>
      <c r="AC295" s="2" t="str">
        <f>INDEX(MF2図鑑!$B$3:$B$668,(ROW()-ROW(AC$2)),1)</f>
        <v>ゴンタ</v>
      </c>
    </row>
    <row r="296" spans="10:29" x14ac:dyDescent="0.15">
      <c r="J296" s="2"/>
      <c r="K296" s="2"/>
      <c r="L296" s="2"/>
      <c r="M296" s="2"/>
      <c r="N296" s="2"/>
      <c r="O296" s="2"/>
      <c r="P296" s="2"/>
      <c r="Q296" s="2"/>
      <c r="R296" s="2"/>
      <c r="S296" s="2"/>
      <c r="T296" s="2"/>
      <c r="U296" s="2"/>
      <c r="V296" s="2"/>
      <c r="W296" s="2"/>
      <c r="X296" s="2"/>
      <c r="Y296" s="2"/>
      <c r="Z296" s="2"/>
      <c r="AA296" s="2"/>
      <c r="AC296" s="2" t="str">
        <f>INDEX(MF2図鑑!$B$3:$B$668,(ROW()-ROW(AC$2)),1)</f>
        <v>バクー</v>
      </c>
    </row>
    <row r="297" spans="10:29" x14ac:dyDescent="0.15">
      <c r="J297" s="2"/>
      <c r="K297" s="2"/>
      <c r="L297" s="2"/>
      <c r="M297" s="2"/>
      <c r="N297" s="2"/>
      <c r="O297" s="2"/>
      <c r="P297" s="2"/>
      <c r="Q297" s="2"/>
      <c r="R297" s="2"/>
      <c r="S297" s="2"/>
      <c r="T297" s="2"/>
      <c r="U297" s="2"/>
      <c r="V297" s="2"/>
      <c r="W297" s="2"/>
      <c r="X297" s="2"/>
      <c r="Y297" s="2"/>
      <c r="Z297" s="2"/>
      <c r="AA297" s="2"/>
      <c r="AC297" s="2" t="str">
        <f>INDEX(MF2図鑑!$B$3:$B$668,(ROW()-ROW(AC$2)),1)</f>
        <v>バクー(特殊)</v>
      </c>
    </row>
    <row r="298" spans="10:29" x14ac:dyDescent="0.15">
      <c r="J298" s="2"/>
      <c r="K298" s="2"/>
      <c r="L298" s="2"/>
      <c r="M298" s="2"/>
      <c r="N298" s="2"/>
      <c r="O298" s="2"/>
      <c r="P298" s="2"/>
      <c r="Q298" s="2"/>
      <c r="R298" s="2"/>
      <c r="S298" s="2"/>
      <c r="T298" s="2"/>
      <c r="U298" s="2"/>
      <c r="V298" s="2"/>
      <c r="W298" s="2"/>
      <c r="X298" s="2"/>
      <c r="Y298" s="2"/>
      <c r="Z298" s="2"/>
      <c r="AA298" s="2"/>
      <c r="AC298" s="2" t="str">
        <f>INDEX(MF2図鑑!$B$3:$B$668,(ROW()-ROW(AC$2)),1)</f>
        <v>ヌッシー</v>
      </c>
    </row>
    <row r="299" spans="10:29" x14ac:dyDescent="0.15">
      <c r="J299" s="2"/>
      <c r="K299" s="2"/>
      <c r="L299" s="2"/>
      <c r="M299" s="2"/>
      <c r="N299" s="2"/>
      <c r="O299" s="2"/>
      <c r="P299" s="2"/>
      <c r="Q299" s="2"/>
      <c r="R299" s="2"/>
      <c r="S299" s="2"/>
      <c r="T299" s="2"/>
      <c r="U299" s="2"/>
      <c r="V299" s="2"/>
      <c r="W299" s="2"/>
      <c r="X299" s="2"/>
      <c r="Y299" s="2"/>
      <c r="Z299" s="2"/>
      <c r="AA299" s="2"/>
      <c r="AC299" s="2" t="str">
        <f>INDEX(MF2図鑑!$B$3:$B$668,(ROW()-ROW(AC$2)),1)</f>
        <v>ドン･クラウン</v>
      </c>
    </row>
    <row r="300" spans="10:29" x14ac:dyDescent="0.15">
      <c r="J300" s="2"/>
      <c r="K300" s="2"/>
      <c r="L300" s="2"/>
      <c r="M300" s="2"/>
      <c r="N300" s="2"/>
      <c r="O300" s="2"/>
      <c r="P300" s="2"/>
      <c r="Q300" s="2"/>
      <c r="R300" s="2"/>
      <c r="S300" s="2"/>
      <c r="T300" s="2"/>
      <c r="U300" s="2"/>
      <c r="V300" s="2"/>
      <c r="W300" s="2"/>
      <c r="X300" s="2"/>
      <c r="Y300" s="2"/>
      <c r="Z300" s="2"/>
      <c r="AA300" s="2"/>
      <c r="AC300" s="2" t="str">
        <f>INDEX(MF2図鑑!$B$3:$B$668,(ROW()-ROW(AC$2)),1)</f>
        <v>ドン･クラウン(特殊)</v>
      </c>
    </row>
    <row r="301" spans="10:29" x14ac:dyDescent="0.15">
      <c r="J301" s="2"/>
      <c r="K301" s="2"/>
      <c r="L301" s="2"/>
      <c r="M301" s="2"/>
      <c r="N301" s="2"/>
      <c r="O301" s="2"/>
      <c r="P301" s="2"/>
      <c r="Q301" s="2"/>
      <c r="R301" s="2"/>
      <c r="S301" s="2"/>
      <c r="T301" s="2"/>
      <c r="U301" s="2"/>
      <c r="V301" s="2"/>
      <c r="W301" s="2"/>
      <c r="X301" s="2"/>
      <c r="Y301" s="2"/>
      <c r="Z301" s="2"/>
      <c r="AA301" s="2"/>
      <c r="AC301" s="2" t="str">
        <f>INDEX(MF2図鑑!$B$3:$B$668,(ROW()-ROW(AC$2)),1)</f>
        <v>ギガパイント</v>
      </c>
    </row>
    <row r="302" spans="10:29" x14ac:dyDescent="0.15">
      <c r="J302" s="2"/>
      <c r="K302" s="2"/>
      <c r="L302" s="2"/>
      <c r="M302" s="2"/>
      <c r="N302" s="2"/>
      <c r="O302" s="2"/>
      <c r="P302" s="2"/>
      <c r="Q302" s="2"/>
      <c r="R302" s="2"/>
      <c r="S302" s="2"/>
      <c r="T302" s="2"/>
      <c r="U302" s="2"/>
      <c r="V302" s="2"/>
      <c r="W302" s="2"/>
      <c r="X302" s="2"/>
      <c r="Y302" s="2"/>
      <c r="Z302" s="2"/>
      <c r="AA302" s="2"/>
      <c r="AC302" s="2" t="str">
        <f>INDEX(MF2図鑑!$B$3:$B$668,(ROW()-ROW(AC$2)),1)</f>
        <v>ダンゴウザカ</v>
      </c>
    </row>
    <row r="303" spans="10:29" x14ac:dyDescent="0.15">
      <c r="J303" s="2"/>
      <c r="K303" s="2"/>
      <c r="L303" s="2"/>
      <c r="M303" s="2"/>
      <c r="N303" s="2"/>
      <c r="O303" s="2"/>
      <c r="P303" s="2"/>
      <c r="Q303" s="2"/>
      <c r="R303" s="2"/>
      <c r="S303" s="2"/>
      <c r="T303" s="2"/>
      <c r="U303" s="2"/>
      <c r="V303" s="2"/>
      <c r="W303" s="2"/>
      <c r="X303" s="2"/>
      <c r="Y303" s="2"/>
      <c r="Z303" s="2"/>
      <c r="AA303" s="2"/>
      <c r="AC303" s="2" t="str">
        <f>INDEX(MF2図鑑!$B$3:$B$668,(ROW()-ROW(AC$2)),1)</f>
        <v>ダンゴウザカ(レア1)</v>
      </c>
    </row>
    <row r="304" spans="10:29" x14ac:dyDescent="0.15">
      <c r="J304" s="2"/>
      <c r="K304" s="2"/>
      <c r="L304" s="2"/>
      <c r="M304" s="2"/>
      <c r="N304" s="2"/>
      <c r="O304" s="2"/>
      <c r="P304" s="2"/>
      <c r="Q304" s="2"/>
      <c r="R304" s="2"/>
      <c r="S304" s="2"/>
      <c r="T304" s="2"/>
      <c r="U304" s="2"/>
      <c r="V304" s="2"/>
      <c r="W304" s="2"/>
      <c r="X304" s="2"/>
      <c r="Y304" s="2"/>
      <c r="Z304" s="2"/>
      <c r="AA304" s="2"/>
      <c r="AC304" s="2" t="str">
        <f>INDEX(MF2図鑑!$B$3:$B$668,(ROW()-ROW(AC$2)),1)</f>
        <v>ダンゴウザカ(レア2)</v>
      </c>
    </row>
    <row r="305" spans="10:29" x14ac:dyDescent="0.15">
      <c r="J305" s="2"/>
      <c r="K305" s="2"/>
      <c r="L305" s="2"/>
      <c r="M305" s="2"/>
      <c r="N305" s="2"/>
      <c r="O305" s="2"/>
      <c r="P305" s="2"/>
      <c r="Q305" s="2"/>
      <c r="R305" s="2"/>
      <c r="S305" s="2"/>
      <c r="T305" s="2"/>
      <c r="U305" s="2"/>
      <c r="V305" s="2"/>
      <c r="W305" s="2"/>
      <c r="X305" s="2"/>
      <c r="Y305" s="2"/>
      <c r="Z305" s="2"/>
      <c r="AA305" s="2"/>
      <c r="AC305" s="2" t="str">
        <f>INDEX(MF2図鑑!$B$3:$B$668,(ROW()-ROW(AC$2)),1)</f>
        <v>ダンゴウザカ(レア3)</v>
      </c>
    </row>
    <row r="306" spans="10:29" x14ac:dyDescent="0.15">
      <c r="J306" s="2"/>
      <c r="K306" s="2"/>
      <c r="L306" s="2"/>
      <c r="M306" s="2"/>
      <c r="N306" s="2"/>
      <c r="O306" s="2"/>
      <c r="P306" s="2"/>
      <c r="Q306" s="2"/>
      <c r="R306" s="2"/>
      <c r="S306" s="2"/>
      <c r="T306" s="2"/>
      <c r="U306" s="2"/>
      <c r="V306" s="2"/>
      <c r="W306" s="2"/>
      <c r="X306" s="2"/>
      <c r="Y306" s="2"/>
      <c r="Z306" s="2"/>
      <c r="AA306" s="2"/>
      <c r="AC306" s="2" t="str">
        <f>INDEX(MF2図鑑!$B$3:$B$668,(ROW()-ROW(AC$2)),1)</f>
        <v>ピクセル</v>
      </c>
    </row>
    <row r="307" spans="10:29" x14ac:dyDescent="0.15">
      <c r="J307" s="2"/>
      <c r="K307" s="2"/>
      <c r="L307" s="2"/>
      <c r="M307" s="2"/>
      <c r="N307" s="2"/>
      <c r="O307" s="2"/>
      <c r="P307" s="2"/>
      <c r="Q307" s="2"/>
      <c r="R307" s="2"/>
      <c r="S307" s="2"/>
      <c r="T307" s="2"/>
      <c r="U307" s="2"/>
      <c r="V307" s="2"/>
      <c r="W307" s="2"/>
      <c r="X307" s="2"/>
      <c r="Y307" s="2"/>
      <c r="Z307" s="2"/>
      <c r="AA307" s="2"/>
      <c r="AC307" s="2" t="str">
        <f>INDEX(MF2図鑑!$B$3:$B$668,(ROW()-ROW(AC$2)),1)</f>
        <v>ウォーロックス</v>
      </c>
    </row>
    <row r="308" spans="10:29" x14ac:dyDescent="0.15">
      <c r="J308" s="2"/>
      <c r="K308" s="2"/>
      <c r="L308" s="2"/>
      <c r="M308" s="2"/>
      <c r="N308" s="2"/>
      <c r="O308" s="2"/>
      <c r="P308" s="2"/>
      <c r="Q308" s="2"/>
      <c r="R308" s="2"/>
      <c r="S308" s="2"/>
      <c r="T308" s="2"/>
      <c r="U308" s="2"/>
      <c r="V308" s="2"/>
      <c r="W308" s="2"/>
      <c r="X308" s="2"/>
      <c r="Y308" s="2"/>
      <c r="Z308" s="2"/>
      <c r="AA308" s="2"/>
      <c r="AC308" s="2" t="str">
        <f>INDEX(MF2図鑑!$B$3:$B$668,(ROW()-ROW(AC$2)),1)</f>
        <v>レクサス</v>
      </c>
    </row>
    <row r="309" spans="10:29" x14ac:dyDescent="0.15">
      <c r="J309" s="2"/>
      <c r="K309" s="2"/>
      <c r="L309" s="2"/>
      <c r="M309" s="2"/>
      <c r="N309" s="2"/>
      <c r="O309" s="2"/>
      <c r="P309" s="2"/>
      <c r="Q309" s="2"/>
      <c r="R309" s="2"/>
      <c r="S309" s="2"/>
      <c r="T309" s="2"/>
      <c r="U309" s="2"/>
      <c r="V309" s="2"/>
      <c r="W309" s="2"/>
      <c r="X309" s="2"/>
      <c r="Y309" s="2"/>
      <c r="Z309" s="2"/>
      <c r="AA309" s="2"/>
      <c r="AC309" s="2" t="str">
        <f>INDEX(MF2図鑑!$B$3:$B$668,(ROW()-ROW(AC$2)),1)</f>
        <v>イヌガミ</v>
      </c>
    </row>
    <row r="310" spans="10:29" x14ac:dyDescent="0.15">
      <c r="J310" s="2"/>
      <c r="K310" s="2"/>
      <c r="L310" s="2"/>
      <c r="M310" s="2"/>
      <c r="N310" s="2"/>
      <c r="O310" s="2"/>
      <c r="P310" s="2"/>
      <c r="Q310" s="2"/>
      <c r="R310" s="2"/>
      <c r="S310" s="2"/>
      <c r="T310" s="2"/>
      <c r="U310" s="2"/>
      <c r="V310" s="2"/>
      <c r="W310" s="2"/>
      <c r="X310" s="2"/>
      <c r="Y310" s="2"/>
      <c r="Z310" s="2"/>
      <c r="AA310" s="2"/>
      <c r="AC310" s="2" t="str">
        <f>INDEX(MF2図鑑!$B$3:$B$668,(ROW()-ROW(AC$2)),1)</f>
        <v>ガリオン</v>
      </c>
    </row>
    <row r="311" spans="10:29" x14ac:dyDescent="0.15">
      <c r="J311" s="2"/>
      <c r="K311" s="2"/>
      <c r="L311" s="2"/>
      <c r="M311" s="2"/>
      <c r="N311" s="2"/>
      <c r="O311" s="2"/>
      <c r="P311" s="2"/>
      <c r="Q311" s="2"/>
      <c r="R311" s="2"/>
      <c r="S311" s="2"/>
      <c r="T311" s="2"/>
      <c r="U311" s="2"/>
      <c r="V311" s="2"/>
      <c r="W311" s="2"/>
      <c r="X311" s="2"/>
      <c r="Y311" s="2"/>
      <c r="Z311" s="2"/>
      <c r="AA311" s="2"/>
      <c r="AC311" s="2" t="str">
        <f>INDEX(MF2図鑑!$B$3:$B$668,(ROW()-ROW(AC$2)),1)</f>
        <v>ガリ</v>
      </c>
    </row>
    <row r="312" spans="10:29" x14ac:dyDescent="0.15">
      <c r="J312" s="2"/>
      <c r="K312" s="2"/>
      <c r="L312" s="2"/>
      <c r="M312" s="2"/>
      <c r="N312" s="2"/>
      <c r="O312" s="2"/>
      <c r="P312" s="2"/>
      <c r="Q312" s="2"/>
      <c r="R312" s="2"/>
      <c r="S312" s="2"/>
      <c r="T312" s="2"/>
      <c r="U312" s="2"/>
      <c r="V312" s="2"/>
      <c r="W312" s="2"/>
      <c r="X312" s="2"/>
      <c r="Y312" s="2"/>
      <c r="Z312" s="2"/>
      <c r="AA312" s="2"/>
      <c r="AC312" s="2" t="str">
        <f>INDEX(MF2図鑑!$B$3:$B$668,(ROW()-ROW(AC$2)),1)</f>
        <v>ガリ(特殊)</v>
      </c>
    </row>
    <row r="313" spans="10:29" x14ac:dyDescent="0.15">
      <c r="J313" s="2"/>
      <c r="K313" s="2"/>
      <c r="L313" s="2"/>
      <c r="M313" s="2"/>
      <c r="N313" s="2"/>
      <c r="O313" s="2"/>
      <c r="P313" s="2"/>
      <c r="Q313" s="2"/>
      <c r="R313" s="2"/>
      <c r="S313" s="2"/>
      <c r="T313" s="2"/>
      <c r="U313" s="2"/>
      <c r="V313" s="2"/>
      <c r="W313" s="2"/>
      <c r="X313" s="2"/>
      <c r="Y313" s="2"/>
      <c r="Z313" s="2"/>
      <c r="AA313" s="2"/>
      <c r="AC313" s="2" t="str">
        <f>INDEX(MF2図鑑!$B$3:$B$668,(ROW()-ROW(AC$2)),1)</f>
        <v>ヒトツメオウジ</v>
      </c>
    </row>
    <row r="314" spans="10:29" x14ac:dyDescent="0.15">
      <c r="J314" s="2"/>
      <c r="K314" s="2"/>
      <c r="L314" s="2"/>
      <c r="M314" s="2"/>
      <c r="N314" s="2"/>
      <c r="O314" s="2"/>
      <c r="P314" s="2"/>
      <c r="Q314" s="2"/>
      <c r="R314" s="2"/>
      <c r="S314" s="2"/>
      <c r="T314" s="2"/>
      <c r="U314" s="2"/>
      <c r="V314" s="2"/>
      <c r="W314" s="2"/>
      <c r="X314" s="2"/>
      <c r="Y314" s="2"/>
      <c r="Z314" s="2"/>
      <c r="AA314" s="2"/>
      <c r="AC314" s="2" t="str">
        <f>INDEX(MF2図鑑!$B$3:$B$668,(ROW()-ROW(AC$2)),1)</f>
        <v>アクアリウス</v>
      </c>
    </row>
    <row r="315" spans="10:29" x14ac:dyDescent="0.15">
      <c r="J315" s="2"/>
      <c r="K315" s="2"/>
      <c r="L315" s="2"/>
      <c r="M315" s="2"/>
      <c r="N315" s="2"/>
      <c r="O315" s="2"/>
      <c r="P315" s="2"/>
      <c r="Q315" s="2"/>
      <c r="R315" s="2"/>
      <c r="S315" s="2"/>
      <c r="T315" s="2"/>
      <c r="U315" s="2"/>
      <c r="V315" s="2"/>
      <c r="W315" s="2"/>
      <c r="X315" s="2"/>
      <c r="Y315" s="2"/>
      <c r="Z315" s="2"/>
      <c r="AA315" s="2"/>
      <c r="AC315" s="2" t="str">
        <f>INDEX(MF2図鑑!$B$3:$B$668,(ROW()-ROW(AC$2)),1)</f>
        <v>カラフルマスク</v>
      </c>
    </row>
    <row r="316" spans="10:29" x14ac:dyDescent="0.15">
      <c r="J316" s="2"/>
      <c r="K316" s="2"/>
      <c r="L316" s="2"/>
      <c r="M316" s="2"/>
      <c r="N316" s="2"/>
      <c r="O316" s="2"/>
      <c r="P316" s="2"/>
      <c r="Q316" s="2"/>
      <c r="R316" s="2"/>
      <c r="S316" s="2"/>
      <c r="T316" s="2"/>
      <c r="U316" s="2"/>
      <c r="V316" s="2"/>
      <c r="W316" s="2"/>
      <c r="X316" s="2"/>
      <c r="Y316" s="2"/>
      <c r="Z316" s="2"/>
      <c r="AA316" s="2"/>
      <c r="AC316" s="2" t="str">
        <f>INDEX(MF2図鑑!$B$3:$B$668,(ROW()-ROW(AC$2)),1)</f>
        <v>ガリラス</v>
      </c>
    </row>
    <row r="317" spans="10:29" x14ac:dyDescent="0.15">
      <c r="J317" s="2"/>
      <c r="K317" s="2"/>
      <c r="L317" s="2"/>
      <c r="M317" s="2"/>
      <c r="N317" s="2"/>
      <c r="O317" s="2"/>
      <c r="P317" s="2"/>
      <c r="Q317" s="2"/>
      <c r="R317" s="2"/>
      <c r="S317" s="2"/>
      <c r="T317" s="2"/>
      <c r="U317" s="2"/>
      <c r="V317" s="2"/>
      <c r="W317" s="2"/>
      <c r="X317" s="2"/>
      <c r="Y317" s="2"/>
      <c r="Z317" s="2"/>
      <c r="AA317" s="2"/>
      <c r="AC317" s="2" t="str">
        <f>INDEX(MF2図鑑!$B$3:$B$668,(ROW()-ROW(AC$2)),1)</f>
        <v>ガリラス(特殊)</v>
      </c>
    </row>
    <row r="318" spans="10:29" x14ac:dyDescent="0.15">
      <c r="J318" s="2"/>
      <c r="K318" s="2"/>
      <c r="L318" s="2"/>
      <c r="M318" s="2"/>
      <c r="N318" s="2"/>
      <c r="O318" s="2"/>
      <c r="P318" s="2"/>
      <c r="Q318" s="2"/>
      <c r="R318" s="2"/>
      <c r="S318" s="2"/>
      <c r="T318" s="2"/>
      <c r="U318" s="2"/>
      <c r="V318" s="2"/>
      <c r="W318" s="2"/>
      <c r="X318" s="2"/>
      <c r="Y318" s="2"/>
      <c r="Z318" s="2"/>
      <c r="AA318" s="2"/>
      <c r="AC318" s="2" t="str">
        <f>INDEX(MF2図鑑!$B$3:$B$668,(ROW()-ROW(AC$2)),1)</f>
        <v>ツチノコボクサー</v>
      </c>
    </row>
    <row r="319" spans="10:29" x14ac:dyDescent="0.15">
      <c r="J319" s="2"/>
      <c r="K319" s="2"/>
      <c r="L319" s="2"/>
      <c r="M319" s="2"/>
      <c r="N319" s="2"/>
      <c r="O319" s="2"/>
      <c r="P319" s="2"/>
      <c r="Q319" s="2"/>
      <c r="R319" s="2"/>
      <c r="S319" s="2"/>
      <c r="T319" s="2"/>
      <c r="U319" s="2"/>
      <c r="V319" s="2"/>
      <c r="W319" s="2"/>
      <c r="X319" s="2"/>
      <c r="Y319" s="2"/>
      <c r="Z319" s="2"/>
      <c r="AA319" s="2"/>
      <c r="AC319" s="2" t="str">
        <f>INDEX(MF2図鑑!$B$3:$B$668,(ROW()-ROW(AC$2)),1)</f>
        <v>シオンカメン</v>
      </c>
    </row>
    <row r="320" spans="10:29" x14ac:dyDescent="0.15">
      <c r="J320" s="2"/>
      <c r="K320" s="2"/>
      <c r="L320" s="2"/>
      <c r="M320" s="2"/>
      <c r="N320" s="2"/>
      <c r="O320" s="2"/>
      <c r="P320" s="2"/>
      <c r="Q320" s="2"/>
      <c r="R320" s="2"/>
      <c r="S320" s="2"/>
      <c r="T320" s="2"/>
      <c r="U320" s="2"/>
      <c r="V320" s="2"/>
      <c r="W320" s="2"/>
      <c r="X320" s="2"/>
      <c r="Y320" s="2"/>
      <c r="Z320" s="2"/>
      <c r="AA320" s="2"/>
      <c r="AC320" s="2" t="str">
        <f>INDEX(MF2図鑑!$B$3:$B$668,(ROW()-ROW(AC$2)),1)</f>
        <v>ハレハレ</v>
      </c>
    </row>
    <row r="321" spans="10:29" x14ac:dyDescent="0.15">
      <c r="J321" s="2"/>
      <c r="K321" s="2"/>
      <c r="L321" s="2"/>
      <c r="M321" s="2"/>
      <c r="N321" s="2"/>
      <c r="O321" s="2"/>
      <c r="P321" s="2"/>
      <c r="Q321" s="2"/>
      <c r="R321" s="2"/>
      <c r="S321" s="2"/>
      <c r="T321" s="2"/>
      <c r="U321" s="2"/>
      <c r="V321" s="2"/>
      <c r="W321" s="2"/>
      <c r="X321" s="2"/>
      <c r="Y321" s="2"/>
      <c r="Z321" s="2"/>
      <c r="AA321" s="2"/>
      <c r="AC321" s="2" t="str">
        <f>INDEX(MF2図鑑!$B$3:$B$668,(ROW()-ROW(AC$2)),1)</f>
        <v>ハレハレ(レア1)</v>
      </c>
    </row>
    <row r="322" spans="10:29" x14ac:dyDescent="0.15">
      <c r="J322" s="2"/>
      <c r="K322" s="2"/>
      <c r="L322" s="2"/>
      <c r="M322" s="2"/>
      <c r="N322" s="2"/>
      <c r="O322" s="2"/>
      <c r="P322" s="2"/>
      <c r="Q322" s="2"/>
      <c r="R322" s="2"/>
      <c r="S322" s="2"/>
      <c r="T322" s="2"/>
      <c r="U322" s="2"/>
      <c r="V322" s="2"/>
      <c r="W322" s="2"/>
      <c r="X322" s="2"/>
      <c r="Y322" s="2"/>
      <c r="Z322" s="2"/>
      <c r="AA322" s="2"/>
      <c r="AC322" s="2" t="str">
        <f>INDEX(MF2図鑑!$B$3:$B$668,(ROW()-ROW(AC$2)),1)</f>
        <v>ハレハレ(レア2)</v>
      </c>
    </row>
    <row r="323" spans="10:29" x14ac:dyDescent="0.15">
      <c r="J323" s="2"/>
      <c r="K323" s="2"/>
      <c r="L323" s="2"/>
      <c r="M323" s="2"/>
      <c r="N323" s="2"/>
      <c r="O323" s="2"/>
      <c r="P323" s="2"/>
      <c r="Q323" s="2"/>
      <c r="R323" s="2"/>
      <c r="S323" s="2"/>
      <c r="T323" s="2"/>
      <c r="U323" s="2"/>
      <c r="V323" s="2"/>
      <c r="W323" s="2"/>
      <c r="X323" s="2"/>
      <c r="Y323" s="2"/>
      <c r="Z323" s="2"/>
      <c r="AA323" s="2"/>
      <c r="AC323" s="2" t="str">
        <f>INDEX(MF2図鑑!$B$3:$B$668,(ROW()-ROW(AC$2)),1)</f>
        <v>ハレハレ(レア3)</v>
      </c>
    </row>
    <row r="324" spans="10:29" x14ac:dyDescent="0.15">
      <c r="J324" s="2"/>
      <c r="K324" s="2"/>
      <c r="L324" s="2"/>
      <c r="M324" s="2"/>
      <c r="N324" s="2"/>
      <c r="O324" s="2"/>
      <c r="P324" s="2"/>
      <c r="Q324" s="2"/>
      <c r="R324" s="2"/>
      <c r="S324" s="2"/>
      <c r="T324" s="2"/>
      <c r="U324" s="2"/>
      <c r="V324" s="2"/>
      <c r="W324" s="2"/>
      <c r="X324" s="2"/>
      <c r="Y324" s="2"/>
      <c r="Z324" s="2"/>
      <c r="AA324" s="2"/>
      <c r="AC324" s="2" t="str">
        <f>INDEX(MF2図鑑!$B$3:$B$668,(ROW()-ROW(AC$2)),1)</f>
        <v>アカジジ</v>
      </c>
    </row>
    <row r="325" spans="10:29" x14ac:dyDescent="0.15">
      <c r="J325" s="2"/>
      <c r="K325" s="2"/>
      <c r="L325" s="2"/>
      <c r="M325" s="2"/>
      <c r="N325" s="2"/>
      <c r="O325" s="2"/>
      <c r="P325" s="2"/>
      <c r="Q325" s="2"/>
      <c r="R325" s="2"/>
      <c r="S325" s="2"/>
      <c r="T325" s="2"/>
      <c r="U325" s="2"/>
      <c r="V325" s="2"/>
      <c r="W325" s="2"/>
      <c r="X325" s="2"/>
      <c r="Y325" s="2"/>
      <c r="Z325" s="2"/>
      <c r="AA325" s="2"/>
      <c r="AC325" s="2" t="str">
        <f>INDEX(MF2図鑑!$B$3:$B$668,(ROW()-ROW(AC$2)),1)</f>
        <v>ツンドラ</v>
      </c>
    </row>
    <row r="326" spans="10:29" x14ac:dyDescent="0.15">
      <c r="J326" s="2"/>
      <c r="K326" s="2"/>
      <c r="L326" s="2"/>
      <c r="M326" s="2"/>
      <c r="N326" s="2"/>
      <c r="O326" s="2"/>
      <c r="P326" s="2"/>
      <c r="Q326" s="2"/>
      <c r="R326" s="2"/>
      <c r="S326" s="2"/>
      <c r="T326" s="2"/>
      <c r="U326" s="2"/>
      <c r="V326" s="2"/>
      <c r="W326" s="2"/>
      <c r="X326" s="2"/>
      <c r="Y326" s="2"/>
      <c r="Z326" s="2"/>
      <c r="AA326" s="2"/>
      <c r="AC326" s="2" t="str">
        <f>INDEX(MF2図鑑!$B$3:$B$668,(ROW()-ROW(AC$2)),1)</f>
        <v>ゴーディッシュ</v>
      </c>
    </row>
    <row r="327" spans="10:29" x14ac:dyDescent="0.15">
      <c r="J327" s="2"/>
      <c r="K327" s="2"/>
      <c r="L327" s="2"/>
      <c r="M327" s="2"/>
      <c r="N327" s="2"/>
      <c r="O327" s="2"/>
      <c r="P327" s="2"/>
      <c r="Q327" s="2"/>
      <c r="R327" s="2"/>
      <c r="S327" s="2"/>
      <c r="T327" s="2"/>
      <c r="U327" s="2"/>
      <c r="V327" s="2"/>
      <c r="W327" s="2"/>
      <c r="X327" s="2"/>
      <c r="Y327" s="2"/>
      <c r="Z327" s="2"/>
      <c r="AA327" s="2"/>
      <c r="AC327" s="2" t="str">
        <f>INDEX(MF2図鑑!$B$3:$B$668,(ROW()-ROW(AC$2)),1)</f>
        <v>アーケロ</v>
      </c>
    </row>
    <row r="328" spans="10:29" x14ac:dyDescent="0.15">
      <c r="J328" s="2"/>
      <c r="K328" s="2"/>
      <c r="L328" s="2"/>
      <c r="M328" s="2"/>
      <c r="N328" s="2"/>
      <c r="O328" s="2"/>
      <c r="P328" s="2"/>
      <c r="Q328" s="2"/>
      <c r="R328" s="2"/>
      <c r="S328" s="2"/>
      <c r="T328" s="2"/>
      <c r="U328" s="2"/>
      <c r="V328" s="2"/>
      <c r="W328" s="2"/>
      <c r="X328" s="2"/>
      <c r="Y328" s="2"/>
      <c r="Z328" s="2"/>
      <c r="AA328" s="2"/>
      <c r="AC328" s="2" t="str">
        <f>INDEX(MF2図鑑!$B$3:$B$668,(ROW()-ROW(AC$2)),1)</f>
        <v>アーケロ(特殊)</v>
      </c>
    </row>
    <row r="329" spans="10:29" x14ac:dyDescent="0.15">
      <c r="J329" s="2"/>
      <c r="K329" s="2"/>
      <c r="L329" s="2"/>
      <c r="M329" s="2"/>
      <c r="N329" s="2"/>
      <c r="O329" s="2"/>
      <c r="P329" s="2"/>
      <c r="Q329" s="2"/>
      <c r="R329" s="2"/>
      <c r="S329" s="2"/>
      <c r="T329" s="2"/>
      <c r="U329" s="2"/>
      <c r="V329" s="2"/>
      <c r="W329" s="2"/>
      <c r="X329" s="2"/>
      <c r="Y329" s="2"/>
      <c r="Z329" s="2"/>
      <c r="AA329" s="2"/>
      <c r="AC329" s="2" t="str">
        <f>INDEX(MF2図鑑!$B$3:$B$668,(ROW()-ROW(AC$2)),1)</f>
        <v>ユズボウズ</v>
      </c>
    </row>
    <row r="330" spans="10:29" x14ac:dyDescent="0.15">
      <c r="J330" s="2"/>
      <c r="K330" s="2"/>
      <c r="L330" s="2"/>
      <c r="M330" s="2"/>
      <c r="N330" s="2"/>
      <c r="O330" s="2"/>
      <c r="P330" s="2"/>
      <c r="Q330" s="2"/>
      <c r="R330" s="2"/>
      <c r="S330" s="2"/>
      <c r="T330" s="2"/>
      <c r="U330" s="2"/>
      <c r="V330" s="2"/>
      <c r="W330" s="2"/>
      <c r="X330" s="2"/>
      <c r="Y330" s="2"/>
      <c r="Z330" s="2"/>
      <c r="AA330" s="2"/>
      <c r="AC330" s="2" t="str">
        <f>INDEX(MF2図鑑!$B$3:$B$668,(ROW()-ROW(AC$2)),1)</f>
        <v>ユズボウズ(特殊)</v>
      </c>
    </row>
    <row r="331" spans="10:29" x14ac:dyDescent="0.15">
      <c r="J331" s="2"/>
      <c r="K331" s="2"/>
      <c r="L331" s="2"/>
      <c r="M331" s="2"/>
      <c r="N331" s="2"/>
      <c r="O331" s="2"/>
      <c r="P331" s="2"/>
      <c r="Q331" s="2"/>
      <c r="R331" s="2"/>
      <c r="S331" s="2"/>
      <c r="T331" s="2"/>
      <c r="U331" s="2"/>
      <c r="V331" s="2"/>
      <c r="W331" s="2"/>
      <c r="X331" s="2"/>
      <c r="Y331" s="2"/>
      <c r="Z331" s="2"/>
      <c r="AA331" s="2"/>
      <c r="AC331" s="2" t="str">
        <f>INDEX(MF2図鑑!$B$3:$B$668,(ROW()-ROW(AC$2)),1)</f>
        <v>サクラジイヤ</v>
      </c>
    </row>
    <row r="332" spans="10:29" x14ac:dyDescent="0.15">
      <c r="J332" s="2"/>
      <c r="K332" s="2"/>
      <c r="L332" s="2"/>
      <c r="M332" s="2"/>
      <c r="N332" s="2"/>
      <c r="O332" s="2"/>
      <c r="P332" s="2"/>
      <c r="Q332" s="2"/>
      <c r="R332" s="2"/>
      <c r="S332" s="2"/>
      <c r="T332" s="2"/>
      <c r="U332" s="2"/>
      <c r="V332" s="2"/>
      <c r="W332" s="2"/>
      <c r="X332" s="2"/>
      <c r="Y332" s="2"/>
      <c r="Z332" s="2"/>
      <c r="AA332" s="2"/>
      <c r="AC332" s="2" t="str">
        <f>INDEX(MF2図鑑!$B$3:$B$668,(ROW()-ROW(AC$2)),1)</f>
        <v>クーロン</v>
      </c>
    </row>
    <row r="333" spans="10:29" x14ac:dyDescent="0.15">
      <c r="J333" s="2"/>
      <c r="K333" s="2"/>
      <c r="L333" s="2"/>
      <c r="M333" s="2"/>
      <c r="N333" s="2"/>
      <c r="O333" s="2"/>
      <c r="P333" s="2"/>
      <c r="Q333" s="2"/>
      <c r="R333" s="2"/>
      <c r="S333" s="2"/>
      <c r="T333" s="2"/>
      <c r="U333" s="2"/>
      <c r="V333" s="2"/>
      <c r="W333" s="2"/>
      <c r="X333" s="2"/>
      <c r="Y333" s="2"/>
      <c r="Z333" s="2"/>
      <c r="AA333" s="2"/>
      <c r="AC333" s="2" t="str">
        <f>INDEX(MF2図鑑!$B$3:$B$668,(ROW()-ROW(AC$2)),1)</f>
        <v>アックス</v>
      </c>
    </row>
    <row r="334" spans="10:29" x14ac:dyDescent="0.15">
      <c r="J334" s="2"/>
      <c r="K334" s="2"/>
      <c r="L334" s="2"/>
      <c r="M334" s="2"/>
      <c r="N334" s="2"/>
      <c r="O334" s="2"/>
      <c r="P334" s="2"/>
      <c r="Q334" s="2"/>
      <c r="R334" s="2"/>
      <c r="S334" s="2"/>
      <c r="T334" s="2"/>
      <c r="U334" s="2"/>
      <c r="V334" s="2"/>
      <c r="W334" s="2"/>
      <c r="X334" s="2"/>
      <c r="Y334" s="2"/>
      <c r="Z334" s="2"/>
      <c r="AA334" s="2"/>
      <c r="AC334" s="2" t="str">
        <f>INDEX(MF2図鑑!$B$3:$B$668,(ROW()-ROW(AC$2)),1)</f>
        <v>アックス(レア1)</v>
      </c>
    </row>
    <row r="335" spans="10:29" x14ac:dyDescent="0.15">
      <c r="J335" s="2"/>
      <c r="K335" s="2"/>
      <c r="L335" s="2"/>
      <c r="M335" s="2"/>
      <c r="N335" s="2"/>
      <c r="O335" s="2"/>
      <c r="P335" s="2"/>
      <c r="Q335" s="2"/>
      <c r="R335" s="2"/>
      <c r="S335" s="2"/>
      <c r="T335" s="2"/>
      <c r="U335" s="2"/>
      <c r="V335" s="2"/>
      <c r="W335" s="2"/>
      <c r="X335" s="2"/>
      <c r="Y335" s="2"/>
      <c r="Z335" s="2"/>
      <c r="AA335" s="2"/>
      <c r="AC335" s="2" t="str">
        <f>INDEX(MF2図鑑!$B$3:$B$668,(ROW()-ROW(AC$2)),1)</f>
        <v>アックス(レア2)</v>
      </c>
    </row>
    <row r="336" spans="10:29" x14ac:dyDescent="0.15">
      <c r="J336" s="2"/>
      <c r="K336" s="2"/>
      <c r="L336" s="2"/>
      <c r="M336" s="2"/>
      <c r="N336" s="2"/>
      <c r="O336" s="2"/>
      <c r="P336" s="2"/>
      <c r="Q336" s="2"/>
      <c r="R336" s="2"/>
      <c r="S336" s="2"/>
      <c r="T336" s="2"/>
      <c r="U336" s="2"/>
      <c r="V336" s="2"/>
      <c r="W336" s="2"/>
      <c r="X336" s="2"/>
      <c r="Y336" s="2"/>
      <c r="Z336" s="2"/>
      <c r="AA336" s="2"/>
      <c r="AC336" s="2" t="str">
        <f>INDEX(MF2図鑑!$B$3:$B$668,(ROW()-ROW(AC$2)),1)</f>
        <v>アックス(レア3)</v>
      </c>
    </row>
    <row r="337" spans="10:29" x14ac:dyDescent="0.15">
      <c r="J337" s="2"/>
      <c r="K337" s="2"/>
      <c r="L337" s="2"/>
      <c r="M337" s="2"/>
      <c r="N337" s="2"/>
      <c r="O337" s="2"/>
      <c r="P337" s="2"/>
      <c r="Q337" s="2"/>
      <c r="R337" s="2"/>
      <c r="S337" s="2"/>
      <c r="T337" s="2"/>
      <c r="U337" s="2"/>
      <c r="V337" s="2"/>
      <c r="W337" s="2"/>
      <c r="X337" s="2"/>
      <c r="Y337" s="2"/>
      <c r="Z337" s="2"/>
      <c r="AA337" s="2"/>
      <c r="AC337" s="2" t="str">
        <f>INDEX(MF2図鑑!$B$3:$B$668,(ROW()-ROW(AC$2)),1)</f>
        <v>ピンクグジラ</v>
      </c>
    </row>
    <row r="338" spans="10:29" x14ac:dyDescent="0.15">
      <c r="J338" s="2"/>
      <c r="K338" s="2"/>
      <c r="L338" s="2"/>
      <c r="M338" s="2"/>
      <c r="N338" s="2"/>
      <c r="O338" s="2"/>
      <c r="P338" s="2"/>
      <c r="Q338" s="2"/>
      <c r="R338" s="2"/>
      <c r="S338" s="2"/>
      <c r="T338" s="2"/>
      <c r="U338" s="2"/>
      <c r="V338" s="2"/>
      <c r="W338" s="2"/>
      <c r="X338" s="2"/>
      <c r="Y338" s="2"/>
      <c r="Z338" s="2"/>
      <c r="AA338" s="2"/>
      <c r="AC338" s="2" t="str">
        <f>INDEX(MF2図鑑!$B$3:$B$668,(ROW()-ROW(AC$2)),1)</f>
        <v>ピンクグジラ(特殊)</v>
      </c>
    </row>
    <row r="339" spans="10:29" x14ac:dyDescent="0.15">
      <c r="J339" s="2"/>
      <c r="K339" s="2"/>
      <c r="L339" s="2"/>
      <c r="M339" s="2"/>
      <c r="N339" s="2"/>
      <c r="O339" s="2"/>
      <c r="P339" s="2"/>
      <c r="Q339" s="2"/>
      <c r="R339" s="2"/>
      <c r="S339" s="2"/>
      <c r="T339" s="2"/>
      <c r="U339" s="2"/>
      <c r="V339" s="2"/>
      <c r="W339" s="2"/>
      <c r="X339" s="2"/>
      <c r="Y339" s="2"/>
      <c r="Z339" s="2"/>
      <c r="AA339" s="2"/>
      <c r="AC339" s="2" t="str">
        <f>INDEX(MF2図鑑!$B$3:$B$668,(ROW()-ROW(AC$2)),1)</f>
        <v>グジコーン</v>
      </c>
    </row>
    <row r="340" spans="10:29" x14ac:dyDescent="0.15">
      <c r="J340" s="2"/>
      <c r="K340" s="2"/>
      <c r="L340" s="2"/>
      <c r="M340" s="2"/>
      <c r="N340" s="2"/>
      <c r="O340" s="2"/>
      <c r="P340" s="2"/>
      <c r="Q340" s="2"/>
      <c r="R340" s="2"/>
      <c r="S340" s="2"/>
      <c r="T340" s="2"/>
      <c r="U340" s="2"/>
      <c r="V340" s="2"/>
      <c r="W340" s="2"/>
      <c r="X340" s="2"/>
      <c r="Y340" s="2"/>
      <c r="Z340" s="2"/>
      <c r="AA340" s="2"/>
      <c r="AC340" s="2" t="str">
        <f>INDEX(MF2図鑑!$B$3:$B$668,(ROW()-ROW(AC$2)),1)</f>
        <v>グジコーン(特殊)</v>
      </c>
    </row>
    <row r="341" spans="10:29" x14ac:dyDescent="0.15">
      <c r="J341" s="2"/>
      <c r="K341" s="2"/>
      <c r="L341" s="2"/>
      <c r="M341" s="2"/>
      <c r="N341" s="2"/>
      <c r="O341" s="2"/>
      <c r="P341" s="2"/>
      <c r="Q341" s="2"/>
      <c r="R341" s="2"/>
      <c r="S341" s="2"/>
      <c r="T341" s="2"/>
      <c r="U341" s="2"/>
      <c r="V341" s="2"/>
      <c r="W341" s="2"/>
      <c r="X341" s="2"/>
      <c r="Y341" s="2"/>
      <c r="Z341" s="2"/>
      <c r="AA341" s="2"/>
      <c r="AC341" s="2" t="str">
        <f>INDEX(MF2図鑑!$B$3:$B$668,(ROW()-ROW(AC$2)),1)</f>
        <v>グジラ</v>
      </c>
    </row>
    <row r="342" spans="10:29" x14ac:dyDescent="0.15">
      <c r="J342" s="2"/>
      <c r="K342" s="2"/>
      <c r="L342" s="2"/>
      <c r="M342" s="2"/>
      <c r="N342" s="2"/>
      <c r="O342" s="2"/>
      <c r="P342" s="2"/>
      <c r="Q342" s="2"/>
      <c r="R342" s="2"/>
      <c r="S342" s="2"/>
      <c r="T342" s="2"/>
      <c r="U342" s="2"/>
      <c r="V342" s="2"/>
      <c r="W342" s="2"/>
      <c r="X342" s="2"/>
      <c r="Y342" s="2"/>
      <c r="Z342" s="2"/>
      <c r="AA342" s="2"/>
      <c r="AC342" s="2" t="str">
        <f>INDEX(MF2図鑑!$B$3:$B$668,(ROW()-ROW(AC$2)),1)</f>
        <v>グジラ(特殊)</v>
      </c>
    </row>
    <row r="343" spans="10:29" x14ac:dyDescent="0.15">
      <c r="J343" s="2"/>
      <c r="K343" s="2"/>
      <c r="L343" s="2"/>
      <c r="M343" s="2"/>
      <c r="N343" s="2"/>
      <c r="O343" s="2"/>
      <c r="P343" s="2"/>
      <c r="Q343" s="2"/>
      <c r="R343" s="2"/>
      <c r="S343" s="2"/>
      <c r="T343" s="2"/>
      <c r="U343" s="2"/>
      <c r="V343" s="2"/>
      <c r="W343" s="2"/>
      <c r="X343" s="2"/>
      <c r="Y343" s="2"/>
      <c r="Z343" s="2"/>
      <c r="AA343" s="2"/>
      <c r="AC343" s="2" t="str">
        <f>INDEX(MF2図鑑!$B$3:$B$668,(ROW()-ROW(AC$2)),1)</f>
        <v>ギガロン</v>
      </c>
    </row>
    <row r="344" spans="10:29" x14ac:dyDescent="0.15">
      <c r="J344" s="2"/>
      <c r="K344" s="2"/>
      <c r="L344" s="2"/>
      <c r="M344" s="2"/>
      <c r="N344" s="2"/>
      <c r="O344" s="2"/>
      <c r="P344" s="2"/>
      <c r="Q344" s="2"/>
      <c r="R344" s="2"/>
      <c r="S344" s="2"/>
      <c r="T344" s="2"/>
      <c r="U344" s="2"/>
      <c r="V344" s="2"/>
      <c r="W344" s="2"/>
      <c r="X344" s="2"/>
      <c r="Y344" s="2"/>
      <c r="Z344" s="2"/>
      <c r="AA344" s="2"/>
      <c r="AC344" s="2" t="str">
        <f>INDEX(MF2図鑑!$B$3:$B$668,(ROW()-ROW(AC$2)),1)</f>
        <v>ギガロン(特殊)</v>
      </c>
    </row>
    <row r="345" spans="10:29" x14ac:dyDescent="0.15">
      <c r="J345" s="2"/>
      <c r="K345" s="2"/>
      <c r="L345" s="2"/>
      <c r="M345" s="2"/>
      <c r="N345" s="2"/>
      <c r="O345" s="2"/>
      <c r="P345" s="2"/>
      <c r="Q345" s="2"/>
      <c r="R345" s="2"/>
      <c r="S345" s="2"/>
      <c r="T345" s="2"/>
      <c r="U345" s="2"/>
      <c r="V345" s="2"/>
      <c r="W345" s="2"/>
      <c r="X345" s="2"/>
      <c r="Y345" s="2"/>
      <c r="Z345" s="2"/>
      <c r="AA345" s="2"/>
      <c r="AC345" s="2" t="str">
        <f>INDEX(MF2図鑑!$B$3:$B$668,(ROW()-ROW(AC$2)),1)</f>
        <v>キプロス</v>
      </c>
    </row>
    <row r="346" spans="10:29" x14ac:dyDescent="0.15">
      <c r="J346" s="2"/>
      <c r="K346" s="2"/>
      <c r="L346" s="2"/>
      <c r="M346" s="2"/>
      <c r="N346" s="2"/>
      <c r="O346" s="2"/>
      <c r="P346" s="2"/>
      <c r="Q346" s="2"/>
      <c r="R346" s="2"/>
      <c r="S346" s="2"/>
      <c r="T346" s="2"/>
      <c r="U346" s="2"/>
      <c r="V346" s="2"/>
      <c r="W346" s="2"/>
      <c r="X346" s="2"/>
      <c r="Y346" s="2"/>
      <c r="Z346" s="2"/>
      <c r="AA346" s="2"/>
      <c r="AC346" s="2" t="str">
        <f>INDEX(MF2図鑑!$B$3:$B$668,(ROW()-ROW(AC$2)),1)</f>
        <v>キプロス(レア1)</v>
      </c>
    </row>
    <row r="347" spans="10:29" x14ac:dyDescent="0.15">
      <c r="J347" s="2"/>
      <c r="K347" s="2"/>
      <c r="L347" s="2"/>
      <c r="M347" s="2"/>
      <c r="N347" s="2"/>
      <c r="O347" s="2"/>
      <c r="P347" s="2"/>
      <c r="Q347" s="2"/>
      <c r="R347" s="2"/>
      <c r="S347" s="2"/>
      <c r="T347" s="2"/>
      <c r="U347" s="2"/>
      <c r="V347" s="2"/>
      <c r="W347" s="2"/>
      <c r="X347" s="2"/>
      <c r="Y347" s="2"/>
      <c r="Z347" s="2"/>
      <c r="AA347" s="2"/>
      <c r="AC347" s="2" t="str">
        <f>INDEX(MF2図鑑!$B$3:$B$668,(ROW()-ROW(AC$2)),1)</f>
        <v>キプロス(レア2)</v>
      </c>
    </row>
    <row r="348" spans="10:29" x14ac:dyDescent="0.15">
      <c r="J348" s="2"/>
      <c r="K348" s="2"/>
      <c r="L348" s="2"/>
      <c r="M348" s="2"/>
      <c r="N348" s="2"/>
      <c r="O348" s="2"/>
      <c r="P348" s="2"/>
      <c r="Q348" s="2"/>
      <c r="R348" s="2"/>
      <c r="S348" s="2"/>
      <c r="T348" s="2"/>
      <c r="U348" s="2"/>
      <c r="V348" s="2"/>
      <c r="W348" s="2"/>
      <c r="X348" s="2"/>
      <c r="Y348" s="2"/>
      <c r="Z348" s="2"/>
      <c r="AA348" s="2"/>
      <c r="AC348" s="2" t="str">
        <f>INDEX(MF2図鑑!$B$3:$B$668,(ROW()-ROW(AC$2)),1)</f>
        <v>キプロス(レア3)</v>
      </c>
    </row>
    <row r="349" spans="10:29" x14ac:dyDescent="0.15">
      <c r="J349" s="2"/>
      <c r="K349" s="2"/>
      <c r="L349" s="2"/>
      <c r="M349" s="2"/>
      <c r="N349" s="2"/>
      <c r="O349" s="2"/>
      <c r="P349" s="2"/>
      <c r="Q349" s="2"/>
      <c r="R349" s="2"/>
      <c r="S349" s="2"/>
      <c r="T349" s="2"/>
      <c r="U349" s="2"/>
      <c r="V349" s="2"/>
      <c r="W349" s="2"/>
      <c r="X349" s="2"/>
      <c r="Y349" s="2"/>
      <c r="Z349" s="2"/>
      <c r="AA349" s="2"/>
      <c r="AC349" s="2" t="str">
        <f>INDEX(MF2図鑑!$B$3:$B$668,(ROW()-ROW(AC$2)),1)</f>
        <v>バジャール</v>
      </c>
    </row>
    <row r="350" spans="10:29" x14ac:dyDescent="0.15">
      <c r="J350" s="2"/>
      <c r="K350" s="2"/>
      <c r="L350" s="2"/>
      <c r="M350" s="2"/>
      <c r="N350" s="2"/>
      <c r="O350" s="2"/>
      <c r="P350" s="2"/>
      <c r="Q350" s="2"/>
      <c r="R350" s="2"/>
      <c r="S350" s="2"/>
      <c r="T350" s="2"/>
      <c r="U350" s="2"/>
      <c r="V350" s="2"/>
      <c r="W350" s="2"/>
      <c r="X350" s="2"/>
      <c r="Y350" s="2"/>
      <c r="Z350" s="2"/>
      <c r="AA350" s="2"/>
      <c r="AC350" s="2" t="str">
        <f>INDEX(MF2図鑑!$B$3:$B$668,(ROW()-ROW(AC$2)),1)</f>
        <v>バジャール(特殊)</v>
      </c>
    </row>
    <row r="351" spans="10:29" x14ac:dyDescent="0.15">
      <c r="J351" s="2"/>
      <c r="K351" s="2"/>
      <c r="L351" s="2"/>
      <c r="M351" s="2"/>
      <c r="N351" s="2"/>
      <c r="O351" s="2"/>
      <c r="P351" s="2"/>
      <c r="Q351" s="2"/>
      <c r="R351" s="2"/>
      <c r="S351" s="2"/>
      <c r="T351" s="2"/>
      <c r="U351" s="2"/>
      <c r="V351" s="2"/>
      <c r="W351" s="2"/>
      <c r="X351" s="2"/>
      <c r="Y351" s="2"/>
      <c r="Z351" s="2"/>
      <c r="AA351" s="2"/>
      <c r="AC351" s="2" t="str">
        <f>INDEX(MF2図鑑!$B$3:$B$668,(ROW()-ROW(AC$2)),1)</f>
        <v>ジャバ</v>
      </c>
    </row>
    <row r="352" spans="10:29" x14ac:dyDescent="0.15">
      <c r="J352" s="2"/>
      <c r="K352" s="2"/>
      <c r="L352" s="2"/>
      <c r="M352" s="2"/>
      <c r="N352" s="2"/>
      <c r="O352" s="2"/>
      <c r="P352" s="2"/>
      <c r="Q352" s="2"/>
      <c r="R352" s="2"/>
      <c r="S352" s="2"/>
      <c r="T352" s="2"/>
      <c r="U352" s="2"/>
      <c r="V352" s="2"/>
      <c r="W352" s="2"/>
      <c r="X352" s="2"/>
      <c r="Y352" s="2"/>
      <c r="Z352" s="2"/>
      <c r="AA352" s="2"/>
      <c r="AC352" s="2" t="str">
        <f>INDEX(MF2図鑑!$B$3:$B$668,(ROW()-ROW(AC$2)),1)</f>
        <v>ジムジョール</v>
      </c>
    </row>
    <row r="353" spans="10:29" x14ac:dyDescent="0.15">
      <c r="J353" s="2"/>
      <c r="K353" s="2"/>
      <c r="L353" s="2"/>
      <c r="M353" s="2"/>
      <c r="N353" s="2"/>
      <c r="O353" s="2"/>
      <c r="P353" s="2"/>
      <c r="Q353" s="2"/>
      <c r="R353" s="2"/>
      <c r="S353" s="2"/>
      <c r="T353" s="2"/>
      <c r="U353" s="2"/>
      <c r="V353" s="2"/>
      <c r="W353" s="2"/>
      <c r="X353" s="2"/>
      <c r="Y353" s="2"/>
      <c r="Z353" s="2"/>
      <c r="AA353" s="2"/>
      <c r="AC353" s="2" t="str">
        <f>INDEX(MF2図鑑!$B$3:$B$668,(ROW()-ROW(AC$2)),1)</f>
        <v>ジムジョール(レア1)</v>
      </c>
    </row>
    <row r="354" spans="10:29" x14ac:dyDescent="0.15">
      <c r="J354" s="2"/>
      <c r="K354" s="2"/>
      <c r="L354" s="2"/>
      <c r="M354" s="2"/>
      <c r="N354" s="2"/>
      <c r="O354" s="2"/>
      <c r="P354" s="2"/>
      <c r="Q354" s="2"/>
      <c r="R354" s="2"/>
      <c r="S354" s="2"/>
      <c r="T354" s="2"/>
      <c r="U354" s="2"/>
      <c r="V354" s="2"/>
      <c r="W354" s="2"/>
      <c r="X354" s="2"/>
      <c r="Y354" s="2"/>
      <c r="Z354" s="2"/>
      <c r="AA354" s="2"/>
      <c r="AC354" s="2" t="str">
        <f>INDEX(MF2図鑑!$B$3:$B$668,(ROW()-ROW(AC$2)),1)</f>
        <v>ジムジョール(レア2)</v>
      </c>
    </row>
    <row r="355" spans="10:29" x14ac:dyDescent="0.15">
      <c r="J355" s="2"/>
      <c r="K355" s="2"/>
      <c r="L355" s="2"/>
      <c r="M355" s="2"/>
      <c r="N355" s="2"/>
      <c r="O355" s="2"/>
      <c r="P355" s="2"/>
      <c r="Q355" s="2"/>
      <c r="R355" s="2"/>
      <c r="S355" s="2"/>
      <c r="T355" s="2"/>
      <c r="U355" s="2"/>
      <c r="V355" s="2"/>
      <c r="W355" s="2"/>
      <c r="X355" s="2"/>
      <c r="Y355" s="2"/>
      <c r="Z355" s="2"/>
      <c r="AA355" s="2"/>
      <c r="AC355" s="2" t="str">
        <f>INDEX(MF2図鑑!$B$3:$B$668,(ROW()-ROW(AC$2)),1)</f>
        <v>ジムジョール(レア3)</v>
      </c>
    </row>
    <row r="356" spans="10:29" x14ac:dyDescent="0.15">
      <c r="J356" s="2"/>
      <c r="K356" s="2"/>
      <c r="L356" s="2"/>
      <c r="M356" s="2"/>
      <c r="N356" s="2"/>
      <c r="O356" s="2"/>
      <c r="P356" s="2"/>
      <c r="Q356" s="2"/>
      <c r="R356" s="2"/>
      <c r="S356" s="2"/>
      <c r="T356" s="2"/>
      <c r="U356" s="2"/>
      <c r="V356" s="2"/>
      <c r="W356" s="2"/>
      <c r="X356" s="2"/>
      <c r="Y356" s="2"/>
      <c r="Z356" s="2"/>
      <c r="AA356" s="2"/>
      <c r="AC356" s="2" t="str">
        <f>INDEX(MF2図鑑!$B$3:$B$668,(ROW()-ROW(AC$2)),1)</f>
        <v>マジンバジャール</v>
      </c>
    </row>
    <row r="357" spans="10:29" x14ac:dyDescent="0.15">
      <c r="J357" s="2"/>
      <c r="K357" s="2"/>
      <c r="L357" s="2"/>
      <c r="M357" s="2"/>
      <c r="N357" s="2"/>
      <c r="O357" s="2"/>
      <c r="P357" s="2"/>
      <c r="Q357" s="2"/>
      <c r="R357" s="2"/>
      <c r="S357" s="2"/>
      <c r="T357" s="2"/>
      <c r="U357" s="2"/>
      <c r="V357" s="2"/>
      <c r="W357" s="2"/>
      <c r="X357" s="2"/>
      <c r="Y357" s="2"/>
      <c r="Z357" s="2"/>
      <c r="AA357" s="2"/>
      <c r="AC357" s="2" t="str">
        <f>INDEX(MF2図鑑!$B$3:$B$668,(ROW()-ROW(AC$2)),1)</f>
        <v>マジンバジャール(レア1)</v>
      </c>
    </row>
    <row r="358" spans="10:29" x14ac:dyDescent="0.15">
      <c r="J358" s="2"/>
      <c r="K358" s="2"/>
      <c r="L358" s="2"/>
      <c r="M358" s="2"/>
      <c r="N358" s="2"/>
      <c r="O358" s="2"/>
      <c r="P358" s="2"/>
      <c r="Q358" s="2"/>
      <c r="R358" s="2"/>
      <c r="S358" s="2"/>
      <c r="T358" s="2"/>
      <c r="U358" s="2"/>
      <c r="V358" s="2"/>
      <c r="W358" s="2"/>
      <c r="X358" s="2"/>
      <c r="Y358" s="2"/>
      <c r="Z358" s="2"/>
      <c r="AA358" s="2"/>
      <c r="AC358" s="2" t="str">
        <f>INDEX(MF2図鑑!$B$3:$B$668,(ROW()-ROW(AC$2)),1)</f>
        <v>ウルトラール</v>
      </c>
    </row>
    <row r="359" spans="10:29" x14ac:dyDescent="0.15">
      <c r="J359" s="2"/>
      <c r="K359" s="2"/>
      <c r="L359" s="2"/>
      <c r="M359" s="2"/>
      <c r="N359" s="2"/>
      <c r="O359" s="2"/>
      <c r="P359" s="2"/>
      <c r="Q359" s="2"/>
      <c r="R359" s="2"/>
      <c r="S359" s="2"/>
      <c r="T359" s="2"/>
      <c r="U359" s="2"/>
      <c r="V359" s="2"/>
      <c r="W359" s="2"/>
      <c r="X359" s="2"/>
      <c r="Y359" s="2"/>
      <c r="Z359" s="2"/>
      <c r="AA359" s="2"/>
      <c r="AC359" s="2" t="str">
        <f>INDEX(MF2図鑑!$B$3:$B$668,(ROW()-ROW(AC$2)),1)</f>
        <v>ウルトラール(レア1)</v>
      </c>
    </row>
    <row r="360" spans="10:29" x14ac:dyDescent="0.15">
      <c r="J360" s="2"/>
      <c r="K360" s="2"/>
      <c r="L360" s="2"/>
      <c r="M360" s="2"/>
      <c r="N360" s="2"/>
      <c r="O360" s="2"/>
      <c r="P360" s="2"/>
      <c r="Q360" s="2"/>
      <c r="R360" s="2"/>
      <c r="S360" s="2"/>
      <c r="T360" s="2"/>
      <c r="U360" s="2"/>
      <c r="V360" s="2"/>
      <c r="W360" s="2"/>
      <c r="X360" s="2"/>
      <c r="Y360" s="2"/>
      <c r="Z360" s="2"/>
      <c r="AA360" s="2"/>
      <c r="AC360" s="2" t="str">
        <f>INDEX(MF2図鑑!$B$3:$B$668,(ROW()-ROW(AC$2)),1)</f>
        <v>ウルトラール(レア2)</v>
      </c>
    </row>
    <row r="361" spans="10:29" x14ac:dyDescent="0.15">
      <c r="J361" s="2"/>
      <c r="K361" s="2"/>
      <c r="L361" s="2"/>
      <c r="M361" s="2"/>
      <c r="N361" s="2"/>
      <c r="O361" s="2"/>
      <c r="P361" s="2"/>
      <c r="Q361" s="2"/>
      <c r="R361" s="2"/>
      <c r="S361" s="2"/>
      <c r="T361" s="2"/>
      <c r="U361" s="2"/>
      <c r="V361" s="2"/>
      <c r="W361" s="2"/>
      <c r="X361" s="2"/>
      <c r="Y361" s="2"/>
      <c r="Z361" s="2"/>
      <c r="AA361" s="2"/>
      <c r="AC361" s="2" t="str">
        <f>INDEX(MF2図鑑!$B$3:$B$668,(ROW()-ROW(AC$2)),1)</f>
        <v>ウルトラール(レア3)</v>
      </c>
    </row>
    <row r="362" spans="10:29" x14ac:dyDescent="0.15">
      <c r="J362" s="2"/>
      <c r="K362" s="2"/>
      <c r="L362" s="2"/>
      <c r="M362" s="2"/>
      <c r="N362" s="2"/>
      <c r="O362" s="2"/>
      <c r="P362" s="2"/>
      <c r="Q362" s="2"/>
      <c r="R362" s="2"/>
      <c r="S362" s="2"/>
      <c r="T362" s="2"/>
      <c r="U362" s="2"/>
      <c r="V362" s="2"/>
      <c r="W362" s="2"/>
      <c r="X362" s="2"/>
      <c r="Y362" s="2"/>
      <c r="Z362" s="2"/>
      <c r="AA362" s="2"/>
      <c r="AC362" s="2" t="str">
        <f>INDEX(MF2図鑑!$B$3:$B$668,(ROW()-ROW(AC$2)),1)</f>
        <v>ママニャー</v>
      </c>
    </row>
    <row r="363" spans="10:29" x14ac:dyDescent="0.15">
      <c r="J363" s="2"/>
      <c r="K363" s="2"/>
      <c r="L363" s="2"/>
      <c r="M363" s="2"/>
      <c r="N363" s="2"/>
      <c r="O363" s="2"/>
      <c r="P363" s="2"/>
      <c r="Q363" s="2"/>
      <c r="R363" s="2"/>
      <c r="S363" s="2"/>
      <c r="T363" s="2"/>
      <c r="U363" s="2"/>
      <c r="V363" s="2"/>
      <c r="W363" s="2"/>
      <c r="X363" s="2"/>
      <c r="Y363" s="2"/>
      <c r="Z363" s="2"/>
      <c r="AA363" s="2"/>
      <c r="AC363" s="2" t="str">
        <f>INDEX(MF2図鑑!$B$3:$B$668,(ROW()-ROW(AC$2)),1)</f>
        <v>ママニャー(特殊)</v>
      </c>
    </row>
    <row r="364" spans="10:29" x14ac:dyDescent="0.15">
      <c r="J364" s="2"/>
      <c r="K364" s="2"/>
      <c r="L364" s="2"/>
      <c r="M364" s="2"/>
      <c r="N364" s="2"/>
      <c r="O364" s="2"/>
      <c r="P364" s="2"/>
      <c r="Q364" s="2"/>
      <c r="R364" s="2"/>
      <c r="S364" s="2"/>
      <c r="T364" s="2"/>
      <c r="U364" s="2"/>
      <c r="V364" s="2"/>
      <c r="W364" s="2"/>
      <c r="X364" s="2"/>
      <c r="Y364" s="2"/>
      <c r="Z364" s="2"/>
      <c r="AA364" s="2"/>
      <c r="AC364" s="2" t="str">
        <f>INDEX(MF2図鑑!$B$3:$B$668,(ROW()-ROW(AC$2)),1)</f>
        <v>ワン</v>
      </c>
    </row>
    <row r="365" spans="10:29" x14ac:dyDescent="0.15">
      <c r="J365" s="2"/>
      <c r="K365" s="2"/>
      <c r="L365" s="2"/>
      <c r="M365" s="2"/>
      <c r="N365" s="2"/>
      <c r="O365" s="2"/>
      <c r="P365" s="2"/>
      <c r="Q365" s="2"/>
      <c r="R365" s="2"/>
      <c r="S365" s="2"/>
      <c r="T365" s="2"/>
      <c r="U365" s="2"/>
      <c r="V365" s="2"/>
      <c r="W365" s="2"/>
      <c r="X365" s="2"/>
      <c r="Y365" s="2"/>
      <c r="Z365" s="2"/>
      <c r="AA365" s="2"/>
      <c r="AC365" s="2" t="str">
        <f>INDEX(MF2図鑑!$B$3:$B$668,(ROW()-ROW(AC$2)),1)</f>
        <v>ミミニャー</v>
      </c>
    </row>
    <row r="366" spans="10:29" x14ac:dyDescent="0.15">
      <c r="J366" s="2"/>
      <c r="K366" s="2"/>
      <c r="L366" s="2"/>
      <c r="M366" s="2"/>
      <c r="N366" s="2"/>
      <c r="O366" s="2"/>
      <c r="P366" s="2"/>
      <c r="Q366" s="2"/>
      <c r="R366" s="2"/>
      <c r="S366" s="2"/>
      <c r="T366" s="2"/>
      <c r="U366" s="2"/>
      <c r="V366" s="2"/>
      <c r="W366" s="2"/>
      <c r="X366" s="2"/>
      <c r="Y366" s="2"/>
      <c r="Z366" s="2"/>
      <c r="AA366" s="2"/>
      <c r="AC366" s="2" t="str">
        <f>INDEX(MF2図鑑!$B$3:$B$668,(ROW()-ROW(AC$2)),1)</f>
        <v>ニャー</v>
      </c>
    </row>
    <row r="367" spans="10:29" x14ac:dyDescent="0.15">
      <c r="J367" s="2"/>
      <c r="K367" s="2"/>
      <c r="L367" s="2"/>
      <c r="M367" s="2"/>
      <c r="N367" s="2"/>
      <c r="O367" s="2"/>
      <c r="P367" s="2"/>
      <c r="Q367" s="2"/>
      <c r="R367" s="2"/>
      <c r="S367" s="2"/>
      <c r="T367" s="2"/>
      <c r="U367" s="2"/>
      <c r="V367" s="2"/>
      <c r="W367" s="2"/>
      <c r="X367" s="2"/>
      <c r="Y367" s="2"/>
      <c r="Z367" s="2"/>
      <c r="AA367" s="2"/>
      <c r="AC367" s="2" t="str">
        <f>INDEX(MF2図鑑!$B$3:$B$668,(ROW()-ROW(AC$2)),1)</f>
        <v>ニャー(特殊)</v>
      </c>
    </row>
    <row r="368" spans="10:29" x14ac:dyDescent="0.15">
      <c r="J368" s="2"/>
      <c r="K368" s="2"/>
      <c r="L368" s="2"/>
      <c r="M368" s="2"/>
      <c r="N368" s="2"/>
      <c r="O368" s="2"/>
      <c r="P368" s="2"/>
      <c r="Q368" s="2"/>
      <c r="R368" s="2"/>
      <c r="S368" s="2"/>
      <c r="T368" s="2"/>
      <c r="U368" s="2"/>
      <c r="V368" s="2"/>
      <c r="W368" s="2"/>
      <c r="X368" s="2"/>
      <c r="Y368" s="2"/>
      <c r="Z368" s="2"/>
      <c r="AA368" s="2"/>
      <c r="AC368" s="2" t="str">
        <f>INDEX(MF2図鑑!$B$3:$B$668,(ROW()-ROW(AC$2)),1)</f>
        <v>バスニャー</v>
      </c>
    </row>
    <row r="369" spans="10:29" x14ac:dyDescent="0.15">
      <c r="J369" s="2"/>
      <c r="K369" s="2"/>
      <c r="L369" s="2"/>
      <c r="M369" s="2"/>
      <c r="N369" s="2"/>
      <c r="O369" s="2"/>
      <c r="P369" s="2"/>
      <c r="Q369" s="2"/>
      <c r="R369" s="2"/>
      <c r="S369" s="2"/>
      <c r="T369" s="2"/>
      <c r="U369" s="2"/>
      <c r="V369" s="2"/>
      <c r="W369" s="2"/>
      <c r="X369" s="2"/>
      <c r="Y369" s="2"/>
      <c r="Z369" s="2"/>
      <c r="AA369" s="2"/>
      <c r="AC369" s="2" t="str">
        <f>INDEX(MF2図鑑!$B$3:$B$668,(ROW()-ROW(AC$2)),1)</f>
        <v>カイパン</v>
      </c>
    </row>
    <row r="370" spans="10:29" x14ac:dyDescent="0.15">
      <c r="J370" s="2"/>
      <c r="K370" s="2"/>
      <c r="L370" s="2"/>
      <c r="M370" s="2"/>
      <c r="N370" s="2"/>
      <c r="O370" s="2"/>
      <c r="P370" s="2"/>
      <c r="Q370" s="2"/>
      <c r="R370" s="2"/>
      <c r="S370" s="2"/>
      <c r="T370" s="2"/>
      <c r="U370" s="2"/>
      <c r="V370" s="2"/>
      <c r="W370" s="2"/>
      <c r="X370" s="2"/>
      <c r="Y370" s="2"/>
      <c r="Z370" s="2"/>
      <c r="AA370" s="2"/>
      <c r="AC370" s="2" t="str">
        <f>INDEX(MF2図鑑!$B$3:$B$668,(ROW()-ROW(AC$2)),1)</f>
        <v>カイパン(レア1)</v>
      </c>
    </row>
    <row r="371" spans="10:29" x14ac:dyDescent="0.15">
      <c r="J371" s="2"/>
      <c r="K371" s="2"/>
      <c r="L371" s="2"/>
      <c r="M371" s="2"/>
      <c r="N371" s="2"/>
      <c r="O371" s="2"/>
      <c r="P371" s="2"/>
      <c r="Q371" s="2"/>
      <c r="R371" s="2"/>
      <c r="S371" s="2"/>
      <c r="T371" s="2"/>
      <c r="U371" s="2"/>
      <c r="V371" s="2"/>
      <c r="W371" s="2"/>
      <c r="X371" s="2"/>
      <c r="Y371" s="2"/>
      <c r="Z371" s="2"/>
      <c r="AA371" s="2"/>
      <c r="AC371" s="2" t="str">
        <f>INDEX(MF2図鑑!$B$3:$B$668,(ROW()-ROW(AC$2)),1)</f>
        <v>カイパン(レア2)</v>
      </c>
    </row>
    <row r="372" spans="10:29" x14ac:dyDescent="0.15">
      <c r="J372" s="2"/>
      <c r="K372" s="2"/>
      <c r="L372" s="2"/>
      <c r="M372" s="2"/>
      <c r="N372" s="2"/>
      <c r="O372" s="2"/>
      <c r="P372" s="2"/>
      <c r="Q372" s="2"/>
      <c r="R372" s="2"/>
      <c r="S372" s="2"/>
      <c r="T372" s="2"/>
      <c r="U372" s="2"/>
      <c r="V372" s="2"/>
      <c r="W372" s="2"/>
      <c r="X372" s="2"/>
      <c r="Y372" s="2"/>
      <c r="Z372" s="2"/>
      <c r="AA372" s="2"/>
      <c r="AC372" s="2" t="str">
        <f>INDEX(MF2図鑑!$B$3:$B$668,(ROW()-ROW(AC$2)),1)</f>
        <v>カイパン(レア3)</v>
      </c>
    </row>
    <row r="373" spans="10:29" x14ac:dyDescent="0.15">
      <c r="J373" s="2"/>
      <c r="K373" s="2"/>
      <c r="L373" s="2"/>
      <c r="M373" s="2"/>
      <c r="N373" s="2"/>
      <c r="O373" s="2"/>
      <c r="P373" s="2"/>
      <c r="Q373" s="2"/>
      <c r="R373" s="2"/>
      <c r="S373" s="2"/>
      <c r="T373" s="2"/>
      <c r="U373" s="2"/>
      <c r="V373" s="2"/>
      <c r="W373" s="2"/>
      <c r="X373" s="2"/>
      <c r="Y373" s="2"/>
      <c r="Z373" s="2"/>
      <c r="AA373" s="2"/>
      <c r="AC373" s="2" t="str">
        <f>INDEX(MF2図鑑!$B$3:$B$668,(ROW()-ROW(AC$2)),1)</f>
        <v>ヒノトリ</v>
      </c>
    </row>
    <row r="374" spans="10:29" x14ac:dyDescent="0.15">
      <c r="J374" s="2"/>
      <c r="K374" s="2"/>
      <c r="L374" s="2"/>
      <c r="M374" s="2"/>
      <c r="N374" s="2"/>
      <c r="O374" s="2"/>
      <c r="P374" s="2"/>
      <c r="Q374" s="2"/>
      <c r="R374" s="2"/>
      <c r="S374" s="2"/>
      <c r="T374" s="2"/>
      <c r="U374" s="2"/>
      <c r="V374" s="2"/>
      <c r="W374" s="2"/>
      <c r="X374" s="2"/>
      <c r="Y374" s="2"/>
      <c r="Z374" s="2"/>
      <c r="AA374" s="2"/>
      <c r="AC374" s="2" t="str">
        <f>INDEX(MF2図鑑!$B$3:$B$668,(ROW()-ROW(AC$2)),1)</f>
        <v>ヒノトリ(特殊)</v>
      </c>
    </row>
    <row r="375" spans="10:29" x14ac:dyDescent="0.15">
      <c r="J375" s="2"/>
      <c r="K375" s="2"/>
      <c r="L375" s="2"/>
      <c r="M375" s="2"/>
      <c r="N375" s="2"/>
      <c r="O375" s="2"/>
      <c r="P375" s="2"/>
      <c r="Q375" s="2"/>
      <c r="R375" s="2"/>
      <c r="S375" s="2"/>
      <c r="T375" s="2"/>
      <c r="U375" s="2"/>
      <c r="V375" s="2"/>
      <c r="W375" s="2"/>
      <c r="X375" s="2"/>
      <c r="Y375" s="2"/>
      <c r="Z375" s="2"/>
      <c r="AA375" s="2"/>
      <c r="AC375" s="2" t="str">
        <f>INDEX(MF2図鑑!$B$3:$B$668,(ROW()-ROW(AC$2)),1)</f>
        <v>ビンチョー</v>
      </c>
    </row>
    <row r="376" spans="10:29" x14ac:dyDescent="0.15">
      <c r="J376" s="2"/>
      <c r="K376" s="2"/>
      <c r="L376" s="2"/>
      <c r="M376" s="2"/>
      <c r="N376" s="2"/>
      <c r="O376" s="2"/>
      <c r="P376" s="2"/>
      <c r="Q376" s="2"/>
      <c r="R376" s="2"/>
      <c r="S376" s="2"/>
      <c r="T376" s="2"/>
      <c r="U376" s="2"/>
      <c r="V376" s="2"/>
      <c r="W376" s="2"/>
      <c r="X376" s="2"/>
      <c r="Y376" s="2"/>
      <c r="Z376" s="2"/>
      <c r="AA376" s="2"/>
      <c r="AC376" s="2" t="str">
        <f>INDEX(MF2図鑑!$B$3:$B$668,(ROW()-ROW(AC$2)),1)</f>
        <v>ビンチョー(レア1)</v>
      </c>
    </row>
    <row r="377" spans="10:29" x14ac:dyDescent="0.15">
      <c r="J377" s="2"/>
      <c r="K377" s="2"/>
      <c r="L377" s="2"/>
      <c r="M377" s="2"/>
      <c r="N377" s="2"/>
      <c r="O377" s="2"/>
      <c r="P377" s="2"/>
      <c r="Q377" s="2"/>
      <c r="R377" s="2"/>
      <c r="S377" s="2"/>
      <c r="T377" s="2"/>
      <c r="U377" s="2"/>
      <c r="V377" s="2"/>
      <c r="W377" s="2"/>
      <c r="X377" s="2"/>
      <c r="Y377" s="2"/>
      <c r="Z377" s="2"/>
      <c r="AA377" s="2"/>
      <c r="AC377" s="2" t="str">
        <f>INDEX(MF2図鑑!$B$3:$B$668,(ROW()-ROW(AC$2)),1)</f>
        <v>ビンチョー(レア2)</v>
      </c>
    </row>
    <row r="378" spans="10:29" x14ac:dyDescent="0.15">
      <c r="J378" s="2"/>
      <c r="K378" s="2"/>
      <c r="L378" s="2"/>
      <c r="M378" s="2"/>
      <c r="N378" s="2"/>
      <c r="O378" s="2"/>
      <c r="P378" s="2"/>
      <c r="Q378" s="2"/>
      <c r="R378" s="2"/>
      <c r="S378" s="2"/>
      <c r="T378" s="2"/>
      <c r="U378" s="2"/>
      <c r="V378" s="2"/>
      <c r="W378" s="2"/>
      <c r="X378" s="2"/>
      <c r="Y378" s="2"/>
      <c r="Z378" s="2"/>
      <c r="AA378" s="2"/>
      <c r="AC378" s="2" t="str">
        <f>INDEX(MF2図鑑!$B$3:$B$668,(ROW()-ROW(AC$2)),1)</f>
        <v>ビンチョー(データのみ)</v>
      </c>
    </row>
    <row r="379" spans="10:29" x14ac:dyDescent="0.15">
      <c r="J379" s="2"/>
      <c r="K379" s="2"/>
      <c r="L379" s="2"/>
      <c r="M379" s="2"/>
      <c r="N379" s="2"/>
      <c r="O379" s="2"/>
      <c r="P379" s="2"/>
      <c r="Q379" s="2"/>
      <c r="R379" s="2"/>
      <c r="S379" s="2"/>
      <c r="T379" s="2"/>
      <c r="U379" s="2"/>
      <c r="V379" s="2"/>
      <c r="W379" s="2"/>
      <c r="X379" s="2"/>
      <c r="Y379" s="2"/>
      <c r="Z379" s="2"/>
      <c r="AA379" s="2"/>
      <c r="AC379" s="2" t="str">
        <f>INDEX(MF2図鑑!$B$3:$B$668,(ROW()-ROW(AC$2)),1)</f>
        <v>ゴースト</v>
      </c>
    </row>
    <row r="380" spans="10:29" x14ac:dyDescent="0.15">
      <c r="J380" s="2"/>
      <c r="K380" s="2"/>
      <c r="L380" s="2"/>
      <c r="M380" s="2"/>
      <c r="N380" s="2"/>
      <c r="O380" s="2"/>
      <c r="P380" s="2"/>
      <c r="Q380" s="2"/>
      <c r="R380" s="2"/>
      <c r="S380" s="2"/>
      <c r="T380" s="2"/>
      <c r="U380" s="2"/>
      <c r="V380" s="2"/>
      <c r="W380" s="2"/>
      <c r="X380" s="2"/>
      <c r="Y380" s="2"/>
      <c r="Z380" s="2"/>
      <c r="AA380" s="2"/>
      <c r="AC380" s="2" t="str">
        <f>INDEX(MF2図鑑!$B$3:$B$668,(ROW()-ROW(AC$2)),1)</f>
        <v>ゴースト(特殊)</v>
      </c>
    </row>
    <row r="381" spans="10:29" x14ac:dyDescent="0.15">
      <c r="J381" s="2"/>
      <c r="K381" s="2"/>
      <c r="L381" s="2"/>
      <c r="M381" s="2"/>
      <c r="N381" s="2"/>
      <c r="O381" s="2"/>
      <c r="P381" s="2"/>
      <c r="Q381" s="2"/>
      <c r="R381" s="2"/>
      <c r="S381" s="2"/>
      <c r="T381" s="2"/>
      <c r="U381" s="2"/>
      <c r="V381" s="2"/>
      <c r="W381" s="2"/>
      <c r="X381" s="2"/>
      <c r="Y381" s="2"/>
      <c r="Z381" s="2"/>
      <c r="AA381" s="2"/>
      <c r="AC381" s="2" t="str">
        <f>INDEX(MF2図鑑!$B$3:$B$668,(ROW()-ROW(AC$2)),1)</f>
        <v>シェフ</v>
      </c>
    </row>
    <row r="382" spans="10:29" x14ac:dyDescent="0.15">
      <c r="J382" s="2"/>
      <c r="K382" s="2"/>
      <c r="L382" s="2"/>
      <c r="M382" s="2"/>
      <c r="N382" s="2"/>
      <c r="O382" s="2"/>
      <c r="P382" s="2"/>
      <c r="Q382" s="2"/>
      <c r="R382" s="2"/>
      <c r="S382" s="2"/>
      <c r="T382" s="2"/>
      <c r="U382" s="2"/>
      <c r="V382" s="2"/>
      <c r="W382" s="2"/>
      <c r="X382" s="2"/>
      <c r="Y382" s="2"/>
      <c r="Z382" s="2"/>
      <c r="AA382" s="2"/>
      <c r="AC382" s="2" t="str">
        <f>INDEX(MF2図鑑!$B$3:$B$668,(ROW()-ROW(AC$2)),1)</f>
        <v>シェフ(レア1)</v>
      </c>
    </row>
    <row r="383" spans="10:29" x14ac:dyDescent="0.15">
      <c r="J383" s="2"/>
      <c r="K383" s="2"/>
      <c r="L383" s="2"/>
      <c r="M383" s="2"/>
      <c r="N383" s="2"/>
      <c r="O383" s="2"/>
      <c r="P383" s="2"/>
      <c r="Q383" s="2"/>
      <c r="R383" s="2"/>
      <c r="S383" s="2"/>
      <c r="T383" s="2"/>
      <c r="U383" s="2"/>
      <c r="V383" s="2"/>
      <c r="W383" s="2"/>
      <c r="X383" s="2"/>
      <c r="Y383" s="2"/>
      <c r="Z383" s="2"/>
      <c r="AA383" s="2"/>
      <c r="AC383" s="2" t="str">
        <f>INDEX(MF2図鑑!$B$3:$B$668,(ROW()-ROW(AC$2)),1)</f>
        <v>シェフ(レア2)</v>
      </c>
    </row>
    <row r="384" spans="10:29" x14ac:dyDescent="0.15">
      <c r="J384" s="2"/>
      <c r="K384" s="2"/>
      <c r="L384" s="2"/>
      <c r="M384" s="2"/>
      <c r="N384" s="2"/>
      <c r="O384" s="2"/>
      <c r="P384" s="2"/>
      <c r="Q384" s="2"/>
      <c r="R384" s="2"/>
      <c r="S384" s="2"/>
      <c r="T384" s="2"/>
      <c r="U384" s="2"/>
      <c r="V384" s="2"/>
      <c r="W384" s="2"/>
      <c r="X384" s="2"/>
      <c r="Y384" s="2"/>
      <c r="Z384" s="2"/>
      <c r="AA384" s="2"/>
      <c r="AC384" s="2" t="str">
        <f>INDEX(MF2図鑑!$B$3:$B$668,(ROW()-ROW(AC$2)),1)</f>
        <v>シェフ(レア3)</v>
      </c>
    </row>
    <row r="385" spans="10:29" x14ac:dyDescent="0.15">
      <c r="J385" s="2"/>
      <c r="K385" s="2"/>
      <c r="L385" s="2"/>
      <c r="M385" s="2"/>
      <c r="N385" s="2"/>
      <c r="O385" s="2"/>
      <c r="P385" s="2"/>
      <c r="Q385" s="2"/>
      <c r="R385" s="2"/>
      <c r="S385" s="2"/>
      <c r="T385" s="2"/>
      <c r="U385" s="2"/>
      <c r="V385" s="2"/>
      <c r="W385" s="2"/>
      <c r="X385" s="2"/>
      <c r="Y385" s="2"/>
      <c r="Z385" s="2"/>
      <c r="AA385" s="2"/>
      <c r="AC385" s="2" t="str">
        <f>INDEX(MF2図鑑!$B$3:$B$668,(ROW()-ROW(AC$2)),1)</f>
        <v>ラブラブセイジン</v>
      </c>
    </row>
    <row r="386" spans="10:29" x14ac:dyDescent="0.15">
      <c r="J386" s="2"/>
      <c r="K386" s="2"/>
      <c r="L386" s="2"/>
      <c r="M386" s="2"/>
      <c r="N386" s="2"/>
      <c r="O386" s="2"/>
      <c r="P386" s="2"/>
      <c r="Q386" s="2"/>
      <c r="R386" s="2"/>
      <c r="S386" s="2"/>
      <c r="T386" s="2"/>
      <c r="U386" s="2"/>
      <c r="V386" s="2"/>
      <c r="W386" s="2"/>
      <c r="X386" s="2"/>
      <c r="Y386" s="2"/>
      <c r="Z386" s="2"/>
      <c r="AA386" s="2"/>
      <c r="AC386" s="2" t="str">
        <f>INDEX(MF2図鑑!$B$3:$B$668,(ROW()-ROW(AC$2)),1)</f>
        <v>ラブラブセイジン(特殊)</v>
      </c>
    </row>
    <row r="387" spans="10:29" x14ac:dyDescent="0.15">
      <c r="J387" s="2"/>
      <c r="K387" s="2"/>
      <c r="L387" s="2"/>
      <c r="M387" s="2"/>
      <c r="N387" s="2"/>
      <c r="O387" s="2"/>
      <c r="P387" s="2"/>
      <c r="Q387" s="2"/>
      <c r="R387" s="2"/>
      <c r="S387" s="2"/>
      <c r="T387" s="2"/>
      <c r="U387" s="2"/>
      <c r="V387" s="2"/>
      <c r="W387" s="2"/>
      <c r="X387" s="2"/>
      <c r="Y387" s="2"/>
      <c r="Z387" s="2"/>
      <c r="AA387" s="2"/>
      <c r="AC387" s="2" t="str">
        <f>INDEX(MF2図鑑!$B$3:$B$668,(ROW()-ROW(AC$2)),1)</f>
        <v>メタルナー</v>
      </c>
    </row>
    <row r="388" spans="10:29" x14ac:dyDescent="0.15">
      <c r="J388" s="2"/>
      <c r="K388" s="2"/>
      <c r="L388" s="2"/>
      <c r="M388" s="2"/>
      <c r="N388" s="2"/>
      <c r="O388" s="2"/>
      <c r="P388" s="2"/>
      <c r="Q388" s="2"/>
      <c r="R388" s="2"/>
      <c r="S388" s="2"/>
      <c r="T388" s="2"/>
      <c r="U388" s="2"/>
      <c r="V388" s="2"/>
      <c r="W388" s="2"/>
      <c r="X388" s="2"/>
      <c r="Y388" s="2"/>
      <c r="Z388" s="2"/>
      <c r="AA388" s="2"/>
      <c r="AC388" s="2" t="str">
        <f>INDEX(MF2図鑑!$B$3:$B$668,(ROW()-ROW(AC$2)),1)</f>
        <v>メタルナー(特殊)</v>
      </c>
    </row>
    <row r="389" spans="10:29" x14ac:dyDescent="0.15">
      <c r="J389" s="2"/>
      <c r="K389" s="2"/>
      <c r="L389" s="2"/>
      <c r="M389" s="2"/>
      <c r="N389" s="2"/>
      <c r="O389" s="2"/>
      <c r="P389" s="2"/>
      <c r="Q389" s="2"/>
      <c r="R389" s="2"/>
      <c r="S389" s="2"/>
      <c r="T389" s="2"/>
      <c r="U389" s="2"/>
      <c r="V389" s="2"/>
      <c r="W389" s="2"/>
      <c r="X389" s="2"/>
      <c r="Y389" s="2"/>
      <c r="Z389" s="2"/>
      <c r="AA389" s="2"/>
      <c r="AC389" s="2" t="str">
        <f>INDEX(MF2図鑑!$B$3:$B$668,(ROW()-ROW(AC$2)),1)</f>
        <v>メタゾール</v>
      </c>
    </row>
    <row r="390" spans="10:29" x14ac:dyDescent="0.15">
      <c r="J390" s="2"/>
      <c r="K390" s="2"/>
      <c r="L390" s="2"/>
      <c r="M390" s="2"/>
      <c r="N390" s="2"/>
      <c r="O390" s="2"/>
      <c r="P390" s="2"/>
      <c r="Q390" s="2"/>
      <c r="R390" s="2"/>
      <c r="S390" s="2"/>
      <c r="T390" s="2"/>
      <c r="U390" s="2"/>
      <c r="V390" s="2"/>
      <c r="W390" s="2"/>
      <c r="X390" s="2"/>
      <c r="Y390" s="2"/>
      <c r="Z390" s="2"/>
      <c r="AA390" s="2"/>
      <c r="AC390" s="2" t="str">
        <f>INDEX(MF2図鑑!$B$3:$B$668,(ROW()-ROW(AC$2)),1)</f>
        <v>ライライ</v>
      </c>
    </row>
    <row r="391" spans="10:29" x14ac:dyDescent="0.15">
      <c r="J391" s="2"/>
      <c r="K391" s="2"/>
      <c r="L391" s="2"/>
      <c r="M391" s="2"/>
      <c r="N391" s="2"/>
      <c r="O391" s="2"/>
      <c r="P391" s="2"/>
      <c r="Q391" s="2"/>
      <c r="R391" s="2"/>
      <c r="S391" s="2"/>
      <c r="T391" s="2"/>
      <c r="U391" s="2"/>
      <c r="V391" s="2"/>
      <c r="W391" s="2"/>
      <c r="X391" s="2"/>
      <c r="Y391" s="2"/>
      <c r="Z391" s="2"/>
      <c r="AA391" s="2"/>
      <c r="AC391" s="2" t="str">
        <f>INDEX(MF2図鑑!$B$3:$B$668,(ROW()-ROW(AC$2)),1)</f>
        <v>ライライ(レア1)</v>
      </c>
    </row>
    <row r="392" spans="10:29" x14ac:dyDescent="0.15">
      <c r="J392" s="2"/>
      <c r="K392" s="2"/>
      <c r="L392" s="2"/>
      <c r="M392" s="2"/>
      <c r="N392" s="2"/>
      <c r="O392" s="2"/>
      <c r="P392" s="2"/>
      <c r="Q392" s="2"/>
      <c r="R392" s="2"/>
      <c r="S392" s="2"/>
      <c r="T392" s="2"/>
      <c r="U392" s="2"/>
      <c r="V392" s="2"/>
      <c r="W392" s="2"/>
      <c r="X392" s="2"/>
      <c r="Y392" s="2"/>
      <c r="Z392" s="2"/>
      <c r="AA392" s="2"/>
      <c r="AC392" s="2" t="str">
        <f>INDEX(MF2図鑑!$B$3:$B$668,(ROW()-ROW(AC$2)),1)</f>
        <v>ライライ(レア2)</v>
      </c>
    </row>
    <row r="393" spans="10:29" x14ac:dyDescent="0.15">
      <c r="J393" s="2"/>
      <c r="K393" s="2"/>
      <c r="L393" s="2"/>
      <c r="M393" s="2"/>
      <c r="N393" s="2"/>
      <c r="O393" s="2"/>
      <c r="P393" s="2"/>
      <c r="Q393" s="2"/>
      <c r="R393" s="2"/>
      <c r="S393" s="2"/>
      <c r="T393" s="2"/>
      <c r="U393" s="2"/>
      <c r="V393" s="2"/>
      <c r="W393" s="2"/>
      <c r="X393" s="2"/>
      <c r="Y393" s="2"/>
      <c r="Z393" s="2"/>
      <c r="AA393" s="2"/>
      <c r="AC393" s="2" t="str">
        <f>INDEX(MF2図鑑!$B$3:$B$668,(ROW()-ROW(AC$2)),1)</f>
        <v>ライライ(レア3)</v>
      </c>
    </row>
    <row r="394" spans="10:29" x14ac:dyDescent="0.15">
      <c r="J394" s="2"/>
      <c r="K394" s="2"/>
      <c r="L394" s="2"/>
      <c r="M394" s="2"/>
      <c r="N394" s="2"/>
      <c r="O394" s="2"/>
      <c r="P394" s="2"/>
      <c r="Q394" s="2"/>
      <c r="R394" s="2"/>
      <c r="S394" s="2"/>
      <c r="T394" s="2"/>
      <c r="U394" s="2"/>
      <c r="V394" s="2"/>
      <c r="W394" s="2"/>
      <c r="X394" s="2"/>
      <c r="Y394" s="2"/>
      <c r="Z394" s="2"/>
      <c r="AA394" s="2"/>
      <c r="AC394" s="2" t="str">
        <f>INDEX(MF2図鑑!$B$3:$B$668,(ROW()-ROW(AC$2)),1)</f>
        <v>ピンキー</v>
      </c>
    </row>
    <row r="395" spans="10:29" x14ac:dyDescent="0.15">
      <c r="J395" s="2"/>
      <c r="K395" s="2"/>
      <c r="L395" s="2"/>
      <c r="M395" s="2"/>
      <c r="N395" s="2"/>
      <c r="O395" s="2"/>
      <c r="P395" s="2"/>
      <c r="Q395" s="2"/>
      <c r="R395" s="2"/>
      <c r="S395" s="2"/>
      <c r="T395" s="2"/>
      <c r="U395" s="2"/>
      <c r="V395" s="2"/>
      <c r="W395" s="2"/>
      <c r="X395" s="2"/>
      <c r="Y395" s="2"/>
      <c r="Z395" s="2"/>
      <c r="AA395" s="2"/>
      <c r="AC395" s="2" t="str">
        <f>INDEX(MF2図鑑!$B$3:$B$668,(ROW()-ROW(AC$2)),1)</f>
        <v>イワゾー</v>
      </c>
    </row>
    <row r="396" spans="10:29" x14ac:dyDescent="0.15">
      <c r="J396" s="2"/>
      <c r="K396" s="2"/>
      <c r="L396" s="2"/>
      <c r="M396" s="2"/>
      <c r="N396" s="2"/>
      <c r="O396" s="2"/>
      <c r="P396" s="2"/>
      <c r="Q396" s="2"/>
      <c r="R396" s="2"/>
      <c r="S396" s="2"/>
      <c r="T396" s="2"/>
      <c r="U396" s="2"/>
      <c r="V396" s="2"/>
      <c r="W396" s="2"/>
      <c r="X396" s="2"/>
      <c r="Y396" s="2"/>
      <c r="Z396" s="2"/>
      <c r="AA396" s="2"/>
      <c r="AC396" s="2" t="str">
        <f>INDEX(MF2図鑑!$B$3:$B$668,(ROW()-ROW(AC$2)),1)</f>
        <v>メロンボ</v>
      </c>
    </row>
    <row r="397" spans="10:29" x14ac:dyDescent="0.15">
      <c r="J397" s="2"/>
      <c r="K397" s="2"/>
      <c r="L397" s="2"/>
      <c r="M397" s="2"/>
      <c r="N397" s="2"/>
      <c r="O397" s="2"/>
      <c r="P397" s="2"/>
      <c r="Q397" s="2"/>
      <c r="R397" s="2"/>
      <c r="S397" s="2"/>
      <c r="T397" s="2"/>
      <c r="U397" s="2"/>
      <c r="V397" s="2"/>
      <c r="W397" s="2"/>
      <c r="X397" s="2"/>
      <c r="Y397" s="2"/>
      <c r="Z397" s="2"/>
      <c r="AA397" s="2"/>
      <c r="AC397" s="2" t="str">
        <f>INDEX(MF2図鑑!$B$3:$B$668,(ROW()-ROW(AC$2)),1)</f>
        <v>ツノマル</v>
      </c>
    </row>
    <row r="398" spans="10:29" x14ac:dyDescent="0.15">
      <c r="J398" s="2"/>
      <c r="K398" s="2"/>
      <c r="L398" s="2"/>
      <c r="M398" s="2"/>
      <c r="N398" s="2"/>
      <c r="O398" s="2"/>
      <c r="P398" s="2"/>
      <c r="Q398" s="2"/>
      <c r="R398" s="2"/>
      <c r="S398" s="2"/>
      <c r="T398" s="2"/>
      <c r="U398" s="2"/>
      <c r="V398" s="2"/>
      <c r="W398" s="2"/>
      <c r="X398" s="2"/>
      <c r="Y398" s="2"/>
      <c r="Z398" s="2"/>
      <c r="AA398" s="2"/>
      <c r="AC398" s="2" t="str">
        <f>INDEX(MF2図鑑!$B$3:$B$668,(ROW()-ROW(AC$2)),1)</f>
        <v>ガンバ</v>
      </c>
    </row>
    <row r="399" spans="10:29" x14ac:dyDescent="0.15">
      <c r="J399" s="2"/>
      <c r="K399" s="2"/>
      <c r="L399" s="2"/>
      <c r="M399" s="2"/>
      <c r="N399" s="2"/>
      <c r="O399" s="2"/>
      <c r="P399" s="2"/>
      <c r="Q399" s="2"/>
      <c r="R399" s="2"/>
      <c r="S399" s="2"/>
      <c r="T399" s="2"/>
      <c r="U399" s="2"/>
      <c r="V399" s="2"/>
      <c r="W399" s="2"/>
      <c r="X399" s="2"/>
      <c r="Y399" s="2"/>
      <c r="Z399" s="2"/>
      <c r="AA399" s="2"/>
      <c r="AC399" s="2" t="str">
        <f>INDEX(MF2図鑑!$B$3:$B$668,(ROW()-ROW(AC$2)),1)</f>
        <v>ガンバ(特殊)</v>
      </c>
    </row>
    <row r="400" spans="10:29" x14ac:dyDescent="0.15">
      <c r="J400" s="2"/>
      <c r="K400" s="2"/>
      <c r="L400" s="2"/>
      <c r="M400" s="2"/>
      <c r="N400" s="2"/>
      <c r="O400" s="2"/>
      <c r="P400" s="2"/>
      <c r="Q400" s="2"/>
      <c r="R400" s="2"/>
      <c r="S400" s="2"/>
      <c r="T400" s="2"/>
      <c r="U400" s="2"/>
      <c r="V400" s="2"/>
      <c r="W400" s="2"/>
      <c r="X400" s="2"/>
      <c r="Y400" s="2"/>
      <c r="Z400" s="2"/>
      <c r="AA400" s="2"/>
      <c r="AC400" s="2" t="str">
        <f>INDEX(MF2図鑑!$B$3:$B$668,(ROW()-ROW(AC$2)),1)</f>
        <v>オリオン</v>
      </c>
    </row>
    <row r="401" spans="10:29" x14ac:dyDescent="0.15">
      <c r="J401" s="2"/>
      <c r="K401" s="2"/>
      <c r="L401" s="2"/>
      <c r="M401" s="2"/>
      <c r="N401" s="2"/>
      <c r="O401" s="2"/>
      <c r="P401" s="2"/>
      <c r="Q401" s="2"/>
      <c r="R401" s="2"/>
      <c r="S401" s="2"/>
      <c r="T401" s="2"/>
      <c r="U401" s="2"/>
      <c r="V401" s="2"/>
      <c r="W401" s="2"/>
      <c r="X401" s="2"/>
      <c r="Y401" s="2"/>
      <c r="Z401" s="2"/>
      <c r="AA401" s="2"/>
      <c r="AC401" s="2" t="str">
        <f>INDEX(MF2図鑑!$B$3:$B$668,(ROW()-ROW(AC$2)),1)</f>
        <v>スエゾー</v>
      </c>
    </row>
    <row r="402" spans="10:29" x14ac:dyDescent="0.15">
      <c r="J402" s="2"/>
      <c r="K402" s="2"/>
      <c r="L402" s="2"/>
      <c r="M402" s="2"/>
      <c r="N402" s="2"/>
      <c r="O402" s="2"/>
      <c r="P402" s="2"/>
      <c r="Q402" s="2"/>
      <c r="R402" s="2"/>
      <c r="S402" s="2"/>
      <c r="T402" s="2"/>
      <c r="U402" s="2"/>
      <c r="V402" s="2"/>
      <c r="W402" s="2"/>
      <c r="X402" s="2"/>
      <c r="Y402" s="2"/>
      <c r="Z402" s="2"/>
      <c r="AA402" s="2"/>
      <c r="AC402" s="2" t="str">
        <f>INDEX(MF2図鑑!$B$3:$B$668,(ROW()-ROW(AC$2)),1)</f>
        <v>スエゾー(特殊)</v>
      </c>
    </row>
    <row r="403" spans="10:29" x14ac:dyDescent="0.15">
      <c r="J403" s="2"/>
      <c r="K403" s="2"/>
      <c r="L403" s="2"/>
      <c r="M403" s="2"/>
      <c r="N403" s="2"/>
      <c r="O403" s="2"/>
      <c r="P403" s="2"/>
      <c r="Q403" s="2"/>
      <c r="R403" s="2"/>
      <c r="S403" s="2"/>
      <c r="T403" s="2"/>
      <c r="U403" s="2"/>
      <c r="V403" s="2"/>
      <c r="W403" s="2"/>
      <c r="X403" s="2"/>
      <c r="Y403" s="2"/>
      <c r="Z403" s="2"/>
      <c r="AA403" s="2"/>
      <c r="AC403" s="2" t="str">
        <f>INDEX(MF2図鑑!$B$3:$B$668,(ROW()-ROW(AC$2)),1)</f>
        <v>スケゾー</v>
      </c>
    </row>
    <row r="404" spans="10:29" x14ac:dyDescent="0.15">
      <c r="J404" s="2"/>
      <c r="K404" s="2"/>
      <c r="L404" s="2"/>
      <c r="M404" s="2"/>
      <c r="N404" s="2"/>
      <c r="O404" s="2"/>
      <c r="P404" s="2"/>
      <c r="Q404" s="2"/>
      <c r="R404" s="2"/>
      <c r="S404" s="2"/>
      <c r="T404" s="2"/>
      <c r="U404" s="2"/>
      <c r="V404" s="2"/>
      <c r="W404" s="2"/>
      <c r="X404" s="2"/>
      <c r="Y404" s="2"/>
      <c r="Z404" s="2"/>
      <c r="AA404" s="2"/>
      <c r="AC404" s="2" t="str">
        <f>INDEX(MF2図鑑!$B$3:$B$668,(ROW()-ROW(AC$2)),1)</f>
        <v>プラムラー</v>
      </c>
    </row>
    <row r="405" spans="10:29" x14ac:dyDescent="0.15">
      <c r="J405" s="2"/>
      <c r="K405" s="2"/>
      <c r="L405" s="2"/>
      <c r="M405" s="2"/>
      <c r="N405" s="2"/>
      <c r="O405" s="2"/>
      <c r="P405" s="2"/>
      <c r="Q405" s="2"/>
      <c r="R405" s="2"/>
      <c r="S405" s="2"/>
      <c r="T405" s="2"/>
      <c r="U405" s="2"/>
      <c r="V405" s="2"/>
      <c r="W405" s="2"/>
      <c r="X405" s="2"/>
      <c r="Y405" s="2"/>
      <c r="Z405" s="2"/>
      <c r="AA405" s="2"/>
      <c r="AC405" s="2" t="str">
        <f>INDEX(MF2図鑑!$B$3:$B$668,(ROW()-ROW(AC$2)),1)</f>
        <v>アカメ</v>
      </c>
    </row>
    <row r="406" spans="10:29" x14ac:dyDescent="0.15">
      <c r="J406" s="2"/>
      <c r="K406" s="2"/>
      <c r="L406" s="2"/>
      <c r="M406" s="2"/>
      <c r="N406" s="2"/>
      <c r="O406" s="2"/>
      <c r="P406" s="2"/>
      <c r="Q406" s="2"/>
      <c r="R406" s="2"/>
      <c r="S406" s="2"/>
      <c r="T406" s="2"/>
      <c r="U406" s="2"/>
      <c r="V406" s="2"/>
      <c r="W406" s="2"/>
      <c r="X406" s="2"/>
      <c r="Y406" s="2"/>
      <c r="Z406" s="2"/>
      <c r="AA406" s="2"/>
      <c r="AC406" s="2" t="str">
        <f>INDEX(MF2図鑑!$B$3:$B$668,(ROW()-ROW(AC$2)),1)</f>
        <v>ムシメ</v>
      </c>
    </row>
    <row r="407" spans="10:29" x14ac:dyDescent="0.15">
      <c r="J407" s="2"/>
      <c r="K407" s="2"/>
      <c r="L407" s="2"/>
      <c r="M407" s="2"/>
      <c r="N407" s="2"/>
      <c r="O407" s="2"/>
      <c r="P407" s="2"/>
      <c r="Q407" s="2"/>
      <c r="R407" s="2"/>
      <c r="S407" s="2"/>
      <c r="T407" s="2"/>
      <c r="U407" s="2"/>
      <c r="V407" s="2"/>
      <c r="W407" s="2"/>
      <c r="X407" s="2"/>
      <c r="Y407" s="2"/>
      <c r="Z407" s="2"/>
      <c r="AA407" s="2"/>
      <c r="AC407" s="2" t="str">
        <f>INDEX(MF2図鑑!$B$3:$B$668,(ROW()-ROW(AC$2)),1)</f>
        <v>ノリゾー</v>
      </c>
    </row>
    <row r="408" spans="10:29" x14ac:dyDescent="0.15">
      <c r="J408" s="2"/>
      <c r="K408" s="2"/>
      <c r="L408" s="2"/>
      <c r="M408" s="2"/>
      <c r="N408" s="2"/>
      <c r="O408" s="2"/>
      <c r="P408" s="2"/>
      <c r="Q408" s="2"/>
      <c r="R408" s="2"/>
      <c r="S408" s="2"/>
      <c r="T408" s="2"/>
      <c r="U408" s="2"/>
      <c r="V408" s="2"/>
      <c r="W408" s="2"/>
      <c r="X408" s="2"/>
      <c r="Y408" s="2"/>
      <c r="Z408" s="2"/>
      <c r="AA408" s="2"/>
      <c r="AC408" s="2" t="str">
        <f>INDEX(MF2図鑑!$B$3:$B$668,(ROW()-ROW(AC$2)),1)</f>
        <v>キンゾー</v>
      </c>
    </row>
    <row r="409" spans="10:29" x14ac:dyDescent="0.15">
      <c r="J409" s="2"/>
      <c r="K409" s="2"/>
      <c r="L409" s="2"/>
      <c r="M409" s="2"/>
      <c r="N409" s="2"/>
      <c r="O409" s="2"/>
      <c r="P409" s="2"/>
      <c r="Q409" s="2"/>
      <c r="R409" s="2"/>
      <c r="S409" s="2"/>
      <c r="T409" s="2"/>
      <c r="U409" s="2"/>
      <c r="V409" s="2"/>
      <c r="W409" s="2"/>
      <c r="X409" s="2"/>
      <c r="Y409" s="2"/>
      <c r="Z409" s="2"/>
      <c r="AA409" s="2"/>
      <c r="AC409" s="2" t="str">
        <f>INDEX(MF2図鑑!$B$3:$B$668,(ROW()-ROW(AC$2)),1)</f>
        <v>キンゾー(レア1)</v>
      </c>
    </row>
    <row r="410" spans="10:29" x14ac:dyDescent="0.15">
      <c r="J410" s="2"/>
      <c r="K410" s="2"/>
      <c r="L410" s="2"/>
      <c r="M410" s="2"/>
      <c r="N410" s="2"/>
      <c r="O410" s="2"/>
      <c r="P410" s="2"/>
      <c r="Q410" s="2"/>
      <c r="R410" s="2"/>
      <c r="S410" s="2"/>
      <c r="T410" s="2"/>
      <c r="U410" s="2"/>
      <c r="V410" s="2"/>
      <c r="W410" s="2"/>
      <c r="X410" s="2"/>
      <c r="Y410" s="2"/>
      <c r="Z410" s="2"/>
      <c r="AA410" s="2"/>
      <c r="AC410" s="2" t="str">
        <f>INDEX(MF2図鑑!$B$3:$B$668,(ROW()-ROW(AC$2)),1)</f>
        <v>ギンゾー</v>
      </c>
    </row>
    <row r="411" spans="10:29" x14ac:dyDescent="0.15">
      <c r="J411" s="2"/>
      <c r="K411" s="2"/>
      <c r="L411" s="2"/>
      <c r="M411" s="2"/>
      <c r="N411" s="2"/>
      <c r="O411" s="2"/>
      <c r="P411" s="2"/>
      <c r="Q411" s="2"/>
      <c r="R411" s="2"/>
      <c r="S411" s="2"/>
      <c r="T411" s="2"/>
      <c r="U411" s="2"/>
      <c r="V411" s="2"/>
      <c r="W411" s="2"/>
      <c r="X411" s="2"/>
      <c r="Y411" s="2"/>
      <c r="Z411" s="2"/>
      <c r="AA411" s="2"/>
      <c r="AC411" s="2" t="str">
        <f>INDEX(MF2図鑑!$B$3:$B$668,(ROW()-ROW(AC$2)),1)</f>
        <v>ギンゾー(レア1)</v>
      </c>
    </row>
    <row r="412" spans="10:29" x14ac:dyDescent="0.15">
      <c r="J412" s="2"/>
      <c r="K412" s="2"/>
      <c r="L412" s="2"/>
      <c r="M412" s="2"/>
      <c r="N412" s="2"/>
      <c r="O412" s="2"/>
      <c r="P412" s="2"/>
      <c r="Q412" s="2"/>
      <c r="R412" s="2"/>
      <c r="S412" s="2"/>
      <c r="T412" s="2"/>
      <c r="U412" s="2"/>
      <c r="V412" s="2"/>
      <c r="W412" s="2"/>
      <c r="X412" s="2"/>
      <c r="Y412" s="2"/>
      <c r="Z412" s="2"/>
      <c r="AA412" s="2"/>
      <c r="AC412" s="2" t="str">
        <f>INDEX(MF2図鑑!$B$3:$B$668,(ROW()-ROW(AC$2)),1)</f>
        <v>ブロンズゾー</v>
      </c>
    </row>
    <row r="413" spans="10:29" x14ac:dyDescent="0.15">
      <c r="J413" s="2"/>
      <c r="K413" s="2"/>
      <c r="L413" s="2"/>
      <c r="M413" s="2"/>
      <c r="N413" s="2"/>
      <c r="O413" s="2"/>
      <c r="P413" s="2"/>
      <c r="Q413" s="2"/>
      <c r="R413" s="2"/>
      <c r="S413" s="2"/>
      <c r="T413" s="2"/>
      <c r="U413" s="2"/>
      <c r="V413" s="2"/>
      <c r="W413" s="2"/>
      <c r="X413" s="2"/>
      <c r="Y413" s="2"/>
      <c r="Z413" s="2"/>
      <c r="AA413" s="2"/>
      <c r="AC413" s="2" t="str">
        <f>INDEX(MF2図鑑!$B$3:$B$668,(ROW()-ROW(AC$2)),1)</f>
        <v>ブロンズゾー(レア1)</v>
      </c>
    </row>
    <row r="414" spans="10:29" x14ac:dyDescent="0.15">
      <c r="J414" s="2"/>
      <c r="K414" s="2"/>
      <c r="L414" s="2"/>
      <c r="M414" s="2"/>
      <c r="N414" s="2"/>
      <c r="O414" s="2"/>
      <c r="P414" s="2"/>
      <c r="Q414" s="2"/>
      <c r="R414" s="2"/>
      <c r="S414" s="2"/>
      <c r="T414" s="2"/>
      <c r="U414" s="2"/>
      <c r="V414" s="2"/>
      <c r="W414" s="2"/>
      <c r="X414" s="2"/>
      <c r="Y414" s="2"/>
      <c r="Z414" s="2"/>
      <c r="AA414" s="2"/>
      <c r="AC414" s="2" t="str">
        <f>INDEX(MF2図鑑!$B$3:$B$668,(ROW()-ROW(AC$2)),1)</f>
        <v>ベタピン</v>
      </c>
    </row>
    <row r="415" spans="10:29" x14ac:dyDescent="0.15">
      <c r="J415" s="2"/>
      <c r="K415" s="2"/>
      <c r="L415" s="2"/>
      <c r="M415" s="2"/>
      <c r="N415" s="2"/>
      <c r="O415" s="2"/>
      <c r="P415" s="2"/>
      <c r="Q415" s="2"/>
      <c r="R415" s="2"/>
      <c r="S415" s="2"/>
      <c r="T415" s="2"/>
      <c r="U415" s="2"/>
      <c r="V415" s="2"/>
      <c r="W415" s="2"/>
      <c r="X415" s="2"/>
      <c r="Y415" s="2"/>
      <c r="Z415" s="2"/>
      <c r="AA415" s="2"/>
      <c r="AC415" s="2" t="str">
        <f>INDEX(MF2図鑑!$B$3:$B$668,(ROW()-ROW(AC$2)),1)</f>
        <v>ベタピン(レア1)</v>
      </c>
    </row>
    <row r="416" spans="10:29" x14ac:dyDescent="0.15">
      <c r="J416" s="2"/>
      <c r="K416" s="2"/>
      <c r="L416" s="2"/>
      <c r="M416" s="2"/>
      <c r="N416" s="2"/>
      <c r="O416" s="2"/>
      <c r="P416" s="2"/>
      <c r="Q416" s="2"/>
      <c r="R416" s="2"/>
      <c r="S416" s="2"/>
      <c r="T416" s="2"/>
      <c r="U416" s="2"/>
      <c r="V416" s="2"/>
      <c r="W416" s="2"/>
      <c r="X416" s="2"/>
      <c r="Y416" s="2"/>
      <c r="Z416" s="2"/>
      <c r="AA416" s="2"/>
      <c r="AC416" s="2" t="str">
        <f>INDEX(MF2図鑑!$B$3:$B$668,(ROW()-ROW(AC$2)),1)</f>
        <v>ベタピン(レア2)</v>
      </c>
    </row>
    <row r="417" spans="10:29" x14ac:dyDescent="0.15">
      <c r="J417" s="2"/>
      <c r="K417" s="2"/>
      <c r="L417" s="2"/>
      <c r="M417" s="2"/>
      <c r="N417" s="2"/>
      <c r="O417" s="2"/>
      <c r="P417" s="2"/>
      <c r="Q417" s="2"/>
      <c r="R417" s="2"/>
      <c r="S417" s="2"/>
      <c r="T417" s="2"/>
      <c r="U417" s="2"/>
      <c r="V417" s="2"/>
      <c r="W417" s="2"/>
      <c r="X417" s="2"/>
      <c r="Y417" s="2"/>
      <c r="Z417" s="2"/>
      <c r="AA417" s="2"/>
      <c r="AC417" s="2" t="str">
        <f>INDEX(MF2図鑑!$B$3:$B$668,(ROW()-ROW(AC$2)),1)</f>
        <v>ベタピン(データのみ)</v>
      </c>
    </row>
    <row r="418" spans="10:29" x14ac:dyDescent="0.15">
      <c r="J418" s="2"/>
      <c r="K418" s="2"/>
      <c r="L418" s="2"/>
      <c r="M418" s="2"/>
      <c r="N418" s="2"/>
      <c r="O418" s="2"/>
      <c r="P418" s="2"/>
      <c r="Q418" s="2"/>
      <c r="R418" s="2"/>
      <c r="S418" s="2"/>
      <c r="T418" s="2"/>
      <c r="U418" s="2"/>
      <c r="V418" s="2"/>
      <c r="W418" s="2"/>
      <c r="X418" s="2"/>
      <c r="Y418" s="2"/>
      <c r="Z418" s="2"/>
      <c r="AA418" s="2"/>
      <c r="AC418" s="2" t="str">
        <f>INDEX(MF2図鑑!$B$3:$B$668,(ROW()-ROW(AC$2)),1)</f>
        <v>すえきすえぞー</v>
      </c>
    </row>
    <row r="419" spans="10:29" x14ac:dyDescent="0.15">
      <c r="J419" s="2"/>
      <c r="K419" s="2"/>
      <c r="L419" s="2"/>
      <c r="M419" s="2"/>
      <c r="N419" s="2"/>
      <c r="O419" s="2"/>
      <c r="P419" s="2"/>
      <c r="Q419" s="2"/>
      <c r="R419" s="2"/>
      <c r="S419" s="2"/>
      <c r="T419" s="2"/>
      <c r="U419" s="2"/>
      <c r="V419" s="2"/>
      <c r="W419" s="2"/>
      <c r="X419" s="2"/>
      <c r="Y419" s="2"/>
      <c r="Z419" s="2"/>
      <c r="AA419" s="2"/>
      <c r="AC419" s="2" t="str">
        <f>INDEX(MF2図鑑!$B$3:$B$668,(ROW()-ROW(AC$2)),1)</f>
        <v>すえきすえぞー(レア1)</v>
      </c>
    </row>
    <row r="420" spans="10:29" x14ac:dyDescent="0.15">
      <c r="J420" s="2"/>
      <c r="K420" s="2"/>
      <c r="L420" s="2"/>
      <c r="M420" s="2"/>
      <c r="N420" s="2"/>
      <c r="O420" s="2"/>
      <c r="P420" s="2"/>
      <c r="Q420" s="2"/>
      <c r="R420" s="2"/>
      <c r="S420" s="2"/>
      <c r="T420" s="2"/>
      <c r="U420" s="2"/>
      <c r="V420" s="2"/>
      <c r="W420" s="2"/>
      <c r="X420" s="2"/>
      <c r="Y420" s="2"/>
      <c r="Z420" s="2"/>
      <c r="AA420" s="2"/>
      <c r="AC420" s="2" t="str">
        <f>INDEX(MF2図鑑!$B$3:$B$668,(ROW()-ROW(AC$2)),1)</f>
        <v>ポンポン</v>
      </c>
    </row>
    <row r="421" spans="10:29" x14ac:dyDescent="0.15">
      <c r="J421" s="2"/>
      <c r="K421" s="2"/>
      <c r="L421" s="2"/>
      <c r="M421" s="2"/>
      <c r="N421" s="2"/>
      <c r="O421" s="2"/>
      <c r="P421" s="2"/>
      <c r="Q421" s="2"/>
      <c r="R421" s="2"/>
      <c r="S421" s="2"/>
      <c r="T421" s="2"/>
      <c r="U421" s="2"/>
      <c r="V421" s="2"/>
      <c r="W421" s="2"/>
      <c r="X421" s="2"/>
      <c r="Y421" s="2"/>
      <c r="Z421" s="2"/>
      <c r="AA421" s="2"/>
      <c r="AC421" s="2" t="str">
        <f>INDEX(MF2図鑑!$B$3:$B$668,(ROW()-ROW(AC$2)),1)</f>
        <v>ピアリー</v>
      </c>
    </row>
    <row r="422" spans="10:29" x14ac:dyDescent="0.15">
      <c r="J422" s="2"/>
      <c r="K422" s="2"/>
      <c r="L422" s="2"/>
      <c r="M422" s="2"/>
      <c r="N422" s="2"/>
      <c r="O422" s="2"/>
      <c r="P422" s="2"/>
      <c r="Q422" s="2"/>
      <c r="R422" s="2"/>
      <c r="S422" s="2"/>
      <c r="T422" s="2"/>
      <c r="U422" s="2"/>
      <c r="V422" s="2"/>
      <c r="W422" s="2"/>
      <c r="X422" s="2"/>
      <c r="Y422" s="2"/>
      <c r="Z422" s="2"/>
      <c r="AA422" s="2"/>
      <c r="AC422" s="2" t="str">
        <f>INDEX(MF2図鑑!$B$3:$B$668,(ROW()-ROW(AC$2)),1)</f>
        <v>カラコルム</v>
      </c>
    </row>
    <row r="423" spans="10:29" x14ac:dyDescent="0.15">
      <c r="J423" s="2"/>
      <c r="K423" s="2"/>
      <c r="L423" s="2"/>
      <c r="M423" s="2"/>
      <c r="N423" s="2"/>
      <c r="O423" s="2"/>
      <c r="P423" s="2"/>
      <c r="Q423" s="2"/>
      <c r="R423" s="2"/>
      <c r="S423" s="2"/>
      <c r="T423" s="2"/>
      <c r="U423" s="2"/>
      <c r="V423" s="2"/>
      <c r="W423" s="2"/>
      <c r="X423" s="2"/>
      <c r="Y423" s="2"/>
      <c r="Z423" s="2"/>
      <c r="AA423" s="2"/>
      <c r="AC423" s="2" t="str">
        <f>INDEX(MF2図鑑!$B$3:$B$668,(ROW()-ROW(AC$2)),1)</f>
        <v>ベンガル</v>
      </c>
    </row>
    <row r="424" spans="10:29" x14ac:dyDescent="0.15">
      <c r="J424" s="2"/>
      <c r="K424" s="2"/>
      <c r="L424" s="2"/>
      <c r="M424" s="2"/>
      <c r="N424" s="2"/>
      <c r="O424" s="2"/>
      <c r="P424" s="2"/>
      <c r="Q424" s="2"/>
      <c r="R424" s="2"/>
      <c r="S424" s="2"/>
      <c r="T424" s="2"/>
      <c r="U424" s="2"/>
      <c r="V424" s="2"/>
      <c r="W424" s="2"/>
      <c r="X424" s="2"/>
      <c r="Y424" s="2"/>
      <c r="Z424" s="2"/>
      <c r="AA424" s="2"/>
      <c r="AC424" s="2" t="str">
        <f>INDEX(MF2図鑑!$B$3:$B$668,(ROW()-ROW(AC$2)),1)</f>
        <v>ベンガル(特殊)</v>
      </c>
    </row>
    <row r="425" spans="10:29" x14ac:dyDescent="0.15">
      <c r="J425" s="2"/>
      <c r="K425" s="2"/>
      <c r="L425" s="2"/>
      <c r="M425" s="2"/>
      <c r="N425" s="2"/>
      <c r="O425" s="2"/>
      <c r="P425" s="2"/>
      <c r="Q425" s="2"/>
      <c r="R425" s="2"/>
      <c r="S425" s="2"/>
      <c r="T425" s="2"/>
      <c r="U425" s="2"/>
      <c r="V425" s="2"/>
      <c r="W425" s="2"/>
      <c r="X425" s="2"/>
      <c r="Y425" s="2"/>
      <c r="Z425" s="2"/>
      <c r="AA425" s="2"/>
      <c r="AC425" s="2" t="str">
        <f>INDEX(MF2図鑑!$B$3:$B$668,(ROW()-ROW(AC$2)),1)</f>
        <v>ゾージル</v>
      </c>
    </row>
    <row r="426" spans="10:29" x14ac:dyDescent="0.15">
      <c r="J426" s="2"/>
      <c r="K426" s="2"/>
      <c r="L426" s="2"/>
      <c r="M426" s="2"/>
      <c r="N426" s="2"/>
      <c r="O426" s="2"/>
      <c r="P426" s="2"/>
      <c r="Q426" s="2"/>
      <c r="R426" s="2"/>
      <c r="S426" s="2"/>
      <c r="T426" s="2"/>
      <c r="U426" s="2"/>
      <c r="V426" s="2"/>
      <c r="W426" s="2"/>
      <c r="X426" s="2"/>
      <c r="Y426" s="2"/>
      <c r="Z426" s="2"/>
      <c r="AA426" s="2"/>
      <c r="AC426" s="2" t="str">
        <f>INDEX(MF2図鑑!$B$3:$B$668,(ROW()-ROW(AC$2)),1)</f>
        <v>ジール</v>
      </c>
    </row>
    <row r="427" spans="10:29" x14ac:dyDescent="0.15">
      <c r="J427" s="2"/>
      <c r="K427" s="2"/>
      <c r="L427" s="2"/>
      <c r="M427" s="2"/>
      <c r="N427" s="2"/>
      <c r="O427" s="2"/>
      <c r="P427" s="2"/>
      <c r="Q427" s="2"/>
      <c r="R427" s="2"/>
      <c r="S427" s="2"/>
      <c r="T427" s="2"/>
      <c r="U427" s="2"/>
      <c r="V427" s="2"/>
      <c r="W427" s="2"/>
      <c r="X427" s="2"/>
      <c r="Y427" s="2"/>
      <c r="Z427" s="2"/>
      <c r="AA427" s="2"/>
      <c r="AC427" s="2" t="str">
        <f>INDEX(MF2図鑑!$B$3:$B$668,(ROW()-ROW(AC$2)),1)</f>
        <v>ジール(特殊)</v>
      </c>
    </row>
    <row r="428" spans="10:29" x14ac:dyDescent="0.15">
      <c r="J428" s="2"/>
      <c r="K428" s="2"/>
      <c r="L428" s="2"/>
      <c r="M428" s="2"/>
      <c r="N428" s="2"/>
      <c r="O428" s="2"/>
      <c r="P428" s="2"/>
      <c r="Q428" s="2"/>
      <c r="R428" s="2"/>
      <c r="S428" s="2"/>
      <c r="T428" s="2"/>
      <c r="U428" s="2"/>
      <c r="V428" s="2"/>
      <c r="W428" s="2"/>
      <c r="X428" s="2"/>
      <c r="Y428" s="2"/>
      <c r="Z428" s="2"/>
      <c r="AA428" s="2"/>
      <c r="AC428" s="2" t="str">
        <f>INDEX(MF2図鑑!$B$3:$B$668,(ROW()-ROW(AC$2)),1)</f>
        <v>ドクロカブリ</v>
      </c>
    </row>
    <row r="429" spans="10:29" x14ac:dyDescent="0.15">
      <c r="J429" s="2"/>
      <c r="K429" s="2"/>
      <c r="L429" s="2"/>
      <c r="M429" s="2"/>
      <c r="N429" s="2"/>
      <c r="O429" s="2"/>
      <c r="P429" s="2"/>
      <c r="Q429" s="2"/>
      <c r="R429" s="2"/>
      <c r="S429" s="2"/>
      <c r="T429" s="2"/>
      <c r="U429" s="2"/>
      <c r="V429" s="2"/>
      <c r="W429" s="2"/>
      <c r="X429" s="2"/>
      <c r="Y429" s="2"/>
      <c r="Z429" s="2"/>
      <c r="AA429" s="2"/>
      <c r="AC429" s="2" t="str">
        <f>INDEX(MF2図鑑!$B$3:$B$668,(ROW()-ROW(AC$2)),1)</f>
        <v>ピテカン</v>
      </c>
    </row>
    <row r="430" spans="10:29" x14ac:dyDescent="0.15">
      <c r="J430" s="2"/>
      <c r="K430" s="2"/>
      <c r="L430" s="2"/>
      <c r="M430" s="2"/>
      <c r="N430" s="2"/>
      <c r="O430" s="2"/>
      <c r="P430" s="2"/>
      <c r="Q430" s="2"/>
      <c r="R430" s="2"/>
      <c r="S430" s="2"/>
      <c r="T430" s="2"/>
      <c r="U430" s="2"/>
      <c r="V430" s="2"/>
      <c r="W430" s="2"/>
      <c r="X430" s="2"/>
      <c r="Y430" s="2"/>
      <c r="Z430" s="2"/>
      <c r="AA430" s="2"/>
      <c r="AC430" s="2" t="str">
        <f>INDEX(MF2図鑑!$B$3:$B$668,(ROW()-ROW(AC$2)),1)</f>
        <v>ピテカン(レア1)</v>
      </c>
    </row>
    <row r="431" spans="10:29" x14ac:dyDescent="0.15">
      <c r="J431" s="2"/>
      <c r="K431" s="2"/>
      <c r="L431" s="2"/>
      <c r="M431" s="2"/>
      <c r="N431" s="2"/>
      <c r="O431" s="2"/>
      <c r="P431" s="2"/>
      <c r="Q431" s="2"/>
      <c r="R431" s="2"/>
      <c r="S431" s="2"/>
      <c r="T431" s="2"/>
      <c r="U431" s="2"/>
      <c r="V431" s="2"/>
      <c r="W431" s="2"/>
      <c r="X431" s="2"/>
      <c r="Y431" s="2"/>
      <c r="Z431" s="2"/>
      <c r="AA431" s="2"/>
      <c r="AC431" s="2" t="str">
        <f>INDEX(MF2図鑑!$B$3:$B$668,(ROW()-ROW(AC$2)),1)</f>
        <v>ピテカン(レア2)</v>
      </c>
    </row>
    <row r="432" spans="10:29" x14ac:dyDescent="0.15">
      <c r="J432" s="2"/>
      <c r="K432" s="2"/>
      <c r="L432" s="2"/>
      <c r="M432" s="2"/>
      <c r="N432" s="2"/>
      <c r="O432" s="2"/>
      <c r="P432" s="2"/>
      <c r="Q432" s="2"/>
      <c r="R432" s="2"/>
      <c r="S432" s="2"/>
      <c r="T432" s="2"/>
      <c r="U432" s="2"/>
      <c r="V432" s="2"/>
      <c r="W432" s="2"/>
      <c r="X432" s="2"/>
      <c r="Y432" s="2"/>
      <c r="Z432" s="2"/>
      <c r="AA432" s="2"/>
      <c r="AC432" s="2" t="str">
        <f>INDEX(MF2図鑑!$B$3:$B$668,(ROW()-ROW(AC$2)),1)</f>
        <v>ピテカン(データのみ)</v>
      </c>
    </row>
    <row r="433" spans="10:29" x14ac:dyDescent="0.15">
      <c r="J433" s="2"/>
      <c r="K433" s="2"/>
      <c r="L433" s="2"/>
      <c r="M433" s="2"/>
      <c r="N433" s="2"/>
      <c r="O433" s="2"/>
      <c r="P433" s="2"/>
      <c r="Q433" s="2"/>
      <c r="R433" s="2"/>
      <c r="S433" s="2"/>
      <c r="T433" s="2"/>
      <c r="U433" s="2"/>
      <c r="V433" s="2"/>
      <c r="W433" s="2"/>
      <c r="X433" s="2"/>
      <c r="Y433" s="2"/>
      <c r="Z433" s="2"/>
      <c r="AA433" s="2"/>
      <c r="AC433" s="2" t="str">
        <f>INDEX(MF2図鑑!$B$3:$B$668,(ROW()-ROW(AC$2)),1)</f>
        <v>マンナ</v>
      </c>
    </row>
    <row r="434" spans="10:29" x14ac:dyDescent="0.15">
      <c r="J434" s="2"/>
      <c r="K434" s="2"/>
      <c r="L434" s="2"/>
      <c r="M434" s="2"/>
      <c r="N434" s="2"/>
      <c r="O434" s="2"/>
      <c r="P434" s="2"/>
      <c r="Q434" s="2"/>
      <c r="R434" s="2"/>
      <c r="S434" s="2"/>
      <c r="T434" s="2"/>
      <c r="U434" s="2"/>
      <c r="V434" s="2"/>
      <c r="W434" s="2"/>
      <c r="X434" s="2"/>
      <c r="Y434" s="2"/>
      <c r="Z434" s="2"/>
      <c r="AA434" s="2"/>
      <c r="AC434" s="2" t="str">
        <f>INDEX(MF2図鑑!$B$3:$B$668,(ROW()-ROW(AC$2)),1)</f>
        <v>ミタラシ</v>
      </c>
    </row>
    <row r="435" spans="10:29" x14ac:dyDescent="0.15">
      <c r="J435" s="2"/>
      <c r="K435" s="2"/>
      <c r="L435" s="2"/>
      <c r="M435" s="2"/>
      <c r="N435" s="2"/>
      <c r="O435" s="2"/>
      <c r="P435" s="2"/>
      <c r="Q435" s="2"/>
      <c r="R435" s="2"/>
      <c r="S435" s="2"/>
      <c r="T435" s="2"/>
      <c r="U435" s="2"/>
      <c r="V435" s="2"/>
      <c r="W435" s="2"/>
      <c r="X435" s="2"/>
      <c r="Y435" s="2"/>
      <c r="Z435" s="2"/>
      <c r="AA435" s="2"/>
      <c r="AC435" s="2" t="str">
        <f>INDEX(MF2図鑑!$B$3:$B$668,(ROW()-ROW(AC$2)),1)</f>
        <v>ヨロイモッチー</v>
      </c>
    </row>
    <row r="436" spans="10:29" x14ac:dyDescent="0.15">
      <c r="J436" s="2"/>
      <c r="K436" s="2"/>
      <c r="L436" s="2"/>
      <c r="M436" s="2"/>
      <c r="N436" s="2"/>
      <c r="O436" s="2"/>
      <c r="P436" s="2"/>
      <c r="Q436" s="2"/>
      <c r="R436" s="2"/>
      <c r="S436" s="2"/>
      <c r="T436" s="2"/>
      <c r="U436" s="2"/>
      <c r="V436" s="2"/>
      <c r="W436" s="2"/>
      <c r="X436" s="2"/>
      <c r="Y436" s="2"/>
      <c r="Z436" s="2"/>
      <c r="AA436" s="2"/>
      <c r="AC436" s="2" t="str">
        <f>INDEX(MF2図鑑!$B$3:$B$668,(ROW()-ROW(AC$2)),1)</f>
        <v>ペンギンダマシ</v>
      </c>
    </row>
    <row r="437" spans="10:29" x14ac:dyDescent="0.15">
      <c r="J437" s="2"/>
      <c r="K437" s="2"/>
      <c r="L437" s="2"/>
      <c r="M437" s="2"/>
      <c r="N437" s="2"/>
      <c r="O437" s="2"/>
      <c r="P437" s="2"/>
      <c r="Q437" s="2"/>
      <c r="R437" s="2"/>
      <c r="S437" s="2"/>
      <c r="T437" s="2"/>
      <c r="U437" s="2"/>
      <c r="V437" s="2"/>
      <c r="W437" s="2"/>
      <c r="X437" s="2"/>
      <c r="Y437" s="2"/>
      <c r="Z437" s="2"/>
      <c r="AA437" s="2"/>
      <c r="AC437" s="2" t="str">
        <f>INDEX(MF2図鑑!$B$3:$B$668,(ROW()-ROW(AC$2)),1)</f>
        <v>ニャンコロモチ</v>
      </c>
    </row>
    <row r="438" spans="10:29" x14ac:dyDescent="0.15">
      <c r="J438" s="2"/>
      <c r="K438" s="2"/>
      <c r="L438" s="2"/>
      <c r="M438" s="2"/>
      <c r="N438" s="2"/>
      <c r="O438" s="2"/>
      <c r="P438" s="2"/>
      <c r="Q438" s="2"/>
      <c r="R438" s="2"/>
      <c r="S438" s="2"/>
      <c r="T438" s="2"/>
      <c r="U438" s="2"/>
      <c r="V438" s="2"/>
      <c r="W438" s="2"/>
      <c r="X438" s="2"/>
      <c r="Y438" s="2"/>
      <c r="Z438" s="2"/>
      <c r="AA438" s="2"/>
      <c r="AC438" s="2" t="str">
        <f>INDEX(MF2図鑑!$B$3:$B$668,(ROW()-ROW(AC$2)),1)</f>
        <v>ニャンコロモチ(データのみ)</v>
      </c>
    </row>
    <row r="439" spans="10:29" x14ac:dyDescent="0.15">
      <c r="J439" s="2"/>
      <c r="K439" s="2"/>
      <c r="L439" s="2"/>
      <c r="M439" s="2"/>
      <c r="N439" s="2"/>
      <c r="O439" s="2"/>
      <c r="P439" s="2"/>
      <c r="Q439" s="2"/>
      <c r="R439" s="2"/>
      <c r="S439" s="2"/>
      <c r="T439" s="2"/>
      <c r="U439" s="2"/>
      <c r="V439" s="2"/>
      <c r="W439" s="2"/>
      <c r="X439" s="2"/>
      <c r="Y439" s="2"/>
      <c r="Z439" s="2"/>
      <c r="AA439" s="2"/>
      <c r="AC439" s="2" t="str">
        <f>INDEX(MF2図鑑!$B$3:$B$668,(ROW()-ROW(AC$2)),1)</f>
        <v>モッチー</v>
      </c>
    </row>
    <row r="440" spans="10:29" x14ac:dyDescent="0.15">
      <c r="J440" s="2"/>
      <c r="K440" s="2"/>
      <c r="L440" s="2"/>
      <c r="M440" s="2"/>
      <c r="N440" s="2"/>
      <c r="O440" s="2"/>
      <c r="P440" s="2"/>
      <c r="Q440" s="2"/>
      <c r="R440" s="2"/>
      <c r="S440" s="2"/>
      <c r="T440" s="2"/>
      <c r="U440" s="2"/>
      <c r="V440" s="2"/>
      <c r="W440" s="2"/>
      <c r="X440" s="2"/>
      <c r="Y440" s="2"/>
      <c r="Z440" s="2"/>
      <c r="AA440" s="2"/>
      <c r="AC440" s="2" t="str">
        <f>INDEX(MF2図鑑!$B$3:$B$668,(ROW()-ROW(AC$2)),1)</f>
        <v>モッチー(特殊1)</v>
      </c>
    </row>
    <row r="441" spans="10:29" x14ac:dyDescent="0.15">
      <c r="J441" s="2"/>
      <c r="K441" s="2"/>
      <c r="L441" s="2"/>
      <c r="M441" s="2"/>
      <c r="N441" s="2"/>
      <c r="O441" s="2"/>
      <c r="P441" s="2"/>
      <c r="Q441" s="2"/>
      <c r="R441" s="2"/>
      <c r="S441" s="2"/>
      <c r="T441" s="2"/>
      <c r="U441" s="2"/>
      <c r="V441" s="2"/>
      <c r="W441" s="2"/>
      <c r="X441" s="2"/>
      <c r="Y441" s="2"/>
      <c r="Z441" s="2"/>
      <c r="AA441" s="2"/>
      <c r="AC441" s="2" t="str">
        <f>INDEX(MF2図鑑!$B$3:$B$668,(ROW()-ROW(AC$2)),1)</f>
        <v>モッチー(特殊2)</v>
      </c>
    </row>
    <row r="442" spans="10:29" x14ac:dyDescent="0.15">
      <c r="J442" s="2"/>
      <c r="K442" s="2"/>
      <c r="L442" s="2"/>
      <c r="M442" s="2"/>
      <c r="N442" s="2"/>
      <c r="O442" s="2"/>
      <c r="P442" s="2"/>
      <c r="Q442" s="2"/>
      <c r="R442" s="2"/>
      <c r="S442" s="2"/>
      <c r="T442" s="2"/>
      <c r="U442" s="2"/>
      <c r="V442" s="2"/>
      <c r="W442" s="2"/>
      <c r="X442" s="2"/>
      <c r="Y442" s="2"/>
      <c r="Z442" s="2"/>
      <c r="AA442" s="2"/>
      <c r="AC442" s="2" t="str">
        <f>INDEX(MF2図鑑!$B$3:$B$668,(ROW()-ROW(AC$2)),1)</f>
        <v>ヘルファット</v>
      </c>
    </row>
    <row r="443" spans="10:29" x14ac:dyDescent="0.15">
      <c r="J443" s="2"/>
      <c r="K443" s="2"/>
      <c r="L443" s="2"/>
      <c r="M443" s="2"/>
      <c r="N443" s="2"/>
      <c r="O443" s="2"/>
      <c r="P443" s="2"/>
      <c r="Q443" s="2"/>
      <c r="R443" s="2"/>
      <c r="S443" s="2"/>
      <c r="T443" s="2"/>
      <c r="U443" s="2"/>
      <c r="V443" s="2"/>
      <c r="W443" s="2"/>
      <c r="X443" s="2"/>
      <c r="Y443" s="2"/>
      <c r="Z443" s="2"/>
      <c r="AA443" s="2"/>
      <c r="AC443" s="2" t="str">
        <f>INDEX(MF2図鑑!$B$3:$B$668,(ROW()-ROW(AC$2)),1)</f>
        <v>ゼラチン</v>
      </c>
    </row>
    <row r="444" spans="10:29" x14ac:dyDescent="0.15">
      <c r="J444" s="2"/>
      <c r="K444" s="2"/>
      <c r="L444" s="2"/>
      <c r="M444" s="2"/>
      <c r="N444" s="2"/>
      <c r="O444" s="2"/>
      <c r="P444" s="2"/>
      <c r="Q444" s="2"/>
      <c r="R444" s="2"/>
      <c r="S444" s="2"/>
      <c r="T444" s="2"/>
      <c r="U444" s="2"/>
      <c r="V444" s="2"/>
      <c r="W444" s="2"/>
      <c r="X444" s="2"/>
      <c r="Y444" s="2"/>
      <c r="Z444" s="2"/>
      <c r="AA444" s="2"/>
      <c r="AC444" s="2" t="str">
        <f>INDEX(MF2図鑑!$B$3:$B$668,(ROW()-ROW(AC$2)),1)</f>
        <v>ジェントル</v>
      </c>
    </row>
    <row r="445" spans="10:29" x14ac:dyDescent="0.15">
      <c r="J445" s="2"/>
      <c r="K445" s="2"/>
      <c r="L445" s="2"/>
      <c r="M445" s="2"/>
      <c r="N445" s="2"/>
      <c r="O445" s="2"/>
      <c r="P445" s="2"/>
      <c r="Q445" s="2"/>
      <c r="R445" s="2"/>
      <c r="S445" s="2"/>
      <c r="T445" s="2"/>
      <c r="U445" s="2"/>
      <c r="V445" s="2"/>
      <c r="W445" s="2"/>
      <c r="X445" s="2"/>
      <c r="Y445" s="2"/>
      <c r="Z445" s="2"/>
      <c r="AA445" s="2"/>
      <c r="AC445" s="2" t="str">
        <f>INDEX(MF2図鑑!$B$3:$B$668,(ROW()-ROW(AC$2)),1)</f>
        <v>ジェントル(レア1)</v>
      </c>
    </row>
    <row r="446" spans="10:29" x14ac:dyDescent="0.15">
      <c r="J446" s="2"/>
      <c r="K446" s="2"/>
      <c r="L446" s="2"/>
      <c r="M446" s="2"/>
      <c r="N446" s="2"/>
      <c r="O446" s="2"/>
      <c r="P446" s="2"/>
      <c r="Q446" s="2"/>
      <c r="R446" s="2"/>
      <c r="S446" s="2"/>
      <c r="T446" s="2"/>
      <c r="U446" s="2"/>
      <c r="V446" s="2"/>
      <c r="W446" s="2"/>
      <c r="X446" s="2"/>
      <c r="Y446" s="2"/>
      <c r="Z446" s="2"/>
      <c r="AA446" s="2"/>
      <c r="AC446" s="2" t="str">
        <f>INDEX(MF2図鑑!$B$3:$B$668,(ROW()-ROW(AC$2)),1)</f>
        <v>カロリーナ</v>
      </c>
    </row>
    <row r="447" spans="10:29" x14ac:dyDescent="0.15">
      <c r="J447" s="2"/>
      <c r="K447" s="2"/>
      <c r="L447" s="2"/>
      <c r="M447" s="2"/>
      <c r="N447" s="2"/>
      <c r="O447" s="2"/>
      <c r="P447" s="2"/>
      <c r="Q447" s="2"/>
      <c r="R447" s="2"/>
      <c r="S447" s="2"/>
      <c r="T447" s="2"/>
      <c r="U447" s="2"/>
      <c r="V447" s="2"/>
      <c r="W447" s="2"/>
      <c r="X447" s="2"/>
      <c r="Y447" s="2"/>
      <c r="Z447" s="2"/>
      <c r="AA447" s="2"/>
      <c r="AC447" s="2" t="str">
        <f>INDEX(MF2図鑑!$B$3:$B$668,(ROW()-ROW(AC$2)),1)</f>
        <v>カロリーナ(レア1)</v>
      </c>
    </row>
    <row r="448" spans="10:29" x14ac:dyDescent="0.15">
      <c r="J448" s="2"/>
      <c r="K448" s="2"/>
      <c r="L448" s="2"/>
      <c r="M448" s="2"/>
      <c r="N448" s="2"/>
      <c r="O448" s="2"/>
      <c r="P448" s="2"/>
      <c r="Q448" s="2"/>
      <c r="R448" s="2"/>
      <c r="S448" s="2"/>
      <c r="T448" s="2"/>
      <c r="U448" s="2"/>
      <c r="V448" s="2"/>
      <c r="W448" s="2"/>
      <c r="X448" s="2"/>
      <c r="Y448" s="2"/>
      <c r="Z448" s="2"/>
      <c r="AA448" s="2"/>
      <c r="AC448" s="2" t="str">
        <f>INDEX(MF2図鑑!$B$3:$B$668,(ROW()-ROW(AC$2)),1)</f>
        <v>サクラモッチーニ</v>
      </c>
    </row>
    <row r="449" spans="10:29" x14ac:dyDescent="0.15">
      <c r="J449" s="2"/>
      <c r="K449" s="2"/>
      <c r="L449" s="2"/>
      <c r="M449" s="2"/>
      <c r="N449" s="2"/>
      <c r="O449" s="2"/>
      <c r="P449" s="2"/>
      <c r="Q449" s="2"/>
      <c r="R449" s="2"/>
      <c r="S449" s="2"/>
      <c r="T449" s="2"/>
      <c r="U449" s="2"/>
      <c r="V449" s="2"/>
      <c r="W449" s="2"/>
      <c r="X449" s="2"/>
      <c r="Y449" s="2"/>
      <c r="Z449" s="2"/>
      <c r="AA449" s="2"/>
      <c r="AC449" s="2" t="str">
        <f>INDEX(MF2図鑑!$B$3:$B$668,(ROW()-ROW(AC$2)),1)</f>
        <v>サクラモッチーニ(レア1)</v>
      </c>
    </row>
    <row r="450" spans="10:29" x14ac:dyDescent="0.15">
      <c r="J450" s="2"/>
      <c r="K450" s="2"/>
      <c r="L450" s="2"/>
      <c r="M450" s="2"/>
      <c r="N450" s="2"/>
      <c r="O450" s="2"/>
      <c r="P450" s="2"/>
      <c r="Q450" s="2"/>
      <c r="R450" s="2"/>
      <c r="S450" s="2"/>
      <c r="T450" s="2"/>
      <c r="U450" s="2"/>
      <c r="V450" s="2"/>
      <c r="W450" s="2"/>
      <c r="X450" s="2"/>
      <c r="Y450" s="2"/>
      <c r="Z450" s="2"/>
      <c r="AA450" s="2"/>
      <c r="AC450" s="2" t="str">
        <f>INDEX(MF2図鑑!$B$3:$B$668,(ROW()-ROW(AC$2)),1)</f>
        <v>ヘルハート</v>
      </c>
    </row>
    <row r="451" spans="10:29" x14ac:dyDescent="0.15">
      <c r="J451" s="2"/>
      <c r="K451" s="2"/>
      <c r="L451" s="2"/>
      <c r="M451" s="2"/>
      <c r="N451" s="2"/>
      <c r="O451" s="2"/>
      <c r="P451" s="2"/>
      <c r="Q451" s="2"/>
      <c r="R451" s="2"/>
      <c r="S451" s="2"/>
      <c r="T451" s="2"/>
      <c r="U451" s="2"/>
      <c r="V451" s="2"/>
      <c r="W451" s="2"/>
      <c r="X451" s="2"/>
      <c r="Y451" s="2"/>
      <c r="Z451" s="2"/>
      <c r="AA451" s="2"/>
      <c r="AC451" s="2" t="str">
        <f>INDEX(MF2図鑑!$B$3:$B$668,(ROW()-ROW(AC$2)),1)</f>
        <v>フレアデス</v>
      </c>
    </row>
    <row r="452" spans="10:29" x14ac:dyDescent="0.15">
      <c r="J452" s="2"/>
      <c r="K452" s="2"/>
      <c r="L452" s="2"/>
      <c r="M452" s="2"/>
      <c r="N452" s="2"/>
      <c r="O452" s="2"/>
      <c r="P452" s="2"/>
      <c r="Q452" s="2"/>
      <c r="R452" s="2"/>
      <c r="S452" s="2"/>
      <c r="T452" s="2"/>
      <c r="U452" s="2"/>
      <c r="V452" s="2"/>
      <c r="W452" s="2"/>
      <c r="X452" s="2"/>
      <c r="Y452" s="2"/>
      <c r="Z452" s="2"/>
      <c r="AA452" s="2"/>
      <c r="AC452" s="2" t="str">
        <f>INDEX(MF2図鑑!$B$3:$B$668,(ROW()-ROW(AC$2)),1)</f>
        <v>ツームストーン</v>
      </c>
    </row>
    <row r="453" spans="10:29" x14ac:dyDescent="0.15">
      <c r="J453" s="2"/>
      <c r="K453" s="2"/>
      <c r="L453" s="2"/>
      <c r="M453" s="2"/>
      <c r="N453" s="2"/>
      <c r="O453" s="2"/>
      <c r="P453" s="2"/>
      <c r="Q453" s="2"/>
      <c r="R453" s="2"/>
      <c r="S453" s="2"/>
      <c r="T453" s="2"/>
      <c r="U453" s="2"/>
      <c r="V453" s="2"/>
      <c r="W453" s="2"/>
      <c r="X453" s="2"/>
      <c r="Y453" s="2"/>
      <c r="Z453" s="2"/>
      <c r="AA453" s="2"/>
      <c r="AC453" s="2" t="str">
        <f>INDEX(MF2図鑑!$B$3:$B$668,(ROW()-ROW(AC$2)),1)</f>
        <v>ブルーテラー</v>
      </c>
    </row>
    <row r="454" spans="10:29" x14ac:dyDescent="0.15">
      <c r="J454" s="2"/>
      <c r="K454" s="2"/>
      <c r="L454" s="2"/>
      <c r="M454" s="2"/>
      <c r="N454" s="2"/>
      <c r="O454" s="2"/>
      <c r="P454" s="2"/>
      <c r="Q454" s="2"/>
      <c r="R454" s="2"/>
      <c r="S454" s="2"/>
      <c r="T454" s="2"/>
      <c r="U454" s="2"/>
      <c r="V454" s="2"/>
      <c r="W454" s="2"/>
      <c r="X454" s="2"/>
      <c r="Y454" s="2"/>
      <c r="Z454" s="2"/>
      <c r="AA454" s="2"/>
      <c r="AC454" s="2" t="str">
        <f>INDEX(MF2図鑑!$B$3:$B$668,(ROW()-ROW(AC$2)),1)</f>
        <v>ブルーテラー(特殊)</v>
      </c>
    </row>
    <row r="455" spans="10:29" x14ac:dyDescent="0.15">
      <c r="J455" s="2"/>
      <c r="K455" s="2"/>
      <c r="L455" s="2"/>
      <c r="M455" s="2"/>
      <c r="N455" s="2"/>
      <c r="O455" s="2"/>
      <c r="P455" s="2"/>
      <c r="Q455" s="2"/>
      <c r="R455" s="2"/>
      <c r="S455" s="2"/>
      <c r="T455" s="2"/>
      <c r="U455" s="2"/>
      <c r="V455" s="2"/>
      <c r="W455" s="2"/>
      <c r="X455" s="2"/>
      <c r="Y455" s="2"/>
      <c r="Z455" s="2"/>
      <c r="AA455" s="2"/>
      <c r="AC455" s="2" t="str">
        <f>INDEX(MF2図鑑!$B$3:$B$668,(ROW()-ROW(AC$2)),1)</f>
        <v>スイシーダ</v>
      </c>
    </row>
    <row r="456" spans="10:29" x14ac:dyDescent="0.15">
      <c r="J456" s="2"/>
      <c r="K456" s="2"/>
      <c r="L456" s="2"/>
      <c r="M456" s="2"/>
      <c r="N456" s="2"/>
      <c r="O456" s="2"/>
      <c r="P456" s="2"/>
      <c r="Q456" s="2"/>
      <c r="R456" s="2"/>
      <c r="S456" s="2"/>
      <c r="T456" s="2"/>
      <c r="U456" s="2"/>
      <c r="V456" s="2"/>
      <c r="W456" s="2"/>
      <c r="X456" s="2"/>
      <c r="Y456" s="2"/>
      <c r="Z456" s="2"/>
      <c r="AA456" s="2"/>
      <c r="AC456" s="2" t="str">
        <f>INDEX(MF2図鑑!$B$3:$B$668,(ROW()-ROW(AC$2)),1)</f>
        <v>スイシーダ(特殊)</v>
      </c>
    </row>
    <row r="457" spans="10:29" x14ac:dyDescent="0.15">
      <c r="J457" s="2"/>
      <c r="K457" s="2"/>
      <c r="L457" s="2"/>
      <c r="M457" s="2"/>
      <c r="N457" s="2"/>
      <c r="O457" s="2"/>
      <c r="P457" s="2"/>
      <c r="Q457" s="2"/>
      <c r="R457" s="2"/>
      <c r="S457" s="2"/>
      <c r="T457" s="2"/>
      <c r="U457" s="2"/>
      <c r="V457" s="2"/>
      <c r="W457" s="2"/>
      <c r="X457" s="2"/>
      <c r="Y457" s="2"/>
      <c r="Z457" s="2"/>
      <c r="AA457" s="2"/>
      <c r="AC457" s="2" t="str">
        <f>INDEX(MF2図鑑!$B$3:$B$668,(ROW()-ROW(AC$2)),1)</f>
        <v>ジョーカー</v>
      </c>
    </row>
    <row r="458" spans="10:29" x14ac:dyDescent="0.15">
      <c r="J458" s="2"/>
      <c r="K458" s="2"/>
      <c r="L458" s="2"/>
      <c r="M458" s="2"/>
      <c r="N458" s="2"/>
      <c r="O458" s="2"/>
      <c r="P458" s="2"/>
      <c r="Q458" s="2"/>
      <c r="R458" s="2"/>
      <c r="S458" s="2"/>
      <c r="T458" s="2"/>
      <c r="U458" s="2"/>
      <c r="V458" s="2"/>
      <c r="W458" s="2"/>
      <c r="X458" s="2"/>
      <c r="Y458" s="2"/>
      <c r="Z458" s="2"/>
      <c r="AA458" s="2"/>
      <c r="AC458" s="2" t="str">
        <f>INDEX(MF2図鑑!$B$3:$B$668,(ROW()-ROW(AC$2)),1)</f>
        <v>ジョーカー(特殊1)</v>
      </c>
    </row>
    <row r="459" spans="10:29" x14ac:dyDescent="0.15">
      <c r="J459" s="2"/>
      <c r="K459" s="2"/>
      <c r="L459" s="2"/>
      <c r="M459" s="2"/>
      <c r="N459" s="2"/>
      <c r="O459" s="2"/>
      <c r="P459" s="2"/>
      <c r="Q459" s="2"/>
      <c r="R459" s="2"/>
      <c r="S459" s="2"/>
      <c r="T459" s="2"/>
      <c r="U459" s="2"/>
      <c r="V459" s="2"/>
      <c r="W459" s="2"/>
      <c r="X459" s="2"/>
      <c r="Y459" s="2"/>
      <c r="Z459" s="2"/>
      <c r="AA459" s="2"/>
      <c r="AC459" s="2" t="str">
        <f>INDEX(MF2図鑑!$B$3:$B$668,(ROW()-ROW(AC$2)),1)</f>
        <v>ジョーカー(特殊2)</v>
      </c>
    </row>
    <row r="460" spans="10:29" x14ac:dyDescent="0.15">
      <c r="J460" s="2"/>
      <c r="K460" s="2"/>
      <c r="L460" s="2"/>
      <c r="M460" s="2"/>
      <c r="N460" s="2"/>
      <c r="O460" s="2"/>
      <c r="P460" s="2"/>
      <c r="Q460" s="2"/>
      <c r="R460" s="2"/>
      <c r="S460" s="2"/>
      <c r="T460" s="2"/>
      <c r="U460" s="2"/>
      <c r="V460" s="2"/>
      <c r="W460" s="2"/>
      <c r="X460" s="2"/>
      <c r="Y460" s="2"/>
      <c r="Z460" s="2"/>
      <c r="AA460" s="2"/>
      <c r="AC460" s="2" t="str">
        <f>INDEX(MF2図鑑!$B$3:$B$668,(ROW()-ROW(AC$2)),1)</f>
        <v>ジョーカー(特殊3)</v>
      </c>
    </row>
    <row r="461" spans="10:29" x14ac:dyDescent="0.15">
      <c r="J461" s="2"/>
      <c r="K461" s="2"/>
      <c r="L461" s="2"/>
      <c r="M461" s="2"/>
      <c r="N461" s="2"/>
      <c r="O461" s="2"/>
      <c r="P461" s="2"/>
      <c r="Q461" s="2"/>
      <c r="R461" s="2"/>
      <c r="S461" s="2"/>
      <c r="T461" s="2"/>
      <c r="U461" s="2"/>
      <c r="V461" s="2"/>
      <c r="W461" s="2"/>
      <c r="X461" s="2"/>
      <c r="Y461" s="2"/>
      <c r="Z461" s="2"/>
      <c r="AA461" s="2"/>
      <c r="AC461" s="2" t="str">
        <f>INDEX(MF2図鑑!$B$3:$B$668,(ROW()-ROW(AC$2)),1)</f>
        <v>スプラッター</v>
      </c>
    </row>
    <row r="462" spans="10:29" x14ac:dyDescent="0.15">
      <c r="J462" s="2"/>
      <c r="K462" s="2"/>
      <c r="L462" s="2"/>
      <c r="M462" s="2"/>
      <c r="N462" s="2"/>
      <c r="O462" s="2"/>
      <c r="P462" s="2"/>
      <c r="Q462" s="2"/>
      <c r="R462" s="2"/>
      <c r="S462" s="2"/>
      <c r="T462" s="2"/>
      <c r="U462" s="2"/>
      <c r="V462" s="2"/>
      <c r="W462" s="2"/>
      <c r="X462" s="2"/>
      <c r="Y462" s="2"/>
      <c r="Z462" s="2"/>
      <c r="AA462" s="2"/>
      <c r="AC462" s="2" t="str">
        <f>INDEX(MF2図鑑!$B$3:$B$668,(ROW()-ROW(AC$2)),1)</f>
        <v>スプラッター(レア1)</v>
      </c>
    </row>
    <row r="463" spans="10:29" x14ac:dyDescent="0.15">
      <c r="J463" s="2"/>
      <c r="K463" s="2"/>
      <c r="L463" s="2"/>
      <c r="M463" s="2"/>
      <c r="N463" s="2"/>
      <c r="O463" s="2"/>
      <c r="P463" s="2"/>
      <c r="Q463" s="2"/>
      <c r="R463" s="2"/>
      <c r="S463" s="2"/>
      <c r="T463" s="2"/>
      <c r="U463" s="2"/>
      <c r="V463" s="2"/>
      <c r="W463" s="2"/>
      <c r="X463" s="2"/>
      <c r="Y463" s="2"/>
      <c r="Z463" s="2"/>
      <c r="AA463" s="2"/>
      <c r="AC463" s="2" t="str">
        <f>INDEX(MF2図鑑!$B$3:$B$668,(ROW()-ROW(AC$2)),1)</f>
        <v>スプラッター(レア2)</v>
      </c>
    </row>
    <row r="464" spans="10:29" x14ac:dyDescent="0.15">
      <c r="J464" s="2"/>
      <c r="K464" s="2"/>
      <c r="L464" s="2"/>
      <c r="M464" s="2"/>
      <c r="N464" s="2"/>
      <c r="O464" s="2"/>
      <c r="P464" s="2"/>
      <c r="Q464" s="2"/>
      <c r="R464" s="2"/>
      <c r="S464" s="2"/>
      <c r="T464" s="2"/>
      <c r="U464" s="2"/>
      <c r="V464" s="2"/>
      <c r="W464" s="2"/>
      <c r="X464" s="2"/>
      <c r="Y464" s="2"/>
      <c r="Z464" s="2"/>
      <c r="AA464" s="2"/>
      <c r="AC464" s="2" t="str">
        <f>INDEX(MF2図鑑!$B$3:$B$668,(ROW()-ROW(AC$2)),1)</f>
        <v>スプラッター(レア3)</v>
      </c>
    </row>
    <row r="465" spans="10:29" x14ac:dyDescent="0.15">
      <c r="J465" s="2"/>
      <c r="K465" s="2"/>
      <c r="L465" s="2"/>
      <c r="M465" s="2"/>
      <c r="N465" s="2"/>
      <c r="O465" s="2"/>
      <c r="P465" s="2"/>
      <c r="Q465" s="2"/>
      <c r="R465" s="2"/>
      <c r="S465" s="2"/>
      <c r="T465" s="2"/>
      <c r="U465" s="2"/>
      <c r="V465" s="2"/>
      <c r="W465" s="2"/>
      <c r="X465" s="2"/>
      <c r="Y465" s="2"/>
      <c r="Z465" s="2"/>
      <c r="AA465" s="2"/>
      <c r="AC465" s="2" t="str">
        <f>INDEX(MF2図鑑!$B$3:$B$668,(ROW()-ROW(AC$2)),1)</f>
        <v>フラッペ</v>
      </c>
    </row>
    <row r="466" spans="10:29" x14ac:dyDescent="0.15">
      <c r="J466" s="2"/>
      <c r="K466" s="2"/>
      <c r="L466" s="2"/>
      <c r="M466" s="2"/>
      <c r="N466" s="2"/>
      <c r="O466" s="2"/>
      <c r="P466" s="2"/>
      <c r="Q466" s="2"/>
      <c r="R466" s="2"/>
      <c r="S466" s="2"/>
      <c r="T466" s="2"/>
      <c r="U466" s="2"/>
      <c r="V466" s="2"/>
      <c r="W466" s="2"/>
      <c r="X466" s="2"/>
      <c r="Y466" s="2"/>
      <c r="Z466" s="2"/>
      <c r="AA466" s="2"/>
      <c r="AC466" s="2" t="str">
        <f>INDEX(MF2図鑑!$B$3:$B$668,(ROW()-ROW(AC$2)),1)</f>
        <v>フラッペ(特殊)</v>
      </c>
    </row>
    <row r="467" spans="10:29" x14ac:dyDescent="0.15">
      <c r="J467" s="2"/>
      <c r="K467" s="2"/>
      <c r="L467" s="2"/>
      <c r="M467" s="2"/>
      <c r="N467" s="2"/>
      <c r="O467" s="2"/>
      <c r="P467" s="2"/>
      <c r="Q467" s="2"/>
      <c r="R467" s="2"/>
      <c r="S467" s="2"/>
      <c r="T467" s="2"/>
      <c r="U467" s="2"/>
      <c r="V467" s="2"/>
      <c r="W467" s="2"/>
      <c r="X467" s="2"/>
      <c r="Y467" s="2"/>
      <c r="Z467" s="2"/>
      <c r="AA467" s="2"/>
      <c r="AC467" s="2" t="str">
        <f>INDEX(MF2図鑑!$B$3:$B$668,(ROW()-ROW(AC$2)),1)</f>
        <v>ドクドク</v>
      </c>
    </row>
    <row r="468" spans="10:29" x14ac:dyDescent="0.15">
      <c r="J468" s="2"/>
      <c r="K468" s="2"/>
      <c r="L468" s="2"/>
      <c r="M468" s="2"/>
      <c r="N468" s="2"/>
      <c r="O468" s="2"/>
      <c r="P468" s="2"/>
      <c r="Q468" s="2"/>
      <c r="R468" s="2"/>
      <c r="S468" s="2"/>
      <c r="T468" s="2"/>
      <c r="U468" s="2"/>
      <c r="V468" s="2"/>
      <c r="W468" s="2"/>
      <c r="X468" s="2"/>
      <c r="Y468" s="2"/>
      <c r="Z468" s="2"/>
      <c r="AA468" s="2"/>
      <c r="AC468" s="2" t="str">
        <f>INDEX(MF2図鑑!$B$3:$B$668,(ROW()-ROW(AC$2)),1)</f>
        <v>ネンドロ</v>
      </c>
    </row>
    <row r="469" spans="10:29" x14ac:dyDescent="0.15">
      <c r="J469" s="2"/>
      <c r="K469" s="2"/>
      <c r="L469" s="2"/>
      <c r="M469" s="2"/>
      <c r="N469" s="2"/>
      <c r="O469" s="2"/>
      <c r="P469" s="2"/>
      <c r="Q469" s="2"/>
      <c r="R469" s="2"/>
      <c r="S469" s="2"/>
      <c r="T469" s="2"/>
      <c r="U469" s="2"/>
      <c r="V469" s="2"/>
      <c r="W469" s="2"/>
      <c r="X469" s="2"/>
      <c r="Y469" s="2"/>
      <c r="Z469" s="2"/>
      <c r="AA469" s="2"/>
      <c r="AC469" s="2" t="str">
        <f>INDEX(MF2図鑑!$B$3:$B$668,(ROW()-ROW(AC$2)),1)</f>
        <v>ネンドロ(特殊)</v>
      </c>
    </row>
    <row r="470" spans="10:29" x14ac:dyDescent="0.15">
      <c r="J470" s="2"/>
      <c r="K470" s="2"/>
      <c r="L470" s="2"/>
      <c r="M470" s="2"/>
      <c r="N470" s="2"/>
      <c r="O470" s="2"/>
      <c r="P470" s="2"/>
      <c r="Q470" s="2"/>
      <c r="R470" s="2"/>
      <c r="S470" s="2"/>
      <c r="T470" s="2"/>
      <c r="U470" s="2"/>
      <c r="V470" s="2"/>
      <c r="W470" s="2"/>
      <c r="X470" s="2"/>
      <c r="Y470" s="2"/>
      <c r="Z470" s="2"/>
      <c r="AA470" s="2"/>
      <c r="AC470" s="2" t="str">
        <f>INDEX(MF2図鑑!$B$3:$B$668,(ROW()-ROW(AC$2)),1)</f>
        <v>アクアクレイ</v>
      </c>
    </row>
    <row r="471" spans="10:29" x14ac:dyDescent="0.15">
      <c r="J471" s="2"/>
      <c r="K471" s="2"/>
      <c r="L471" s="2"/>
      <c r="M471" s="2"/>
      <c r="N471" s="2"/>
      <c r="O471" s="2"/>
      <c r="P471" s="2"/>
      <c r="Q471" s="2"/>
      <c r="R471" s="2"/>
      <c r="S471" s="2"/>
      <c r="T471" s="2"/>
      <c r="U471" s="2"/>
      <c r="V471" s="2"/>
      <c r="W471" s="2"/>
      <c r="X471" s="2"/>
      <c r="Y471" s="2"/>
      <c r="Z471" s="2"/>
      <c r="AA471" s="2"/>
      <c r="AC471" s="2" t="str">
        <f>INDEX(MF2図鑑!$B$3:$B$668,(ROW()-ROW(AC$2)),1)</f>
        <v>アクアクレイ(特殊)</v>
      </c>
    </row>
    <row r="472" spans="10:29" x14ac:dyDescent="0.15">
      <c r="J472" s="2"/>
      <c r="K472" s="2"/>
      <c r="L472" s="2"/>
      <c r="M472" s="2"/>
      <c r="N472" s="2"/>
      <c r="O472" s="2"/>
      <c r="P472" s="2"/>
      <c r="Q472" s="2"/>
      <c r="R472" s="2"/>
      <c r="S472" s="2"/>
      <c r="T472" s="2"/>
      <c r="U472" s="2"/>
      <c r="V472" s="2"/>
      <c r="W472" s="2"/>
      <c r="X472" s="2"/>
      <c r="Y472" s="2"/>
      <c r="Z472" s="2"/>
      <c r="AA472" s="2"/>
      <c r="AC472" s="2" t="str">
        <f>INDEX(MF2図鑑!$B$3:$B$668,(ROW()-ROW(AC$2)),1)</f>
        <v>バトルクレイ</v>
      </c>
    </row>
    <row r="473" spans="10:29" x14ac:dyDescent="0.15">
      <c r="J473" s="2"/>
      <c r="K473" s="2"/>
      <c r="L473" s="2"/>
      <c r="M473" s="2"/>
      <c r="N473" s="2"/>
      <c r="O473" s="2"/>
      <c r="P473" s="2"/>
      <c r="Q473" s="2"/>
      <c r="R473" s="2"/>
      <c r="S473" s="2"/>
      <c r="T473" s="2"/>
      <c r="U473" s="2"/>
      <c r="V473" s="2"/>
      <c r="W473" s="2"/>
      <c r="X473" s="2"/>
      <c r="Y473" s="2"/>
      <c r="Z473" s="2"/>
      <c r="AA473" s="2"/>
      <c r="AC473" s="2" t="str">
        <f>INDEX(MF2図鑑!$B$3:$B$668,(ROW()-ROW(AC$2)),1)</f>
        <v>バトルクレイ(レア1)</v>
      </c>
    </row>
    <row r="474" spans="10:29" x14ac:dyDescent="0.15">
      <c r="J474" s="2"/>
      <c r="K474" s="2"/>
      <c r="L474" s="2"/>
      <c r="M474" s="2"/>
      <c r="N474" s="2"/>
      <c r="O474" s="2"/>
      <c r="P474" s="2"/>
      <c r="Q474" s="2"/>
      <c r="R474" s="2"/>
      <c r="S474" s="2"/>
      <c r="T474" s="2"/>
      <c r="U474" s="2"/>
      <c r="V474" s="2"/>
      <c r="W474" s="2"/>
      <c r="X474" s="2"/>
      <c r="Y474" s="2"/>
      <c r="Z474" s="2"/>
      <c r="AA474" s="2"/>
      <c r="AC474" s="2" t="str">
        <f>INDEX(MF2図鑑!$B$3:$B$668,(ROW()-ROW(AC$2)),1)</f>
        <v>バトルクレイ(レア2)</v>
      </c>
    </row>
    <row r="475" spans="10:29" x14ac:dyDescent="0.15">
      <c r="J475" s="2"/>
      <c r="K475" s="2"/>
      <c r="L475" s="2"/>
      <c r="M475" s="2"/>
      <c r="N475" s="2"/>
      <c r="O475" s="2"/>
      <c r="P475" s="2"/>
      <c r="Q475" s="2"/>
      <c r="R475" s="2"/>
      <c r="S475" s="2"/>
      <c r="T475" s="2"/>
      <c r="U475" s="2"/>
      <c r="V475" s="2"/>
      <c r="W475" s="2"/>
      <c r="X475" s="2"/>
      <c r="Y475" s="2"/>
      <c r="Z475" s="2"/>
      <c r="AA475" s="2"/>
      <c r="AC475" s="2" t="str">
        <f>INDEX(MF2図鑑!$B$3:$B$668,(ROW()-ROW(AC$2)),1)</f>
        <v>バトルクレイ(レア3)</v>
      </c>
    </row>
    <row r="476" spans="10:29" x14ac:dyDescent="0.15">
      <c r="J476" s="2"/>
      <c r="K476" s="2"/>
      <c r="L476" s="2"/>
      <c r="M476" s="2"/>
      <c r="N476" s="2"/>
      <c r="O476" s="2"/>
      <c r="P476" s="2"/>
      <c r="Q476" s="2"/>
      <c r="R476" s="2"/>
      <c r="S476" s="2"/>
      <c r="T476" s="2"/>
      <c r="U476" s="2"/>
      <c r="V476" s="2"/>
      <c r="W476" s="2"/>
      <c r="X476" s="2"/>
      <c r="Y476" s="2"/>
      <c r="Z476" s="2"/>
      <c r="AA476" s="2"/>
      <c r="AC476" s="2" t="str">
        <f>INDEX(MF2図鑑!$B$3:$B$668,(ROW()-ROW(AC$2)),1)</f>
        <v>ピンクジャム</v>
      </c>
    </row>
    <row r="477" spans="10:29" x14ac:dyDescent="0.15">
      <c r="J477" s="2"/>
      <c r="K477" s="2"/>
      <c r="L477" s="2"/>
      <c r="M477" s="2"/>
      <c r="N477" s="2"/>
      <c r="O477" s="2"/>
      <c r="P477" s="2"/>
      <c r="Q477" s="2"/>
      <c r="R477" s="2"/>
      <c r="S477" s="2"/>
      <c r="T477" s="2"/>
      <c r="U477" s="2"/>
      <c r="V477" s="2"/>
      <c r="W477" s="2"/>
      <c r="X477" s="2"/>
      <c r="Y477" s="2"/>
      <c r="Z477" s="2"/>
      <c r="AA477" s="2"/>
      <c r="AC477" s="2" t="str">
        <f>INDEX(MF2図鑑!$B$3:$B$668,(ROW()-ROW(AC$2)),1)</f>
        <v>イシガキゲル</v>
      </c>
    </row>
    <row r="478" spans="10:29" x14ac:dyDescent="0.15">
      <c r="J478" s="2"/>
      <c r="K478" s="2"/>
      <c r="L478" s="2"/>
      <c r="M478" s="2"/>
      <c r="N478" s="2"/>
      <c r="O478" s="2"/>
      <c r="P478" s="2"/>
      <c r="Q478" s="2"/>
      <c r="R478" s="2"/>
      <c r="S478" s="2"/>
      <c r="T478" s="2"/>
      <c r="U478" s="2"/>
      <c r="V478" s="2"/>
      <c r="W478" s="2"/>
      <c r="X478" s="2"/>
      <c r="Y478" s="2"/>
      <c r="Z478" s="2"/>
      <c r="AA478" s="2"/>
      <c r="AC478" s="2" t="str">
        <f>INDEX(MF2図鑑!$B$3:$B$668,(ROW()-ROW(AC$2)),1)</f>
        <v>ウロコゲル</v>
      </c>
    </row>
    <row r="479" spans="10:29" x14ac:dyDescent="0.15">
      <c r="J479" s="2"/>
      <c r="K479" s="2"/>
      <c r="L479" s="2"/>
      <c r="M479" s="2"/>
      <c r="N479" s="2"/>
      <c r="O479" s="2"/>
      <c r="P479" s="2"/>
      <c r="Q479" s="2"/>
      <c r="R479" s="2"/>
      <c r="S479" s="2"/>
      <c r="T479" s="2"/>
      <c r="U479" s="2"/>
      <c r="V479" s="2"/>
      <c r="W479" s="2"/>
      <c r="X479" s="2"/>
      <c r="Y479" s="2"/>
      <c r="Z479" s="2"/>
      <c r="AA479" s="2"/>
      <c r="AC479" s="2" t="str">
        <f>INDEX(MF2図鑑!$B$3:$B$668,(ROW()-ROW(AC$2)),1)</f>
        <v>ミントジェラード</v>
      </c>
    </row>
    <row r="480" spans="10:29" x14ac:dyDescent="0.15">
      <c r="J480" s="2"/>
      <c r="K480" s="2"/>
      <c r="L480" s="2"/>
      <c r="M480" s="2"/>
      <c r="N480" s="2"/>
      <c r="O480" s="2"/>
      <c r="P480" s="2"/>
      <c r="Q480" s="2"/>
      <c r="R480" s="2"/>
      <c r="S480" s="2"/>
      <c r="T480" s="2"/>
      <c r="U480" s="2"/>
      <c r="V480" s="2"/>
      <c r="W480" s="2"/>
      <c r="X480" s="2"/>
      <c r="Y480" s="2"/>
      <c r="Z480" s="2"/>
      <c r="AA480" s="2"/>
      <c r="AC480" s="2" t="str">
        <f>INDEX(MF2図鑑!$B$3:$B$668,(ROW()-ROW(AC$2)),1)</f>
        <v>ネンドマン</v>
      </c>
    </row>
    <row r="481" spans="10:29" x14ac:dyDescent="0.15">
      <c r="J481" s="2"/>
      <c r="K481" s="2"/>
      <c r="L481" s="2"/>
      <c r="M481" s="2"/>
      <c r="N481" s="2"/>
      <c r="O481" s="2"/>
      <c r="P481" s="2"/>
      <c r="Q481" s="2"/>
      <c r="R481" s="2"/>
      <c r="S481" s="2"/>
      <c r="T481" s="2"/>
      <c r="U481" s="2"/>
      <c r="V481" s="2"/>
      <c r="W481" s="2"/>
      <c r="X481" s="2"/>
      <c r="Y481" s="2"/>
      <c r="Z481" s="2"/>
      <c r="AA481" s="2"/>
      <c r="AC481" s="2" t="str">
        <f>INDEX(MF2図鑑!$B$3:$B$668,(ROW()-ROW(AC$2)),1)</f>
        <v>ゲルキゾク</v>
      </c>
    </row>
    <row r="482" spans="10:29" x14ac:dyDescent="0.15">
      <c r="J482" s="2"/>
      <c r="K482" s="2"/>
      <c r="L482" s="2"/>
      <c r="M482" s="2"/>
      <c r="N482" s="2"/>
      <c r="O482" s="2"/>
      <c r="P482" s="2"/>
      <c r="Q482" s="2"/>
      <c r="R482" s="2"/>
      <c r="S482" s="2"/>
      <c r="T482" s="2"/>
      <c r="U482" s="2"/>
      <c r="V482" s="2"/>
      <c r="W482" s="2"/>
      <c r="X482" s="2"/>
      <c r="Y482" s="2"/>
      <c r="Z482" s="2"/>
      <c r="AA482" s="2"/>
      <c r="AC482" s="2" t="str">
        <f>INDEX(MF2図鑑!$B$3:$B$668,(ROW()-ROW(AC$2)),1)</f>
        <v>メダマゼリー</v>
      </c>
    </row>
    <row r="483" spans="10:29" x14ac:dyDescent="0.15">
      <c r="J483" s="2"/>
      <c r="K483" s="2"/>
      <c r="L483" s="2"/>
      <c r="M483" s="2"/>
      <c r="N483" s="2"/>
      <c r="O483" s="2"/>
      <c r="P483" s="2"/>
      <c r="Q483" s="2"/>
      <c r="R483" s="2"/>
      <c r="S483" s="2"/>
      <c r="T483" s="2"/>
      <c r="U483" s="2"/>
      <c r="V483" s="2"/>
      <c r="W483" s="2"/>
      <c r="X483" s="2"/>
      <c r="Y483" s="2"/>
      <c r="Z483" s="2"/>
      <c r="AA483" s="2"/>
      <c r="AC483" s="2" t="str">
        <f>INDEX(MF2図鑑!$B$3:$B$668,(ROW()-ROW(AC$2)),1)</f>
        <v>ゲル</v>
      </c>
    </row>
    <row r="484" spans="10:29" x14ac:dyDescent="0.15">
      <c r="J484" s="2"/>
      <c r="K484" s="2"/>
      <c r="L484" s="2"/>
      <c r="M484" s="2"/>
      <c r="N484" s="2"/>
      <c r="O484" s="2"/>
      <c r="P484" s="2"/>
      <c r="Q484" s="2"/>
      <c r="R484" s="2"/>
      <c r="S484" s="2"/>
      <c r="T484" s="2"/>
      <c r="U484" s="2"/>
      <c r="V484" s="2"/>
      <c r="W484" s="2"/>
      <c r="X484" s="2"/>
      <c r="Y484" s="2"/>
      <c r="Z484" s="2"/>
      <c r="AA484" s="2"/>
      <c r="AC484" s="2" t="str">
        <f>INDEX(MF2図鑑!$B$3:$B$668,(ROW()-ROW(AC$2)),1)</f>
        <v>ゲル(特殊)</v>
      </c>
    </row>
    <row r="485" spans="10:29" x14ac:dyDescent="0.15">
      <c r="J485" s="2"/>
      <c r="K485" s="2"/>
      <c r="L485" s="2"/>
      <c r="M485" s="2"/>
      <c r="N485" s="2"/>
      <c r="O485" s="2"/>
      <c r="P485" s="2"/>
      <c r="Q485" s="2"/>
      <c r="R485" s="2"/>
      <c r="S485" s="2"/>
      <c r="T485" s="2"/>
      <c r="U485" s="2"/>
      <c r="V485" s="2"/>
      <c r="W485" s="2"/>
      <c r="X485" s="2"/>
      <c r="Y485" s="2"/>
      <c r="Z485" s="2"/>
      <c r="AA485" s="2"/>
      <c r="AC485" s="2" t="str">
        <f>INDEX(MF2図鑑!$B$3:$B$668,(ROW()-ROW(AC$2)),1)</f>
        <v>エコスライム</v>
      </c>
    </row>
    <row r="486" spans="10:29" x14ac:dyDescent="0.15">
      <c r="J486" s="2"/>
      <c r="K486" s="2"/>
      <c r="L486" s="2"/>
      <c r="M486" s="2"/>
      <c r="N486" s="2"/>
      <c r="O486" s="2"/>
      <c r="P486" s="2"/>
      <c r="Q486" s="2"/>
      <c r="R486" s="2"/>
      <c r="S486" s="2"/>
      <c r="T486" s="2"/>
      <c r="U486" s="2"/>
      <c r="V486" s="2"/>
      <c r="W486" s="2"/>
      <c r="X486" s="2"/>
      <c r="Y486" s="2"/>
      <c r="Z486" s="2"/>
      <c r="AA486" s="2"/>
      <c r="AC486" s="2" t="str">
        <f>INDEX(MF2図鑑!$B$3:$B$668,(ROW()-ROW(AC$2)),1)</f>
        <v>マグマグミ</v>
      </c>
    </row>
    <row r="487" spans="10:29" x14ac:dyDescent="0.15">
      <c r="J487" s="2"/>
      <c r="K487" s="2"/>
      <c r="L487" s="2"/>
      <c r="M487" s="2"/>
      <c r="N487" s="2"/>
      <c r="O487" s="2"/>
      <c r="P487" s="2"/>
      <c r="Q487" s="2"/>
      <c r="R487" s="2"/>
      <c r="S487" s="2"/>
      <c r="T487" s="2"/>
      <c r="U487" s="2"/>
      <c r="V487" s="2"/>
      <c r="W487" s="2"/>
      <c r="X487" s="2"/>
      <c r="Y487" s="2"/>
      <c r="Z487" s="2"/>
      <c r="AA487" s="2"/>
      <c r="AC487" s="2" t="str">
        <f>INDEX(MF2図鑑!$B$3:$B$668,(ROW()-ROW(AC$2)),1)</f>
        <v>マグマグミ(特殊)</v>
      </c>
    </row>
    <row r="488" spans="10:29" x14ac:dyDescent="0.15">
      <c r="J488" s="2"/>
      <c r="K488" s="2"/>
      <c r="L488" s="2"/>
      <c r="M488" s="2"/>
      <c r="N488" s="2"/>
      <c r="O488" s="2"/>
      <c r="P488" s="2"/>
      <c r="Q488" s="2"/>
      <c r="R488" s="2"/>
      <c r="S488" s="2"/>
      <c r="T488" s="2"/>
      <c r="U488" s="2"/>
      <c r="V488" s="2"/>
      <c r="W488" s="2"/>
      <c r="X488" s="2"/>
      <c r="Y488" s="2"/>
      <c r="Z488" s="2"/>
      <c r="AA488" s="2"/>
      <c r="AC488" s="2" t="str">
        <f>INDEX(MF2図鑑!$B$3:$B$668,(ROW()-ROW(AC$2)),1)</f>
        <v>カンテンムシ</v>
      </c>
    </row>
    <row r="489" spans="10:29" x14ac:dyDescent="0.15">
      <c r="J489" s="2"/>
      <c r="K489" s="2"/>
      <c r="L489" s="2"/>
      <c r="M489" s="2"/>
      <c r="N489" s="2"/>
      <c r="O489" s="2"/>
      <c r="P489" s="2"/>
      <c r="Q489" s="2"/>
      <c r="R489" s="2"/>
      <c r="S489" s="2"/>
      <c r="T489" s="2"/>
      <c r="U489" s="2"/>
      <c r="V489" s="2"/>
      <c r="W489" s="2"/>
      <c r="X489" s="2"/>
      <c r="Y489" s="2"/>
      <c r="Z489" s="2"/>
      <c r="AA489" s="2"/>
      <c r="AC489" s="2" t="str">
        <f>INDEX(MF2図鑑!$B$3:$B$668,(ROW()-ROW(AC$2)),1)</f>
        <v>パー・プリン</v>
      </c>
    </row>
    <row r="490" spans="10:29" x14ac:dyDescent="0.15">
      <c r="J490" s="2"/>
      <c r="K490" s="2"/>
      <c r="L490" s="2"/>
      <c r="M490" s="2"/>
      <c r="N490" s="2"/>
      <c r="O490" s="2"/>
      <c r="P490" s="2"/>
      <c r="Q490" s="2"/>
      <c r="R490" s="2"/>
      <c r="S490" s="2"/>
      <c r="T490" s="2"/>
      <c r="U490" s="2"/>
      <c r="V490" s="2"/>
      <c r="W490" s="2"/>
      <c r="X490" s="2"/>
      <c r="Y490" s="2"/>
      <c r="Z490" s="2"/>
      <c r="AA490" s="2"/>
      <c r="AC490" s="2" t="str">
        <f>INDEX(MF2図鑑!$B$3:$B$668,(ROW()-ROW(AC$2)),1)</f>
        <v>メタルゲル</v>
      </c>
    </row>
    <row r="491" spans="10:29" x14ac:dyDescent="0.15">
      <c r="J491" s="2"/>
      <c r="K491" s="2"/>
      <c r="L491" s="2"/>
      <c r="M491" s="2"/>
      <c r="N491" s="2"/>
      <c r="O491" s="2"/>
      <c r="P491" s="2"/>
      <c r="Q491" s="2"/>
      <c r="R491" s="2"/>
      <c r="S491" s="2"/>
      <c r="T491" s="2"/>
      <c r="U491" s="2"/>
      <c r="V491" s="2"/>
      <c r="W491" s="2"/>
      <c r="X491" s="2"/>
      <c r="Y491" s="2"/>
      <c r="Z491" s="2"/>
      <c r="AA491" s="2"/>
      <c r="AC491" s="2" t="str">
        <f>INDEX(MF2図鑑!$B$3:$B$668,(ROW()-ROW(AC$2)),1)</f>
        <v>メタルゲル(レア1)</v>
      </c>
    </row>
    <row r="492" spans="10:29" x14ac:dyDescent="0.15">
      <c r="J492" s="2"/>
      <c r="K492" s="2"/>
      <c r="L492" s="2"/>
      <c r="M492" s="2"/>
      <c r="N492" s="2"/>
      <c r="O492" s="2"/>
      <c r="P492" s="2"/>
      <c r="Q492" s="2"/>
      <c r="R492" s="2"/>
      <c r="S492" s="2"/>
      <c r="T492" s="2"/>
      <c r="U492" s="2"/>
      <c r="V492" s="2"/>
      <c r="W492" s="2"/>
      <c r="X492" s="2"/>
      <c r="Y492" s="2"/>
      <c r="Z492" s="2"/>
      <c r="AA492" s="2"/>
      <c r="AC492" s="2" t="str">
        <f>INDEX(MF2図鑑!$B$3:$B$668,(ROW()-ROW(AC$2)),1)</f>
        <v>メタルゲル(レア2)</v>
      </c>
    </row>
    <row r="493" spans="10:29" x14ac:dyDescent="0.15">
      <c r="J493" s="2"/>
      <c r="K493" s="2"/>
      <c r="L493" s="2"/>
      <c r="M493" s="2"/>
      <c r="N493" s="2"/>
      <c r="O493" s="2"/>
      <c r="P493" s="2"/>
      <c r="Q493" s="2"/>
      <c r="R493" s="2"/>
      <c r="S493" s="2"/>
      <c r="T493" s="2"/>
      <c r="U493" s="2"/>
      <c r="V493" s="2"/>
      <c r="W493" s="2"/>
      <c r="X493" s="2"/>
      <c r="Y493" s="2"/>
      <c r="Z493" s="2"/>
      <c r="AA493" s="2"/>
      <c r="AC493" s="2" t="str">
        <f>INDEX(MF2図鑑!$B$3:$B$668,(ROW()-ROW(AC$2)),1)</f>
        <v>メタルゲル(レア3)</v>
      </c>
    </row>
    <row r="494" spans="10:29" x14ac:dyDescent="0.15">
      <c r="J494" s="2"/>
      <c r="K494" s="2"/>
      <c r="L494" s="2"/>
      <c r="M494" s="2"/>
      <c r="N494" s="2"/>
      <c r="O494" s="2"/>
      <c r="P494" s="2"/>
      <c r="Q494" s="2"/>
      <c r="R494" s="2"/>
      <c r="S494" s="2"/>
      <c r="T494" s="2"/>
      <c r="U494" s="2"/>
      <c r="V494" s="2"/>
      <c r="W494" s="2"/>
      <c r="X494" s="2"/>
      <c r="Y494" s="2"/>
      <c r="Z494" s="2"/>
      <c r="AA494" s="2"/>
      <c r="AC494" s="2" t="str">
        <f>INDEX(MF2図鑑!$B$3:$B$668,(ROW()-ROW(AC$2)),1)</f>
        <v>セイレーン</v>
      </c>
    </row>
    <row r="495" spans="10:29" x14ac:dyDescent="0.15">
      <c r="J495" s="2"/>
      <c r="K495" s="2"/>
      <c r="L495" s="2"/>
      <c r="M495" s="2"/>
      <c r="N495" s="2"/>
      <c r="O495" s="2"/>
      <c r="P495" s="2"/>
      <c r="Q495" s="2"/>
      <c r="R495" s="2"/>
      <c r="S495" s="2"/>
      <c r="T495" s="2"/>
      <c r="U495" s="2"/>
      <c r="V495" s="2"/>
      <c r="W495" s="2"/>
      <c r="X495" s="2"/>
      <c r="Y495" s="2"/>
      <c r="Z495" s="2"/>
      <c r="AA495" s="2"/>
      <c r="AC495" s="2" t="str">
        <f>INDEX(MF2図鑑!$B$3:$B$668,(ROW()-ROW(AC$2)),1)</f>
        <v>ウンディーネ</v>
      </c>
    </row>
    <row r="496" spans="10:29" x14ac:dyDescent="0.15">
      <c r="J496" s="2"/>
      <c r="K496" s="2"/>
      <c r="L496" s="2"/>
      <c r="M496" s="2"/>
      <c r="N496" s="2"/>
      <c r="O496" s="2"/>
      <c r="P496" s="2"/>
      <c r="Q496" s="2"/>
      <c r="R496" s="2"/>
      <c r="S496" s="2"/>
      <c r="T496" s="2"/>
      <c r="U496" s="2"/>
      <c r="V496" s="2"/>
      <c r="W496" s="2"/>
      <c r="X496" s="2"/>
      <c r="Y496" s="2"/>
      <c r="Z496" s="2"/>
      <c r="AA496" s="2"/>
      <c r="AC496" s="2" t="str">
        <f>INDEX(MF2図鑑!$B$3:$B$668,(ROW()-ROW(AC$2)),1)</f>
        <v>ウンディーネ(特殊)</v>
      </c>
    </row>
    <row r="497" spans="10:29" x14ac:dyDescent="0.15">
      <c r="J497" s="2"/>
      <c r="K497" s="2"/>
      <c r="L497" s="2"/>
      <c r="M497" s="2"/>
      <c r="N497" s="2"/>
      <c r="O497" s="2"/>
      <c r="P497" s="2"/>
      <c r="Q497" s="2"/>
      <c r="R497" s="2"/>
      <c r="S497" s="2"/>
      <c r="T497" s="2"/>
      <c r="U497" s="2"/>
      <c r="V497" s="2"/>
      <c r="W497" s="2"/>
      <c r="X497" s="2"/>
      <c r="Y497" s="2"/>
      <c r="Z497" s="2"/>
      <c r="AA497" s="2"/>
      <c r="AC497" s="2" t="str">
        <f>INDEX(MF2図鑑!$B$3:$B$668,(ROW()-ROW(AC$2)),1)</f>
        <v>マーメイド</v>
      </c>
    </row>
    <row r="498" spans="10:29" x14ac:dyDescent="0.15">
      <c r="J498" s="2"/>
      <c r="K498" s="2"/>
      <c r="L498" s="2"/>
      <c r="M498" s="2"/>
      <c r="N498" s="2"/>
      <c r="O498" s="2"/>
      <c r="P498" s="2"/>
      <c r="Q498" s="2"/>
      <c r="R498" s="2"/>
      <c r="S498" s="2"/>
      <c r="T498" s="2"/>
      <c r="U498" s="2"/>
      <c r="V498" s="2"/>
      <c r="W498" s="2"/>
      <c r="X498" s="2"/>
      <c r="Y498" s="2"/>
      <c r="Z498" s="2"/>
      <c r="AA498" s="2"/>
      <c r="AC498" s="2" t="str">
        <f>INDEX(MF2図鑑!$B$3:$B$668,(ROW()-ROW(AC$2)),1)</f>
        <v>マーメイド(レア1)</v>
      </c>
    </row>
    <row r="499" spans="10:29" x14ac:dyDescent="0.15">
      <c r="J499" s="2"/>
      <c r="K499" s="2"/>
      <c r="L499" s="2"/>
      <c r="M499" s="2"/>
      <c r="N499" s="2"/>
      <c r="O499" s="2"/>
      <c r="P499" s="2"/>
      <c r="Q499" s="2"/>
      <c r="R499" s="2"/>
      <c r="S499" s="2"/>
      <c r="T499" s="2"/>
      <c r="U499" s="2"/>
      <c r="V499" s="2"/>
      <c r="W499" s="2"/>
      <c r="X499" s="2"/>
      <c r="Y499" s="2"/>
      <c r="Z499" s="2"/>
      <c r="AA499" s="2"/>
      <c r="AC499" s="2" t="str">
        <f>INDEX(MF2図鑑!$B$3:$B$668,(ROW()-ROW(AC$2)),1)</f>
        <v>マーメイド(レア2)</v>
      </c>
    </row>
    <row r="500" spans="10:29" x14ac:dyDescent="0.15">
      <c r="J500" s="2"/>
      <c r="K500" s="2"/>
      <c r="L500" s="2"/>
      <c r="M500" s="2"/>
      <c r="N500" s="2"/>
      <c r="O500" s="2"/>
      <c r="P500" s="2"/>
      <c r="Q500" s="2"/>
      <c r="R500" s="2"/>
      <c r="S500" s="2"/>
      <c r="T500" s="2"/>
      <c r="U500" s="2"/>
      <c r="V500" s="2"/>
      <c r="W500" s="2"/>
      <c r="X500" s="2"/>
      <c r="Y500" s="2"/>
      <c r="Z500" s="2"/>
      <c r="AA500" s="2"/>
      <c r="AC500" s="2" t="str">
        <f>INDEX(MF2図鑑!$B$3:$B$668,(ROW()-ROW(AC$2)),1)</f>
        <v>マーメイド(レア3)</v>
      </c>
    </row>
    <row r="501" spans="10:29" x14ac:dyDescent="0.15">
      <c r="J501" s="2"/>
      <c r="K501" s="2"/>
      <c r="L501" s="2"/>
      <c r="M501" s="2"/>
      <c r="N501" s="2"/>
      <c r="O501" s="2"/>
      <c r="P501" s="2"/>
      <c r="Q501" s="2"/>
      <c r="R501" s="2"/>
      <c r="S501" s="2"/>
      <c r="T501" s="2"/>
      <c r="U501" s="2"/>
      <c r="V501" s="2"/>
      <c r="W501" s="2"/>
      <c r="X501" s="2"/>
      <c r="Y501" s="2"/>
      <c r="Z501" s="2"/>
      <c r="AA501" s="2"/>
      <c r="AC501" s="2" t="str">
        <f>INDEX(MF2図鑑!$B$3:$B$668,(ROW()-ROW(AC$2)),1)</f>
        <v>アンモン</v>
      </c>
    </row>
    <row r="502" spans="10:29" x14ac:dyDescent="0.15">
      <c r="J502" s="2"/>
      <c r="K502" s="2"/>
      <c r="L502" s="2"/>
      <c r="M502" s="2"/>
      <c r="N502" s="2"/>
      <c r="O502" s="2"/>
      <c r="P502" s="2"/>
      <c r="Q502" s="2"/>
      <c r="R502" s="2"/>
      <c r="S502" s="2"/>
      <c r="T502" s="2"/>
      <c r="U502" s="2"/>
      <c r="V502" s="2"/>
      <c r="W502" s="2"/>
      <c r="X502" s="2"/>
      <c r="Y502" s="2"/>
      <c r="Z502" s="2"/>
      <c r="AA502" s="2"/>
      <c r="AC502" s="2" t="str">
        <f>INDEX(MF2図鑑!$B$3:$B$668,(ROW()-ROW(AC$2)),1)</f>
        <v>ナイトナイトン</v>
      </c>
    </row>
    <row r="503" spans="10:29" x14ac:dyDescent="0.15">
      <c r="J503" s="2"/>
      <c r="K503" s="2"/>
      <c r="L503" s="2"/>
      <c r="M503" s="2"/>
      <c r="N503" s="2"/>
      <c r="O503" s="2"/>
      <c r="P503" s="2"/>
      <c r="Q503" s="2"/>
      <c r="R503" s="2"/>
      <c r="S503" s="2"/>
      <c r="T503" s="2"/>
      <c r="U503" s="2"/>
      <c r="V503" s="2"/>
      <c r="W503" s="2"/>
      <c r="X503" s="2"/>
      <c r="Y503" s="2"/>
      <c r="Z503" s="2"/>
      <c r="AA503" s="2"/>
      <c r="AC503" s="2" t="str">
        <f>INDEX(MF2図鑑!$B$3:$B$668,(ROW()-ROW(AC$2)),1)</f>
        <v>トラガイ</v>
      </c>
    </row>
    <row r="504" spans="10:29" x14ac:dyDescent="0.15">
      <c r="J504" s="2"/>
      <c r="K504" s="2"/>
      <c r="L504" s="2"/>
      <c r="M504" s="2"/>
      <c r="N504" s="2"/>
      <c r="O504" s="2"/>
      <c r="P504" s="2"/>
      <c r="Q504" s="2"/>
      <c r="R504" s="2"/>
      <c r="S504" s="2"/>
      <c r="T504" s="2"/>
      <c r="U504" s="2"/>
      <c r="V504" s="2"/>
      <c r="W504" s="2"/>
      <c r="X504" s="2"/>
      <c r="Y504" s="2"/>
      <c r="Z504" s="2"/>
      <c r="AA504" s="2"/>
      <c r="AC504" s="2" t="str">
        <f>INDEX(MF2図鑑!$B$3:$B$668,(ROW()-ROW(AC$2)),1)</f>
        <v>アラビアナイトン</v>
      </c>
    </row>
    <row r="505" spans="10:29" x14ac:dyDescent="0.15">
      <c r="J505" s="2"/>
      <c r="K505" s="2"/>
      <c r="L505" s="2"/>
      <c r="M505" s="2"/>
      <c r="N505" s="2"/>
      <c r="O505" s="2"/>
      <c r="P505" s="2"/>
      <c r="Q505" s="2"/>
      <c r="R505" s="2"/>
      <c r="S505" s="2"/>
      <c r="T505" s="2"/>
      <c r="U505" s="2"/>
      <c r="V505" s="2"/>
      <c r="W505" s="2"/>
      <c r="X505" s="2"/>
      <c r="Y505" s="2"/>
      <c r="Z505" s="2"/>
      <c r="AA505" s="2"/>
      <c r="AC505" s="2" t="str">
        <f>INDEX(MF2図鑑!$B$3:$B$668,(ROW()-ROW(AC$2)),1)</f>
        <v>メタルシェル</v>
      </c>
    </row>
    <row r="506" spans="10:29" x14ac:dyDescent="0.15">
      <c r="J506" s="2"/>
      <c r="K506" s="2"/>
      <c r="L506" s="2"/>
      <c r="M506" s="2"/>
      <c r="N506" s="2"/>
      <c r="O506" s="2"/>
      <c r="P506" s="2"/>
      <c r="Q506" s="2"/>
      <c r="R506" s="2"/>
      <c r="S506" s="2"/>
      <c r="T506" s="2"/>
      <c r="U506" s="2"/>
      <c r="V506" s="2"/>
      <c r="W506" s="2"/>
      <c r="X506" s="2"/>
      <c r="Y506" s="2"/>
      <c r="Z506" s="2"/>
      <c r="AA506" s="2"/>
      <c r="AC506" s="2" t="str">
        <f>INDEX(MF2図鑑!$B$3:$B$668,(ROW()-ROW(AC$2)),1)</f>
        <v>スカシガイ</v>
      </c>
    </row>
    <row r="507" spans="10:29" x14ac:dyDescent="0.15">
      <c r="J507" s="2"/>
      <c r="K507" s="2"/>
      <c r="L507" s="2"/>
      <c r="M507" s="2"/>
      <c r="N507" s="2"/>
      <c r="O507" s="2"/>
      <c r="P507" s="2"/>
      <c r="Q507" s="2"/>
      <c r="R507" s="2"/>
      <c r="S507" s="2"/>
      <c r="T507" s="2"/>
      <c r="U507" s="2"/>
      <c r="V507" s="2"/>
      <c r="W507" s="2"/>
      <c r="X507" s="2"/>
      <c r="Y507" s="2"/>
      <c r="Z507" s="2"/>
      <c r="AA507" s="2"/>
      <c r="AC507" s="2" t="str">
        <f>INDEX(MF2図鑑!$B$3:$B$668,(ROW()-ROW(AC$2)),1)</f>
        <v>スカシガイ(特殊)</v>
      </c>
    </row>
    <row r="508" spans="10:29" x14ac:dyDescent="0.15">
      <c r="J508" s="2"/>
      <c r="K508" s="2"/>
      <c r="L508" s="2"/>
      <c r="M508" s="2"/>
      <c r="N508" s="2"/>
      <c r="O508" s="2"/>
      <c r="P508" s="2"/>
      <c r="Q508" s="2"/>
      <c r="R508" s="2"/>
      <c r="S508" s="2"/>
      <c r="T508" s="2"/>
      <c r="U508" s="2"/>
      <c r="V508" s="2"/>
      <c r="W508" s="2"/>
      <c r="X508" s="2"/>
      <c r="Y508" s="2"/>
      <c r="Z508" s="2"/>
      <c r="AA508" s="2"/>
      <c r="AC508" s="2" t="str">
        <f>INDEX(MF2図鑑!$B$3:$B$668,(ROW()-ROW(AC$2)),1)</f>
        <v>ナイトン</v>
      </c>
    </row>
    <row r="509" spans="10:29" x14ac:dyDescent="0.15">
      <c r="J509" s="2"/>
      <c r="K509" s="2"/>
      <c r="L509" s="2"/>
      <c r="M509" s="2"/>
      <c r="N509" s="2"/>
      <c r="O509" s="2"/>
      <c r="P509" s="2"/>
      <c r="Q509" s="2"/>
      <c r="R509" s="2"/>
      <c r="S509" s="2"/>
      <c r="T509" s="2"/>
      <c r="U509" s="2"/>
      <c r="V509" s="2"/>
      <c r="W509" s="2"/>
      <c r="X509" s="2"/>
      <c r="Y509" s="2"/>
      <c r="Z509" s="2"/>
      <c r="AA509" s="2"/>
      <c r="AC509" s="2" t="str">
        <f>INDEX(MF2図鑑!$B$3:$B$668,(ROW()-ROW(AC$2)),1)</f>
        <v>ナイトン(特殊)</v>
      </c>
    </row>
    <row r="510" spans="10:29" x14ac:dyDescent="0.15">
      <c r="J510" s="2"/>
      <c r="K510" s="2"/>
      <c r="L510" s="2"/>
      <c r="M510" s="2"/>
      <c r="N510" s="2"/>
      <c r="O510" s="2"/>
      <c r="P510" s="2"/>
      <c r="Q510" s="2"/>
      <c r="R510" s="2"/>
      <c r="S510" s="2"/>
      <c r="T510" s="2"/>
      <c r="U510" s="2"/>
      <c r="V510" s="2"/>
      <c r="W510" s="2"/>
      <c r="X510" s="2"/>
      <c r="Y510" s="2"/>
      <c r="Z510" s="2"/>
      <c r="AA510" s="2"/>
      <c r="AC510" s="2" t="str">
        <f>INDEX(MF2図鑑!$B$3:$B$668,(ROW()-ROW(AC$2)),1)</f>
        <v>バウムクーヘン</v>
      </c>
    </row>
    <row r="511" spans="10:29" x14ac:dyDescent="0.15">
      <c r="J511" s="2"/>
      <c r="K511" s="2"/>
      <c r="L511" s="2"/>
      <c r="M511" s="2"/>
      <c r="N511" s="2"/>
      <c r="O511" s="2"/>
      <c r="P511" s="2"/>
      <c r="Q511" s="2"/>
      <c r="R511" s="2"/>
      <c r="S511" s="2"/>
      <c r="T511" s="2"/>
      <c r="U511" s="2"/>
      <c r="V511" s="2"/>
      <c r="W511" s="2"/>
      <c r="X511" s="2"/>
      <c r="Y511" s="2"/>
      <c r="Z511" s="2"/>
      <c r="AA511" s="2"/>
      <c r="AC511" s="2" t="str">
        <f>INDEX(MF2図鑑!$B$3:$B$668,(ROW()-ROW(AC$2)),1)</f>
        <v>ドリブラー</v>
      </c>
    </row>
    <row r="512" spans="10:29" x14ac:dyDescent="0.15">
      <c r="J512" s="2"/>
      <c r="K512" s="2"/>
      <c r="L512" s="2"/>
      <c r="M512" s="2"/>
      <c r="N512" s="2"/>
      <c r="O512" s="2"/>
      <c r="P512" s="2"/>
      <c r="Q512" s="2"/>
      <c r="R512" s="2"/>
      <c r="S512" s="2"/>
      <c r="T512" s="2"/>
      <c r="U512" s="2"/>
      <c r="V512" s="2"/>
      <c r="W512" s="2"/>
      <c r="X512" s="2"/>
      <c r="Y512" s="2"/>
      <c r="Z512" s="2"/>
      <c r="AA512" s="2"/>
      <c r="AC512" s="2" t="str">
        <f>INDEX(MF2図鑑!$B$3:$B$668,(ROW()-ROW(AC$2)),1)</f>
        <v>ドリブラー(レア1)</v>
      </c>
    </row>
    <row r="513" spans="10:29" x14ac:dyDescent="0.15">
      <c r="J513" s="2"/>
      <c r="K513" s="2"/>
      <c r="L513" s="2"/>
      <c r="M513" s="2"/>
      <c r="N513" s="2"/>
      <c r="O513" s="2"/>
      <c r="P513" s="2"/>
      <c r="Q513" s="2"/>
      <c r="R513" s="2"/>
      <c r="S513" s="2"/>
      <c r="T513" s="2"/>
      <c r="U513" s="2"/>
      <c r="V513" s="2"/>
      <c r="W513" s="2"/>
      <c r="X513" s="2"/>
      <c r="Y513" s="2"/>
      <c r="Z513" s="2"/>
      <c r="AA513" s="2"/>
      <c r="AC513" s="2" t="str">
        <f>INDEX(MF2図鑑!$B$3:$B$668,(ROW()-ROW(AC$2)),1)</f>
        <v>ドリブラー(レア2)</v>
      </c>
    </row>
    <row r="514" spans="10:29" x14ac:dyDescent="0.15">
      <c r="J514" s="2"/>
      <c r="K514" s="2"/>
      <c r="L514" s="2"/>
      <c r="M514" s="2"/>
      <c r="N514" s="2"/>
      <c r="O514" s="2"/>
      <c r="P514" s="2"/>
      <c r="Q514" s="2"/>
      <c r="R514" s="2"/>
      <c r="S514" s="2"/>
      <c r="T514" s="2"/>
      <c r="U514" s="2"/>
      <c r="V514" s="2"/>
      <c r="W514" s="2"/>
      <c r="X514" s="2"/>
      <c r="Y514" s="2"/>
      <c r="Z514" s="2"/>
      <c r="AA514" s="2"/>
      <c r="AC514" s="2" t="str">
        <f>INDEX(MF2図鑑!$B$3:$B$668,(ROW()-ROW(AC$2)),1)</f>
        <v>ドリブラー(レア3)</v>
      </c>
    </row>
    <row r="515" spans="10:29" x14ac:dyDescent="0.15">
      <c r="J515" s="2"/>
      <c r="K515" s="2"/>
      <c r="L515" s="2"/>
      <c r="M515" s="2"/>
      <c r="N515" s="2"/>
      <c r="O515" s="2"/>
      <c r="P515" s="2"/>
      <c r="Q515" s="2"/>
      <c r="R515" s="2"/>
      <c r="S515" s="2"/>
      <c r="T515" s="2"/>
      <c r="U515" s="2"/>
      <c r="V515" s="2"/>
      <c r="W515" s="2"/>
      <c r="X515" s="2"/>
      <c r="Y515" s="2"/>
      <c r="Z515" s="2"/>
      <c r="AA515" s="2"/>
      <c r="AC515" s="2" t="str">
        <f>INDEX(MF2図鑑!$B$3:$B$668,(ROW()-ROW(AC$2)),1)</f>
        <v>ラジアル</v>
      </c>
    </row>
    <row r="516" spans="10:29" x14ac:dyDescent="0.15">
      <c r="J516" s="2"/>
      <c r="K516" s="2"/>
      <c r="L516" s="2"/>
      <c r="M516" s="2"/>
      <c r="N516" s="2"/>
      <c r="O516" s="2"/>
      <c r="P516" s="2"/>
      <c r="Q516" s="2"/>
      <c r="R516" s="2"/>
      <c r="S516" s="2"/>
      <c r="T516" s="2"/>
      <c r="U516" s="2"/>
      <c r="V516" s="2"/>
      <c r="W516" s="2"/>
      <c r="X516" s="2"/>
      <c r="Y516" s="2"/>
      <c r="Z516" s="2"/>
      <c r="AA516" s="2"/>
      <c r="AC516" s="2" t="str">
        <f>INDEX(MF2図鑑!$B$3:$B$668,(ROW()-ROW(AC$2)),1)</f>
        <v>ラジアル(レア1)</v>
      </c>
    </row>
    <row r="517" spans="10:29" x14ac:dyDescent="0.15">
      <c r="J517" s="2"/>
      <c r="K517" s="2"/>
      <c r="L517" s="2"/>
      <c r="M517" s="2"/>
      <c r="N517" s="2"/>
      <c r="O517" s="2"/>
      <c r="P517" s="2"/>
      <c r="Q517" s="2"/>
      <c r="R517" s="2"/>
      <c r="S517" s="2"/>
      <c r="T517" s="2"/>
      <c r="U517" s="2"/>
      <c r="V517" s="2"/>
      <c r="W517" s="2"/>
      <c r="X517" s="2"/>
      <c r="Y517" s="2"/>
      <c r="Z517" s="2"/>
      <c r="AA517" s="2"/>
      <c r="AC517" s="2" t="str">
        <f>INDEX(MF2図鑑!$B$3:$B$668,(ROW()-ROW(AC$2)),1)</f>
        <v>ラジアル(レア2)</v>
      </c>
    </row>
    <row r="518" spans="10:29" x14ac:dyDescent="0.15">
      <c r="J518" s="2"/>
      <c r="K518" s="2"/>
      <c r="L518" s="2"/>
      <c r="M518" s="2"/>
      <c r="N518" s="2"/>
      <c r="O518" s="2"/>
      <c r="P518" s="2"/>
      <c r="Q518" s="2"/>
      <c r="R518" s="2"/>
      <c r="S518" s="2"/>
      <c r="T518" s="2"/>
      <c r="U518" s="2"/>
      <c r="V518" s="2"/>
      <c r="W518" s="2"/>
      <c r="X518" s="2"/>
      <c r="Y518" s="2"/>
      <c r="Z518" s="2"/>
      <c r="AA518" s="2"/>
      <c r="AC518" s="2" t="str">
        <f>INDEX(MF2図鑑!$B$3:$B$668,(ROW()-ROW(AC$2)),1)</f>
        <v>ラジアル(レア3)</v>
      </c>
    </row>
    <row r="519" spans="10:29" x14ac:dyDescent="0.15">
      <c r="J519" s="2"/>
      <c r="K519" s="2"/>
      <c r="L519" s="2"/>
      <c r="M519" s="2"/>
      <c r="N519" s="2"/>
      <c r="O519" s="2"/>
      <c r="P519" s="2"/>
      <c r="Q519" s="2"/>
      <c r="R519" s="2"/>
      <c r="S519" s="2"/>
      <c r="T519" s="2"/>
      <c r="U519" s="2"/>
      <c r="V519" s="2"/>
      <c r="W519" s="2"/>
      <c r="X519" s="2"/>
      <c r="Y519" s="2"/>
      <c r="Z519" s="2"/>
      <c r="AA519" s="2"/>
      <c r="AC519" s="2" t="str">
        <f>INDEX(MF2図鑑!$B$3:$B$668,(ROW()-ROW(AC$2)),1)</f>
        <v>ディスクナイトン</v>
      </c>
    </row>
    <row r="520" spans="10:29" x14ac:dyDescent="0.15">
      <c r="J520" s="2"/>
      <c r="K520" s="2"/>
      <c r="L520" s="2"/>
      <c r="M520" s="2"/>
      <c r="N520" s="2"/>
      <c r="O520" s="2"/>
      <c r="P520" s="2"/>
      <c r="Q520" s="2"/>
      <c r="R520" s="2"/>
      <c r="S520" s="2"/>
      <c r="T520" s="2"/>
      <c r="U520" s="2"/>
      <c r="V520" s="2"/>
      <c r="W520" s="2"/>
      <c r="X520" s="2"/>
      <c r="Y520" s="2"/>
      <c r="Z520" s="2"/>
      <c r="AA520" s="2"/>
      <c r="AC520" s="2" t="str">
        <f>INDEX(MF2図鑑!$B$3:$B$668,(ROW()-ROW(AC$2)),1)</f>
        <v>ディスクナイトン(レア1)</v>
      </c>
    </row>
    <row r="521" spans="10:29" x14ac:dyDescent="0.15">
      <c r="J521" s="2"/>
      <c r="K521" s="2"/>
      <c r="L521" s="2"/>
      <c r="M521" s="2"/>
      <c r="N521" s="2"/>
      <c r="O521" s="2"/>
      <c r="P521" s="2"/>
      <c r="Q521" s="2"/>
      <c r="R521" s="2"/>
      <c r="S521" s="2"/>
      <c r="T521" s="2"/>
      <c r="U521" s="2"/>
      <c r="V521" s="2"/>
      <c r="W521" s="2"/>
      <c r="X521" s="2"/>
      <c r="Y521" s="2"/>
      <c r="Z521" s="2"/>
      <c r="AA521" s="2"/>
      <c r="AC521" s="2" t="str">
        <f>INDEX(MF2図鑑!$B$3:$B$668,(ROW()-ROW(AC$2)),1)</f>
        <v>カーボン</v>
      </c>
    </row>
    <row r="522" spans="10:29" x14ac:dyDescent="0.15">
      <c r="J522" s="2"/>
      <c r="K522" s="2"/>
      <c r="L522" s="2"/>
      <c r="M522" s="2"/>
      <c r="N522" s="2"/>
      <c r="O522" s="2"/>
      <c r="P522" s="2"/>
      <c r="Q522" s="2"/>
      <c r="R522" s="2"/>
      <c r="S522" s="2"/>
      <c r="T522" s="2"/>
      <c r="U522" s="2"/>
      <c r="V522" s="2"/>
      <c r="W522" s="2"/>
      <c r="X522" s="2"/>
      <c r="Y522" s="2"/>
      <c r="Z522" s="2"/>
      <c r="AA522" s="2"/>
      <c r="AC522" s="2" t="str">
        <f>INDEX(MF2図鑑!$B$3:$B$668,(ROW()-ROW(AC$2)),1)</f>
        <v>モック</v>
      </c>
    </row>
    <row r="523" spans="10:29" x14ac:dyDescent="0.15">
      <c r="J523" s="2"/>
      <c r="K523" s="2"/>
      <c r="L523" s="2"/>
      <c r="M523" s="2"/>
      <c r="N523" s="2"/>
      <c r="O523" s="2"/>
      <c r="P523" s="2"/>
      <c r="Q523" s="2"/>
      <c r="R523" s="2"/>
      <c r="S523" s="2"/>
      <c r="T523" s="2"/>
      <c r="U523" s="2"/>
      <c r="V523" s="2"/>
      <c r="W523" s="2"/>
      <c r="X523" s="2"/>
      <c r="Y523" s="2"/>
      <c r="Z523" s="2"/>
      <c r="AA523" s="2"/>
      <c r="AC523" s="2" t="str">
        <f>INDEX(MF2図鑑!$B$3:$B$668,(ROW()-ROW(AC$2)),1)</f>
        <v>モック(特殊1)</v>
      </c>
    </row>
    <row r="524" spans="10:29" x14ac:dyDescent="0.15">
      <c r="J524" s="2"/>
      <c r="K524" s="2"/>
      <c r="L524" s="2"/>
      <c r="M524" s="2"/>
      <c r="N524" s="2"/>
      <c r="O524" s="2"/>
      <c r="P524" s="2"/>
      <c r="Q524" s="2"/>
      <c r="R524" s="2"/>
      <c r="S524" s="2"/>
      <c r="T524" s="2"/>
      <c r="U524" s="2"/>
      <c r="V524" s="2"/>
      <c r="W524" s="2"/>
      <c r="X524" s="2"/>
      <c r="Y524" s="2"/>
      <c r="Z524" s="2"/>
      <c r="AA524" s="2"/>
      <c r="AC524" s="2" t="str">
        <f>INDEX(MF2図鑑!$B$3:$B$668,(ROW()-ROW(AC$2)),1)</f>
        <v>モック(特殊2)</v>
      </c>
    </row>
    <row r="525" spans="10:29" x14ac:dyDescent="0.15">
      <c r="J525" s="2"/>
      <c r="K525" s="2"/>
      <c r="L525" s="2"/>
      <c r="M525" s="2"/>
      <c r="N525" s="2"/>
      <c r="O525" s="2"/>
      <c r="P525" s="2"/>
      <c r="Q525" s="2"/>
      <c r="R525" s="2"/>
      <c r="S525" s="2"/>
      <c r="T525" s="2"/>
      <c r="U525" s="2"/>
      <c r="V525" s="2"/>
      <c r="W525" s="2"/>
      <c r="X525" s="2"/>
      <c r="Y525" s="2"/>
      <c r="Z525" s="2"/>
      <c r="AA525" s="2"/>
      <c r="AC525" s="2" t="str">
        <f>INDEX(MF2図鑑!$B$3:$B$668,(ROW()-ROW(AC$2)),1)</f>
        <v>シラカバ</v>
      </c>
    </row>
    <row r="526" spans="10:29" x14ac:dyDescent="0.15">
      <c r="J526" s="2"/>
      <c r="K526" s="2"/>
      <c r="L526" s="2"/>
      <c r="M526" s="2"/>
      <c r="N526" s="2"/>
      <c r="O526" s="2"/>
      <c r="P526" s="2"/>
      <c r="Q526" s="2"/>
      <c r="R526" s="2"/>
      <c r="S526" s="2"/>
      <c r="T526" s="2"/>
      <c r="U526" s="2"/>
      <c r="V526" s="2"/>
      <c r="W526" s="2"/>
      <c r="X526" s="2"/>
      <c r="Y526" s="2"/>
      <c r="Z526" s="2"/>
      <c r="AA526" s="2"/>
      <c r="AC526" s="2" t="str">
        <f>INDEX(MF2図鑑!$B$3:$B$668,(ROW()-ROW(AC$2)),1)</f>
        <v>シラカバ(レア1)</v>
      </c>
    </row>
    <row r="527" spans="10:29" x14ac:dyDescent="0.15">
      <c r="J527" s="2"/>
      <c r="K527" s="2"/>
      <c r="L527" s="2"/>
      <c r="M527" s="2"/>
      <c r="N527" s="2"/>
      <c r="O527" s="2"/>
      <c r="P527" s="2"/>
      <c r="Q527" s="2"/>
      <c r="R527" s="2"/>
      <c r="S527" s="2"/>
      <c r="T527" s="2"/>
      <c r="U527" s="2"/>
      <c r="V527" s="2"/>
      <c r="W527" s="2"/>
      <c r="X527" s="2"/>
      <c r="Y527" s="2"/>
      <c r="Z527" s="2"/>
      <c r="AA527" s="2"/>
      <c r="AC527" s="2" t="str">
        <f>INDEX(MF2図鑑!$B$3:$B$668,(ROW()-ROW(AC$2)),1)</f>
        <v>シラカバ(レア2)</v>
      </c>
    </row>
    <row r="528" spans="10:29" x14ac:dyDescent="0.15">
      <c r="J528" s="2"/>
      <c r="K528" s="2"/>
      <c r="L528" s="2"/>
      <c r="M528" s="2"/>
      <c r="N528" s="2"/>
      <c r="O528" s="2"/>
      <c r="P528" s="2"/>
      <c r="Q528" s="2"/>
      <c r="R528" s="2"/>
      <c r="S528" s="2"/>
      <c r="T528" s="2"/>
      <c r="U528" s="2"/>
      <c r="V528" s="2"/>
      <c r="W528" s="2"/>
      <c r="X528" s="2"/>
      <c r="Y528" s="2"/>
      <c r="Z528" s="2"/>
      <c r="AA528" s="2"/>
      <c r="AC528" s="2" t="str">
        <f>INDEX(MF2図鑑!$B$3:$B$668,(ROW()-ROW(AC$2)),1)</f>
        <v>シラカバ(データのみ)</v>
      </c>
    </row>
    <row r="529" spans="10:29" x14ac:dyDescent="0.15">
      <c r="J529" s="2"/>
      <c r="K529" s="2"/>
      <c r="L529" s="2"/>
      <c r="M529" s="2"/>
      <c r="N529" s="2"/>
      <c r="O529" s="2"/>
      <c r="P529" s="2"/>
      <c r="Q529" s="2"/>
      <c r="R529" s="2"/>
      <c r="S529" s="2"/>
      <c r="T529" s="2"/>
      <c r="U529" s="2"/>
      <c r="V529" s="2"/>
      <c r="W529" s="2"/>
      <c r="X529" s="2"/>
      <c r="Y529" s="2"/>
      <c r="Z529" s="2"/>
      <c r="AA529" s="2"/>
      <c r="AC529" s="2" t="str">
        <f>INDEX(MF2図鑑!$B$3:$B$668,(ROW()-ROW(AC$2)),1)</f>
        <v>デンチュウ</v>
      </c>
    </row>
    <row r="530" spans="10:29" x14ac:dyDescent="0.15">
      <c r="J530" s="2"/>
      <c r="K530" s="2"/>
      <c r="L530" s="2"/>
      <c r="M530" s="2"/>
      <c r="N530" s="2"/>
      <c r="O530" s="2"/>
      <c r="P530" s="2"/>
      <c r="Q530" s="2"/>
      <c r="R530" s="2"/>
      <c r="S530" s="2"/>
      <c r="T530" s="2"/>
      <c r="U530" s="2"/>
      <c r="V530" s="2"/>
      <c r="W530" s="2"/>
      <c r="X530" s="2"/>
      <c r="Y530" s="2"/>
      <c r="Z530" s="2"/>
      <c r="AA530" s="2"/>
      <c r="AC530" s="2" t="str">
        <f>INDEX(MF2図鑑!$B$3:$B$668,(ROW()-ROW(AC$2)),1)</f>
        <v>デンチュウ(レア1)</v>
      </c>
    </row>
    <row r="531" spans="10:29" x14ac:dyDescent="0.15">
      <c r="J531" s="2"/>
      <c r="K531" s="2"/>
      <c r="L531" s="2"/>
      <c r="M531" s="2"/>
      <c r="N531" s="2"/>
      <c r="O531" s="2"/>
      <c r="P531" s="2"/>
      <c r="Q531" s="2"/>
      <c r="R531" s="2"/>
      <c r="S531" s="2"/>
      <c r="T531" s="2"/>
      <c r="U531" s="2"/>
      <c r="V531" s="2"/>
      <c r="W531" s="2"/>
      <c r="X531" s="2"/>
      <c r="Y531" s="2"/>
      <c r="Z531" s="2"/>
      <c r="AA531" s="2"/>
      <c r="AC531" s="2" t="str">
        <f>INDEX(MF2図鑑!$B$3:$B$668,(ROW()-ROW(AC$2)),1)</f>
        <v>デンチュウ(レア2)</v>
      </c>
    </row>
    <row r="532" spans="10:29" x14ac:dyDescent="0.15">
      <c r="J532" s="2"/>
      <c r="K532" s="2"/>
      <c r="L532" s="2"/>
      <c r="M532" s="2"/>
      <c r="N532" s="2"/>
      <c r="O532" s="2"/>
      <c r="P532" s="2"/>
      <c r="Q532" s="2"/>
      <c r="R532" s="2"/>
      <c r="S532" s="2"/>
      <c r="T532" s="2"/>
      <c r="U532" s="2"/>
      <c r="V532" s="2"/>
      <c r="W532" s="2"/>
      <c r="X532" s="2"/>
      <c r="Y532" s="2"/>
      <c r="Z532" s="2"/>
      <c r="AA532" s="2"/>
      <c r="AC532" s="2" t="str">
        <f>INDEX(MF2図鑑!$B$3:$B$668,(ROW()-ROW(AC$2)),1)</f>
        <v>デンチュウ(レア3)</v>
      </c>
    </row>
    <row r="533" spans="10:29" x14ac:dyDescent="0.15">
      <c r="J533" s="2"/>
      <c r="K533" s="2"/>
      <c r="L533" s="2"/>
      <c r="M533" s="2"/>
      <c r="N533" s="2"/>
      <c r="O533" s="2"/>
      <c r="P533" s="2"/>
      <c r="Q533" s="2"/>
      <c r="R533" s="2"/>
      <c r="S533" s="2"/>
      <c r="T533" s="2"/>
      <c r="U533" s="2"/>
      <c r="V533" s="2"/>
      <c r="W533" s="2"/>
      <c r="X533" s="2"/>
      <c r="Y533" s="2"/>
      <c r="Z533" s="2"/>
      <c r="AA533" s="2"/>
      <c r="AC533" s="2" t="str">
        <f>INDEX(MF2図鑑!$B$3:$B$668,(ROW()-ROW(AC$2)),1)</f>
        <v>ブロックン</v>
      </c>
    </row>
    <row r="534" spans="10:29" x14ac:dyDescent="0.15">
      <c r="J534" s="2"/>
      <c r="K534" s="2"/>
      <c r="L534" s="2"/>
      <c r="M534" s="2"/>
      <c r="N534" s="2"/>
      <c r="O534" s="2"/>
      <c r="P534" s="2"/>
      <c r="Q534" s="2"/>
      <c r="R534" s="2"/>
      <c r="S534" s="2"/>
      <c r="T534" s="2"/>
      <c r="U534" s="2"/>
      <c r="V534" s="2"/>
      <c r="W534" s="2"/>
      <c r="X534" s="2"/>
      <c r="Y534" s="2"/>
      <c r="Z534" s="2"/>
      <c r="AA534" s="2"/>
      <c r="AC534" s="2" t="str">
        <f>INDEX(MF2図鑑!$B$3:$B$668,(ROW()-ROW(AC$2)),1)</f>
        <v>チックン</v>
      </c>
    </row>
    <row r="535" spans="10:29" x14ac:dyDescent="0.15">
      <c r="J535" s="2"/>
      <c r="K535" s="2"/>
      <c r="L535" s="2"/>
      <c r="M535" s="2"/>
      <c r="N535" s="2"/>
      <c r="O535" s="2"/>
      <c r="P535" s="2"/>
      <c r="Q535" s="2"/>
      <c r="R535" s="2"/>
      <c r="S535" s="2"/>
      <c r="T535" s="2"/>
      <c r="U535" s="2"/>
      <c r="V535" s="2"/>
      <c r="W535" s="2"/>
      <c r="X535" s="2"/>
      <c r="Y535" s="2"/>
      <c r="Z535" s="2"/>
      <c r="AA535" s="2"/>
      <c r="AC535" s="2" t="str">
        <f>INDEX(MF2図鑑!$B$3:$B$668,(ROW()-ROW(AC$2)),1)</f>
        <v>チックン(特殊)</v>
      </c>
    </row>
    <row r="536" spans="10:29" x14ac:dyDescent="0.15">
      <c r="J536" s="2"/>
      <c r="K536" s="2"/>
      <c r="L536" s="2"/>
      <c r="M536" s="2"/>
      <c r="N536" s="2"/>
      <c r="O536" s="2"/>
      <c r="P536" s="2"/>
      <c r="Q536" s="2"/>
      <c r="R536" s="2"/>
      <c r="S536" s="2"/>
      <c r="T536" s="2"/>
      <c r="U536" s="2"/>
      <c r="V536" s="2"/>
      <c r="W536" s="2"/>
      <c r="X536" s="2"/>
      <c r="Y536" s="2"/>
      <c r="Z536" s="2"/>
      <c r="AA536" s="2"/>
      <c r="AC536" s="2" t="str">
        <f>INDEX(MF2図鑑!$B$3:$B$668,(ROW()-ROW(AC$2)),1)</f>
        <v>ダックン</v>
      </c>
    </row>
    <row r="537" spans="10:29" x14ac:dyDescent="0.15">
      <c r="J537" s="2"/>
      <c r="K537" s="2"/>
      <c r="L537" s="2"/>
      <c r="M537" s="2"/>
      <c r="N537" s="2"/>
      <c r="O537" s="2"/>
      <c r="P537" s="2"/>
      <c r="Q537" s="2"/>
      <c r="R537" s="2"/>
      <c r="S537" s="2"/>
      <c r="T537" s="2"/>
      <c r="U537" s="2"/>
      <c r="V537" s="2"/>
      <c r="W537" s="2"/>
      <c r="X537" s="2"/>
      <c r="Y537" s="2"/>
      <c r="Z537" s="2"/>
      <c r="AA537" s="2"/>
      <c r="AC537" s="2" t="str">
        <f>INDEX(MF2図鑑!$B$3:$B$668,(ROW()-ROW(AC$2)),1)</f>
        <v>ダックン(特殊)</v>
      </c>
    </row>
    <row r="538" spans="10:29" x14ac:dyDescent="0.15">
      <c r="J538" s="2"/>
      <c r="K538" s="2"/>
      <c r="L538" s="2"/>
      <c r="M538" s="2"/>
      <c r="N538" s="2"/>
      <c r="O538" s="2"/>
      <c r="P538" s="2"/>
      <c r="Q538" s="2"/>
      <c r="R538" s="2"/>
      <c r="S538" s="2"/>
      <c r="T538" s="2"/>
      <c r="U538" s="2"/>
      <c r="V538" s="2"/>
      <c r="W538" s="2"/>
      <c r="X538" s="2"/>
      <c r="Y538" s="2"/>
      <c r="Z538" s="2"/>
      <c r="AA538" s="2"/>
      <c r="AC538" s="2" t="str">
        <f>INDEX(MF2図鑑!$B$3:$B$668,(ROW()-ROW(AC$2)),1)</f>
        <v>スイカン</v>
      </c>
    </row>
    <row r="539" spans="10:29" x14ac:dyDescent="0.15">
      <c r="J539" s="2"/>
      <c r="K539" s="2"/>
      <c r="L539" s="2"/>
      <c r="M539" s="2"/>
      <c r="N539" s="2"/>
      <c r="O539" s="2"/>
      <c r="P539" s="2"/>
      <c r="Q539" s="2"/>
      <c r="R539" s="2"/>
      <c r="S539" s="2"/>
      <c r="T539" s="2"/>
      <c r="U539" s="2"/>
      <c r="V539" s="2"/>
      <c r="W539" s="2"/>
      <c r="X539" s="2"/>
      <c r="Y539" s="2"/>
      <c r="Z539" s="2"/>
      <c r="AA539" s="2"/>
      <c r="AC539" s="2" t="str">
        <f>INDEX(MF2図鑑!$B$3:$B$668,(ROW()-ROW(AC$2)),1)</f>
        <v>スイカン(レア1)</v>
      </c>
    </row>
    <row r="540" spans="10:29" x14ac:dyDescent="0.15">
      <c r="J540" s="2"/>
      <c r="K540" s="2"/>
      <c r="L540" s="2"/>
      <c r="M540" s="2"/>
      <c r="N540" s="2"/>
      <c r="O540" s="2"/>
      <c r="P540" s="2"/>
      <c r="Q540" s="2"/>
      <c r="R540" s="2"/>
      <c r="S540" s="2"/>
      <c r="T540" s="2"/>
      <c r="U540" s="2"/>
      <c r="V540" s="2"/>
      <c r="W540" s="2"/>
      <c r="X540" s="2"/>
      <c r="Y540" s="2"/>
      <c r="Z540" s="2"/>
      <c r="AA540" s="2"/>
      <c r="AC540" s="2" t="str">
        <f>INDEX(MF2図鑑!$B$3:$B$668,(ROW()-ROW(AC$2)),1)</f>
        <v>スイカン(レア2)</v>
      </c>
    </row>
    <row r="541" spans="10:29" x14ac:dyDescent="0.15">
      <c r="J541" s="2"/>
      <c r="K541" s="2"/>
      <c r="L541" s="2"/>
      <c r="M541" s="2"/>
      <c r="N541" s="2"/>
      <c r="O541" s="2"/>
      <c r="P541" s="2"/>
      <c r="Q541" s="2"/>
      <c r="R541" s="2"/>
      <c r="S541" s="2"/>
      <c r="T541" s="2"/>
      <c r="U541" s="2"/>
      <c r="V541" s="2"/>
      <c r="W541" s="2"/>
      <c r="X541" s="2"/>
      <c r="Y541" s="2"/>
      <c r="Z541" s="2"/>
      <c r="AA541" s="2"/>
      <c r="AC541" s="2" t="str">
        <f>INDEX(MF2図鑑!$B$3:$B$668,(ROW()-ROW(AC$2)),1)</f>
        <v>スイカン(レア3)</v>
      </c>
    </row>
    <row r="542" spans="10:29" x14ac:dyDescent="0.15">
      <c r="J542" s="2"/>
      <c r="K542" s="2"/>
      <c r="L542" s="2"/>
      <c r="M542" s="2"/>
      <c r="N542" s="2"/>
      <c r="O542" s="2"/>
      <c r="P542" s="2"/>
      <c r="Q542" s="2"/>
      <c r="R542" s="2"/>
      <c r="S542" s="2"/>
      <c r="T542" s="2"/>
      <c r="U542" s="2"/>
      <c r="V542" s="2"/>
      <c r="W542" s="2"/>
      <c r="X542" s="2"/>
      <c r="Y542" s="2"/>
      <c r="Z542" s="2"/>
      <c r="AA542" s="2"/>
      <c r="AC542" s="2" t="str">
        <f>INDEX(MF2図鑑!$B$3:$B$668,(ROW()-ROW(AC$2)),1)</f>
        <v>カークン</v>
      </c>
    </row>
    <row r="543" spans="10:29" x14ac:dyDescent="0.15">
      <c r="J543" s="2"/>
      <c r="K543" s="2"/>
      <c r="L543" s="2"/>
      <c r="M543" s="2"/>
      <c r="N543" s="2"/>
      <c r="O543" s="2"/>
      <c r="P543" s="2"/>
      <c r="Q543" s="2"/>
      <c r="R543" s="2"/>
      <c r="S543" s="2"/>
      <c r="T543" s="2"/>
      <c r="U543" s="2"/>
      <c r="V543" s="2"/>
      <c r="W543" s="2"/>
      <c r="X543" s="2"/>
      <c r="Y543" s="2"/>
      <c r="Z543" s="2"/>
      <c r="AA543" s="2"/>
      <c r="AC543" s="2" t="str">
        <f>INDEX(MF2図鑑!$B$3:$B$668,(ROW()-ROW(AC$2)),1)</f>
        <v>カークン(レア1)</v>
      </c>
    </row>
    <row r="544" spans="10:29" x14ac:dyDescent="0.15">
      <c r="J544" s="2"/>
      <c r="K544" s="2"/>
      <c r="L544" s="2"/>
      <c r="M544" s="2"/>
      <c r="N544" s="2"/>
      <c r="O544" s="2"/>
      <c r="P544" s="2"/>
      <c r="Q544" s="2"/>
      <c r="R544" s="2"/>
      <c r="S544" s="2"/>
      <c r="T544" s="2"/>
      <c r="U544" s="2"/>
      <c r="V544" s="2"/>
      <c r="W544" s="2"/>
      <c r="X544" s="2"/>
      <c r="Y544" s="2"/>
      <c r="Z544" s="2"/>
      <c r="AA544" s="2"/>
      <c r="AC544" s="2" t="str">
        <f>INDEX(MF2図鑑!$B$3:$B$668,(ROW()-ROW(AC$2)),1)</f>
        <v>カークン(レア2)</v>
      </c>
    </row>
    <row r="545" spans="10:29" x14ac:dyDescent="0.15">
      <c r="J545" s="2"/>
      <c r="K545" s="2"/>
      <c r="L545" s="2"/>
      <c r="M545" s="2"/>
      <c r="N545" s="2"/>
      <c r="O545" s="2"/>
      <c r="P545" s="2"/>
      <c r="Q545" s="2"/>
      <c r="R545" s="2"/>
      <c r="S545" s="2"/>
      <c r="T545" s="2"/>
      <c r="U545" s="2"/>
      <c r="V545" s="2"/>
      <c r="W545" s="2"/>
      <c r="X545" s="2"/>
      <c r="Y545" s="2"/>
      <c r="Z545" s="2"/>
      <c r="AA545" s="2"/>
      <c r="AC545" s="2" t="str">
        <f>INDEX(MF2図鑑!$B$3:$B$668,(ROW()-ROW(AC$2)),1)</f>
        <v>カークン(データのみ)</v>
      </c>
    </row>
    <row r="546" spans="10:29" x14ac:dyDescent="0.15">
      <c r="J546" s="2"/>
      <c r="K546" s="2"/>
      <c r="L546" s="2"/>
      <c r="M546" s="2"/>
      <c r="N546" s="2"/>
      <c r="O546" s="2"/>
      <c r="P546" s="2"/>
      <c r="Q546" s="2"/>
      <c r="R546" s="2"/>
      <c r="S546" s="2"/>
      <c r="T546" s="2"/>
      <c r="U546" s="2"/>
      <c r="V546" s="2"/>
      <c r="W546" s="2"/>
      <c r="X546" s="2"/>
      <c r="Y546" s="2"/>
      <c r="Z546" s="2"/>
      <c r="AA546" s="2"/>
      <c r="AC546" s="2" t="str">
        <f>INDEX(MF2図鑑!$B$3:$B$668,(ROW()-ROW(AC$2)),1)</f>
        <v>ベニヒメソウ</v>
      </c>
    </row>
    <row r="547" spans="10:29" x14ac:dyDescent="0.15">
      <c r="J547" s="2"/>
      <c r="K547" s="2"/>
      <c r="L547" s="2"/>
      <c r="M547" s="2"/>
      <c r="N547" s="2"/>
      <c r="O547" s="2"/>
      <c r="P547" s="2"/>
      <c r="Q547" s="2"/>
      <c r="R547" s="2"/>
      <c r="S547" s="2"/>
      <c r="T547" s="2"/>
      <c r="U547" s="2"/>
      <c r="V547" s="2"/>
      <c r="W547" s="2"/>
      <c r="X547" s="2"/>
      <c r="Y547" s="2"/>
      <c r="Z547" s="2"/>
      <c r="AA547" s="2"/>
      <c r="AC547" s="2" t="str">
        <f>INDEX(MF2図鑑!$B$3:$B$668,(ROW()-ROW(AC$2)),1)</f>
        <v>ガンセキソウ</v>
      </c>
    </row>
    <row r="548" spans="10:29" x14ac:dyDescent="0.15">
      <c r="J548" s="2"/>
      <c r="K548" s="2"/>
      <c r="L548" s="2"/>
      <c r="M548" s="2"/>
      <c r="N548" s="2"/>
      <c r="O548" s="2"/>
      <c r="P548" s="2"/>
      <c r="Q548" s="2"/>
      <c r="R548" s="2"/>
      <c r="S548" s="2"/>
      <c r="T548" s="2"/>
      <c r="U548" s="2"/>
      <c r="V548" s="2"/>
      <c r="W548" s="2"/>
      <c r="X548" s="2"/>
      <c r="Y548" s="2"/>
      <c r="Z548" s="2"/>
      <c r="AA548" s="2"/>
      <c r="AC548" s="2" t="str">
        <f>INDEX(MF2図鑑!$B$3:$B$668,(ROW()-ROW(AC$2)),1)</f>
        <v>ウロコクサ</v>
      </c>
    </row>
    <row r="549" spans="10:29" x14ac:dyDescent="0.15">
      <c r="J549" s="2"/>
      <c r="K549" s="2"/>
      <c r="L549" s="2"/>
      <c r="M549" s="2"/>
      <c r="N549" s="2"/>
      <c r="O549" s="2"/>
      <c r="P549" s="2"/>
      <c r="Q549" s="2"/>
      <c r="R549" s="2"/>
      <c r="S549" s="2"/>
      <c r="T549" s="2"/>
      <c r="U549" s="2"/>
      <c r="V549" s="2"/>
      <c r="W549" s="2"/>
      <c r="X549" s="2"/>
      <c r="Y549" s="2"/>
      <c r="Z549" s="2"/>
      <c r="AA549" s="2"/>
      <c r="AC549" s="2" t="str">
        <f>INDEX(MF2図鑑!$B$3:$B$668,(ROW()-ROW(AC$2)),1)</f>
        <v>ウロコクサ(特殊)</v>
      </c>
    </row>
    <row r="550" spans="10:29" x14ac:dyDescent="0.15">
      <c r="J550" s="2"/>
      <c r="K550" s="2"/>
      <c r="L550" s="2"/>
      <c r="M550" s="2"/>
      <c r="N550" s="2"/>
      <c r="O550" s="2"/>
      <c r="P550" s="2"/>
      <c r="Q550" s="2"/>
      <c r="R550" s="2"/>
      <c r="S550" s="2"/>
      <c r="T550" s="2"/>
      <c r="U550" s="2"/>
      <c r="V550" s="2"/>
      <c r="W550" s="2"/>
      <c r="X550" s="2"/>
      <c r="Y550" s="2"/>
      <c r="Z550" s="2"/>
      <c r="AA550" s="2"/>
      <c r="AC550" s="2" t="str">
        <f>INDEX(MF2図鑑!$B$3:$B$668,(ROW()-ROW(AC$2)),1)</f>
        <v>ブルーフラワー</v>
      </c>
    </row>
    <row r="551" spans="10:29" x14ac:dyDescent="0.15">
      <c r="J551" s="2"/>
      <c r="K551" s="2"/>
      <c r="L551" s="2"/>
      <c r="M551" s="2"/>
      <c r="N551" s="2"/>
      <c r="O551" s="2"/>
      <c r="P551" s="2"/>
      <c r="Q551" s="2"/>
      <c r="R551" s="2"/>
      <c r="S551" s="2"/>
      <c r="T551" s="2"/>
      <c r="U551" s="2"/>
      <c r="V551" s="2"/>
      <c r="W551" s="2"/>
      <c r="X551" s="2"/>
      <c r="Y551" s="2"/>
      <c r="Z551" s="2"/>
      <c r="AA551" s="2"/>
      <c r="AC551" s="2" t="str">
        <f>INDEX(MF2図鑑!$B$3:$B$668,(ROW()-ROW(AC$2)),1)</f>
        <v>ブルーフラワー(特殊)</v>
      </c>
    </row>
    <row r="552" spans="10:29" x14ac:dyDescent="0.15">
      <c r="J552" s="2"/>
      <c r="K552" s="2"/>
      <c r="L552" s="2"/>
      <c r="M552" s="2"/>
      <c r="N552" s="2"/>
      <c r="O552" s="2"/>
      <c r="P552" s="2"/>
      <c r="Q552" s="2"/>
      <c r="R552" s="2"/>
      <c r="S552" s="2"/>
      <c r="T552" s="2"/>
      <c r="U552" s="2"/>
      <c r="V552" s="2"/>
      <c r="W552" s="2"/>
      <c r="X552" s="2"/>
      <c r="Y552" s="2"/>
      <c r="Z552" s="2"/>
      <c r="AA552" s="2"/>
      <c r="AC552" s="2" t="str">
        <f>INDEX(MF2図鑑!$B$3:$B$668,(ROW()-ROW(AC$2)),1)</f>
        <v>ウサギソウ</v>
      </c>
    </row>
    <row r="553" spans="10:29" x14ac:dyDescent="0.15">
      <c r="J553" s="2"/>
      <c r="K553" s="2"/>
      <c r="L553" s="2"/>
      <c r="M553" s="2"/>
      <c r="N553" s="2"/>
      <c r="O553" s="2"/>
      <c r="P553" s="2"/>
      <c r="Q553" s="2"/>
      <c r="R553" s="2"/>
      <c r="S553" s="2"/>
      <c r="T553" s="2"/>
      <c r="U553" s="2"/>
      <c r="V553" s="2"/>
      <c r="W553" s="2"/>
      <c r="X553" s="2"/>
      <c r="Y553" s="2"/>
      <c r="Z553" s="2"/>
      <c r="AA553" s="2"/>
      <c r="AC553" s="2" t="str">
        <f>INDEX(MF2図鑑!$B$3:$B$668,(ROW()-ROW(AC$2)),1)</f>
        <v>ウサギソウ(特殊)</v>
      </c>
    </row>
    <row r="554" spans="10:29" x14ac:dyDescent="0.15">
      <c r="J554" s="2"/>
      <c r="K554" s="2"/>
      <c r="L554" s="2"/>
      <c r="M554" s="2"/>
      <c r="N554" s="2"/>
      <c r="O554" s="2"/>
      <c r="P554" s="2"/>
      <c r="Q554" s="2"/>
      <c r="R554" s="2"/>
      <c r="S554" s="2"/>
      <c r="T554" s="2"/>
      <c r="U554" s="2"/>
      <c r="V554" s="2"/>
      <c r="W554" s="2"/>
      <c r="X554" s="2"/>
      <c r="Y554" s="2"/>
      <c r="Z554" s="2"/>
      <c r="AA554" s="2"/>
      <c r="AC554" s="2" t="str">
        <f>INDEX(MF2図鑑!$B$3:$B$668,(ROW()-ROW(AC$2)),1)</f>
        <v>キンプンソウ</v>
      </c>
    </row>
    <row r="555" spans="10:29" x14ac:dyDescent="0.15">
      <c r="J555" s="2"/>
      <c r="K555" s="2"/>
      <c r="L555" s="2"/>
      <c r="M555" s="2"/>
      <c r="N555" s="2"/>
      <c r="O555" s="2"/>
      <c r="P555" s="2"/>
      <c r="Q555" s="2"/>
      <c r="R555" s="2"/>
      <c r="S555" s="2"/>
      <c r="T555" s="2"/>
      <c r="U555" s="2"/>
      <c r="V555" s="2"/>
      <c r="W555" s="2"/>
      <c r="X555" s="2"/>
      <c r="Y555" s="2"/>
      <c r="Z555" s="2"/>
      <c r="AA555" s="2"/>
      <c r="AC555" s="2" t="str">
        <f>INDEX(MF2図鑑!$B$3:$B$668,(ROW()-ROW(AC$2)),1)</f>
        <v>ヒネクレソウ</v>
      </c>
    </row>
    <row r="556" spans="10:29" x14ac:dyDescent="0.15">
      <c r="J556" s="2"/>
      <c r="K556" s="2"/>
      <c r="L556" s="2"/>
      <c r="M556" s="2"/>
      <c r="N556" s="2"/>
      <c r="O556" s="2"/>
      <c r="P556" s="2"/>
      <c r="Q556" s="2"/>
      <c r="R556" s="2"/>
      <c r="S556" s="2"/>
      <c r="T556" s="2"/>
      <c r="U556" s="2"/>
      <c r="V556" s="2"/>
      <c r="W556" s="2"/>
      <c r="X556" s="2"/>
      <c r="Y556" s="2"/>
      <c r="Z556" s="2"/>
      <c r="AA556" s="2"/>
      <c r="AC556" s="2" t="str">
        <f>INDEX(MF2図鑑!$B$3:$B$668,(ROW()-ROW(AC$2)),1)</f>
        <v>オボロゲソウ</v>
      </c>
    </row>
    <row r="557" spans="10:29" x14ac:dyDescent="0.15">
      <c r="J557" s="2"/>
      <c r="K557" s="2"/>
      <c r="L557" s="2"/>
      <c r="M557" s="2"/>
      <c r="N557" s="2"/>
      <c r="O557" s="2"/>
      <c r="P557" s="2"/>
      <c r="Q557" s="2"/>
      <c r="R557" s="2"/>
      <c r="S557" s="2"/>
      <c r="T557" s="2"/>
      <c r="U557" s="2"/>
      <c r="V557" s="2"/>
      <c r="W557" s="2"/>
      <c r="X557" s="2"/>
      <c r="Y557" s="2"/>
      <c r="Z557" s="2"/>
      <c r="AA557" s="2"/>
      <c r="AC557" s="2" t="str">
        <f>INDEX(MF2図鑑!$B$3:$B$668,(ROW()-ROW(AC$2)),1)</f>
        <v>オボロゲソウ(特殊)</v>
      </c>
    </row>
    <row r="558" spans="10:29" x14ac:dyDescent="0.15">
      <c r="J558" s="2"/>
      <c r="K558" s="2"/>
      <c r="L558" s="2"/>
      <c r="M558" s="2"/>
      <c r="N558" s="2"/>
      <c r="O558" s="2"/>
      <c r="P558" s="2"/>
      <c r="Q558" s="2"/>
      <c r="R558" s="2"/>
      <c r="S558" s="2"/>
      <c r="T558" s="2"/>
      <c r="U558" s="2"/>
      <c r="V558" s="2"/>
      <c r="W558" s="2"/>
      <c r="X558" s="2"/>
      <c r="Y558" s="2"/>
      <c r="Z558" s="2"/>
      <c r="AA558" s="2"/>
      <c r="AC558" s="2" t="str">
        <f>INDEX(MF2図鑑!$B$3:$B$668,(ROW()-ROW(AC$2)),1)</f>
        <v>プラント</v>
      </c>
    </row>
    <row r="559" spans="10:29" x14ac:dyDescent="0.15">
      <c r="J559" s="2"/>
      <c r="K559" s="2"/>
      <c r="L559" s="2"/>
      <c r="M559" s="2"/>
      <c r="N559" s="2"/>
      <c r="O559" s="2"/>
      <c r="P559" s="2"/>
      <c r="Q559" s="2"/>
      <c r="R559" s="2"/>
      <c r="S559" s="2"/>
      <c r="T559" s="2"/>
      <c r="U559" s="2"/>
      <c r="V559" s="2"/>
      <c r="W559" s="2"/>
      <c r="X559" s="2"/>
      <c r="Y559" s="2"/>
      <c r="Z559" s="2"/>
      <c r="AA559" s="2"/>
      <c r="AC559" s="2" t="str">
        <f>INDEX(MF2図鑑!$B$3:$B$668,(ROW()-ROW(AC$2)),1)</f>
        <v>モノクロッカス</v>
      </c>
    </row>
    <row r="560" spans="10:29" x14ac:dyDescent="0.15">
      <c r="J560" s="2"/>
      <c r="K560" s="2"/>
      <c r="L560" s="2"/>
      <c r="M560" s="2"/>
      <c r="N560" s="2"/>
      <c r="O560" s="2"/>
      <c r="P560" s="2"/>
      <c r="Q560" s="2"/>
      <c r="R560" s="2"/>
      <c r="S560" s="2"/>
      <c r="T560" s="2"/>
      <c r="U560" s="2"/>
      <c r="V560" s="2"/>
      <c r="W560" s="2"/>
      <c r="X560" s="2"/>
      <c r="Y560" s="2"/>
      <c r="Z560" s="2"/>
      <c r="AA560" s="2"/>
      <c r="AC560" s="2" t="str">
        <f>INDEX(MF2図鑑!$B$3:$B$668,(ROW()-ROW(AC$2)),1)</f>
        <v>モノクロッカス(特殊)</v>
      </c>
    </row>
    <row r="561" spans="10:29" x14ac:dyDescent="0.15">
      <c r="J561" s="2"/>
      <c r="K561" s="2"/>
      <c r="L561" s="2"/>
      <c r="M561" s="2"/>
      <c r="N561" s="2"/>
      <c r="O561" s="2"/>
      <c r="P561" s="2"/>
      <c r="Q561" s="2"/>
      <c r="R561" s="2"/>
      <c r="S561" s="2"/>
      <c r="T561" s="2"/>
      <c r="U561" s="2"/>
      <c r="V561" s="2"/>
      <c r="W561" s="2"/>
      <c r="X561" s="2"/>
      <c r="Y561" s="2"/>
      <c r="Z561" s="2"/>
      <c r="AA561" s="2"/>
      <c r="AC561" s="2" t="str">
        <f>INDEX(MF2図鑑!$B$3:$B$668,(ROW()-ROW(AC$2)),1)</f>
        <v>ウスバカゲソウ</v>
      </c>
    </row>
    <row r="562" spans="10:29" x14ac:dyDescent="0.15">
      <c r="J562" s="2"/>
      <c r="K562" s="2"/>
      <c r="L562" s="2"/>
      <c r="M562" s="2"/>
      <c r="N562" s="2"/>
      <c r="O562" s="2"/>
      <c r="P562" s="2"/>
      <c r="Q562" s="2"/>
      <c r="R562" s="2"/>
      <c r="S562" s="2"/>
      <c r="T562" s="2"/>
      <c r="U562" s="2"/>
      <c r="V562" s="2"/>
      <c r="W562" s="2"/>
      <c r="X562" s="2"/>
      <c r="Y562" s="2"/>
      <c r="Z562" s="2"/>
      <c r="AA562" s="2"/>
      <c r="AC562" s="2" t="str">
        <f>INDEX(MF2図鑑!$B$3:$B$668,(ROW()-ROW(AC$2)),1)</f>
        <v>ジャアクソウ</v>
      </c>
    </row>
    <row r="563" spans="10:29" x14ac:dyDescent="0.15">
      <c r="J563" s="2"/>
      <c r="K563" s="2"/>
      <c r="L563" s="2"/>
      <c r="M563" s="2"/>
      <c r="N563" s="2"/>
      <c r="O563" s="2"/>
      <c r="P563" s="2"/>
      <c r="Q563" s="2"/>
      <c r="R563" s="2"/>
      <c r="S563" s="2"/>
      <c r="T563" s="2"/>
      <c r="U563" s="2"/>
      <c r="V563" s="2"/>
      <c r="W563" s="2"/>
      <c r="X563" s="2"/>
      <c r="Y563" s="2"/>
      <c r="Z563" s="2"/>
      <c r="AA563" s="2"/>
      <c r="AC563" s="2" t="str">
        <f>INDEX(MF2図鑑!$B$3:$B$668,(ROW()-ROW(AC$2)),1)</f>
        <v>ドレッドハーブ</v>
      </c>
    </row>
    <row r="564" spans="10:29" x14ac:dyDescent="0.15">
      <c r="J564" s="2"/>
      <c r="K564" s="2"/>
      <c r="L564" s="2"/>
      <c r="M564" s="2"/>
      <c r="N564" s="2"/>
      <c r="O564" s="2"/>
      <c r="P564" s="2"/>
      <c r="Q564" s="2"/>
      <c r="R564" s="2"/>
      <c r="S564" s="2"/>
      <c r="T564" s="2"/>
      <c r="U564" s="2"/>
      <c r="V564" s="2"/>
      <c r="W564" s="2"/>
      <c r="X564" s="2"/>
      <c r="Y564" s="2"/>
      <c r="Z564" s="2"/>
      <c r="AA564" s="2"/>
      <c r="AC564" s="2" t="str">
        <f>INDEX(MF2図鑑!$B$3:$B$668,(ROW()-ROW(AC$2)),1)</f>
        <v>ドレッドハーブ(レア1)</v>
      </c>
    </row>
    <row r="565" spans="10:29" x14ac:dyDescent="0.15">
      <c r="J565" s="2"/>
      <c r="K565" s="2"/>
      <c r="L565" s="2"/>
      <c r="M565" s="2"/>
      <c r="N565" s="2"/>
      <c r="O565" s="2"/>
      <c r="P565" s="2"/>
      <c r="Q565" s="2"/>
      <c r="R565" s="2"/>
      <c r="S565" s="2"/>
      <c r="T565" s="2"/>
      <c r="U565" s="2"/>
      <c r="V565" s="2"/>
      <c r="W565" s="2"/>
      <c r="X565" s="2"/>
      <c r="Y565" s="2"/>
      <c r="Z565" s="2"/>
      <c r="AA565" s="2"/>
      <c r="AC565" s="2" t="str">
        <f>INDEX(MF2図鑑!$B$3:$B$668,(ROW()-ROW(AC$2)),1)</f>
        <v>ドレッドハーブ(レア2)</v>
      </c>
    </row>
    <row r="566" spans="10:29" x14ac:dyDescent="0.15">
      <c r="J566" s="2"/>
      <c r="K566" s="2"/>
      <c r="L566" s="2"/>
      <c r="M566" s="2"/>
      <c r="N566" s="2"/>
      <c r="O566" s="2"/>
      <c r="P566" s="2"/>
      <c r="Q566" s="2"/>
      <c r="R566" s="2"/>
      <c r="S566" s="2"/>
      <c r="T566" s="2"/>
      <c r="U566" s="2"/>
      <c r="V566" s="2"/>
      <c r="W566" s="2"/>
      <c r="X566" s="2"/>
      <c r="Y566" s="2"/>
      <c r="Z566" s="2"/>
      <c r="AA566" s="2"/>
      <c r="AC566" s="2" t="str">
        <f>INDEX(MF2図鑑!$B$3:$B$668,(ROW()-ROW(AC$2)),1)</f>
        <v>ドレッドハーブ(レア3)</v>
      </c>
    </row>
    <row r="567" spans="10:29" x14ac:dyDescent="0.15">
      <c r="J567" s="2"/>
      <c r="K567" s="2"/>
      <c r="L567" s="2"/>
      <c r="M567" s="2"/>
      <c r="N567" s="2"/>
      <c r="O567" s="2"/>
      <c r="P567" s="2"/>
      <c r="Q567" s="2"/>
      <c r="R567" s="2"/>
      <c r="S567" s="2"/>
      <c r="T567" s="2"/>
      <c r="U567" s="2"/>
      <c r="V567" s="2"/>
      <c r="W567" s="2"/>
      <c r="X567" s="2"/>
      <c r="Y567" s="2"/>
      <c r="Z567" s="2"/>
      <c r="AA567" s="2"/>
      <c r="AC567" s="2" t="str">
        <f>INDEX(MF2図鑑!$B$3:$B$668,(ROW()-ROW(AC$2)),1)</f>
        <v>ドレッドハーブ(レア4)</v>
      </c>
    </row>
    <row r="568" spans="10:29" x14ac:dyDescent="0.15">
      <c r="J568" s="2"/>
      <c r="K568" s="2"/>
      <c r="L568" s="2"/>
      <c r="M568" s="2"/>
      <c r="N568" s="2"/>
      <c r="O568" s="2"/>
      <c r="P568" s="2"/>
      <c r="Q568" s="2"/>
      <c r="R568" s="2"/>
      <c r="S568" s="2"/>
      <c r="T568" s="2"/>
      <c r="U568" s="2"/>
      <c r="V568" s="2"/>
      <c r="W568" s="2"/>
      <c r="X568" s="2"/>
      <c r="Y568" s="2"/>
      <c r="Z568" s="2"/>
      <c r="AA568" s="2"/>
      <c r="AC568" s="2" t="str">
        <f>INDEX(MF2図鑑!$B$3:$B$668,(ROW()-ROW(AC$2)),1)</f>
        <v>ロンパーウォール</v>
      </c>
    </row>
    <row r="569" spans="10:29" x14ac:dyDescent="0.15">
      <c r="J569" s="2"/>
      <c r="K569" s="2"/>
      <c r="L569" s="2"/>
      <c r="M569" s="2"/>
      <c r="N569" s="2"/>
      <c r="O569" s="2"/>
      <c r="P569" s="2"/>
      <c r="Q569" s="2"/>
      <c r="R569" s="2"/>
      <c r="S569" s="2"/>
      <c r="T569" s="2"/>
      <c r="U569" s="2"/>
      <c r="V569" s="2"/>
      <c r="W569" s="2"/>
      <c r="X569" s="2"/>
      <c r="Y569" s="2"/>
      <c r="Z569" s="2"/>
      <c r="AA569" s="2"/>
      <c r="AC569" s="2" t="str">
        <f>INDEX(MF2図鑑!$B$3:$B$668,(ROW()-ROW(AC$2)),1)</f>
        <v>ランドオベリスク</v>
      </c>
    </row>
    <row r="570" spans="10:29" x14ac:dyDescent="0.15">
      <c r="J570" s="2"/>
      <c r="K570" s="2"/>
      <c r="L570" s="2"/>
      <c r="M570" s="2"/>
      <c r="N570" s="2"/>
      <c r="O570" s="2"/>
      <c r="P570" s="2"/>
      <c r="Q570" s="2"/>
      <c r="R570" s="2"/>
      <c r="S570" s="2"/>
      <c r="T570" s="2"/>
      <c r="U570" s="2"/>
      <c r="V570" s="2"/>
      <c r="W570" s="2"/>
      <c r="X570" s="2"/>
      <c r="Y570" s="2"/>
      <c r="Z570" s="2"/>
      <c r="AA570" s="2"/>
      <c r="AC570" s="2" t="str">
        <f>INDEX(MF2図鑑!$B$3:$B$668,(ROW()-ROW(AC$2)),1)</f>
        <v>ジュラスウォール</v>
      </c>
    </row>
    <row r="571" spans="10:29" x14ac:dyDescent="0.15">
      <c r="J571" s="2"/>
      <c r="K571" s="2"/>
      <c r="L571" s="2"/>
      <c r="M571" s="2"/>
      <c r="N571" s="2"/>
      <c r="O571" s="2"/>
      <c r="P571" s="2"/>
      <c r="Q571" s="2"/>
      <c r="R571" s="2"/>
      <c r="S571" s="2"/>
      <c r="T571" s="2"/>
      <c r="U571" s="2"/>
      <c r="V571" s="2"/>
      <c r="W571" s="2"/>
      <c r="X571" s="2"/>
      <c r="Y571" s="2"/>
      <c r="Z571" s="2"/>
      <c r="AA571" s="2"/>
      <c r="AC571" s="2" t="str">
        <f>INDEX(MF2図鑑!$B$3:$B$668,(ROW()-ROW(AC$2)),1)</f>
        <v>ジュラスウォール(特殊)</v>
      </c>
    </row>
    <row r="572" spans="10:29" x14ac:dyDescent="0.15">
      <c r="J572" s="2"/>
      <c r="K572" s="2"/>
      <c r="L572" s="2"/>
      <c r="M572" s="2"/>
      <c r="N572" s="2"/>
      <c r="O572" s="2"/>
      <c r="P572" s="2"/>
      <c r="Q572" s="2"/>
      <c r="R572" s="2"/>
      <c r="S572" s="2"/>
      <c r="T572" s="2"/>
      <c r="U572" s="2"/>
      <c r="V572" s="2"/>
      <c r="W572" s="2"/>
      <c r="X572" s="2"/>
      <c r="Y572" s="2"/>
      <c r="Z572" s="2"/>
      <c r="AA572" s="2"/>
      <c r="AC572" s="2" t="str">
        <f>INDEX(MF2図鑑!$B$3:$B$668,(ROW()-ROW(AC$2)),1)</f>
        <v>ブルースポンジ</v>
      </c>
    </row>
    <row r="573" spans="10:29" x14ac:dyDescent="0.15">
      <c r="J573" s="2"/>
      <c r="K573" s="2"/>
      <c r="L573" s="2"/>
      <c r="M573" s="2"/>
      <c r="N573" s="2"/>
      <c r="O573" s="2"/>
      <c r="P573" s="2"/>
      <c r="Q573" s="2"/>
      <c r="R573" s="2"/>
      <c r="S573" s="2"/>
      <c r="T573" s="2"/>
      <c r="U573" s="2"/>
      <c r="V573" s="2"/>
      <c r="W573" s="2"/>
      <c r="X573" s="2"/>
      <c r="Y573" s="2"/>
      <c r="Z573" s="2"/>
      <c r="AA573" s="2"/>
      <c r="AC573" s="2" t="str">
        <f>INDEX(MF2図鑑!$B$3:$B$668,(ROW()-ROW(AC$2)),1)</f>
        <v>ワイルドブロック</v>
      </c>
    </row>
    <row r="574" spans="10:29" x14ac:dyDescent="0.15">
      <c r="J574" s="2"/>
      <c r="K574" s="2"/>
      <c r="L574" s="2"/>
      <c r="M574" s="2"/>
      <c r="N574" s="2"/>
      <c r="O574" s="2"/>
      <c r="P574" s="2"/>
      <c r="Q574" s="2"/>
      <c r="R574" s="2"/>
      <c r="S574" s="2"/>
      <c r="T574" s="2"/>
      <c r="U574" s="2"/>
      <c r="V574" s="2"/>
      <c r="W574" s="2"/>
      <c r="X574" s="2"/>
      <c r="Y574" s="2"/>
      <c r="Z574" s="2"/>
      <c r="AA574" s="2"/>
      <c r="AC574" s="2" t="str">
        <f>INDEX(MF2図鑑!$B$3:$B$668,(ROW()-ROW(AC$2)),1)</f>
        <v>バロックス</v>
      </c>
    </row>
    <row r="575" spans="10:29" x14ac:dyDescent="0.15">
      <c r="J575" s="2"/>
      <c r="K575" s="2"/>
      <c r="L575" s="2"/>
      <c r="M575" s="2"/>
      <c r="N575" s="2"/>
      <c r="O575" s="2"/>
      <c r="P575" s="2"/>
      <c r="Q575" s="2"/>
      <c r="R575" s="2"/>
      <c r="S575" s="2"/>
      <c r="T575" s="2"/>
      <c r="U575" s="2"/>
      <c r="V575" s="2"/>
      <c r="W575" s="2"/>
      <c r="X575" s="2"/>
      <c r="Y575" s="2"/>
      <c r="Z575" s="2"/>
      <c r="AA575" s="2"/>
      <c r="AC575" s="2" t="str">
        <f>INDEX(MF2図鑑!$B$3:$B$668,(ROW()-ROW(AC$2)),1)</f>
        <v>バロックス(特殊)</v>
      </c>
    </row>
    <row r="576" spans="10:29" x14ac:dyDescent="0.15">
      <c r="J576" s="2"/>
      <c r="K576" s="2"/>
      <c r="L576" s="2"/>
      <c r="M576" s="2"/>
      <c r="N576" s="2"/>
      <c r="O576" s="2"/>
      <c r="P576" s="2"/>
      <c r="Q576" s="2"/>
      <c r="R576" s="2"/>
      <c r="S576" s="2"/>
      <c r="T576" s="2"/>
      <c r="U576" s="2"/>
      <c r="V576" s="2"/>
      <c r="W576" s="2"/>
      <c r="X576" s="2"/>
      <c r="Y576" s="2"/>
      <c r="Z576" s="2"/>
      <c r="AA576" s="2"/>
      <c r="AC576" s="2" t="str">
        <f>INDEX(MF2図鑑!$B$3:$B$668,(ROW()-ROW(AC$2)),1)</f>
        <v>スタイルフォーム</v>
      </c>
    </row>
    <row r="577" spans="10:29" x14ac:dyDescent="0.15">
      <c r="J577" s="2"/>
      <c r="K577" s="2"/>
      <c r="L577" s="2"/>
      <c r="M577" s="2"/>
      <c r="N577" s="2"/>
      <c r="O577" s="2"/>
      <c r="P577" s="2"/>
      <c r="Q577" s="2"/>
      <c r="R577" s="2"/>
      <c r="S577" s="2"/>
      <c r="T577" s="2"/>
      <c r="U577" s="2"/>
      <c r="V577" s="2"/>
      <c r="W577" s="2"/>
      <c r="X577" s="2"/>
      <c r="Y577" s="2"/>
      <c r="Z577" s="2"/>
      <c r="AA577" s="2"/>
      <c r="AC577" s="2" t="str">
        <f>INDEX(MF2図鑑!$B$3:$B$668,(ROW()-ROW(AC$2)),1)</f>
        <v>アイスキャンディ</v>
      </c>
    </row>
    <row r="578" spans="10:29" x14ac:dyDescent="0.15">
      <c r="J578" s="2"/>
      <c r="K578" s="2"/>
      <c r="L578" s="2"/>
      <c r="M578" s="2"/>
      <c r="N578" s="2"/>
      <c r="O578" s="2"/>
      <c r="P578" s="2"/>
      <c r="Q578" s="2"/>
      <c r="R578" s="2"/>
      <c r="S578" s="2"/>
      <c r="T578" s="2"/>
      <c r="U578" s="2"/>
      <c r="V578" s="2"/>
      <c r="W578" s="2"/>
      <c r="X578" s="2"/>
      <c r="Y578" s="2"/>
      <c r="Z578" s="2"/>
      <c r="AA578" s="2"/>
      <c r="AC578" s="2" t="str">
        <f>INDEX(MF2図鑑!$B$3:$B$668,(ROW()-ROW(AC$2)),1)</f>
        <v>ワカクサケンザイ</v>
      </c>
    </row>
    <row r="579" spans="10:29" x14ac:dyDescent="0.15">
      <c r="J579" s="2"/>
      <c r="K579" s="2"/>
      <c r="L579" s="2"/>
      <c r="M579" s="2"/>
      <c r="N579" s="2"/>
      <c r="O579" s="2"/>
      <c r="P579" s="2"/>
      <c r="Q579" s="2"/>
      <c r="R579" s="2"/>
      <c r="S579" s="2"/>
      <c r="T579" s="2"/>
      <c r="U579" s="2"/>
      <c r="V579" s="2"/>
      <c r="W579" s="2"/>
      <c r="X579" s="2"/>
      <c r="Y579" s="2"/>
      <c r="Z579" s="2"/>
      <c r="AA579" s="2"/>
      <c r="AC579" s="2" t="str">
        <f>INDEX(MF2図鑑!$B$3:$B$668,(ROW()-ROW(AC$2)),1)</f>
        <v>モノリス</v>
      </c>
    </row>
    <row r="580" spans="10:29" x14ac:dyDescent="0.15">
      <c r="J580" s="2"/>
      <c r="K580" s="2"/>
      <c r="L580" s="2"/>
      <c r="M580" s="2"/>
      <c r="N580" s="2"/>
      <c r="O580" s="2"/>
      <c r="P580" s="2"/>
      <c r="Q580" s="2"/>
      <c r="R580" s="2"/>
      <c r="S580" s="2"/>
      <c r="T580" s="2"/>
      <c r="U580" s="2"/>
      <c r="V580" s="2"/>
      <c r="W580" s="2"/>
      <c r="X580" s="2"/>
      <c r="Y580" s="2"/>
      <c r="Z580" s="2"/>
      <c r="AA580" s="2"/>
      <c r="AC580" s="2" t="str">
        <f>INDEX(MF2図鑑!$B$3:$B$668,(ROW()-ROW(AC$2)),1)</f>
        <v>モノリス(特殊)</v>
      </c>
    </row>
    <row r="581" spans="10:29" x14ac:dyDescent="0.15">
      <c r="J581" s="2"/>
      <c r="K581" s="2"/>
      <c r="L581" s="2"/>
      <c r="M581" s="2"/>
      <c r="N581" s="2"/>
      <c r="O581" s="2"/>
      <c r="P581" s="2"/>
      <c r="Q581" s="2"/>
      <c r="R581" s="2"/>
      <c r="S581" s="2"/>
      <c r="T581" s="2"/>
      <c r="U581" s="2"/>
      <c r="V581" s="2"/>
      <c r="W581" s="2"/>
      <c r="X581" s="2"/>
      <c r="Y581" s="2"/>
      <c r="Z581" s="2"/>
      <c r="AA581" s="2"/>
      <c r="AC581" s="2" t="str">
        <f>INDEX(MF2図鑑!$B$3:$B$668,(ROW()-ROW(AC$2)),1)</f>
        <v>ソボロベント</v>
      </c>
    </row>
    <row r="582" spans="10:29" x14ac:dyDescent="0.15">
      <c r="J582" s="2"/>
      <c r="K582" s="2"/>
      <c r="L582" s="2"/>
      <c r="M582" s="2"/>
      <c r="N582" s="2"/>
      <c r="O582" s="2"/>
      <c r="P582" s="2"/>
      <c r="Q582" s="2"/>
      <c r="R582" s="2"/>
      <c r="S582" s="2"/>
      <c r="T582" s="2"/>
      <c r="U582" s="2"/>
      <c r="V582" s="2"/>
      <c r="W582" s="2"/>
      <c r="X582" s="2"/>
      <c r="Y582" s="2"/>
      <c r="Z582" s="2"/>
      <c r="AA582" s="2"/>
      <c r="AC582" s="2" t="str">
        <f>INDEX(MF2図鑑!$B$3:$B$668,(ROW()-ROW(AC$2)),1)</f>
        <v>アスファール</v>
      </c>
    </row>
    <row r="583" spans="10:29" x14ac:dyDescent="0.15">
      <c r="J583" s="2"/>
      <c r="K583" s="2"/>
      <c r="L583" s="2"/>
      <c r="M583" s="2"/>
      <c r="N583" s="2"/>
      <c r="O583" s="2"/>
      <c r="P583" s="2"/>
      <c r="Q583" s="2"/>
      <c r="R583" s="2"/>
      <c r="S583" s="2"/>
      <c r="T583" s="2"/>
      <c r="U583" s="2"/>
      <c r="V583" s="2"/>
      <c r="W583" s="2"/>
      <c r="X583" s="2"/>
      <c r="Y583" s="2"/>
      <c r="Z583" s="2"/>
      <c r="AA583" s="2"/>
      <c r="AC583" s="2" t="str">
        <f>INDEX(MF2図鑑!$B$3:$B$668,(ROW()-ROW(AC$2)),1)</f>
        <v>ホシゾラ</v>
      </c>
    </row>
    <row r="584" spans="10:29" x14ac:dyDescent="0.15">
      <c r="J584" s="2"/>
      <c r="K584" s="2"/>
      <c r="L584" s="2"/>
      <c r="M584" s="2"/>
      <c r="N584" s="2"/>
      <c r="O584" s="2"/>
      <c r="P584" s="2"/>
      <c r="Q584" s="2"/>
      <c r="R584" s="2"/>
      <c r="S584" s="2"/>
      <c r="T584" s="2"/>
      <c r="U584" s="2"/>
      <c r="V584" s="2"/>
      <c r="W584" s="2"/>
      <c r="X584" s="2"/>
      <c r="Y584" s="2"/>
      <c r="Z584" s="2"/>
      <c r="AA584" s="2"/>
      <c r="AC584" s="2" t="str">
        <f>INDEX(MF2図鑑!$B$3:$B$668,(ROW()-ROW(AC$2)),1)</f>
        <v>ホシゾラ(レア1)</v>
      </c>
    </row>
    <row r="585" spans="10:29" x14ac:dyDescent="0.15">
      <c r="J585" s="2"/>
      <c r="K585" s="2"/>
      <c r="L585" s="2"/>
      <c r="M585" s="2"/>
      <c r="N585" s="2"/>
      <c r="O585" s="2"/>
      <c r="P585" s="2"/>
      <c r="Q585" s="2"/>
      <c r="R585" s="2"/>
      <c r="S585" s="2"/>
      <c r="T585" s="2"/>
      <c r="U585" s="2"/>
      <c r="V585" s="2"/>
      <c r="W585" s="2"/>
      <c r="X585" s="2"/>
      <c r="Y585" s="2"/>
      <c r="Z585" s="2"/>
      <c r="AA585" s="2"/>
      <c r="AC585" s="2" t="str">
        <f>INDEX(MF2図鑑!$B$3:$B$668,(ROW()-ROW(AC$2)),1)</f>
        <v>ホシゾラ(レア2)</v>
      </c>
    </row>
    <row r="586" spans="10:29" x14ac:dyDescent="0.15">
      <c r="J586" s="2"/>
      <c r="K586" s="2"/>
      <c r="L586" s="2"/>
      <c r="M586" s="2"/>
      <c r="N586" s="2"/>
      <c r="O586" s="2"/>
      <c r="P586" s="2"/>
      <c r="Q586" s="2"/>
      <c r="R586" s="2"/>
      <c r="S586" s="2"/>
      <c r="T586" s="2"/>
      <c r="U586" s="2"/>
      <c r="V586" s="2"/>
      <c r="W586" s="2"/>
      <c r="X586" s="2"/>
      <c r="Y586" s="2"/>
      <c r="Z586" s="2"/>
      <c r="AA586" s="2"/>
      <c r="AC586" s="2" t="str">
        <f>INDEX(MF2図鑑!$B$3:$B$668,(ROW()-ROW(AC$2)),1)</f>
        <v>ホシゾラ(レア3)</v>
      </c>
    </row>
    <row r="587" spans="10:29" x14ac:dyDescent="0.15">
      <c r="J587" s="2"/>
      <c r="K587" s="2"/>
      <c r="L587" s="2"/>
      <c r="M587" s="2"/>
      <c r="N587" s="2"/>
      <c r="O587" s="2"/>
      <c r="P587" s="2"/>
      <c r="Q587" s="2"/>
      <c r="R587" s="2"/>
      <c r="S587" s="2"/>
      <c r="T587" s="2"/>
      <c r="U587" s="2"/>
      <c r="V587" s="2"/>
      <c r="W587" s="2"/>
      <c r="X587" s="2"/>
      <c r="Y587" s="2"/>
      <c r="Z587" s="2"/>
      <c r="AA587" s="2"/>
      <c r="AC587" s="2" t="str">
        <f>INDEX(MF2図鑑!$B$3:$B$668,(ROW()-ROW(AC$2)),1)</f>
        <v>ドミノス</v>
      </c>
    </row>
    <row r="588" spans="10:29" x14ac:dyDescent="0.15">
      <c r="J588" s="2"/>
      <c r="K588" s="2"/>
      <c r="L588" s="2"/>
      <c r="M588" s="2"/>
      <c r="N588" s="2"/>
      <c r="O588" s="2"/>
      <c r="P588" s="2"/>
      <c r="Q588" s="2"/>
      <c r="R588" s="2"/>
      <c r="S588" s="2"/>
      <c r="T588" s="2"/>
      <c r="U588" s="2"/>
      <c r="V588" s="2"/>
      <c r="W588" s="2"/>
      <c r="X588" s="2"/>
      <c r="Y588" s="2"/>
      <c r="Z588" s="2"/>
      <c r="AA588" s="2"/>
      <c r="AC588" s="2" t="str">
        <f>INDEX(MF2図鑑!$B$3:$B$668,(ROW()-ROW(AC$2)),1)</f>
        <v>ドミノス(レア1)</v>
      </c>
    </row>
    <row r="589" spans="10:29" x14ac:dyDescent="0.15">
      <c r="J589" s="2"/>
      <c r="K589" s="2"/>
      <c r="L589" s="2"/>
      <c r="M589" s="2"/>
      <c r="N589" s="2"/>
      <c r="O589" s="2"/>
      <c r="P589" s="2"/>
      <c r="Q589" s="2"/>
      <c r="R589" s="2"/>
      <c r="S589" s="2"/>
      <c r="T589" s="2"/>
      <c r="U589" s="2"/>
      <c r="V589" s="2"/>
      <c r="W589" s="2"/>
      <c r="X589" s="2"/>
      <c r="Y589" s="2"/>
      <c r="Z589" s="2"/>
      <c r="AA589" s="2"/>
      <c r="AC589" s="2" t="str">
        <f>INDEX(MF2図鑑!$B$3:$B$668,(ROW()-ROW(AC$2)),1)</f>
        <v>ドミノス(レア2)</v>
      </c>
    </row>
    <row r="590" spans="10:29" x14ac:dyDescent="0.15">
      <c r="J590" s="2"/>
      <c r="K590" s="2"/>
      <c r="L590" s="2"/>
      <c r="M590" s="2"/>
      <c r="N590" s="2"/>
      <c r="O590" s="2"/>
      <c r="P590" s="2"/>
      <c r="Q590" s="2"/>
      <c r="R590" s="2"/>
      <c r="S590" s="2"/>
      <c r="T590" s="2"/>
      <c r="U590" s="2"/>
      <c r="V590" s="2"/>
      <c r="W590" s="2"/>
      <c r="X590" s="2"/>
      <c r="Y590" s="2"/>
      <c r="Z590" s="2"/>
      <c r="AA590" s="2"/>
      <c r="AC590" s="2" t="str">
        <f>INDEX(MF2図鑑!$B$3:$B$668,(ROW()-ROW(AC$2)),1)</f>
        <v>ドミノス(データのみ)</v>
      </c>
    </row>
    <row r="591" spans="10:29" x14ac:dyDescent="0.15">
      <c r="J591" s="2"/>
      <c r="K591" s="2"/>
      <c r="L591" s="2"/>
      <c r="M591" s="2"/>
      <c r="N591" s="2"/>
      <c r="O591" s="2"/>
      <c r="P591" s="2"/>
      <c r="Q591" s="2"/>
      <c r="R591" s="2"/>
      <c r="S591" s="2"/>
      <c r="T591" s="2"/>
      <c r="U591" s="2"/>
      <c r="V591" s="2"/>
      <c r="W591" s="2"/>
      <c r="X591" s="2"/>
      <c r="Y591" s="2"/>
      <c r="Z591" s="2"/>
      <c r="AA591" s="2"/>
      <c r="AC591" s="2" t="str">
        <f>INDEX(MF2図鑑!$B$3:$B$668,(ROW()-ROW(AC$2)),1)</f>
        <v>ラクガキモノ</v>
      </c>
    </row>
    <row r="592" spans="10:29" x14ac:dyDescent="0.15">
      <c r="J592" s="2"/>
      <c r="K592" s="2"/>
      <c r="L592" s="2"/>
      <c r="M592" s="2"/>
      <c r="N592" s="2"/>
      <c r="O592" s="2"/>
      <c r="P592" s="2"/>
      <c r="Q592" s="2"/>
      <c r="R592" s="2"/>
      <c r="S592" s="2"/>
      <c r="T592" s="2"/>
      <c r="U592" s="2"/>
      <c r="V592" s="2"/>
      <c r="W592" s="2"/>
      <c r="X592" s="2"/>
      <c r="Y592" s="2"/>
      <c r="Z592" s="2"/>
      <c r="AA592" s="2"/>
      <c r="AC592" s="2" t="str">
        <f>INDEX(MF2図鑑!$B$3:$B$668,(ROW()-ROW(AC$2)),1)</f>
        <v>ラクガキモノ(レア1)</v>
      </c>
    </row>
    <row r="593" spans="10:29" x14ac:dyDescent="0.15">
      <c r="J593" s="2"/>
      <c r="K593" s="2"/>
      <c r="L593" s="2"/>
      <c r="M593" s="2"/>
      <c r="N593" s="2"/>
      <c r="O593" s="2"/>
      <c r="P593" s="2"/>
      <c r="Q593" s="2"/>
      <c r="R593" s="2"/>
      <c r="S593" s="2"/>
      <c r="T593" s="2"/>
      <c r="U593" s="2"/>
      <c r="V593" s="2"/>
      <c r="W593" s="2"/>
      <c r="X593" s="2"/>
      <c r="Y593" s="2"/>
      <c r="Z593" s="2"/>
      <c r="AA593" s="2"/>
      <c r="AC593" s="2" t="str">
        <f>INDEX(MF2図鑑!$B$3:$B$668,(ROW()-ROW(AC$2)),1)</f>
        <v>ラウロック</v>
      </c>
    </row>
    <row r="594" spans="10:29" x14ac:dyDescent="0.15">
      <c r="J594" s="2"/>
      <c r="K594" s="2"/>
      <c r="L594" s="2"/>
      <c r="M594" s="2"/>
      <c r="N594" s="2"/>
      <c r="O594" s="2"/>
      <c r="P594" s="2"/>
      <c r="Q594" s="2"/>
      <c r="R594" s="2"/>
      <c r="S594" s="2"/>
      <c r="T594" s="2"/>
      <c r="U594" s="2"/>
      <c r="V594" s="2"/>
      <c r="W594" s="2"/>
      <c r="X594" s="2"/>
      <c r="Y594" s="2"/>
      <c r="Z594" s="2"/>
      <c r="AA594" s="2"/>
      <c r="AC594" s="2" t="str">
        <f>INDEX(MF2図鑑!$B$3:$B$668,(ROW()-ROW(AC$2)),1)</f>
        <v>ラウロック(特殊)</v>
      </c>
    </row>
    <row r="595" spans="10:29" x14ac:dyDescent="0.15">
      <c r="J595" s="2"/>
      <c r="K595" s="2"/>
      <c r="L595" s="2"/>
      <c r="M595" s="2"/>
      <c r="N595" s="2"/>
      <c r="O595" s="2"/>
      <c r="P595" s="2"/>
      <c r="Q595" s="2"/>
      <c r="R595" s="2"/>
      <c r="S595" s="2"/>
      <c r="T595" s="2"/>
      <c r="U595" s="2"/>
      <c r="V595" s="2"/>
      <c r="W595" s="2"/>
      <c r="X595" s="2"/>
      <c r="Y595" s="2"/>
      <c r="Z595" s="2"/>
      <c r="AA595" s="2"/>
      <c r="AC595" s="2" t="str">
        <f>INDEX(MF2図鑑!$B$3:$B$668,(ROW()-ROW(AC$2)),1)</f>
        <v>ウッキー</v>
      </c>
    </row>
    <row r="596" spans="10:29" x14ac:dyDescent="0.15">
      <c r="J596" s="2"/>
      <c r="K596" s="2"/>
      <c r="L596" s="2"/>
      <c r="M596" s="2"/>
      <c r="N596" s="2"/>
      <c r="O596" s="2"/>
      <c r="P596" s="2"/>
      <c r="Q596" s="2"/>
      <c r="R596" s="2"/>
      <c r="S596" s="2"/>
      <c r="T596" s="2"/>
      <c r="U596" s="2"/>
      <c r="V596" s="2"/>
      <c r="W596" s="2"/>
      <c r="X596" s="2"/>
      <c r="Y596" s="2"/>
      <c r="Z596" s="2"/>
      <c r="AA596" s="2"/>
      <c r="AC596" s="2" t="str">
        <f>INDEX(MF2図鑑!$B$3:$B$668,(ROW()-ROW(AC$2)),1)</f>
        <v>ボス</v>
      </c>
    </row>
    <row r="597" spans="10:29" x14ac:dyDescent="0.15">
      <c r="J597" s="2"/>
      <c r="K597" s="2"/>
      <c r="L597" s="2"/>
      <c r="M597" s="2"/>
      <c r="N597" s="2"/>
      <c r="O597" s="2"/>
      <c r="P597" s="2"/>
      <c r="Q597" s="2"/>
      <c r="R597" s="2"/>
      <c r="S597" s="2"/>
      <c r="T597" s="2"/>
      <c r="U597" s="2"/>
      <c r="V597" s="2"/>
      <c r="W597" s="2"/>
      <c r="X597" s="2"/>
      <c r="Y597" s="2"/>
      <c r="Z597" s="2"/>
      <c r="AA597" s="2"/>
      <c r="AC597" s="2" t="str">
        <f>INDEX(MF2図鑑!$B$3:$B$668,(ROW()-ROW(AC$2)),1)</f>
        <v>ラウレシアン</v>
      </c>
    </row>
    <row r="598" spans="10:29" x14ac:dyDescent="0.15">
      <c r="J598" s="2"/>
      <c r="K598" s="2"/>
      <c r="L598" s="2"/>
      <c r="M598" s="2"/>
      <c r="N598" s="2"/>
      <c r="O598" s="2"/>
      <c r="P598" s="2"/>
      <c r="Q598" s="2"/>
      <c r="R598" s="2"/>
      <c r="S598" s="2"/>
      <c r="T598" s="2"/>
      <c r="U598" s="2"/>
      <c r="V598" s="2"/>
      <c r="W598" s="2"/>
      <c r="X598" s="2"/>
      <c r="Y598" s="2"/>
      <c r="Z598" s="2"/>
      <c r="AA598" s="2"/>
      <c r="AC598" s="2" t="str">
        <f>INDEX(MF2図鑑!$B$3:$B$668,(ROW()-ROW(AC$2)),1)</f>
        <v>ラウレシアン(特殊)</v>
      </c>
    </row>
    <row r="599" spans="10:29" x14ac:dyDescent="0.15">
      <c r="J599" s="2"/>
      <c r="K599" s="2"/>
      <c r="L599" s="2"/>
      <c r="M599" s="2"/>
      <c r="N599" s="2"/>
      <c r="O599" s="2"/>
      <c r="P599" s="2"/>
      <c r="Q599" s="2"/>
      <c r="R599" s="2"/>
      <c r="S599" s="2"/>
      <c r="T599" s="2"/>
      <c r="U599" s="2"/>
      <c r="V599" s="2"/>
      <c r="W599" s="2"/>
      <c r="X599" s="2"/>
      <c r="Y599" s="2"/>
      <c r="Z599" s="2"/>
      <c r="AA599" s="2"/>
      <c r="AC599" s="2" t="str">
        <f>INDEX(MF2図鑑!$B$3:$B$668,(ROW()-ROW(AC$2)),1)</f>
        <v>ラウー</v>
      </c>
    </row>
    <row r="600" spans="10:29" x14ac:dyDescent="0.15">
      <c r="J600" s="2"/>
      <c r="K600" s="2"/>
      <c r="L600" s="2"/>
      <c r="M600" s="2"/>
      <c r="N600" s="2"/>
      <c r="O600" s="2"/>
      <c r="P600" s="2"/>
      <c r="Q600" s="2"/>
      <c r="R600" s="2"/>
      <c r="S600" s="2"/>
      <c r="T600" s="2"/>
      <c r="U600" s="2"/>
      <c r="V600" s="2"/>
      <c r="W600" s="2"/>
      <c r="X600" s="2"/>
      <c r="Y600" s="2"/>
      <c r="Z600" s="2"/>
      <c r="AA600" s="2"/>
      <c r="AC600" s="2" t="str">
        <f>INDEX(MF2図鑑!$B$3:$B$668,(ROW()-ROW(AC$2)),1)</f>
        <v>ラウー(特殊)</v>
      </c>
    </row>
    <row r="601" spans="10:29" x14ac:dyDescent="0.15">
      <c r="J601" s="2"/>
      <c r="K601" s="2"/>
      <c r="L601" s="2"/>
      <c r="M601" s="2"/>
      <c r="N601" s="2"/>
      <c r="O601" s="2"/>
      <c r="P601" s="2"/>
      <c r="Q601" s="2"/>
      <c r="R601" s="2"/>
      <c r="S601" s="2"/>
      <c r="T601" s="2"/>
      <c r="U601" s="2"/>
      <c r="V601" s="2"/>
      <c r="W601" s="2"/>
      <c r="X601" s="2"/>
      <c r="Y601" s="2"/>
      <c r="Z601" s="2"/>
      <c r="AA601" s="2"/>
      <c r="AC601" s="2" t="str">
        <f>INDEX(MF2図鑑!$B$3:$B$668,(ROW()-ROW(AC$2)),1)</f>
        <v>ゴールドダスト</v>
      </c>
    </row>
    <row r="602" spans="10:29" x14ac:dyDescent="0.15">
      <c r="J602" s="2"/>
      <c r="K602" s="2"/>
      <c r="L602" s="2"/>
      <c r="M602" s="2"/>
      <c r="N602" s="2"/>
      <c r="O602" s="2"/>
      <c r="P602" s="2"/>
      <c r="Q602" s="2"/>
      <c r="R602" s="2"/>
      <c r="S602" s="2"/>
      <c r="T602" s="2"/>
      <c r="U602" s="2"/>
      <c r="V602" s="2"/>
      <c r="W602" s="2"/>
      <c r="X602" s="2"/>
      <c r="Y602" s="2"/>
      <c r="Z602" s="2"/>
      <c r="AA602" s="2"/>
      <c r="AC602" s="2" t="str">
        <f>INDEX(MF2図鑑!$B$3:$B$668,(ROW()-ROW(AC$2)),1)</f>
        <v>ゴールドダスト(レア1)</v>
      </c>
    </row>
    <row r="603" spans="10:29" x14ac:dyDescent="0.15">
      <c r="J603" s="2"/>
      <c r="K603" s="2"/>
      <c r="L603" s="2"/>
      <c r="M603" s="2"/>
      <c r="N603" s="2"/>
      <c r="O603" s="2"/>
      <c r="P603" s="2"/>
      <c r="Q603" s="2"/>
      <c r="R603" s="2"/>
      <c r="S603" s="2"/>
      <c r="T603" s="2"/>
      <c r="U603" s="2"/>
      <c r="V603" s="2"/>
      <c r="W603" s="2"/>
      <c r="X603" s="2"/>
      <c r="Y603" s="2"/>
      <c r="Z603" s="2"/>
      <c r="AA603" s="2"/>
      <c r="AC603" s="2" t="str">
        <f>INDEX(MF2図鑑!$B$3:$B$668,(ROW()-ROW(AC$2)),1)</f>
        <v>ゴールドダスト(レア2)</v>
      </c>
    </row>
    <row r="604" spans="10:29" x14ac:dyDescent="0.15">
      <c r="J604" s="2"/>
      <c r="K604" s="2"/>
      <c r="L604" s="2"/>
      <c r="M604" s="2"/>
      <c r="N604" s="2"/>
      <c r="O604" s="2"/>
      <c r="P604" s="2"/>
      <c r="Q604" s="2"/>
      <c r="R604" s="2"/>
      <c r="S604" s="2"/>
      <c r="T604" s="2"/>
      <c r="U604" s="2"/>
      <c r="V604" s="2"/>
      <c r="W604" s="2"/>
      <c r="X604" s="2"/>
      <c r="Y604" s="2"/>
      <c r="Z604" s="2"/>
      <c r="AA604" s="2"/>
      <c r="AC604" s="2" t="str">
        <f>INDEX(MF2図鑑!$B$3:$B$668,(ROW()-ROW(AC$2)),1)</f>
        <v>ベニシャクトリ</v>
      </c>
    </row>
    <row r="605" spans="10:29" x14ac:dyDescent="0.15">
      <c r="J605" s="2"/>
      <c r="K605" s="2"/>
      <c r="L605" s="2"/>
      <c r="M605" s="2"/>
      <c r="N605" s="2"/>
      <c r="O605" s="2"/>
      <c r="P605" s="2"/>
      <c r="Q605" s="2"/>
      <c r="R605" s="2"/>
      <c r="S605" s="2"/>
      <c r="T605" s="2"/>
      <c r="U605" s="2"/>
      <c r="V605" s="2"/>
      <c r="W605" s="2"/>
      <c r="X605" s="2"/>
      <c r="Y605" s="2"/>
      <c r="Z605" s="2"/>
      <c r="AA605" s="2"/>
      <c r="AC605" s="2" t="str">
        <f>INDEX(MF2図鑑!$B$3:$B$668,(ROW()-ROW(AC$2)),1)</f>
        <v>イワムシ</v>
      </c>
    </row>
    <row r="606" spans="10:29" x14ac:dyDescent="0.15">
      <c r="J606" s="2"/>
      <c r="K606" s="2"/>
      <c r="L606" s="2"/>
      <c r="M606" s="2"/>
      <c r="N606" s="2"/>
      <c r="O606" s="2"/>
      <c r="P606" s="2"/>
      <c r="Q606" s="2"/>
      <c r="R606" s="2"/>
      <c r="S606" s="2"/>
      <c r="T606" s="2"/>
      <c r="U606" s="2"/>
      <c r="V606" s="2"/>
      <c r="W606" s="2"/>
      <c r="X606" s="2"/>
      <c r="Y606" s="2"/>
      <c r="Z606" s="2"/>
      <c r="AA606" s="2"/>
      <c r="AC606" s="2" t="str">
        <f>INDEX(MF2図鑑!$B$3:$B$668,(ROW()-ROW(AC$2)),1)</f>
        <v>イワムシ(特殊)</v>
      </c>
    </row>
    <row r="607" spans="10:29" x14ac:dyDescent="0.15">
      <c r="J607" s="2"/>
      <c r="K607" s="2"/>
      <c r="L607" s="2"/>
      <c r="M607" s="2"/>
      <c r="N607" s="2"/>
      <c r="O607" s="2"/>
      <c r="P607" s="2"/>
      <c r="Q607" s="2"/>
      <c r="R607" s="2"/>
      <c r="S607" s="2"/>
      <c r="T607" s="2"/>
      <c r="U607" s="2"/>
      <c r="V607" s="2"/>
      <c r="W607" s="2"/>
      <c r="X607" s="2"/>
      <c r="Y607" s="2"/>
      <c r="Z607" s="2"/>
      <c r="AA607" s="2"/>
      <c r="AC607" s="2" t="str">
        <f>INDEX(MF2図鑑!$B$3:$B$668,(ROW()-ROW(AC$2)),1)</f>
        <v>トカゲムシ</v>
      </c>
    </row>
    <row r="608" spans="10:29" x14ac:dyDescent="0.15">
      <c r="J608" s="2"/>
      <c r="K608" s="2"/>
      <c r="L608" s="2"/>
      <c r="M608" s="2"/>
      <c r="N608" s="2"/>
      <c r="O608" s="2"/>
      <c r="P608" s="2"/>
      <c r="Q608" s="2"/>
      <c r="R608" s="2"/>
      <c r="S608" s="2"/>
      <c r="T608" s="2"/>
      <c r="U608" s="2"/>
      <c r="V608" s="2"/>
      <c r="W608" s="2"/>
      <c r="X608" s="2"/>
      <c r="Y608" s="2"/>
      <c r="Z608" s="2"/>
      <c r="AA608" s="2"/>
      <c r="AC608" s="2" t="str">
        <f>INDEX(MF2図鑑!$B$3:$B$668,(ROW()-ROW(AC$2)),1)</f>
        <v>ブルードリル</v>
      </c>
    </row>
    <row r="609" spans="10:29" x14ac:dyDescent="0.15">
      <c r="J609" s="2"/>
      <c r="K609" s="2"/>
      <c r="L609" s="2"/>
      <c r="M609" s="2"/>
      <c r="N609" s="2"/>
      <c r="O609" s="2"/>
      <c r="P609" s="2"/>
      <c r="Q609" s="2"/>
      <c r="R609" s="2"/>
      <c r="S609" s="2"/>
      <c r="T609" s="2"/>
      <c r="U609" s="2"/>
      <c r="V609" s="2"/>
      <c r="W609" s="2"/>
      <c r="X609" s="2"/>
      <c r="Y609" s="2"/>
      <c r="Z609" s="2"/>
      <c r="AA609" s="2"/>
      <c r="AC609" s="2" t="str">
        <f>INDEX(MF2図鑑!$B$3:$B$668,(ROW()-ROW(AC$2)),1)</f>
        <v>コロネ</v>
      </c>
    </row>
    <row r="610" spans="10:29" x14ac:dyDescent="0.15">
      <c r="J610" s="2"/>
      <c r="K610" s="2"/>
      <c r="L610" s="2"/>
      <c r="M610" s="2"/>
      <c r="N610" s="2"/>
      <c r="O610" s="2"/>
      <c r="P610" s="2"/>
      <c r="Q610" s="2"/>
      <c r="R610" s="2"/>
      <c r="S610" s="2"/>
      <c r="T610" s="2"/>
      <c r="U610" s="2"/>
      <c r="V610" s="2"/>
      <c r="W610" s="2"/>
      <c r="X610" s="2"/>
      <c r="Y610" s="2"/>
      <c r="Z610" s="2"/>
      <c r="AA610" s="2"/>
      <c r="AC610" s="2" t="str">
        <f>INDEX(MF2図鑑!$B$3:$B$668,(ROW()-ROW(AC$2)),1)</f>
        <v>カメンワーム</v>
      </c>
    </row>
    <row r="611" spans="10:29" x14ac:dyDescent="0.15">
      <c r="J611" s="2"/>
      <c r="K611" s="2"/>
      <c r="L611" s="2"/>
      <c r="M611" s="2"/>
      <c r="N611" s="2"/>
      <c r="O611" s="2"/>
      <c r="P611" s="2"/>
      <c r="Q611" s="2"/>
      <c r="R611" s="2"/>
      <c r="S611" s="2"/>
      <c r="T611" s="2"/>
      <c r="U611" s="2"/>
      <c r="V611" s="2"/>
      <c r="W611" s="2"/>
      <c r="X611" s="2"/>
      <c r="Y611" s="2"/>
      <c r="Z611" s="2"/>
      <c r="AA611" s="2"/>
      <c r="AC611" s="2" t="str">
        <f>INDEX(MF2図鑑!$B$3:$B$668,(ROW()-ROW(AC$2)),1)</f>
        <v>ザザムワーム</v>
      </c>
    </row>
    <row r="612" spans="10:29" x14ac:dyDescent="0.15">
      <c r="J612" s="2"/>
      <c r="K612" s="2"/>
      <c r="L612" s="2"/>
      <c r="M612" s="2"/>
      <c r="N612" s="2"/>
      <c r="O612" s="2"/>
      <c r="P612" s="2"/>
      <c r="Q612" s="2"/>
      <c r="R612" s="2"/>
      <c r="S612" s="2"/>
      <c r="T612" s="2"/>
      <c r="U612" s="2"/>
      <c r="V612" s="2"/>
      <c r="W612" s="2"/>
      <c r="X612" s="2"/>
      <c r="Y612" s="2"/>
      <c r="Z612" s="2"/>
      <c r="AA612" s="2"/>
      <c r="AC612" s="2" t="str">
        <f>INDEX(MF2図鑑!$B$3:$B$668,(ROW()-ROW(AC$2)),1)</f>
        <v>グラスワーム</v>
      </c>
    </row>
    <row r="613" spans="10:29" x14ac:dyDescent="0.15">
      <c r="J613" s="2"/>
      <c r="K613" s="2"/>
      <c r="L613" s="2"/>
      <c r="M613" s="2"/>
      <c r="N613" s="2"/>
      <c r="O613" s="2"/>
      <c r="P613" s="2"/>
      <c r="Q613" s="2"/>
      <c r="R613" s="2"/>
      <c r="S613" s="2"/>
      <c r="T613" s="2"/>
      <c r="U613" s="2"/>
      <c r="V613" s="2"/>
      <c r="W613" s="2"/>
      <c r="X613" s="2"/>
      <c r="Y613" s="2"/>
      <c r="Z613" s="2"/>
      <c r="AA613" s="2"/>
      <c r="AC613" s="2" t="str">
        <f>INDEX(MF2図鑑!$B$3:$B$668,(ROW()-ROW(AC$2)),1)</f>
        <v>ハナシャクトリ</v>
      </c>
    </row>
    <row r="614" spans="10:29" x14ac:dyDescent="0.15">
      <c r="J614" s="2"/>
      <c r="K614" s="2"/>
      <c r="L614" s="2"/>
      <c r="M614" s="2"/>
      <c r="N614" s="2"/>
      <c r="O614" s="2"/>
      <c r="P614" s="2"/>
      <c r="Q614" s="2"/>
      <c r="R614" s="2"/>
      <c r="S614" s="2"/>
      <c r="T614" s="2"/>
      <c r="U614" s="2"/>
      <c r="V614" s="2"/>
      <c r="W614" s="2"/>
      <c r="X614" s="2"/>
      <c r="Y614" s="2"/>
      <c r="Z614" s="2"/>
      <c r="AA614" s="2"/>
      <c r="AC614" s="2" t="str">
        <f>INDEX(MF2図鑑!$B$3:$B$668,(ROW()-ROW(AC$2)),1)</f>
        <v>クロザザム</v>
      </c>
    </row>
    <row r="615" spans="10:29" x14ac:dyDescent="0.15">
      <c r="J615" s="2"/>
      <c r="K615" s="2"/>
      <c r="L615" s="2"/>
      <c r="M615" s="2"/>
      <c r="N615" s="2"/>
      <c r="O615" s="2"/>
      <c r="P615" s="2"/>
      <c r="Q615" s="2"/>
      <c r="R615" s="2"/>
      <c r="S615" s="2"/>
      <c r="T615" s="2"/>
      <c r="U615" s="2"/>
      <c r="V615" s="2"/>
      <c r="W615" s="2"/>
      <c r="X615" s="2"/>
      <c r="Y615" s="2"/>
      <c r="Z615" s="2"/>
      <c r="AA615" s="2"/>
      <c r="AC615" s="2" t="str">
        <f>INDEX(MF2図鑑!$B$3:$B$668,(ROW()-ROW(AC$2)),1)</f>
        <v>ワーム</v>
      </c>
    </row>
    <row r="616" spans="10:29" x14ac:dyDescent="0.15">
      <c r="J616" s="2"/>
      <c r="K616" s="2"/>
      <c r="L616" s="2"/>
      <c r="M616" s="2"/>
      <c r="N616" s="2"/>
      <c r="O616" s="2"/>
      <c r="P616" s="2"/>
      <c r="Q616" s="2"/>
      <c r="R616" s="2"/>
      <c r="S616" s="2"/>
      <c r="T616" s="2"/>
      <c r="U616" s="2"/>
      <c r="V616" s="2"/>
      <c r="W616" s="2"/>
      <c r="X616" s="2"/>
      <c r="Y616" s="2"/>
      <c r="Z616" s="2"/>
      <c r="AA616" s="2"/>
      <c r="AC616" s="2" t="str">
        <f>INDEX(MF2図鑑!$B$3:$B$668,(ROW()-ROW(AC$2)),1)</f>
        <v>ワーム(特殊)</v>
      </c>
    </row>
    <row r="617" spans="10:29" x14ac:dyDescent="0.15">
      <c r="J617" s="2"/>
      <c r="K617" s="2"/>
      <c r="L617" s="2"/>
      <c r="M617" s="2"/>
      <c r="N617" s="2"/>
      <c r="O617" s="2"/>
      <c r="P617" s="2"/>
      <c r="Q617" s="2"/>
      <c r="R617" s="2"/>
      <c r="S617" s="2"/>
      <c r="T617" s="2"/>
      <c r="U617" s="2"/>
      <c r="V617" s="2"/>
      <c r="W617" s="2"/>
      <c r="X617" s="2"/>
      <c r="Y617" s="2"/>
      <c r="Z617" s="2"/>
      <c r="AA617" s="2"/>
      <c r="AC617" s="2" t="str">
        <f>INDEX(MF2図鑑!$B$3:$B$668,(ROW()-ROW(AC$2)),1)</f>
        <v>ムラサキチュウ</v>
      </c>
    </row>
    <row r="618" spans="10:29" x14ac:dyDescent="0.15">
      <c r="J618" s="2"/>
      <c r="K618" s="2"/>
      <c r="L618" s="2"/>
      <c r="M618" s="2"/>
      <c r="N618" s="2"/>
      <c r="O618" s="2"/>
      <c r="P618" s="2"/>
      <c r="Q618" s="2"/>
      <c r="R618" s="2"/>
      <c r="S618" s="2"/>
      <c r="T618" s="2"/>
      <c r="U618" s="2"/>
      <c r="V618" s="2"/>
      <c r="W618" s="2"/>
      <c r="X618" s="2"/>
      <c r="Y618" s="2"/>
      <c r="Z618" s="2"/>
      <c r="AA618" s="2"/>
      <c r="AC618" s="2" t="str">
        <f>INDEX(MF2図鑑!$B$3:$B$668,(ROW()-ROW(AC$2)),1)</f>
        <v>エクスプレス</v>
      </c>
    </row>
    <row r="619" spans="10:29" x14ac:dyDescent="0.15">
      <c r="J619" s="2"/>
      <c r="K619" s="2"/>
      <c r="L619" s="2"/>
      <c r="M619" s="2"/>
      <c r="N619" s="2"/>
      <c r="O619" s="2"/>
      <c r="P619" s="2"/>
      <c r="Q619" s="2"/>
      <c r="R619" s="2"/>
      <c r="S619" s="2"/>
      <c r="T619" s="2"/>
      <c r="U619" s="2"/>
      <c r="V619" s="2"/>
      <c r="W619" s="2"/>
      <c r="X619" s="2"/>
      <c r="Y619" s="2"/>
      <c r="Z619" s="2"/>
      <c r="AA619" s="2"/>
      <c r="AC619" s="2" t="str">
        <f>INDEX(MF2図鑑!$B$3:$B$668,(ROW()-ROW(AC$2)),1)</f>
        <v>エクスプレス(レア1)</v>
      </c>
    </row>
    <row r="620" spans="10:29" x14ac:dyDescent="0.15">
      <c r="J620" s="2"/>
      <c r="K620" s="2"/>
      <c r="L620" s="2"/>
      <c r="M620" s="2"/>
      <c r="N620" s="2"/>
      <c r="O620" s="2"/>
      <c r="P620" s="2"/>
      <c r="Q620" s="2"/>
      <c r="R620" s="2"/>
      <c r="S620" s="2"/>
      <c r="T620" s="2"/>
      <c r="U620" s="2"/>
      <c r="V620" s="2"/>
      <c r="W620" s="2"/>
      <c r="X620" s="2"/>
      <c r="Y620" s="2"/>
      <c r="Z620" s="2"/>
      <c r="AA620" s="2"/>
      <c r="AC620" s="2" t="str">
        <f>INDEX(MF2図鑑!$B$3:$B$668,(ROW()-ROW(AC$2)),1)</f>
        <v>エクスプレス(レア2)</v>
      </c>
    </row>
    <row r="621" spans="10:29" x14ac:dyDescent="0.15">
      <c r="J621" s="2"/>
      <c r="K621" s="2"/>
      <c r="L621" s="2"/>
      <c r="M621" s="2"/>
      <c r="N621" s="2"/>
      <c r="O621" s="2"/>
      <c r="P621" s="2"/>
      <c r="Q621" s="2"/>
      <c r="R621" s="2"/>
      <c r="S621" s="2"/>
      <c r="T621" s="2"/>
      <c r="U621" s="2"/>
      <c r="V621" s="2"/>
      <c r="W621" s="2"/>
      <c r="X621" s="2"/>
      <c r="Y621" s="2"/>
      <c r="Z621" s="2"/>
      <c r="AA621" s="2"/>
      <c r="AC621" s="2" t="str">
        <f>INDEX(MF2図鑑!$B$3:$B$668,(ROW()-ROW(AC$2)),1)</f>
        <v>エクスプレス(レア3)</v>
      </c>
    </row>
    <row r="622" spans="10:29" x14ac:dyDescent="0.15">
      <c r="J622" s="2"/>
      <c r="K622" s="2"/>
      <c r="L622" s="2"/>
      <c r="M622" s="2"/>
      <c r="N622" s="2"/>
      <c r="O622" s="2"/>
      <c r="P622" s="2"/>
      <c r="Q622" s="2"/>
      <c r="R622" s="2"/>
      <c r="S622" s="2"/>
      <c r="T622" s="2"/>
      <c r="U622" s="2"/>
      <c r="V622" s="2"/>
      <c r="W622" s="2"/>
      <c r="X622" s="2"/>
      <c r="Y622" s="2"/>
      <c r="Z622" s="2"/>
      <c r="AA622" s="2"/>
      <c r="AC622" s="2" t="str">
        <f>INDEX(MF2図鑑!$B$3:$B$668,(ROW()-ROW(AC$2)),1)</f>
        <v>ディアナリパー</v>
      </c>
    </row>
    <row r="623" spans="10:29" x14ac:dyDescent="0.15">
      <c r="J623" s="2"/>
      <c r="K623" s="2"/>
      <c r="L623" s="2"/>
      <c r="M623" s="2"/>
      <c r="N623" s="2"/>
      <c r="O623" s="2"/>
      <c r="P623" s="2"/>
      <c r="Q623" s="2"/>
      <c r="R623" s="2"/>
      <c r="S623" s="2"/>
      <c r="T623" s="2"/>
      <c r="U623" s="2"/>
      <c r="V623" s="2"/>
      <c r="W623" s="2"/>
      <c r="X623" s="2"/>
      <c r="Y623" s="2"/>
      <c r="Z623" s="2"/>
      <c r="AA623" s="2"/>
      <c r="AC623" s="2" t="str">
        <f>INDEX(MF2図鑑!$B$3:$B$668,(ROW()-ROW(AC$2)),1)</f>
        <v>トライデント</v>
      </c>
    </row>
    <row r="624" spans="10:29" x14ac:dyDescent="0.15">
      <c r="J624" s="2"/>
      <c r="K624" s="2"/>
      <c r="L624" s="2"/>
      <c r="M624" s="2"/>
      <c r="N624" s="2"/>
      <c r="O624" s="2"/>
      <c r="P624" s="2"/>
      <c r="Q624" s="2"/>
      <c r="R624" s="2"/>
      <c r="S624" s="2"/>
      <c r="T624" s="2"/>
      <c r="U624" s="2"/>
      <c r="V624" s="2"/>
      <c r="W624" s="2"/>
      <c r="X624" s="2"/>
      <c r="Y624" s="2"/>
      <c r="Z624" s="2"/>
      <c r="AA624" s="2"/>
      <c r="AC624" s="2" t="str">
        <f>INDEX(MF2図鑑!$B$3:$B$668,(ROW()-ROW(AC$2)),1)</f>
        <v>スティンガー</v>
      </c>
    </row>
    <row r="625" spans="10:29" x14ac:dyDescent="0.15">
      <c r="J625" s="2"/>
      <c r="K625" s="2"/>
      <c r="L625" s="2"/>
      <c r="M625" s="2"/>
      <c r="N625" s="2"/>
      <c r="O625" s="2"/>
      <c r="P625" s="2"/>
      <c r="Q625" s="2"/>
      <c r="R625" s="2"/>
      <c r="S625" s="2"/>
      <c r="T625" s="2"/>
      <c r="U625" s="2"/>
      <c r="V625" s="2"/>
      <c r="W625" s="2"/>
      <c r="X625" s="2"/>
      <c r="Y625" s="2"/>
      <c r="Z625" s="2"/>
      <c r="AA625" s="2"/>
      <c r="AC625" s="2" t="str">
        <f>INDEX(MF2図鑑!$B$3:$B$668,(ROW()-ROW(AC$2)),1)</f>
        <v>ストライクリパー</v>
      </c>
    </row>
    <row r="626" spans="10:29" x14ac:dyDescent="0.15">
      <c r="J626" s="2"/>
      <c r="K626" s="2"/>
      <c r="L626" s="2"/>
      <c r="M626" s="2"/>
      <c r="N626" s="2"/>
      <c r="O626" s="2"/>
      <c r="P626" s="2"/>
      <c r="Q626" s="2"/>
      <c r="R626" s="2"/>
      <c r="S626" s="2"/>
      <c r="T626" s="2"/>
      <c r="U626" s="2"/>
      <c r="V626" s="2"/>
      <c r="W626" s="2"/>
      <c r="X626" s="2"/>
      <c r="Y626" s="2"/>
      <c r="Z626" s="2"/>
      <c r="AA626" s="2"/>
      <c r="AC626" s="2" t="str">
        <f>INDEX(MF2図鑑!$B$3:$B$668,(ROW()-ROW(AC$2)),1)</f>
        <v>エッジホッグ</v>
      </c>
    </row>
    <row r="627" spans="10:29" x14ac:dyDescent="0.15">
      <c r="J627" s="2"/>
      <c r="K627" s="2"/>
      <c r="L627" s="2"/>
      <c r="M627" s="2"/>
      <c r="N627" s="2"/>
      <c r="O627" s="2"/>
      <c r="P627" s="2"/>
      <c r="Q627" s="2"/>
      <c r="R627" s="2"/>
      <c r="S627" s="2"/>
      <c r="T627" s="2"/>
      <c r="U627" s="2"/>
      <c r="V627" s="2"/>
      <c r="W627" s="2"/>
      <c r="X627" s="2"/>
      <c r="Y627" s="2"/>
      <c r="Z627" s="2"/>
      <c r="AA627" s="2"/>
      <c r="AC627" s="2" t="str">
        <f>INDEX(MF2図鑑!$B$3:$B$668,(ROW()-ROW(AC$2)),1)</f>
        <v>バズラ</v>
      </c>
    </row>
    <row r="628" spans="10:29" x14ac:dyDescent="0.15">
      <c r="J628" s="2"/>
      <c r="K628" s="2"/>
      <c r="L628" s="2"/>
      <c r="M628" s="2"/>
      <c r="N628" s="2"/>
      <c r="O628" s="2"/>
      <c r="P628" s="2"/>
      <c r="Q628" s="2"/>
      <c r="R628" s="2"/>
      <c r="S628" s="2"/>
      <c r="T628" s="2"/>
      <c r="U628" s="2"/>
      <c r="V628" s="2"/>
      <c r="W628" s="2"/>
      <c r="X628" s="2"/>
      <c r="Y628" s="2"/>
      <c r="Z628" s="2"/>
      <c r="AA628" s="2"/>
      <c r="AC628" s="2" t="str">
        <f>INDEX(MF2図鑑!$B$3:$B$668,(ROW()-ROW(AC$2)),1)</f>
        <v>サイクロップス</v>
      </c>
    </row>
    <row r="629" spans="10:29" x14ac:dyDescent="0.15">
      <c r="J629" s="2"/>
      <c r="K629" s="2"/>
      <c r="L629" s="2"/>
      <c r="M629" s="2"/>
      <c r="N629" s="2"/>
      <c r="O629" s="2"/>
      <c r="P629" s="2"/>
      <c r="Q629" s="2"/>
      <c r="R629" s="2"/>
      <c r="S629" s="2"/>
      <c r="T629" s="2"/>
      <c r="U629" s="2"/>
      <c r="V629" s="2"/>
      <c r="W629" s="2"/>
      <c r="X629" s="2"/>
      <c r="Y629" s="2"/>
      <c r="Z629" s="2"/>
      <c r="AA629" s="2"/>
      <c r="AC629" s="2" t="str">
        <f>INDEX(MF2図鑑!$B$3:$B$668,(ROW()-ROW(AC$2)),1)</f>
        <v>アクアシザーズ</v>
      </c>
    </row>
    <row r="630" spans="10:29" x14ac:dyDescent="0.15">
      <c r="J630" s="2"/>
      <c r="K630" s="2"/>
      <c r="L630" s="2"/>
      <c r="M630" s="2"/>
      <c r="N630" s="2"/>
      <c r="O630" s="2"/>
      <c r="P630" s="2"/>
      <c r="Q630" s="2"/>
      <c r="R630" s="2"/>
      <c r="S630" s="2"/>
      <c r="T630" s="2"/>
      <c r="U630" s="2"/>
      <c r="V630" s="2"/>
      <c r="W630" s="2"/>
      <c r="X630" s="2"/>
      <c r="Y630" s="2"/>
      <c r="Z630" s="2"/>
      <c r="AA630" s="2"/>
      <c r="AC630" s="2" t="str">
        <f>INDEX(MF2図鑑!$B$3:$B$668,(ROW()-ROW(AC$2)),1)</f>
        <v>ジャングラー</v>
      </c>
    </row>
    <row r="631" spans="10:29" x14ac:dyDescent="0.15">
      <c r="J631" s="2"/>
      <c r="K631" s="2"/>
      <c r="L631" s="2"/>
      <c r="M631" s="2"/>
      <c r="N631" s="2"/>
      <c r="O631" s="2"/>
      <c r="P631" s="2"/>
      <c r="Q631" s="2"/>
      <c r="R631" s="2"/>
      <c r="S631" s="2"/>
      <c r="T631" s="2"/>
      <c r="U631" s="2"/>
      <c r="V631" s="2"/>
      <c r="W631" s="2"/>
      <c r="X631" s="2"/>
      <c r="Y631" s="2"/>
      <c r="Z631" s="2"/>
      <c r="AA631" s="2"/>
      <c r="AC631" s="2" t="str">
        <f>INDEX(MF2図鑑!$B$3:$B$668,(ROW()-ROW(AC$2)),1)</f>
        <v>ジャングラー(特殊1)</v>
      </c>
    </row>
    <row r="632" spans="10:29" x14ac:dyDescent="0.15">
      <c r="J632" s="2"/>
      <c r="K632" s="2"/>
      <c r="L632" s="2"/>
      <c r="M632" s="2"/>
      <c r="N632" s="2"/>
      <c r="O632" s="2"/>
      <c r="P632" s="2"/>
      <c r="Q632" s="2"/>
      <c r="R632" s="2"/>
      <c r="S632" s="2"/>
      <c r="T632" s="2"/>
      <c r="U632" s="2"/>
      <c r="V632" s="2"/>
      <c r="W632" s="2"/>
      <c r="X632" s="2"/>
      <c r="Y632" s="2"/>
      <c r="Z632" s="2"/>
      <c r="AA632" s="2"/>
      <c r="AC632" s="2" t="str">
        <f>INDEX(MF2図鑑!$B$3:$B$668,(ROW()-ROW(AC$2)),1)</f>
        <v>ジャングラー(特殊2)</v>
      </c>
    </row>
    <row r="633" spans="10:29" x14ac:dyDescent="0.15">
      <c r="J633" s="2"/>
      <c r="K633" s="2"/>
      <c r="L633" s="2"/>
      <c r="M633" s="2"/>
      <c r="N633" s="2"/>
      <c r="O633" s="2"/>
      <c r="P633" s="2"/>
      <c r="Q633" s="2"/>
      <c r="R633" s="2"/>
      <c r="S633" s="2"/>
      <c r="T633" s="2"/>
      <c r="U633" s="2"/>
      <c r="V633" s="2"/>
      <c r="W633" s="2"/>
      <c r="X633" s="2"/>
      <c r="Y633" s="2"/>
      <c r="Z633" s="2"/>
      <c r="AA633" s="2"/>
      <c r="AC633" s="2" t="str">
        <f>INDEX(MF2図鑑!$B$3:$B$668,(ROW()-ROW(AC$2)),1)</f>
        <v>レッドアイ</v>
      </c>
    </row>
    <row r="634" spans="10:29" x14ac:dyDescent="0.15">
      <c r="J634" s="2"/>
      <c r="K634" s="2"/>
      <c r="L634" s="2"/>
      <c r="M634" s="2"/>
      <c r="N634" s="2"/>
      <c r="O634" s="2"/>
      <c r="P634" s="2"/>
      <c r="Q634" s="2"/>
      <c r="R634" s="2"/>
      <c r="S634" s="2"/>
      <c r="T634" s="2"/>
      <c r="U634" s="2"/>
      <c r="V634" s="2"/>
      <c r="W634" s="2"/>
      <c r="X634" s="2"/>
      <c r="Y634" s="2"/>
      <c r="Z634" s="2"/>
      <c r="AA634" s="2"/>
      <c r="AC634" s="2" t="str">
        <f>INDEX(MF2図鑑!$B$3:$B$668,(ROW()-ROW(AC$2)),1)</f>
        <v>テロルシザーズ</v>
      </c>
    </row>
    <row r="635" spans="10:29" x14ac:dyDescent="0.15">
      <c r="J635" s="2"/>
      <c r="K635" s="2"/>
      <c r="L635" s="2"/>
      <c r="M635" s="2"/>
      <c r="N635" s="2"/>
      <c r="O635" s="2"/>
      <c r="P635" s="2"/>
      <c r="Q635" s="2"/>
      <c r="R635" s="2"/>
      <c r="S635" s="2"/>
      <c r="T635" s="2"/>
      <c r="U635" s="2"/>
      <c r="V635" s="2"/>
      <c r="W635" s="2"/>
      <c r="X635" s="2"/>
      <c r="Y635" s="2"/>
      <c r="Z635" s="2"/>
      <c r="AA635" s="2"/>
      <c r="AC635" s="2" t="str">
        <f>INDEX(MF2図鑑!$B$3:$B$668,(ROW()-ROW(AC$2)),1)</f>
        <v>ナーガ</v>
      </c>
    </row>
    <row r="636" spans="10:29" x14ac:dyDescent="0.15">
      <c r="J636" s="2"/>
      <c r="K636" s="2"/>
      <c r="L636" s="2"/>
      <c r="M636" s="2"/>
      <c r="N636" s="2"/>
      <c r="O636" s="2"/>
      <c r="P636" s="2"/>
      <c r="Q636" s="2"/>
      <c r="R636" s="2"/>
      <c r="S636" s="2"/>
      <c r="T636" s="2"/>
      <c r="U636" s="2"/>
      <c r="V636" s="2"/>
      <c r="W636" s="2"/>
      <c r="X636" s="2"/>
      <c r="Y636" s="2"/>
      <c r="Z636" s="2"/>
      <c r="AA636" s="2"/>
      <c r="AC636" s="2" t="str">
        <f>INDEX(MF2図鑑!$B$3:$B$668,(ROW()-ROW(AC$2)),1)</f>
        <v>ナーガ(特殊)</v>
      </c>
    </row>
    <row r="637" spans="10:29" x14ac:dyDescent="0.15">
      <c r="AC637" s="2" t="str">
        <f>INDEX(MF2図鑑!$B$3:$B$668,(ROW()-ROW(AC$2)),1)</f>
        <v>トキビト</v>
      </c>
    </row>
    <row r="638" spans="10:29" x14ac:dyDescent="0.15">
      <c r="AC638" s="2" t="str">
        <f>INDEX(MF2図鑑!$B$3:$B$668,(ROW()-ROW(AC$2)),1)</f>
        <v>トキビト(レア1)</v>
      </c>
    </row>
    <row r="639" spans="10:29" x14ac:dyDescent="0.15">
      <c r="AC639" s="2" t="str">
        <f>INDEX(MF2図鑑!$B$3:$B$668,(ROW()-ROW(AC$2)),1)</f>
        <v>トキビト(レア2)</v>
      </c>
    </row>
    <row r="640" spans="10:29" x14ac:dyDescent="0.15">
      <c r="AC640" s="2" t="str">
        <f>INDEX(MF2図鑑!$B$3:$B$668,(ROW()-ROW(AC$2)),1)</f>
        <v>トキビト(データのみ)</v>
      </c>
    </row>
    <row r="641" spans="29:29" x14ac:dyDescent="0.15">
      <c r="AC641" s="2" t="str">
        <f>INDEX(MF2図鑑!$B$3:$B$668,(ROW()-ROW(AC$2)),1)</f>
        <v>マグマハート</v>
      </c>
    </row>
    <row r="642" spans="29:29" x14ac:dyDescent="0.15">
      <c r="AC642" s="2" t="str">
        <f>INDEX(MF2図鑑!$B$3:$B$668,(ROW()-ROW(AC$2)),1)</f>
        <v>スナイプ</v>
      </c>
    </row>
    <row r="643" spans="29:29" x14ac:dyDescent="0.15">
      <c r="AC643" s="2" t="str">
        <f>INDEX(MF2図鑑!$B$3:$B$668,(ROW()-ROW(AC$2)),1)</f>
        <v>サンドゴーレム</v>
      </c>
    </row>
    <row r="644" spans="29:29" x14ac:dyDescent="0.15">
      <c r="AC644" s="2" t="str">
        <f>INDEX(MF2図鑑!$B$3:$B$668,(ROW()-ROW(AC$2)),1)</f>
        <v>ジュラス</v>
      </c>
    </row>
    <row r="645" spans="29:29" x14ac:dyDescent="0.15">
      <c r="AC645" s="2" t="str">
        <f>INDEX(MF2図鑑!$B$3:$B$668,(ROW()-ROW(AC$2)),1)</f>
        <v>スピナー</v>
      </c>
    </row>
    <row r="646" spans="29:29" x14ac:dyDescent="0.15">
      <c r="AC646" s="2" t="str">
        <f>INDEX(MF2図鑑!$B$3:$B$668,(ROW()-ROW(AC$2)),1)</f>
        <v>カムイ</v>
      </c>
    </row>
    <row r="647" spans="29:29" x14ac:dyDescent="0.15">
      <c r="AC647" s="2" t="str">
        <f>INDEX(MF2図鑑!$B$3:$B$668,(ROW()-ROW(AC$2)),1)</f>
        <v>ベニクレ</v>
      </c>
    </row>
    <row r="648" spans="29:29" x14ac:dyDescent="0.15">
      <c r="AC648" s="2" t="str">
        <f>INDEX(MF2図鑑!$B$3:$B$668,(ROW()-ROW(AC$2)),1)</f>
        <v>ミカヅキ</v>
      </c>
    </row>
    <row r="649" spans="29:29" x14ac:dyDescent="0.15">
      <c r="AC649" s="2" t="str">
        <f>INDEX(MF2図鑑!$B$3:$B$668,(ROW()-ROW(AC$2)),1)</f>
        <v>グジラキング</v>
      </c>
    </row>
    <row r="650" spans="29:29" x14ac:dyDescent="0.15">
      <c r="AC650" s="2" t="str">
        <f>INDEX(MF2図鑑!$B$3:$B$668,(ROW()-ROW(AC$2)),1)</f>
        <v>フェニックス</v>
      </c>
    </row>
    <row r="651" spans="29:29" x14ac:dyDescent="0.15">
      <c r="AC651" s="2" t="str">
        <f>INDEX(MF2図鑑!$B$3:$B$668,(ROW()-ROW(AC$2)),1)</f>
        <v>ビッグフット</v>
      </c>
    </row>
    <row r="652" spans="29:29" x14ac:dyDescent="0.15">
      <c r="AC652" s="2" t="str">
        <f>INDEX(MF2図鑑!$B$3:$B$668,(ROW()-ROW(AC$2)),1)</f>
        <v>ムネンド</v>
      </c>
    </row>
    <row r="653" spans="29:29" x14ac:dyDescent="0.15">
      <c r="AC653" s="2" t="str">
        <f>INDEX(MF2図鑑!$B$3:$B$668,(ROW()-ROW(AC$2)),1)</f>
        <v>ファイアウォール</v>
      </c>
    </row>
    <row r="654" spans="29:29" x14ac:dyDescent="0.15">
      <c r="AC654" s="2" t="str">
        <f>INDEX(MF2図鑑!$B$3:$B$668,(ROW()-ROW(AC$2)),1)</f>
        <v>キングラウー</v>
      </c>
    </row>
    <row r="655" spans="29:29" x14ac:dyDescent="0.15">
      <c r="AC655" s="2" t="str">
        <f>INDEX(MF2図鑑!$B$3:$B$668,(ROW()-ROW(AC$2)),1)</f>
        <v>パニッシャー</v>
      </c>
    </row>
    <row r="656" spans="29:29" x14ac:dyDescent="0.15">
      <c r="AC656" s="2" t="str">
        <f>INDEX(MF2図鑑!$B$3:$B$668,(ROW()-ROW(AC$2)),1)</f>
        <v>シロゾー</v>
      </c>
    </row>
    <row r="657" spans="29:29" x14ac:dyDescent="0.15">
      <c r="AC657" s="2" t="str">
        <f>INDEX(MF2図鑑!$B$3:$B$668,(ROW()-ROW(AC$2)),1)</f>
        <v>シロモッチー</v>
      </c>
    </row>
    <row r="658" spans="29:29" x14ac:dyDescent="0.15">
      <c r="AC658" s="2" t="str">
        <f>INDEX(MF2図鑑!$B$3:$B$668,(ROW()-ROW(AC$2)),1)</f>
        <v>モンスター 1</v>
      </c>
    </row>
    <row r="659" spans="29:29" x14ac:dyDescent="0.15">
      <c r="AC659" s="2" t="str">
        <f>INDEX(MF2図鑑!$B$3:$B$668,(ROW()-ROW(AC$2)),1)</f>
        <v>モンスター 2</v>
      </c>
    </row>
    <row r="660" spans="29:29" x14ac:dyDescent="0.15">
      <c r="AC660" s="2" t="str">
        <f>INDEX(MF2図鑑!$B$3:$B$668,(ROW()-ROW(AC$2)),1)</f>
        <v>モンスター 3</v>
      </c>
    </row>
    <row r="661" spans="29:29" x14ac:dyDescent="0.15">
      <c r="AC661" s="2" t="str">
        <f>INDEX(MF2図鑑!$B$3:$B$668,(ROW()-ROW(AC$2)),1)</f>
        <v>モンスター 4</v>
      </c>
    </row>
    <row r="662" spans="29:29" x14ac:dyDescent="0.15">
      <c r="AC662" s="2" t="str">
        <f>INDEX(MF2図鑑!$B$3:$B$668,(ROW()-ROW(AC$2)),1)</f>
        <v>モンスター 5</v>
      </c>
    </row>
    <row r="663" spans="29:29" x14ac:dyDescent="0.15">
      <c r="AC663" s="2" t="str">
        <f>INDEX(MF2図鑑!$B$3:$B$668,(ROW()-ROW(AC$2)),1)</f>
        <v>モンスター 6</v>
      </c>
    </row>
    <row r="664" spans="29:29" x14ac:dyDescent="0.15">
      <c r="AC664" s="2" t="str">
        <f>INDEX(MF2図鑑!$B$3:$B$668,(ROW()-ROW(AC$2)),1)</f>
        <v>モンスター 7</v>
      </c>
    </row>
    <row r="665" spans="29:29" x14ac:dyDescent="0.15">
      <c r="AC665" s="2" t="str">
        <f>INDEX(MF2図鑑!$B$3:$B$668,(ROW()-ROW(AC$2)),1)</f>
        <v>モンスター 8</v>
      </c>
    </row>
    <row r="666" spans="29:29" x14ac:dyDescent="0.15">
      <c r="AC666" s="2" t="str">
        <f>INDEX(MF2図鑑!$B$3:$B$668,(ROW()-ROW(AC$2)),1)</f>
        <v>モンスター 9</v>
      </c>
    </row>
    <row r="667" spans="29:29" x14ac:dyDescent="0.15">
      <c r="AC667" s="2" t="str">
        <f>INDEX(MF2図鑑!$B$3:$B$668,(ROW()-ROW(AC$2)),1)</f>
        <v>モンスター 10</v>
      </c>
    </row>
  </sheetData>
  <sheetProtection sheet="1" objects="1"/>
  <phoneticPr fontId="5"/>
  <dataValidations count="3">
    <dataValidation type="list" allowBlank="1" showInputMessage="1" showErrorMessage="1" sqref="B20 B36 B52 B68 B84 B100 B116 B132 B148 B164" xr:uid="{00000000-0002-0000-0400-000000000000}">
      <formula1>$AC$4:$AC$639</formula1>
    </dataValidation>
    <dataValidation type="list" allowBlank="1" showInputMessage="1" showErrorMessage="1" sqref="B24 B40 B56 B72 B88 B104 B120 B136 B152 B168" xr:uid="{00000000-0002-0000-0400-000001000000}">
      <formula1>$AD$7:$AD$15</formula1>
    </dataValidation>
    <dataValidation type="list" allowBlank="1" showInputMessage="1" showErrorMessage="1" sqref="B22 B38 B54 B70 B86 B102 B118 B134 B150 B166" xr:uid="{00000000-0002-0000-0400-000002000000}">
      <formula1>$AD$4:$AD$5</formula1>
    </dataValidation>
  </dataValidations>
  <pageMargins left="0.69930555555555596" right="0.69930555555555596"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AB667"/>
  <sheetViews>
    <sheetView zoomScale="85" zoomScaleNormal="85" workbookViewId="0">
      <selection activeCell="B5" sqref="B5"/>
    </sheetView>
  </sheetViews>
  <sheetFormatPr defaultColWidth="9" defaultRowHeight="15.75" x14ac:dyDescent="0.15"/>
  <cols>
    <col min="1" max="1" width="13.75" style="1" customWidth="1"/>
    <col min="2" max="2" width="22.625" style="1" customWidth="1"/>
    <col min="3" max="3" width="14.375" style="1" customWidth="1"/>
    <col min="4" max="9" width="7.5" style="1" customWidth="1"/>
    <col min="10" max="10" width="3.375" style="1" customWidth="1"/>
    <col min="11" max="14" width="5.25" style="1" customWidth="1"/>
    <col min="15" max="24" width="5.375" style="1" customWidth="1"/>
    <col min="25" max="26" width="5.375" style="2" customWidth="1"/>
    <col min="27" max="52" width="9" style="2" customWidth="1"/>
    <col min="53" max="16384" width="9" style="2"/>
  </cols>
  <sheetData>
    <row r="2" spans="1:28" x14ac:dyDescent="0.15">
      <c r="A2" s="1" t="s">
        <v>1264</v>
      </c>
    </row>
    <row r="4" spans="1:28" x14ac:dyDescent="0.15">
      <c r="A4" s="3"/>
      <c r="B4" s="4"/>
      <c r="C4" s="5"/>
      <c r="D4" s="5" t="s">
        <v>114</v>
      </c>
      <c r="E4" s="5" t="s">
        <v>115</v>
      </c>
      <c r="F4" s="5" t="s">
        <v>116</v>
      </c>
      <c r="G4" s="5" t="s">
        <v>117</v>
      </c>
      <c r="H4" s="5" t="s">
        <v>118</v>
      </c>
      <c r="I4" s="5" t="s">
        <v>119</v>
      </c>
      <c r="K4" s="20" t="s">
        <v>1206</v>
      </c>
      <c r="L4" s="21"/>
      <c r="M4" s="21"/>
      <c r="N4" s="21"/>
      <c r="O4" s="21"/>
      <c r="P4" s="21"/>
      <c r="Q4" s="21"/>
      <c r="R4" s="21"/>
      <c r="S4" s="21"/>
      <c r="T4" s="21"/>
      <c r="U4" s="21"/>
      <c r="V4" s="21"/>
      <c r="W4" s="21"/>
      <c r="X4" s="29"/>
      <c r="AA4" s="2" t="str">
        <f>INDEX(MF2図鑑!$B$3:$B$668,(ROW()-ROW(AA$2)),1)</f>
        <v>ピクシー</v>
      </c>
      <c r="AB4" s="2" t="s">
        <v>1207</v>
      </c>
    </row>
    <row r="5" spans="1:28" x14ac:dyDescent="0.15">
      <c r="A5" s="6" t="s">
        <v>1265</v>
      </c>
      <c r="B5" s="7" t="s">
        <v>911</v>
      </c>
      <c r="C5" s="5" t="s">
        <v>1209</v>
      </c>
      <c r="D5" s="5" t="str">
        <f>IFERROR(INDEX(MF2図鑑!$W$3:$AB$668,MATCH($B5,MF2図鑑!$B$3:$B$668,0),MATCH(D4,MF2図鑑!$W$2:$AB$2,0)),"")</f>
        <v>C</v>
      </c>
      <c r="E5" s="5" t="str">
        <f>IFERROR(INDEX(MF2図鑑!$W$3:$AB$668,MATCH($B5,MF2図鑑!$B$3:$B$668,0),MATCH(E4,MF2図鑑!$W$2:$AB$2,0)),"")</f>
        <v>E</v>
      </c>
      <c r="F5" s="5" t="str">
        <f>IFERROR(INDEX(MF2図鑑!$W$3:$AB$668,MATCH($B5,MF2図鑑!$B$3:$B$668,0),MATCH(F4,MF2図鑑!$W$2:$AB$2,0)),"")</f>
        <v>B</v>
      </c>
      <c r="G5" s="5" t="str">
        <f>IFERROR(INDEX(MF2図鑑!$W$3:$AB$668,MATCH($B5,MF2図鑑!$B$3:$B$668,0),MATCH(G4,MF2図鑑!$W$2:$AB$2,0)),"")</f>
        <v>C</v>
      </c>
      <c r="H5" s="5" t="str">
        <f>IFERROR(INDEX(MF2図鑑!$W$3:$AB$668,MATCH($B5,MF2図鑑!$B$3:$B$668,0),MATCH(H4,MF2図鑑!$W$2:$AB$2,0)),"")</f>
        <v>C</v>
      </c>
      <c r="I5" s="5" t="str">
        <f>IFERROR(INDEX(MF2図鑑!$W$3:$AB$668,MATCH($B5,MF2図鑑!$B$3:$B$668,0),MATCH(I4,MF2図鑑!$W$2:$AB$2,0)),"")</f>
        <v>E</v>
      </c>
      <c r="K5" s="22" t="s">
        <v>1210</v>
      </c>
      <c r="L5" s="23"/>
      <c r="M5" s="23"/>
      <c r="N5" s="23"/>
      <c r="O5" s="23"/>
      <c r="P5" s="23"/>
      <c r="Q5" s="23"/>
      <c r="R5" s="23"/>
      <c r="S5" s="23"/>
      <c r="T5" s="23"/>
      <c r="U5" s="23"/>
      <c r="V5" s="23"/>
      <c r="W5" s="23"/>
      <c r="X5" s="30"/>
      <c r="AA5" s="2" t="str">
        <f>INDEX(MF2図鑑!$B$3:$B$668,(ROW()-ROW(AA$2)),1)</f>
        <v>ピクシー(特殊)</v>
      </c>
      <c r="AB5" s="2" t="s">
        <v>1211</v>
      </c>
    </row>
    <row r="6" spans="1:28" x14ac:dyDescent="0.15">
      <c r="A6" s="6"/>
      <c r="B6" s="8"/>
      <c r="C6" s="5" t="s">
        <v>106</v>
      </c>
      <c r="D6" s="5">
        <f>IFERROR(INDEX(MF2図鑑!$Q$3:$V$668,MATCH($B5,MF2図鑑!$B$3:$B$668,0),MATCH(D4,MF2図鑑!$W$2:$AB$2,0)),"")</f>
        <v>120</v>
      </c>
      <c r="E6" s="5">
        <f>IFERROR(INDEX(MF2図鑑!$Q$3:$V$668,MATCH($B5,MF2図鑑!$B$3:$B$668,0),MATCH(E4,MF2図鑑!$W$2:$AB$2,0)),"")</f>
        <v>40</v>
      </c>
      <c r="F6" s="5">
        <f>IFERROR(INDEX(MF2図鑑!$Q$3:$V$668,MATCH($B5,MF2図鑑!$B$3:$B$668,0),MATCH(F4,MF2図鑑!$W$2:$AB$2,0)),"")</f>
        <v>140</v>
      </c>
      <c r="G6" s="5">
        <f>IFERROR(INDEX(MF2図鑑!$Q$3:$V$668,MATCH($B5,MF2図鑑!$B$3:$B$668,0),MATCH(G4,MF2図鑑!$W$2:$AB$2,0)),"")</f>
        <v>110</v>
      </c>
      <c r="H6" s="5">
        <f>IFERROR(INDEX(MF2図鑑!$Q$3:$V$668,MATCH($B5,MF2図鑑!$B$3:$B$668,0),MATCH(H4,MF2図鑑!$W$2:$AB$2,0)),"")</f>
        <v>100</v>
      </c>
      <c r="I6" s="5">
        <f>IFERROR(INDEX(MF2図鑑!$Q$3:$V$668,MATCH($B5,MF2図鑑!$B$3:$B$668,0),MATCH(I4,MF2図鑑!$W$2:$AB$2,0)),"")</f>
        <v>60</v>
      </c>
      <c r="K6" s="22" t="s">
        <v>1212</v>
      </c>
      <c r="L6" s="23"/>
      <c r="M6" s="23"/>
      <c r="N6" s="23"/>
      <c r="O6" s="23"/>
      <c r="P6" s="23"/>
      <c r="Q6" s="23"/>
      <c r="R6" s="23"/>
      <c r="S6" s="23"/>
      <c r="T6" s="23"/>
      <c r="U6" s="23"/>
      <c r="V6" s="23"/>
      <c r="W6" s="23"/>
      <c r="X6" s="30"/>
      <c r="AA6" s="2" t="str">
        <f>INDEX(MF2図鑑!$B$3:$B$668,(ROW()-ROW(AA$2)),1)</f>
        <v>ダイナ</v>
      </c>
    </row>
    <row r="7" spans="1:28" x14ac:dyDescent="0.15">
      <c r="A7" s="6" t="s">
        <v>1213</v>
      </c>
      <c r="B7" s="7" t="s">
        <v>1207</v>
      </c>
      <c r="C7" s="5" t="s">
        <v>1214</v>
      </c>
      <c r="D7" s="9">
        <v>430</v>
      </c>
      <c r="E7" s="9">
        <v>11</v>
      </c>
      <c r="F7" s="9">
        <v>805</v>
      </c>
      <c r="G7" s="9">
        <v>363</v>
      </c>
      <c r="H7" s="9">
        <v>593</v>
      </c>
      <c r="I7" s="9">
        <v>11</v>
      </c>
      <c r="K7" s="22" t="s">
        <v>1215</v>
      </c>
      <c r="L7" s="23"/>
      <c r="M7" s="23"/>
      <c r="N7" s="23"/>
      <c r="O7" s="23"/>
      <c r="P7" s="23"/>
      <c r="Q7" s="23"/>
      <c r="R7" s="23"/>
      <c r="S7" s="23"/>
      <c r="T7" s="23"/>
      <c r="U7" s="23"/>
      <c r="V7" s="23"/>
      <c r="W7" s="23"/>
      <c r="X7" s="30"/>
      <c r="AA7" s="2" t="str">
        <f>INDEX(MF2図鑑!$B$3:$B$668,(ROW()-ROW(AA$2)),1)</f>
        <v>ユニコ</v>
      </c>
      <c r="AB7" s="178" t="s">
        <v>1216</v>
      </c>
    </row>
    <row r="8" spans="1:28" x14ac:dyDescent="0.15">
      <c r="A8" s="6"/>
      <c r="B8" s="8" t="str">
        <f>IF($B7="ワーム羽化","　　↓羽化後を入力","　　↓変更不要")</f>
        <v>　　↓変更不要</v>
      </c>
      <c r="C8" s="5"/>
      <c r="D8" s="5">
        <f>IF(OR(D7&lt;1,D7&gt;999,ISBLANK(D7)),D6,D7)</f>
        <v>430</v>
      </c>
      <c r="E8" s="5">
        <f t="shared" ref="E8:I8" si="0">IF(OR(E7&lt;1,E7&gt;999,ISBLANK(E7)),E6,E7)</f>
        <v>11</v>
      </c>
      <c r="F8" s="5">
        <f t="shared" si="0"/>
        <v>805</v>
      </c>
      <c r="G8" s="5">
        <f t="shared" si="0"/>
        <v>363</v>
      </c>
      <c r="H8" s="5">
        <f t="shared" si="0"/>
        <v>593</v>
      </c>
      <c r="I8" s="5">
        <f t="shared" si="0"/>
        <v>11</v>
      </c>
      <c r="K8" s="22" t="s">
        <v>1217</v>
      </c>
      <c r="L8" s="23"/>
      <c r="M8" s="23"/>
      <c r="N8" s="23"/>
      <c r="O8" s="23"/>
      <c r="P8" s="23"/>
      <c r="Q8" s="23"/>
      <c r="R8" s="23"/>
      <c r="S8" s="23"/>
      <c r="T8" s="23"/>
      <c r="U8" s="23"/>
      <c r="V8" s="23"/>
      <c r="W8" s="23"/>
      <c r="X8" s="30"/>
      <c r="AA8" s="2" t="str">
        <f>INDEX(MF2図鑑!$B$3:$B$668,(ROW()-ROW(AA$2)),1)</f>
        <v>ジル</v>
      </c>
      <c r="AB8" s="2" t="s">
        <v>205</v>
      </c>
    </row>
    <row r="9" spans="1:28" x14ac:dyDescent="0.15">
      <c r="A9" s="6"/>
      <c r="B9" s="7" t="s">
        <v>1216</v>
      </c>
      <c r="C9" s="5" t="s">
        <v>1218</v>
      </c>
      <c r="D9" s="5">
        <f t="shared" ref="D9:I9" si="1">D8*INDEX($L$29:$L$33,MATCH(D5,$K$29:$K$33,0),)</f>
        <v>430</v>
      </c>
      <c r="E9" s="5">
        <f t="shared" si="1"/>
        <v>0</v>
      </c>
      <c r="F9" s="5">
        <f t="shared" si="1"/>
        <v>1207.5</v>
      </c>
      <c r="G9" s="5">
        <f t="shared" si="1"/>
        <v>363</v>
      </c>
      <c r="H9" s="5">
        <f t="shared" si="1"/>
        <v>593</v>
      </c>
      <c r="I9" s="5">
        <f t="shared" si="1"/>
        <v>0</v>
      </c>
      <c r="K9" s="22" t="s">
        <v>1219</v>
      </c>
      <c r="L9" s="23"/>
      <c r="M9" s="23"/>
      <c r="N9" s="23"/>
      <c r="O9" s="23"/>
      <c r="P9" s="23"/>
      <c r="Q9" s="23"/>
      <c r="R9" s="23"/>
      <c r="S9" s="23"/>
      <c r="T9" s="23"/>
      <c r="U9" s="23"/>
      <c r="V9" s="23"/>
      <c r="W9" s="23"/>
      <c r="X9" s="30"/>
      <c r="AA9" s="2" t="str">
        <f>INDEX(MF2図鑑!$B$3:$B$668,(ROW()-ROW(AA$2)),1)</f>
        <v>ビーナス</v>
      </c>
      <c r="AB9" s="2" t="s">
        <v>233</v>
      </c>
    </row>
    <row r="10" spans="1:28" x14ac:dyDescent="0.15">
      <c r="A10" s="6"/>
      <c r="B10" s="8"/>
      <c r="C10" s="5" t="s">
        <v>1220</v>
      </c>
      <c r="D10" s="5">
        <f>RANK(D9,$D9:$I9,0)</f>
        <v>3</v>
      </c>
      <c r="E10" s="5">
        <f t="shared" ref="E10:I10" si="2">RANK(E9,$D9:$I9,0)</f>
        <v>5</v>
      </c>
      <c r="F10" s="5">
        <f t="shared" si="2"/>
        <v>1</v>
      </c>
      <c r="G10" s="5">
        <f t="shared" si="2"/>
        <v>4</v>
      </c>
      <c r="H10" s="5">
        <f t="shared" si="2"/>
        <v>2</v>
      </c>
      <c r="I10" s="5">
        <f t="shared" si="2"/>
        <v>5</v>
      </c>
      <c r="K10" s="22" t="s">
        <v>1221</v>
      </c>
      <c r="L10" s="23"/>
      <c r="M10" s="23"/>
      <c r="N10" s="23"/>
      <c r="O10" s="23"/>
      <c r="P10" s="23"/>
      <c r="Q10" s="23"/>
      <c r="R10" s="23"/>
      <c r="S10" s="23"/>
      <c r="T10" s="23"/>
      <c r="U10" s="23"/>
      <c r="V10" s="23"/>
      <c r="W10" s="23"/>
      <c r="X10" s="30"/>
      <c r="AA10" s="2" t="str">
        <f>INDEX(MF2図鑑!$B$3:$B$668,(ROW()-ROW(AA$2)),1)</f>
        <v>ディクシー</v>
      </c>
      <c r="AB10" s="2" t="s">
        <v>568</v>
      </c>
    </row>
    <row r="11" spans="1:28" x14ac:dyDescent="0.15">
      <c r="A11" s="6"/>
      <c r="B11" s="8"/>
      <c r="C11" s="5" t="s">
        <v>1222</v>
      </c>
      <c r="D11" s="5" t="str">
        <f>IF($B7="ワーム羽化",IFERROR(INDEX(MF2図鑑!$W$3:$AB$668,MATCH($B9,MF2図鑑!$B$3:$B$668,0),MATCH(D4,MF2図鑑!$W$2:$AB$2,0)),D5),D5)</f>
        <v>C</v>
      </c>
      <c r="E11" s="5" t="str">
        <f>IF($B7="ワーム羽化",IFERROR(INDEX(MF2図鑑!$W$3:$AB$668,MATCH($B9,MF2図鑑!$B$3:$B$668,0),MATCH(E4,MF2図鑑!$W$2:$AB$2,0)),E5),E5)</f>
        <v>E</v>
      </c>
      <c r="F11" s="5" t="str">
        <f>IF($B7="ワーム羽化",IFERROR(INDEX(MF2図鑑!$W$3:$AB$668,MATCH($B9,MF2図鑑!$B$3:$B$668,0),MATCH(F4,MF2図鑑!$W$2:$AB$2,0)),F5),F5)</f>
        <v>B</v>
      </c>
      <c r="G11" s="5" t="str">
        <f>IF($B7="ワーム羽化",IFERROR(INDEX(MF2図鑑!$W$3:$AB$668,MATCH($B9,MF2図鑑!$B$3:$B$668,0),MATCH(G4,MF2図鑑!$W$2:$AB$2,0)),G5),G5)</f>
        <v>C</v>
      </c>
      <c r="H11" s="5" t="str">
        <f>IF($B7="ワーム羽化",IFERROR(INDEX(MF2図鑑!$W$3:$AB$668,MATCH($B9,MF2図鑑!$B$3:$B$668,0),MATCH(H4,MF2図鑑!$W$2:$AB$2,0)),H5),H5)</f>
        <v>C</v>
      </c>
      <c r="I11" s="5" t="str">
        <f>IF($B7="ワーム羽化",IFERROR(INDEX(MF2図鑑!$W$3:$AB$668,MATCH($B9,MF2図鑑!$B$3:$B$668,0),MATCH(I4,MF2図鑑!$W$2:$AB$2,0)),I5),I5)</f>
        <v>E</v>
      </c>
      <c r="K11" s="22" t="s">
        <v>1223</v>
      </c>
      <c r="L11" s="23"/>
      <c r="M11" s="23"/>
      <c r="N11" s="23"/>
      <c r="O11" s="23"/>
      <c r="P11" s="23"/>
      <c r="Q11" s="23"/>
      <c r="R11" s="23"/>
      <c r="S11" s="23"/>
      <c r="T11" s="23"/>
      <c r="U11" s="23"/>
      <c r="V11" s="23"/>
      <c r="W11" s="23"/>
      <c r="X11" s="30"/>
      <c r="AA11" s="2" t="str">
        <f>INDEX(MF2図鑑!$B$3:$B$668,(ROW()-ROW(AA$2)),1)</f>
        <v>ジャンヌ</v>
      </c>
      <c r="AB11" s="2" t="s">
        <v>609</v>
      </c>
    </row>
    <row r="12" spans="1:28" x14ac:dyDescent="0.15">
      <c r="A12" s="6"/>
      <c r="B12" s="8"/>
      <c r="C12" s="5" t="s">
        <v>1224</v>
      </c>
      <c r="D12" s="5">
        <f t="shared" ref="D12:I12" si="3">D8*INDEX($L$29:$L$33,MATCH(D11,$K$29:$K$33,0),)</f>
        <v>430</v>
      </c>
      <c r="E12" s="5">
        <f t="shared" si="3"/>
        <v>0</v>
      </c>
      <c r="F12" s="5">
        <f t="shared" si="3"/>
        <v>1207.5</v>
      </c>
      <c r="G12" s="5">
        <f t="shared" si="3"/>
        <v>363</v>
      </c>
      <c r="H12" s="5">
        <f t="shared" si="3"/>
        <v>593</v>
      </c>
      <c r="I12" s="5">
        <f t="shared" si="3"/>
        <v>0</v>
      </c>
      <c r="K12" s="22" t="s">
        <v>1225</v>
      </c>
      <c r="L12" s="23"/>
      <c r="M12" s="23"/>
      <c r="N12" s="23"/>
      <c r="O12" s="23"/>
      <c r="P12" s="23"/>
      <c r="Q12" s="23"/>
      <c r="R12" s="23"/>
      <c r="S12" s="23"/>
      <c r="T12" s="23"/>
      <c r="U12" s="23"/>
      <c r="V12" s="23"/>
      <c r="W12" s="23"/>
      <c r="X12" s="30"/>
      <c r="AA12" s="2" t="str">
        <f>INDEX(MF2図鑑!$B$3:$B$668,(ROW()-ROW(AA$2)),1)</f>
        <v>ミント</v>
      </c>
      <c r="AB12" s="2" t="s">
        <v>733</v>
      </c>
    </row>
    <row r="13" spans="1:28" x14ac:dyDescent="0.15">
      <c r="A13" s="6"/>
      <c r="B13" s="8"/>
      <c r="C13" s="5" t="s">
        <v>1226</v>
      </c>
      <c r="D13" s="5">
        <f>IF($B7="ワーム羽化",RANK(D12,$D12:$I12,0),D10)</f>
        <v>3</v>
      </c>
      <c r="E13" s="5">
        <f t="shared" ref="E13:I13" si="4">IF($B7="ワーム羽化",RANK(E12,$D12:$I12,0),E10)</f>
        <v>5</v>
      </c>
      <c r="F13" s="5">
        <f t="shared" si="4"/>
        <v>1</v>
      </c>
      <c r="G13" s="5">
        <f t="shared" si="4"/>
        <v>4</v>
      </c>
      <c r="H13" s="5">
        <f t="shared" si="4"/>
        <v>2</v>
      </c>
      <c r="I13" s="5">
        <f t="shared" si="4"/>
        <v>5</v>
      </c>
      <c r="K13" s="22" t="s">
        <v>1227</v>
      </c>
      <c r="L13" s="23"/>
      <c r="M13" s="23"/>
      <c r="N13" s="23"/>
      <c r="O13" s="23"/>
      <c r="P13" s="23"/>
      <c r="Q13" s="23"/>
      <c r="R13" s="23"/>
      <c r="S13" s="23"/>
      <c r="T13" s="23"/>
      <c r="U13" s="23"/>
      <c r="V13" s="23"/>
      <c r="W13" s="23"/>
      <c r="X13" s="30"/>
      <c r="AA13" s="2" t="str">
        <f>INDEX(MF2図鑑!$B$3:$B$668,(ROW()-ROW(AA$2)),1)</f>
        <v>セピアリエーヴル</v>
      </c>
      <c r="AB13" s="2" t="s">
        <v>834</v>
      </c>
    </row>
    <row r="14" spans="1:28" x14ac:dyDescent="0.15">
      <c r="A14" s="6"/>
      <c r="B14" s="8"/>
      <c r="C14" s="5" t="s">
        <v>1228</v>
      </c>
      <c r="D14" s="5">
        <f>RANK(D8,$D8:$I8,0)</f>
        <v>3</v>
      </c>
      <c r="E14" s="5">
        <f t="shared" ref="E14:I14" si="5">RANK(E8,$D8:$I8,0)</f>
        <v>5</v>
      </c>
      <c r="F14" s="5">
        <f t="shared" si="5"/>
        <v>1</v>
      </c>
      <c r="G14" s="5">
        <f t="shared" si="5"/>
        <v>4</v>
      </c>
      <c r="H14" s="5">
        <f t="shared" si="5"/>
        <v>2</v>
      </c>
      <c r="I14" s="5">
        <f t="shared" si="5"/>
        <v>5</v>
      </c>
      <c r="K14" s="22" t="s">
        <v>1229</v>
      </c>
      <c r="L14" s="23"/>
      <c r="M14" s="23"/>
      <c r="N14" s="23"/>
      <c r="O14" s="23"/>
      <c r="P14" s="23"/>
      <c r="Q14" s="23"/>
      <c r="R14" s="23"/>
      <c r="S14" s="23"/>
      <c r="T14" s="23"/>
      <c r="U14" s="23"/>
      <c r="V14" s="23"/>
      <c r="W14" s="23"/>
      <c r="X14" s="30"/>
      <c r="AA14" s="2" t="str">
        <f>INDEX(MF2図鑑!$B$3:$B$668,(ROW()-ROW(AA$2)),1)</f>
        <v>エンジェル</v>
      </c>
      <c r="AB14" s="2" t="s">
        <v>951</v>
      </c>
    </row>
    <row r="15" spans="1:28" x14ac:dyDescent="0.15">
      <c r="A15" s="6"/>
      <c r="B15" s="8"/>
      <c r="C15" s="5" t="s">
        <v>1230</v>
      </c>
      <c r="D15" s="5">
        <f>RANK(D6,$D6:$I6,0)</f>
        <v>2</v>
      </c>
      <c r="E15" s="5">
        <f t="shared" ref="E15:I15" si="6">RANK(E6,$D6:$I6,0)</f>
        <v>6</v>
      </c>
      <c r="F15" s="5">
        <f t="shared" si="6"/>
        <v>1</v>
      </c>
      <c r="G15" s="5">
        <f t="shared" si="6"/>
        <v>3</v>
      </c>
      <c r="H15" s="5">
        <f t="shared" si="6"/>
        <v>4</v>
      </c>
      <c r="I15" s="5">
        <f t="shared" si="6"/>
        <v>5</v>
      </c>
      <c r="K15" s="22"/>
      <c r="L15" s="23"/>
      <c r="M15" s="23"/>
      <c r="N15" s="23"/>
      <c r="O15" s="23"/>
      <c r="P15" s="23"/>
      <c r="Q15" s="23"/>
      <c r="R15" s="23"/>
      <c r="S15" s="23"/>
      <c r="T15" s="23"/>
      <c r="U15" s="23"/>
      <c r="V15" s="23"/>
      <c r="W15" s="23"/>
      <c r="X15" s="30"/>
      <c r="Z15" s="2">
        <f>((((($D$18*10+$E$18)*10+$F$18)*10+$G$18)*10+$H$18)*10+$I$18)</f>
        <v>361425</v>
      </c>
      <c r="AA15" s="2" t="str">
        <f>INDEX(MF2図鑑!$B$3:$B$668,(ROW()-ROW(AA$2)),1)</f>
        <v>エンジェル(特殊)</v>
      </c>
      <c r="AB15" s="2" t="s">
        <v>1014</v>
      </c>
    </row>
    <row r="16" spans="1:28" x14ac:dyDescent="0.15">
      <c r="A16" s="6"/>
      <c r="B16" s="8"/>
      <c r="C16" s="5" t="s">
        <v>1231</v>
      </c>
      <c r="D16" s="5">
        <v>6</v>
      </c>
      <c r="E16" s="5">
        <v>5</v>
      </c>
      <c r="F16" s="5">
        <v>4</v>
      </c>
      <c r="G16" s="5">
        <v>3</v>
      </c>
      <c r="H16" s="5">
        <v>2</v>
      </c>
      <c r="I16" s="5">
        <v>1</v>
      </c>
      <c r="K16" s="22" t="s">
        <v>1232</v>
      </c>
      <c r="L16" s="23"/>
      <c r="M16" s="23"/>
      <c r="N16" s="23"/>
      <c r="O16" s="23"/>
      <c r="P16" s="23"/>
      <c r="Q16" s="23"/>
      <c r="R16" s="23"/>
      <c r="S16" s="23"/>
      <c r="T16" s="23"/>
      <c r="U16" s="23"/>
      <c r="V16" s="23"/>
      <c r="W16" s="23"/>
      <c r="X16" s="30"/>
      <c r="AA16" s="2" t="str">
        <f>INDEX(MF2図鑑!$B$3:$B$668,(ROW()-ROW(AA$2)),1)</f>
        <v>ファー</v>
      </c>
    </row>
    <row r="17" spans="1:27" x14ac:dyDescent="0.15">
      <c r="A17" s="6"/>
      <c r="B17" s="8"/>
      <c r="C17" s="5" t="s">
        <v>1233</v>
      </c>
      <c r="D17" s="5">
        <f>D10+0.1*D13+0.01*D14+0.001*D15+0.0001*D16</f>
        <v>3.3325999999999993</v>
      </c>
      <c r="E17" s="5">
        <f t="shared" ref="E17:I17" si="7">E10+0.1*E13+0.01*E14+0.001*E15+0.0001*E16</f>
        <v>5.5564999999999998</v>
      </c>
      <c r="F17" s="5">
        <f t="shared" si="7"/>
        <v>1.1113999999999999</v>
      </c>
      <c r="G17" s="5">
        <f t="shared" si="7"/>
        <v>4.4433000000000007</v>
      </c>
      <c r="H17" s="5">
        <f t="shared" si="7"/>
        <v>2.2242000000000002</v>
      </c>
      <c r="I17" s="5">
        <f t="shared" si="7"/>
        <v>5.5550999999999995</v>
      </c>
      <c r="K17" s="22" t="s">
        <v>1234</v>
      </c>
      <c r="L17" s="23"/>
      <c r="M17" s="23"/>
      <c r="N17" s="23"/>
      <c r="O17" s="23"/>
      <c r="P17" s="23"/>
      <c r="Q17" s="23"/>
      <c r="R17" s="23"/>
      <c r="S17" s="23"/>
      <c r="T17" s="23"/>
      <c r="U17" s="23"/>
      <c r="V17" s="23"/>
      <c r="W17" s="23"/>
      <c r="X17" s="30"/>
      <c r="AA17" s="2" t="str">
        <f>INDEX(MF2図鑑!$B$3:$B$668,(ROW()-ROW(AA$2)),1)</f>
        <v>ジーニヤー</v>
      </c>
    </row>
    <row r="18" spans="1:27" x14ac:dyDescent="0.15">
      <c r="A18" s="10"/>
      <c r="B18" s="11"/>
      <c r="C18" s="5" t="s">
        <v>112</v>
      </c>
      <c r="D18" s="5">
        <f>IF($B5="すえきすえぞー(レア1)",MF2図鑑!AC$419,RANK(D17,$D17:$I17,1))</f>
        <v>3</v>
      </c>
      <c r="E18" s="5">
        <f>IF($B5="すえきすえぞー(レア1)",MF2図鑑!AD$419,RANK(E17,$D17:$I17,1))</f>
        <v>6</v>
      </c>
      <c r="F18" s="5">
        <f>IF($B5="すえきすえぞー(レア1)",MF2図鑑!AE$419,RANK(F17,$D17:$I17,1))</f>
        <v>1</v>
      </c>
      <c r="G18" s="5">
        <f>IF($B5="すえきすえぞー(レア1)",MF2図鑑!AF$419,RANK(G17,$D17:$I17,1))</f>
        <v>4</v>
      </c>
      <c r="H18" s="5">
        <f>IF($B5="すえきすえぞー(レア1)",MF2図鑑!AG$419,RANK(H17,$D17:$I17,1))</f>
        <v>2</v>
      </c>
      <c r="I18" s="5">
        <f>IF($B5="すえきすえぞー(レア1)",MF2図鑑!AH$419,RANK(I17,$D17:$I17,1))</f>
        <v>5</v>
      </c>
      <c r="K18" s="22"/>
      <c r="L18" s="23"/>
      <c r="M18" s="23"/>
      <c r="N18" s="23"/>
      <c r="O18" s="23"/>
      <c r="P18" s="23"/>
      <c r="Q18" s="23"/>
      <c r="R18" s="23"/>
      <c r="S18" s="23"/>
      <c r="T18" s="23"/>
      <c r="U18" s="23"/>
      <c r="V18" s="23"/>
      <c r="W18" s="23"/>
      <c r="X18" s="30"/>
      <c r="Z18" s="2">
        <v>0</v>
      </c>
      <c r="AA18" s="2" t="str">
        <f>INDEX(MF2図鑑!$B$3:$B$668,(ROW()-ROW(AA$2)),1)</f>
        <v>フューチャー</v>
      </c>
    </row>
    <row r="19" spans="1:27" x14ac:dyDescent="0.15">
      <c r="K19" s="22" t="s">
        <v>1266</v>
      </c>
      <c r="L19" s="23"/>
      <c r="M19" s="23"/>
      <c r="N19" s="23"/>
      <c r="O19" s="23"/>
      <c r="P19" s="23"/>
      <c r="Q19" s="23"/>
      <c r="R19" s="23"/>
      <c r="S19" s="23"/>
      <c r="T19" s="23"/>
      <c r="U19" s="23"/>
      <c r="V19" s="23"/>
      <c r="W19" s="23"/>
      <c r="X19" s="30"/>
      <c r="AA19" s="2" t="str">
        <f>INDEX(MF2図鑑!$B$3:$B$668,(ROW()-ROW(AA$2)),1)</f>
        <v>フューチャー(特殊)</v>
      </c>
    </row>
    <row r="20" spans="1:27" x14ac:dyDescent="0.15">
      <c r="A20" s="12"/>
      <c r="B20" s="12"/>
      <c r="C20" s="13"/>
      <c r="D20" s="13" t="s">
        <v>114</v>
      </c>
      <c r="E20" s="13" t="s">
        <v>115</v>
      </c>
      <c r="F20" s="13" t="s">
        <v>116</v>
      </c>
      <c r="G20" s="13" t="s">
        <v>117</v>
      </c>
      <c r="H20" s="13" t="s">
        <v>118</v>
      </c>
      <c r="I20" s="13" t="s">
        <v>119</v>
      </c>
      <c r="K20" s="22" t="s">
        <v>1267</v>
      </c>
      <c r="L20" s="23"/>
      <c r="M20" s="23"/>
      <c r="N20" s="23"/>
      <c r="O20" s="23"/>
      <c r="P20" s="23"/>
      <c r="Q20" s="23"/>
      <c r="R20" s="23"/>
      <c r="S20" s="23"/>
      <c r="T20" s="23"/>
      <c r="U20" s="23"/>
      <c r="V20" s="23"/>
      <c r="W20" s="23"/>
      <c r="X20" s="30"/>
      <c r="AA20" s="2" t="str">
        <f>INDEX(MF2図鑑!$B$3:$B$668,(ROW()-ROW(AA$2)),1)</f>
        <v>スエコ</v>
      </c>
    </row>
    <row r="21" spans="1:27" x14ac:dyDescent="0.15">
      <c r="A21" s="14" t="s">
        <v>1268</v>
      </c>
      <c r="B21" s="14" t="str">
        <f ca="1">IFERROR(INDEX(MF2図鑑!$B$3:$B$668,Z21,),"該当なし")</f>
        <v>ビンチョー(レア1)</v>
      </c>
      <c r="C21" s="13" t="s">
        <v>1209</v>
      </c>
      <c r="D21" s="13" t="str">
        <f ca="1">IFERROR(INDEX(MF2図鑑!$W$3:$AB$668,MATCH($B21,MF2図鑑!$B$3:$B$668,0),MATCH(D20,MF2図鑑!$W$2:$AB$2,0)),"-")</f>
        <v>C</v>
      </c>
      <c r="E21" s="13" t="str">
        <f ca="1">IFERROR(INDEX(MF2図鑑!$W$3:$AB$668,MATCH($B21,MF2図鑑!$B$3:$B$668,0),MATCH(E20,MF2図鑑!$W$2:$AB$2,0)),"-")</f>
        <v>E</v>
      </c>
      <c r="F21" s="13" t="str">
        <f ca="1">IFERROR(INDEX(MF2図鑑!$W$3:$AB$668,MATCH($B21,MF2図鑑!$B$3:$B$668,0),MATCH(F20,MF2図鑑!$W$2:$AB$2,0)),"-")</f>
        <v>A</v>
      </c>
      <c r="G21" s="13" t="str">
        <f ca="1">IFERROR(INDEX(MF2図鑑!$W$3:$AB$668,MATCH($B21,MF2図鑑!$B$3:$B$668,0),MATCH(G20,MF2図鑑!$W$2:$AB$2,0)),"-")</f>
        <v>C</v>
      </c>
      <c r="H21" s="13" t="str">
        <f ca="1">IFERROR(INDEX(MF2図鑑!$W$3:$AB$668,MATCH($B21,MF2図鑑!$B$3:$B$668,0),MATCH(H20,MF2図鑑!$W$2:$AB$2,0)),"-")</f>
        <v>C</v>
      </c>
      <c r="I21" s="13" t="str">
        <f ca="1">IFERROR(INDEX(MF2図鑑!$W$3:$AB$668,MATCH($B21,MF2図鑑!$B$3:$B$668,0),MATCH(I20,MF2図鑑!$W$2:$AB$2,0)),"-")</f>
        <v>C</v>
      </c>
      <c r="K21" s="22"/>
      <c r="L21" s="23"/>
      <c r="M21" s="23"/>
      <c r="N21" s="23"/>
      <c r="O21" s="23"/>
      <c r="P21" s="23"/>
      <c r="Q21" s="23"/>
      <c r="R21" s="23"/>
      <c r="S21" s="23"/>
      <c r="T21" s="23"/>
      <c r="U21" s="23"/>
      <c r="V21" s="23"/>
      <c r="W21" s="23"/>
      <c r="X21" s="30"/>
      <c r="Z21" s="2">
        <f ca="1">IFERROR(MATCH($Z$15,OFFSET(MF2図鑑!$BF$3,Z18,0,ROWS(MF2図鑑!$BF$3:$BF$668)-Z18,1),0)+Z18,"NA")</f>
        <v>374</v>
      </c>
      <c r="AA21" s="2" t="str">
        <f>INDEX(MF2図鑑!$B$3:$B$668,(ROW()-ROW(AA$2)),1)</f>
        <v>ユキ</v>
      </c>
    </row>
    <row r="22" spans="1:27" x14ac:dyDescent="0.15">
      <c r="A22" s="14"/>
      <c r="B22" s="14"/>
      <c r="C22" s="13" t="s">
        <v>106</v>
      </c>
      <c r="D22" s="13">
        <f ca="1">IFERROR(INDEX(MF2図鑑!$Q$3:$V$668,MATCH($B21,MF2図鑑!$B$3:$B$668,0),MATCH(D20,MF2図鑑!$W$2:$AB$2,0)),"-")</f>
        <v>171</v>
      </c>
      <c r="E22" s="13">
        <f ca="1">IFERROR(INDEX(MF2図鑑!$Q$3:$V$668,MATCH($B21,MF2図鑑!$B$3:$B$668,0),MATCH(E20,MF2図鑑!$W$2:$AB$2,0)),"-")</f>
        <v>184</v>
      </c>
      <c r="F22" s="13">
        <f ca="1">IFERROR(INDEX(MF2図鑑!$Q$3:$V$668,MATCH($B21,MF2図鑑!$B$3:$B$668,0),MATCH(F20,MF2図鑑!$W$2:$AB$2,0)),"-")</f>
        <v>192</v>
      </c>
      <c r="G22" s="13">
        <f ca="1">IFERROR(INDEX(MF2図鑑!$Q$3:$V$668,MATCH($B21,MF2図鑑!$B$3:$B$668,0),MATCH(G20,MF2図鑑!$W$2:$AB$2,0)),"-")</f>
        <v>150</v>
      </c>
      <c r="H22" s="13">
        <f ca="1">IFERROR(INDEX(MF2図鑑!$Q$3:$V$668,MATCH($B21,MF2図鑑!$B$3:$B$668,0),MATCH(H20,MF2図鑑!$W$2:$AB$2,0)),"-")</f>
        <v>196</v>
      </c>
      <c r="I22" s="13">
        <f ca="1">IFERROR(INDEX(MF2図鑑!$Q$3:$V$668,MATCH($B21,MF2図鑑!$B$3:$B$668,0),MATCH(I20,MF2図鑑!$W$2:$AB$2,0)),"-")</f>
        <v>111</v>
      </c>
      <c r="K22" s="22"/>
      <c r="L22" s="23"/>
      <c r="M22" s="23"/>
      <c r="N22" s="23"/>
      <c r="O22" s="23"/>
      <c r="P22" s="23"/>
      <c r="Q22" s="23"/>
      <c r="R22" s="23"/>
      <c r="S22" s="23"/>
      <c r="T22" s="23"/>
      <c r="U22" s="23"/>
      <c r="V22" s="23"/>
      <c r="W22" s="23"/>
      <c r="X22" s="30"/>
      <c r="AA22" s="2" t="str">
        <f>INDEX(MF2図鑑!$B$3:$B$668,(ROW()-ROW(AA$2)),1)</f>
        <v>リリム</v>
      </c>
    </row>
    <row r="23" spans="1:27" x14ac:dyDescent="0.15">
      <c r="A23" s="14"/>
      <c r="B23" s="15"/>
      <c r="C23" s="13" t="s">
        <v>1220</v>
      </c>
      <c r="D23" s="13">
        <f ca="1">IFERROR(INDEX(MF2図鑑!$AC$3:$AH$668,MATCH($B21,MF2図鑑!$B$3:$B$668,0),MATCH(D20,MF2図鑑!$AC$2:$AH$2,0)),"-")</f>
        <v>3</v>
      </c>
      <c r="E23" s="13">
        <f ca="1">IFERROR(INDEX(MF2図鑑!$AC$3:$AH$668,MATCH($B21,MF2図鑑!$B$3:$B$668,0),MATCH(E20,MF2図鑑!$AC$2:$AH$2,0)),"-")</f>
        <v>6</v>
      </c>
      <c r="F23" s="13">
        <f ca="1">IFERROR(INDEX(MF2図鑑!$AC$3:$AH$668,MATCH($B21,MF2図鑑!$B$3:$B$668,0),MATCH(F20,MF2図鑑!$AC$2:$AH$2,0)),"-")</f>
        <v>1</v>
      </c>
      <c r="G23" s="13">
        <f ca="1">IFERROR(INDEX(MF2図鑑!$AC$3:$AH$668,MATCH($B21,MF2図鑑!$B$3:$B$668,0),MATCH(G20,MF2図鑑!$AC$2:$AH$2,0)),"-")</f>
        <v>4</v>
      </c>
      <c r="H23" s="13">
        <f ca="1">IFERROR(INDEX(MF2図鑑!$AC$3:$AH$668,MATCH($B21,MF2図鑑!$B$3:$B$668,0),MATCH(H20,MF2図鑑!$AC$2:$AH$2,0)),"-")</f>
        <v>2</v>
      </c>
      <c r="I23" s="13">
        <f ca="1">IFERROR(INDEX(MF2図鑑!$AC$3:$AH$668,MATCH($B21,MF2図鑑!$B$3:$B$668,0),MATCH(I20,MF2図鑑!$AC$2:$AH$2,0)),"-")</f>
        <v>5</v>
      </c>
      <c r="K23" s="22"/>
      <c r="L23" s="23"/>
      <c r="M23" s="23"/>
      <c r="N23" s="23"/>
      <c r="O23" s="23"/>
      <c r="P23" s="23"/>
      <c r="Q23" s="23"/>
      <c r="R23" s="23"/>
      <c r="S23" s="23"/>
      <c r="T23" s="23"/>
      <c r="U23" s="23"/>
      <c r="V23" s="23"/>
      <c r="W23" s="23"/>
      <c r="X23" s="30"/>
      <c r="AA23" s="2" t="str">
        <f>INDEX(MF2図鑑!$B$3:$B$668,(ROW()-ROW(AA$2)),1)</f>
        <v>ナギサ</v>
      </c>
    </row>
    <row r="24" spans="1:27" x14ac:dyDescent="0.15">
      <c r="A24" s="14"/>
      <c r="B24" s="16"/>
      <c r="C24" s="17"/>
      <c r="D24" s="17" t="s">
        <v>114</v>
      </c>
      <c r="E24" s="17" t="s">
        <v>115</v>
      </c>
      <c r="F24" s="17" t="s">
        <v>116</v>
      </c>
      <c r="G24" s="17" t="s">
        <v>117</v>
      </c>
      <c r="H24" s="17" t="s">
        <v>118</v>
      </c>
      <c r="I24" s="17" t="s">
        <v>119</v>
      </c>
      <c r="K24" s="22"/>
      <c r="L24" s="23"/>
      <c r="M24" s="23"/>
      <c r="N24" s="23"/>
      <c r="O24" s="23"/>
      <c r="P24" s="23"/>
      <c r="Q24" s="23"/>
      <c r="R24" s="23"/>
      <c r="S24" s="23"/>
      <c r="T24" s="23"/>
      <c r="U24" s="23"/>
      <c r="V24" s="23"/>
      <c r="W24" s="23"/>
      <c r="X24" s="30"/>
      <c r="AA24" s="2" t="str">
        <f>INDEX(MF2図鑑!$B$3:$B$668,(ROW()-ROW(AA$2)),1)</f>
        <v>フォレスト</v>
      </c>
    </row>
    <row r="25" spans="1:27" x14ac:dyDescent="0.15">
      <c r="A25" s="14"/>
      <c r="B25" s="18" t="str">
        <f ca="1">IFERROR(INDEX(MF2図鑑!$B$3:$B$668,Z25,),"該当なし")</f>
        <v>ビンチョー(レア2)</v>
      </c>
      <c r="C25" s="17" t="s">
        <v>1209</v>
      </c>
      <c r="D25" s="17" t="str">
        <f ca="1">IFERROR(INDEX(MF2図鑑!$W$3:$AB$668,MATCH($B25,MF2図鑑!$B$3:$B$668,0),MATCH(D24,MF2図鑑!$W$2:$AB$2,0)),"-")</f>
        <v>C</v>
      </c>
      <c r="E25" s="17" t="str">
        <f ca="1">IFERROR(INDEX(MF2図鑑!$W$3:$AB$668,MATCH($B25,MF2図鑑!$B$3:$B$668,0),MATCH(E24,MF2図鑑!$W$2:$AB$2,0)),"-")</f>
        <v>E</v>
      </c>
      <c r="F25" s="17" t="str">
        <f ca="1">IFERROR(INDEX(MF2図鑑!$W$3:$AB$668,MATCH($B25,MF2図鑑!$B$3:$B$668,0),MATCH(F24,MF2図鑑!$W$2:$AB$2,0)),"-")</f>
        <v>A</v>
      </c>
      <c r="G25" s="17" t="str">
        <f ca="1">IFERROR(INDEX(MF2図鑑!$W$3:$AB$668,MATCH($B25,MF2図鑑!$B$3:$B$668,0),MATCH(G24,MF2図鑑!$W$2:$AB$2,0)),"-")</f>
        <v>C</v>
      </c>
      <c r="H25" s="17" t="str">
        <f ca="1">IFERROR(INDEX(MF2図鑑!$W$3:$AB$668,MATCH($B25,MF2図鑑!$B$3:$B$668,0),MATCH(H24,MF2図鑑!$W$2:$AB$2,0)),"-")</f>
        <v>C</v>
      </c>
      <c r="I25" s="17" t="str">
        <f ca="1">IFERROR(INDEX(MF2図鑑!$W$3:$AB$668,MATCH($B25,MF2図鑑!$B$3:$B$668,0),MATCH(I24,MF2図鑑!$W$2:$AB$2,0)),"-")</f>
        <v>C</v>
      </c>
      <c r="K25" s="22"/>
      <c r="L25" s="23"/>
      <c r="M25" s="23"/>
      <c r="N25" s="23"/>
      <c r="O25" s="23"/>
      <c r="P25" s="23"/>
      <c r="Q25" s="23"/>
      <c r="R25" s="23"/>
      <c r="S25" s="23"/>
      <c r="T25" s="23"/>
      <c r="U25" s="23"/>
      <c r="V25" s="23"/>
      <c r="W25" s="23"/>
      <c r="X25" s="30"/>
      <c r="Z25" s="2">
        <f ca="1">IFERROR(MATCH($Z$15,OFFSET(MF2図鑑!$BF$3,Z21,0,ROWS(MF2図鑑!$BF$3:$BF$668)-Z21,1),0)+Z21,"NA")</f>
        <v>375</v>
      </c>
      <c r="AA25" s="2" t="str">
        <f>INDEX(MF2図鑑!$B$3:$B$668,(ROW()-ROW(AA$2)),1)</f>
        <v>リーフ</v>
      </c>
    </row>
    <row r="26" spans="1:27" x14ac:dyDescent="0.15">
      <c r="A26" s="14"/>
      <c r="B26" s="18"/>
      <c r="C26" s="17" t="s">
        <v>106</v>
      </c>
      <c r="D26" s="17">
        <f ca="1">IFERROR(INDEX(MF2図鑑!$Q$3:$V$668,MATCH($B25,MF2図鑑!$B$3:$B$668,0),MATCH(D24,MF2図鑑!$W$2:$AB$2,0)),"-")</f>
        <v>174</v>
      </c>
      <c r="E26" s="17">
        <f ca="1">IFERROR(INDEX(MF2図鑑!$Q$3:$V$668,MATCH($B25,MF2図鑑!$B$3:$B$668,0),MATCH(E24,MF2図鑑!$W$2:$AB$2,0)),"-")</f>
        <v>154</v>
      </c>
      <c r="F26" s="17">
        <f ca="1">IFERROR(INDEX(MF2図鑑!$Q$3:$V$668,MATCH($B25,MF2図鑑!$B$3:$B$668,0),MATCH(F24,MF2図鑑!$W$2:$AB$2,0)),"-")</f>
        <v>229</v>
      </c>
      <c r="G26" s="17">
        <f ca="1">IFERROR(INDEX(MF2図鑑!$Q$3:$V$668,MATCH($B25,MF2図鑑!$B$3:$B$668,0),MATCH(G24,MF2図鑑!$W$2:$AB$2,0)),"-")</f>
        <v>154</v>
      </c>
      <c r="H26" s="17">
        <f ca="1">IFERROR(INDEX(MF2図鑑!$Q$3:$V$668,MATCH($B25,MF2図鑑!$B$3:$B$668,0),MATCH(H24,MF2図鑑!$W$2:$AB$2,0)),"-")</f>
        <v>177</v>
      </c>
      <c r="I26" s="17">
        <f ca="1">IFERROR(INDEX(MF2図鑑!$Q$3:$V$668,MATCH($B25,MF2図鑑!$B$3:$B$668,0),MATCH(I24,MF2図鑑!$W$2:$AB$2,0)),"-")</f>
        <v>114</v>
      </c>
      <c r="K26" s="24"/>
      <c r="L26" s="25"/>
      <c r="M26" s="25"/>
      <c r="N26" s="25"/>
      <c r="O26" s="25"/>
      <c r="P26" s="25"/>
      <c r="Q26" s="25"/>
      <c r="R26" s="25"/>
      <c r="S26" s="25"/>
      <c r="T26" s="25"/>
      <c r="U26" s="25"/>
      <c r="V26" s="25"/>
      <c r="W26" s="25"/>
      <c r="X26" s="31"/>
      <c r="AA26" s="2" t="str">
        <f>INDEX(MF2図鑑!$B$3:$B$668,(ROW()-ROW(AA$2)),1)</f>
        <v>プリズムシャドウ</v>
      </c>
    </row>
    <row r="27" spans="1:27" x14ac:dyDescent="0.15">
      <c r="A27" s="14"/>
      <c r="B27" s="19"/>
      <c r="C27" s="17" t="s">
        <v>1220</v>
      </c>
      <c r="D27" s="17">
        <f ca="1">IFERROR(INDEX(MF2図鑑!$AC$3:$AH$668,MATCH($B25,MF2図鑑!$B$3:$B$668,0),MATCH(D24,MF2図鑑!$AC$2:$AH$2,0)),"-")</f>
        <v>3</v>
      </c>
      <c r="E27" s="17">
        <f ca="1">IFERROR(INDEX(MF2図鑑!$AC$3:$AH$668,MATCH($B25,MF2図鑑!$B$3:$B$668,0),MATCH(E24,MF2図鑑!$AC$2:$AH$2,0)),"-")</f>
        <v>6</v>
      </c>
      <c r="F27" s="17">
        <f ca="1">IFERROR(INDEX(MF2図鑑!$AC$3:$AH$668,MATCH($B25,MF2図鑑!$B$3:$B$668,0),MATCH(F24,MF2図鑑!$AC$2:$AH$2,0)),"-")</f>
        <v>1</v>
      </c>
      <c r="G27" s="17">
        <f ca="1">IFERROR(INDEX(MF2図鑑!$AC$3:$AH$668,MATCH($B25,MF2図鑑!$B$3:$B$668,0),MATCH(G24,MF2図鑑!$AC$2:$AH$2,0)),"-")</f>
        <v>4</v>
      </c>
      <c r="H27" s="17">
        <f ca="1">IFERROR(INDEX(MF2図鑑!$AC$3:$AH$668,MATCH($B25,MF2図鑑!$B$3:$B$668,0),MATCH(H24,MF2図鑑!$AC$2:$AH$2,0)),"-")</f>
        <v>2</v>
      </c>
      <c r="I27" s="17">
        <f ca="1">IFERROR(INDEX(MF2図鑑!$AC$3:$AH$668,MATCH($B25,MF2図鑑!$B$3:$B$668,0),MATCH(I24,MF2図鑑!$AC$2:$AH$2,0)),"-")</f>
        <v>5</v>
      </c>
      <c r="AA27" s="2" t="str">
        <f>INDEX(MF2図鑑!$B$3:$B$668,(ROW()-ROW(AA$2)),1)</f>
        <v>ナハトファルター</v>
      </c>
    </row>
    <row r="28" spans="1:27" x14ac:dyDescent="0.15">
      <c r="A28" s="14"/>
      <c r="B28" s="12"/>
      <c r="C28" s="13"/>
      <c r="D28" s="13" t="s">
        <v>114</v>
      </c>
      <c r="E28" s="13" t="s">
        <v>115</v>
      </c>
      <c r="F28" s="13" t="s">
        <v>116</v>
      </c>
      <c r="G28" s="13" t="s">
        <v>117</v>
      </c>
      <c r="H28" s="13" t="s">
        <v>118</v>
      </c>
      <c r="I28" s="13" t="s">
        <v>119</v>
      </c>
      <c r="K28" s="26" t="s">
        <v>1209</v>
      </c>
      <c r="L28" s="26" t="s">
        <v>1241</v>
      </c>
      <c r="N28" s="27" t="s">
        <v>1242</v>
      </c>
      <c r="O28" s="28"/>
      <c r="P28" s="28"/>
      <c r="Q28" s="32"/>
      <c r="AA28" s="2" t="str">
        <f>INDEX(MF2図鑑!$B$3:$B$668,(ROW()-ROW(AA$2)),1)</f>
        <v>ラベンダーキール</v>
      </c>
    </row>
    <row r="29" spans="1:27" x14ac:dyDescent="0.15">
      <c r="A29" s="14"/>
      <c r="B29" s="14" t="str">
        <f ca="1">IFERROR(INDEX(MF2図鑑!$B$3:$B$668,Z29,),"該当なし")</f>
        <v>該当なし</v>
      </c>
      <c r="C29" s="13" t="s">
        <v>1209</v>
      </c>
      <c r="D29" s="13" t="str">
        <f ca="1">IFERROR(INDEX(MF2図鑑!$W$3:$AB$668,MATCH($B29,MF2図鑑!$B$3:$B$668,0),MATCH(D28,MF2図鑑!$W$2:$AB$2,0)),"-")</f>
        <v>-</v>
      </c>
      <c r="E29" s="13" t="str">
        <f ca="1">IFERROR(INDEX(MF2図鑑!$W$3:$AB$668,MATCH($B29,MF2図鑑!$B$3:$B$668,0),MATCH(E28,MF2図鑑!$W$2:$AB$2,0)),"-")</f>
        <v>-</v>
      </c>
      <c r="F29" s="13" t="str">
        <f ca="1">IFERROR(INDEX(MF2図鑑!$W$3:$AB$668,MATCH($B29,MF2図鑑!$B$3:$B$668,0),MATCH(F28,MF2図鑑!$W$2:$AB$2,0)),"-")</f>
        <v>-</v>
      </c>
      <c r="G29" s="13" t="str">
        <f ca="1">IFERROR(INDEX(MF2図鑑!$W$3:$AB$668,MATCH($B29,MF2図鑑!$B$3:$B$668,0),MATCH(G28,MF2図鑑!$W$2:$AB$2,0)),"-")</f>
        <v>-</v>
      </c>
      <c r="H29" s="13" t="str">
        <f ca="1">IFERROR(INDEX(MF2図鑑!$W$3:$AB$668,MATCH($B29,MF2図鑑!$B$3:$B$668,0),MATCH(H28,MF2図鑑!$W$2:$AB$2,0)),"-")</f>
        <v>-</v>
      </c>
      <c r="I29" s="13" t="str">
        <f ca="1">IFERROR(INDEX(MF2図鑑!$W$3:$AB$668,MATCH($B29,MF2図鑑!$B$3:$B$668,0),MATCH(I28,MF2図鑑!$W$2:$AB$2,0)),"-")</f>
        <v>-</v>
      </c>
      <c r="K29" s="26" t="s">
        <v>131</v>
      </c>
      <c r="L29" s="26">
        <v>2</v>
      </c>
      <c r="N29" s="26">
        <v>6</v>
      </c>
      <c r="O29" s="27" t="s">
        <v>1243</v>
      </c>
      <c r="P29" s="28"/>
      <c r="Q29" s="32"/>
      <c r="Z29" s="2" t="str">
        <f ca="1">IFERROR(MATCH($Z$15,OFFSET(MF2図鑑!$BF$3,Z25,0,ROWS(MF2図鑑!$BF$3:$BF$668)-Z25,1),0)+Z25,"NA")</f>
        <v>NA</v>
      </c>
      <c r="AA29" s="2" t="str">
        <f>INDEX(MF2図鑑!$B$3:$B$668,(ROW()-ROW(AA$2)),1)</f>
        <v>ポワゾン</v>
      </c>
    </row>
    <row r="30" spans="1:27" x14ac:dyDescent="0.15">
      <c r="A30" s="14"/>
      <c r="B30" s="14"/>
      <c r="C30" s="13" t="s">
        <v>106</v>
      </c>
      <c r="D30" s="13" t="str">
        <f ca="1">IFERROR(INDEX(MF2図鑑!$Q$3:$V$668,MATCH($B29,MF2図鑑!$B$3:$B$668,0),MATCH(D28,MF2図鑑!$W$2:$AB$2,0)),"-")</f>
        <v>-</v>
      </c>
      <c r="E30" s="13" t="str">
        <f ca="1">IFERROR(INDEX(MF2図鑑!$Q$3:$V$668,MATCH($B29,MF2図鑑!$B$3:$B$668,0),MATCH(E28,MF2図鑑!$W$2:$AB$2,0)),"-")</f>
        <v>-</v>
      </c>
      <c r="F30" s="13" t="str">
        <f ca="1">IFERROR(INDEX(MF2図鑑!$Q$3:$V$668,MATCH($B29,MF2図鑑!$B$3:$B$668,0),MATCH(F28,MF2図鑑!$W$2:$AB$2,0)),"-")</f>
        <v>-</v>
      </c>
      <c r="G30" s="13" t="str">
        <f ca="1">IFERROR(INDEX(MF2図鑑!$Q$3:$V$668,MATCH($B29,MF2図鑑!$B$3:$B$668,0),MATCH(G28,MF2図鑑!$W$2:$AB$2,0)),"-")</f>
        <v>-</v>
      </c>
      <c r="H30" s="13" t="str">
        <f ca="1">IFERROR(INDEX(MF2図鑑!$Q$3:$V$668,MATCH($B29,MF2図鑑!$B$3:$B$668,0),MATCH(H28,MF2図鑑!$W$2:$AB$2,0)),"-")</f>
        <v>-</v>
      </c>
      <c r="I30" s="13" t="str">
        <f ca="1">IFERROR(INDEX(MF2図鑑!$Q$3:$V$668,MATCH($B29,MF2図鑑!$B$3:$B$668,0),MATCH(I28,MF2図鑑!$W$2:$AB$2,0)),"-")</f>
        <v>-</v>
      </c>
      <c r="K30" s="26" t="s">
        <v>135</v>
      </c>
      <c r="L30" s="26">
        <v>1.5</v>
      </c>
      <c r="N30" s="26">
        <v>4</v>
      </c>
      <c r="O30" s="27" t="s">
        <v>1244</v>
      </c>
      <c r="P30" s="28"/>
      <c r="Q30" s="32"/>
      <c r="AA30" s="2" t="str">
        <f>INDEX(MF2図鑑!$B$3:$B$668,(ROW()-ROW(AA$2)),1)</f>
        <v>ポワゾン(レア1)</v>
      </c>
    </row>
    <row r="31" spans="1:27" x14ac:dyDescent="0.15">
      <c r="A31" s="14"/>
      <c r="B31" s="15"/>
      <c r="C31" s="13" t="s">
        <v>1220</v>
      </c>
      <c r="D31" s="13" t="str">
        <f ca="1">IFERROR(INDEX(MF2図鑑!$AC$3:$AH$668,MATCH($B29,MF2図鑑!$B$3:$B$668,0),MATCH(D28,MF2図鑑!$AC$2:$AH$2,0)),"-")</f>
        <v>-</v>
      </c>
      <c r="E31" s="13" t="str">
        <f ca="1">IFERROR(INDEX(MF2図鑑!$AC$3:$AH$668,MATCH($B29,MF2図鑑!$B$3:$B$668,0),MATCH(E28,MF2図鑑!$AC$2:$AH$2,0)),"-")</f>
        <v>-</v>
      </c>
      <c r="F31" s="13" t="str">
        <f ca="1">IFERROR(INDEX(MF2図鑑!$AC$3:$AH$668,MATCH($B29,MF2図鑑!$B$3:$B$668,0),MATCH(F28,MF2図鑑!$AC$2:$AH$2,0)),"-")</f>
        <v>-</v>
      </c>
      <c r="G31" s="13" t="str">
        <f ca="1">IFERROR(INDEX(MF2図鑑!$AC$3:$AH$668,MATCH($B29,MF2図鑑!$B$3:$B$668,0),MATCH(G28,MF2図鑑!$AC$2:$AH$2,0)),"-")</f>
        <v>-</v>
      </c>
      <c r="H31" s="13" t="str">
        <f ca="1">IFERROR(INDEX(MF2図鑑!$AC$3:$AH$668,MATCH($B29,MF2図鑑!$B$3:$B$668,0),MATCH(H28,MF2図鑑!$AC$2:$AH$2,0)),"-")</f>
        <v>-</v>
      </c>
      <c r="I31" s="13" t="str">
        <f ca="1">IFERROR(INDEX(MF2図鑑!$AC$3:$AH$668,MATCH($B29,MF2図鑑!$B$3:$B$668,0),MATCH(I28,MF2図鑑!$AC$2:$AH$2,0)),"-")</f>
        <v>-</v>
      </c>
      <c r="K31" s="26" t="s">
        <v>144</v>
      </c>
      <c r="L31" s="26">
        <v>1</v>
      </c>
      <c r="N31" s="26">
        <v>3</v>
      </c>
      <c r="O31" s="27" t="s">
        <v>1245</v>
      </c>
      <c r="P31" s="28"/>
      <c r="Q31" s="32"/>
      <c r="AA31" s="2" t="str">
        <f>INDEX(MF2図鑑!$B$3:$B$668,(ROW()-ROW(AA$2)),1)</f>
        <v>ポワゾン(レア2)</v>
      </c>
    </row>
    <row r="32" spans="1:27" x14ac:dyDescent="0.15">
      <c r="A32" s="14"/>
      <c r="B32" s="16"/>
      <c r="C32" s="17"/>
      <c r="D32" s="17" t="s">
        <v>114</v>
      </c>
      <c r="E32" s="17" t="s">
        <v>115</v>
      </c>
      <c r="F32" s="17" t="s">
        <v>116</v>
      </c>
      <c r="G32" s="17" t="s">
        <v>117</v>
      </c>
      <c r="H32" s="17" t="s">
        <v>118</v>
      </c>
      <c r="I32" s="17" t="s">
        <v>119</v>
      </c>
      <c r="K32" s="26" t="s">
        <v>134</v>
      </c>
      <c r="L32" s="26">
        <v>0.5</v>
      </c>
      <c r="N32" s="26">
        <v>2</v>
      </c>
      <c r="O32" s="27" t="s">
        <v>1246</v>
      </c>
      <c r="P32" s="28"/>
      <c r="Q32" s="32"/>
      <c r="AA32" s="2" t="str">
        <f>INDEX(MF2図鑑!$B$3:$B$668,(ROW()-ROW(AA$2)),1)</f>
        <v>カスミ</v>
      </c>
    </row>
    <row r="33" spans="1:27" x14ac:dyDescent="0.15">
      <c r="A33" s="14"/>
      <c r="B33" s="18" t="str">
        <f ca="1">IFERROR(INDEX(MF2図鑑!$B$3:$B$668,Z33,),"該当なし")</f>
        <v>該当なし</v>
      </c>
      <c r="C33" s="17" t="s">
        <v>1209</v>
      </c>
      <c r="D33" s="17" t="str">
        <f ca="1">IFERROR(INDEX(MF2図鑑!$W$3:$AB$668,MATCH($B33,MF2図鑑!$B$3:$B$668,0),MATCH(D32,MF2図鑑!$W$2:$AB$2,0)),"-")</f>
        <v>-</v>
      </c>
      <c r="E33" s="17" t="str">
        <f ca="1">IFERROR(INDEX(MF2図鑑!$W$3:$AB$668,MATCH($B33,MF2図鑑!$B$3:$B$668,0),MATCH(E32,MF2図鑑!$W$2:$AB$2,0)),"-")</f>
        <v>-</v>
      </c>
      <c r="F33" s="17" t="str">
        <f ca="1">IFERROR(INDEX(MF2図鑑!$W$3:$AB$668,MATCH($B33,MF2図鑑!$B$3:$B$668,0),MATCH(F32,MF2図鑑!$W$2:$AB$2,0)),"-")</f>
        <v>-</v>
      </c>
      <c r="G33" s="17" t="str">
        <f ca="1">IFERROR(INDEX(MF2図鑑!$W$3:$AB$668,MATCH($B33,MF2図鑑!$B$3:$B$668,0),MATCH(G32,MF2図鑑!$W$2:$AB$2,0)),"-")</f>
        <v>-</v>
      </c>
      <c r="H33" s="17" t="str">
        <f ca="1">IFERROR(INDEX(MF2図鑑!$W$3:$AB$668,MATCH($B33,MF2図鑑!$B$3:$B$668,0),MATCH(H32,MF2図鑑!$W$2:$AB$2,0)),"-")</f>
        <v>-</v>
      </c>
      <c r="I33" s="17" t="str">
        <f ca="1">IFERROR(INDEX(MF2図鑑!$W$3:$AB$668,MATCH($B33,MF2図鑑!$B$3:$B$668,0),MATCH(I32,MF2図鑑!$W$2:$AB$2,0)),"-")</f>
        <v>-</v>
      </c>
      <c r="K33" s="26" t="s">
        <v>133</v>
      </c>
      <c r="L33" s="26">
        <v>0</v>
      </c>
      <c r="N33" s="26">
        <v>1</v>
      </c>
      <c r="O33" s="27" t="s">
        <v>1247</v>
      </c>
      <c r="P33" s="28"/>
      <c r="Q33" s="32"/>
      <c r="Z33" s="2" t="str">
        <f ca="1">IFERROR(MATCH($Z$15,OFFSET(MF2図鑑!$BF$3,Z29,0,ROWS(MF2図鑑!$BF$3:$BF$668)-Z29,1),0)+Z29,"NA")</f>
        <v>NA</v>
      </c>
      <c r="AA33" s="2" t="str">
        <f>INDEX(MF2図鑑!$B$3:$B$668,(ROW()-ROW(AA$2)),1)</f>
        <v>カスミ(レア1)</v>
      </c>
    </row>
    <row r="34" spans="1:27" x14ac:dyDescent="0.15">
      <c r="A34" s="14"/>
      <c r="B34" s="18"/>
      <c r="C34" s="17" t="s">
        <v>106</v>
      </c>
      <c r="D34" s="17" t="str">
        <f ca="1">IFERROR(INDEX(MF2図鑑!$Q$3:$V$668,MATCH($B33,MF2図鑑!$B$3:$B$668,0),MATCH(D32,MF2図鑑!$W$2:$AB$2,0)),"-")</f>
        <v>-</v>
      </c>
      <c r="E34" s="17" t="str">
        <f ca="1">IFERROR(INDEX(MF2図鑑!$Q$3:$V$668,MATCH($B33,MF2図鑑!$B$3:$B$668,0),MATCH(E32,MF2図鑑!$W$2:$AB$2,0)),"-")</f>
        <v>-</v>
      </c>
      <c r="F34" s="17" t="str">
        <f ca="1">IFERROR(INDEX(MF2図鑑!$Q$3:$V$668,MATCH($B33,MF2図鑑!$B$3:$B$668,0),MATCH(F32,MF2図鑑!$W$2:$AB$2,0)),"-")</f>
        <v>-</v>
      </c>
      <c r="G34" s="17" t="str">
        <f ca="1">IFERROR(INDEX(MF2図鑑!$Q$3:$V$668,MATCH($B33,MF2図鑑!$B$3:$B$668,0),MATCH(G32,MF2図鑑!$W$2:$AB$2,0)),"-")</f>
        <v>-</v>
      </c>
      <c r="H34" s="17" t="str">
        <f ca="1">IFERROR(INDEX(MF2図鑑!$Q$3:$V$668,MATCH($B33,MF2図鑑!$B$3:$B$668,0),MATCH(H32,MF2図鑑!$W$2:$AB$2,0)),"-")</f>
        <v>-</v>
      </c>
      <c r="I34" s="17" t="str">
        <f ca="1">IFERROR(INDEX(MF2図鑑!$Q$3:$V$668,MATCH($B33,MF2図鑑!$B$3:$B$668,0),MATCH(I32,MF2図鑑!$W$2:$AB$2,0)),"-")</f>
        <v>-</v>
      </c>
      <c r="N34" s="26">
        <v>0</v>
      </c>
      <c r="O34" s="27" t="s">
        <v>1248</v>
      </c>
      <c r="P34" s="28"/>
      <c r="Q34" s="32"/>
      <c r="AA34" s="2" t="str">
        <f>INDEX(MF2図鑑!$B$3:$B$668,(ROW()-ROW(AA$2)),1)</f>
        <v>カスミ(レア2)</v>
      </c>
    </row>
    <row r="35" spans="1:27" x14ac:dyDescent="0.15">
      <c r="A35" s="14"/>
      <c r="B35" s="19"/>
      <c r="C35" s="17" t="s">
        <v>1220</v>
      </c>
      <c r="D35" s="17" t="str">
        <f ca="1">IFERROR(INDEX(MF2図鑑!$AC$3:$AH$668,MATCH($B33,MF2図鑑!$B$3:$B$668,0),MATCH(D32,MF2図鑑!$AC$2:$AH$2,0)),"-")</f>
        <v>-</v>
      </c>
      <c r="E35" s="17" t="str">
        <f ca="1">IFERROR(INDEX(MF2図鑑!$AC$3:$AH$668,MATCH($B33,MF2図鑑!$B$3:$B$668,0),MATCH(E32,MF2図鑑!$AC$2:$AH$2,0)),"-")</f>
        <v>-</v>
      </c>
      <c r="F35" s="17" t="str">
        <f ca="1">IFERROR(INDEX(MF2図鑑!$AC$3:$AH$668,MATCH($B33,MF2図鑑!$B$3:$B$668,0),MATCH(F32,MF2図鑑!$AC$2:$AH$2,0)),"-")</f>
        <v>-</v>
      </c>
      <c r="G35" s="17" t="str">
        <f ca="1">IFERROR(INDEX(MF2図鑑!$AC$3:$AH$668,MATCH($B33,MF2図鑑!$B$3:$B$668,0),MATCH(G32,MF2図鑑!$AC$2:$AH$2,0)),"-")</f>
        <v>-</v>
      </c>
      <c r="H35" s="17" t="str">
        <f ca="1">IFERROR(INDEX(MF2図鑑!$AC$3:$AH$668,MATCH($B33,MF2図鑑!$B$3:$B$668,0),MATCH(H32,MF2図鑑!$AC$2:$AH$2,0)),"-")</f>
        <v>-</v>
      </c>
      <c r="I35" s="17" t="str">
        <f ca="1">IFERROR(INDEX(MF2図鑑!$AC$3:$AH$668,MATCH($B33,MF2図鑑!$B$3:$B$668,0),MATCH(I32,MF2図鑑!$AC$2:$AH$2,0)),"-")</f>
        <v>-</v>
      </c>
      <c r="AA35" s="2" t="str">
        <f>INDEX(MF2図鑑!$B$3:$B$668,(ROW()-ROW(AA$2)),1)</f>
        <v>カスミ(レア3)</v>
      </c>
    </row>
    <row r="36" spans="1:27" x14ac:dyDescent="0.15">
      <c r="A36" s="14"/>
      <c r="B36" s="12"/>
      <c r="C36" s="13"/>
      <c r="D36" s="13" t="s">
        <v>114</v>
      </c>
      <c r="E36" s="13" t="s">
        <v>115</v>
      </c>
      <c r="F36" s="13" t="s">
        <v>116</v>
      </c>
      <c r="G36" s="13" t="s">
        <v>117</v>
      </c>
      <c r="H36" s="13" t="s">
        <v>118</v>
      </c>
      <c r="I36" s="13" t="s">
        <v>119</v>
      </c>
      <c r="AA36" s="2" t="str">
        <f>INDEX(MF2図鑑!$B$3:$B$668,(ROW()-ROW(AA$2)),1)</f>
        <v>カスミ(レア4)</v>
      </c>
    </row>
    <row r="37" spans="1:27" x14ac:dyDescent="0.15">
      <c r="A37" s="14"/>
      <c r="B37" s="14" t="str">
        <f ca="1">IFERROR(INDEX(MF2図鑑!$B$3:$B$668,Z37,),"該当なし")</f>
        <v>該当なし</v>
      </c>
      <c r="C37" s="13" t="s">
        <v>1209</v>
      </c>
      <c r="D37" s="13" t="str">
        <f ca="1">IFERROR(INDEX(MF2図鑑!$W$3:$AB$668,MATCH($B37,MF2図鑑!$B$3:$B$668,0),MATCH(D36,MF2図鑑!$W$2:$AB$2,0)),"-")</f>
        <v>-</v>
      </c>
      <c r="E37" s="13" t="str">
        <f ca="1">IFERROR(INDEX(MF2図鑑!$W$3:$AB$668,MATCH($B37,MF2図鑑!$B$3:$B$668,0),MATCH(E36,MF2図鑑!$W$2:$AB$2,0)),"-")</f>
        <v>-</v>
      </c>
      <c r="F37" s="13" t="str">
        <f ca="1">IFERROR(INDEX(MF2図鑑!$W$3:$AB$668,MATCH($B37,MF2図鑑!$B$3:$B$668,0),MATCH(F36,MF2図鑑!$W$2:$AB$2,0)),"-")</f>
        <v>-</v>
      </c>
      <c r="G37" s="13" t="str">
        <f ca="1">IFERROR(INDEX(MF2図鑑!$W$3:$AB$668,MATCH($B37,MF2図鑑!$B$3:$B$668,0),MATCH(G36,MF2図鑑!$W$2:$AB$2,0)),"-")</f>
        <v>-</v>
      </c>
      <c r="H37" s="13" t="str">
        <f ca="1">IFERROR(INDEX(MF2図鑑!$W$3:$AB$668,MATCH($B37,MF2図鑑!$B$3:$B$668,0),MATCH(H36,MF2図鑑!$W$2:$AB$2,0)),"-")</f>
        <v>-</v>
      </c>
      <c r="I37" s="13" t="str">
        <f ca="1">IFERROR(INDEX(MF2図鑑!$W$3:$AB$668,MATCH($B37,MF2図鑑!$B$3:$B$668,0),MATCH(I36,MF2図鑑!$W$2:$AB$2,0)),"-")</f>
        <v>-</v>
      </c>
      <c r="Z37" s="2" t="str">
        <f ca="1">IFERROR(MATCH($Z$15,OFFSET(MF2図鑑!$BF$3,Z33,0,ROWS(MF2図鑑!$BF$3:$BF$668)-Z33,1),0)+Z33,"NA")</f>
        <v>NA</v>
      </c>
      <c r="AA37" s="2" t="str">
        <f>INDEX(MF2図鑑!$B$3:$B$668,(ROW()-ROW(AA$2)),1)</f>
        <v>ミーア</v>
      </c>
    </row>
    <row r="38" spans="1:27" x14ac:dyDescent="0.15">
      <c r="A38" s="14"/>
      <c r="B38" s="14"/>
      <c r="C38" s="13" t="s">
        <v>106</v>
      </c>
      <c r="D38" s="13" t="str">
        <f ca="1">IFERROR(INDEX(MF2図鑑!$Q$3:$V$668,MATCH($B37,MF2図鑑!$B$3:$B$668,0),MATCH(D36,MF2図鑑!$W$2:$AB$2,0)),"-")</f>
        <v>-</v>
      </c>
      <c r="E38" s="13" t="str">
        <f ca="1">IFERROR(INDEX(MF2図鑑!$Q$3:$V$668,MATCH($B37,MF2図鑑!$B$3:$B$668,0),MATCH(E36,MF2図鑑!$W$2:$AB$2,0)),"-")</f>
        <v>-</v>
      </c>
      <c r="F38" s="13" t="str">
        <f ca="1">IFERROR(INDEX(MF2図鑑!$Q$3:$V$668,MATCH($B37,MF2図鑑!$B$3:$B$668,0),MATCH(F36,MF2図鑑!$W$2:$AB$2,0)),"-")</f>
        <v>-</v>
      </c>
      <c r="G38" s="13" t="str">
        <f ca="1">IFERROR(INDEX(MF2図鑑!$Q$3:$V$668,MATCH($B37,MF2図鑑!$B$3:$B$668,0),MATCH(G36,MF2図鑑!$W$2:$AB$2,0)),"-")</f>
        <v>-</v>
      </c>
      <c r="H38" s="13" t="str">
        <f ca="1">IFERROR(INDEX(MF2図鑑!$Q$3:$V$668,MATCH($B37,MF2図鑑!$B$3:$B$668,0),MATCH(H36,MF2図鑑!$W$2:$AB$2,0)),"-")</f>
        <v>-</v>
      </c>
      <c r="I38" s="13" t="str">
        <f ca="1">IFERROR(INDEX(MF2図鑑!$Q$3:$V$668,MATCH($B37,MF2図鑑!$B$3:$B$668,0),MATCH(I36,MF2図鑑!$W$2:$AB$2,0)),"-")</f>
        <v>-</v>
      </c>
      <c r="AA38" s="2" t="str">
        <f>INDEX(MF2図鑑!$B$3:$B$668,(ROW()-ROW(AA$2)),1)</f>
        <v>ミーア(レア1)</v>
      </c>
    </row>
    <row r="39" spans="1:27" x14ac:dyDescent="0.15">
      <c r="A39" s="14"/>
      <c r="B39" s="15"/>
      <c r="C39" s="13" t="s">
        <v>1220</v>
      </c>
      <c r="D39" s="13" t="str">
        <f ca="1">IFERROR(INDEX(MF2図鑑!$AC$3:$AH$668,MATCH($B37,MF2図鑑!$B$3:$B$668,0),MATCH(D36,MF2図鑑!$AC$2:$AH$2,0)),"-")</f>
        <v>-</v>
      </c>
      <c r="E39" s="13" t="str">
        <f ca="1">IFERROR(INDEX(MF2図鑑!$AC$3:$AH$668,MATCH($B37,MF2図鑑!$B$3:$B$668,0),MATCH(E36,MF2図鑑!$AC$2:$AH$2,0)),"-")</f>
        <v>-</v>
      </c>
      <c r="F39" s="13" t="str">
        <f ca="1">IFERROR(INDEX(MF2図鑑!$AC$3:$AH$668,MATCH($B37,MF2図鑑!$B$3:$B$668,0),MATCH(F36,MF2図鑑!$AC$2:$AH$2,0)),"-")</f>
        <v>-</v>
      </c>
      <c r="G39" s="13" t="str">
        <f ca="1">IFERROR(INDEX(MF2図鑑!$AC$3:$AH$668,MATCH($B37,MF2図鑑!$B$3:$B$668,0),MATCH(G36,MF2図鑑!$AC$2:$AH$2,0)),"-")</f>
        <v>-</v>
      </c>
      <c r="H39" s="13" t="str">
        <f ca="1">IFERROR(INDEX(MF2図鑑!$AC$3:$AH$668,MATCH($B37,MF2図鑑!$B$3:$B$668,0),MATCH(H36,MF2図鑑!$AC$2:$AH$2,0)),"-")</f>
        <v>-</v>
      </c>
      <c r="I39" s="13" t="str">
        <f ca="1">IFERROR(INDEX(MF2図鑑!$AC$3:$AH$668,MATCH($B37,MF2図鑑!$B$3:$B$668,0),MATCH(I36,MF2図鑑!$AC$2:$AH$2,0)),"-")</f>
        <v>-</v>
      </c>
      <c r="AA39" s="2" t="str">
        <f>INDEX(MF2図鑑!$B$3:$B$668,(ROW()-ROW(AA$2)),1)</f>
        <v>アテナ</v>
      </c>
    </row>
    <row r="40" spans="1:27" x14ac:dyDescent="0.15">
      <c r="A40" s="14"/>
      <c r="B40" s="16"/>
      <c r="C40" s="17"/>
      <c r="D40" s="17" t="s">
        <v>114</v>
      </c>
      <c r="E40" s="17" t="s">
        <v>115</v>
      </c>
      <c r="F40" s="17" t="s">
        <v>116</v>
      </c>
      <c r="G40" s="17" t="s">
        <v>117</v>
      </c>
      <c r="H40" s="17" t="s">
        <v>118</v>
      </c>
      <c r="I40" s="17" t="s">
        <v>119</v>
      </c>
      <c r="AA40" s="2" t="str">
        <f>INDEX(MF2図鑑!$B$3:$B$668,(ROW()-ROW(AA$2)),1)</f>
        <v>ドラゴン</v>
      </c>
    </row>
    <row r="41" spans="1:27" x14ac:dyDescent="0.15">
      <c r="A41" s="14"/>
      <c r="B41" s="18" t="str">
        <f ca="1">IFERROR(INDEX(MF2図鑑!$B$3:$B$668,Z41,),"該当なし")</f>
        <v>該当なし</v>
      </c>
      <c r="C41" s="17" t="s">
        <v>1209</v>
      </c>
      <c r="D41" s="17" t="str">
        <f ca="1">IFERROR(INDEX(MF2図鑑!$W$3:$AB$668,MATCH($B41,MF2図鑑!$B$3:$B$668,0),MATCH(D40,MF2図鑑!$W$2:$AB$2,0)),"-")</f>
        <v>-</v>
      </c>
      <c r="E41" s="17" t="str">
        <f ca="1">IFERROR(INDEX(MF2図鑑!$W$3:$AB$668,MATCH($B41,MF2図鑑!$B$3:$B$668,0),MATCH(E40,MF2図鑑!$W$2:$AB$2,0)),"-")</f>
        <v>-</v>
      </c>
      <c r="F41" s="17" t="str">
        <f ca="1">IFERROR(INDEX(MF2図鑑!$W$3:$AB$668,MATCH($B41,MF2図鑑!$B$3:$B$668,0),MATCH(F40,MF2図鑑!$W$2:$AB$2,0)),"-")</f>
        <v>-</v>
      </c>
      <c r="G41" s="17" t="str">
        <f ca="1">IFERROR(INDEX(MF2図鑑!$W$3:$AB$668,MATCH($B41,MF2図鑑!$B$3:$B$668,0),MATCH(G40,MF2図鑑!$W$2:$AB$2,0)),"-")</f>
        <v>-</v>
      </c>
      <c r="H41" s="17" t="str">
        <f ca="1">IFERROR(INDEX(MF2図鑑!$W$3:$AB$668,MATCH($B41,MF2図鑑!$B$3:$B$668,0),MATCH(H40,MF2図鑑!$W$2:$AB$2,0)),"-")</f>
        <v>-</v>
      </c>
      <c r="I41" s="17" t="str">
        <f ca="1">IFERROR(INDEX(MF2図鑑!$W$3:$AB$668,MATCH($B41,MF2図鑑!$B$3:$B$668,0),MATCH(I40,MF2図鑑!$W$2:$AB$2,0)),"-")</f>
        <v>-</v>
      </c>
      <c r="Z41" s="2" t="str">
        <f ca="1">IFERROR(MATCH($Z$15,OFFSET(MF2図鑑!$BF$3,Z37,0,ROWS(MF2図鑑!$BF$3:$BF$668)-Z37,1),0)+Z37,"NA")</f>
        <v>NA</v>
      </c>
      <c r="AA41" s="2" t="str">
        <f>INDEX(MF2図鑑!$B$3:$B$668,(ROW()-ROW(AA$2)),1)</f>
        <v>ドラゴン(特殊)</v>
      </c>
    </row>
    <row r="42" spans="1:27" x14ac:dyDescent="0.15">
      <c r="A42" s="14"/>
      <c r="B42" s="18"/>
      <c r="C42" s="17" t="s">
        <v>106</v>
      </c>
      <c r="D42" s="17" t="str">
        <f ca="1">IFERROR(INDEX(MF2図鑑!$Q$3:$V$668,MATCH($B41,MF2図鑑!$B$3:$B$668,0),MATCH(D40,MF2図鑑!$W$2:$AB$2,0)),"-")</f>
        <v>-</v>
      </c>
      <c r="E42" s="17" t="str">
        <f ca="1">IFERROR(INDEX(MF2図鑑!$Q$3:$V$668,MATCH($B41,MF2図鑑!$B$3:$B$668,0),MATCH(E40,MF2図鑑!$W$2:$AB$2,0)),"-")</f>
        <v>-</v>
      </c>
      <c r="F42" s="17" t="str">
        <f ca="1">IFERROR(INDEX(MF2図鑑!$Q$3:$V$668,MATCH($B41,MF2図鑑!$B$3:$B$668,0),MATCH(F40,MF2図鑑!$W$2:$AB$2,0)),"-")</f>
        <v>-</v>
      </c>
      <c r="G42" s="17" t="str">
        <f ca="1">IFERROR(INDEX(MF2図鑑!$Q$3:$V$668,MATCH($B41,MF2図鑑!$B$3:$B$668,0),MATCH(G40,MF2図鑑!$W$2:$AB$2,0)),"-")</f>
        <v>-</v>
      </c>
      <c r="H42" s="17" t="str">
        <f ca="1">IFERROR(INDEX(MF2図鑑!$Q$3:$V$668,MATCH($B41,MF2図鑑!$B$3:$B$668,0),MATCH(H40,MF2図鑑!$W$2:$AB$2,0)),"-")</f>
        <v>-</v>
      </c>
      <c r="I42" s="17" t="str">
        <f ca="1">IFERROR(INDEX(MF2図鑑!$Q$3:$V$668,MATCH($B41,MF2図鑑!$B$3:$B$668,0),MATCH(I40,MF2図鑑!$W$2:$AB$2,0)),"-")</f>
        <v>-</v>
      </c>
      <c r="AA42" s="2" t="str">
        <f>INDEX(MF2図鑑!$B$3:$B$668,(ROW()-ROW(AA$2)),1)</f>
        <v>コーカサス</v>
      </c>
    </row>
    <row r="43" spans="1:27" x14ac:dyDescent="0.15">
      <c r="A43" s="14"/>
      <c r="B43" s="19"/>
      <c r="C43" s="17" t="s">
        <v>1220</v>
      </c>
      <c r="D43" s="17" t="str">
        <f ca="1">IFERROR(INDEX(MF2図鑑!$AC$3:$AH$668,MATCH($B41,MF2図鑑!$B$3:$B$668,0),MATCH(D40,MF2図鑑!$AC$2:$AH$2,0)),"-")</f>
        <v>-</v>
      </c>
      <c r="E43" s="17" t="str">
        <f ca="1">IFERROR(INDEX(MF2図鑑!$AC$3:$AH$668,MATCH($B41,MF2図鑑!$B$3:$B$668,0),MATCH(E40,MF2図鑑!$AC$2:$AH$2,0)),"-")</f>
        <v>-</v>
      </c>
      <c r="F43" s="17" t="str">
        <f ca="1">IFERROR(INDEX(MF2図鑑!$AC$3:$AH$668,MATCH($B41,MF2図鑑!$B$3:$B$668,0),MATCH(F40,MF2図鑑!$AC$2:$AH$2,0)),"-")</f>
        <v>-</v>
      </c>
      <c r="G43" s="17" t="str">
        <f ca="1">IFERROR(INDEX(MF2図鑑!$AC$3:$AH$668,MATCH($B41,MF2図鑑!$B$3:$B$668,0),MATCH(G40,MF2図鑑!$AC$2:$AH$2,0)),"-")</f>
        <v>-</v>
      </c>
      <c r="H43" s="17" t="str">
        <f ca="1">IFERROR(INDEX(MF2図鑑!$AC$3:$AH$668,MATCH($B41,MF2図鑑!$B$3:$B$668,0),MATCH(H40,MF2図鑑!$AC$2:$AH$2,0)),"-")</f>
        <v>-</v>
      </c>
      <c r="I43" s="17" t="str">
        <f ca="1">IFERROR(INDEX(MF2図鑑!$AC$3:$AH$668,MATCH($B41,MF2図鑑!$B$3:$B$668,0),MATCH(I40,MF2図鑑!$AC$2:$AH$2,0)),"-")</f>
        <v>-</v>
      </c>
      <c r="AA43" s="2" t="str">
        <f>INDEX(MF2図鑑!$B$3:$B$668,(ROW()-ROW(AA$2)),1)</f>
        <v>テクノドラゴン</v>
      </c>
    </row>
    <row r="44" spans="1:27" x14ac:dyDescent="0.15">
      <c r="A44" s="14"/>
      <c r="B44" s="12"/>
      <c r="C44" s="13"/>
      <c r="D44" s="13" t="s">
        <v>114</v>
      </c>
      <c r="E44" s="13" t="s">
        <v>115</v>
      </c>
      <c r="F44" s="13" t="s">
        <v>116</v>
      </c>
      <c r="G44" s="13" t="s">
        <v>117</v>
      </c>
      <c r="H44" s="13" t="s">
        <v>118</v>
      </c>
      <c r="I44" s="13" t="s">
        <v>119</v>
      </c>
      <c r="AA44" s="2" t="str">
        <f>INDEX(MF2図鑑!$B$3:$B$668,(ROW()-ROW(AA$2)),1)</f>
        <v>テクノドラゴン(特殊)</v>
      </c>
    </row>
    <row r="45" spans="1:27" x14ac:dyDescent="0.15">
      <c r="A45" s="14"/>
      <c r="B45" s="14" t="str">
        <f ca="1">IFERROR(INDEX(MF2図鑑!$B$3:$B$668,Z45,),"該当なし")</f>
        <v>該当なし</v>
      </c>
      <c r="C45" s="13" t="s">
        <v>1209</v>
      </c>
      <c r="D45" s="13" t="str">
        <f ca="1">IFERROR(INDEX(MF2図鑑!$W$3:$AB$668,MATCH($B45,MF2図鑑!$B$3:$B$668,0),MATCH(D44,MF2図鑑!$W$2:$AB$2,0)),"-")</f>
        <v>-</v>
      </c>
      <c r="E45" s="13" t="str">
        <f ca="1">IFERROR(INDEX(MF2図鑑!$W$3:$AB$668,MATCH($B45,MF2図鑑!$B$3:$B$668,0),MATCH(E44,MF2図鑑!$W$2:$AB$2,0)),"-")</f>
        <v>-</v>
      </c>
      <c r="F45" s="13" t="str">
        <f ca="1">IFERROR(INDEX(MF2図鑑!$W$3:$AB$668,MATCH($B45,MF2図鑑!$B$3:$B$668,0),MATCH(F44,MF2図鑑!$W$2:$AB$2,0)),"-")</f>
        <v>-</v>
      </c>
      <c r="G45" s="13" t="str">
        <f ca="1">IFERROR(INDEX(MF2図鑑!$W$3:$AB$668,MATCH($B45,MF2図鑑!$B$3:$B$668,0),MATCH(G44,MF2図鑑!$W$2:$AB$2,0)),"-")</f>
        <v>-</v>
      </c>
      <c r="H45" s="13" t="str">
        <f ca="1">IFERROR(INDEX(MF2図鑑!$W$3:$AB$668,MATCH($B45,MF2図鑑!$B$3:$B$668,0),MATCH(H44,MF2図鑑!$W$2:$AB$2,0)),"-")</f>
        <v>-</v>
      </c>
      <c r="I45" s="13" t="str">
        <f ca="1">IFERROR(INDEX(MF2図鑑!$W$3:$AB$668,MATCH($B45,MF2図鑑!$B$3:$B$668,0),MATCH(I44,MF2図鑑!$W$2:$AB$2,0)),"-")</f>
        <v>-</v>
      </c>
      <c r="Z45" s="2" t="str">
        <f ca="1">IFERROR(MATCH($Z$15,OFFSET(MF2図鑑!$BF$3,Z41,0,ROWS(MF2図鑑!$BF$3:$BF$668)-Z41,1),0)+Z41,"NA")</f>
        <v>NA</v>
      </c>
      <c r="AA45" s="2" t="str">
        <f>INDEX(MF2図鑑!$B$3:$B$668,(ROW()-ROW(AA$2)),1)</f>
        <v>ジハード</v>
      </c>
    </row>
    <row r="46" spans="1:27" x14ac:dyDescent="0.15">
      <c r="A46" s="14"/>
      <c r="B46" s="14"/>
      <c r="C46" s="13" t="s">
        <v>106</v>
      </c>
      <c r="D46" s="13" t="str">
        <f ca="1">IFERROR(INDEX(MF2図鑑!$Q$3:$V$668,MATCH($B45,MF2図鑑!$B$3:$B$668,0),MATCH(D44,MF2図鑑!$W$2:$AB$2,0)),"-")</f>
        <v>-</v>
      </c>
      <c r="E46" s="13" t="str">
        <f ca="1">IFERROR(INDEX(MF2図鑑!$Q$3:$V$668,MATCH($B45,MF2図鑑!$B$3:$B$668,0),MATCH(E44,MF2図鑑!$W$2:$AB$2,0)),"-")</f>
        <v>-</v>
      </c>
      <c r="F46" s="13" t="str">
        <f ca="1">IFERROR(INDEX(MF2図鑑!$Q$3:$V$668,MATCH($B45,MF2図鑑!$B$3:$B$668,0),MATCH(F44,MF2図鑑!$W$2:$AB$2,0)),"-")</f>
        <v>-</v>
      </c>
      <c r="G46" s="13" t="str">
        <f ca="1">IFERROR(INDEX(MF2図鑑!$Q$3:$V$668,MATCH($B45,MF2図鑑!$B$3:$B$668,0),MATCH(G44,MF2図鑑!$W$2:$AB$2,0)),"-")</f>
        <v>-</v>
      </c>
      <c r="H46" s="13" t="str">
        <f ca="1">IFERROR(INDEX(MF2図鑑!$Q$3:$V$668,MATCH($B45,MF2図鑑!$B$3:$B$668,0),MATCH(H44,MF2図鑑!$W$2:$AB$2,0)),"-")</f>
        <v>-</v>
      </c>
      <c r="I46" s="13" t="str">
        <f ca="1">IFERROR(INDEX(MF2図鑑!$Q$3:$V$668,MATCH($B45,MF2図鑑!$B$3:$B$668,0),MATCH(I44,MF2図鑑!$W$2:$AB$2,0)),"-")</f>
        <v>-</v>
      </c>
      <c r="AA46" s="2" t="str">
        <f>INDEX(MF2図鑑!$B$3:$B$668,(ROW()-ROW(AA$2)),1)</f>
        <v>アーマードラゴン</v>
      </c>
    </row>
    <row r="47" spans="1:27" x14ac:dyDescent="0.15">
      <c r="A47" s="14"/>
      <c r="B47" s="15"/>
      <c r="C47" s="13" t="s">
        <v>1220</v>
      </c>
      <c r="D47" s="13" t="str">
        <f ca="1">IFERROR(INDEX(MF2図鑑!$AC$3:$AH$668,MATCH($B45,MF2図鑑!$B$3:$B$668,0),MATCH(D44,MF2図鑑!$AC$2:$AH$2,0)),"-")</f>
        <v>-</v>
      </c>
      <c r="E47" s="13" t="str">
        <f ca="1">IFERROR(INDEX(MF2図鑑!$AC$3:$AH$668,MATCH($B45,MF2図鑑!$B$3:$B$668,0),MATCH(E44,MF2図鑑!$AC$2:$AH$2,0)),"-")</f>
        <v>-</v>
      </c>
      <c r="F47" s="13" t="str">
        <f ca="1">IFERROR(INDEX(MF2図鑑!$AC$3:$AH$668,MATCH($B45,MF2図鑑!$B$3:$B$668,0),MATCH(F44,MF2図鑑!$AC$2:$AH$2,0)),"-")</f>
        <v>-</v>
      </c>
      <c r="G47" s="13" t="str">
        <f ca="1">IFERROR(INDEX(MF2図鑑!$AC$3:$AH$668,MATCH($B45,MF2図鑑!$B$3:$B$668,0),MATCH(G44,MF2図鑑!$AC$2:$AH$2,0)),"-")</f>
        <v>-</v>
      </c>
      <c r="H47" s="13" t="str">
        <f ca="1">IFERROR(INDEX(MF2図鑑!$AC$3:$AH$668,MATCH($B45,MF2図鑑!$B$3:$B$668,0),MATCH(H44,MF2図鑑!$AC$2:$AH$2,0)),"-")</f>
        <v>-</v>
      </c>
      <c r="I47" s="13" t="str">
        <f ca="1">IFERROR(INDEX(MF2図鑑!$AC$3:$AH$668,MATCH($B45,MF2図鑑!$B$3:$B$668,0),MATCH(I44,MF2図鑑!$AC$2:$AH$2,0)),"-")</f>
        <v>-</v>
      </c>
      <c r="AA47" s="2" t="str">
        <f>INDEX(MF2図鑑!$B$3:$B$668,(ROW()-ROW(AA$2)),1)</f>
        <v>クラスター</v>
      </c>
    </row>
    <row r="48" spans="1:27" x14ac:dyDescent="0.15">
      <c r="A48" s="14"/>
      <c r="B48" s="16"/>
      <c r="C48" s="17"/>
      <c r="D48" s="17" t="s">
        <v>114</v>
      </c>
      <c r="E48" s="17" t="s">
        <v>115</v>
      </c>
      <c r="F48" s="17" t="s">
        <v>116</v>
      </c>
      <c r="G48" s="17" t="s">
        <v>117</v>
      </c>
      <c r="H48" s="17" t="s">
        <v>118</v>
      </c>
      <c r="I48" s="17" t="s">
        <v>119</v>
      </c>
      <c r="AA48" s="2" t="str">
        <f>INDEX(MF2図鑑!$B$3:$B$668,(ROW()-ROW(AA$2)),1)</f>
        <v>クレバス</v>
      </c>
    </row>
    <row r="49" spans="1:27" x14ac:dyDescent="0.15">
      <c r="A49" s="14"/>
      <c r="B49" s="18" t="str">
        <f ca="1">IFERROR(INDEX(MF2図鑑!$B$3:$B$668,Z49,),"該当なし")</f>
        <v>該当なし</v>
      </c>
      <c r="C49" s="17" t="s">
        <v>1209</v>
      </c>
      <c r="D49" s="17" t="str">
        <f ca="1">IFERROR(INDEX(MF2図鑑!$W$3:$AB$668,MATCH($B49,MF2図鑑!$B$3:$B$668,0),MATCH(D48,MF2図鑑!$W$2:$AB$2,0)),"-")</f>
        <v>-</v>
      </c>
      <c r="E49" s="17" t="str">
        <f ca="1">IFERROR(INDEX(MF2図鑑!$W$3:$AB$668,MATCH($B49,MF2図鑑!$B$3:$B$668,0),MATCH(E48,MF2図鑑!$W$2:$AB$2,0)),"-")</f>
        <v>-</v>
      </c>
      <c r="F49" s="17" t="str">
        <f ca="1">IFERROR(INDEX(MF2図鑑!$W$3:$AB$668,MATCH($B49,MF2図鑑!$B$3:$B$668,0),MATCH(F48,MF2図鑑!$W$2:$AB$2,0)),"-")</f>
        <v>-</v>
      </c>
      <c r="G49" s="17" t="str">
        <f ca="1">IFERROR(INDEX(MF2図鑑!$W$3:$AB$668,MATCH($B49,MF2図鑑!$B$3:$B$668,0),MATCH(G48,MF2図鑑!$W$2:$AB$2,0)),"-")</f>
        <v>-</v>
      </c>
      <c r="H49" s="17" t="str">
        <f ca="1">IFERROR(INDEX(MF2図鑑!$W$3:$AB$668,MATCH($B49,MF2図鑑!$B$3:$B$668,0),MATCH(H48,MF2図鑑!$W$2:$AB$2,0)),"-")</f>
        <v>-</v>
      </c>
      <c r="I49" s="17" t="str">
        <f ca="1">IFERROR(INDEX(MF2図鑑!$W$3:$AB$668,MATCH($B49,MF2図鑑!$B$3:$B$668,0),MATCH(I48,MF2図鑑!$W$2:$AB$2,0)),"-")</f>
        <v>-</v>
      </c>
      <c r="Z49" s="2" t="str">
        <f ca="1">IFERROR(MATCH($Z$15,OFFSET(MF2図鑑!$BF$3,Z45,0,ROWS(MF2図鑑!$BF$3:$BF$668)-Z45,1),0)+Z45,"NA")</f>
        <v>NA</v>
      </c>
      <c r="AA49" s="2" t="str">
        <f>INDEX(MF2図鑑!$B$3:$B$668,(ROW()-ROW(AA$2)),1)</f>
        <v>ガリエル</v>
      </c>
    </row>
    <row r="50" spans="1:27" x14ac:dyDescent="0.15">
      <c r="A50" s="14"/>
      <c r="B50" s="18"/>
      <c r="C50" s="17" t="s">
        <v>106</v>
      </c>
      <c r="D50" s="17" t="str">
        <f ca="1">IFERROR(INDEX(MF2図鑑!$Q$3:$V$668,MATCH($B49,MF2図鑑!$B$3:$B$668,0),MATCH(D48,MF2図鑑!$W$2:$AB$2,0)),"-")</f>
        <v>-</v>
      </c>
      <c r="E50" s="17" t="str">
        <f ca="1">IFERROR(INDEX(MF2図鑑!$Q$3:$V$668,MATCH($B49,MF2図鑑!$B$3:$B$668,0),MATCH(E48,MF2図鑑!$W$2:$AB$2,0)),"-")</f>
        <v>-</v>
      </c>
      <c r="F50" s="17" t="str">
        <f ca="1">IFERROR(INDEX(MF2図鑑!$Q$3:$V$668,MATCH($B49,MF2図鑑!$B$3:$B$668,0),MATCH(F48,MF2図鑑!$W$2:$AB$2,0)),"-")</f>
        <v>-</v>
      </c>
      <c r="G50" s="17" t="str">
        <f ca="1">IFERROR(INDEX(MF2図鑑!$Q$3:$V$668,MATCH($B49,MF2図鑑!$B$3:$B$668,0),MATCH(G48,MF2図鑑!$W$2:$AB$2,0)),"-")</f>
        <v>-</v>
      </c>
      <c r="H50" s="17" t="str">
        <f ca="1">IFERROR(INDEX(MF2図鑑!$Q$3:$V$668,MATCH($B49,MF2図鑑!$B$3:$B$668,0),MATCH(H48,MF2図鑑!$W$2:$AB$2,0)),"-")</f>
        <v>-</v>
      </c>
      <c r="I50" s="17" t="str">
        <f ca="1">IFERROR(INDEX(MF2図鑑!$Q$3:$V$668,MATCH($B49,MF2図鑑!$B$3:$B$668,0),MATCH(I48,MF2図鑑!$W$2:$AB$2,0)),"-")</f>
        <v>-</v>
      </c>
      <c r="AA50" s="2" t="str">
        <f>INDEX(MF2図鑑!$B$3:$B$668,(ROW()-ROW(AA$2)),1)</f>
        <v>オセロット</v>
      </c>
    </row>
    <row r="51" spans="1:27" x14ac:dyDescent="0.15">
      <c r="A51" s="14"/>
      <c r="B51" s="19"/>
      <c r="C51" s="17" t="s">
        <v>1220</v>
      </c>
      <c r="D51" s="17" t="str">
        <f ca="1">IFERROR(INDEX(MF2図鑑!$AC$3:$AH$668,MATCH($B49,MF2図鑑!$B$3:$B$668,0),MATCH(D48,MF2図鑑!$AC$2:$AH$2,0)),"-")</f>
        <v>-</v>
      </c>
      <c r="E51" s="17" t="str">
        <f ca="1">IFERROR(INDEX(MF2図鑑!$AC$3:$AH$668,MATCH($B49,MF2図鑑!$B$3:$B$668,0),MATCH(E48,MF2図鑑!$AC$2:$AH$2,0)),"-")</f>
        <v>-</v>
      </c>
      <c r="F51" s="17" t="str">
        <f ca="1">IFERROR(INDEX(MF2図鑑!$AC$3:$AH$668,MATCH($B49,MF2図鑑!$B$3:$B$668,0),MATCH(F48,MF2図鑑!$AC$2:$AH$2,0)),"-")</f>
        <v>-</v>
      </c>
      <c r="G51" s="17" t="str">
        <f ca="1">IFERROR(INDEX(MF2図鑑!$AC$3:$AH$668,MATCH($B49,MF2図鑑!$B$3:$B$668,0),MATCH(G48,MF2図鑑!$AC$2:$AH$2,0)),"-")</f>
        <v>-</v>
      </c>
      <c r="H51" s="17" t="str">
        <f ca="1">IFERROR(INDEX(MF2図鑑!$AC$3:$AH$668,MATCH($B49,MF2図鑑!$B$3:$B$668,0),MATCH(H48,MF2図鑑!$AC$2:$AH$2,0)),"-")</f>
        <v>-</v>
      </c>
      <c r="I51" s="17" t="str">
        <f ca="1">IFERROR(INDEX(MF2図鑑!$AC$3:$AH$668,MATCH($B49,MF2図鑑!$B$3:$B$668,0),MATCH(I48,MF2図鑑!$AC$2:$AH$2,0)),"-")</f>
        <v>-</v>
      </c>
      <c r="AA51" s="2" t="str">
        <f>INDEX(MF2図鑑!$B$3:$B$668,(ROW()-ROW(AA$2)),1)</f>
        <v>ドドンゴー</v>
      </c>
    </row>
    <row r="52" spans="1:27" x14ac:dyDescent="0.15">
      <c r="A52" s="14"/>
      <c r="B52" s="12"/>
      <c r="C52" s="13"/>
      <c r="D52" s="13" t="s">
        <v>114</v>
      </c>
      <c r="E52" s="13" t="s">
        <v>115</v>
      </c>
      <c r="F52" s="13" t="s">
        <v>116</v>
      </c>
      <c r="G52" s="13" t="s">
        <v>117</v>
      </c>
      <c r="H52" s="13" t="s">
        <v>118</v>
      </c>
      <c r="I52" s="13" t="s">
        <v>119</v>
      </c>
      <c r="AA52" s="2" t="str">
        <f>INDEX(MF2図鑑!$B$3:$B$668,(ROW()-ROW(AA$2)),1)</f>
        <v>ギドラス</v>
      </c>
    </row>
    <row r="53" spans="1:27" x14ac:dyDescent="0.15">
      <c r="A53" s="14"/>
      <c r="B53" s="14" t="str">
        <f ca="1">IFERROR(INDEX(MF2図鑑!$B$3:$B$668,Z53,),"該当なし")</f>
        <v>該当なし</v>
      </c>
      <c r="C53" s="13" t="s">
        <v>1209</v>
      </c>
      <c r="D53" s="13" t="str">
        <f ca="1">IFERROR(INDEX(MF2図鑑!$W$3:$AB$668,MATCH($B53,MF2図鑑!$B$3:$B$668,0),MATCH(D52,MF2図鑑!$W$2:$AB$2,0)),"-")</f>
        <v>-</v>
      </c>
      <c r="E53" s="13" t="str">
        <f ca="1">IFERROR(INDEX(MF2図鑑!$W$3:$AB$668,MATCH($B53,MF2図鑑!$B$3:$B$668,0),MATCH(E52,MF2図鑑!$W$2:$AB$2,0)),"-")</f>
        <v>-</v>
      </c>
      <c r="F53" s="13" t="str">
        <f ca="1">IFERROR(INDEX(MF2図鑑!$W$3:$AB$668,MATCH($B53,MF2図鑑!$B$3:$B$668,0),MATCH(F52,MF2図鑑!$W$2:$AB$2,0)),"-")</f>
        <v>-</v>
      </c>
      <c r="G53" s="13" t="str">
        <f ca="1">IFERROR(INDEX(MF2図鑑!$W$3:$AB$668,MATCH($B53,MF2図鑑!$B$3:$B$668,0),MATCH(G52,MF2図鑑!$W$2:$AB$2,0)),"-")</f>
        <v>-</v>
      </c>
      <c r="H53" s="13" t="str">
        <f ca="1">IFERROR(INDEX(MF2図鑑!$W$3:$AB$668,MATCH($B53,MF2図鑑!$B$3:$B$668,0),MATCH(H52,MF2図鑑!$W$2:$AB$2,0)),"-")</f>
        <v>-</v>
      </c>
      <c r="I53" s="13" t="str">
        <f ca="1">IFERROR(INDEX(MF2図鑑!$W$3:$AB$668,MATCH($B53,MF2図鑑!$B$3:$B$668,0),MATCH(I52,MF2図鑑!$W$2:$AB$2,0)),"-")</f>
        <v>-</v>
      </c>
      <c r="Z53" s="2" t="str">
        <f ca="1">IFERROR(MATCH($Z$15,OFFSET(MF2図鑑!$BF$3,Z49,0,ROWS(MF2図鑑!$BF$3:$BF$668)-Z49,1),0)+Z49,"NA")</f>
        <v>NA</v>
      </c>
      <c r="AA53" s="2" t="str">
        <f>INDEX(MF2図鑑!$B$3:$B$668,(ROW()-ROW(AA$2)),1)</f>
        <v>ディアボロス</v>
      </c>
    </row>
    <row r="54" spans="1:27" x14ac:dyDescent="0.15">
      <c r="A54" s="14"/>
      <c r="B54" s="14"/>
      <c r="C54" s="13" t="s">
        <v>106</v>
      </c>
      <c r="D54" s="13" t="str">
        <f ca="1">IFERROR(INDEX(MF2図鑑!$Q$3:$V$668,MATCH($B53,MF2図鑑!$B$3:$B$668,0),MATCH(D52,MF2図鑑!$W$2:$AB$2,0)),"-")</f>
        <v>-</v>
      </c>
      <c r="E54" s="13" t="str">
        <f ca="1">IFERROR(INDEX(MF2図鑑!$Q$3:$V$668,MATCH($B53,MF2図鑑!$B$3:$B$668,0),MATCH(E52,MF2図鑑!$W$2:$AB$2,0)),"-")</f>
        <v>-</v>
      </c>
      <c r="F54" s="13" t="str">
        <f ca="1">IFERROR(INDEX(MF2図鑑!$Q$3:$V$668,MATCH($B53,MF2図鑑!$B$3:$B$668,0),MATCH(F52,MF2図鑑!$W$2:$AB$2,0)),"-")</f>
        <v>-</v>
      </c>
      <c r="G54" s="13" t="str">
        <f ca="1">IFERROR(INDEX(MF2図鑑!$Q$3:$V$668,MATCH($B53,MF2図鑑!$B$3:$B$668,0),MATCH(G52,MF2図鑑!$W$2:$AB$2,0)),"-")</f>
        <v>-</v>
      </c>
      <c r="H54" s="13" t="str">
        <f ca="1">IFERROR(INDEX(MF2図鑑!$Q$3:$V$668,MATCH($B53,MF2図鑑!$B$3:$B$668,0),MATCH(H52,MF2図鑑!$W$2:$AB$2,0)),"-")</f>
        <v>-</v>
      </c>
      <c r="I54" s="13" t="str">
        <f ca="1">IFERROR(INDEX(MF2図鑑!$Q$3:$V$668,MATCH($B53,MF2図鑑!$B$3:$B$668,0),MATCH(I52,MF2図鑑!$W$2:$AB$2,0)),"-")</f>
        <v>-</v>
      </c>
      <c r="AA54" s="2" t="str">
        <f>INDEX(MF2図鑑!$B$3:$B$668,(ROW()-ROW(AA$2)),1)</f>
        <v>ラグナロックス</v>
      </c>
    </row>
    <row r="55" spans="1:27" x14ac:dyDescent="0.15">
      <c r="A55" s="14"/>
      <c r="B55" s="15"/>
      <c r="C55" s="13" t="s">
        <v>1220</v>
      </c>
      <c r="D55" s="13" t="str">
        <f ca="1">IFERROR(INDEX(MF2図鑑!$AC$3:$AH$668,MATCH($B53,MF2図鑑!$B$3:$B$668,0),MATCH(D52,MF2図鑑!$AC$2:$AH$2,0)),"-")</f>
        <v>-</v>
      </c>
      <c r="E55" s="13" t="str">
        <f ca="1">IFERROR(INDEX(MF2図鑑!$AC$3:$AH$668,MATCH($B53,MF2図鑑!$B$3:$B$668,0),MATCH(E52,MF2図鑑!$AC$2:$AH$2,0)),"-")</f>
        <v>-</v>
      </c>
      <c r="F55" s="13" t="str">
        <f ca="1">IFERROR(INDEX(MF2図鑑!$AC$3:$AH$668,MATCH($B53,MF2図鑑!$B$3:$B$668,0),MATCH(F52,MF2図鑑!$AC$2:$AH$2,0)),"-")</f>
        <v>-</v>
      </c>
      <c r="G55" s="13" t="str">
        <f ca="1">IFERROR(INDEX(MF2図鑑!$AC$3:$AH$668,MATCH($B53,MF2図鑑!$B$3:$B$668,0),MATCH(G52,MF2図鑑!$AC$2:$AH$2,0)),"-")</f>
        <v>-</v>
      </c>
      <c r="H55" s="13" t="str">
        <f ca="1">IFERROR(INDEX(MF2図鑑!$AC$3:$AH$668,MATCH($B53,MF2図鑑!$B$3:$B$668,0),MATCH(H52,MF2図鑑!$AC$2:$AH$2,0)),"-")</f>
        <v>-</v>
      </c>
      <c r="I55" s="13" t="str">
        <f ca="1">IFERROR(INDEX(MF2図鑑!$AC$3:$AH$668,MATCH($B53,MF2図鑑!$B$3:$B$668,0),MATCH(I52,MF2図鑑!$AC$2:$AH$2,0)),"-")</f>
        <v>-</v>
      </c>
      <c r="AA55" s="2" t="str">
        <f>INDEX(MF2図鑑!$B$3:$B$668,(ROW()-ROW(AA$2)),1)</f>
        <v>ムー</v>
      </c>
    </row>
    <row r="56" spans="1:27" x14ac:dyDescent="0.15">
      <c r="A56" s="14"/>
      <c r="B56" s="16"/>
      <c r="C56" s="17"/>
      <c r="D56" s="17" t="s">
        <v>114</v>
      </c>
      <c r="E56" s="17" t="s">
        <v>115</v>
      </c>
      <c r="F56" s="17" t="s">
        <v>116</v>
      </c>
      <c r="G56" s="17" t="s">
        <v>117</v>
      </c>
      <c r="H56" s="17" t="s">
        <v>118</v>
      </c>
      <c r="I56" s="17" t="s">
        <v>119</v>
      </c>
      <c r="AA56" s="2" t="str">
        <f>INDEX(MF2図鑑!$B$3:$B$668,(ROW()-ROW(AA$2)),1)</f>
        <v>ムー(レア1)</v>
      </c>
    </row>
    <row r="57" spans="1:27" x14ac:dyDescent="0.15">
      <c r="A57" s="14"/>
      <c r="B57" s="18" t="str">
        <f ca="1">IFERROR(INDEX(MF2図鑑!$B$3:$B$668,Z57,),"該当なし")</f>
        <v>該当なし</v>
      </c>
      <c r="C57" s="17" t="s">
        <v>1209</v>
      </c>
      <c r="D57" s="17" t="str">
        <f ca="1">IFERROR(INDEX(MF2図鑑!$W$3:$AB$668,MATCH($B57,MF2図鑑!$B$3:$B$668,0),MATCH(D56,MF2図鑑!$W$2:$AB$2,0)),"-")</f>
        <v>-</v>
      </c>
      <c r="E57" s="17" t="str">
        <f ca="1">IFERROR(INDEX(MF2図鑑!$W$3:$AB$668,MATCH($B57,MF2図鑑!$B$3:$B$668,0),MATCH(E56,MF2図鑑!$W$2:$AB$2,0)),"-")</f>
        <v>-</v>
      </c>
      <c r="F57" s="17" t="str">
        <f ca="1">IFERROR(INDEX(MF2図鑑!$W$3:$AB$668,MATCH($B57,MF2図鑑!$B$3:$B$668,0),MATCH(F56,MF2図鑑!$W$2:$AB$2,0)),"-")</f>
        <v>-</v>
      </c>
      <c r="G57" s="17" t="str">
        <f ca="1">IFERROR(INDEX(MF2図鑑!$W$3:$AB$668,MATCH($B57,MF2図鑑!$B$3:$B$668,0),MATCH(G56,MF2図鑑!$W$2:$AB$2,0)),"-")</f>
        <v>-</v>
      </c>
      <c r="H57" s="17" t="str">
        <f ca="1">IFERROR(INDEX(MF2図鑑!$W$3:$AB$668,MATCH($B57,MF2図鑑!$B$3:$B$668,0),MATCH(H56,MF2図鑑!$W$2:$AB$2,0)),"-")</f>
        <v>-</v>
      </c>
      <c r="I57" s="17" t="str">
        <f ca="1">IFERROR(INDEX(MF2図鑑!$W$3:$AB$668,MATCH($B57,MF2図鑑!$B$3:$B$668,0),MATCH(I56,MF2図鑑!$W$2:$AB$2,0)),"-")</f>
        <v>-</v>
      </c>
      <c r="Z57" s="2" t="str">
        <f ca="1">IFERROR(MATCH($Z$15,OFFSET(MF2図鑑!$BF$3,Z53,0,ROWS(MF2図鑑!$BF$3:$BF$668)-Z53,1),0)+Z53,"NA")</f>
        <v>NA</v>
      </c>
      <c r="AA57" s="2" t="str">
        <f>INDEX(MF2図鑑!$B$3:$B$668,(ROW()-ROW(AA$2)),1)</f>
        <v>フェリオス</v>
      </c>
    </row>
    <row r="58" spans="1:27" x14ac:dyDescent="0.15">
      <c r="A58" s="14"/>
      <c r="B58" s="18"/>
      <c r="C58" s="17" t="s">
        <v>106</v>
      </c>
      <c r="D58" s="17" t="str">
        <f ca="1">IFERROR(INDEX(MF2図鑑!$Q$3:$V$668,MATCH($B57,MF2図鑑!$B$3:$B$668,0),MATCH(D56,MF2図鑑!$W$2:$AB$2,0)),"-")</f>
        <v>-</v>
      </c>
      <c r="E58" s="17" t="str">
        <f ca="1">IFERROR(INDEX(MF2図鑑!$Q$3:$V$668,MATCH($B57,MF2図鑑!$B$3:$B$668,0),MATCH(E56,MF2図鑑!$W$2:$AB$2,0)),"-")</f>
        <v>-</v>
      </c>
      <c r="F58" s="17" t="str">
        <f ca="1">IFERROR(INDEX(MF2図鑑!$Q$3:$V$668,MATCH($B57,MF2図鑑!$B$3:$B$668,0),MATCH(F56,MF2図鑑!$W$2:$AB$2,0)),"-")</f>
        <v>-</v>
      </c>
      <c r="G58" s="17" t="str">
        <f ca="1">IFERROR(INDEX(MF2図鑑!$Q$3:$V$668,MATCH($B57,MF2図鑑!$B$3:$B$668,0),MATCH(G56,MF2図鑑!$W$2:$AB$2,0)),"-")</f>
        <v>-</v>
      </c>
      <c r="H58" s="17" t="str">
        <f ca="1">IFERROR(INDEX(MF2図鑑!$Q$3:$V$668,MATCH($B57,MF2図鑑!$B$3:$B$668,0),MATCH(H56,MF2図鑑!$W$2:$AB$2,0)),"-")</f>
        <v>-</v>
      </c>
      <c r="I58" s="17" t="str">
        <f ca="1">IFERROR(INDEX(MF2図鑑!$Q$3:$V$668,MATCH($B57,MF2図鑑!$B$3:$B$668,0),MATCH(I56,MF2図鑑!$W$2:$AB$2,0)),"-")</f>
        <v>-</v>
      </c>
      <c r="AA58" s="2" t="str">
        <f>INDEX(MF2図鑑!$B$3:$B$668,(ROW()-ROW(AA$2)),1)</f>
        <v>サバット</v>
      </c>
    </row>
    <row r="59" spans="1:27" x14ac:dyDescent="0.15">
      <c r="A59" s="14"/>
      <c r="B59" s="19"/>
      <c r="C59" s="17" t="s">
        <v>1220</v>
      </c>
      <c r="D59" s="17" t="str">
        <f ca="1">IFERROR(INDEX(MF2図鑑!$AC$3:$AH$668,MATCH($B57,MF2図鑑!$B$3:$B$668,0),MATCH(D56,MF2図鑑!$AC$2:$AH$2,0)),"-")</f>
        <v>-</v>
      </c>
      <c r="E59" s="17" t="str">
        <f ca="1">IFERROR(INDEX(MF2図鑑!$AC$3:$AH$668,MATCH($B57,MF2図鑑!$B$3:$B$668,0),MATCH(E56,MF2図鑑!$AC$2:$AH$2,0)),"-")</f>
        <v>-</v>
      </c>
      <c r="F59" s="17" t="str">
        <f ca="1">IFERROR(INDEX(MF2図鑑!$AC$3:$AH$668,MATCH($B57,MF2図鑑!$B$3:$B$668,0),MATCH(F56,MF2図鑑!$AC$2:$AH$2,0)),"-")</f>
        <v>-</v>
      </c>
      <c r="G59" s="17" t="str">
        <f ca="1">IFERROR(INDEX(MF2図鑑!$AC$3:$AH$668,MATCH($B57,MF2図鑑!$B$3:$B$668,0),MATCH(G56,MF2図鑑!$AC$2:$AH$2,0)),"-")</f>
        <v>-</v>
      </c>
      <c r="H59" s="17" t="str">
        <f ca="1">IFERROR(INDEX(MF2図鑑!$AC$3:$AH$668,MATCH($B57,MF2図鑑!$B$3:$B$668,0),MATCH(H56,MF2図鑑!$AC$2:$AH$2,0)),"-")</f>
        <v>-</v>
      </c>
      <c r="I59" s="17" t="str">
        <f ca="1">IFERROR(INDEX(MF2図鑑!$AC$3:$AH$668,MATCH($B57,MF2図鑑!$B$3:$B$668,0),MATCH(I56,MF2図鑑!$AC$2:$AH$2,0)),"-")</f>
        <v>-</v>
      </c>
      <c r="AA59" s="2" t="str">
        <f>INDEX(MF2図鑑!$B$3:$B$668,(ROW()-ROW(AA$2)),1)</f>
        <v>ケンタウロス</v>
      </c>
    </row>
    <row r="60" spans="1:27" x14ac:dyDescent="0.15">
      <c r="A60" s="14"/>
      <c r="B60" s="12"/>
      <c r="C60" s="13"/>
      <c r="D60" s="13" t="s">
        <v>114</v>
      </c>
      <c r="E60" s="13" t="s">
        <v>115</v>
      </c>
      <c r="F60" s="13" t="s">
        <v>116</v>
      </c>
      <c r="G60" s="13" t="s">
        <v>117</v>
      </c>
      <c r="H60" s="13" t="s">
        <v>118</v>
      </c>
      <c r="I60" s="13" t="s">
        <v>119</v>
      </c>
      <c r="AA60" s="2" t="str">
        <f>INDEX(MF2図鑑!$B$3:$B$668,(ROW()-ROW(AA$2)),1)</f>
        <v>ケンタウロス(特殊)</v>
      </c>
    </row>
    <row r="61" spans="1:27" x14ac:dyDescent="0.15">
      <c r="A61" s="14"/>
      <c r="B61" s="14" t="str">
        <f ca="1">IFERROR(INDEX(MF2図鑑!$B$3:$B$668,Z61,),"該当なし")</f>
        <v>該当なし</v>
      </c>
      <c r="C61" s="13" t="s">
        <v>1209</v>
      </c>
      <c r="D61" s="13" t="str">
        <f ca="1">IFERROR(INDEX(MF2図鑑!$W$3:$AB$668,MATCH($B61,MF2図鑑!$B$3:$B$668,0),MATCH(D60,MF2図鑑!$W$2:$AB$2,0)),"-")</f>
        <v>-</v>
      </c>
      <c r="E61" s="13" t="str">
        <f ca="1">IFERROR(INDEX(MF2図鑑!$W$3:$AB$668,MATCH($B61,MF2図鑑!$B$3:$B$668,0),MATCH(E60,MF2図鑑!$W$2:$AB$2,0)),"-")</f>
        <v>-</v>
      </c>
      <c r="F61" s="13" t="str">
        <f ca="1">IFERROR(INDEX(MF2図鑑!$W$3:$AB$668,MATCH($B61,MF2図鑑!$B$3:$B$668,0),MATCH(F60,MF2図鑑!$W$2:$AB$2,0)),"-")</f>
        <v>-</v>
      </c>
      <c r="G61" s="13" t="str">
        <f ca="1">IFERROR(INDEX(MF2図鑑!$W$3:$AB$668,MATCH($B61,MF2図鑑!$B$3:$B$668,0),MATCH(G60,MF2図鑑!$W$2:$AB$2,0)),"-")</f>
        <v>-</v>
      </c>
      <c r="H61" s="13" t="str">
        <f ca="1">IFERROR(INDEX(MF2図鑑!$W$3:$AB$668,MATCH($B61,MF2図鑑!$B$3:$B$668,0),MATCH(H60,MF2図鑑!$W$2:$AB$2,0)),"-")</f>
        <v>-</v>
      </c>
      <c r="I61" s="13" t="str">
        <f ca="1">IFERROR(INDEX(MF2図鑑!$W$3:$AB$668,MATCH($B61,MF2図鑑!$B$3:$B$668,0),MATCH(I60,MF2図鑑!$W$2:$AB$2,0)),"-")</f>
        <v>-</v>
      </c>
      <c r="Z61" s="2" t="str">
        <f ca="1">IFERROR(MATCH($Z$15,OFFSET(MF2図鑑!$BF$3,Z57,0,ROWS(MF2図鑑!$BF$3:$BF$668)-Z57,1),0)+Z57,"NA")</f>
        <v>NA</v>
      </c>
      <c r="AA61" s="2" t="str">
        <f>INDEX(MF2図鑑!$B$3:$B$668,(ROW()-ROW(AA$2)),1)</f>
        <v>イースター</v>
      </c>
    </row>
    <row r="62" spans="1:27" x14ac:dyDescent="0.15">
      <c r="A62" s="14"/>
      <c r="B62" s="14"/>
      <c r="C62" s="13" t="s">
        <v>106</v>
      </c>
      <c r="D62" s="13" t="str">
        <f ca="1">IFERROR(INDEX(MF2図鑑!$Q$3:$V$668,MATCH($B61,MF2図鑑!$B$3:$B$668,0),MATCH(D60,MF2図鑑!$W$2:$AB$2,0)),"-")</f>
        <v>-</v>
      </c>
      <c r="E62" s="13" t="str">
        <f ca="1">IFERROR(INDEX(MF2図鑑!$Q$3:$V$668,MATCH($B61,MF2図鑑!$B$3:$B$668,0),MATCH(E60,MF2図鑑!$W$2:$AB$2,0)),"-")</f>
        <v>-</v>
      </c>
      <c r="F62" s="13" t="str">
        <f ca="1">IFERROR(INDEX(MF2図鑑!$Q$3:$V$668,MATCH($B61,MF2図鑑!$B$3:$B$668,0),MATCH(F60,MF2図鑑!$W$2:$AB$2,0)),"-")</f>
        <v>-</v>
      </c>
      <c r="G62" s="13" t="str">
        <f ca="1">IFERROR(INDEX(MF2図鑑!$Q$3:$V$668,MATCH($B61,MF2図鑑!$B$3:$B$668,0),MATCH(G60,MF2図鑑!$W$2:$AB$2,0)),"-")</f>
        <v>-</v>
      </c>
      <c r="H62" s="13" t="str">
        <f ca="1">IFERROR(INDEX(MF2図鑑!$Q$3:$V$668,MATCH($B61,MF2図鑑!$B$3:$B$668,0),MATCH(H60,MF2図鑑!$W$2:$AB$2,0)),"-")</f>
        <v>-</v>
      </c>
      <c r="I62" s="13" t="str">
        <f ca="1">IFERROR(INDEX(MF2図鑑!$Q$3:$V$668,MATCH($B61,MF2図鑑!$B$3:$B$668,0),MATCH(I60,MF2図鑑!$W$2:$AB$2,0)),"-")</f>
        <v>-</v>
      </c>
      <c r="AA62" s="2" t="str">
        <f>INDEX(MF2図鑑!$B$3:$B$668,(ROW()-ROW(AA$2)),1)</f>
        <v>チャリオット</v>
      </c>
    </row>
    <row r="63" spans="1:27" x14ac:dyDescent="0.15">
      <c r="A63" s="14"/>
      <c r="B63" s="15"/>
      <c r="C63" s="13" t="s">
        <v>1220</v>
      </c>
      <c r="D63" s="13" t="str">
        <f ca="1">IFERROR(INDEX(MF2図鑑!$AC$3:$AH$668,MATCH($B61,MF2図鑑!$B$3:$B$668,0),MATCH(D60,MF2図鑑!$AC$2:$AH$2,0)),"-")</f>
        <v>-</v>
      </c>
      <c r="E63" s="13" t="str">
        <f ca="1">IFERROR(INDEX(MF2図鑑!$AC$3:$AH$668,MATCH($B61,MF2図鑑!$B$3:$B$668,0),MATCH(E60,MF2図鑑!$AC$2:$AH$2,0)),"-")</f>
        <v>-</v>
      </c>
      <c r="F63" s="13" t="str">
        <f ca="1">IFERROR(INDEX(MF2図鑑!$AC$3:$AH$668,MATCH($B61,MF2図鑑!$B$3:$B$668,0),MATCH(F60,MF2図鑑!$AC$2:$AH$2,0)),"-")</f>
        <v>-</v>
      </c>
      <c r="G63" s="13" t="str">
        <f ca="1">IFERROR(INDEX(MF2図鑑!$AC$3:$AH$668,MATCH($B61,MF2図鑑!$B$3:$B$668,0),MATCH(G60,MF2図鑑!$AC$2:$AH$2,0)),"-")</f>
        <v>-</v>
      </c>
      <c r="H63" s="13" t="str">
        <f ca="1">IFERROR(INDEX(MF2図鑑!$AC$3:$AH$668,MATCH($B61,MF2図鑑!$B$3:$B$668,0),MATCH(H60,MF2図鑑!$AC$2:$AH$2,0)),"-")</f>
        <v>-</v>
      </c>
      <c r="I63" s="13" t="str">
        <f ca="1">IFERROR(INDEX(MF2図鑑!$AC$3:$AH$668,MATCH($B61,MF2図鑑!$B$3:$B$668,0),MATCH(I60,MF2図鑑!$AC$2:$AH$2,0)),"-")</f>
        <v>-</v>
      </c>
      <c r="AA63" s="2" t="str">
        <f>INDEX(MF2図鑑!$B$3:$B$668,(ROW()-ROW(AA$2)),1)</f>
        <v>アンタレス</v>
      </c>
    </row>
    <row r="64" spans="1:27" x14ac:dyDescent="0.15">
      <c r="A64" s="14"/>
      <c r="B64" s="16"/>
      <c r="C64" s="17"/>
      <c r="D64" s="17" t="s">
        <v>114</v>
      </c>
      <c r="E64" s="17" t="s">
        <v>115</v>
      </c>
      <c r="F64" s="17" t="s">
        <v>116</v>
      </c>
      <c r="G64" s="17" t="s">
        <v>117</v>
      </c>
      <c r="H64" s="17" t="s">
        <v>118</v>
      </c>
      <c r="I64" s="17" t="s">
        <v>119</v>
      </c>
      <c r="AA64" s="2" t="str">
        <f>INDEX(MF2図鑑!$B$3:$B$668,(ROW()-ROW(AA$2)),1)</f>
        <v>シリウス</v>
      </c>
    </row>
    <row r="65" spans="1:27" x14ac:dyDescent="0.15">
      <c r="A65" s="14"/>
      <c r="B65" s="18" t="str">
        <f ca="1">IFERROR(INDEX(MF2図鑑!$B$3:$B$668,Z65,),"該当なし")</f>
        <v>該当なし</v>
      </c>
      <c r="C65" s="17" t="s">
        <v>1209</v>
      </c>
      <c r="D65" s="17" t="str">
        <f ca="1">IFERROR(INDEX(MF2図鑑!$W$3:$AB$668,MATCH($B65,MF2図鑑!$B$3:$B$668,0),MATCH(D64,MF2図鑑!$W$2:$AB$2,0)),"-")</f>
        <v>-</v>
      </c>
      <c r="E65" s="17" t="str">
        <f ca="1">IFERROR(INDEX(MF2図鑑!$W$3:$AB$668,MATCH($B65,MF2図鑑!$B$3:$B$668,0),MATCH(E64,MF2図鑑!$W$2:$AB$2,0)),"-")</f>
        <v>-</v>
      </c>
      <c r="F65" s="17" t="str">
        <f ca="1">IFERROR(INDEX(MF2図鑑!$W$3:$AB$668,MATCH($B65,MF2図鑑!$B$3:$B$668,0),MATCH(F64,MF2図鑑!$W$2:$AB$2,0)),"-")</f>
        <v>-</v>
      </c>
      <c r="G65" s="17" t="str">
        <f ca="1">IFERROR(INDEX(MF2図鑑!$W$3:$AB$668,MATCH($B65,MF2図鑑!$B$3:$B$668,0),MATCH(G64,MF2図鑑!$W$2:$AB$2,0)),"-")</f>
        <v>-</v>
      </c>
      <c r="H65" s="17" t="str">
        <f ca="1">IFERROR(INDEX(MF2図鑑!$W$3:$AB$668,MATCH($B65,MF2図鑑!$B$3:$B$668,0),MATCH(H64,MF2図鑑!$W$2:$AB$2,0)),"-")</f>
        <v>-</v>
      </c>
      <c r="I65" s="17" t="str">
        <f ca="1">IFERROR(INDEX(MF2図鑑!$W$3:$AB$668,MATCH($B65,MF2図鑑!$B$3:$B$668,0),MATCH(I64,MF2図鑑!$W$2:$AB$2,0)),"-")</f>
        <v>-</v>
      </c>
      <c r="Z65" s="2" t="str">
        <f ca="1">IFERROR(MATCH($Z$15,OFFSET(MF2図鑑!$BF$3,Z61,0,ROWS(MF2図鑑!$BF$3:$BF$668)-Z61,1),0)+Z61,"NA")</f>
        <v>NA</v>
      </c>
      <c r="AA65" s="2" t="str">
        <f>INDEX(MF2図鑑!$B$3:$B$668,(ROW()-ROW(AA$2)),1)</f>
        <v>バゾク</v>
      </c>
    </row>
    <row r="66" spans="1:27" x14ac:dyDescent="0.15">
      <c r="A66" s="14"/>
      <c r="B66" s="18"/>
      <c r="C66" s="17" t="s">
        <v>106</v>
      </c>
      <c r="D66" s="17" t="str">
        <f ca="1">IFERROR(INDEX(MF2図鑑!$Q$3:$V$668,MATCH($B65,MF2図鑑!$B$3:$B$668,0),MATCH(D64,MF2図鑑!$W$2:$AB$2,0)),"-")</f>
        <v>-</v>
      </c>
      <c r="E66" s="17" t="str">
        <f ca="1">IFERROR(INDEX(MF2図鑑!$Q$3:$V$668,MATCH($B65,MF2図鑑!$B$3:$B$668,0),MATCH(E64,MF2図鑑!$W$2:$AB$2,0)),"-")</f>
        <v>-</v>
      </c>
      <c r="F66" s="17" t="str">
        <f ca="1">IFERROR(INDEX(MF2図鑑!$Q$3:$V$668,MATCH($B65,MF2図鑑!$B$3:$B$668,0),MATCH(F64,MF2図鑑!$W$2:$AB$2,0)),"-")</f>
        <v>-</v>
      </c>
      <c r="G66" s="17" t="str">
        <f ca="1">IFERROR(INDEX(MF2図鑑!$Q$3:$V$668,MATCH($B65,MF2図鑑!$B$3:$B$668,0),MATCH(G64,MF2図鑑!$W$2:$AB$2,0)),"-")</f>
        <v>-</v>
      </c>
      <c r="H66" s="17" t="str">
        <f ca="1">IFERROR(INDEX(MF2図鑑!$Q$3:$V$668,MATCH($B65,MF2図鑑!$B$3:$B$668,0),MATCH(H64,MF2図鑑!$W$2:$AB$2,0)),"-")</f>
        <v>-</v>
      </c>
      <c r="I66" s="17" t="str">
        <f ca="1">IFERROR(INDEX(MF2図鑑!$Q$3:$V$668,MATCH($B65,MF2図鑑!$B$3:$B$668,0),MATCH(I64,MF2図鑑!$W$2:$AB$2,0)),"-")</f>
        <v>-</v>
      </c>
      <c r="AA66" s="2" t="str">
        <f>INDEX(MF2図鑑!$B$3:$B$668,(ROW()-ROW(AA$2)),1)</f>
        <v>バゾク(特殊)</v>
      </c>
    </row>
    <row r="67" spans="1:27" x14ac:dyDescent="0.15">
      <c r="A67" s="15"/>
      <c r="B67" s="19"/>
      <c r="C67" s="17" t="s">
        <v>1220</v>
      </c>
      <c r="D67" s="17" t="str">
        <f ca="1">IFERROR(INDEX(MF2図鑑!$AC$3:$AH$668,MATCH($B65,MF2図鑑!$B$3:$B$668,0),MATCH(D64,MF2図鑑!$AC$2:$AH$2,0)),"-")</f>
        <v>-</v>
      </c>
      <c r="E67" s="17" t="str">
        <f ca="1">IFERROR(INDEX(MF2図鑑!$AC$3:$AH$668,MATCH($B65,MF2図鑑!$B$3:$B$668,0),MATCH(E64,MF2図鑑!$AC$2:$AH$2,0)),"-")</f>
        <v>-</v>
      </c>
      <c r="F67" s="17" t="str">
        <f ca="1">IFERROR(INDEX(MF2図鑑!$AC$3:$AH$668,MATCH($B65,MF2図鑑!$B$3:$B$668,0),MATCH(F64,MF2図鑑!$AC$2:$AH$2,0)),"-")</f>
        <v>-</v>
      </c>
      <c r="G67" s="17" t="str">
        <f ca="1">IFERROR(INDEX(MF2図鑑!$AC$3:$AH$668,MATCH($B65,MF2図鑑!$B$3:$B$668,0),MATCH(G64,MF2図鑑!$AC$2:$AH$2,0)),"-")</f>
        <v>-</v>
      </c>
      <c r="H67" s="17" t="str">
        <f ca="1">IFERROR(INDEX(MF2図鑑!$AC$3:$AH$668,MATCH($B65,MF2図鑑!$B$3:$B$668,0),MATCH(H64,MF2図鑑!$AC$2:$AH$2,0)),"-")</f>
        <v>-</v>
      </c>
      <c r="I67" s="17" t="str">
        <f ca="1">IFERROR(INDEX(MF2図鑑!$AC$3:$AH$668,MATCH($B65,MF2図鑑!$B$3:$B$668,0),MATCH(I64,MF2図鑑!$AC$2:$AH$2,0)),"-")</f>
        <v>-</v>
      </c>
      <c r="AA67" s="2" t="str">
        <f>INDEX(MF2図鑑!$B$3:$B$668,(ROW()-ROW(AA$2)),1)</f>
        <v>デルピエロ</v>
      </c>
    </row>
    <row r="68" spans="1:27" x14ac:dyDescent="0.15">
      <c r="AA68" s="2" t="str">
        <f>INDEX(MF2図鑑!$B$3:$B$668,(ROW()-ROW(AA$2)),1)</f>
        <v>パドック</v>
      </c>
    </row>
    <row r="69" spans="1:27" x14ac:dyDescent="0.15">
      <c r="AA69" s="2" t="str">
        <f>INDEX(MF2図鑑!$B$3:$B$668,(ROW()-ROW(AA$2)),1)</f>
        <v>パドック(レア1)</v>
      </c>
    </row>
    <row r="70" spans="1:27" x14ac:dyDescent="0.15">
      <c r="AA70" s="2" t="str">
        <f>INDEX(MF2図鑑!$B$3:$B$668,(ROW()-ROW(AA$2)),1)</f>
        <v>パドック(レア2)</v>
      </c>
    </row>
    <row r="71" spans="1:27" x14ac:dyDescent="0.15">
      <c r="AA71" s="2" t="str">
        <f>INDEX(MF2図鑑!$B$3:$B$668,(ROW()-ROW(AA$2)),1)</f>
        <v>パドック(レア3)</v>
      </c>
    </row>
    <row r="72" spans="1:27" x14ac:dyDescent="0.15">
      <c r="AA72" s="2" t="str">
        <f>INDEX(MF2図鑑!$B$3:$B$668,(ROW()-ROW(AA$2)),1)</f>
        <v>サンダーＶ</v>
      </c>
    </row>
    <row r="73" spans="1:27" x14ac:dyDescent="0.15">
      <c r="AA73" s="2" t="str">
        <f>INDEX(MF2図鑑!$B$3:$B$668,(ROW()-ROW(AA$2)),1)</f>
        <v>サンダーＶ(レア1)</v>
      </c>
    </row>
    <row r="74" spans="1:27" x14ac:dyDescent="0.15">
      <c r="AA74" s="2" t="str">
        <f>INDEX(MF2図鑑!$B$3:$B$668,(ROW()-ROW(AA$2)),1)</f>
        <v>ピーチツリーバグ</v>
      </c>
    </row>
    <row r="75" spans="1:27" x14ac:dyDescent="0.15">
      <c r="AA75" s="2" t="str">
        <f>INDEX(MF2図鑑!$B$3:$B$668,(ROW()-ROW(AA$2)),1)</f>
        <v>ピーチツリーバグ(特殊)</v>
      </c>
    </row>
    <row r="76" spans="1:27" x14ac:dyDescent="0.15">
      <c r="AA76" s="2" t="str">
        <f>INDEX(MF2図鑑!$B$3:$B$668,(ROW()-ROW(AA$2)),1)</f>
        <v>コロペンドラ</v>
      </c>
    </row>
    <row r="77" spans="1:27" x14ac:dyDescent="0.15">
      <c r="AA77" s="2" t="str">
        <f>INDEX(MF2図鑑!$B$3:$B$668,(ROW()-ROW(AA$2)),1)</f>
        <v>コロペンドラ(特殊)</v>
      </c>
    </row>
    <row r="78" spans="1:27" x14ac:dyDescent="0.15">
      <c r="AA78" s="2" t="str">
        <f>INDEX(MF2図鑑!$B$3:$B$668,(ROW()-ROW(AA$2)),1)</f>
        <v>リキッドキューブ</v>
      </c>
    </row>
    <row r="79" spans="1:27" x14ac:dyDescent="0.15">
      <c r="AA79" s="2" t="str">
        <f>INDEX(MF2図鑑!$B$3:$B$668,(ROW()-ROW(AA$2)),1)</f>
        <v>ダイス</v>
      </c>
    </row>
    <row r="80" spans="1:27" x14ac:dyDescent="0.15">
      <c r="AA80" s="2" t="str">
        <f>INDEX(MF2図鑑!$B$3:$B$668,(ROW()-ROW(AA$2)),1)</f>
        <v>ダイス(レア1)</v>
      </c>
    </row>
    <row r="81" spans="27:27" x14ac:dyDescent="0.15">
      <c r="AA81" s="2" t="str">
        <f>INDEX(MF2図鑑!$B$3:$B$668,(ROW()-ROW(AA$2)),1)</f>
        <v>ダイス(レア2)</v>
      </c>
    </row>
    <row r="82" spans="27:27" x14ac:dyDescent="0.15">
      <c r="AA82" s="2" t="str">
        <f>INDEX(MF2図鑑!$B$3:$B$668,(ROW()-ROW(AA$2)),1)</f>
        <v>ダイス(データのみ)</v>
      </c>
    </row>
    <row r="83" spans="27:27" x14ac:dyDescent="0.15">
      <c r="AA83" s="2" t="str">
        <f>INDEX(MF2図鑑!$B$3:$B$668,(ROW()-ROW(AA$2)),1)</f>
        <v>イーデン</v>
      </c>
    </row>
    <row r="84" spans="27:27" x14ac:dyDescent="0.15">
      <c r="AA84" s="2" t="str">
        <f>INDEX(MF2図鑑!$B$3:$B$668,(ROW()-ROW(AA$2)),1)</f>
        <v>イーデン(レア1)</v>
      </c>
    </row>
    <row r="85" spans="27:27" x14ac:dyDescent="0.15">
      <c r="AA85" s="2" t="str">
        <f>INDEX(MF2図鑑!$B$3:$B$668,(ROW()-ROW(AA$2)),1)</f>
        <v>イーデン(レア2)</v>
      </c>
    </row>
    <row r="86" spans="27:27" x14ac:dyDescent="0.15">
      <c r="AA86" s="2" t="str">
        <f>INDEX(MF2図鑑!$B$3:$B$668,(ROW()-ROW(AA$2)),1)</f>
        <v>イーデン(レア3)</v>
      </c>
    </row>
    <row r="87" spans="27:27" x14ac:dyDescent="0.15">
      <c r="AA87" s="2" t="str">
        <f>INDEX(MF2図鑑!$B$3:$B$668,(ROW()-ROW(AA$2)),1)</f>
        <v>ベテルギウス</v>
      </c>
    </row>
    <row r="88" spans="27:27" x14ac:dyDescent="0.15">
      <c r="AA88" s="2" t="str">
        <f>INDEX(MF2図鑑!$B$3:$B$668,(ROW()-ROW(AA$2)),1)</f>
        <v>ビークロン</v>
      </c>
    </row>
    <row r="89" spans="27:27" x14ac:dyDescent="0.15">
      <c r="AA89" s="2" t="str">
        <f>INDEX(MF2図鑑!$B$3:$B$668,(ROW()-ROW(AA$2)),1)</f>
        <v>ビークロン(特殊)</v>
      </c>
    </row>
    <row r="90" spans="27:27" x14ac:dyDescent="0.15">
      <c r="AA90" s="2" t="str">
        <f>INDEX(MF2図鑑!$B$3:$B$668,(ROW()-ROW(AA$2)),1)</f>
        <v>メルカーバ</v>
      </c>
    </row>
    <row r="91" spans="27:27" x14ac:dyDescent="0.15">
      <c r="AA91" s="2" t="str">
        <f>INDEX(MF2図鑑!$B$3:$B$668,(ROW()-ROW(AA$2)),1)</f>
        <v>ロックロン</v>
      </c>
    </row>
    <row r="92" spans="27:27" x14ac:dyDescent="0.15">
      <c r="AA92" s="2" t="str">
        <f>INDEX(MF2図鑑!$B$3:$B$668,(ROW()-ROW(AA$2)),1)</f>
        <v>センチュリオン</v>
      </c>
    </row>
    <row r="93" spans="27:27" x14ac:dyDescent="0.15">
      <c r="AA93" s="2" t="str">
        <f>INDEX(MF2図鑑!$B$3:$B$668,(ROW()-ROW(AA$2)),1)</f>
        <v>テナガハウンド</v>
      </c>
    </row>
    <row r="94" spans="27:27" x14ac:dyDescent="0.15">
      <c r="AA94" s="2" t="str">
        <f>INDEX(MF2図鑑!$B$3:$B$668,(ROW()-ROW(AA$2)),1)</f>
        <v>コートロアコート</v>
      </c>
    </row>
    <row r="95" spans="27:27" x14ac:dyDescent="0.15">
      <c r="AA95" s="2" t="str">
        <f>INDEX(MF2図鑑!$B$3:$B$668,(ROW()-ROW(AA$2)),1)</f>
        <v>ジャガーノート</v>
      </c>
    </row>
    <row r="96" spans="27:27" x14ac:dyDescent="0.15">
      <c r="AA96" s="2" t="str">
        <f>INDEX(MF2図鑑!$B$3:$B$668,(ROW()-ROW(AA$2)),1)</f>
        <v>ダックロン</v>
      </c>
    </row>
    <row r="97" spans="27:27" x14ac:dyDescent="0.15">
      <c r="AA97" s="2" t="str">
        <f>INDEX(MF2図鑑!$B$3:$B$668,(ROW()-ROW(AA$2)),1)</f>
        <v>ダックロン(特殊)</v>
      </c>
    </row>
    <row r="98" spans="27:27" x14ac:dyDescent="0.15">
      <c r="AA98" s="2" t="str">
        <f>INDEX(MF2図鑑!$B$3:$B$668,(ROW()-ROW(AA$2)),1)</f>
        <v>ナースボーン</v>
      </c>
    </row>
    <row r="99" spans="27:27" x14ac:dyDescent="0.15">
      <c r="AA99" s="2" t="str">
        <f>INDEX(MF2図鑑!$B$3:$B$668,(ROW()-ROW(AA$2)),1)</f>
        <v>ナースボーン(レア1)</v>
      </c>
    </row>
    <row r="100" spans="27:27" x14ac:dyDescent="0.15">
      <c r="AA100" s="2" t="str">
        <f>INDEX(MF2図鑑!$B$3:$B$668,(ROW()-ROW(AA$2)),1)</f>
        <v>ナースボーン(レア2)</v>
      </c>
    </row>
    <row r="101" spans="27:27" x14ac:dyDescent="0.15">
      <c r="AA101" s="2" t="str">
        <f>INDEX(MF2図鑑!$B$3:$B$668,(ROW()-ROW(AA$2)),1)</f>
        <v>ナースボーン(レア3)</v>
      </c>
    </row>
    <row r="102" spans="27:27" x14ac:dyDescent="0.15">
      <c r="AA102" s="2" t="str">
        <f>INDEX(MF2図鑑!$B$3:$B$668,(ROW()-ROW(AA$2)),1)</f>
        <v>ガーラント</v>
      </c>
    </row>
    <row r="103" spans="27:27" x14ac:dyDescent="0.15">
      <c r="AA103" s="2" t="str">
        <f>INDEX(MF2図鑑!$B$3:$B$668,(ROW()-ROW(AA$2)),1)</f>
        <v>ヘンガー</v>
      </c>
    </row>
    <row r="104" spans="27:27" x14ac:dyDescent="0.15">
      <c r="AA104" s="2" t="str">
        <f>INDEX(MF2図鑑!$B$3:$B$668,(ROW()-ROW(AA$2)),1)</f>
        <v>ヘンガー(特殊)</v>
      </c>
    </row>
    <row r="105" spans="27:27" x14ac:dyDescent="0.15">
      <c r="AA105" s="2" t="str">
        <f>INDEX(MF2図鑑!$B$3:$B$668,(ROW()-ROW(AA$2)),1)</f>
        <v>ガイアー</v>
      </c>
    </row>
    <row r="106" spans="27:27" x14ac:dyDescent="0.15">
      <c r="AA106" s="2" t="str">
        <f>INDEX(MF2図鑑!$B$3:$B$668,(ROW()-ROW(AA$2)),1)</f>
        <v>オメガレックス</v>
      </c>
    </row>
    <row r="107" spans="27:27" x14ac:dyDescent="0.15">
      <c r="AA107" s="2" t="str">
        <f>INDEX(MF2図鑑!$B$3:$B$668,(ROW()-ROW(AA$2)),1)</f>
        <v>プロトメサイアー</v>
      </c>
    </row>
    <row r="108" spans="27:27" x14ac:dyDescent="0.15">
      <c r="AA108" s="2" t="str">
        <f>INDEX(MF2図鑑!$B$3:$B$668,(ROW()-ROW(AA$2)),1)</f>
        <v>ヒューイ</v>
      </c>
    </row>
    <row r="109" spans="27:27" x14ac:dyDescent="0.15">
      <c r="AA109" s="2" t="str">
        <f>INDEX(MF2図鑑!$B$3:$B$668,(ROW()-ROW(AA$2)),1)</f>
        <v>エンドブリンガー</v>
      </c>
    </row>
    <row r="110" spans="27:27" x14ac:dyDescent="0.15">
      <c r="AA110" s="2" t="str">
        <f>INDEX(MF2図鑑!$B$3:$B$668,(ROW()-ROW(AA$2)),1)</f>
        <v>カラクリ</v>
      </c>
    </row>
    <row r="111" spans="27:27" x14ac:dyDescent="0.15">
      <c r="AA111" s="2" t="str">
        <f>INDEX(MF2図鑑!$B$3:$B$668,(ROW()-ROW(AA$2)),1)</f>
        <v>ダークヘンガー</v>
      </c>
    </row>
    <row r="112" spans="27:27" x14ac:dyDescent="0.15">
      <c r="AA112" s="2" t="str">
        <f>INDEX(MF2図鑑!$B$3:$B$668,(ROW()-ROW(AA$2)),1)</f>
        <v>ダークヘンガー(特殊)</v>
      </c>
    </row>
    <row r="113" spans="27:27" x14ac:dyDescent="0.15">
      <c r="AA113" s="2" t="str">
        <f>INDEX(MF2図鑑!$B$3:$B$668,(ROW()-ROW(AA$2)),1)</f>
        <v>スケルトン</v>
      </c>
    </row>
    <row r="114" spans="27:27" x14ac:dyDescent="0.15">
      <c r="AA114" s="2" t="str">
        <f>INDEX(MF2図鑑!$B$3:$B$668,(ROW()-ROW(AA$2)),1)</f>
        <v>スケルトン(レア1)</v>
      </c>
    </row>
    <row r="115" spans="27:27" x14ac:dyDescent="0.15">
      <c r="AA115" s="2" t="str">
        <f>INDEX(MF2図鑑!$B$3:$B$668,(ROW()-ROW(AA$2)),1)</f>
        <v>スケルトン(レア2)</v>
      </c>
    </row>
    <row r="116" spans="27:27" x14ac:dyDescent="0.15">
      <c r="AA116" s="2" t="str">
        <f>INDEX(MF2図鑑!$B$3:$B$668,(ROW()-ROW(AA$2)),1)</f>
        <v>スケルトン(レア3)</v>
      </c>
    </row>
    <row r="117" spans="27:27" x14ac:dyDescent="0.15">
      <c r="AA117" s="2" t="str">
        <f>INDEX(MF2図鑑!$B$3:$B$668,(ROW()-ROW(AA$2)),1)</f>
        <v>ベビードール</v>
      </c>
    </row>
    <row r="118" spans="27:27" x14ac:dyDescent="0.15">
      <c r="AA118" s="2" t="str">
        <f>INDEX(MF2図鑑!$B$3:$B$668,(ROW()-ROW(AA$2)),1)</f>
        <v>ベビードール(特殊1)</v>
      </c>
    </row>
    <row r="119" spans="27:27" x14ac:dyDescent="0.15">
      <c r="AA119" s="2" t="str">
        <f>INDEX(MF2図鑑!$B$3:$B$668,(ROW()-ROW(AA$2)),1)</f>
        <v>ベビードール(特殊2)</v>
      </c>
    </row>
    <row r="120" spans="27:27" x14ac:dyDescent="0.15">
      <c r="AA120" s="2" t="str">
        <f>INDEX(MF2図鑑!$B$3:$B$668,(ROW()-ROW(AA$2)),1)</f>
        <v>ドラコ</v>
      </c>
    </row>
    <row r="121" spans="27:27" x14ac:dyDescent="0.15">
      <c r="AA121" s="2" t="str">
        <f>INDEX(MF2図鑑!$B$3:$B$668,(ROW()-ROW(AA$2)),1)</f>
        <v>ポルックス</v>
      </c>
    </row>
    <row r="122" spans="27:27" x14ac:dyDescent="0.15">
      <c r="AA122" s="2" t="str">
        <f>INDEX(MF2図鑑!$B$3:$B$668,(ROW()-ROW(AA$2)),1)</f>
        <v>ラッキー</v>
      </c>
    </row>
    <row r="123" spans="27:27" x14ac:dyDescent="0.15">
      <c r="AA123" s="2" t="str">
        <f>INDEX(MF2図鑑!$B$3:$B$668,(ROW()-ROW(AA$2)),1)</f>
        <v>ラッキー(特殊)</v>
      </c>
    </row>
    <row r="124" spans="27:27" x14ac:dyDescent="0.15">
      <c r="AA124" s="2" t="str">
        <f>INDEX(MF2図鑑!$B$3:$B$668,(ROW()-ROW(AA$2)),1)</f>
        <v>ペブリー</v>
      </c>
    </row>
    <row r="125" spans="27:27" x14ac:dyDescent="0.15">
      <c r="AA125" s="2" t="str">
        <f>INDEX(MF2図鑑!$B$3:$B$668,(ROW()-ROW(AA$2)),1)</f>
        <v>プチナイト</v>
      </c>
    </row>
    <row r="126" spans="27:27" x14ac:dyDescent="0.15">
      <c r="AA126" s="2" t="str">
        <f>INDEX(MF2図鑑!$B$3:$B$668,(ROW()-ROW(AA$2)),1)</f>
        <v>バッキー</v>
      </c>
    </row>
    <row r="127" spans="27:27" x14ac:dyDescent="0.15">
      <c r="AA127" s="2" t="str">
        <f>INDEX(MF2図鑑!$B$3:$B$668,(ROW()-ROW(AA$2)),1)</f>
        <v>メタルグレイ</v>
      </c>
    </row>
    <row r="128" spans="27:27" x14ac:dyDescent="0.15">
      <c r="AA128" s="2" t="str">
        <f>INDEX(MF2図鑑!$B$3:$B$668,(ROW()-ROW(AA$2)),1)</f>
        <v>トリッカー</v>
      </c>
    </row>
    <row r="129" spans="27:27" x14ac:dyDescent="0.15">
      <c r="AA129" s="2" t="str">
        <f>INDEX(MF2図鑑!$B$3:$B$668,(ROW()-ROW(AA$2)),1)</f>
        <v>モッキー</v>
      </c>
    </row>
    <row r="130" spans="27:27" x14ac:dyDescent="0.15">
      <c r="AA130" s="2" t="str">
        <f>INDEX(MF2図鑑!$B$3:$B$668,(ROW()-ROW(AA$2)),1)</f>
        <v>デンネン</v>
      </c>
    </row>
    <row r="131" spans="27:27" x14ac:dyDescent="0.15">
      <c r="AA131" s="2" t="str">
        <f>INDEX(MF2図鑑!$B$3:$B$668,(ROW()-ROW(AA$2)),1)</f>
        <v>デンネン(レア1)</v>
      </c>
    </row>
    <row r="132" spans="27:27" x14ac:dyDescent="0.15">
      <c r="AA132" s="2" t="str">
        <f>INDEX(MF2図鑑!$B$3:$B$668,(ROW()-ROW(AA$2)),1)</f>
        <v>デンネン(レア2)</v>
      </c>
    </row>
    <row r="133" spans="27:27" x14ac:dyDescent="0.15">
      <c r="AA133" s="2" t="str">
        <f>INDEX(MF2図鑑!$B$3:$B$668,(ROW()-ROW(AA$2)),1)</f>
        <v>デンネン(レア3)</v>
      </c>
    </row>
    <row r="134" spans="27:27" x14ac:dyDescent="0.15">
      <c r="AA134" s="2" t="str">
        <f>INDEX(MF2図鑑!$B$3:$B$668,(ROW()-ROW(AA$2)),1)</f>
        <v>デンネン(レア4)</v>
      </c>
    </row>
    <row r="135" spans="27:27" x14ac:dyDescent="0.15">
      <c r="AA135" s="2" t="str">
        <f>INDEX(MF2図鑑!$B$3:$B$668,(ROW()-ROW(AA$2)),1)</f>
        <v>デンネン(レア5)</v>
      </c>
    </row>
    <row r="136" spans="27:27" x14ac:dyDescent="0.15">
      <c r="AA136" s="2" t="str">
        <f>INDEX(MF2図鑑!$B$3:$B$668,(ROW()-ROW(AA$2)),1)</f>
        <v>ヘビーダイアナ</v>
      </c>
    </row>
    <row r="137" spans="27:27" x14ac:dyDescent="0.15">
      <c r="AA137" s="2" t="str">
        <f>INDEX(MF2図鑑!$B$3:$B$668,(ROW()-ROW(AA$2)),1)</f>
        <v>タイラント</v>
      </c>
    </row>
    <row r="138" spans="27:27" x14ac:dyDescent="0.15">
      <c r="AA138" s="2" t="str">
        <f>INDEX(MF2図鑑!$B$3:$B$668,(ROW()-ROW(AA$2)),1)</f>
        <v>ストロングホーン</v>
      </c>
    </row>
    <row r="139" spans="27:27" x14ac:dyDescent="0.15">
      <c r="AA139" s="2" t="str">
        <f>INDEX(MF2図鑑!$B$3:$B$668,(ROW()-ROW(AA$2)),1)</f>
        <v>ゴビ</v>
      </c>
    </row>
    <row r="140" spans="27:27" x14ac:dyDescent="0.15">
      <c r="AA140" s="2" t="str">
        <f>INDEX(MF2図鑑!$B$3:$B$668,(ROW()-ROW(AA$2)),1)</f>
        <v>ゴビ(特殊)</v>
      </c>
    </row>
    <row r="141" spans="27:27" x14ac:dyDescent="0.15">
      <c r="AA141" s="2" t="str">
        <f>INDEX(MF2図鑑!$B$3:$B$668,(ROW()-ROW(AA$2)),1)</f>
        <v>マリオマックス</v>
      </c>
    </row>
    <row r="142" spans="27:27" x14ac:dyDescent="0.15">
      <c r="AA142" s="2" t="str">
        <f>INDEX(MF2図鑑!$B$3:$B$668,(ROW()-ROW(AA$2)),1)</f>
        <v>ゴーレム</v>
      </c>
    </row>
    <row r="143" spans="27:27" x14ac:dyDescent="0.15">
      <c r="AA143" s="2" t="str">
        <f>INDEX(MF2図鑑!$B$3:$B$668,(ROW()-ROW(AA$2)),1)</f>
        <v>ゴーレム(特殊)</v>
      </c>
    </row>
    <row r="144" spans="27:27" x14ac:dyDescent="0.15">
      <c r="AA144" s="2" t="str">
        <f>INDEX(MF2図鑑!$B$3:$B$668,(ROW()-ROW(AA$2)),1)</f>
        <v>グランドバンカー</v>
      </c>
    </row>
    <row r="145" spans="27:27" x14ac:dyDescent="0.15">
      <c r="AA145" s="2" t="str">
        <f>INDEX(MF2図鑑!$B$3:$B$668,(ROW()-ROW(AA$2)),1)</f>
        <v>グランドバンカー(特殊)</v>
      </c>
    </row>
    <row r="146" spans="27:27" x14ac:dyDescent="0.15">
      <c r="AA146" s="2" t="str">
        <f>INDEX(MF2図鑑!$B$3:$B$668,(ROW()-ROW(AA$2)),1)</f>
        <v>バトルロックス</v>
      </c>
    </row>
    <row r="147" spans="27:27" x14ac:dyDescent="0.15">
      <c r="AA147" s="2" t="str">
        <f>INDEX(MF2図鑑!$B$3:$B$668,(ROW()-ROW(AA$2)),1)</f>
        <v>ダゴン</v>
      </c>
    </row>
    <row r="148" spans="27:27" x14ac:dyDescent="0.15">
      <c r="AA148" s="2" t="str">
        <f>INDEX(MF2図鑑!$B$3:$B$668,(ROW()-ROW(AA$2)),1)</f>
        <v>ダゴン(特殊)</v>
      </c>
    </row>
    <row r="149" spans="27:27" x14ac:dyDescent="0.15">
      <c r="AA149" s="2" t="str">
        <f>INDEX(MF2図鑑!$B$3:$B$668,(ROW()-ROW(AA$2)),1)</f>
        <v>ブルーマウンテン</v>
      </c>
    </row>
    <row r="150" spans="27:27" x14ac:dyDescent="0.15">
      <c r="AA150" s="2" t="str">
        <f>INDEX(MF2図鑑!$B$3:$B$668,(ROW()-ROW(AA$2)),1)</f>
        <v>ブルーマウンテン(特殊)</v>
      </c>
    </row>
    <row r="151" spans="27:27" x14ac:dyDescent="0.15">
      <c r="AA151" s="2" t="str">
        <f>INDEX(MF2図鑑!$B$3:$B$668,(ROW()-ROW(AA$2)),1)</f>
        <v>モアイゴン</v>
      </c>
    </row>
    <row r="152" spans="27:27" x14ac:dyDescent="0.15">
      <c r="AA152" s="2" t="str">
        <f>INDEX(MF2図鑑!$B$3:$B$668,(ROW()-ROW(AA$2)),1)</f>
        <v>モアイゴン(特殊)</v>
      </c>
    </row>
    <row r="153" spans="27:27" x14ac:dyDescent="0.15">
      <c r="AA153" s="2" t="str">
        <f>INDEX(MF2図鑑!$B$3:$B$668,(ROW()-ROW(AA$2)),1)</f>
        <v>スリーピー</v>
      </c>
    </row>
    <row r="154" spans="27:27" x14ac:dyDescent="0.15">
      <c r="AA154" s="2" t="str">
        <f>INDEX(MF2図鑑!$B$3:$B$668,(ROW()-ROW(AA$2)),1)</f>
        <v>アメンホテプ</v>
      </c>
    </row>
    <row r="155" spans="27:27" x14ac:dyDescent="0.15">
      <c r="AA155" s="2" t="str">
        <f>INDEX(MF2図鑑!$B$3:$B$668,(ROW()-ROW(AA$2)),1)</f>
        <v>プレッシャー</v>
      </c>
    </row>
    <row r="156" spans="27:27" x14ac:dyDescent="0.15">
      <c r="AA156" s="2" t="str">
        <f>INDEX(MF2図鑑!$B$3:$B$668,(ROW()-ROW(AA$2)),1)</f>
        <v>ダオ</v>
      </c>
    </row>
    <row r="157" spans="27:27" x14ac:dyDescent="0.15">
      <c r="AA157" s="2" t="str">
        <f>INDEX(MF2図鑑!$B$3:$B$668,(ROW()-ROW(AA$2)),1)</f>
        <v>アストロ</v>
      </c>
    </row>
    <row r="158" spans="27:27" x14ac:dyDescent="0.15">
      <c r="AA158" s="2" t="str">
        <f>INDEX(MF2図鑑!$B$3:$B$668,(ROW()-ROW(AA$2)),1)</f>
        <v>タイタン</v>
      </c>
    </row>
    <row r="159" spans="27:27" x14ac:dyDescent="0.15">
      <c r="AA159" s="2" t="str">
        <f>INDEX(MF2図鑑!$B$3:$B$668,(ROW()-ROW(AA$2)),1)</f>
        <v>タイタン(特殊)</v>
      </c>
    </row>
    <row r="160" spans="27:27" x14ac:dyDescent="0.15">
      <c r="AA160" s="2" t="str">
        <f>INDEX(MF2図鑑!$B$3:$B$668,(ROW()-ROW(AA$2)),1)</f>
        <v>アンゴルモア</v>
      </c>
    </row>
    <row r="161" spans="27:27" x14ac:dyDescent="0.15">
      <c r="AA161" s="2" t="str">
        <f>INDEX(MF2図鑑!$B$3:$B$668,(ROW()-ROW(AA$2)),1)</f>
        <v>ポセイドン</v>
      </c>
    </row>
    <row r="162" spans="27:27" x14ac:dyDescent="0.15">
      <c r="AA162" s="2" t="str">
        <f>INDEX(MF2図鑑!$B$3:$B$668,(ROW()-ROW(AA$2)),1)</f>
        <v>ウッディー</v>
      </c>
    </row>
    <row r="163" spans="27:27" x14ac:dyDescent="0.15">
      <c r="AA163" s="2" t="str">
        <f>INDEX(MF2図鑑!$B$3:$B$668,(ROW()-ROW(AA$2)),1)</f>
        <v>エコロガーデアン</v>
      </c>
    </row>
    <row r="164" spans="27:27" x14ac:dyDescent="0.15">
      <c r="AA164" s="2" t="str">
        <f>INDEX(MF2図鑑!$B$3:$B$668,(ROW()-ROW(AA$2)),1)</f>
        <v>ケンプファー</v>
      </c>
    </row>
    <row r="165" spans="27:27" x14ac:dyDescent="0.15">
      <c r="AA165" s="2" t="str">
        <f>INDEX(MF2図鑑!$B$3:$B$668,(ROW()-ROW(AA$2)),1)</f>
        <v>マグナビートル</v>
      </c>
    </row>
    <row r="166" spans="27:27" x14ac:dyDescent="0.15">
      <c r="AA166" s="2" t="str">
        <f>INDEX(MF2図鑑!$B$3:$B$668,(ROW()-ROW(AA$2)),1)</f>
        <v>マーブルガイ</v>
      </c>
    </row>
    <row r="167" spans="27:27" x14ac:dyDescent="0.15">
      <c r="AA167" s="2" t="str">
        <f>INDEX(MF2図鑑!$B$3:$B$668,(ROW()-ROW(AA$2)),1)</f>
        <v>ニューボトル</v>
      </c>
    </row>
    <row r="168" spans="27:27" x14ac:dyDescent="0.15">
      <c r="AA168" s="2" t="str">
        <f>INDEX(MF2図鑑!$B$3:$B$668,(ROW()-ROW(AA$2)),1)</f>
        <v>ニューボトル(レア1)</v>
      </c>
    </row>
    <row r="169" spans="27:27" x14ac:dyDescent="0.15">
      <c r="AA169" s="2" t="str">
        <f>INDEX(MF2図鑑!$B$3:$B$668,(ROW()-ROW(AA$2)),1)</f>
        <v>ニューボトル(レア2)</v>
      </c>
    </row>
    <row r="170" spans="27:27" x14ac:dyDescent="0.15">
      <c r="AA170" s="2" t="str">
        <f>INDEX(MF2図鑑!$B$3:$B$668,(ROW()-ROW(AA$2)),1)</f>
        <v>ニューボトル(レア3)</v>
      </c>
    </row>
    <row r="171" spans="27:27" x14ac:dyDescent="0.15">
      <c r="AA171" s="2" t="str">
        <f>INDEX(MF2図鑑!$B$3:$B$668,(ROW()-ROW(AA$2)),1)</f>
        <v>ピクスロード</v>
      </c>
    </row>
    <row r="172" spans="27:27" x14ac:dyDescent="0.15">
      <c r="AA172" s="2" t="str">
        <f>INDEX(MF2図鑑!$B$3:$B$668,(ROW()-ROW(AA$2)),1)</f>
        <v>サラマンドラ</v>
      </c>
    </row>
    <row r="173" spans="27:27" x14ac:dyDescent="0.15">
      <c r="AA173" s="2" t="str">
        <f>INDEX(MF2図鑑!$B$3:$B$668,(ROW()-ROW(AA$2)),1)</f>
        <v>アンキロード</v>
      </c>
    </row>
    <row r="174" spans="27:27" x14ac:dyDescent="0.15">
      <c r="AA174" s="2" t="str">
        <f>INDEX(MF2図鑑!$B$3:$B$668,(ROW()-ROW(AA$2)),1)</f>
        <v>ロードランナー</v>
      </c>
    </row>
    <row r="175" spans="27:27" x14ac:dyDescent="0.15">
      <c r="AA175" s="2" t="str">
        <f>INDEX(MF2図鑑!$B$3:$B$668,(ROW()-ROW(AA$2)),1)</f>
        <v>ロードランナー(特殊)</v>
      </c>
    </row>
    <row r="176" spans="27:27" x14ac:dyDescent="0.15">
      <c r="AA176" s="2" t="str">
        <f>INDEX(MF2図鑑!$B$3:$B$668,(ROW()-ROW(AA$2)),1)</f>
        <v>クラブランナー</v>
      </c>
    </row>
    <row r="177" spans="27:27" x14ac:dyDescent="0.15">
      <c r="AA177" s="2" t="str">
        <f>INDEX(MF2図鑑!$B$3:$B$668,(ROW()-ROW(AA$2)),1)</f>
        <v>ハウルロード</v>
      </c>
    </row>
    <row r="178" spans="27:27" x14ac:dyDescent="0.15">
      <c r="AA178" s="2" t="str">
        <f>INDEX(MF2図鑑!$B$3:$B$668,(ROW()-ROW(AA$2)),1)</f>
        <v>ブチランナー</v>
      </c>
    </row>
    <row r="179" spans="27:27" x14ac:dyDescent="0.15">
      <c r="AA179" s="2" t="str">
        <f>INDEX(MF2図鑑!$B$3:$B$668,(ROW()-ROW(AA$2)),1)</f>
        <v>ハチロー</v>
      </c>
    </row>
    <row r="180" spans="27:27" x14ac:dyDescent="0.15">
      <c r="AA180" s="2" t="str">
        <f>INDEX(MF2図鑑!$B$3:$B$668,(ROW()-ROW(AA$2)),1)</f>
        <v>ハチロー(特殊)</v>
      </c>
    </row>
    <row r="181" spans="27:27" x14ac:dyDescent="0.15">
      <c r="AA181" s="2" t="str">
        <f>INDEX(MF2図鑑!$B$3:$B$668,(ROW()-ROW(AA$2)),1)</f>
        <v>ロードガリニクス</v>
      </c>
    </row>
    <row r="182" spans="27:27" x14ac:dyDescent="0.15">
      <c r="AA182" s="2" t="str">
        <f>INDEX(MF2図鑑!$B$3:$B$668,(ROW()-ROW(AA$2)),1)</f>
        <v>タスマニア</v>
      </c>
    </row>
    <row r="183" spans="27:27" x14ac:dyDescent="0.15">
      <c r="AA183" s="2" t="str">
        <f>INDEX(MF2図鑑!$B$3:$B$668,(ROW()-ROW(AA$2)),1)</f>
        <v>デザートランナー</v>
      </c>
    </row>
    <row r="184" spans="27:27" x14ac:dyDescent="0.15">
      <c r="AA184" s="2" t="str">
        <f>INDEX(MF2図鑑!$B$3:$B$668,(ROW()-ROW(AA$2)),1)</f>
        <v>ロードマスタード</v>
      </c>
    </row>
    <row r="185" spans="27:27" x14ac:dyDescent="0.15">
      <c r="AA185" s="2" t="str">
        <f>INDEX(MF2図鑑!$B$3:$B$668,(ROW()-ROW(AA$2)),1)</f>
        <v>バジリスク</v>
      </c>
    </row>
    <row r="186" spans="27:27" x14ac:dyDescent="0.15">
      <c r="AA186" s="2" t="str">
        <f>INDEX(MF2図鑑!$B$3:$B$668,(ROW()-ROW(AA$2)),1)</f>
        <v>スカシラプトル</v>
      </c>
    </row>
    <row r="187" spans="27:27" x14ac:dyDescent="0.15">
      <c r="AA187" s="2" t="str">
        <f>INDEX(MF2図鑑!$B$3:$B$668,(ROW()-ROW(AA$2)),1)</f>
        <v>リュウボクリュウ</v>
      </c>
    </row>
    <row r="188" spans="27:27" x14ac:dyDescent="0.15">
      <c r="AA188" s="2" t="str">
        <f>INDEX(MF2図鑑!$B$3:$B$668,(ROW()-ROW(AA$2)),1)</f>
        <v>アロハノランナー</v>
      </c>
    </row>
    <row r="189" spans="27:27" x14ac:dyDescent="0.15">
      <c r="AA189" s="2" t="str">
        <f>INDEX(MF2図鑑!$B$3:$B$668,(ROW()-ROW(AA$2)),1)</f>
        <v>ブラックロード</v>
      </c>
    </row>
    <row r="190" spans="27:27" x14ac:dyDescent="0.15">
      <c r="AA190" s="2" t="str">
        <f>INDEX(MF2図鑑!$B$3:$B$668,(ROW()-ROW(AA$2)),1)</f>
        <v>カッチュウロード</v>
      </c>
    </row>
    <row r="191" spans="27:27" x14ac:dyDescent="0.15">
      <c r="AA191" s="2" t="str">
        <f>INDEX(MF2図鑑!$B$3:$B$668,(ROW()-ROW(AA$2)),1)</f>
        <v>ティラノパープル</v>
      </c>
    </row>
    <row r="192" spans="27:27" x14ac:dyDescent="0.15">
      <c r="AA192" s="2" t="str">
        <f>INDEX(MF2図鑑!$B$3:$B$668,(ROW()-ROW(AA$2)),1)</f>
        <v>ゼブランナー</v>
      </c>
    </row>
    <row r="193" spans="27:27" x14ac:dyDescent="0.15">
      <c r="AA193" s="2" t="str">
        <f>INDEX(MF2図鑑!$B$3:$B$668,(ROW()-ROW(AA$2)),1)</f>
        <v>ゼブランナー(レア1)</v>
      </c>
    </row>
    <row r="194" spans="27:27" x14ac:dyDescent="0.15">
      <c r="AA194" s="2" t="str">
        <f>INDEX(MF2図鑑!$B$3:$B$668,(ROW()-ROW(AA$2)),1)</f>
        <v>ゼブランナー(レア2)</v>
      </c>
    </row>
    <row r="195" spans="27:27" x14ac:dyDescent="0.15">
      <c r="AA195" s="2" t="str">
        <f>INDEX(MF2図鑑!$B$3:$B$668,(ROW()-ROW(AA$2)),1)</f>
        <v>ゼブランナー(データのみ)</v>
      </c>
    </row>
    <row r="196" spans="27:27" x14ac:dyDescent="0.15">
      <c r="AA196" s="2" t="str">
        <f>INDEX(MF2図鑑!$B$3:$B$668,(ROW()-ROW(AA$2)),1)</f>
        <v>レジーナ</v>
      </c>
    </row>
    <row r="197" spans="27:27" x14ac:dyDescent="0.15">
      <c r="AA197" s="2" t="str">
        <f>INDEX(MF2図鑑!$B$3:$B$668,(ROW()-ROW(AA$2)),1)</f>
        <v>ベスビオス</v>
      </c>
    </row>
    <row r="198" spans="27:27" x14ac:dyDescent="0.15">
      <c r="AA198" s="2" t="str">
        <f>INDEX(MF2図鑑!$B$3:$B$668,(ROW()-ROW(AA$2)),1)</f>
        <v>ヘラクレス</v>
      </c>
    </row>
    <row r="199" spans="27:27" x14ac:dyDescent="0.15">
      <c r="AA199" s="2" t="str">
        <f>INDEX(MF2図鑑!$B$3:$B$668,(ROW()-ROW(AA$2)),1)</f>
        <v>ケルマディクス</v>
      </c>
    </row>
    <row r="200" spans="27:27" x14ac:dyDescent="0.15">
      <c r="AA200" s="2" t="str">
        <f>INDEX(MF2図鑑!$B$3:$B$668,(ROW()-ROW(AA$2)),1)</f>
        <v>デュラハン</v>
      </c>
    </row>
    <row r="201" spans="27:27" x14ac:dyDescent="0.15">
      <c r="AA201" s="2" t="str">
        <f>INDEX(MF2図鑑!$B$3:$B$668,(ROW()-ROW(AA$2)),1)</f>
        <v>デュラハン(特殊)</v>
      </c>
    </row>
    <row r="202" spans="27:27" x14ac:dyDescent="0.15">
      <c r="AA202" s="2" t="str">
        <f>INDEX(MF2図鑑!$B$3:$B$668,(ROW()-ROW(AA$2)),1)</f>
        <v>ロブリッター</v>
      </c>
    </row>
    <row r="203" spans="27:27" x14ac:dyDescent="0.15">
      <c r="AA203" s="2" t="str">
        <f>INDEX(MF2図鑑!$B$3:$B$668,(ROW()-ROW(AA$2)),1)</f>
        <v>グレイシア</v>
      </c>
    </row>
    <row r="204" spans="27:27" x14ac:dyDescent="0.15">
      <c r="AA204" s="2" t="str">
        <f>INDEX(MF2図鑑!$B$3:$B$668,(ROW()-ROW(AA$2)),1)</f>
        <v>ガルーダ</v>
      </c>
    </row>
    <row r="205" spans="27:27" x14ac:dyDescent="0.15">
      <c r="AA205" s="2" t="str">
        <f>INDEX(MF2図鑑!$B$3:$B$668,(ROW()-ROW(AA$2)),1)</f>
        <v>メタルグローリー</v>
      </c>
    </row>
    <row r="206" spans="27:27" x14ac:dyDescent="0.15">
      <c r="AA206" s="2" t="str">
        <f>INDEX(MF2図鑑!$B$3:$B$668,(ROW()-ROW(AA$2)),1)</f>
        <v>メタルグローリー(特殊)</v>
      </c>
    </row>
    <row r="207" spans="27:27" x14ac:dyDescent="0.15">
      <c r="AA207" s="2" t="str">
        <f>INDEX(MF2図鑑!$B$3:$B$668,(ROW()-ROW(AA$2)),1)</f>
        <v>ジェノサイド</v>
      </c>
    </row>
    <row r="208" spans="27:27" x14ac:dyDescent="0.15">
      <c r="AA208" s="2" t="str">
        <f>INDEX(MF2図鑑!$B$3:$B$668,(ROW()-ROW(AA$2)),1)</f>
        <v>ノーマッド</v>
      </c>
    </row>
    <row r="209" spans="27:27" x14ac:dyDescent="0.15">
      <c r="AA209" s="2" t="str">
        <f>INDEX(MF2図鑑!$B$3:$B$668,(ROW()-ROW(AA$2)),1)</f>
        <v>ショーグン</v>
      </c>
    </row>
    <row r="210" spans="27:27" x14ac:dyDescent="0.15">
      <c r="AA210" s="2" t="str">
        <f>INDEX(MF2図鑑!$B$3:$B$668,(ROW()-ROW(AA$2)),1)</f>
        <v>ショーグン(レア1)</v>
      </c>
    </row>
    <row r="211" spans="27:27" x14ac:dyDescent="0.15">
      <c r="AA211" s="2" t="str">
        <f>INDEX(MF2図鑑!$B$3:$B$668,(ROW()-ROW(AA$2)),1)</f>
        <v>ショーグン(レア2)</v>
      </c>
    </row>
    <row r="212" spans="27:27" x14ac:dyDescent="0.15">
      <c r="AA212" s="2" t="str">
        <f>INDEX(MF2図鑑!$B$3:$B$668,(ROW()-ROW(AA$2)),1)</f>
        <v>ショーグン(レア3)</v>
      </c>
    </row>
    <row r="213" spans="27:27" x14ac:dyDescent="0.15">
      <c r="AA213" s="2" t="str">
        <f>INDEX(MF2図鑑!$B$3:$B$668,(ROW()-ROW(AA$2)),1)</f>
        <v>ブラッディJ</v>
      </c>
    </row>
    <row r="214" spans="27:27" x14ac:dyDescent="0.15">
      <c r="AA214" s="2" t="str">
        <f>INDEX(MF2図鑑!$B$3:$B$668,(ROW()-ROW(AA$2)),1)</f>
        <v>ブラッディJ(レア1)</v>
      </c>
    </row>
    <row r="215" spans="27:27" x14ac:dyDescent="0.15">
      <c r="AA215" s="2" t="str">
        <f>INDEX(MF2図鑑!$B$3:$B$668,(ROW()-ROW(AA$2)),1)</f>
        <v>コクシムソウ</v>
      </c>
    </row>
    <row r="216" spans="27:27" x14ac:dyDescent="0.15">
      <c r="AA216" s="2" t="str">
        <f>INDEX(MF2図鑑!$B$3:$B$668,(ROW()-ROW(AA$2)),1)</f>
        <v>コクシムソウ(レア1)</v>
      </c>
    </row>
    <row r="217" spans="27:27" x14ac:dyDescent="0.15">
      <c r="AA217" s="2" t="str">
        <f>INDEX(MF2図鑑!$B$3:$B$668,(ROW()-ROW(AA$2)),1)</f>
        <v>コクシムソウ(レア2)</v>
      </c>
    </row>
    <row r="218" spans="27:27" x14ac:dyDescent="0.15">
      <c r="AA218" s="2" t="str">
        <f>INDEX(MF2図鑑!$B$3:$B$668,(ROW()-ROW(AA$2)),1)</f>
        <v>コクシムソウ(レア3)</v>
      </c>
    </row>
    <row r="219" spans="27:27" x14ac:dyDescent="0.15">
      <c r="AA219" s="2" t="str">
        <f>INDEX(MF2図鑑!$B$3:$B$668,(ROW()-ROW(AA$2)),1)</f>
        <v>コクシムソウ(レア4)</v>
      </c>
    </row>
    <row r="220" spans="27:27" x14ac:dyDescent="0.15">
      <c r="AA220" s="2" t="str">
        <f>INDEX(MF2図鑑!$B$3:$B$668,(ROW()-ROW(AA$2)),1)</f>
        <v>レマクラスト</v>
      </c>
    </row>
    <row r="221" spans="27:27" x14ac:dyDescent="0.15">
      <c r="AA221" s="2" t="str">
        <f>INDEX(MF2図鑑!$B$3:$B$668,(ROW()-ROW(AA$2)),1)</f>
        <v>プライヤロックス</v>
      </c>
    </row>
    <row r="222" spans="27:27" x14ac:dyDescent="0.15">
      <c r="AA222" s="2" t="str">
        <f>INDEX(MF2図鑑!$B$3:$B$668,(ROW()-ROW(AA$2)),1)</f>
        <v>プロテクトアロー</v>
      </c>
    </row>
    <row r="223" spans="27:27" x14ac:dyDescent="0.15">
      <c r="AA223" s="2" t="str">
        <f>INDEX(MF2図鑑!$B$3:$B$668,(ROW()-ROW(AA$2)),1)</f>
        <v>アローヘッド</v>
      </c>
    </row>
    <row r="224" spans="27:27" x14ac:dyDescent="0.15">
      <c r="AA224" s="2" t="str">
        <f>INDEX(MF2図鑑!$B$3:$B$668,(ROW()-ROW(AA$2)),1)</f>
        <v>アローヘッド(特殊1)</v>
      </c>
    </row>
    <row r="225" spans="27:27" x14ac:dyDescent="0.15">
      <c r="AA225" s="2" t="str">
        <f>INDEX(MF2図鑑!$B$3:$B$668,(ROW()-ROW(AA$2)),1)</f>
        <v>アローヘッド(特殊2)</v>
      </c>
    </row>
    <row r="226" spans="27:27" x14ac:dyDescent="0.15">
      <c r="AA226" s="2" t="str">
        <f>INDEX(MF2図鑑!$B$3:$B$668,(ROW()-ROW(AA$2)),1)</f>
        <v>マスタードアロー</v>
      </c>
    </row>
    <row r="227" spans="27:27" x14ac:dyDescent="0.15">
      <c r="AA227" s="2" t="str">
        <f>INDEX(MF2図鑑!$B$3:$B$668,(ROW()-ROW(AA$2)),1)</f>
        <v>セルケト</v>
      </c>
    </row>
    <row r="228" spans="27:27" x14ac:dyDescent="0.15">
      <c r="AA228" s="2" t="str">
        <f>INDEX(MF2図鑑!$B$3:$B$668,(ROW()-ROW(AA$2)),1)</f>
        <v>バグソイヤー</v>
      </c>
    </row>
    <row r="229" spans="27:27" x14ac:dyDescent="0.15">
      <c r="AA229" s="2" t="str">
        <f>INDEX(MF2図鑑!$B$3:$B$668,(ROW()-ROW(AA$2)),1)</f>
        <v>スモーピオン</v>
      </c>
    </row>
    <row r="230" spans="27:27" x14ac:dyDescent="0.15">
      <c r="AA230" s="2" t="str">
        <f>INDEX(MF2図鑑!$B$3:$B$668,(ROW()-ROW(AA$2)),1)</f>
        <v>スモーピオン(レア1)</v>
      </c>
    </row>
    <row r="231" spans="27:27" x14ac:dyDescent="0.15">
      <c r="AA231" s="2" t="str">
        <f>INDEX(MF2図鑑!$B$3:$B$668,(ROW()-ROW(AA$2)),1)</f>
        <v>スモーピオン(レア2)</v>
      </c>
    </row>
    <row r="232" spans="27:27" x14ac:dyDescent="0.15">
      <c r="AA232" s="2" t="str">
        <f>INDEX(MF2図鑑!$B$3:$B$668,(ROW()-ROW(AA$2)),1)</f>
        <v>スモーピオン(レア3)</v>
      </c>
    </row>
    <row r="233" spans="27:27" x14ac:dyDescent="0.15">
      <c r="AA233" s="2" t="str">
        <f>INDEX(MF2図鑑!$B$3:$B$668,(ROW()-ROW(AA$2)),1)</f>
        <v>スモーピオン(レア4)</v>
      </c>
    </row>
    <row r="234" spans="27:27" x14ac:dyDescent="0.15">
      <c r="AA234" s="2" t="str">
        <f>INDEX(MF2図鑑!$B$3:$B$668,(ROW()-ROW(AA$2)),1)</f>
        <v>デトナクリス</v>
      </c>
    </row>
    <row r="235" spans="27:27" x14ac:dyDescent="0.15">
      <c r="AA235" s="2" t="str">
        <f>INDEX(MF2図鑑!$B$3:$B$668,(ROW()-ROW(AA$2)),1)</f>
        <v>トウテツ</v>
      </c>
    </row>
    <row r="236" spans="27:27" x14ac:dyDescent="0.15">
      <c r="AA236" s="2" t="str">
        <f>INDEX(MF2図鑑!$B$3:$B$668,(ROW()-ROW(AA$2)),1)</f>
        <v>デトナレックス</v>
      </c>
    </row>
    <row r="237" spans="27:27" x14ac:dyDescent="0.15">
      <c r="AA237" s="2" t="str">
        <f>INDEX(MF2図鑑!$B$3:$B$668,(ROW()-ROW(AA$2)),1)</f>
        <v>ライガー</v>
      </c>
    </row>
    <row r="238" spans="27:27" x14ac:dyDescent="0.15">
      <c r="AA238" s="2" t="str">
        <f>INDEX(MF2図鑑!$B$3:$B$668,(ROW()-ROW(AA$2)),1)</f>
        <v>ライガー(特殊)</v>
      </c>
    </row>
    <row r="239" spans="27:27" x14ac:dyDescent="0.15">
      <c r="AA239" s="2" t="str">
        <f>INDEX(MF2図鑑!$B$3:$B$668,(ROW()-ROW(AA$2)),1)</f>
        <v>ハムライガー</v>
      </c>
    </row>
    <row r="240" spans="27:27" x14ac:dyDescent="0.15">
      <c r="AA240" s="2" t="str">
        <f>INDEX(MF2図鑑!$B$3:$B$668,(ROW()-ROW(AA$2)),1)</f>
        <v>ハムライガー(特殊)</v>
      </c>
    </row>
    <row r="241" spans="27:27" x14ac:dyDescent="0.15">
      <c r="AA241" s="2" t="str">
        <f>INDEX(MF2図鑑!$B$3:$B$668,(ROW()-ROW(AA$2)),1)</f>
        <v>バロン</v>
      </c>
    </row>
    <row r="242" spans="27:27" x14ac:dyDescent="0.15">
      <c r="AA242" s="2" t="str">
        <f>INDEX(MF2図鑑!$B$3:$B$668,(ROW()-ROW(AA$2)),1)</f>
        <v>モノアイ</v>
      </c>
    </row>
    <row r="243" spans="27:27" x14ac:dyDescent="0.15">
      <c r="AA243" s="2" t="str">
        <f>INDEX(MF2図鑑!$B$3:$B$668,(ROW()-ROW(AA$2)),1)</f>
        <v>アクアストライク</v>
      </c>
    </row>
    <row r="244" spans="27:27" x14ac:dyDescent="0.15">
      <c r="AA244" s="2" t="str">
        <f>INDEX(MF2図鑑!$B$3:$B$668,(ROW()-ROW(AA$2)),1)</f>
        <v>エコノキックス</v>
      </c>
    </row>
    <row r="245" spans="27:27" x14ac:dyDescent="0.15">
      <c r="AA245" s="2" t="str">
        <f>INDEX(MF2図鑑!$B$3:$B$668,(ROW()-ROW(AA$2)),1)</f>
        <v>エコノキックス(特殊)</v>
      </c>
    </row>
    <row r="246" spans="27:27" x14ac:dyDescent="0.15">
      <c r="AA246" s="2" t="str">
        <f>INDEX(MF2図鑑!$B$3:$B$668,(ROW()-ROW(AA$2)),1)</f>
        <v>テラードッグ</v>
      </c>
    </row>
    <row r="247" spans="27:27" x14ac:dyDescent="0.15">
      <c r="AA247" s="2" t="str">
        <f>INDEX(MF2図鑑!$B$3:$B$668,(ROW()-ROW(AA$2)),1)</f>
        <v>テラードッグ(特殊)</v>
      </c>
    </row>
    <row r="248" spans="27:27" x14ac:dyDescent="0.15">
      <c r="AA248" s="2" t="str">
        <f>INDEX(MF2図鑑!$B$3:$B$668,(ROW()-ROW(AA$2)),1)</f>
        <v>ヤクトハウンド</v>
      </c>
    </row>
    <row r="249" spans="27:27" x14ac:dyDescent="0.15">
      <c r="AA249" s="2" t="str">
        <f>INDEX(MF2図鑑!$B$3:$B$668,(ROW()-ROW(AA$2)),1)</f>
        <v>ケルベロス</v>
      </c>
    </row>
    <row r="250" spans="27:27" x14ac:dyDescent="0.15">
      <c r="AA250" s="2" t="str">
        <f>INDEX(MF2図鑑!$B$3:$B$668,(ROW()-ROW(AA$2)),1)</f>
        <v>シロ</v>
      </c>
    </row>
    <row r="251" spans="27:27" x14ac:dyDescent="0.15">
      <c r="AA251" s="2" t="str">
        <f>INDEX(MF2図鑑!$B$3:$B$668,(ROW()-ROW(AA$2)),1)</f>
        <v>シロ(レア1)</v>
      </c>
    </row>
    <row r="252" spans="27:27" x14ac:dyDescent="0.15">
      <c r="AA252" s="2" t="str">
        <f>INDEX(MF2図鑑!$B$3:$B$668,(ROW()-ROW(AA$2)),1)</f>
        <v>シロ(レア2)</v>
      </c>
    </row>
    <row r="253" spans="27:27" x14ac:dyDescent="0.15">
      <c r="AA253" s="2" t="str">
        <f>INDEX(MF2図鑑!$B$3:$B$668,(ROW()-ROW(AA$2)),1)</f>
        <v>シロ(レア3)</v>
      </c>
    </row>
    <row r="254" spans="27:27" x14ac:dyDescent="0.15">
      <c r="AA254" s="2" t="str">
        <f>INDEX(MF2図鑑!$B$3:$B$668,(ROW()-ROW(AA$2)),1)</f>
        <v>キンダーホップ</v>
      </c>
    </row>
    <row r="255" spans="27:27" x14ac:dyDescent="0.15">
      <c r="AA255" s="2" t="str">
        <f>INDEX(MF2図鑑!$B$3:$B$668,(ROW()-ROW(AA$2)),1)</f>
        <v>トビカサゴ</v>
      </c>
    </row>
    <row r="256" spans="27:27" x14ac:dyDescent="0.15">
      <c r="AA256" s="2" t="str">
        <f>INDEX(MF2図鑑!$B$3:$B$668,(ROW()-ROW(AA$2)),1)</f>
        <v>クリック</v>
      </c>
    </row>
    <row r="257" spans="27:27" x14ac:dyDescent="0.15">
      <c r="AA257" s="2" t="str">
        <f>INDEX(MF2図鑑!$B$3:$B$668,(ROW()-ROW(AA$2)),1)</f>
        <v>ホッパー</v>
      </c>
    </row>
    <row r="258" spans="27:27" x14ac:dyDescent="0.15">
      <c r="AA258" s="2" t="str">
        <f>INDEX(MF2図鑑!$B$3:$B$668,(ROW()-ROW(AA$2)),1)</f>
        <v>ホッパー(特殊)</v>
      </c>
    </row>
    <row r="259" spans="27:27" x14ac:dyDescent="0.15">
      <c r="AA259" s="2" t="str">
        <f>INDEX(MF2図鑑!$B$3:$B$668,(ROW()-ROW(AA$2)),1)</f>
        <v>ワガハイ</v>
      </c>
    </row>
    <row r="260" spans="27:27" x14ac:dyDescent="0.15">
      <c r="AA260" s="2" t="str">
        <f>INDEX(MF2図鑑!$B$3:$B$668,(ROW()-ROW(AA$2)),1)</f>
        <v>エメラルドアイ</v>
      </c>
    </row>
    <row r="261" spans="27:27" x14ac:dyDescent="0.15">
      <c r="AA261" s="2" t="str">
        <f>INDEX(MF2図鑑!$B$3:$B$668,(ROW()-ROW(AA$2)),1)</f>
        <v>スプリンガー</v>
      </c>
    </row>
    <row r="262" spans="27:27" x14ac:dyDescent="0.15">
      <c r="AA262" s="2" t="str">
        <f>INDEX(MF2図鑑!$B$3:$B$668,(ROW()-ROW(AA$2)),1)</f>
        <v>ウシロメデス</v>
      </c>
    </row>
    <row r="263" spans="27:27" x14ac:dyDescent="0.15">
      <c r="AA263" s="2" t="str">
        <f>INDEX(MF2図鑑!$B$3:$B$668,(ROW()-ROW(AA$2)),1)</f>
        <v>ウシロメデス(特殊)</v>
      </c>
    </row>
    <row r="264" spans="27:27" x14ac:dyDescent="0.15">
      <c r="AA264" s="2" t="str">
        <f>INDEX(MF2図鑑!$B$3:$B$668,(ROW()-ROW(AA$2)),1)</f>
        <v>パチクリ</v>
      </c>
    </row>
    <row r="265" spans="27:27" x14ac:dyDescent="0.15">
      <c r="AA265" s="2" t="str">
        <f>INDEX(MF2図鑑!$B$3:$B$668,(ROW()-ROW(AA$2)),1)</f>
        <v>サクラホップ</v>
      </c>
    </row>
    <row r="266" spans="27:27" x14ac:dyDescent="0.15">
      <c r="AA266" s="2" t="str">
        <f>INDEX(MF2図鑑!$B$3:$B$668,(ROW()-ROW(AA$2)),1)</f>
        <v>サクラホップ(特殊)</v>
      </c>
    </row>
    <row r="267" spans="27:27" x14ac:dyDescent="0.15">
      <c r="AA267" s="2" t="str">
        <f>INDEX(MF2図鑑!$B$3:$B$668,(ROW()-ROW(AA$2)),1)</f>
        <v>ワイロ</v>
      </c>
    </row>
    <row r="268" spans="27:27" x14ac:dyDescent="0.15">
      <c r="AA268" s="2" t="str">
        <f>INDEX(MF2図鑑!$B$3:$B$668,(ROW()-ROW(AA$2)),1)</f>
        <v>ハネボックリ</v>
      </c>
    </row>
    <row r="269" spans="27:27" x14ac:dyDescent="0.15">
      <c r="AA269" s="2" t="str">
        <f>INDEX(MF2図鑑!$B$3:$B$668,(ROW()-ROW(AA$2)),1)</f>
        <v>ケロッパー</v>
      </c>
    </row>
    <row r="270" spans="27:27" x14ac:dyDescent="0.15">
      <c r="AA270" s="2" t="str">
        <f>INDEX(MF2図鑑!$B$3:$B$668,(ROW()-ROW(AA$2)),1)</f>
        <v>ケロッパー（レア1)</v>
      </c>
    </row>
    <row r="271" spans="27:27" x14ac:dyDescent="0.15">
      <c r="AA271" s="2" t="str">
        <f>INDEX(MF2図鑑!$B$3:$B$668,(ROW()-ROW(AA$2)),1)</f>
        <v>ケロッパー（レア2）</v>
      </c>
    </row>
    <row r="272" spans="27:27" x14ac:dyDescent="0.15">
      <c r="AA272" s="2" t="str">
        <f>INDEX(MF2図鑑!$B$3:$B$668,(ROW()-ROW(AA$2)),1)</f>
        <v>ケロッパー(データのみ)</v>
      </c>
    </row>
    <row r="273" spans="27:27" x14ac:dyDescent="0.15">
      <c r="AA273" s="2" t="str">
        <f>INDEX(MF2図鑑!$B$3:$B$668,(ROW()-ROW(AA$2)),1)</f>
        <v>ヴァージアハピ</v>
      </c>
    </row>
    <row r="274" spans="27:27" x14ac:dyDescent="0.15">
      <c r="AA274" s="2" t="str">
        <f>INDEX(MF2図鑑!$B$3:$B$668,(ROW()-ROW(AA$2)),1)</f>
        <v>ロックブラッド</v>
      </c>
    </row>
    <row r="275" spans="27:27" x14ac:dyDescent="0.15">
      <c r="AA275" s="2" t="str">
        <f>INDEX(MF2図鑑!$B$3:$B$668,(ROW()-ROW(AA$2)),1)</f>
        <v>ウロコウサギ</v>
      </c>
    </row>
    <row r="276" spans="27:27" x14ac:dyDescent="0.15">
      <c r="AA276" s="2" t="str">
        <f>INDEX(MF2図鑑!$B$3:$B$668,(ROW()-ROW(AA$2)),1)</f>
        <v>パルスコーン</v>
      </c>
    </row>
    <row r="277" spans="27:27" x14ac:dyDescent="0.15">
      <c r="AA277" s="2" t="str">
        <f>INDEX(MF2図鑑!$B$3:$B$668,(ROW()-ROW(AA$2)),1)</f>
        <v>ハム</v>
      </c>
    </row>
    <row r="278" spans="27:27" x14ac:dyDescent="0.15">
      <c r="AA278" s="2" t="str">
        <f>INDEX(MF2図鑑!$B$3:$B$668,(ROW()-ROW(AA$2)),1)</f>
        <v>ハム(特殊)</v>
      </c>
    </row>
    <row r="279" spans="27:27" x14ac:dyDescent="0.15">
      <c r="AA279" s="2" t="str">
        <f>INDEX(MF2図鑑!$B$3:$B$668,(ROW()-ROW(AA$2)),1)</f>
        <v>ハムオウジ</v>
      </c>
    </row>
    <row r="280" spans="27:27" x14ac:dyDescent="0.15">
      <c r="AA280" s="2" t="str">
        <f>INDEX(MF2図鑑!$B$3:$B$668,(ROW()-ROW(AA$2)),1)</f>
        <v>ハムオウジ(特殊)</v>
      </c>
    </row>
    <row r="281" spans="27:27" x14ac:dyDescent="0.15">
      <c r="AA281" s="2" t="str">
        <f>INDEX(MF2図鑑!$B$3:$B$668,(ROW()-ROW(AA$2)),1)</f>
        <v>クロスフォーアイ</v>
      </c>
    </row>
    <row r="282" spans="27:27" x14ac:dyDescent="0.15">
      <c r="AA282" s="2" t="str">
        <f>INDEX(MF2図鑑!$B$3:$B$668,(ROW()-ROW(AA$2)),1)</f>
        <v>ブルーフレア</v>
      </c>
    </row>
    <row r="283" spans="27:27" x14ac:dyDescent="0.15">
      <c r="AA283" s="2" t="str">
        <f>INDEX(MF2図鑑!$B$3:$B$668,(ROW()-ROW(AA$2)),1)</f>
        <v>ハムリーフ</v>
      </c>
    </row>
    <row r="284" spans="27:27" x14ac:dyDescent="0.15">
      <c r="AA284" s="2" t="str">
        <f>INDEX(MF2図鑑!$B$3:$B$668,(ROW()-ROW(AA$2)),1)</f>
        <v>ダークハム</v>
      </c>
    </row>
    <row r="285" spans="27:27" x14ac:dyDescent="0.15">
      <c r="AA285" s="2" t="str">
        <f>INDEX(MF2図鑑!$B$3:$B$668,(ROW()-ROW(AA$2)),1)</f>
        <v>トルクレンチ</v>
      </c>
    </row>
    <row r="286" spans="27:27" x14ac:dyDescent="0.15">
      <c r="AA286" s="2" t="str">
        <f>INDEX(MF2図鑑!$B$3:$B$668,(ROW()-ROW(AA$2)),1)</f>
        <v>ラベンダーロック</v>
      </c>
    </row>
    <row r="287" spans="27:27" x14ac:dyDescent="0.15">
      <c r="AA287" s="2" t="str">
        <f>INDEX(MF2図鑑!$B$3:$B$668,(ROW()-ROW(AA$2)),1)</f>
        <v>トルネード</v>
      </c>
    </row>
    <row r="288" spans="27:27" x14ac:dyDescent="0.15">
      <c r="AA288" s="2" t="str">
        <f>INDEX(MF2図鑑!$B$3:$B$668,(ROW()-ROW(AA$2)),1)</f>
        <v>トルネード(レア1)</v>
      </c>
    </row>
    <row r="289" spans="27:27" x14ac:dyDescent="0.15">
      <c r="AA289" s="2" t="str">
        <f>INDEX(MF2図鑑!$B$3:$B$668,(ROW()-ROW(AA$2)),1)</f>
        <v>トルネード(レア2)</v>
      </c>
    </row>
    <row r="290" spans="27:27" x14ac:dyDescent="0.15">
      <c r="AA290" s="2" t="str">
        <f>INDEX(MF2図鑑!$B$3:$B$668,(ROW()-ROW(AA$2)),1)</f>
        <v>トルネード(データのみ)</v>
      </c>
    </row>
    <row r="291" spans="27:27" x14ac:dyDescent="0.15">
      <c r="AA291" s="2" t="str">
        <f>INDEX(MF2図鑑!$B$3:$B$668,(ROW()-ROW(AA$2)),1)</f>
        <v>マグマックス</v>
      </c>
    </row>
    <row r="292" spans="27:27" x14ac:dyDescent="0.15">
      <c r="AA292" s="2" t="str">
        <f>INDEX(MF2図鑑!$B$3:$B$668,(ROW()-ROW(AA$2)),1)</f>
        <v>ヒガンテ</v>
      </c>
    </row>
    <row r="293" spans="27:27" x14ac:dyDescent="0.15">
      <c r="AA293" s="2" t="str">
        <f>INDEX(MF2図鑑!$B$3:$B$668,(ROW()-ROW(AA$2)),1)</f>
        <v>ムシャバクー</v>
      </c>
    </row>
    <row r="294" spans="27:27" x14ac:dyDescent="0.15">
      <c r="AA294" s="2" t="str">
        <f>INDEX(MF2図鑑!$B$3:$B$668,(ROW()-ROW(AA$2)),1)</f>
        <v>アイスバーク</v>
      </c>
    </row>
    <row r="295" spans="27:27" x14ac:dyDescent="0.15">
      <c r="AA295" s="2" t="str">
        <f>INDEX(MF2図鑑!$B$3:$B$668,(ROW()-ROW(AA$2)),1)</f>
        <v>ゴンタ</v>
      </c>
    </row>
    <row r="296" spans="27:27" x14ac:dyDescent="0.15">
      <c r="AA296" s="2" t="str">
        <f>INDEX(MF2図鑑!$B$3:$B$668,(ROW()-ROW(AA$2)),1)</f>
        <v>バクー</v>
      </c>
    </row>
    <row r="297" spans="27:27" x14ac:dyDescent="0.15">
      <c r="AA297" s="2" t="str">
        <f>INDEX(MF2図鑑!$B$3:$B$668,(ROW()-ROW(AA$2)),1)</f>
        <v>バクー(特殊)</v>
      </c>
    </row>
    <row r="298" spans="27:27" x14ac:dyDescent="0.15">
      <c r="AA298" s="2" t="str">
        <f>INDEX(MF2図鑑!$B$3:$B$668,(ROW()-ROW(AA$2)),1)</f>
        <v>ヌッシー</v>
      </c>
    </row>
    <row r="299" spans="27:27" x14ac:dyDescent="0.15">
      <c r="AA299" s="2" t="str">
        <f>INDEX(MF2図鑑!$B$3:$B$668,(ROW()-ROW(AA$2)),1)</f>
        <v>ドン･クラウン</v>
      </c>
    </row>
    <row r="300" spans="27:27" x14ac:dyDescent="0.15">
      <c r="AA300" s="2" t="str">
        <f>INDEX(MF2図鑑!$B$3:$B$668,(ROW()-ROW(AA$2)),1)</f>
        <v>ドン･クラウン(特殊)</v>
      </c>
    </row>
    <row r="301" spans="27:27" x14ac:dyDescent="0.15">
      <c r="AA301" s="2" t="str">
        <f>INDEX(MF2図鑑!$B$3:$B$668,(ROW()-ROW(AA$2)),1)</f>
        <v>ギガパイント</v>
      </c>
    </row>
    <row r="302" spans="27:27" x14ac:dyDescent="0.15">
      <c r="AA302" s="2" t="str">
        <f>INDEX(MF2図鑑!$B$3:$B$668,(ROW()-ROW(AA$2)),1)</f>
        <v>ダンゴウザカ</v>
      </c>
    </row>
    <row r="303" spans="27:27" x14ac:dyDescent="0.15">
      <c r="AA303" s="2" t="str">
        <f>INDEX(MF2図鑑!$B$3:$B$668,(ROW()-ROW(AA$2)),1)</f>
        <v>ダンゴウザカ(レア1)</v>
      </c>
    </row>
    <row r="304" spans="27:27" x14ac:dyDescent="0.15">
      <c r="AA304" s="2" t="str">
        <f>INDEX(MF2図鑑!$B$3:$B$668,(ROW()-ROW(AA$2)),1)</f>
        <v>ダンゴウザカ(レア2)</v>
      </c>
    </row>
    <row r="305" spans="27:27" x14ac:dyDescent="0.15">
      <c r="AA305" s="2" t="str">
        <f>INDEX(MF2図鑑!$B$3:$B$668,(ROW()-ROW(AA$2)),1)</f>
        <v>ダンゴウザカ(レア3)</v>
      </c>
    </row>
    <row r="306" spans="27:27" x14ac:dyDescent="0.15">
      <c r="AA306" s="2" t="str">
        <f>INDEX(MF2図鑑!$B$3:$B$668,(ROW()-ROW(AA$2)),1)</f>
        <v>ピクセル</v>
      </c>
    </row>
    <row r="307" spans="27:27" x14ac:dyDescent="0.15">
      <c r="AA307" s="2" t="str">
        <f>INDEX(MF2図鑑!$B$3:$B$668,(ROW()-ROW(AA$2)),1)</f>
        <v>ウォーロックス</v>
      </c>
    </row>
    <row r="308" spans="27:27" x14ac:dyDescent="0.15">
      <c r="AA308" s="2" t="str">
        <f>INDEX(MF2図鑑!$B$3:$B$668,(ROW()-ROW(AA$2)),1)</f>
        <v>レクサス</v>
      </c>
    </row>
    <row r="309" spans="27:27" x14ac:dyDescent="0.15">
      <c r="AA309" s="2" t="str">
        <f>INDEX(MF2図鑑!$B$3:$B$668,(ROW()-ROW(AA$2)),1)</f>
        <v>イヌガミ</v>
      </c>
    </row>
    <row r="310" spans="27:27" x14ac:dyDescent="0.15">
      <c r="AA310" s="2" t="str">
        <f>INDEX(MF2図鑑!$B$3:$B$668,(ROW()-ROW(AA$2)),1)</f>
        <v>ガリオン</v>
      </c>
    </row>
    <row r="311" spans="27:27" x14ac:dyDescent="0.15">
      <c r="AA311" s="2" t="str">
        <f>INDEX(MF2図鑑!$B$3:$B$668,(ROW()-ROW(AA$2)),1)</f>
        <v>ガリ</v>
      </c>
    </row>
    <row r="312" spans="27:27" x14ac:dyDescent="0.15">
      <c r="AA312" s="2" t="str">
        <f>INDEX(MF2図鑑!$B$3:$B$668,(ROW()-ROW(AA$2)),1)</f>
        <v>ガリ(特殊)</v>
      </c>
    </row>
    <row r="313" spans="27:27" x14ac:dyDescent="0.15">
      <c r="AA313" s="2" t="str">
        <f>INDEX(MF2図鑑!$B$3:$B$668,(ROW()-ROW(AA$2)),1)</f>
        <v>ヒトツメオウジ</v>
      </c>
    </row>
    <row r="314" spans="27:27" x14ac:dyDescent="0.15">
      <c r="AA314" s="2" t="str">
        <f>INDEX(MF2図鑑!$B$3:$B$668,(ROW()-ROW(AA$2)),1)</f>
        <v>アクアリウス</v>
      </c>
    </row>
    <row r="315" spans="27:27" x14ac:dyDescent="0.15">
      <c r="AA315" s="2" t="str">
        <f>INDEX(MF2図鑑!$B$3:$B$668,(ROW()-ROW(AA$2)),1)</f>
        <v>カラフルマスク</v>
      </c>
    </row>
    <row r="316" spans="27:27" x14ac:dyDescent="0.15">
      <c r="AA316" s="2" t="str">
        <f>INDEX(MF2図鑑!$B$3:$B$668,(ROW()-ROW(AA$2)),1)</f>
        <v>ガリラス</v>
      </c>
    </row>
    <row r="317" spans="27:27" x14ac:dyDescent="0.15">
      <c r="AA317" s="2" t="str">
        <f>INDEX(MF2図鑑!$B$3:$B$668,(ROW()-ROW(AA$2)),1)</f>
        <v>ガリラス(特殊)</v>
      </c>
    </row>
    <row r="318" spans="27:27" x14ac:dyDescent="0.15">
      <c r="AA318" s="2" t="str">
        <f>INDEX(MF2図鑑!$B$3:$B$668,(ROW()-ROW(AA$2)),1)</f>
        <v>ツチノコボクサー</v>
      </c>
    </row>
    <row r="319" spans="27:27" x14ac:dyDescent="0.15">
      <c r="AA319" s="2" t="str">
        <f>INDEX(MF2図鑑!$B$3:$B$668,(ROW()-ROW(AA$2)),1)</f>
        <v>シオンカメン</v>
      </c>
    </row>
    <row r="320" spans="27:27" x14ac:dyDescent="0.15">
      <c r="AA320" s="2" t="str">
        <f>INDEX(MF2図鑑!$B$3:$B$668,(ROW()-ROW(AA$2)),1)</f>
        <v>ハレハレ</v>
      </c>
    </row>
    <row r="321" spans="27:27" x14ac:dyDescent="0.15">
      <c r="AA321" s="2" t="str">
        <f>INDEX(MF2図鑑!$B$3:$B$668,(ROW()-ROW(AA$2)),1)</f>
        <v>ハレハレ(レア1)</v>
      </c>
    </row>
    <row r="322" spans="27:27" x14ac:dyDescent="0.15">
      <c r="AA322" s="2" t="str">
        <f>INDEX(MF2図鑑!$B$3:$B$668,(ROW()-ROW(AA$2)),1)</f>
        <v>ハレハレ(レア2)</v>
      </c>
    </row>
    <row r="323" spans="27:27" x14ac:dyDescent="0.15">
      <c r="AA323" s="2" t="str">
        <f>INDEX(MF2図鑑!$B$3:$B$668,(ROW()-ROW(AA$2)),1)</f>
        <v>ハレハレ(レア3)</v>
      </c>
    </row>
    <row r="324" spans="27:27" x14ac:dyDescent="0.15">
      <c r="AA324" s="2" t="str">
        <f>INDEX(MF2図鑑!$B$3:$B$668,(ROW()-ROW(AA$2)),1)</f>
        <v>アカジジ</v>
      </c>
    </row>
    <row r="325" spans="27:27" x14ac:dyDescent="0.15">
      <c r="AA325" s="2" t="str">
        <f>INDEX(MF2図鑑!$B$3:$B$668,(ROW()-ROW(AA$2)),1)</f>
        <v>ツンドラ</v>
      </c>
    </row>
    <row r="326" spans="27:27" x14ac:dyDescent="0.15">
      <c r="AA326" s="2" t="str">
        <f>INDEX(MF2図鑑!$B$3:$B$668,(ROW()-ROW(AA$2)),1)</f>
        <v>ゴーディッシュ</v>
      </c>
    </row>
    <row r="327" spans="27:27" x14ac:dyDescent="0.15">
      <c r="AA327" s="2" t="str">
        <f>INDEX(MF2図鑑!$B$3:$B$668,(ROW()-ROW(AA$2)),1)</f>
        <v>アーケロ</v>
      </c>
    </row>
    <row r="328" spans="27:27" x14ac:dyDescent="0.15">
      <c r="AA328" s="2" t="str">
        <f>INDEX(MF2図鑑!$B$3:$B$668,(ROW()-ROW(AA$2)),1)</f>
        <v>アーケロ(特殊)</v>
      </c>
    </row>
    <row r="329" spans="27:27" x14ac:dyDescent="0.15">
      <c r="AA329" s="2" t="str">
        <f>INDEX(MF2図鑑!$B$3:$B$668,(ROW()-ROW(AA$2)),1)</f>
        <v>ユズボウズ</v>
      </c>
    </row>
    <row r="330" spans="27:27" x14ac:dyDescent="0.15">
      <c r="AA330" s="2" t="str">
        <f>INDEX(MF2図鑑!$B$3:$B$668,(ROW()-ROW(AA$2)),1)</f>
        <v>ユズボウズ(特殊)</v>
      </c>
    </row>
    <row r="331" spans="27:27" x14ac:dyDescent="0.15">
      <c r="AA331" s="2" t="str">
        <f>INDEX(MF2図鑑!$B$3:$B$668,(ROW()-ROW(AA$2)),1)</f>
        <v>サクラジイヤ</v>
      </c>
    </row>
    <row r="332" spans="27:27" x14ac:dyDescent="0.15">
      <c r="AA332" s="2" t="str">
        <f>INDEX(MF2図鑑!$B$3:$B$668,(ROW()-ROW(AA$2)),1)</f>
        <v>クーロン</v>
      </c>
    </row>
    <row r="333" spans="27:27" x14ac:dyDescent="0.15">
      <c r="AA333" s="2" t="str">
        <f>INDEX(MF2図鑑!$B$3:$B$668,(ROW()-ROW(AA$2)),1)</f>
        <v>アックス</v>
      </c>
    </row>
    <row r="334" spans="27:27" x14ac:dyDescent="0.15">
      <c r="AA334" s="2" t="str">
        <f>INDEX(MF2図鑑!$B$3:$B$668,(ROW()-ROW(AA$2)),1)</f>
        <v>アックス(レア1)</v>
      </c>
    </row>
    <row r="335" spans="27:27" x14ac:dyDescent="0.15">
      <c r="AA335" s="2" t="str">
        <f>INDEX(MF2図鑑!$B$3:$B$668,(ROW()-ROW(AA$2)),1)</f>
        <v>アックス(レア2)</v>
      </c>
    </row>
    <row r="336" spans="27:27" x14ac:dyDescent="0.15">
      <c r="AA336" s="2" t="str">
        <f>INDEX(MF2図鑑!$B$3:$B$668,(ROW()-ROW(AA$2)),1)</f>
        <v>アックス(レア3)</v>
      </c>
    </row>
    <row r="337" spans="27:27" x14ac:dyDescent="0.15">
      <c r="AA337" s="2" t="str">
        <f>INDEX(MF2図鑑!$B$3:$B$668,(ROW()-ROW(AA$2)),1)</f>
        <v>ピンクグジラ</v>
      </c>
    </row>
    <row r="338" spans="27:27" x14ac:dyDescent="0.15">
      <c r="AA338" s="2" t="str">
        <f>INDEX(MF2図鑑!$B$3:$B$668,(ROW()-ROW(AA$2)),1)</f>
        <v>ピンクグジラ(特殊)</v>
      </c>
    </row>
    <row r="339" spans="27:27" x14ac:dyDescent="0.15">
      <c r="AA339" s="2" t="str">
        <f>INDEX(MF2図鑑!$B$3:$B$668,(ROW()-ROW(AA$2)),1)</f>
        <v>グジコーン</v>
      </c>
    </row>
    <row r="340" spans="27:27" x14ac:dyDescent="0.15">
      <c r="AA340" s="2" t="str">
        <f>INDEX(MF2図鑑!$B$3:$B$668,(ROW()-ROW(AA$2)),1)</f>
        <v>グジコーン(特殊)</v>
      </c>
    </row>
    <row r="341" spans="27:27" x14ac:dyDescent="0.15">
      <c r="AA341" s="2" t="str">
        <f>INDEX(MF2図鑑!$B$3:$B$668,(ROW()-ROW(AA$2)),1)</f>
        <v>グジラ</v>
      </c>
    </row>
    <row r="342" spans="27:27" x14ac:dyDescent="0.15">
      <c r="AA342" s="2" t="str">
        <f>INDEX(MF2図鑑!$B$3:$B$668,(ROW()-ROW(AA$2)),1)</f>
        <v>グジラ(特殊)</v>
      </c>
    </row>
    <row r="343" spans="27:27" x14ac:dyDescent="0.15">
      <c r="AA343" s="2" t="str">
        <f>INDEX(MF2図鑑!$B$3:$B$668,(ROW()-ROW(AA$2)),1)</f>
        <v>ギガロン</v>
      </c>
    </row>
    <row r="344" spans="27:27" x14ac:dyDescent="0.15">
      <c r="AA344" s="2" t="str">
        <f>INDEX(MF2図鑑!$B$3:$B$668,(ROW()-ROW(AA$2)),1)</f>
        <v>ギガロン(特殊)</v>
      </c>
    </row>
    <row r="345" spans="27:27" x14ac:dyDescent="0.15">
      <c r="AA345" s="2" t="str">
        <f>INDEX(MF2図鑑!$B$3:$B$668,(ROW()-ROW(AA$2)),1)</f>
        <v>キプロス</v>
      </c>
    </row>
    <row r="346" spans="27:27" x14ac:dyDescent="0.15">
      <c r="AA346" s="2" t="str">
        <f>INDEX(MF2図鑑!$B$3:$B$668,(ROW()-ROW(AA$2)),1)</f>
        <v>キプロス(レア1)</v>
      </c>
    </row>
    <row r="347" spans="27:27" x14ac:dyDescent="0.15">
      <c r="AA347" s="2" t="str">
        <f>INDEX(MF2図鑑!$B$3:$B$668,(ROW()-ROW(AA$2)),1)</f>
        <v>キプロス(レア2)</v>
      </c>
    </row>
    <row r="348" spans="27:27" x14ac:dyDescent="0.15">
      <c r="AA348" s="2" t="str">
        <f>INDEX(MF2図鑑!$B$3:$B$668,(ROW()-ROW(AA$2)),1)</f>
        <v>キプロス(レア3)</v>
      </c>
    </row>
    <row r="349" spans="27:27" x14ac:dyDescent="0.15">
      <c r="AA349" s="2" t="str">
        <f>INDEX(MF2図鑑!$B$3:$B$668,(ROW()-ROW(AA$2)),1)</f>
        <v>バジャール</v>
      </c>
    </row>
    <row r="350" spans="27:27" x14ac:dyDescent="0.15">
      <c r="AA350" s="2" t="str">
        <f>INDEX(MF2図鑑!$B$3:$B$668,(ROW()-ROW(AA$2)),1)</f>
        <v>バジャール(特殊)</v>
      </c>
    </row>
    <row r="351" spans="27:27" x14ac:dyDescent="0.15">
      <c r="AA351" s="2" t="str">
        <f>INDEX(MF2図鑑!$B$3:$B$668,(ROW()-ROW(AA$2)),1)</f>
        <v>ジャバ</v>
      </c>
    </row>
    <row r="352" spans="27:27" x14ac:dyDescent="0.15">
      <c r="AA352" s="2" t="str">
        <f>INDEX(MF2図鑑!$B$3:$B$668,(ROW()-ROW(AA$2)),1)</f>
        <v>ジムジョール</v>
      </c>
    </row>
    <row r="353" spans="27:27" x14ac:dyDescent="0.15">
      <c r="AA353" s="2" t="str">
        <f>INDEX(MF2図鑑!$B$3:$B$668,(ROW()-ROW(AA$2)),1)</f>
        <v>ジムジョール(レア1)</v>
      </c>
    </row>
    <row r="354" spans="27:27" x14ac:dyDescent="0.15">
      <c r="AA354" s="2" t="str">
        <f>INDEX(MF2図鑑!$B$3:$B$668,(ROW()-ROW(AA$2)),1)</f>
        <v>ジムジョール(レア2)</v>
      </c>
    </row>
    <row r="355" spans="27:27" x14ac:dyDescent="0.15">
      <c r="AA355" s="2" t="str">
        <f>INDEX(MF2図鑑!$B$3:$B$668,(ROW()-ROW(AA$2)),1)</f>
        <v>ジムジョール(レア3)</v>
      </c>
    </row>
    <row r="356" spans="27:27" x14ac:dyDescent="0.15">
      <c r="AA356" s="2" t="str">
        <f>INDEX(MF2図鑑!$B$3:$B$668,(ROW()-ROW(AA$2)),1)</f>
        <v>マジンバジャール</v>
      </c>
    </row>
    <row r="357" spans="27:27" x14ac:dyDescent="0.15">
      <c r="AA357" s="2" t="str">
        <f>INDEX(MF2図鑑!$B$3:$B$668,(ROW()-ROW(AA$2)),1)</f>
        <v>マジンバジャール(レア1)</v>
      </c>
    </row>
    <row r="358" spans="27:27" x14ac:dyDescent="0.15">
      <c r="AA358" s="2" t="str">
        <f>INDEX(MF2図鑑!$B$3:$B$668,(ROW()-ROW(AA$2)),1)</f>
        <v>ウルトラール</v>
      </c>
    </row>
    <row r="359" spans="27:27" x14ac:dyDescent="0.15">
      <c r="AA359" s="2" t="str">
        <f>INDEX(MF2図鑑!$B$3:$B$668,(ROW()-ROW(AA$2)),1)</f>
        <v>ウルトラール(レア1)</v>
      </c>
    </row>
    <row r="360" spans="27:27" x14ac:dyDescent="0.15">
      <c r="AA360" s="2" t="str">
        <f>INDEX(MF2図鑑!$B$3:$B$668,(ROW()-ROW(AA$2)),1)</f>
        <v>ウルトラール(レア2)</v>
      </c>
    </row>
    <row r="361" spans="27:27" x14ac:dyDescent="0.15">
      <c r="AA361" s="2" t="str">
        <f>INDEX(MF2図鑑!$B$3:$B$668,(ROW()-ROW(AA$2)),1)</f>
        <v>ウルトラール(レア3)</v>
      </c>
    </row>
    <row r="362" spans="27:27" x14ac:dyDescent="0.15">
      <c r="AA362" s="2" t="str">
        <f>INDEX(MF2図鑑!$B$3:$B$668,(ROW()-ROW(AA$2)),1)</f>
        <v>ママニャー</v>
      </c>
    </row>
    <row r="363" spans="27:27" x14ac:dyDescent="0.15">
      <c r="AA363" s="2" t="str">
        <f>INDEX(MF2図鑑!$B$3:$B$668,(ROW()-ROW(AA$2)),1)</f>
        <v>ママニャー(特殊)</v>
      </c>
    </row>
    <row r="364" spans="27:27" x14ac:dyDescent="0.15">
      <c r="AA364" s="2" t="str">
        <f>INDEX(MF2図鑑!$B$3:$B$668,(ROW()-ROW(AA$2)),1)</f>
        <v>ワン</v>
      </c>
    </row>
    <row r="365" spans="27:27" x14ac:dyDescent="0.15">
      <c r="AA365" s="2" t="str">
        <f>INDEX(MF2図鑑!$B$3:$B$668,(ROW()-ROW(AA$2)),1)</f>
        <v>ミミニャー</v>
      </c>
    </row>
    <row r="366" spans="27:27" x14ac:dyDescent="0.15">
      <c r="AA366" s="2" t="str">
        <f>INDEX(MF2図鑑!$B$3:$B$668,(ROW()-ROW(AA$2)),1)</f>
        <v>ニャー</v>
      </c>
    </row>
    <row r="367" spans="27:27" x14ac:dyDescent="0.15">
      <c r="AA367" s="2" t="str">
        <f>INDEX(MF2図鑑!$B$3:$B$668,(ROW()-ROW(AA$2)),1)</f>
        <v>ニャー(特殊)</v>
      </c>
    </row>
    <row r="368" spans="27:27" x14ac:dyDescent="0.15">
      <c r="AA368" s="2" t="str">
        <f>INDEX(MF2図鑑!$B$3:$B$668,(ROW()-ROW(AA$2)),1)</f>
        <v>バスニャー</v>
      </c>
    </row>
    <row r="369" spans="27:27" x14ac:dyDescent="0.15">
      <c r="AA369" s="2" t="str">
        <f>INDEX(MF2図鑑!$B$3:$B$668,(ROW()-ROW(AA$2)),1)</f>
        <v>カイパン</v>
      </c>
    </row>
    <row r="370" spans="27:27" x14ac:dyDescent="0.15">
      <c r="AA370" s="2" t="str">
        <f>INDEX(MF2図鑑!$B$3:$B$668,(ROW()-ROW(AA$2)),1)</f>
        <v>カイパン(レア1)</v>
      </c>
    </row>
    <row r="371" spans="27:27" x14ac:dyDescent="0.15">
      <c r="AA371" s="2" t="str">
        <f>INDEX(MF2図鑑!$B$3:$B$668,(ROW()-ROW(AA$2)),1)</f>
        <v>カイパン(レア2)</v>
      </c>
    </row>
    <row r="372" spans="27:27" x14ac:dyDescent="0.15">
      <c r="AA372" s="2" t="str">
        <f>INDEX(MF2図鑑!$B$3:$B$668,(ROW()-ROW(AA$2)),1)</f>
        <v>カイパン(レア3)</v>
      </c>
    </row>
    <row r="373" spans="27:27" x14ac:dyDescent="0.15">
      <c r="AA373" s="2" t="str">
        <f>INDEX(MF2図鑑!$B$3:$B$668,(ROW()-ROW(AA$2)),1)</f>
        <v>ヒノトリ</v>
      </c>
    </row>
    <row r="374" spans="27:27" x14ac:dyDescent="0.15">
      <c r="AA374" s="2" t="str">
        <f>INDEX(MF2図鑑!$B$3:$B$668,(ROW()-ROW(AA$2)),1)</f>
        <v>ヒノトリ(特殊)</v>
      </c>
    </row>
    <row r="375" spans="27:27" x14ac:dyDescent="0.15">
      <c r="AA375" s="2" t="str">
        <f>INDEX(MF2図鑑!$B$3:$B$668,(ROW()-ROW(AA$2)),1)</f>
        <v>ビンチョー</v>
      </c>
    </row>
    <row r="376" spans="27:27" x14ac:dyDescent="0.15">
      <c r="AA376" s="2" t="str">
        <f>INDEX(MF2図鑑!$B$3:$B$668,(ROW()-ROW(AA$2)),1)</f>
        <v>ビンチョー(レア1)</v>
      </c>
    </row>
    <row r="377" spans="27:27" x14ac:dyDescent="0.15">
      <c r="AA377" s="2" t="str">
        <f>INDEX(MF2図鑑!$B$3:$B$668,(ROW()-ROW(AA$2)),1)</f>
        <v>ビンチョー(レア2)</v>
      </c>
    </row>
    <row r="378" spans="27:27" x14ac:dyDescent="0.15">
      <c r="AA378" s="2" t="str">
        <f>INDEX(MF2図鑑!$B$3:$B$668,(ROW()-ROW(AA$2)),1)</f>
        <v>ビンチョー(データのみ)</v>
      </c>
    </row>
    <row r="379" spans="27:27" x14ac:dyDescent="0.15">
      <c r="AA379" s="2" t="str">
        <f>INDEX(MF2図鑑!$B$3:$B$668,(ROW()-ROW(AA$2)),1)</f>
        <v>ゴースト</v>
      </c>
    </row>
    <row r="380" spans="27:27" x14ac:dyDescent="0.15">
      <c r="AA380" s="2" t="str">
        <f>INDEX(MF2図鑑!$B$3:$B$668,(ROW()-ROW(AA$2)),1)</f>
        <v>ゴースト(特殊)</v>
      </c>
    </row>
    <row r="381" spans="27:27" x14ac:dyDescent="0.15">
      <c r="AA381" s="2" t="str">
        <f>INDEX(MF2図鑑!$B$3:$B$668,(ROW()-ROW(AA$2)),1)</f>
        <v>シェフ</v>
      </c>
    </row>
    <row r="382" spans="27:27" x14ac:dyDescent="0.15">
      <c r="AA382" s="2" t="str">
        <f>INDEX(MF2図鑑!$B$3:$B$668,(ROW()-ROW(AA$2)),1)</f>
        <v>シェフ(レア1)</v>
      </c>
    </row>
    <row r="383" spans="27:27" x14ac:dyDescent="0.15">
      <c r="AA383" s="2" t="str">
        <f>INDEX(MF2図鑑!$B$3:$B$668,(ROW()-ROW(AA$2)),1)</f>
        <v>シェフ(レア2)</v>
      </c>
    </row>
    <row r="384" spans="27:27" x14ac:dyDescent="0.15">
      <c r="AA384" s="2" t="str">
        <f>INDEX(MF2図鑑!$B$3:$B$668,(ROW()-ROW(AA$2)),1)</f>
        <v>シェフ(レア3)</v>
      </c>
    </row>
    <row r="385" spans="27:27" x14ac:dyDescent="0.15">
      <c r="AA385" s="2" t="str">
        <f>INDEX(MF2図鑑!$B$3:$B$668,(ROW()-ROW(AA$2)),1)</f>
        <v>ラブラブセイジン</v>
      </c>
    </row>
    <row r="386" spans="27:27" x14ac:dyDescent="0.15">
      <c r="AA386" s="2" t="str">
        <f>INDEX(MF2図鑑!$B$3:$B$668,(ROW()-ROW(AA$2)),1)</f>
        <v>ラブラブセイジン(特殊)</v>
      </c>
    </row>
    <row r="387" spans="27:27" x14ac:dyDescent="0.15">
      <c r="AA387" s="2" t="str">
        <f>INDEX(MF2図鑑!$B$3:$B$668,(ROW()-ROW(AA$2)),1)</f>
        <v>メタルナー</v>
      </c>
    </row>
    <row r="388" spans="27:27" x14ac:dyDescent="0.15">
      <c r="AA388" s="2" t="str">
        <f>INDEX(MF2図鑑!$B$3:$B$668,(ROW()-ROW(AA$2)),1)</f>
        <v>メタルナー(特殊)</v>
      </c>
    </row>
    <row r="389" spans="27:27" x14ac:dyDescent="0.15">
      <c r="AA389" s="2" t="str">
        <f>INDEX(MF2図鑑!$B$3:$B$668,(ROW()-ROW(AA$2)),1)</f>
        <v>メタゾール</v>
      </c>
    </row>
    <row r="390" spans="27:27" x14ac:dyDescent="0.15">
      <c r="AA390" s="2" t="str">
        <f>INDEX(MF2図鑑!$B$3:$B$668,(ROW()-ROW(AA$2)),1)</f>
        <v>ライライ</v>
      </c>
    </row>
    <row r="391" spans="27:27" x14ac:dyDescent="0.15">
      <c r="AA391" s="2" t="str">
        <f>INDEX(MF2図鑑!$B$3:$B$668,(ROW()-ROW(AA$2)),1)</f>
        <v>ライライ(レア1)</v>
      </c>
    </row>
    <row r="392" spans="27:27" x14ac:dyDescent="0.15">
      <c r="AA392" s="2" t="str">
        <f>INDEX(MF2図鑑!$B$3:$B$668,(ROW()-ROW(AA$2)),1)</f>
        <v>ライライ(レア2)</v>
      </c>
    </row>
    <row r="393" spans="27:27" x14ac:dyDescent="0.15">
      <c r="AA393" s="2" t="str">
        <f>INDEX(MF2図鑑!$B$3:$B$668,(ROW()-ROW(AA$2)),1)</f>
        <v>ライライ(レア3)</v>
      </c>
    </row>
    <row r="394" spans="27:27" x14ac:dyDescent="0.15">
      <c r="AA394" s="2" t="str">
        <f>INDEX(MF2図鑑!$B$3:$B$668,(ROW()-ROW(AA$2)),1)</f>
        <v>ピンキー</v>
      </c>
    </row>
    <row r="395" spans="27:27" x14ac:dyDescent="0.15">
      <c r="AA395" s="2" t="str">
        <f>INDEX(MF2図鑑!$B$3:$B$668,(ROW()-ROW(AA$2)),1)</f>
        <v>イワゾー</v>
      </c>
    </row>
    <row r="396" spans="27:27" x14ac:dyDescent="0.15">
      <c r="AA396" s="2" t="str">
        <f>INDEX(MF2図鑑!$B$3:$B$668,(ROW()-ROW(AA$2)),1)</f>
        <v>メロンボ</v>
      </c>
    </row>
    <row r="397" spans="27:27" x14ac:dyDescent="0.15">
      <c r="AA397" s="2" t="str">
        <f>INDEX(MF2図鑑!$B$3:$B$668,(ROW()-ROW(AA$2)),1)</f>
        <v>ツノマル</v>
      </c>
    </row>
    <row r="398" spans="27:27" x14ac:dyDescent="0.15">
      <c r="AA398" s="2" t="str">
        <f>INDEX(MF2図鑑!$B$3:$B$668,(ROW()-ROW(AA$2)),1)</f>
        <v>ガンバ</v>
      </c>
    </row>
    <row r="399" spans="27:27" x14ac:dyDescent="0.15">
      <c r="AA399" s="2" t="str">
        <f>INDEX(MF2図鑑!$B$3:$B$668,(ROW()-ROW(AA$2)),1)</f>
        <v>ガンバ(特殊)</v>
      </c>
    </row>
    <row r="400" spans="27:27" x14ac:dyDescent="0.15">
      <c r="AA400" s="2" t="str">
        <f>INDEX(MF2図鑑!$B$3:$B$668,(ROW()-ROW(AA$2)),1)</f>
        <v>オリオン</v>
      </c>
    </row>
    <row r="401" spans="27:27" x14ac:dyDescent="0.15">
      <c r="AA401" s="2" t="str">
        <f>INDEX(MF2図鑑!$B$3:$B$668,(ROW()-ROW(AA$2)),1)</f>
        <v>スエゾー</v>
      </c>
    </row>
    <row r="402" spans="27:27" x14ac:dyDescent="0.15">
      <c r="AA402" s="2" t="str">
        <f>INDEX(MF2図鑑!$B$3:$B$668,(ROW()-ROW(AA$2)),1)</f>
        <v>スエゾー(特殊)</v>
      </c>
    </row>
    <row r="403" spans="27:27" x14ac:dyDescent="0.15">
      <c r="AA403" s="2" t="str">
        <f>INDEX(MF2図鑑!$B$3:$B$668,(ROW()-ROW(AA$2)),1)</f>
        <v>スケゾー</v>
      </c>
    </row>
    <row r="404" spans="27:27" x14ac:dyDescent="0.15">
      <c r="AA404" s="2" t="str">
        <f>INDEX(MF2図鑑!$B$3:$B$668,(ROW()-ROW(AA$2)),1)</f>
        <v>プラムラー</v>
      </c>
    </row>
    <row r="405" spans="27:27" x14ac:dyDescent="0.15">
      <c r="AA405" s="2" t="str">
        <f>INDEX(MF2図鑑!$B$3:$B$668,(ROW()-ROW(AA$2)),1)</f>
        <v>アカメ</v>
      </c>
    </row>
    <row r="406" spans="27:27" x14ac:dyDescent="0.15">
      <c r="AA406" s="2" t="str">
        <f>INDEX(MF2図鑑!$B$3:$B$668,(ROW()-ROW(AA$2)),1)</f>
        <v>ムシメ</v>
      </c>
    </row>
    <row r="407" spans="27:27" x14ac:dyDescent="0.15">
      <c r="AA407" s="2" t="str">
        <f>INDEX(MF2図鑑!$B$3:$B$668,(ROW()-ROW(AA$2)),1)</f>
        <v>ノリゾー</v>
      </c>
    </row>
    <row r="408" spans="27:27" x14ac:dyDescent="0.15">
      <c r="AA408" s="2" t="str">
        <f>INDEX(MF2図鑑!$B$3:$B$668,(ROW()-ROW(AA$2)),1)</f>
        <v>キンゾー</v>
      </c>
    </row>
    <row r="409" spans="27:27" x14ac:dyDescent="0.15">
      <c r="AA409" s="2" t="str">
        <f>INDEX(MF2図鑑!$B$3:$B$668,(ROW()-ROW(AA$2)),1)</f>
        <v>キンゾー(レア1)</v>
      </c>
    </row>
    <row r="410" spans="27:27" x14ac:dyDescent="0.15">
      <c r="AA410" s="2" t="str">
        <f>INDEX(MF2図鑑!$B$3:$B$668,(ROW()-ROW(AA$2)),1)</f>
        <v>ギンゾー</v>
      </c>
    </row>
    <row r="411" spans="27:27" x14ac:dyDescent="0.15">
      <c r="AA411" s="2" t="str">
        <f>INDEX(MF2図鑑!$B$3:$B$668,(ROW()-ROW(AA$2)),1)</f>
        <v>ギンゾー(レア1)</v>
      </c>
    </row>
    <row r="412" spans="27:27" x14ac:dyDescent="0.15">
      <c r="AA412" s="2" t="str">
        <f>INDEX(MF2図鑑!$B$3:$B$668,(ROW()-ROW(AA$2)),1)</f>
        <v>ブロンズゾー</v>
      </c>
    </row>
    <row r="413" spans="27:27" x14ac:dyDescent="0.15">
      <c r="AA413" s="2" t="str">
        <f>INDEX(MF2図鑑!$B$3:$B$668,(ROW()-ROW(AA$2)),1)</f>
        <v>ブロンズゾー(レア1)</v>
      </c>
    </row>
    <row r="414" spans="27:27" x14ac:dyDescent="0.15">
      <c r="AA414" s="2" t="str">
        <f>INDEX(MF2図鑑!$B$3:$B$668,(ROW()-ROW(AA$2)),1)</f>
        <v>ベタピン</v>
      </c>
    </row>
    <row r="415" spans="27:27" x14ac:dyDescent="0.15">
      <c r="AA415" s="2" t="str">
        <f>INDEX(MF2図鑑!$B$3:$B$668,(ROW()-ROW(AA$2)),1)</f>
        <v>ベタピン(レア1)</v>
      </c>
    </row>
    <row r="416" spans="27:27" x14ac:dyDescent="0.15">
      <c r="AA416" s="2" t="str">
        <f>INDEX(MF2図鑑!$B$3:$B$668,(ROW()-ROW(AA$2)),1)</f>
        <v>ベタピン(レア2)</v>
      </c>
    </row>
    <row r="417" spans="27:27" x14ac:dyDescent="0.15">
      <c r="AA417" s="2" t="str">
        <f>INDEX(MF2図鑑!$B$3:$B$668,(ROW()-ROW(AA$2)),1)</f>
        <v>ベタピン(データのみ)</v>
      </c>
    </row>
    <row r="418" spans="27:27" x14ac:dyDescent="0.15">
      <c r="AA418" s="2" t="str">
        <f>INDEX(MF2図鑑!$B$3:$B$668,(ROW()-ROW(AA$2)),1)</f>
        <v>すえきすえぞー</v>
      </c>
    </row>
    <row r="419" spans="27:27" x14ac:dyDescent="0.15">
      <c r="AA419" s="2" t="str">
        <f>INDEX(MF2図鑑!$B$3:$B$668,(ROW()-ROW(AA$2)),1)</f>
        <v>すえきすえぞー(レア1)</v>
      </c>
    </row>
    <row r="420" spans="27:27" x14ac:dyDescent="0.15">
      <c r="AA420" s="2" t="str">
        <f>INDEX(MF2図鑑!$B$3:$B$668,(ROW()-ROW(AA$2)),1)</f>
        <v>ポンポン</v>
      </c>
    </row>
    <row r="421" spans="27:27" x14ac:dyDescent="0.15">
      <c r="AA421" s="2" t="str">
        <f>INDEX(MF2図鑑!$B$3:$B$668,(ROW()-ROW(AA$2)),1)</f>
        <v>ピアリー</v>
      </c>
    </row>
    <row r="422" spans="27:27" x14ac:dyDescent="0.15">
      <c r="AA422" s="2" t="str">
        <f>INDEX(MF2図鑑!$B$3:$B$668,(ROW()-ROW(AA$2)),1)</f>
        <v>カラコルム</v>
      </c>
    </row>
    <row r="423" spans="27:27" x14ac:dyDescent="0.15">
      <c r="AA423" s="2" t="str">
        <f>INDEX(MF2図鑑!$B$3:$B$668,(ROW()-ROW(AA$2)),1)</f>
        <v>ベンガル</v>
      </c>
    </row>
    <row r="424" spans="27:27" x14ac:dyDescent="0.15">
      <c r="AA424" s="2" t="str">
        <f>INDEX(MF2図鑑!$B$3:$B$668,(ROW()-ROW(AA$2)),1)</f>
        <v>ベンガル(特殊)</v>
      </c>
    </row>
    <row r="425" spans="27:27" x14ac:dyDescent="0.15">
      <c r="AA425" s="2" t="str">
        <f>INDEX(MF2図鑑!$B$3:$B$668,(ROW()-ROW(AA$2)),1)</f>
        <v>ゾージル</v>
      </c>
    </row>
    <row r="426" spans="27:27" x14ac:dyDescent="0.15">
      <c r="AA426" s="2" t="str">
        <f>INDEX(MF2図鑑!$B$3:$B$668,(ROW()-ROW(AA$2)),1)</f>
        <v>ジール</v>
      </c>
    </row>
    <row r="427" spans="27:27" x14ac:dyDescent="0.15">
      <c r="AA427" s="2" t="str">
        <f>INDEX(MF2図鑑!$B$3:$B$668,(ROW()-ROW(AA$2)),1)</f>
        <v>ジール(特殊)</v>
      </c>
    </row>
    <row r="428" spans="27:27" x14ac:dyDescent="0.15">
      <c r="AA428" s="2" t="str">
        <f>INDEX(MF2図鑑!$B$3:$B$668,(ROW()-ROW(AA$2)),1)</f>
        <v>ドクロカブリ</v>
      </c>
    </row>
    <row r="429" spans="27:27" x14ac:dyDescent="0.15">
      <c r="AA429" s="2" t="str">
        <f>INDEX(MF2図鑑!$B$3:$B$668,(ROW()-ROW(AA$2)),1)</f>
        <v>ピテカン</v>
      </c>
    </row>
    <row r="430" spans="27:27" x14ac:dyDescent="0.15">
      <c r="AA430" s="2" t="str">
        <f>INDEX(MF2図鑑!$B$3:$B$668,(ROW()-ROW(AA$2)),1)</f>
        <v>ピテカン(レア1)</v>
      </c>
    </row>
    <row r="431" spans="27:27" x14ac:dyDescent="0.15">
      <c r="AA431" s="2" t="str">
        <f>INDEX(MF2図鑑!$B$3:$B$668,(ROW()-ROW(AA$2)),1)</f>
        <v>ピテカン(レア2)</v>
      </c>
    </row>
    <row r="432" spans="27:27" x14ac:dyDescent="0.15">
      <c r="AA432" s="2" t="str">
        <f>INDEX(MF2図鑑!$B$3:$B$668,(ROW()-ROW(AA$2)),1)</f>
        <v>ピテカン(データのみ)</v>
      </c>
    </row>
    <row r="433" spans="27:27" x14ac:dyDescent="0.15">
      <c r="AA433" s="2" t="str">
        <f>INDEX(MF2図鑑!$B$3:$B$668,(ROW()-ROW(AA$2)),1)</f>
        <v>マンナ</v>
      </c>
    </row>
    <row r="434" spans="27:27" x14ac:dyDescent="0.15">
      <c r="AA434" s="2" t="str">
        <f>INDEX(MF2図鑑!$B$3:$B$668,(ROW()-ROW(AA$2)),1)</f>
        <v>ミタラシ</v>
      </c>
    </row>
    <row r="435" spans="27:27" x14ac:dyDescent="0.15">
      <c r="AA435" s="2" t="str">
        <f>INDEX(MF2図鑑!$B$3:$B$668,(ROW()-ROW(AA$2)),1)</f>
        <v>ヨロイモッチー</v>
      </c>
    </row>
    <row r="436" spans="27:27" x14ac:dyDescent="0.15">
      <c r="AA436" s="2" t="str">
        <f>INDEX(MF2図鑑!$B$3:$B$668,(ROW()-ROW(AA$2)),1)</f>
        <v>ペンギンダマシ</v>
      </c>
    </row>
    <row r="437" spans="27:27" x14ac:dyDescent="0.15">
      <c r="AA437" s="2" t="str">
        <f>INDEX(MF2図鑑!$B$3:$B$668,(ROW()-ROW(AA$2)),1)</f>
        <v>ニャンコロモチ</v>
      </c>
    </row>
    <row r="438" spans="27:27" x14ac:dyDescent="0.15">
      <c r="AA438" s="2" t="str">
        <f>INDEX(MF2図鑑!$B$3:$B$668,(ROW()-ROW(AA$2)),1)</f>
        <v>ニャンコロモチ(データのみ)</v>
      </c>
    </row>
    <row r="439" spans="27:27" x14ac:dyDescent="0.15">
      <c r="AA439" s="2" t="str">
        <f>INDEX(MF2図鑑!$B$3:$B$668,(ROW()-ROW(AA$2)),1)</f>
        <v>モッチー</v>
      </c>
    </row>
    <row r="440" spans="27:27" x14ac:dyDescent="0.15">
      <c r="AA440" s="2" t="str">
        <f>INDEX(MF2図鑑!$B$3:$B$668,(ROW()-ROW(AA$2)),1)</f>
        <v>モッチー(特殊1)</v>
      </c>
    </row>
    <row r="441" spans="27:27" x14ac:dyDescent="0.15">
      <c r="AA441" s="2" t="str">
        <f>INDEX(MF2図鑑!$B$3:$B$668,(ROW()-ROW(AA$2)),1)</f>
        <v>モッチー(特殊2)</v>
      </c>
    </row>
    <row r="442" spans="27:27" x14ac:dyDescent="0.15">
      <c r="AA442" s="2" t="str">
        <f>INDEX(MF2図鑑!$B$3:$B$668,(ROW()-ROW(AA$2)),1)</f>
        <v>ヘルファット</v>
      </c>
    </row>
    <row r="443" spans="27:27" x14ac:dyDescent="0.15">
      <c r="AA443" s="2" t="str">
        <f>INDEX(MF2図鑑!$B$3:$B$668,(ROW()-ROW(AA$2)),1)</f>
        <v>ゼラチン</v>
      </c>
    </row>
    <row r="444" spans="27:27" x14ac:dyDescent="0.15">
      <c r="AA444" s="2" t="str">
        <f>INDEX(MF2図鑑!$B$3:$B$668,(ROW()-ROW(AA$2)),1)</f>
        <v>ジェントル</v>
      </c>
    </row>
    <row r="445" spans="27:27" x14ac:dyDescent="0.15">
      <c r="AA445" s="2" t="str">
        <f>INDEX(MF2図鑑!$B$3:$B$668,(ROW()-ROW(AA$2)),1)</f>
        <v>ジェントル(レア1)</v>
      </c>
    </row>
    <row r="446" spans="27:27" x14ac:dyDescent="0.15">
      <c r="AA446" s="2" t="str">
        <f>INDEX(MF2図鑑!$B$3:$B$668,(ROW()-ROW(AA$2)),1)</f>
        <v>カロリーナ</v>
      </c>
    </row>
    <row r="447" spans="27:27" x14ac:dyDescent="0.15">
      <c r="AA447" s="2" t="str">
        <f>INDEX(MF2図鑑!$B$3:$B$668,(ROW()-ROW(AA$2)),1)</f>
        <v>カロリーナ(レア1)</v>
      </c>
    </row>
    <row r="448" spans="27:27" x14ac:dyDescent="0.15">
      <c r="AA448" s="2" t="str">
        <f>INDEX(MF2図鑑!$B$3:$B$668,(ROW()-ROW(AA$2)),1)</f>
        <v>サクラモッチーニ</v>
      </c>
    </row>
    <row r="449" spans="27:27" x14ac:dyDescent="0.15">
      <c r="AA449" s="2" t="str">
        <f>INDEX(MF2図鑑!$B$3:$B$668,(ROW()-ROW(AA$2)),1)</f>
        <v>サクラモッチーニ(レア1)</v>
      </c>
    </row>
    <row r="450" spans="27:27" x14ac:dyDescent="0.15">
      <c r="AA450" s="2" t="str">
        <f>INDEX(MF2図鑑!$B$3:$B$668,(ROW()-ROW(AA$2)),1)</f>
        <v>ヘルハート</v>
      </c>
    </row>
    <row r="451" spans="27:27" x14ac:dyDescent="0.15">
      <c r="AA451" s="2" t="str">
        <f>INDEX(MF2図鑑!$B$3:$B$668,(ROW()-ROW(AA$2)),1)</f>
        <v>フレアデス</v>
      </c>
    </row>
    <row r="452" spans="27:27" x14ac:dyDescent="0.15">
      <c r="AA452" s="2" t="str">
        <f>INDEX(MF2図鑑!$B$3:$B$668,(ROW()-ROW(AA$2)),1)</f>
        <v>ツームストーン</v>
      </c>
    </row>
    <row r="453" spans="27:27" x14ac:dyDescent="0.15">
      <c r="AA453" s="2" t="str">
        <f>INDEX(MF2図鑑!$B$3:$B$668,(ROW()-ROW(AA$2)),1)</f>
        <v>ブルーテラー</v>
      </c>
    </row>
    <row r="454" spans="27:27" x14ac:dyDescent="0.15">
      <c r="AA454" s="2" t="str">
        <f>INDEX(MF2図鑑!$B$3:$B$668,(ROW()-ROW(AA$2)),1)</f>
        <v>ブルーテラー(特殊)</v>
      </c>
    </row>
    <row r="455" spans="27:27" x14ac:dyDescent="0.15">
      <c r="AA455" s="2" t="str">
        <f>INDEX(MF2図鑑!$B$3:$B$668,(ROW()-ROW(AA$2)),1)</f>
        <v>スイシーダ</v>
      </c>
    </row>
    <row r="456" spans="27:27" x14ac:dyDescent="0.15">
      <c r="AA456" s="2" t="str">
        <f>INDEX(MF2図鑑!$B$3:$B$668,(ROW()-ROW(AA$2)),1)</f>
        <v>スイシーダ(特殊)</v>
      </c>
    </row>
    <row r="457" spans="27:27" x14ac:dyDescent="0.15">
      <c r="AA457" s="2" t="str">
        <f>INDEX(MF2図鑑!$B$3:$B$668,(ROW()-ROW(AA$2)),1)</f>
        <v>ジョーカー</v>
      </c>
    </row>
    <row r="458" spans="27:27" x14ac:dyDescent="0.15">
      <c r="AA458" s="2" t="str">
        <f>INDEX(MF2図鑑!$B$3:$B$668,(ROW()-ROW(AA$2)),1)</f>
        <v>ジョーカー(特殊1)</v>
      </c>
    </row>
    <row r="459" spans="27:27" x14ac:dyDescent="0.15">
      <c r="AA459" s="2" t="str">
        <f>INDEX(MF2図鑑!$B$3:$B$668,(ROW()-ROW(AA$2)),1)</f>
        <v>ジョーカー(特殊2)</v>
      </c>
    </row>
    <row r="460" spans="27:27" x14ac:dyDescent="0.15">
      <c r="AA460" s="2" t="str">
        <f>INDEX(MF2図鑑!$B$3:$B$668,(ROW()-ROW(AA$2)),1)</f>
        <v>ジョーカー(特殊3)</v>
      </c>
    </row>
    <row r="461" spans="27:27" x14ac:dyDescent="0.15">
      <c r="AA461" s="2" t="str">
        <f>INDEX(MF2図鑑!$B$3:$B$668,(ROW()-ROW(AA$2)),1)</f>
        <v>スプラッター</v>
      </c>
    </row>
    <row r="462" spans="27:27" x14ac:dyDescent="0.15">
      <c r="AA462" s="2" t="str">
        <f>INDEX(MF2図鑑!$B$3:$B$668,(ROW()-ROW(AA$2)),1)</f>
        <v>スプラッター(レア1)</v>
      </c>
    </row>
    <row r="463" spans="27:27" x14ac:dyDescent="0.15">
      <c r="AA463" s="2" t="str">
        <f>INDEX(MF2図鑑!$B$3:$B$668,(ROW()-ROW(AA$2)),1)</f>
        <v>スプラッター(レア2)</v>
      </c>
    </row>
    <row r="464" spans="27:27" x14ac:dyDescent="0.15">
      <c r="AA464" s="2" t="str">
        <f>INDEX(MF2図鑑!$B$3:$B$668,(ROW()-ROW(AA$2)),1)</f>
        <v>スプラッター(レア3)</v>
      </c>
    </row>
    <row r="465" spans="27:27" x14ac:dyDescent="0.15">
      <c r="AA465" s="2" t="str">
        <f>INDEX(MF2図鑑!$B$3:$B$668,(ROW()-ROW(AA$2)),1)</f>
        <v>フラッペ</v>
      </c>
    </row>
    <row r="466" spans="27:27" x14ac:dyDescent="0.15">
      <c r="AA466" s="2" t="str">
        <f>INDEX(MF2図鑑!$B$3:$B$668,(ROW()-ROW(AA$2)),1)</f>
        <v>フラッペ(特殊)</v>
      </c>
    </row>
    <row r="467" spans="27:27" x14ac:dyDescent="0.15">
      <c r="AA467" s="2" t="str">
        <f>INDEX(MF2図鑑!$B$3:$B$668,(ROW()-ROW(AA$2)),1)</f>
        <v>ドクドク</v>
      </c>
    </row>
    <row r="468" spans="27:27" x14ac:dyDescent="0.15">
      <c r="AA468" s="2" t="str">
        <f>INDEX(MF2図鑑!$B$3:$B$668,(ROW()-ROW(AA$2)),1)</f>
        <v>ネンドロ</v>
      </c>
    </row>
    <row r="469" spans="27:27" x14ac:dyDescent="0.15">
      <c r="AA469" s="2" t="str">
        <f>INDEX(MF2図鑑!$B$3:$B$668,(ROW()-ROW(AA$2)),1)</f>
        <v>ネンドロ(特殊)</v>
      </c>
    </row>
    <row r="470" spans="27:27" x14ac:dyDescent="0.15">
      <c r="AA470" s="2" t="str">
        <f>INDEX(MF2図鑑!$B$3:$B$668,(ROW()-ROW(AA$2)),1)</f>
        <v>アクアクレイ</v>
      </c>
    </row>
    <row r="471" spans="27:27" x14ac:dyDescent="0.15">
      <c r="AA471" s="2" t="str">
        <f>INDEX(MF2図鑑!$B$3:$B$668,(ROW()-ROW(AA$2)),1)</f>
        <v>アクアクレイ(特殊)</v>
      </c>
    </row>
    <row r="472" spans="27:27" x14ac:dyDescent="0.15">
      <c r="AA472" s="2" t="str">
        <f>INDEX(MF2図鑑!$B$3:$B$668,(ROW()-ROW(AA$2)),1)</f>
        <v>バトルクレイ</v>
      </c>
    </row>
    <row r="473" spans="27:27" x14ac:dyDescent="0.15">
      <c r="AA473" s="2" t="str">
        <f>INDEX(MF2図鑑!$B$3:$B$668,(ROW()-ROW(AA$2)),1)</f>
        <v>バトルクレイ(レア1)</v>
      </c>
    </row>
    <row r="474" spans="27:27" x14ac:dyDescent="0.15">
      <c r="AA474" s="2" t="str">
        <f>INDEX(MF2図鑑!$B$3:$B$668,(ROW()-ROW(AA$2)),1)</f>
        <v>バトルクレイ(レア2)</v>
      </c>
    </row>
    <row r="475" spans="27:27" x14ac:dyDescent="0.15">
      <c r="AA475" s="2" t="str">
        <f>INDEX(MF2図鑑!$B$3:$B$668,(ROW()-ROW(AA$2)),1)</f>
        <v>バトルクレイ(レア3)</v>
      </c>
    </row>
    <row r="476" spans="27:27" x14ac:dyDescent="0.15">
      <c r="AA476" s="2" t="str">
        <f>INDEX(MF2図鑑!$B$3:$B$668,(ROW()-ROW(AA$2)),1)</f>
        <v>ピンクジャム</v>
      </c>
    </row>
    <row r="477" spans="27:27" x14ac:dyDescent="0.15">
      <c r="AA477" s="2" t="str">
        <f>INDEX(MF2図鑑!$B$3:$B$668,(ROW()-ROW(AA$2)),1)</f>
        <v>イシガキゲル</v>
      </c>
    </row>
    <row r="478" spans="27:27" x14ac:dyDescent="0.15">
      <c r="AA478" s="2" t="str">
        <f>INDEX(MF2図鑑!$B$3:$B$668,(ROW()-ROW(AA$2)),1)</f>
        <v>ウロコゲル</v>
      </c>
    </row>
    <row r="479" spans="27:27" x14ac:dyDescent="0.15">
      <c r="AA479" s="2" t="str">
        <f>INDEX(MF2図鑑!$B$3:$B$668,(ROW()-ROW(AA$2)),1)</f>
        <v>ミントジェラード</v>
      </c>
    </row>
    <row r="480" spans="27:27" x14ac:dyDescent="0.15">
      <c r="AA480" s="2" t="str">
        <f>INDEX(MF2図鑑!$B$3:$B$668,(ROW()-ROW(AA$2)),1)</f>
        <v>ネンドマン</v>
      </c>
    </row>
    <row r="481" spans="27:27" x14ac:dyDescent="0.15">
      <c r="AA481" s="2" t="str">
        <f>INDEX(MF2図鑑!$B$3:$B$668,(ROW()-ROW(AA$2)),1)</f>
        <v>ゲルキゾク</v>
      </c>
    </row>
    <row r="482" spans="27:27" x14ac:dyDescent="0.15">
      <c r="AA482" s="2" t="str">
        <f>INDEX(MF2図鑑!$B$3:$B$668,(ROW()-ROW(AA$2)),1)</f>
        <v>メダマゼリー</v>
      </c>
    </row>
    <row r="483" spans="27:27" x14ac:dyDescent="0.15">
      <c r="AA483" s="2" t="str">
        <f>INDEX(MF2図鑑!$B$3:$B$668,(ROW()-ROW(AA$2)),1)</f>
        <v>ゲル</v>
      </c>
    </row>
    <row r="484" spans="27:27" x14ac:dyDescent="0.15">
      <c r="AA484" s="2" t="str">
        <f>INDEX(MF2図鑑!$B$3:$B$668,(ROW()-ROW(AA$2)),1)</f>
        <v>ゲル(特殊)</v>
      </c>
    </row>
    <row r="485" spans="27:27" x14ac:dyDescent="0.15">
      <c r="AA485" s="2" t="str">
        <f>INDEX(MF2図鑑!$B$3:$B$668,(ROW()-ROW(AA$2)),1)</f>
        <v>エコスライム</v>
      </c>
    </row>
    <row r="486" spans="27:27" x14ac:dyDescent="0.15">
      <c r="AA486" s="2" t="str">
        <f>INDEX(MF2図鑑!$B$3:$B$668,(ROW()-ROW(AA$2)),1)</f>
        <v>マグマグミ</v>
      </c>
    </row>
    <row r="487" spans="27:27" x14ac:dyDescent="0.15">
      <c r="AA487" s="2" t="str">
        <f>INDEX(MF2図鑑!$B$3:$B$668,(ROW()-ROW(AA$2)),1)</f>
        <v>マグマグミ(特殊)</v>
      </c>
    </row>
    <row r="488" spans="27:27" x14ac:dyDescent="0.15">
      <c r="AA488" s="2" t="str">
        <f>INDEX(MF2図鑑!$B$3:$B$668,(ROW()-ROW(AA$2)),1)</f>
        <v>カンテンムシ</v>
      </c>
    </row>
    <row r="489" spans="27:27" x14ac:dyDescent="0.15">
      <c r="AA489" s="2" t="str">
        <f>INDEX(MF2図鑑!$B$3:$B$668,(ROW()-ROW(AA$2)),1)</f>
        <v>パー・プリン</v>
      </c>
    </row>
    <row r="490" spans="27:27" x14ac:dyDescent="0.15">
      <c r="AA490" s="2" t="str">
        <f>INDEX(MF2図鑑!$B$3:$B$668,(ROW()-ROW(AA$2)),1)</f>
        <v>メタルゲル</v>
      </c>
    </row>
    <row r="491" spans="27:27" x14ac:dyDescent="0.15">
      <c r="AA491" s="2" t="str">
        <f>INDEX(MF2図鑑!$B$3:$B$668,(ROW()-ROW(AA$2)),1)</f>
        <v>メタルゲル(レア1)</v>
      </c>
    </row>
    <row r="492" spans="27:27" x14ac:dyDescent="0.15">
      <c r="AA492" s="2" t="str">
        <f>INDEX(MF2図鑑!$B$3:$B$668,(ROW()-ROW(AA$2)),1)</f>
        <v>メタルゲル(レア2)</v>
      </c>
    </row>
    <row r="493" spans="27:27" x14ac:dyDescent="0.15">
      <c r="AA493" s="2" t="str">
        <f>INDEX(MF2図鑑!$B$3:$B$668,(ROW()-ROW(AA$2)),1)</f>
        <v>メタルゲル(レア3)</v>
      </c>
    </row>
    <row r="494" spans="27:27" x14ac:dyDescent="0.15">
      <c r="AA494" s="2" t="str">
        <f>INDEX(MF2図鑑!$B$3:$B$668,(ROW()-ROW(AA$2)),1)</f>
        <v>セイレーン</v>
      </c>
    </row>
    <row r="495" spans="27:27" x14ac:dyDescent="0.15">
      <c r="AA495" s="2" t="str">
        <f>INDEX(MF2図鑑!$B$3:$B$668,(ROW()-ROW(AA$2)),1)</f>
        <v>ウンディーネ</v>
      </c>
    </row>
    <row r="496" spans="27:27" x14ac:dyDescent="0.15">
      <c r="AA496" s="2" t="str">
        <f>INDEX(MF2図鑑!$B$3:$B$668,(ROW()-ROW(AA$2)),1)</f>
        <v>ウンディーネ(特殊)</v>
      </c>
    </row>
    <row r="497" spans="27:27" x14ac:dyDescent="0.15">
      <c r="AA497" s="2" t="str">
        <f>INDEX(MF2図鑑!$B$3:$B$668,(ROW()-ROW(AA$2)),1)</f>
        <v>マーメイド</v>
      </c>
    </row>
    <row r="498" spans="27:27" x14ac:dyDescent="0.15">
      <c r="AA498" s="2" t="str">
        <f>INDEX(MF2図鑑!$B$3:$B$668,(ROW()-ROW(AA$2)),1)</f>
        <v>マーメイド(レア1)</v>
      </c>
    </row>
    <row r="499" spans="27:27" x14ac:dyDescent="0.15">
      <c r="AA499" s="2" t="str">
        <f>INDEX(MF2図鑑!$B$3:$B$668,(ROW()-ROW(AA$2)),1)</f>
        <v>マーメイド(レア2)</v>
      </c>
    </row>
    <row r="500" spans="27:27" x14ac:dyDescent="0.15">
      <c r="AA500" s="2" t="str">
        <f>INDEX(MF2図鑑!$B$3:$B$668,(ROW()-ROW(AA$2)),1)</f>
        <v>マーメイド(レア3)</v>
      </c>
    </row>
    <row r="501" spans="27:27" x14ac:dyDescent="0.15">
      <c r="AA501" s="2" t="str">
        <f>INDEX(MF2図鑑!$B$3:$B$668,(ROW()-ROW(AA$2)),1)</f>
        <v>アンモン</v>
      </c>
    </row>
    <row r="502" spans="27:27" x14ac:dyDescent="0.15">
      <c r="AA502" s="2" t="str">
        <f>INDEX(MF2図鑑!$B$3:$B$668,(ROW()-ROW(AA$2)),1)</f>
        <v>ナイトナイトン</v>
      </c>
    </row>
    <row r="503" spans="27:27" x14ac:dyDescent="0.15">
      <c r="AA503" s="2" t="str">
        <f>INDEX(MF2図鑑!$B$3:$B$668,(ROW()-ROW(AA$2)),1)</f>
        <v>トラガイ</v>
      </c>
    </row>
    <row r="504" spans="27:27" x14ac:dyDescent="0.15">
      <c r="AA504" s="2" t="str">
        <f>INDEX(MF2図鑑!$B$3:$B$668,(ROW()-ROW(AA$2)),1)</f>
        <v>アラビアナイトン</v>
      </c>
    </row>
    <row r="505" spans="27:27" x14ac:dyDescent="0.15">
      <c r="AA505" s="2" t="str">
        <f>INDEX(MF2図鑑!$B$3:$B$668,(ROW()-ROW(AA$2)),1)</f>
        <v>メタルシェル</v>
      </c>
    </row>
    <row r="506" spans="27:27" x14ac:dyDescent="0.15">
      <c r="AA506" s="2" t="str">
        <f>INDEX(MF2図鑑!$B$3:$B$668,(ROW()-ROW(AA$2)),1)</f>
        <v>スカシガイ</v>
      </c>
    </row>
    <row r="507" spans="27:27" x14ac:dyDescent="0.15">
      <c r="AA507" s="2" t="str">
        <f>INDEX(MF2図鑑!$B$3:$B$668,(ROW()-ROW(AA$2)),1)</f>
        <v>スカシガイ(特殊)</v>
      </c>
    </row>
    <row r="508" spans="27:27" x14ac:dyDescent="0.15">
      <c r="AA508" s="2" t="str">
        <f>INDEX(MF2図鑑!$B$3:$B$668,(ROW()-ROW(AA$2)),1)</f>
        <v>ナイトン</v>
      </c>
    </row>
    <row r="509" spans="27:27" x14ac:dyDescent="0.15">
      <c r="AA509" s="2" t="str">
        <f>INDEX(MF2図鑑!$B$3:$B$668,(ROW()-ROW(AA$2)),1)</f>
        <v>ナイトン(特殊)</v>
      </c>
    </row>
    <row r="510" spans="27:27" x14ac:dyDescent="0.15">
      <c r="AA510" s="2" t="str">
        <f>INDEX(MF2図鑑!$B$3:$B$668,(ROW()-ROW(AA$2)),1)</f>
        <v>バウムクーヘン</v>
      </c>
    </row>
    <row r="511" spans="27:27" x14ac:dyDescent="0.15">
      <c r="AA511" s="2" t="str">
        <f>INDEX(MF2図鑑!$B$3:$B$668,(ROW()-ROW(AA$2)),1)</f>
        <v>ドリブラー</v>
      </c>
    </row>
    <row r="512" spans="27:27" x14ac:dyDescent="0.15">
      <c r="AA512" s="2" t="str">
        <f>INDEX(MF2図鑑!$B$3:$B$668,(ROW()-ROW(AA$2)),1)</f>
        <v>ドリブラー(レア1)</v>
      </c>
    </row>
    <row r="513" spans="27:27" x14ac:dyDescent="0.15">
      <c r="AA513" s="2" t="str">
        <f>INDEX(MF2図鑑!$B$3:$B$668,(ROW()-ROW(AA$2)),1)</f>
        <v>ドリブラー(レア2)</v>
      </c>
    </row>
    <row r="514" spans="27:27" x14ac:dyDescent="0.15">
      <c r="AA514" s="2" t="str">
        <f>INDEX(MF2図鑑!$B$3:$B$668,(ROW()-ROW(AA$2)),1)</f>
        <v>ドリブラー(レア3)</v>
      </c>
    </row>
    <row r="515" spans="27:27" x14ac:dyDescent="0.15">
      <c r="AA515" s="2" t="str">
        <f>INDEX(MF2図鑑!$B$3:$B$668,(ROW()-ROW(AA$2)),1)</f>
        <v>ラジアル</v>
      </c>
    </row>
    <row r="516" spans="27:27" x14ac:dyDescent="0.15">
      <c r="AA516" s="2" t="str">
        <f>INDEX(MF2図鑑!$B$3:$B$668,(ROW()-ROW(AA$2)),1)</f>
        <v>ラジアル(レア1)</v>
      </c>
    </row>
    <row r="517" spans="27:27" x14ac:dyDescent="0.15">
      <c r="AA517" s="2" t="str">
        <f>INDEX(MF2図鑑!$B$3:$B$668,(ROW()-ROW(AA$2)),1)</f>
        <v>ラジアル(レア2)</v>
      </c>
    </row>
    <row r="518" spans="27:27" x14ac:dyDescent="0.15">
      <c r="AA518" s="2" t="str">
        <f>INDEX(MF2図鑑!$B$3:$B$668,(ROW()-ROW(AA$2)),1)</f>
        <v>ラジアル(レア3)</v>
      </c>
    </row>
    <row r="519" spans="27:27" x14ac:dyDescent="0.15">
      <c r="AA519" s="2" t="str">
        <f>INDEX(MF2図鑑!$B$3:$B$668,(ROW()-ROW(AA$2)),1)</f>
        <v>ディスクナイトン</v>
      </c>
    </row>
    <row r="520" spans="27:27" x14ac:dyDescent="0.15">
      <c r="AA520" s="2" t="str">
        <f>INDEX(MF2図鑑!$B$3:$B$668,(ROW()-ROW(AA$2)),1)</f>
        <v>ディスクナイトン(レア1)</v>
      </c>
    </row>
    <row r="521" spans="27:27" x14ac:dyDescent="0.15">
      <c r="AA521" s="2" t="str">
        <f>INDEX(MF2図鑑!$B$3:$B$668,(ROW()-ROW(AA$2)),1)</f>
        <v>カーボン</v>
      </c>
    </row>
    <row r="522" spans="27:27" x14ac:dyDescent="0.15">
      <c r="AA522" s="2" t="str">
        <f>INDEX(MF2図鑑!$B$3:$B$668,(ROW()-ROW(AA$2)),1)</f>
        <v>モック</v>
      </c>
    </row>
    <row r="523" spans="27:27" x14ac:dyDescent="0.15">
      <c r="AA523" s="2" t="str">
        <f>INDEX(MF2図鑑!$B$3:$B$668,(ROW()-ROW(AA$2)),1)</f>
        <v>モック(特殊1)</v>
      </c>
    </row>
    <row r="524" spans="27:27" x14ac:dyDescent="0.15">
      <c r="AA524" s="2" t="str">
        <f>INDEX(MF2図鑑!$B$3:$B$668,(ROW()-ROW(AA$2)),1)</f>
        <v>モック(特殊2)</v>
      </c>
    </row>
    <row r="525" spans="27:27" x14ac:dyDescent="0.15">
      <c r="AA525" s="2" t="str">
        <f>INDEX(MF2図鑑!$B$3:$B$668,(ROW()-ROW(AA$2)),1)</f>
        <v>シラカバ</v>
      </c>
    </row>
    <row r="526" spans="27:27" x14ac:dyDescent="0.15">
      <c r="AA526" s="2" t="str">
        <f>INDEX(MF2図鑑!$B$3:$B$668,(ROW()-ROW(AA$2)),1)</f>
        <v>シラカバ(レア1)</v>
      </c>
    </row>
    <row r="527" spans="27:27" x14ac:dyDescent="0.15">
      <c r="AA527" s="2" t="str">
        <f>INDEX(MF2図鑑!$B$3:$B$668,(ROW()-ROW(AA$2)),1)</f>
        <v>シラカバ(レア2)</v>
      </c>
    </row>
    <row r="528" spans="27:27" x14ac:dyDescent="0.15">
      <c r="AA528" s="2" t="str">
        <f>INDEX(MF2図鑑!$B$3:$B$668,(ROW()-ROW(AA$2)),1)</f>
        <v>シラカバ(データのみ)</v>
      </c>
    </row>
    <row r="529" spans="27:27" x14ac:dyDescent="0.15">
      <c r="AA529" s="2" t="str">
        <f>INDEX(MF2図鑑!$B$3:$B$668,(ROW()-ROW(AA$2)),1)</f>
        <v>デンチュウ</v>
      </c>
    </row>
    <row r="530" spans="27:27" x14ac:dyDescent="0.15">
      <c r="AA530" s="2" t="str">
        <f>INDEX(MF2図鑑!$B$3:$B$668,(ROW()-ROW(AA$2)),1)</f>
        <v>デンチュウ(レア1)</v>
      </c>
    </row>
    <row r="531" spans="27:27" x14ac:dyDescent="0.15">
      <c r="AA531" s="2" t="str">
        <f>INDEX(MF2図鑑!$B$3:$B$668,(ROW()-ROW(AA$2)),1)</f>
        <v>デンチュウ(レア2)</v>
      </c>
    </row>
    <row r="532" spans="27:27" x14ac:dyDescent="0.15">
      <c r="AA532" s="2" t="str">
        <f>INDEX(MF2図鑑!$B$3:$B$668,(ROW()-ROW(AA$2)),1)</f>
        <v>デンチュウ(レア3)</v>
      </c>
    </row>
    <row r="533" spans="27:27" x14ac:dyDescent="0.15">
      <c r="AA533" s="2" t="str">
        <f>INDEX(MF2図鑑!$B$3:$B$668,(ROW()-ROW(AA$2)),1)</f>
        <v>ブロックン</v>
      </c>
    </row>
    <row r="534" spans="27:27" x14ac:dyDescent="0.15">
      <c r="AA534" s="2" t="str">
        <f>INDEX(MF2図鑑!$B$3:$B$668,(ROW()-ROW(AA$2)),1)</f>
        <v>チックン</v>
      </c>
    </row>
    <row r="535" spans="27:27" x14ac:dyDescent="0.15">
      <c r="AA535" s="2" t="str">
        <f>INDEX(MF2図鑑!$B$3:$B$668,(ROW()-ROW(AA$2)),1)</f>
        <v>チックン(特殊)</v>
      </c>
    </row>
    <row r="536" spans="27:27" x14ac:dyDescent="0.15">
      <c r="AA536" s="2" t="str">
        <f>INDEX(MF2図鑑!$B$3:$B$668,(ROW()-ROW(AA$2)),1)</f>
        <v>ダックン</v>
      </c>
    </row>
    <row r="537" spans="27:27" x14ac:dyDescent="0.15">
      <c r="AA537" s="2" t="str">
        <f>INDEX(MF2図鑑!$B$3:$B$668,(ROW()-ROW(AA$2)),1)</f>
        <v>ダックン(特殊)</v>
      </c>
    </row>
    <row r="538" spans="27:27" x14ac:dyDescent="0.15">
      <c r="AA538" s="2" t="str">
        <f>INDEX(MF2図鑑!$B$3:$B$668,(ROW()-ROW(AA$2)),1)</f>
        <v>スイカン</v>
      </c>
    </row>
    <row r="539" spans="27:27" x14ac:dyDescent="0.15">
      <c r="AA539" s="2" t="str">
        <f>INDEX(MF2図鑑!$B$3:$B$668,(ROW()-ROW(AA$2)),1)</f>
        <v>スイカン(レア1)</v>
      </c>
    </row>
    <row r="540" spans="27:27" x14ac:dyDescent="0.15">
      <c r="AA540" s="2" t="str">
        <f>INDEX(MF2図鑑!$B$3:$B$668,(ROW()-ROW(AA$2)),1)</f>
        <v>スイカン(レア2)</v>
      </c>
    </row>
    <row r="541" spans="27:27" x14ac:dyDescent="0.15">
      <c r="AA541" s="2" t="str">
        <f>INDEX(MF2図鑑!$B$3:$B$668,(ROW()-ROW(AA$2)),1)</f>
        <v>スイカン(レア3)</v>
      </c>
    </row>
    <row r="542" spans="27:27" x14ac:dyDescent="0.15">
      <c r="AA542" s="2" t="str">
        <f>INDEX(MF2図鑑!$B$3:$B$668,(ROW()-ROW(AA$2)),1)</f>
        <v>カークン</v>
      </c>
    </row>
    <row r="543" spans="27:27" x14ac:dyDescent="0.15">
      <c r="AA543" s="2" t="str">
        <f>INDEX(MF2図鑑!$B$3:$B$668,(ROW()-ROW(AA$2)),1)</f>
        <v>カークン(レア1)</v>
      </c>
    </row>
    <row r="544" spans="27:27" x14ac:dyDescent="0.15">
      <c r="AA544" s="2" t="str">
        <f>INDEX(MF2図鑑!$B$3:$B$668,(ROW()-ROW(AA$2)),1)</f>
        <v>カークン(レア2)</v>
      </c>
    </row>
    <row r="545" spans="27:27" x14ac:dyDescent="0.15">
      <c r="AA545" s="2" t="str">
        <f>INDEX(MF2図鑑!$B$3:$B$668,(ROW()-ROW(AA$2)),1)</f>
        <v>カークン(データのみ)</v>
      </c>
    </row>
    <row r="546" spans="27:27" x14ac:dyDescent="0.15">
      <c r="AA546" s="2" t="str">
        <f>INDEX(MF2図鑑!$B$3:$B$668,(ROW()-ROW(AA$2)),1)</f>
        <v>ベニヒメソウ</v>
      </c>
    </row>
    <row r="547" spans="27:27" x14ac:dyDescent="0.15">
      <c r="AA547" s="2" t="str">
        <f>INDEX(MF2図鑑!$B$3:$B$668,(ROW()-ROW(AA$2)),1)</f>
        <v>ガンセキソウ</v>
      </c>
    </row>
    <row r="548" spans="27:27" x14ac:dyDescent="0.15">
      <c r="AA548" s="2" t="str">
        <f>INDEX(MF2図鑑!$B$3:$B$668,(ROW()-ROW(AA$2)),1)</f>
        <v>ウロコクサ</v>
      </c>
    </row>
    <row r="549" spans="27:27" x14ac:dyDescent="0.15">
      <c r="AA549" s="2" t="str">
        <f>INDEX(MF2図鑑!$B$3:$B$668,(ROW()-ROW(AA$2)),1)</f>
        <v>ウロコクサ(特殊)</v>
      </c>
    </row>
    <row r="550" spans="27:27" x14ac:dyDescent="0.15">
      <c r="AA550" s="2" t="str">
        <f>INDEX(MF2図鑑!$B$3:$B$668,(ROW()-ROW(AA$2)),1)</f>
        <v>ブルーフラワー</v>
      </c>
    </row>
    <row r="551" spans="27:27" x14ac:dyDescent="0.15">
      <c r="AA551" s="2" t="str">
        <f>INDEX(MF2図鑑!$B$3:$B$668,(ROW()-ROW(AA$2)),1)</f>
        <v>ブルーフラワー(特殊)</v>
      </c>
    </row>
    <row r="552" spans="27:27" x14ac:dyDescent="0.15">
      <c r="AA552" s="2" t="str">
        <f>INDEX(MF2図鑑!$B$3:$B$668,(ROW()-ROW(AA$2)),1)</f>
        <v>ウサギソウ</v>
      </c>
    </row>
    <row r="553" spans="27:27" x14ac:dyDescent="0.15">
      <c r="AA553" s="2" t="str">
        <f>INDEX(MF2図鑑!$B$3:$B$668,(ROW()-ROW(AA$2)),1)</f>
        <v>ウサギソウ(特殊)</v>
      </c>
    </row>
    <row r="554" spans="27:27" x14ac:dyDescent="0.15">
      <c r="AA554" s="2" t="str">
        <f>INDEX(MF2図鑑!$B$3:$B$668,(ROW()-ROW(AA$2)),1)</f>
        <v>キンプンソウ</v>
      </c>
    </row>
    <row r="555" spans="27:27" x14ac:dyDescent="0.15">
      <c r="AA555" s="2" t="str">
        <f>INDEX(MF2図鑑!$B$3:$B$668,(ROW()-ROW(AA$2)),1)</f>
        <v>ヒネクレソウ</v>
      </c>
    </row>
    <row r="556" spans="27:27" x14ac:dyDescent="0.15">
      <c r="AA556" s="2" t="str">
        <f>INDEX(MF2図鑑!$B$3:$B$668,(ROW()-ROW(AA$2)),1)</f>
        <v>オボロゲソウ</v>
      </c>
    </row>
    <row r="557" spans="27:27" x14ac:dyDescent="0.15">
      <c r="AA557" s="2" t="str">
        <f>INDEX(MF2図鑑!$B$3:$B$668,(ROW()-ROW(AA$2)),1)</f>
        <v>オボロゲソウ(特殊)</v>
      </c>
    </row>
    <row r="558" spans="27:27" x14ac:dyDescent="0.15">
      <c r="AA558" s="2" t="str">
        <f>INDEX(MF2図鑑!$B$3:$B$668,(ROW()-ROW(AA$2)),1)</f>
        <v>プラント</v>
      </c>
    </row>
    <row r="559" spans="27:27" x14ac:dyDescent="0.15">
      <c r="AA559" s="2" t="str">
        <f>INDEX(MF2図鑑!$B$3:$B$668,(ROW()-ROW(AA$2)),1)</f>
        <v>モノクロッカス</v>
      </c>
    </row>
    <row r="560" spans="27:27" x14ac:dyDescent="0.15">
      <c r="AA560" s="2" t="str">
        <f>INDEX(MF2図鑑!$B$3:$B$668,(ROW()-ROW(AA$2)),1)</f>
        <v>モノクロッカス(特殊)</v>
      </c>
    </row>
    <row r="561" spans="27:27" x14ac:dyDescent="0.15">
      <c r="AA561" s="2" t="str">
        <f>INDEX(MF2図鑑!$B$3:$B$668,(ROW()-ROW(AA$2)),1)</f>
        <v>ウスバカゲソウ</v>
      </c>
    </row>
    <row r="562" spans="27:27" x14ac:dyDescent="0.15">
      <c r="AA562" s="2" t="str">
        <f>INDEX(MF2図鑑!$B$3:$B$668,(ROW()-ROW(AA$2)),1)</f>
        <v>ジャアクソウ</v>
      </c>
    </row>
    <row r="563" spans="27:27" x14ac:dyDescent="0.15">
      <c r="AA563" s="2" t="str">
        <f>INDEX(MF2図鑑!$B$3:$B$668,(ROW()-ROW(AA$2)),1)</f>
        <v>ドレッドハーブ</v>
      </c>
    </row>
    <row r="564" spans="27:27" x14ac:dyDescent="0.15">
      <c r="AA564" s="2" t="str">
        <f>INDEX(MF2図鑑!$B$3:$B$668,(ROW()-ROW(AA$2)),1)</f>
        <v>ドレッドハーブ(レア1)</v>
      </c>
    </row>
    <row r="565" spans="27:27" x14ac:dyDescent="0.15">
      <c r="AA565" s="2" t="str">
        <f>INDEX(MF2図鑑!$B$3:$B$668,(ROW()-ROW(AA$2)),1)</f>
        <v>ドレッドハーブ(レア2)</v>
      </c>
    </row>
    <row r="566" spans="27:27" x14ac:dyDescent="0.15">
      <c r="AA566" s="2" t="str">
        <f>INDEX(MF2図鑑!$B$3:$B$668,(ROW()-ROW(AA$2)),1)</f>
        <v>ドレッドハーブ(レア3)</v>
      </c>
    </row>
    <row r="567" spans="27:27" x14ac:dyDescent="0.15">
      <c r="AA567" s="2" t="str">
        <f>INDEX(MF2図鑑!$B$3:$B$668,(ROW()-ROW(AA$2)),1)</f>
        <v>ドレッドハーブ(レア4)</v>
      </c>
    </row>
    <row r="568" spans="27:27" x14ac:dyDescent="0.15">
      <c r="AA568" s="2" t="str">
        <f>INDEX(MF2図鑑!$B$3:$B$668,(ROW()-ROW(AA$2)),1)</f>
        <v>ロンパーウォール</v>
      </c>
    </row>
    <row r="569" spans="27:27" x14ac:dyDescent="0.15">
      <c r="AA569" s="2" t="str">
        <f>INDEX(MF2図鑑!$B$3:$B$668,(ROW()-ROW(AA$2)),1)</f>
        <v>ランドオベリスク</v>
      </c>
    </row>
    <row r="570" spans="27:27" x14ac:dyDescent="0.15">
      <c r="AA570" s="2" t="str">
        <f>INDEX(MF2図鑑!$B$3:$B$668,(ROW()-ROW(AA$2)),1)</f>
        <v>ジュラスウォール</v>
      </c>
    </row>
    <row r="571" spans="27:27" x14ac:dyDescent="0.15">
      <c r="AA571" s="2" t="str">
        <f>INDEX(MF2図鑑!$B$3:$B$668,(ROW()-ROW(AA$2)),1)</f>
        <v>ジュラスウォール(特殊)</v>
      </c>
    </row>
    <row r="572" spans="27:27" x14ac:dyDescent="0.15">
      <c r="AA572" s="2" t="str">
        <f>INDEX(MF2図鑑!$B$3:$B$668,(ROW()-ROW(AA$2)),1)</f>
        <v>ブルースポンジ</v>
      </c>
    </row>
    <row r="573" spans="27:27" x14ac:dyDescent="0.15">
      <c r="AA573" s="2" t="str">
        <f>INDEX(MF2図鑑!$B$3:$B$668,(ROW()-ROW(AA$2)),1)</f>
        <v>ワイルドブロック</v>
      </c>
    </row>
    <row r="574" spans="27:27" x14ac:dyDescent="0.15">
      <c r="AA574" s="2" t="str">
        <f>INDEX(MF2図鑑!$B$3:$B$668,(ROW()-ROW(AA$2)),1)</f>
        <v>バロックス</v>
      </c>
    </row>
    <row r="575" spans="27:27" x14ac:dyDescent="0.15">
      <c r="AA575" s="2" t="str">
        <f>INDEX(MF2図鑑!$B$3:$B$668,(ROW()-ROW(AA$2)),1)</f>
        <v>バロックス(特殊)</v>
      </c>
    </row>
    <row r="576" spans="27:27" x14ac:dyDescent="0.15">
      <c r="AA576" s="2" t="str">
        <f>INDEX(MF2図鑑!$B$3:$B$668,(ROW()-ROW(AA$2)),1)</f>
        <v>スタイルフォーム</v>
      </c>
    </row>
    <row r="577" spans="27:27" x14ac:dyDescent="0.15">
      <c r="AA577" s="2" t="str">
        <f>INDEX(MF2図鑑!$B$3:$B$668,(ROW()-ROW(AA$2)),1)</f>
        <v>アイスキャンディ</v>
      </c>
    </row>
    <row r="578" spans="27:27" x14ac:dyDescent="0.15">
      <c r="AA578" s="2" t="str">
        <f>INDEX(MF2図鑑!$B$3:$B$668,(ROW()-ROW(AA$2)),1)</f>
        <v>ワカクサケンザイ</v>
      </c>
    </row>
    <row r="579" spans="27:27" x14ac:dyDescent="0.15">
      <c r="AA579" s="2" t="str">
        <f>INDEX(MF2図鑑!$B$3:$B$668,(ROW()-ROW(AA$2)),1)</f>
        <v>モノリス</v>
      </c>
    </row>
    <row r="580" spans="27:27" x14ac:dyDescent="0.15">
      <c r="AA580" s="2" t="str">
        <f>INDEX(MF2図鑑!$B$3:$B$668,(ROW()-ROW(AA$2)),1)</f>
        <v>モノリス(特殊)</v>
      </c>
    </row>
    <row r="581" spans="27:27" x14ac:dyDescent="0.15">
      <c r="AA581" s="2" t="str">
        <f>INDEX(MF2図鑑!$B$3:$B$668,(ROW()-ROW(AA$2)),1)</f>
        <v>ソボロベント</v>
      </c>
    </row>
    <row r="582" spans="27:27" x14ac:dyDescent="0.15">
      <c r="AA582" s="2" t="str">
        <f>INDEX(MF2図鑑!$B$3:$B$668,(ROW()-ROW(AA$2)),1)</f>
        <v>アスファール</v>
      </c>
    </row>
    <row r="583" spans="27:27" x14ac:dyDescent="0.15">
      <c r="AA583" s="2" t="str">
        <f>INDEX(MF2図鑑!$B$3:$B$668,(ROW()-ROW(AA$2)),1)</f>
        <v>ホシゾラ</v>
      </c>
    </row>
    <row r="584" spans="27:27" x14ac:dyDescent="0.15">
      <c r="AA584" s="2" t="str">
        <f>INDEX(MF2図鑑!$B$3:$B$668,(ROW()-ROW(AA$2)),1)</f>
        <v>ホシゾラ(レア1)</v>
      </c>
    </row>
    <row r="585" spans="27:27" x14ac:dyDescent="0.15">
      <c r="AA585" s="2" t="str">
        <f>INDEX(MF2図鑑!$B$3:$B$668,(ROW()-ROW(AA$2)),1)</f>
        <v>ホシゾラ(レア2)</v>
      </c>
    </row>
    <row r="586" spans="27:27" x14ac:dyDescent="0.15">
      <c r="AA586" s="2" t="str">
        <f>INDEX(MF2図鑑!$B$3:$B$668,(ROW()-ROW(AA$2)),1)</f>
        <v>ホシゾラ(レア3)</v>
      </c>
    </row>
    <row r="587" spans="27:27" x14ac:dyDescent="0.15">
      <c r="AA587" s="2" t="str">
        <f>INDEX(MF2図鑑!$B$3:$B$668,(ROW()-ROW(AA$2)),1)</f>
        <v>ドミノス</v>
      </c>
    </row>
    <row r="588" spans="27:27" x14ac:dyDescent="0.15">
      <c r="AA588" s="2" t="str">
        <f>INDEX(MF2図鑑!$B$3:$B$668,(ROW()-ROW(AA$2)),1)</f>
        <v>ドミノス(レア1)</v>
      </c>
    </row>
    <row r="589" spans="27:27" x14ac:dyDescent="0.15">
      <c r="AA589" s="2" t="str">
        <f>INDEX(MF2図鑑!$B$3:$B$668,(ROW()-ROW(AA$2)),1)</f>
        <v>ドミノス(レア2)</v>
      </c>
    </row>
    <row r="590" spans="27:27" x14ac:dyDescent="0.15">
      <c r="AA590" s="2" t="str">
        <f>INDEX(MF2図鑑!$B$3:$B$668,(ROW()-ROW(AA$2)),1)</f>
        <v>ドミノス(データのみ)</v>
      </c>
    </row>
    <row r="591" spans="27:27" x14ac:dyDescent="0.15">
      <c r="AA591" s="2" t="str">
        <f>INDEX(MF2図鑑!$B$3:$B$668,(ROW()-ROW(AA$2)),1)</f>
        <v>ラクガキモノ</v>
      </c>
    </row>
    <row r="592" spans="27:27" x14ac:dyDescent="0.15">
      <c r="AA592" s="2" t="str">
        <f>INDEX(MF2図鑑!$B$3:$B$668,(ROW()-ROW(AA$2)),1)</f>
        <v>ラクガキモノ(レア1)</v>
      </c>
    </row>
    <row r="593" spans="27:27" x14ac:dyDescent="0.15">
      <c r="AA593" s="2" t="str">
        <f>INDEX(MF2図鑑!$B$3:$B$668,(ROW()-ROW(AA$2)),1)</f>
        <v>ラウロック</v>
      </c>
    </row>
    <row r="594" spans="27:27" x14ac:dyDescent="0.15">
      <c r="AA594" s="2" t="str">
        <f>INDEX(MF2図鑑!$B$3:$B$668,(ROW()-ROW(AA$2)),1)</f>
        <v>ラウロック(特殊)</v>
      </c>
    </row>
    <row r="595" spans="27:27" x14ac:dyDescent="0.15">
      <c r="AA595" s="2" t="str">
        <f>INDEX(MF2図鑑!$B$3:$B$668,(ROW()-ROW(AA$2)),1)</f>
        <v>ウッキー</v>
      </c>
    </row>
    <row r="596" spans="27:27" x14ac:dyDescent="0.15">
      <c r="AA596" s="2" t="str">
        <f>INDEX(MF2図鑑!$B$3:$B$668,(ROW()-ROW(AA$2)),1)</f>
        <v>ボス</v>
      </c>
    </row>
    <row r="597" spans="27:27" x14ac:dyDescent="0.15">
      <c r="AA597" s="2" t="str">
        <f>INDEX(MF2図鑑!$B$3:$B$668,(ROW()-ROW(AA$2)),1)</f>
        <v>ラウレシアン</v>
      </c>
    </row>
    <row r="598" spans="27:27" x14ac:dyDescent="0.15">
      <c r="AA598" s="2" t="str">
        <f>INDEX(MF2図鑑!$B$3:$B$668,(ROW()-ROW(AA$2)),1)</f>
        <v>ラウレシアン(特殊)</v>
      </c>
    </row>
    <row r="599" spans="27:27" x14ac:dyDescent="0.15">
      <c r="AA599" s="2" t="str">
        <f>INDEX(MF2図鑑!$B$3:$B$668,(ROW()-ROW(AA$2)),1)</f>
        <v>ラウー</v>
      </c>
    </row>
    <row r="600" spans="27:27" x14ac:dyDescent="0.15">
      <c r="AA600" s="2" t="str">
        <f>INDEX(MF2図鑑!$B$3:$B$668,(ROW()-ROW(AA$2)),1)</f>
        <v>ラウー(特殊)</v>
      </c>
    </row>
    <row r="601" spans="27:27" x14ac:dyDescent="0.15">
      <c r="AA601" s="2" t="str">
        <f>INDEX(MF2図鑑!$B$3:$B$668,(ROW()-ROW(AA$2)),1)</f>
        <v>ゴールドダスト</v>
      </c>
    </row>
    <row r="602" spans="27:27" x14ac:dyDescent="0.15">
      <c r="AA602" s="2" t="str">
        <f>INDEX(MF2図鑑!$B$3:$B$668,(ROW()-ROW(AA$2)),1)</f>
        <v>ゴールドダスト(レア1)</v>
      </c>
    </row>
    <row r="603" spans="27:27" x14ac:dyDescent="0.15">
      <c r="AA603" s="2" t="str">
        <f>INDEX(MF2図鑑!$B$3:$B$668,(ROW()-ROW(AA$2)),1)</f>
        <v>ゴールドダスト(レア2)</v>
      </c>
    </row>
    <row r="604" spans="27:27" x14ac:dyDescent="0.15">
      <c r="AA604" s="2" t="str">
        <f>INDEX(MF2図鑑!$B$3:$B$668,(ROW()-ROW(AA$2)),1)</f>
        <v>ベニシャクトリ</v>
      </c>
    </row>
    <row r="605" spans="27:27" x14ac:dyDescent="0.15">
      <c r="AA605" s="2" t="str">
        <f>INDEX(MF2図鑑!$B$3:$B$668,(ROW()-ROW(AA$2)),1)</f>
        <v>イワムシ</v>
      </c>
    </row>
    <row r="606" spans="27:27" x14ac:dyDescent="0.15">
      <c r="AA606" s="2" t="str">
        <f>INDEX(MF2図鑑!$B$3:$B$668,(ROW()-ROW(AA$2)),1)</f>
        <v>イワムシ(特殊)</v>
      </c>
    </row>
    <row r="607" spans="27:27" x14ac:dyDescent="0.15">
      <c r="AA607" s="2" t="str">
        <f>INDEX(MF2図鑑!$B$3:$B$668,(ROW()-ROW(AA$2)),1)</f>
        <v>トカゲムシ</v>
      </c>
    </row>
    <row r="608" spans="27:27" x14ac:dyDescent="0.15">
      <c r="AA608" s="2" t="str">
        <f>INDEX(MF2図鑑!$B$3:$B$668,(ROW()-ROW(AA$2)),1)</f>
        <v>ブルードリル</v>
      </c>
    </row>
    <row r="609" spans="27:27" x14ac:dyDescent="0.15">
      <c r="AA609" s="2" t="str">
        <f>INDEX(MF2図鑑!$B$3:$B$668,(ROW()-ROW(AA$2)),1)</f>
        <v>コロネ</v>
      </c>
    </row>
    <row r="610" spans="27:27" x14ac:dyDescent="0.15">
      <c r="AA610" s="2" t="str">
        <f>INDEX(MF2図鑑!$B$3:$B$668,(ROW()-ROW(AA$2)),1)</f>
        <v>カメンワーム</v>
      </c>
    </row>
    <row r="611" spans="27:27" x14ac:dyDescent="0.15">
      <c r="AA611" s="2" t="str">
        <f>INDEX(MF2図鑑!$B$3:$B$668,(ROW()-ROW(AA$2)),1)</f>
        <v>ザザムワーム</v>
      </c>
    </row>
    <row r="612" spans="27:27" x14ac:dyDescent="0.15">
      <c r="AA612" s="2" t="str">
        <f>INDEX(MF2図鑑!$B$3:$B$668,(ROW()-ROW(AA$2)),1)</f>
        <v>グラスワーム</v>
      </c>
    </row>
    <row r="613" spans="27:27" x14ac:dyDescent="0.15">
      <c r="AA613" s="2" t="str">
        <f>INDEX(MF2図鑑!$B$3:$B$668,(ROW()-ROW(AA$2)),1)</f>
        <v>ハナシャクトリ</v>
      </c>
    </row>
    <row r="614" spans="27:27" x14ac:dyDescent="0.15">
      <c r="AA614" s="2" t="str">
        <f>INDEX(MF2図鑑!$B$3:$B$668,(ROW()-ROW(AA$2)),1)</f>
        <v>クロザザム</v>
      </c>
    </row>
    <row r="615" spans="27:27" x14ac:dyDescent="0.15">
      <c r="AA615" s="2" t="str">
        <f>INDEX(MF2図鑑!$B$3:$B$668,(ROW()-ROW(AA$2)),1)</f>
        <v>ワーム</v>
      </c>
    </row>
    <row r="616" spans="27:27" x14ac:dyDescent="0.15">
      <c r="AA616" s="2" t="str">
        <f>INDEX(MF2図鑑!$B$3:$B$668,(ROW()-ROW(AA$2)),1)</f>
        <v>ワーム(特殊)</v>
      </c>
    </row>
    <row r="617" spans="27:27" x14ac:dyDescent="0.15">
      <c r="AA617" s="2" t="str">
        <f>INDEX(MF2図鑑!$B$3:$B$668,(ROW()-ROW(AA$2)),1)</f>
        <v>ムラサキチュウ</v>
      </c>
    </row>
    <row r="618" spans="27:27" x14ac:dyDescent="0.15">
      <c r="AA618" s="2" t="str">
        <f>INDEX(MF2図鑑!$B$3:$B$668,(ROW()-ROW(AA$2)),1)</f>
        <v>エクスプレス</v>
      </c>
    </row>
    <row r="619" spans="27:27" x14ac:dyDescent="0.15">
      <c r="AA619" s="2" t="str">
        <f>INDEX(MF2図鑑!$B$3:$B$668,(ROW()-ROW(AA$2)),1)</f>
        <v>エクスプレス(レア1)</v>
      </c>
    </row>
    <row r="620" spans="27:27" x14ac:dyDescent="0.15">
      <c r="AA620" s="2" t="str">
        <f>INDEX(MF2図鑑!$B$3:$B$668,(ROW()-ROW(AA$2)),1)</f>
        <v>エクスプレス(レア2)</v>
      </c>
    </row>
    <row r="621" spans="27:27" x14ac:dyDescent="0.15">
      <c r="AA621" s="2" t="str">
        <f>INDEX(MF2図鑑!$B$3:$B$668,(ROW()-ROW(AA$2)),1)</f>
        <v>エクスプレス(レア3)</v>
      </c>
    </row>
    <row r="622" spans="27:27" x14ac:dyDescent="0.15">
      <c r="AA622" s="2" t="str">
        <f>INDEX(MF2図鑑!$B$3:$B$668,(ROW()-ROW(AA$2)),1)</f>
        <v>ディアナリパー</v>
      </c>
    </row>
    <row r="623" spans="27:27" x14ac:dyDescent="0.15">
      <c r="AA623" s="2" t="str">
        <f>INDEX(MF2図鑑!$B$3:$B$668,(ROW()-ROW(AA$2)),1)</f>
        <v>トライデント</v>
      </c>
    </row>
    <row r="624" spans="27:27" x14ac:dyDescent="0.15">
      <c r="AA624" s="2" t="str">
        <f>INDEX(MF2図鑑!$B$3:$B$668,(ROW()-ROW(AA$2)),1)</f>
        <v>スティンガー</v>
      </c>
    </row>
    <row r="625" spans="27:27" x14ac:dyDescent="0.15">
      <c r="AA625" s="2" t="str">
        <f>INDEX(MF2図鑑!$B$3:$B$668,(ROW()-ROW(AA$2)),1)</f>
        <v>ストライクリパー</v>
      </c>
    </row>
    <row r="626" spans="27:27" x14ac:dyDescent="0.15">
      <c r="AA626" s="2" t="str">
        <f>INDEX(MF2図鑑!$B$3:$B$668,(ROW()-ROW(AA$2)),1)</f>
        <v>エッジホッグ</v>
      </c>
    </row>
    <row r="627" spans="27:27" x14ac:dyDescent="0.15">
      <c r="AA627" s="2" t="str">
        <f>INDEX(MF2図鑑!$B$3:$B$668,(ROW()-ROW(AA$2)),1)</f>
        <v>バズラ</v>
      </c>
    </row>
    <row r="628" spans="27:27" x14ac:dyDescent="0.15">
      <c r="AA628" s="2" t="str">
        <f>INDEX(MF2図鑑!$B$3:$B$668,(ROW()-ROW(AA$2)),1)</f>
        <v>サイクロップス</v>
      </c>
    </row>
    <row r="629" spans="27:27" x14ac:dyDescent="0.15">
      <c r="AA629" s="2" t="str">
        <f>INDEX(MF2図鑑!$B$3:$B$668,(ROW()-ROW(AA$2)),1)</f>
        <v>アクアシザーズ</v>
      </c>
    </row>
    <row r="630" spans="27:27" x14ac:dyDescent="0.15">
      <c r="AA630" s="2" t="str">
        <f>INDEX(MF2図鑑!$B$3:$B$668,(ROW()-ROW(AA$2)),1)</f>
        <v>ジャングラー</v>
      </c>
    </row>
    <row r="631" spans="27:27" x14ac:dyDescent="0.15">
      <c r="AA631" s="2" t="str">
        <f>INDEX(MF2図鑑!$B$3:$B$668,(ROW()-ROW(AA$2)),1)</f>
        <v>ジャングラー(特殊1)</v>
      </c>
    </row>
    <row r="632" spans="27:27" x14ac:dyDescent="0.15">
      <c r="AA632" s="2" t="str">
        <f>INDEX(MF2図鑑!$B$3:$B$668,(ROW()-ROW(AA$2)),1)</f>
        <v>ジャングラー(特殊2)</v>
      </c>
    </row>
    <row r="633" spans="27:27" x14ac:dyDescent="0.15">
      <c r="AA633" s="2" t="str">
        <f>INDEX(MF2図鑑!$B$3:$B$668,(ROW()-ROW(AA$2)),1)</f>
        <v>レッドアイ</v>
      </c>
    </row>
    <row r="634" spans="27:27" x14ac:dyDescent="0.15">
      <c r="AA634" s="2" t="str">
        <f>INDEX(MF2図鑑!$B$3:$B$668,(ROW()-ROW(AA$2)),1)</f>
        <v>テロルシザーズ</v>
      </c>
    </row>
    <row r="635" spans="27:27" x14ac:dyDescent="0.15">
      <c r="AA635" s="2" t="str">
        <f>INDEX(MF2図鑑!$B$3:$B$668,(ROW()-ROW(AA$2)),1)</f>
        <v>ナーガ</v>
      </c>
    </row>
    <row r="636" spans="27:27" x14ac:dyDescent="0.15">
      <c r="AA636" s="2" t="str">
        <f>INDEX(MF2図鑑!$B$3:$B$668,(ROW()-ROW(AA$2)),1)</f>
        <v>ナーガ(特殊)</v>
      </c>
    </row>
    <row r="637" spans="27:27" x14ac:dyDescent="0.15">
      <c r="AA637" s="2" t="str">
        <f>INDEX(MF2図鑑!$B$3:$B$668,(ROW()-ROW(AA$2)),1)</f>
        <v>トキビト</v>
      </c>
    </row>
    <row r="638" spans="27:27" x14ac:dyDescent="0.15">
      <c r="AA638" s="2" t="str">
        <f>INDEX(MF2図鑑!$B$3:$B$668,(ROW()-ROW(AA$2)),1)</f>
        <v>トキビト(レア1)</v>
      </c>
    </row>
    <row r="639" spans="27:27" x14ac:dyDescent="0.15">
      <c r="AA639" s="2" t="str">
        <f>INDEX(MF2図鑑!$B$3:$B$668,(ROW()-ROW(AA$2)),1)</f>
        <v>トキビト(レア2)</v>
      </c>
    </row>
    <row r="640" spans="27:27" x14ac:dyDescent="0.15">
      <c r="AA640" s="2" t="str">
        <f>INDEX(MF2図鑑!$B$3:$B$668,(ROW()-ROW(AA$2)),1)</f>
        <v>トキビト(データのみ)</v>
      </c>
    </row>
    <row r="641" spans="27:27" x14ac:dyDescent="0.15">
      <c r="AA641" s="2" t="str">
        <f>INDEX(MF2図鑑!$B$3:$B$668,(ROW()-ROW(AA$2)),1)</f>
        <v>マグマハート</v>
      </c>
    </row>
    <row r="642" spans="27:27" x14ac:dyDescent="0.15">
      <c r="AA642" s="2" t="str">
        <f>INDEX(MF2図鑑!$B$3:$B$668,(ROW()-ROW(AA$2)),1)</f>
        <v>スナイプ</v>
      </c>
    </row>
    <row r="643" spans="27:27" x14ac:dyDescent="0.15">
      <c r="AA643" s="2" t="str">
        <f>INDEX(MF2図鑑!$B$3:$B$668,(ROW()-ROW(AA$2)),1)</f>
        <v>サンドゴーレム</v>
      </c>
    </row>
    <row r="644" spans="27:27" x14ac:dyDescent="0.15">
      <c r="AA644" s="2" t="str">
        <f>INDEX(MF2図鑑!$B$3:$B$668,(ROW()-ROW(AA$2)),1)</f>
        <v>ジュラス</v>
      </c>
    </row>
    <row r="645" spans="27:27" x14ac:dyDescent="0.15">
      <c r="AA645" s="2" t="str">
        <f>INDEX(MF2図鑑!$B$3:$B$668,(ROW()-ROW(AA$2)),1)</f>
        <v>スピナー</v>
      </c>
    </row>
    <row r="646" spans="27:27" x14ac:dyDescent="0.15">
      <c r="AA646" s="2" t="str">
        <f>INDEX(MF2図鑑!$B$3:$B$668,(ROW()-ROW(AA$2)),1)</f>
        <v>カムイ</v>
      </c>
    </row>
    <row r="647" spans="27:27" x14ac:dyDescent="0.15">
      <c r="AA647" s="2" t="str">
        <f>INDEX(MF2図鑑!$B$3:$B$668,(ROW()-ROW(AA$2)),1)</f>
        <v>ベニクレ</v>
      </c>
    </row>
    <row r="648" spans="27:27" x14ac:dyDescent="0.15">
      <c r="AA648" s="2" t="str">
        <f>INDEX(MF2図鑑!$B$3:$B$668,(ROW()-ROW(AA$2)),1)</f>
        <v>ミカヅキ</v>
      </c>
    </row>
    <row r="649" spans="27:27" x14ac:dyDescent="0.15">
      <c r="AA649" s="2" t="str">
        <f>INDEX(MF2図鑑!$B$3:$B$668,(ROW()-ROW(AA$2)),1)</f>
        <v>グジラキング</v>
      </c>
    </row>
    <row r="650" spans="27:27" x14ac:dyDescent="0.15">
      <c r="AA650" s="2" t="str">
        <f>INDEX(MF2図鑑!$B$3:$B$668,(ROW()-ROW(AA$2)),1)</f>
        <v>フェニックス</v>
      </c>
    </row>
    <row r="651" spans="27:27" x14ac:dyDescent="0.15">
      <c r="AA651" s="2" t="str">
        <f>INDEX(MF2図鑑!$B$3:$B$668,(ROW()-ROW(AA$2)),1)</f>
        <v>ビッグフット</v>
      </c>
    </row>
    <row r="652" spans="27:27" x14ac:dyDescent="0.15">
      <c r="AA652" s="2" t="str">
        <f>INDEX(MF2図鑑!$B$3:$B$668,(ROW()-ROW(AA$2)),1)</f>
        <v>ムネンド</v>
      </c>
    </row>
    <row r="653" spans="27:27" x14ac:dyDescent="0.15">
      <c r="AA653" s="2" t="str">
        <f>INDEX(MF2図鑑!$B$3:$B$668,(ROW()-ROW(AA$2)),1)</f>
        <v>ファイアウォール</v>
      </c>
    </row>
    <row r="654" spans="27:27" x14ac:dyDescent="0.15">
      <c r="AA654" s="2" t="str">
        <f>INDEX(MF2図鑑!$B$3:$B$668,(ROW()-ROW(AA$2)),1)</f>
        <v>キングラウー</v>
      </c>
    </row>
    <row r="655" spans="27:27" x14ac:dyDescent="0.15">
      <c r="AA655" s="2" t="str">
        <f>INDEX(MF2図鑑!$B$3:$B$668,(ROW()-ROW(AA$2)),1)</f>
        <v>パニッシャー</v>
      </c>
    </row>
    <row r="656" spans="27:27" x14ac:dyDescent="0.15">
      <c r="AA656" s="2" t="str">
        <f>INDEX(MF2図鑑!$B$3:$B$668,(ROW()-ROW(AA$2)),1)</f>
        <v>シロゾー</v>
      </c>
    </row>
    <row r="657" spans="27:27" x14ac:dyDescent="0.15">
      <c r="AA657" s="2" t="str">
        <f>INDEX(MF2図鑑!$B$3:$B$668,(ROW()-ROW(AA$2)),1)</f>
        <v>シロモッチー</v>
      </c>
    </row>
    <row r="658" spans="27:27" x14ac:dyDescent="0.15">
      <c r="AA658" s="2" t="str">
        <f>INDEX(MF2図鑑!$B$3:$B$668,(ROW()-ROW(AA$2)),1)</f>
        <v>モンスター 1</v>
      </c>
    </row>
    <row r="659" spans="27:27" x14ac:dyDescent="0.15">
      <c r="AA659" s="2" t="str">
        <f>INDEX(MF2図鑑!$B$3:$B$668,(ROW()-ROW(AA$2)),1)</f>
        <v>モンスター 2</v>
      </c>
    </row>
    <row r="660" spans="27:27" x14ac:dyDescent="0.15">
      <c r="AA660" s="2" t="str">
        <f>INDEX(MF2図鑑!$B$3:$B$668,(ROW()-ROW(AA$2)),1)</f>
        <v>モンスター 3</v>
      </c>
    </row>
    <row r="661" spans="27:27" x14ac:dyDescent="0.15">
      <c r="AA661" s="2" t="str">
        <f>INDEX(MF2図鑑!$B$3:$B$668,(ROW()-ROW(AA$2)),1)</f>
        <v>モンスター 4</v>
      </c>
    </row>
    <row r="662" spans="27:27" x14ac:dyDescent="0.15">
      <c r="AA662" s="2" t="str">
        <f>INDEX(MF2図鑑!$B$3:$B$668,(ROW()-ROW(AA$2)),1)</f>
        <v>モンスター 5</v>
      </c>
    </row>
    <row r="663" spans="27:27" x14ac:dyDescent="0.15">
      <c r="AA663" s="2" t="str">
        <f>INDEX(MF2図鑑!$B$3:$B$668,(ROW()-ROW(AA$2)),1)</f>
        <v>モンスター 6</v>
      </c>
    </row>
    <row r="664" spans="27:27" x14ac:dyDescent="0.15">
      <c r="AA664" s="2" t="str">
        <f>INDEX(MF2図鑑!$B$3:$B$668,(ROW()-ROW(AA$2)),1)</f>
        <v>モンスター 7</v>
      </c>
    </row>
    <row r="665" spans="27:27" x14ac:dyDescent="0.15">
      <c r="AA665" s="2" t="str">
        <f>INDEX(MF2図鑑!$B$3:$B$668,(ROW()-ROW(AA$2)),1)</f>
        <v>モンスター 8</v>
      </c>
    </row>
    <row r="666" spans="27:27" x14ac:dyDescent="0.15">
      <c r="AA666" s="2" t="str">
        <f>INDEX(MF2図鑑!$B$3:$B$668,(ROW()-ROW(AA$2)),1)</f>
        <v>モンスター 9</v>
      </c>
    </row>
    <row r="667" spans="27:27" x14ac:dyDescent="0.15">
      <c r="AA667" s="2" t="str">
        <f>INDEX(MF2図鑑!$B$3:$B$668,(ROW()-ROW(AA$2)),1)</f>
        <v>モンスター 10</v>
      </c>
    </row>
  </sheetData>
  <sheetProtection sheet="1" objects="1"/>
  <phoneticPr fontId="5"/>
  <dataValidations count="3">
    <dataValidation type="list" allowBlank="1" showInputMessage="1" showErrorMessage="1" sqref="B5" xr:uid="{00000000-0002-0000-0500-000000000000}">
      <formula1>$AA$4:$AA$639</formula1>
    </dataValidation>
    <dataValidation type="list" allowBlank="1" showInputMessage="1" showErrorMessage="1" sqref="B7" xr:uid="{00000000-0002-0000-0500-000001000000}">
      <formula1>$AB$4:$AB$5</formula1>
    </dataValidation>
    <dataValidation type="list" allowBlank="1" showInputMessage="1" showErrorMessage="1" sqref="B9" xr:uid="{00000000-0002-0000-0500-000002000000}">
      <formula1>$AB$7:$AB$15</formula1>
    </dataValidation>
  </dataValidations>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説明</vt:lpstr>
      <vt:lpstr>MF2図鑑</vt:lpstr>
      <vt:lpstr>隠し種解禁法</vt:lpstr>
      <vt:lpstr>相性スクリプト1</vt:lpstr>
      <vt:lpstr>相性スクリプト2</vt:lpstr>
      <vt:lpstr>相性スクリプト3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rifa</dc:creator>
  <cp:lastModifiedBy>ririadmin</cp:lastModifiedBy>
  <dcterms:created xsi:type="dcterms:W3CDTF">2008-12-26T10:40:00Z</dcterms:created>
  <dcterms:modified xsi:type="dcterms:W3CDTF">2024-09-20T13:42:34Z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1041-10.8.0.5745</vt:lpwstr>
  </property>
</Properties>
</file>