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F:\Apache\Apache24\htdocs\rapla\neta\repository\item\"/>
    </mc:Choice>
  </mc:AlternateContent>
  <xr:revisionPtr revIDLastSave="0" documentId="13_ncr:1_{40569994-EA26-46C3-95C6-888327B0E9D5}" xr6:coauthVersionLast="45" xr6:coauthVersionMax="47" xr10:uidLastSave="{00000000-0000-0000-0000-000000000000}"/>
  <bookViews>
    <workbookView xWindow="1110" yWindow="465" windowWidth="17640" windowHeight="8835" xr2:uid="{00000000-000D-0000-FFFF-FFFF00000000}"/>
  </bookViews>
  <sheets>
    <sheet name="説明" sheetId="1" r:id="rId1"/>
    <sheet name="MF1図鑑" sheetId="2" r:id="rId2"/>
    <sheet name="組合マトリクス" sheetId="3" r:id="rId3"/>
    <sheet name="モンスターメモ" sheetId="4" r:id="rId4"/>
    <sheet name="スクリプト" sheetId="5" r:id="rId5"/>
    <sheet name="相性マスタ" sheetId="6" r:id="rId6"/>
    <sheet name="合体パターン法則" sheetId="7" r:id="rId7"/>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13" i="5" l="1"/>
  <c r="Z12" i="5"/>
  <c r="X12" i="5"/>
  <c r="W16" i="5"/>
  <c r="V259" i="5"/>
  <c r="W259" i="5"/>
  <c r="X259" i="5"/>
  <c r="V260" i="5"/>
  <c r="W260" i="5"/>
  <c r="X260" i="5"/>
  <c r="V261" i="5"/>
  <c r="W261" i="5"/>
  <c r="Y261" i="5" s="1"/>
  <c r="X261" i="5"/>
  <c r="V262" i="5"/>
  <c r="W262" i="5"/>
  <c r="X262" i="5"/>
  <c r="V246" i="5"/>
  <c r="W246" i="5"/>
  <c r="X246" i="5"/>
  <c r="Y246" i="5"/>
  <c r="V247" i="5"/>
  <c r="W247" i="5"/>
  <c r="X247" i="5"/>
  <c r="V248" i="5"/>
  <c r="W248" i="5"/>
  <c r="X248" i="5"/>
  <c r="Y248" i="5"/>
  <c r="V249" i="5"/>
  <c r="W249" i="5"/>
  <c r="X11" i="5" s="1"/>
  <c r="X249" i="5"/>
  <c r="V250" i="5"/>
  <c r="W250" i="5"/>
  <c r="Y250" i="5" s="1"/>
  <c r="X250" i="5"/>
  <c r="V251" i="5"/>
  <c r="W251" i="5"/>
  <c r="X251" i="5"/>
  <c r="V252" i="5"/>
  <c r="W252" i="5"/>
  <c r="X252" i="5"/>
  <c r="V253" i="5"/>
  <c r="W253" i="5"/>
  <c r="X253" i="5"/>
  <c r="V254" i="5"/>
  <c r="W254" i="5"/>
  <c r="Y254" i="5" s="1"/>
  <c r="X254" i="5"/>
  <c r="V255" i="5"/>
  <c r="W255" i="5"/>
  <c r="X255" i="5"/>
  <c r="Y255" i="5" s="1"/>
  <c r="V256" i="5"/>
  <c r="W256" i="5"/>
  <c r="X256" i="5"/>
  <c r="Y256" i="5" s="1"/>
  <c r="V257" i="5"/>
  <c r="W257" i="5"/>
  <c r="X257" i="5"/>
  <c r="Y257" i="5" s="1"/>
  <c r="V258" i="5"/>
  <c r="W258" i="5"/>
  <c r="X258" i="5"/>
  <c r="Y258" i="5" s="1"/>
  <c r="Q5" i="2"/>
  <c r="Q6" i="2"/>
  <c r="Q7" i="2"/>
  <c r="Q8" i="2"/>
  <c r="Q9" i="2"/>
  <c r="Q10" i="2"/>
  <c r="Q11" i="2"/>
  <c r="Q12"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Q86" i="2"/>
  <c r="Q87" i="2"/>
  <c r="Q88" i="2"/>
  <c r="Q89" i="2"/>
  <c r="Q90" i="2"/>
  <c r="Q91" i="2"/>
  <c r="Q92" i="2"/>
  <c r="Q93" i="2"/>
  <c r="Q94" i="2"/>
  <c r="Q95" i="2"/>
  <c r="Q96" i="2"/>
  <c r="Q97" i="2"/>
  <c r="Q98" i="2"/>
  <c r="Q99" i="2"/>
  <c r="Q100" i="2"/>
  <c r="Q101" i="2"/>
  <c r="Q102" i="2"/>
  <c r="Q103" i="2"/>
  <c r="Q104" i="2"/>
  <c r="Q105" i="2"/>
  <c r="Q106" i="2"/>
  <c r="Q107" i="2"/>
  <c r="Q108" i="2"/>
  <c r="Q109" i="2"/>
  <c r="Q110" i="2"/>
  <c r="Q111" i="2"/>
  <c r="Q112" i="2"/>
  <c r="Q113" i="2"/>
  <c r="Q114" i="2"/>
  <c r="Q115" i="2"/>
  <c r="Q116" i="2"/>
  <c r="Q117" i="2"/>
  <c r="Q118" i="2"/>
  <c r="Q119" i="2"/>
  <c r="Q120" i="2"/>
  <c r="Q121" i="2"/>
  <c r="Q122" i="2"/>
  <c r="Q123" i="2"/>
  <c r="Q124" i="2"/>
  <c r="Q125" i="2"/>
  <c r="Q126" i="2"/>
  <c r="Q127" i="2"/>
  <c r="Q128" i="2"/>
  <c r="Q129" i="2"/>
  <c r="Q130" i="2"/>
  <c r="Q131" i="2"/>
  <c r="Q132" i="2"/>
  <c r="Q133" i="2"/>
  <c r="Q134" i="2"/>
  <c r="Q135" i="2"/>
  <c r="Q136" i="2"/>
  <c r="Q137" i="2"/>
  <c r="Q138" i="2"/>
  <c r="Q139" i="2"/>
  <c r="Q140" i="2"/>
  <c r="Q141" i="2"/>
  <c r="Q142" i="2"/>
  <c r="Q143" i="2"/>
  <c r="Q144" i="2"/>
  <c r="Q145" i="2"/>
  <c r="Q146" i="2"/>
  <c r="Q147" i="2"/>
  <c r="Q148" i="2"/>
  <c r="Q149" i="2"/>
  <c r="Q150" i="2"/>
  <c r="Q151" i="2"/>
  <c r="Q152" i="2"/>
  <c r="Q153" i="2"/>
  <c r="Q154" i="2"/>
  <c r="Q155" i="2"/>
  <c r="Q156" i="2"/>
  <c r="Q157" i="2"/>
  <c r="Q158" i="2"/>
  <c r="Q159" i="2"/>
  <c r="Q160" i="2"/>
  <c r="Q161" i="2"/>
  <c r="Q162" i="2"/>
  <c r="Q163" i="2"/>
  <c r="Q164" i="2"/>
  <c r="Q165" i="2"/>
  <c r="Q166" i="2"/>
  <c r="Q167" i="2"/>
  <c r="Q168" i="2"/>
  <c r="Q169" i="2"/>
  <c r="Q170" i="2"/>
  <c r="Q171" i="2"/>
  <c r="Q172" i="2"/>
  <c r="Q173" i="2"/>
  <c r="Q174" i="2"/>
  <c r="Q175" i="2"/>
  <c r="Q176" i="2"/>
  <c r="Q177" i="2"/>
  <c r="Q178" i="2"/>
  <c r="Q179" i="2"/>
  <c r="Q180" i="2"/>
  <c r="Q181" i="2"/>
  <c r="Q182" i="2"/>
  <c r="Q183" i="2"/>
  <c r="Q184" i="2"/>
  <c r="Q185" i="2"/>
  <c r="Q186" i="2"/>
  <c r="Q187" i="2"/>
  <c r="Q188" i="2"/>
  <c r="Q189" i="2"/>
  <c r="Q190" i="2"/>
  <c r="Q191" i="2"/>
  <c r="Q192" i="2"/>
  <c r="Q193" i="2"/>
  <c r="Q194" i="2"/>
  <c r="Q195" i="2"/>
  <c r="Q196" i="2"/>
  <c r="Q197" i="2"/>
  <c r="Q198" i="2"/>
  <c r="Q199" i="2"/>
  <c r="Q200" i="2"/>
  <c r="Q201" i="2"/>
  <c r="Q202" i="2"/>
  <c r="Q203" i="2"/>
  <c r="Q204" i="2"/>
  <c r="Q205" i="2"/>
  <c r="Q206" i="2"/>
  <c r="Q207" i="2"/>
  <c r="Q208" i="2"/>
  <c r="Q209" i="2"/>
  <c r="Q210" i="2"/>
  <c r="Q211" i="2"/>
  <c r="Q212" i="2"/>
  <c r="Q213" i="2"/>
  <c r="Q214" i="2"/>
  <c r="Q215" i="2"/>
  <c r="Q216" i="2"/>
  <c r="Q217" i="2"/>
  <c r="Q218" i="2"/>
  <c r="Q4" i="2"/>
  <c r="Y251" i="5" l="1"/>
  <c r="Y262" i="5"/>
  <c r="Y252" i="5"/>
  <c r="Y259" i="5"/>
  <c r="Y253" i="5"/>
  <c r="Y260" i="5"/>
  <c r="Y249" i="5"/>
  <c r="W13" i="5" s="1"/>
  <c r="Y247" i="5"/>
  <c r="C46" i="7"/>
  <c r="C45" i="7"/>
  <c r="C44" i="7"/>
  <c r="C43" i="7"/>
  <c r="C31" i="7"/>
  <c r="C30" i="7"/>
  <c r="C29" i="7"/>
  <c r="C28" i="7"/>
  <c r="C22" i="7"/>
  <c r="C21" i="7"/>
  <c r="C20" i="7"/>
  <c r="C19" i="7"/>
  <c r="I3" i="6"/>
  <c r="H3" i="6"/>
  <c r="G3" i="6"/>
  <c r="F3" i="6"/>
  <c r="E3" i="6"/>
  <c r="D3" i="6"/>
  <c r="X245" i="5"/>
  <c r="W245" i="5"/>
  <c r="Y245" i="5" s="1"/>
  <c r="V245" i="5"/>
  <c r="X244" i="5"/>
  <c r="W244" i="5"/>
  <c r="Y244" i="5" s="1"/>
  <c r="V244" i="5"/>
  <c r="X243" i="5"/>
  <c r="W243" i="5"/>
  <c r="Y243" i="5" s="1"/>
  <c r="V243" i="5"/>
  <c r="X242" i="5"/>
  <c r="W242" i="5"/>
  <c r="V242" i="5"/>
  <c r="X241" i="5"/>
  <c r="W241" i="5"/>
  <c r="Y241" i="5" s="1"/>
  <c r="V241" i="5"/>
  <c r="X240" i="5"/>
  <c r="W240" i="5"/>
  <c r="Y240" i="5" s="1"/>
  <c r="V240" i="5"/>
  <c r="X239" i="5"/>
  <c r="W239" i="5"/>
  <c r="Y239" i="5" s="1"/>
  <c r="V239" i="5"/>
  <c r="X238" i="5"/>
  <c r="W238" i="5"/>
  <c r="V238" i="5"/>
  <c r="X237" i="5"/>
  <c r="W237" i="5"/>
  <c r="Y237" i="5" s="1"/>
  <c r="V237" i="5"/>
  <c r="X236" i="5"/>
  <c r="W236" i="5"/>
  <c r="V236" i="5"/>
  <c r="X235" i="5"/>
  <c r="W235" i="5"/>
  <c r="Y235" i="5" s="1"/>
  <c r="V235" i="5"/>
  <c r="X234" i="5"/>
  <c r="W234" i="5"/>
  <c r="V234" i="5"/>
  <c r="X233" i="5"/>
  <c r="W233" i="5"/>
  <c r="Y233" i="5" s="1"/>
  <c r="V233" i="5"/>
  <c r="X232" i="5"/>
  <c r="W232" i="5"/>
  <c r="V232" i="5"/>
  <c r="X231" i="5"/>
  <c r="W231" i="5"/>
  <c r="Y231" i="5" s="1"/>
  <c r="V231" i="5"/>
  <c r="X230" i="5"/>
  <c r="W230" i="5"/>
  <c r="V230" i="5"/>
  <c r="X229" i="5"/>
  <c r="W229" i="5"/>
  <c r="Y229" i="5" s="1"/>
  <c r="V229" i="5"/>
  <c r="X228" i="5"/>
  <c r="W228" i="5"/>
  <c r="V228" i="5"/>
  <c r="X227" i="5"/>
  <c r="W227" i="5"/>
  <c r="Y227" i="5" s="1"/>
  <c r="V227" i="5"/>
  <c r="X226" i="5"/>
  <c r="W226" i="5"/>
  <c r="V226" i="5"/>
  <c r="X225" i="5"/>
  <c r="W225" i="5"/>
  <c r="Y225" i="5" s="1"/>
  <c r="V225" i="5"/>
  <c r="X224" i="5"/>
  <c r="W224" i="5"/>
  <c r="V224" i="5"/>
  <c r="X223" i="5"/>
  <c r="W223" i="5"/>
  <c r="Y223" i="5" s="1"/>
  <c r="V223" i="5"/>
  <c r="X222" i="5"/>
  <c r="W222" i="5"/>
  <c r="V222" i="5"/>
  <c r="X221" i="5"/>
  <c r="W221" i="5"/>
  <c r="Y221" i="5" s="1"/>
  <c r="V221" i="5"/>
  <c r="X220" i="5"/>
  <c r="W220" i="5"/>
  <c r="V220" i="5"/>
  <c r="X219" i="5"/>
  <c r="W219" i="5"/>
  <c r="Y219" i="5" s="1"/>
  <c r="V219" i="5"/>
  <c r="X218" i="5"/>
  <c r="W218" i="5"/>
  <c r="V218" i="5"/>
  <c r="X217" i="5"/>
  <c r="W217" i="5"/>
  <c r="Y217" i="5" s="1"/>
  <c r="V217" i="5"/>
  <c r="X216" i="5"/>
  <c r="W216" i="5"/>
  <c r="V216" i="5"/>
  <c r="X215" i="5"/>
  <c r="W215" i="5"/>
  <c r="Y215" i="5" s="1"/>
  <c r="V215" i="5"/>
  <c r="X214" i="5"/>
  <c r="W214" i="5"/>
  <c r="V214" i="5"/>
  <c r="X213" i="5"/>
  <c r="W213" i="5"/>
  <c r="Y213" i="5" s="1"/>
  <c r="V213" i="5"/>
  <c r="X212" i="5"/>
  <c r="W212" i="5"/>
  <c r="V212" i="5"/>
  <c r="X211" i="5"/>
  <c r="W211" i="5"/>
  <c r="Y211" i="5" s="1"/>
  <c r="V211" i="5"/>
  <c r="X210" i="5"/>
  <c r="W210" i="5"/>
  <c r="V210" i="5"/>
  <c r="X209" i="5"/>
  <c r="W209" i="5"/>
  <c r="Y209" i="5" s="1"/>
  <c r="V209" i="5"/>
  <c r="X208" i="5"/>
  <c r="W208" i="5"/>
  <c r="V208" i="5"/>
  <c r="X207" i="5"/>
  <c r="W207" i="5"/>
  <c r="Y207" i="5" s="1"/>
  <c r="V207" i="5"/>
  <c r="X206" i="5"/>
  <c r="W206" i="5"/>
  <c r="V206" i="5"/>
  <c r="X205" i="5"/>
  <c r="W205" i="5"/>
  <c r="Y205" i="5" s="1"/>
  <c r="V205" i="5"/>
  <c r="X204" i="5"/>
  <c r="W204" i="5"/>
  <c r="V204" i="5"/>
  <c r="X203" i="5"/>
  <c r="W203" i="5"/>
  <c r="Y203" i="5" s="1"/>
  <c r="V203" i="5"/>
  <c r="X202" i="5"/>
  <c r="W202" i="5"/>
  <c r="V202" i="5"/>
  <c r="X201" i="5"/>
  <c r="W201" i="5"/>
  <c r="Y201" i="5" s="1"/>
  <c r="V201" i="5"/>
  <c r="X200" i="5"/>
  <c r="W200" i="5"/>
  <c r="V200" i="5"/>
  <c r="X199" i="5"/>
  <c r="W199" i="5"/>
  <c r="Y199" i="5" s="1"/>
  <c r="V199" i="5"/>
  <c r="X198" i="5"/>
  <c r="W198" i="5"/>
  <c r="V198" i="5"/>
  <c r="X197" i="5"/>
  <c r="W197" i="5"/>
  <c r="Y197" i="5" s="1"/>
  <c r="V197" i="5"/>
  <c r="X196" i="5"/>
  <c r="W196" i="5"/>
  <c r="V196" i="5"/>
  <c r="X195" i="5"/>
  <c r="W195" i="5"/>
  <c r="Y195" i="5" s="1"/>
  <c r="V195" i="5"/>
  <c r="X194" i="5"/>
  <c r="W194" i="5"/>
  <c r="V194" i="5"/>
  <c r="X193" i="5"/>
  <c r="W193" i="5"/>
  <c r="Y193" i="5" s="1"/>
  <c r="V193" i="5"/>
  <c r="X192" i="5"/>
  <c r="W192" i="5"/>
  <c r="V192" i="5"/>
  <c r="X191" i="5"/>
  <c r="W191" i="5"/>
  <c r="Y191" i="5" s="1"/>
  <c r="V191" i="5"/>
  <c r="X190" i="5"/>
  <c r="W190" i="5"/>
  <c r="V190" i="5"/>
  <c r="X189" i="5"/>
  <c r="W189" i="5"/>
  <c r="Y189" i="5" s="1"/>
  <c r="V189" i="5"/>
  <c r="X188" i="5"/>
  <c r="W188" i="5"/>
  <c r="V188" i="5"/>
  <c r="X187" i="5"/>
  <c r="W187" i="5"/>
  <c r="Y187" i="5" s="1"/>
  <c r="V187" i="5"/>
  <c r="X186" i="5"/>
  <c r="W186" i="5"/>
  <c r="V186" i="5"/>
  <c r="X185" i="5"/>
  <c r="W185" i="5"/>
  <c r="Y185" i="5" s="1"/>
  <c r="V185" i="5"/>
  <c r="X184" i="5"/>
  <c r="W184" i="5"/>
  <c r="V184" i="5"/>
  <c r="X183" i="5"/>
  <c r="W183" i="5"/>
  <c r="Y183" i="5" s="1"/>
  <c r="V183" i="5"/>
  <c r="X182" i="5"/>
  <c r="W182" i="5"/>
  <c r="V182" i="5"/>
  <c r="X181" i="5"/>
  <c r="W181" i="5"/>
  <c r="Y181" i="5" s="1"/>
  <c r="V181" i="5"/>
  <c r="X180" i="5"/>
  <c r="W180" i="5"/>
  <c r="V180" i="5"/>
  <c r="X179" i="5"/>
  <c r="W179" i="5"/>
  <c r="Y179" i="5" s="1"/>
  <c r="V179" i="5"/>
  <c r="X178" i="5"/>
  <c r="W178" i="5"/>
  <c r="V178" i="5"/>
  <c r="X177" i="5"/>
  <c r="W177" i="5"/>
  <c r="Y177" i="5" s="1"/>
  <c r="V177" i="5"/>
  <c r="X176" i="5"/>
  <c r="W176" i="5"/>
  <c r="V176" i="5"/>
  <c r="X175" i="5"/>
  <c r="W175" i="5"/>
  <c r="Y175" i="5" s="1"/>
  <c r="V175" i="5"/>
  <c r="X174" i="5"/>
  <c r="W174" i="5"/>
  <c r="V174" i="5"/>
  <c r="X173" i="5"/>
  <c r="W173" i="5"/>
  <c r="Y173" i="5" s="1"/>
  <c r="V173" i="5"/>
  <c r="X172" i="5"/>
  <c r="W172" i="5"/>
  <c r="V172" i="5"/>
  <c r="X171" i="5"/>
  <c r="W171" i="5"/>
  <c r="Y171" i="5" s="1"/>
  <c r="V171" i="5"/>
  <c r="X170" i="5"/>
  <c r="W170" i="5"/>
  <c r="V170" i="5"/>
  <c r="X169" i="5"/>
  <c r="W169" i="5"/>
  <c r="Y169" i="5" s="1"/>
  <c r="V169" i="5"/>
  <c r="X168" i="5"/>
  <c r="W168" i="5"/>
  <c r="V168" i="5"/>
  <c r="X167" i="5"/>
  <c r="W167" i="5"/>
  <c r="Y167" i="5" s="1"/>
  <c r="V167" i="5"/>
  <c r="X166" i="5"/>
  <c r="W166" i="5"/>
  <c r="V166" i="5"/>
  <c r="X165" i="5"/>
  <c r="W165" i="5"/>
  <c r="Y165" i="5" s="1"/>
  <c r="V165" i="5"/>
  <c r="X164" i="5"/>
  <c r="W164" i="5"/>
  <c r="V164" i="5"/>
  <c r="X163" i="5"/>
  <c r="W163" i="5"/>
  <c r="Y163" i="5" s="1"/>
  <c r="V163" i="5"/>
  <c r="X162" i="5"/>
  <c r="W162" i="5"/>
  <c r="V162" i="5"/>
  <c r="X161" i="5"/>
  <c r="W161" i="5"/>
  <c r="Y161" i="5" s="1"/>
  <c r="V161" i="5"/>
  <c r="X160" i="5"/>
  <c r="W160" i="5"/>
  <c r="V160" i="5"/>
  <c r="X159" i="5"/>
  <c r="W159" i="5"/>
  <c r="Y159" i="5" s="1"/>
  <c r="V159" i="5"/>
  <c r="X158" i="5"/>
  <c r="W158" i="5"/>
  <c r="V158" i="5"/>
  <c r="X157" i="5"/>
  <c r="W157" i="5"/>
  <c r="Y157" i="5" s="1"/>
  <c r="V157" i="5"/>
  <c r="X156" i="5"/>
  <c r="W156" i="5"/>
  <c r="Y156" i="5" s="1"/>
  <c r="V156" i="5"/>
  <c r="X155" i="5"/>
  <c r="W155" i="5"/>
  <c r="Y155" i="5" s="1"/>
  <c r="V155" i="5"/>
  <c r="X154" i="5"/>
  <c r="W154" i="5"/>
  <c r="V154" i="5"/>
  <c r="X153" i="5"/>
  <c r="W153" i="5"/>
  <c r="Y153" i="5" s="1"/>
  <c r="V153" i="5"/>
  <c r="X152" i="5"/>
  <c r="W152" i="5"/>
  <c r="Y152" i="5" s="1"/>
  <c r="V152" i="5"/>
  <c r="X151" i="5"/>
  <c r="W151" i="5"/>
  <c r="Y151" i="5" s="1"/>
  <c r="V151" i="5"/>
  <c r="X150" i="5"/>
  <c r="W150" i="5"/>
  <c r="V150" i="5"/>
  <c r="X149" i="5"/>
  <c r="W149" i="5"/>
  <c r="Y149" i="5" s="1"/>
  <c r="V149" i="5"/>
  <c r="X148" i="5"/>
  <c r="W148" i="5"/>
  <c r="Y148" i="5" s="1"/>
  <c r="V148" i="5"/>
  <c r="X147" i="5"/>
  <c r="W147" i="5"/>
  <c r="Y147" i="5" s="1"/>
  <c r="V147" i="5"/>
  <c r="X146" i="5"/>
  <c r="W146" i="5"/>
  <c r="V146" i="5"/>
  <c r="X145" i="5"/>
  <c r="W145" i="5"/>
  <c r="Y145" i="5" s="1"/>
  <c r="V145" i="5"/>
  <c r="X144" i="5"/>
  <c r="W144" i="5"/>
  <c r="Y144" i="5" s="1"/>
  <c r="V144" i="5"/>
  <c r="X143" i="5"/>
  <c r="W143" i="5"/>
  <c r="Y143" i="5" s="1"/>
  <c r="V143" i="5"/>
  <c r="X142" i="5"/>
  <c r="W142" i="5"/>
  <c r="V142" i="5"/>
  <c r="X141" i="5"/>
  <c r="W141" i="5"/>
  <c r="Y141" i="5" s="1"/>
  <c r="V141" i="5"/>
  <c r="X140" i="5"/>
  <c r="W140" i="5"/>
  <c r="Y140" i="5" s="1"/>
  <c r="V140" i="5"/>
  <c r="X139" i="5"/>
  <c r="W139" i="5"/>
  <c r="Y139" i="5" s="1"/>
  <c r="V139" i="5"/>
  <c r="X138" i="5"/>
  <c r="W138" i="5"/>
  <c r="V138" i="5"/>
  <c r="X137" i="5"/>
  <c r="W137" i="5"/>
  <c r="Y137" i="5" s="1"/>
  <c r="V137" i="5"/>
  <c r="X136" i="5"/>
  <c r="W136" i="5"/>
  <c r="Y136" i="5" s="1"/>
  <c r="V136" i="5"/>
  <c r="X135" i="5"/>
  <c r="W135" i="5"/>
  <c r="Y135" i="5" s="1"/>
  <c r="V135" i="5"/>
  <c r="X134" i="5"/>
  <c r="W134" i="5"/>
  <c r="V134" i="5"/>
  <c r="X133" i="5"/>
  <c r="W133" i="5"/>
  <c r="Y133" i="5" s="1"/>
  <c r="V133" i="5"/>
  <c r="X132" i="5"/>
  <c r="W132" i="5"/>
  <c r="Y132" i="5" s="1"/>
  <c r="V132" i="5"/>
  <c r="X131" i="5"/>
  <c r="W131" i="5"/>
  <c r="Y131" i="5" s="1"/>
  <c r="V131" i="5"/>
  <c r="X130" i="5"/>
  <c r="W130" i="5"/>
  <c r="V130" i="5"/>
  <c r="X129" i="5"/>
  <c r="W129" i="5"/>
  <c r="Y129" i="5" s="1"/>
  <c r="V129" i="5"/>
  <c r="X128" i="5"/>
  <c r="W128" i="5"/>
  <c r="Y128" i="5" s="1"/>
  <c r="V128" i="5"/>
  <c r="X127" i="5"/>
  <c r="W127" i="5"/>
  <c r="Y127" i="5" s="1"/>
  <c r="V127" i="5"/>
  <c r="X126" i="5"/>
  <c r="W126" i="5"/>
  <c r="V126" i="5"/>
  <c r="X125" i="5"/>
  <c r="W125" i="5"/>
  <c r="Y125" i="5" s="1"/>
  <c r="V125" i="5"/>
  <c r="X124" i="5"/>
  <c r="W124" i="5"/>
  <c r="Y124" i="5" s="1"/>
  <c r="V124" i="5"/>
  <c r="X123" i="5"/>
  <c r="W123" i="5"/>
  <c r="Y123" i="5" s="1"/>
  <c r="V123" i="5"/>
  <c r="X122" i="5"/>
  <c r="W122" i="5"/>
  <c r="V122" i="5"/>
  <c r="X121" i="5"/>
  <c r="W121" i="5"/>
  <c r="Y121" i="5" s="1"/>
  <c r="V121" i="5"/>
  <c r="X120" i="5"/>
  <c r="W120" i="5"/>
  <c r="Y120" i="5" s="1"/>
  <c r="V120" i="5"/>
  <c r="X119" i="5"/>
  <c r="W119" i="5"/>
  <c r="Y119" i="5" s="1"/>
  <c r="V119" i="5"/>
  <c r="X118" i="5"/>
  <c r="W118" i="5"/>
  <c r="V118" i="5"/>
  <c r="X117" i="5"/>
  <c r="W117" i="5"/>
  <c r="Y117" i="5" s="1"/>
  <c r="V117" i="5"/>
  <c r="X116" i="5"/>
  <c r="W116" i="5"/>
  <c r="Y116" i="5" s="1"/>
  <c r="V116" i="5"/>
  <c r="X115" i="5"/>
  <c r="W115" i="5"/>
  <c r="Y115" i="5" s="1"/>
  <c r="V115" i="5"/>
  <c r="X114" i="5"/>
  <c r="W114" i="5"/>
  <c r="V114" i="5"/>
  <c r="X113" i="5"/>
  <c r="W113" i="5"/>
  <c r="Y113" i="5" s="1"/>
  <c r="V113" i="5"/>
  <c r="X112" i="5"/>
  <c r="W112" i="5"/>
  <c r="Y112" i="5" s="1"/>
  <c r="V112" i="5"/>
  <c r="X111" i="5"/>
  <c r="W111" i="5"/>
  <c r="Y111" i="5" s="1"/>
  <c r="V111" i="5"/>
  <c r="X110" i="5"/>
  <c r="W110" i="5"/>
  <c r="V110" i="5"/>
  <c r="X109" i="5"/>
  <c r="W109" i="5"/>
  <c r="Y109" i="5" s="1"/>
  <c r="V109" i="5"/>
  <c r="X108" i="5"/>
  <c r="W108" i="5"/>
  <c r="Y108" i="5" s="1"/>
  <c r="V108" i="5"/>
  <c r="X107" i="5"/>
  <c r="W107" i="5"/>
  <c r="Y107" i="5" s="1"/>
  <c r="V107" i="5"/>
  <c r="X106" i="5"/>
  <c r="W106" i="5"/>
  <c r="V106" i="5"/>
  <c r="X105" i="5"/>
  <c r="W105" i="5"/>
  <c r="Y105" i="5" s="1"/>
  <c r="V105" i="5"/>
  <c r="X104" i="5"/>
  <c r="W104" i="5"/>
  <c r="Y104" i="5" s="1"/>
  <c r="V104" i="5"/>
  <c r="X103" i="5"/>
  <c r="W103" i="5"/>
  <c r="Y103" i="5" s="1"/>
  <c r="V103" i="5"/>
  <c r="X102" i="5"/>
  <c r="W102" i="5"/>
  <c r="V102" i="5"/>
  <c r="X101" i="5"/>
  <c r="W101" i="5"/>
  <c r="Y101" i="5" s="1"/>
  <c r="V101" i="5"/>
  <c r="X100" i="5"/>
  <c r="W100" i="5"/>
  <c r="Y100" i="5" s="1"/>
  <c r="V100" i="5"/>
  <c r="X99" i="5"/>
  <c r="W99" i="5"/>
  <c r="Y99" i="5" s="1"/>
  <c r="V99" i="5"/>
  <c r="X98" i="5"/>
  <c r="W98" i="5"/>
  <c r="V98" i="5"/>
  <c r="X97" i="5"/>
  <c r="W97" i="5"/>
  <c r="Y97" i="5" s="1"/>
  <c r="V97" i="5"/>
  <c r="X96" i="5"/>
  <c r="W96" i="5"/>
  <c r="Y96" i="5" s="1"/>
  <c r="V96" i="5"/>
  <c r="X95" i="5"/>
  <c r="W95" i="5"/>
  <c r="Y95" i="5" s="1"/>
  <c r="V95" i="5"/>
  <c r="X94" i="5"/>
  <c r="W94" i="5"/>
  <c r="V94" i="5"/>
  <c r="X93" i="5"/>
  <c r="W93" i="5"/>
  <c r="Y93" i="5" s="1"/>
  <c r="V93" i="5"/>
  <c r="X92" i="5"/>
  <c r="W92" i="5"/>
  <c r="Y92" i="5" s="1"/>
  <c r="V92" i="5"/>
  <c r="X91" i="5"/>
  <c r="W91" i="5"/>
  <c r="Y91" i="5" s="1"/>
  <c r="V91" i="5"/>
  <c r="X90" i="5"/>
  <c r="W90" i="5"/>
  <c r="V90" i="5"/>
  <c r="X89" i="5"/>
  <c r="W89" i="5"/>
  <c r="Y89" i="5" s="1"/>
  <c r="V89" i="5"/>
  <c r="X88" i="5"/>
  <c r="W88" i="5"/>
  <c r="Y88" i="5" s="1"/>
  <c r="V88" i="5"/>
  <c r="X87" i="5"/>
  <c r="W87" i="5"/>
  <c r="Y87" i="5" s="1"/>
  <c r="V87" i="5"/>
  <c r="X86" i="5"/>
  <c r="W86" i="5"/>
  <c r="V86" i="5"/>
  <c r="X85" i="5"/>
  <c r="W85" i="5"/>
  <c r="Y85" i="5" s="1"/>
  <c r="V85" i="5"/>
  <c r="X84" i="5"/>
  <c r="W84" i="5"/>
  <c r="Y84" i="5" s="1"/>
  <c r="V84" i="5"/>
  <c r="X83" i="5"/>
  <c r="W83" i="5"/>
  <c r="Y83" i="5" s="1"/>
  <c r="V83" i="5"/>
  <c r="X82" i="5"/>
  <c r="W82" i="5"/>
  <c r="V82" i="5"/>
  <c r="X81" i="5"/>
  <c r="W81" i="5"/>
  <c r="Y81" i="5" s="1"/>
  <c r="V81" i="5"/>
  <c r="X80" i="5"/>
  <c r="W80" i="5"/>
  <c r="Y80" i="5" s="1"/>
  <c r="V80" i="5"/>
  <c r="X79" i="5"/>
  <c r="W79" i="5"/>
  <c r="Y79" i="5" s="1"/>
  <c r="V79" i="5"/>
  <c r="X78" i="5"/>
  <c r="W78" i="5"/>
  <c r="V78" i="5"/>
  <c r="X77" i="5"/>
  <c r="W77" i="5"/>
  <c r="Y77" i="5" s="1"/>
  <c r="V77" i="5"/>
  <c r="X76" i="5"/>
  <c r="W76" i="5"/>
  <c r="Y76" i="5" s="1"/>
  <c r="V76" i="5"/>
  <c r="X75" i="5"/>
  <c r="W75" i="5"/>
  <c r="Y75" i="5" s="1"/>
  <c r="V75" i="5"/>
  <c r="X74" i="5"/>
  <c r="W74" i="5"/>
  <c r="V74" i="5"/>
  <c r="X73" i="5"/>
  <c r="W73" i="5"/>
  <c r="Y73" i="5" s="1"/>
  <c r="V73" i="5"/>
  <c r="X72" i="5"/>
  <c r="W72" i="5"/>
  <c r="Y72" i="5" s="1"/>
  <c r="V72" i="5"/>
  <c r="X71" i="5"/>
  <c r="W71" i="5"/>
  <c r="Y71" i="5" s="1"/>
  <c r="V71" i="5"/>
  <c r="X70" i="5"/>
  <c r="W70" i="5"/>
  <c r="V70" i="5"/>
  <c r="X69" i="5"/>
  <c r="W69" i="5"/>
  <c r="Y69" i="5" s="1"/>
  <c r="V69" i="5"/>
  <c r="X68" i="5"/>
  <c r="W68" i="5"/>
  <c r="Y68" i="5" s="1"/>
  <c r="V68" i="5"/>
  <c r="X67" i="5"/>
  <c r="W67" i="5"/>
  <c r="Y67" i="5" s="1"/>
  <c r="V67" i="5"/>
  <c r="X66" i="5"/>
  <c r="W66" i="5"/>
  <c r="V66" i="5"/>
  <c r="X65" i="5"/>
  <c r="W65" i="5"/>
  <c r="Y65" i="5" s="1"/>
  <c r="V65" i="5"/>
  <c r="X64" i="5"/>
  <c r="W64" i="5"/>
  <c r="Y64" i="5" s="1"/>
  <c r="V64" i="5"/>
  <c r="X63" i="5"/>
  <c r="W63" i="5"/>
  <c r="Y63" i="5" s="1"/>
  <c r="V63" i="5"/>
  <c r="X62" i="5"/>
  <c r="W62" i="5"/>
  <c r="V62" i="5"/>
  <c r="X61" i="5"/>
  <c r="W61" i="5"/>
  <c r="Y61" i="5" s="1"/>
  <c r="V61" i="5"/>
  <c r="X60" i="5"/>
  <c r="W60" i="5"/>
  <c r="Y60" i="5" s="1"/>
  <c r="V60" i="5"/>
  <c r="X59" i="5"/>
  <c r="W59" i="5"/>
  <c r="Y59" i="5" s="1"/>
  <c r="V59" i="5"/>
  <c r="X58" i="5"/>
  <c r="W58" i="5"/>
  <c r="V58" i="5"/>
  <c r="X57" i="5"/>
  <c r="W57" i="5"/>
  <c r="Y57" i="5" s="1"/>
  <c r="V57" i="5"/>
  <c r="X56" i="5"/>
  <c r="W56" i="5"/>
  <c r="Y56" i="5" s="1"/>
  <c r="V56" i="5"/>
  <c r="X55" i="5"/>
  <c r="W55" i="5"/>
  <c r="Y55" i="5" s="1"/>
  <c r="V55" i="5"/>
  <c r="X54" i="5"/>
  <c r="W54" i="5"/>
  <c r="V54" i="5"/>
  <c r="X53" i="5"/>
  <c r="W53" i="5"/>
  <c r="Y53" i="5" s="1"/>
  <c r="V53" i="5"/>
  <c r="X52" i="5"/>
  <c r="W52" i="5"/>
  <c r="Y52" i="5" s="1"/>
  <c r="V52" i="5"/>
  <c r="X51" i="5"/>
  <c r="W51" i="5"/>
  <c r="Y51" i="5" s="1"/>
  <c r="V51" i="5"/>
  <c r="X50" i="5"/>
  <c r="W50" i="5"/>
  <c r="V50" i="5"/>
  <c r="X49" i="5"/>
  <c r="W49" i="5"/>
  <c r="Y49" i="5" s="1"/>
  <c r="V49" i="5"/>
  <c r="X48" i="5"/>
  <c r="W48" i="5"/>
  <c r="Y48" i="5" s="1"/>
  <c r="V48" i="5"/>
  <c r="X47" i="5"/>
  <c r="W47" i="5"/>
  <c r="Y47" i="5" s="1"/>
  <c r="V47" i="5"/>
  <c r="X46" i="5"/>
  <c r="W46" i="5"/>
  <c r="V46" i="5"/>
  <c r="X45" i="5"/>
  <c r="W45" i="5"/>
  <c r="Y45" i="5" s="1"/>
  <c r="V45" i="5"/>
  <c r="X44" i="5"/>
  <c r="W44" i="5"/>
  <c r="Y44" i="5" s="1"/>
  <c r="V44" i="5"/>
  <c r="X43" i="5"/>
  <c r="W43" i="5"/>
  <c r="Y43" i="5" s="1"/>
  <c r="V43" i="5"/>
  <c r="X42" i="5"/>
  <c r="W42" i="5"/>
  <c r="V42" i="5"/>
  <c r="X41" i="5"/>
  <c r="W41" i="5"/>
  <c r="Y41" i="5" s="1"/>
  <c r="V41" i="5"/>
  <c r="X40" i="5"/>
  <c r="W40" i="5"/>
  <c r="Y40" i="5" s="1"/>
  <c r="V40" i="5"/>
  <c r="X39" i="5"/>
  <c r="W39" i="5"/>
  <c r="Y39" i="5" s="1"/>
  <c r="V39" i="5"/>
  <c r="X38" i="5"/>
  <c r="W38" i="5"/>
  <c r="V38" i="5"/>
  <c r="X37" i="5"/>
  <c r="W37" i="5"/>
  <c r="Y37" i="5" s="1"/>
  <c r="V37" i="5"/>
  <c r="X36" i="5"/>
  <c r="W36" i="5"/>
  <c r="Y36" i="5" s="1"/>
  <c r="V36" i="5"/>
  <c r="X35" i="5"/>
  <c r="W35" i="5"/>
  <c r="Y35" i="5" s="1"/>
  <c r="V35" i="5"/>
  <c r="X34" i="5"/>
  <c r="W34" i="5"/>
  <c r="V34" i="5"/>
  <c r="X33" i="5"/>
  <c r="W33" i="5"/>
  <c r="Y33" i="5" s="1"/>
  <c r="V33" i="5"/>
  <c r="X32" i="5"/>
  <c r="W32" i="5"/>
  <c r="Y32" i="5" s="1"/>
  <c r="V32" i="5"/>
  <c r="X31" i="5"/>
  <c r="W31" i="5"/>
  <c r="Y31" i="5" s="1"/>
  <c r="V31" i="5"/>
  <c r="X13" i="5" s="1"/>
  <c r="V29" i="5"/>
  <c r="V28" i="5"/>
  <c r="V27" i="5"/>
  <c r="V26" i="5"/>
  <c r="V25" i="5"/>
  <c r="V24" i="5"/>
  <c r="V23" i="5"/>
  <c r="V22" i="5"/>
  <c r="V21" i="5"/>
  <c r="V20" i="5"/>
  <c r="V19" i="5"/>
  <c r="V18" i="5"/>
  <c r="V17" i="5"/>
  <c r="V16" i="5"/>
  <c r="V15" i="5"/>
  <c r="V14" i="5"/>
  <c r="V13" i="5"/>
  <c r="V12" i="5"/>
  <c r="Z11" i="5"/>
  <c r="V11" i="5"/>
  <c r="G10" i="5"/>
  <c r="F10" i="5"/>
  <c r="H9" i="5"/>
  <c r="I9" i="5" s="1"/>
  <c r="I8" i="5"/>
  <c r="H8" i="5"/>
  <c r="I7" i="5"/>
  <c r="H7" i="5"/>
  <c r="H6" i="5"/>
  <c r="I6" i="5" s="1"/>
  <c r="I5" i="5"/>
  <c r="H5" i="5"/>
  <c r="H4" i="5"/>
  <c r="S232" i="3"/>
  <c r="R232" i="3"/>
  <c r="Q232" i="3"/>
  <c r="S231" i="3"/>
  <c r="R231" i="3"/>
  <c r="T231" i="3" s="1"/>
  <c r="Q231" i="3"/>
  <c r="S230" i="3"/>
  <c r="R230" i="3"/>
  <c r="Q230" i="3"/>
  <c r="S229" i="3"/>
  <c r="R229" i="3"/>
  <c r="Q229" i="3"/>
  <c r="S228" i="3"/>
  <c r="R228" i="3"/>
  <c r="Q228" i="3"/>
  <c r="S227" i="3"/>
  <c r="R227" i="3"/>
  <c r="T227" i="3" s="1"/>
  <c r="Q227" i="3"/>
  <c r="S226" i="3"/>
  <c r="R226" i="3"/>
  <c r="Q226" i="3"/>
  <c r="S225" i="3"/>
  <c r="R225" i="3"/>
  <c r="Q225" i="3"/>
  <c r="S224" i="3"/>
  <c r="R224" i="3"/>
  <c r="Q224" i="3"/>
  <c r="S223" i="3"/>
  <c r="R223" i="3"/>
  <c r="T223" i="3" s="1"/>
  <c r="Q223" i="3"/>
  <c r="S222" i="3"/>
  <c r="R222" i="3"/>
  <c r="Q222" i="3"/>
  <c r="S221" i="3"/>
  <c r="R221" i="3"/>
  <c r="Q221" i="3"/>
  <c r="S220" i="3"/>
  <c r="R220" i="3"/>
  <c r="Q220" i="3"/>
  <c r="S219" i="3"/>
  <c r="R219" i="3"/>
  <c r="T219" i="3" s="1"/>
  <c r="Q219" i="3"/>
  <c r="S218" i="3"/>
  <c r="R218" i="3"/>
  <c r="Q218" i="3"/>
  <c r="S217" i="3"/>
  <c r="R217" i="3"/>
  <c r="Q217" i="3"/>
  <c r="S216" i="3"/>
  <c r="R216" i="3"/>
  <c r="Q216" i="3"/>
  <c r="S215" i="3"/>
  <c r="R215" i="3"/>
  <c r="T215" i="3" s="1"/>
  <c r="Q215" i="3"/>
  <c r="S214" i="3"/>
  <c r="R214" i="3"/>
  <c r="Q214" i="3"/>
  <c r="S213" i="3"/>
  <c r="R213" i="3"/>
  <c r="Q213" i="3"/>
  <c r="S212" i="3"/>
  <c r="R212" i="3"/>
  <c r="Q212" i="3"/>
  <c r="S211" i="3"/>
  <c r="R211" i="3"/>
  <c r="T211" i="3" s="1"/>
  <c r="Q211" i="3"/>
  <c r="S210" i="3"/>
  <c r="R210" i="3"/>
  <c r="Q210" i="3"/>
  <c r="S209" i="3"/>
  <c r="R209" i="3"/>
  <c r="Q209" i="3"/>
  <c r="S208" i="3"/>
  <c r="R208" i="3"/>
  <c r="Q208" i="3"/>
  <c r="S207" i="3"/>
  <c r="R207" i="3"/>
  <c r="T207" i="3" s="1"/>
  <c r="Q207" i="3"/>
  <c r="S206" i="3"/>
  <c r="R206" i="3"/>
  <c r="Q206" i="3"/>
  <c r="S205" i="3"/>
  <c r="R205" i="3"/>
  <c r="Q205" i="3"/>
  <c r="S204" i="3"/>
  <c r="R204" i="3"/>
  <c r="Q204" i="3"/>
  <c r="S203" i="3"/>
  <c r="R203" i="3"/>
  <c r="T203" i="3" s="1"/>
  <c r="Q203" i="3"/>
  <c r="S202" i="3"/>
  <c r="R202" i="3"/>
  <c r="Q202" i="3"/>
  <c r="S201" i="3"/>
  <c r="R201" i="3"/>
  <c r="Q201" i="3"/>
  <c r="S200" i="3"/>
  <c r="R200" i="3"/>
  <c r="Q200" i="3"/>
  <c r="S199" i="3"/>
  <c r="R199" i="3"/>
  <c r="T199" i="3" s="1"/>
  <c r="Q199" i="3"/>
  <c r="S198" i="3"/>
  <c r="R198" i="3"/>
  <c r="Q198" i="3"/>
  <c r="S197" i="3"/>
  <c r="R197" i="3"/>
  <c r="Q197" i="3"/>
  <c r="S196" i="3"/>
  <c r="R196" i="3"/>
  <c r="Q196" i="3"/>
  <c r="S195" i="3"/>
  <c r="R195" i="3"/>
  <c r="T195" i="3" s="1"/>
  <c r="Q195" i="3"/>
  <c r="S194" i="3"/>
  <c r="R194" i="3"/>
  <c r="Q194" i="3"/>
  <c r="S193" i="3"/>
  <c r="R193" i="3"/>
  <c r="Q193" i="3"/>
  <c r="S192" i="3"/>
  <c r="R192" i="3"/>
  <c r="Q192" i="3"/>
  <c r="S191" i="3"/>
  <c r="R191" i="3"/>
  <c r="T191" i="3" s="1"/>
  <c r="Q191" i="3"/>
  <c r="S190" i="3"/>
  <c r="R190" i="3"/>
  <c r="Q190" i="3"/>
  <c r="S189" i="3"/>
  <c r="R189" i="3"/>
  <c r="Q189" i="3"/>
  <c r="S188" i="3"/>
  <c r="R188" i="3"/>
  <c r="Q188" i="3"/>
  <c r="S187" i="3"/>
  <c r="R187" i="3"/>
  <c r="T187" i="3" s="1"/>
  <c r="Q187" i="3"/>
  <c r="S186" i="3"/>
  <c r="R186" i="3"/>
  <c r="Q186" i="3"/>
  <c r="S185" i="3"/>
  <c r="R185" i="3"/>
  <c r="Q185" i="3"/>
  <c r="S184" i="3"/>
  <c r="R184" i="3"/>
  <c r="Q184" i="3"/>
  <c r="S183" i="3"/>
  <c r="R183" i="3"/>
  <c r="T183" i="3" s="1"/>
  <c r="Q183" i="3"/>
  <c r="S182" i="3"/>
  <c r="R182" i="3"/>
  <c r="Q182" i="3"/>
  <c r="S181" i="3"/>
  <c r="R181" i="3"/>
  <c r="Q181" i="3"/>
  <c r="S180" i="3"/>
  <c r="R180" i="3"/>
  <c r="Q180" i="3"/>
  <c r="S179" i="3"/>
  <c r="R179" i="3"/>
  <c r="T179" i="3" s="1"/>
  <c r="Q179" i="3"/>
  <c r="S178" i="3"/>
  <c r="R178" i="3"/>
  <c r="Q178" i="3"/>
  <c r="S177" i="3"/>
  <c r="R177" i="3"/>
  <c r="Q177" i="3"/>
  <c r="S176" i="3"/>
  <c r="R176" i="3"/>
  <c r="Q176" i="3"/>
  <c r="S175" i="3"/>
  <c r="R175" i="3"/>
  <c r="T175" i="3" s="1"/>
  <c r="Q175" i="3"/>
  <c r="S174" i="3"/>
  <c r="R174" i="3"/>
  <c r="Q174" i="3"/>
  <c r="S173" i="3"/>
  <c r="R173" i="3"/>
  <c r="Q173" i="3"/>
  <c r="S172" i="3"/>
  <c r="R172" i="3"/>
  <c r="Q172" i="3"/>
  <c r="S171" i="3"/>
  <c r="R171" i="3"/>
  <c r="T171" i="3" s="1"/>
  <c r="Q171" i="3"/>
  <c r="S170" i="3"/>
  <c r="R170" i="3"/>
  <c r="Q170" i="3"/>
  <c r="S169" i="3"/>
  <c r="R169" i="3"/>
  <c r="Q169" i="3"/>
  <c r="S168" i="3"/>
  <c r="R168" i="3"/>
  <c r="Q168" i="3"/>
  <c r="S167" i="3"/>
  <c r="R167" i="3"/>
  <c r="T167" i="3" s="1"/>
  <c r="Q167" i="3"/>
  <c r="S166" i="3"/>
  <c r="R166" i="3"/>
  <c r="Q166" i="3"/>
  <c r="S165" i="3"/>
  <c r="R165" i="3"/>
  <c r="Q165" i="3"/>
  <c r="S164" i="3"/>
  <c r="R164" i="3"/>
  <c r="Q164" i="3"/>
  <c r="S163" i="3"/>
  <c r="R163" i="3"/>
  <c r="T163" i="3" s="1"/>
  <c r="Q163" i="3"/>
  <c r="S162" i="3"/>
  <c r="R162" i="3"/>
  <c r="Q162" i="3"/>
  <c r="S161" i="3"/>
  <c r="R161" i="3"/>
  <c r="Q161" i="3"/>
  <c r="S160" i="3"/>
  <c r="R160" i="3"/>
  <c r="Q160" i="3"/>
  <c r="S159" i="3"/>
  <c r="R159" i="3"/>
  <c r="T159" i="3" s="1"/>
  <c r="Q159" i="3"/>
  <c r="S158" i="3"/>
  <c r="R158" i="3"/>
  <c r="Q158" i="3"/>
  <c r="S157" i="3"/>
  <c r="R157" i="3"/>
  <c r="Q157" i="3"/>
  <c r="S156" i="3"/>
  <c r="R156" i="3"/>
  <c r="Q156" i="3"/>
  <c r="S155" i="3"/>
  <c r="R155" i="3"/>
  <c r="T155" i="3" s="1"/>
  <c r="Q155" i="3"/>
  <c r="S154" i="3"/>
  <c r="R154" i="3"/>
  <c r="Q154" i="3"/>
  <c r="S153" i="3"/>
  <c r="R153" i="3"/>
  <c r="Q153" i="3"/>
  <c r="S152" i="3"/>
  <c r="R152" i="3"/>
  <c r="Q152" i="3"/>
  <c r="S151" i="3"/>
  <c r="R151" i="3"/>
  <c r="T151" i="3" s="1"/>
  <c r="Q151" i="3"/>
  <c r="S150" i="3"/>
  <c r="R150" i="3"/>
  <c r="Q150" i="3"/>
  <c r="S149" i="3"/>
  <c r="R149" i="3"/>
  <c r="Q149" i="3"/>
  <c r="S148" i="3"/>
  <c r="R148" i="3"/>
  <c r="Q148" i="3"/>
  <c r="S147" i="3"/>
  <c r="R147" i="3"/>
  <c r="T147" i="3" s="1"/>
  <c r="Q147" i="3"/>
  <c r="S146" i="3"/>
  <c r="R146" i="3"/>
  <c r="Q146" i="3"/>
  <c r="S145" i="3"/>
  <c r="R145" i="3"/>
  <c r="Q145" i="3"/>
  <c r="S144" i="3"/>
  <c r="R144" i="3"/>
  <c r="Q144" i="3"/>
  <c r="S143" i="3"/>
  <c r="R143" i="3"/>
  <c r="T143" i="3" s="1"/>
  <c r="Q143" i="3"/>
  <c r="S142" i="3"/>
  <c r="R142" i="3"/>
  <c r="Q142" i="3"/>
  <c r="S141" i="3"/>
  <c r="R141" i="3"/>
  <c r="Q141" i="3"/>
  <c r="S140" i="3"/>
  <c r="R140" i="3"/>
  <c r="Q140" i="3"/>
  <c r="S139" i="3"/>
  <c r="R139" i="3"/>
  <c r="T139" i="3" s="1"/>
  <c r="Q139" i="3"/>
  <c r="S138" i="3"/>
  <c r="R138" i="3"/>
  <c r="Q138" i="3"/>
  <c r="S137" i="3"/>
  <c r="R137" i="3"/>
  <c r="Q137" i="3"/>
  <c r="S136" i="3"/>
  <c r="R136" i="3"/>
  <c r="Q136" i="3"/>
  <c r="S135" i="3"/>
  <c r="R135" i="3"/>
  <c r="T135" i="3" s="1"/>
  <c r="Q135" i="3"/>
  <c r="S134" i="3"/>
  <c r="R134" i="3"/>
  <c r="Q134" i="3"/>
  <c r="S133" i="3"/>
  <c r="R133" i="3"/>
  <c r="Q133" i="3"/>
  <c r="S132" i="3"/>
  <c r="R132" i="3"/>
  <c r="Q132" i="3"/>
  <c r="S131" i="3"/>
  <c r="R131" i="3"/>
  <c r="T131" i="3" s="1"/>
  <c r="Q131" i="3"/>
  <c r="S130" i="3"/>
  <c r="R130" i="3"/>
  <c r="Q130" i="3"/>
  <c r="S129" i="3"/>
  <c r="R129" i="3"/>
  <c r="Q129" i="3"/>
  <c r="S128" i="3"/>
  <c r="R128" i="3"/>
  <c r="Q128" i="3"/>
  <c r="S127" i="3"/>
  <c r="R127" i="3"/>
  <c r="T127" i="3" s="1"/>
  <c r="Q127" i="3"/>
  <c r="S126" i="3"/>
  <c r="R126" i="3"/>
  <c r="Q126" i="3"/>
  <c r="S125" i="3"/>
  <c r="R125" i="3"/>
  <c r="Q125" i="3"/>
  <c r="S124" i="3"/>
  <c r="R124" i="3"/>
  <c r="Q124" i="3"/>
  <c r="S123" i="3"/>
  <c r="R123" i="3"/>
  <c r="T123" i="3" s="1"/>
  <c r="Q123" i="3"/>
  <c r="S122" i="3"/>
  <c r="R122" i="3"/>
  <c r="Q122" i="3"/>
  <c r="S121" i="3"/>
  <c r="R121" i="3"/>
  <c r="Q121" i="3"/>
  <c r="S120" i="3"/>
  <c r="R120" i="3"/>
  <c r="Q120" i="3"/>
  <c r="S119" i="3"/>
  <c r="R119" i="3"/>
  <c r="T119" i="3" s="1"/>
  <c r="Q119" i="3"/>
  <c r="S118" i="3"/>
  <c r="R118" i="3"/>
  <c r="Q118" i="3"/>
  <c r="S117" i="3"/>
  <c r="R117" i="3"/>
  <c r="Q117" i="3"/>
  <c r="S116" i="3"/>
  <c r="R116" i="3"/>
  <c r="Q116" i="3"/>
  <c r="S115" i="3"/>
  <c r="R115" i="3"/>
  <c r="T115" i="3" s="1"/>
  <c r="Q115" i="3"/>
  <c r="S114" i="3"/>
  <c r="R114" i="3"/>
  <c r="Q114" i="3"/>
  <c r="S113" i="3"/>
  <c r="R113" i="3"/>
  <c r="Q113" i="3"/>
  <c r="S112" i="3"/>
  <c r="R112" i="3"/>
  <c r="Q112" i="3"/>
  <c r="S111" i="3"/>
  <c r="R111" i="3"/>
  <c r="T111" i="3" s="1"/>
  <c r="Q111" i="3"/>
  <c r="S110" i="3"/>
  <c r="R110" i="3"/>
  <c r="Q110" i="3"/>
  <c r="S109" i="3"/>
  <c r="R109" i="3"/>
  <c r="Q109" i="3"/>
  <c r="S108" i="3"/>
  <c r="R108" i="3"/>
  <c r="Q108" i="3"/>
  <c r="S107" i="3"/>
  <c r="R107" i="3"/>
  <c r="T107" i="3" s="1"/>
  <c r="Q107" i="3"/>
  <c r="S106" i="3"/>
  <c r="R106" i="3"/>
  <c r="Q106" i="3"/>
  <c r="S105" i="3"/>
  <c r="R105" i="3"/>
  <c r="Q105" i="3"/>
  <c r="S104" i="3"/>
  <c r="R104" i="3"/>
  <c r="Q104" i="3"/>
  <c r="S103" i="3"/>
  <c r="R103" i="3"/>
  <c r="T103" i="3" s="1"/>
  <c r="Q103" i="3"/>
  <c r="S102" i="3"/>
  <c r="R102" i="3"/>
  <c r="Q102" i="3"/>
  <c r="S101" i="3"/>
  <c r="R101" i="3"/>
  <c r="Q101" i="3"/>
  <c r="S100" i="3"/>
  <c r="R100" i="3"/>
  <c r="Q100" i="3"/>
  <c r="S99" i="3"/>
  <c r="R99" i="3"/>
  <c r="T99" i="3" s="1"/>
  <c r="Q99" i="3"/>
  <c r="S98" i="3"/>
  <c r="R98" i="3"/>
  <c r="Q98" i="3"/>
  <c r="S97" i="3"/>
  <c r="R97" i="3"/>
  <c r="Q97" i="3"/>
  <c r="S96" i="3"/>
  <c r="R96" i="3"/>
  <c r="Q96" i="3"/>
  <c r="S95" i="3"/>
  <c r="R95" i="3"/>
  <c r="T95" i="3" s="1"/>
  <c r="Q95" i="3"/>
  <c r="S94" i="3"/>
  <c r="R94" i="3"/>
  <c r="Q94" i="3"/>
  <c r="S93" i="3"/>
  <c r="R93" i="3"/>
  <c r="Q93" i="3"/>
  <c r="S92" i="3"/>
  <c r="R92" i="3"/>
  <c r="Q92" i="3"/>
  <c r="S91" i="3"/>
  <c r="R91" i="3"/>
  <c r="T91" i="3" s="1"/>
  <c r="Q91" i="3"/>
  <c r="S90" i="3"/>
  <c r="R90" i="3"/>
  <c r="Q90" i="3"/>
  <c r="S89" i="3"/>
  <c r="R89" i="3"/>
  <c r="Q89" i="3"/>
  <c r="S88" i="3"/>
  <c r="R88" i="3"/>
  <c r="Q88" i="3"/>
  <c r="S87" i="3"/>
  <c r="R87" i="3"/>
  <c r="T87" i="3" s="1"/>
  <c r="Q87" i="3"/>
  <c r="S86" i="3"/>
  <c r="R86" i="3"/>
  <c r="Q86" i="3"/>
  <c r="S85" i="3"/>
  <c r="R85" i="3"/>
  <c r="Q85" i="3"/>
  <c r="S84" i="3"/>
  <c r="R84" i="3"/>
  <c r="Q84" i="3"/>
  <c r="S83" i="3"/>
  <c r="R83" i="3"/>
  <c r="T83" i="3" s="1"/>
  <c r="Q83" i="3"/>
  <c r="S82" i="3"/>
  <c r="R82" i="3"/>
  <c r="Q82" i="3"/>
  <c r="S81" i="3"/>
  <c r="R81" i="3"/>
  <c r="Q81" i="3"/>
  <c r="S80" i="3"/>
  <c r="R80" i="3"/>
  <c r="Q80" i="3"/>
  <c r="S79" i="3"/>
  <c r="R79" i="3"/>
  <c r="T79" i="3" s="1"/>
  <c r="Q79" i="3"/>
  <c r="S78" i="3"/>
  <c r="R78" i="3"/>
  <c r="Q78" i="3"/>
  <c r="S77" i="3"/>
  <c r="R77" i="3"/>
  <c r="Q77" i="3"/>
  <c r="S76" i="3"/>
  <c r="R76" i="3"/>
  <c r="Q76" i="3"/>
  <c r="S75" i="3"/>
  <c r="R75" i="3"/>
  <c r="T75" i="3" s="1"/>
  <c r="Q75" i="3"/>
  <c r="S74" i="3"/>
  <c r="R74" i="3"/>
  <c r="Q74" i="3"/>
  <c r="S73" i="3"/>
  <c r="R73" i="3"/>
  <c r="Q73" i="3"/>
  <c r="S72" i="3"/>
  <c r="R72" i="3"/>
  <c r="Q72" i="3"/>
  <c r="S71" i="3"/>
  <c r="R71" i="3"/>
  <c r="T71" i="3" s="1"/>
  <c r="Q71" i="3"/>
  <c r="S70" i="3"/>
  <c r="R70" i="3"/>
  <c r="Q70" i="3"/>
  <c r="S69" i="3"/>
  <c r="R69" i="3"/>
  <c r="Q69" i="3"/>
  <c r="S68" i="3"/>
  <c r="R68" i="3"/>
  <c r="Q68" i="3"/>
  <c r="S67" i="3"/>
  <c r="R67" i="3"/>
  <c r="T67" i="3" s="1"/>
  <c r="Q67" i="3"/>
  <c r="S66" i="3"/>
  <c r="R66" i="3"/>
  <c r="Q66" i="3"/>
  <c r="S65" i="3"/>
  <c r="R65" i="3"/>
  <c r="Q65" i="3"/>
  <c r="S64" i="3"/>
  <c r="R64" i="3"/>
  <c r="Q64" i="3"/>
  <c r="S63" i="3"/>
  <c r="R63" i="3"/>
  <c r="T63" i="3" s="1"/>
  <c r="Q63" i="3"/>
  <c r="S62" i="3"/>
  <c r="R62" i="3"/>
  <c r="Q62" i="3"/>
  <c r="S51" i="3"/>
  <c r="R51" i="3"/>
  <c r="Q51" i="3"/>
  <c r="S50" i="3"/>
  <c r="R50" i="3"/>
  <c r="Q50" i="3"/>
  <c r="S49" i="3"/>
  <c r="R49" i="3"/>
  <c r="T49" i="3" s="1"/>
  <c r="Q49" i="3"/>
  <c r="S47" i="3"/>
  <c r="R47" i="3"/>
  <c r="Q47" i="3"/>
  <c r="S45" i="3"/>
  <c r="R45" i="3"/>
  <c r="Q45" i="3"/>
  <c r="S44" i="3"/>
  <c r="R44" i="3"/>
  <c r="Q44" i="3"/>
  <c r="S43" i="3"/>
  <c r="R43" i="3"/>
  <c r="T43" i="3" s="1"/>
  <c r="Q43" i="3"/>
  <c r="S42" i="3"/>
  <c r="R42" i="3"/>
  <c r="Q42" i="3"/>
  <c r="S41" i="3"/>
  <c r="R41" i="3"/>
  <c r="Q41" i="3"/>
  <c r="S40" i="3"/>
  <c r="R40" i="3"/>
  <c r="Q40" i="3"/>
  <c r="S39" i="3"/>
  <c r="R39" i="3"/>
  <c r="T39" i="3" s="1"/>
  <c r="Q39" i="3"/>
  <c r="S38" i="3"/>
  <c r="R38" i="3"/>
  <c r="Q38" i="3"/>
  <c r="S37" i="3"/>
  <c r="R37" i="3"/>
  <c r="Q37" i="3"/>
  <c r="S35" i="3"/>
  <c r="R35" i="3"/>
  <c r="Q35" i="3"/>
  <c r="S34" i="3"/>
  <c r="R34" i="3"/>
  <c r="T34" i="3" s="1"/>
  <c r="Q34" i="3"/>
  <c r="S33" i="3"/>
  <c r="R33" i="3"/>
  <c r="Q33" i="3"/>
  <c r="S32" i="3"/>
  <c r="R32" i="3"/>
  <c r="Q32" i="3"/>
  <c r="S31" i="3"/>
  <c r="R31" i="3"/>
  <c r="Q31" i="3"/>
  <c r="S27" i="3"/>
  <c r="R27" i="3"/>
  <c r="T27" i="3" s="1"/>
  <c r="Q27" i="3"/>
  <c r="S26" i="3"/>
  <c r="R26" i="3"/>
  <c r="Q26" i="3"/>
  <c r="S25" i="3"/>
  <c r="R25" i="3"/>
  <c r="Q25" i="3"/>
  <c r="S24" i="3"/>
  <c r="R24" i="3"/>
  <c r="Q24" i="3"/>
  <c r="S23" i="3"/>
  <c r="R23" i="3"/>
  <c r="T23" i="3" s="1"/>
  <c r="Q23" i="3"/>
  <c r="S22" i="3"/>
  <c r="R22" i="3"/>
  <c r="Q22" i="3"/>
  <c r="S21" i="3"/>
  <c r="R21" i="3"/>
  <c r="Q21" i="3"/>
  <c r="S20" i="3"/>
  <c r="R20" i="3"/>
  <c r="Q20" i="3"/>
  <c r="S19" i="3"/>
  <c r="R19" i="3"/>
  <c r="T19" i="3" s="1"/>
  <c r="Q19" i="3"/>
  <c r="S18" i="3"/>
  <c r="R18" i="3"/>
  <c r="Q18" i="3"/>
  <c r="S17" i="3"/>
  <c r="R17" i="3"/>
  <c r="Q17" i="3"/>
  <c r="S16" i="3"/>
  <c r="R16" i="3"/>
  <c r="Q16" i="3"/>
  <c r="S15" i="3"/>
  <c r="R15" i="3"/>
  <c r="T15" i="3" s="1"/>
  <c r="Q15" i="3"/>
  <c r="S14" i="3"/>
  <c r="R14" i="3"/>
  <c r="Q14" i="3"/>
  <c r="S13" i="3"/>
  <c r="R13" i="3"/>
  <c r="Q13" i="3"/>
  <c r="S12" i="3"/>
  <c r="R12" i="3"/>
  <c r="Q12" i="3"/>
  <c r="S11" i="3"/>
  <c r="R11" i="3"/>
  <c r="Q11" i="3"/>
  <c r="S10" i="3"/>
  <c r="R10" i="3"/>
  <c r="Q10" i="3"/>
  <c r="S9" i="3"/>
  <c r="R9" i="3"/>
  <c r="Q9" i="3"/>
  <c r="S8" i="3"/>
  <c r="R8" i="3"/>
  <c r="Q8" i="3"/>
  <c r="S7" i="3"/>
  <c r="R7" i="3"/>
  <c r="Q7" i="3"/>
  <c r="S6" i="3"/>
  <c r="R6" i="3"/>
  <c r="Q6" i="3"/>
  <c r="S5" i="3"/>
  <c r="R5" i="3"/>
  <c r="Q5" i="3"/>
  <c r="S4" i="3"/>
  <c r="R4" i="3"/>
  <c r="Q4" i="3"/>
  <c r="S3" i="3"/>
  <c r="R3" i="3"/>
  <c r="Q3" i="3"/>
  <c r="S2" i="3"/>
  <c r="R2" i="3"/>
  <c r="Q2" i="3"/>
  <c r="F1" i="1"/>
  <c r="T13" i="3" l="1"/>
  <c r="T220" i="3"/>
  <c r="T228" i="3"/>
  <c r="T232" i="3"/>
  <c r="T18" i="3"/>
  <c r="T3" i="3"/>
  <c r="T11" i="3"/>
  <c r="T16" i="3"/>
  <c r="T17" i="3"/>
  <c r="T20" i="3"/>
  <c r="T24" i="3"/>
  <c r="T31" i="3"/>
  <c r="T35" i="3"/>
  <c r="T40" i="3"/>
  <c r="T44" i="3"/>
  <c r="T50" i="3"/>
  <c r="T64" i="3"/>
  <c r="T68" i="3"/>
  <c r="T72" i="3"/>
  <c r="T76" i="3"/>
  <c r="T80" i="3"/>
  <c r="T84" i="3"/>
  <c r="T88" i="3"/>
  <c r="T92" i="3"/>
  <c r="T96" i="3"/>
  <c r="T176" i="3"/>
  <c r="T180" i="3"/>
  <c r="T184" i="3"/>
  <c r="T188" i="3"/>
  <c r="T192" i="3"/>
  <c r="T196" i="3"/>
  <c r="T200" i="3"/>
  <c r="T204" i="3"/>
  <c r="T208" i="3"/>
  <c r="T212" i="3"/>
  <c r="T216" i="3"/>
  <c r="T224" i="3"/>
  <c r="T5" i="3"/>
  <c r="T9" i="3"/>
  <c r="T4" i="3"/>
  <c r="T8" i="3"/>
  <c r="T21" i="3"/>
  <c r="T25" i="3"/>
  <c r="T32" i="3"/>
  <c r="T37" i="3"/>
  <c r="T41" i="3"/>
  <c r="T45" i="3"/>
  <c r="T51" i="3"/>
  <c r="T65" i="3"/>
  <c r="T69" i="3"/>
  <c r="T73" i="3"/>
  <c r="T77" i="3"/>
  <c r="T81" i="3"/>
  <c r="T85" i="3"/>
  <c r="T89" i="3"/>
  <c r="T93" i="3"/>
  <c r="T97" i="3"/>
  <c r="T177" i="3"/>
  <c r="T181" i="3"/>
  <c r="T185" i="3"/>
  <c r="T189" i="3"/>
  <c r="T193" i="3"/>
  <c r="T197" i="3"/>
  <c r="T201" i="3"/>
  <c r="T205" i="3"/>
  <c r="T209" i="3"/>
  <c r="T213" i="3"/>
  <c r="T217" i="3"/>
  <c r="T221" i="3"/>
  <c r="T225" i="3"/>
  <c r="T229" i="3"/>
  <c r="T6" i="3"/>
  <c r="Y160" i="5"/>
  <c r="T10" i="3"/>
  <c r="X14" i="5"/>
  <c r="X15" i="5" s="1"/>
  <c r="Y13" i="5" s="1"/>
  <c r="J6" i="5" s="1"/>
  <c r="K6" i="5" s="1"/>
  <c r="T2" i="3"/>
  <c r="T7" i="3"/>
  <c r="T12" i="3"/>
  <c r="T14" i="3"/>
  <c r="T22" i="3"/>
  <c r="T26" i="3"/>
  <c r="T33" i="3"/>
  <c r="T38" i="3"/>
  <c r="T42" i="3"/>
  <c r="T47" i="3"/>
  <c r="T62" i="3"/>
  <c r="T66" i="3"/>
  <c r="T70" i="3"/>
  <c r="T74" i="3"/>
  <c r="T78" i="3"/>
  <c r="T82" i="3"/>
  <c r="T86" i="3"/>
  <c r="T90" i="3"/>
  <c r="T94" i="3"/>
  <c r="T98" i="3"/>
  <c r="T102" i="3"/>
  <c r="T106" i="3"/>
  <c r="T110" i="3"/>
  <c r="T114" i="3"/>
  <c r="T118" i="3"/>
  <c r="T122" i="3"/>
  <c r="T126" i="3"/>
  <c r="T130" i="3"/>
  <c r="T134" i="3"/>
  <c r="T138" i="3"/>
  <c r="T142" i="3"/>
  <c r="T146" i="3"/>
  <c r="T150" i="3"/>
  <c r="T154" i="3"/>
  <c r="T158" i="3"/>
  <c r="T162" i="3"/>
  <c r="T166" i="3"/>
  <c r="T170" i="3"/>
  <c r="T174" i="3"/>
  <c r="T178" i="3"/>
  <c r="T182" i="3"/>
  <c r="T186" i="3"/>
  <c r="T190" i="3"/>
  <c r="T194" i="3"/>
  <c r="T198" i="3"/>
  <c r="T202" i="3"/>
  <c r="T206" i="3"/>
  <c r="T210" i="3"/>
  <c r="T214" i="3"/>
  <c r="T218" i="3"/>
  <c r="T222" i="3"/>
  <c r="T226" i="3"/>
  <c r="T230" i="3"/>
  <c r="Y34" i="5"/>
  <c r="Y38" i="5"/>
  <c r="Y42" i="5"/>
  <c r="Y46" i="5"/>
  <c r="Y50" i="5"/>
  <c r="Y54" i="5"/>
  <c r="Y58" i="5"/>
  <c r="Y62" i="5"/>
  <c r="Y66" i="5"/>
  <c r="Y70" i="5"/>
  <c r="W14" i="5" s="1"/>
  <c r="Y74" i="5"/>
  <c r="Y110" i="5"/>
  <c r="Y114" i="5"/>
  <c r="Y118" i="5"/>
  <c r="Y122" i="5"/>
  <c r="Y126" i="5"/>
  <c r="Y130" i="5"/>
  <c r="Y134" i="5"/>
  <c r="Y138" i="5"/>
  <c r="Y142" i="5"/>
  <c r="Y146" i="5"/>
  <c r="Y150" i="5"/>
  <c r="Y154" i="5"/>
  <c r="Y158" i="5"/>
  <c r="T101" i="3"/>
  <c r="T105" i="3"/>
  <c r="T109" i="3"/>
  <c r="T113" i="3"/>
  <c r="T117" i="3"/>
  <c r="T121" i="3"/>
  <c r="T125" i="3"/>
  <c r="T129" i="3"/>
  <c r="T133" i="3"/>
  <c r="T137" i="3"/>
  <c r="T141" i="3"/>
  <c r="T145" i="3"/>
  <c r="T149" i="3"/>
  <c r="T153" i="3"/>
  <c r="T157" i="3"/>
  <c r="T161" i="3"/>
  <c r="T165" i="3"/>
  <c r="T169" i="3"/>
  <c r="T173" i="3"/>
  <c r="T100" i="3"/>
  <c r="T104" i="3"/>
  <c r="T108" i="3"/>
  <c r="T112" i="3"/>
  <c r="T116" i="3"/>
  <c r="T120" i="3"/>
  <c r="T124" i="3"/>
  <c r="T128" i="3"/>
  <c r="T132" i="3"/>
  <c r="T136" i="3"/>
  <c r="T140" i="3"/>
  <c r="T144" i="3"/>
  <c r="T148" i="3"/>
  <c r="T152" i="3"/>
  <c r="T156" i="3"/>
  <c r="T160" i="3"/>
  <c r="T164" i="3"/>
  <c r="T168" i="3"/>
  <c r="T172" i="3"/>
  <c r="I4" i="5"/>
  <c r="H10" i="5"/>
  <c r="W11" i="5"/>
  <c r="W25" i="5"/>
  <c r="W26" i="5" s="1"/>
  <c r="F13" i="5"/>
  <c r="Y25" i="5"/>
  <c r="Y26" i="5" s="1"/>
  <c r="Y78" i="5"/>
  <c r="Y82" i="5"/>
  <c r="Y86" i="5"/>
  <c r="Y90" i="5"/>
  <c r="Y94" i="5"/>
  <c r="Y98" i="5"/>
  <c r="Y102" i="5"/>
  <c r="Y106" i="5"/>
  <c r="Y164" i="5"/>
  <c r="Y168" i="5"/>
  <c r="Y172" i="5"/>
  <c r="Y176" i="5"/>
  <c r="Y180" i="5"/>
  <c r="Y184" i="5"/>
  <c r="Y188" i="5"/>
  <c r="Y192" i="5"/>
  <c r="Y196" i="5"/>
  <c r="Y200" i="5"/>
  <c r="Y204" i="5"/>
  <c r="Y208" i="5"/>
  <c r="Y212" i="5"/>
  <c r="Y216" i="5"/>
  <c r="Y220" i="5"/>
  <c r="Y224" i="5"/>
  <c r="Y228" i="5"/>
  <c r="Y232" i="5"/>
  <c r="Y236" i="5"/>
  <c r="Y162" i="5"/>
  <c r="Y166" i="5"/>
  <c r="Y170" i="5"/>
  <c r="Y174" i="5"/>
  <c r="Y178" i="5"/>
  <c r="Y182" i="5"/>
  <c r="Y186" i="5"/>
  <c r="Y190" i="5"/>
  <c r="Y194" i="5"/>
  <c r="Y198" i="5"/>
  <c r="Y202" i="5"/>
  <c r="Y206" i="5"/>
  <c r="Y210" i="5"/>
  <c r="Y214" i="5"/>
  <c r="Y218" i="5"/>
  <c r="Y222" i="5"/>
  <c r="Y226" i="5"/>
  <c r="Y230" i="5"/>
  <c r="Y234" i="5"/>
  <c r="Y238" i="5"/>
  <c r="Y242" i="5"/>
  <c r="F4" i="3" l="1"/>
  <c r="G4" i="3"/>
  <c r="C9" i="3"/>
  <c r="C7" i="3"/>
  <c r="K8" i="3"/>
  <c r="D5" i="3"/>
  <c r="D9" i="3"/>
  <c r="J8" i="3"/>
  <c r="J4" i="3"/>
  <c r="K4" i="3"/>
  <c r="D4" i="3"/>
  <c r="G5" i="3"/>
  <c r="G6" i="3"/>
  <c r="N6" i="3"/>
  <c r="M9" i="3"/>
  <c r="N4" i="3"/>
  <c r="E6" i="3"/>
  <c r="J6" i="3"/>
  <c r="E4" i="3"/>
  <c r="N7" i="3"/>
  <c r="M8" i="3"/>
  <c r="M5" i="3"/>
  <c r="H4" i="3"/>
  <c r="C4" i="3"/>
  <c r="H7" i="3"/>
  <c r="M7" i="3"/>
  <c r="I4" i="3"/>
  <c r="D6" i="3"/>
  <c r="N8" i="3"/>
  <c r="F5" i="3"/>
  <c r="F9" i="3"/>
  <c r="D8" i="3"/>
  <c r="K6" i="3"/>
  <c r="H9" i="3"/>
  <c r="I6" i="3"/>
  <c r="C5" i="3"/>
  <c r="G9" i="3"/>
  <c r="H5" i="3"/>
  <c r="E8" i="3"/>
  <c r="H6" i="3"/>
  <c r="K7" i="3"/>
  <c r="E9" i="3"/>
  <c r="J5" i="3"/>
  <c r="M6" i="3"/>
  <c r="C8" i="3"/>
  <c r="J9" i="3"/>
  <c r="K5" i="3"/>
  <c r="E7" i="3"/>
  <c r="H8" i="3"/>
  <c r="K9" i="3"/>
  <c r="L5" i="3"/>
  <c r="F7" i="3"/>
  <c r="I8" i="3"/>
  <c r="L9" i="3"/>
  <c r="V3" i="5"/>
  <c r="V6" i="5" s="1"/>
  <c r="F16" i="5" s="1"/>
  <c r="G7" i="3"/>
  <c r="E5" i="3"/>
  <c r="L7" i="3"/>
  <c r="Y15" i="5"/>
  <c r="J8" i="5" s="1"/>
  <c r="K8" i="5" s="1"/>
  <c r="M20" i="3"/>
  <c r="I5" i="3"/>
  <c r="L6" i="3"/>
  <c r="F8" i="3"/>
  <c r="I9" i="3"/>
  <c r="N5" i="3"/>
  <c r="D7" i="3"/>
  <c r="G8" i="3"/>
  <c r="N9" i="3"/>
  <c r="F6" i="3"/>
  <c r="I7" i="3"/>
  <c r="L8" i="3"/>
  <c r="L4" i="3"/>
  <c r="M4" i="3"/>
  <c r="C6" i="3"/>
  <c r="J7" i="3"/>
  <c r="Y16" i="5"/>
  <c r="J9" i="5" s="1"/>
  <c r="K9" i="5" s="1"/>
  <c r="L10" i="3"/>
  <c r="O11" i="3"/>
  <c r="E13" i="3"/>
  <c r="H14" i="3"/>
  <c r="K15" i="3"/>
  <c r="N16" i="3"/>
  <c r="D18" i="3"/>
  <c r="G19" i="3"/>
  <c r="J20" i="3"/>
  <c r="I10" i="3"/>
  <c r="L11" i="3"/>
  <c r="O12" i="3"/>
  <c r="E14" i="3"/>
  <c r="H15" i="3"/>
  <c r="K16" i="3"/>
  <c r="N17" i="3"/>
  <c r="D19" i="3"/>
  <c r="G20" i="3"/>
  <c r="F10" i="3"/>
  <c r="I11" i="3"/>
  <c r="L12" i="3"/>
  <c r="O13" i="3"/>
  <c r="E15" i="3"/>
  <c r="H16" i="3"/>
  <c r="K17" i="3"/>
  <c r="N18" i="3"/>
  <c r="D20" i="3"/>
  <c r="C10" i="3"/>
  <c r="F11" i="3"/>
  <c r="I12" i="3"/>
  <c r="L13" i="3"/>
  <c r="O14" i="3"/>
  <c r="E16" i="3"/>
  <c r="H17" i="3"/>
  <c r="K18" i="3"/>
  <c r="N19" i="3"/>
  <c r="W19" i="5"/>
  <c r="W20" i="5" s="1"/>
  <c r="C11" i="3"/>
  <c r="F12" i="3"/>
  <c r="I13" i="3"/>
  <c r="L14" i="3"/>
  <c r="O15" i="3"/>
  <c r="E17" i="3"/>
  <c r="H18" i="3"/>
  <c r="K19" i="3"/>
  <c r="N20" i="3"/>
  <c r="M10" i="3"/>
  <c r="C12" i="3"/>
  <c r="F13" i="3"/>
  <c r="I14" i="3"/>
  <c r="L15" i="3"/>
  <c r="O16" i="3"/>
  <c r="E18" i="3"/>
  <c r="H19" i="3"/>
  <c r="K20" i="3"/>
  <c r="J10" i="3"/>
  <c r="M11" i="3"/>
  <c r="C13" i="3"/>
  <c r="F14" i="3"/>
  <c r="I15" i="3"/>
  <c r="L16" i="3"/>
  <c r="O17" i="3"/>
  <c r="E19" i="3"/>
  <c r="H20" i="3"/>
  <c r="G10" i="3"/>
  <c r="J11" i="3"/>
  <c r="M12" i="3"/>
  <c r="C14" i="3"/>
  <c r="F15" i="3"/>
  <c r="I16" i="3"/>
  <c r="L17" i="3"/>
  <c r="O18" i="3"/>
  <c r="E20" i="3"/>
  <c r="W12" i="5"/>
  <c r="Y22" i="5" s="1"/>
  <c r="Y11" i="5"/>
  <c r="J4" i="5" s="1"/>
  <c r="K4" i="5" s="1"/>
  <c r="D10" i="3"/>
  <c r="G11" i="3"/>
  <c r="J12" i="3"/>
  <c r="M13" i="3"/>
  <c r="C15" i="3"/>
  <c r="F16" i="3"/>
  <c r="I17" i="3"/>
  <c r="L18" i="3"/>
  <c r="O19" i="3"/>
  <c r="O4" i="3"/>
  <c r="D11" i="3"/>
  <c r="G12" i="3"/>
  <c r="J13" i="3"/>
  <c r="M14" i="3"/>
  <c r="C16" i="3"/>
  <c r="F17" i="3"/>
  <c r="I18" i="3"/>
  <c r="L19" i="3"/>
  <c r="O20" i="3"/>
  <c r="O5" i="3"/>
  <c r="N10" i="3"/>
  <c r="D12" i="3"/>
  <c r="G13" i="3"/>
  <c r="J14" i="3"/>
  <c r="M15" i="3"/>
  <c r="C17" i="3"/>
  <c r="F18" i="3"/>
  <c r="I19" i="3"/>
  <c r="L20" i="3"/>
  <c r="O6" i="3"/>
  <c r="K10" i="3"/>
  <c r="N11" i="3"/>
  <c r="D13" i="3"/>
  <c r="G14" i="3"/>
  <c r="J15" i="3"/>
  <c r="M16" i="3"/>
  <c r="C18" i="3"/>
  <c r="F19" i="3"/>
  <c r="I20" i="3"/>
  <c r="Y19" i="5"/>
  <c r="Y20" i="5" s="1"/>
  <c r="W15" i="5"/>
  <c r="X16" i="5"/>
  <c r="B11" i="5" s="1"/>
  <c r="B8" i="5"/>
  <c r="Y12" i="5"/>
  <c r="J5" i="5" s="1"/>
  <c r="K5" i="5" s="1"/>
  <c r="Y14" i="5"/>
  <c r="J7" i="5" s="1"/>
  <c r="K7" i="5" s="1"/>
  <c r="O7" i="3"/>
  <c r="H10" i="3"/>
  <c r="K11" i="3"/>
  <c r="N12" i="3"/>
  <c r="D14" i="3"/>
  <c r="G15" i="3"/>
  <c r="J16" i="3"/>
  <c r="M17" i="3"/>
  <c r="C19" i="3"/>
  <c r="F20" i="3"/>
  <c r="O8" i="3"/>
  <c r="E10" i="3"/>
  <c r="H11" i="3"/>
  <c r="K12" i="3"/>
  <c r="N13" i="3"/>
  <c r="D15" i="3"/>
  <c r="G16" i="3"/>
  <c r="J17" i="3"/>
  <c r="M18" i="3"/>
  <c r="C20" i="3"/>
  <c r="O9" i="3"/>
  <c r="E11" i="3"/>
  <c r="H12" i="3"/>
  <c r="K13" i="3"/>
  <c r="N14" i="3"/>
  <c r="D16" i="3"/>
  <c r="G17" i="3"/>
  <c r="J18" i="3"/>
  <c r="M19" i="3"/>
  <c r="O10" i="3"/>
  <c r="E12" i="3"/>
  <c r="H13" i="3"/>
  <c r="K14" i="3"/>
  <c r="N15" i="3"/>
  <c r="D17" i="3"/>
  <c r="G18" i="3"/>
  <c r="J19" i="3"/>
  <c r="Y23" i="5" l="1"/>
  <c r="Y29" i="5" s="1"/>
  <c r="V9" i="5"/>
  <c r="V7" i="5"/>
  <c r="F17" i="5" s="1"/>
  <c r="V8" i="5"/>
  <c r="V4" i="5"/>
  <c r="F14" i="5" s="1"/>
  <c r="V5" i="5"/>
  <c r="F18" i="5"/>
  <c r="F15" i="5"/>
  <c r="F19" i="5"/>
  <c r="X22" i="5"/>
  <c r="X19" i="5"/>
  <c r="X20" i="5" s="1"/>
  <c r="X25" i="5"/>
  <c r="X26" i="5" s="1"/>
  <c r="Z25" i="5"/>
  <c r="Z26" i="5" s="1"/>
  <c r="Z22" i="5"/>
  <c r="Z19" i="5"/>
  <c r="Z20" i="5" s="1"/>
  <c r="W22" i="5"/>
  <c r="Y28" i="5" l="1"/>
  <c r="S19" i="5"/>
  <c r="T23" i="5"/>
  <c r="R13" i="5"/>
  <c r="Q5" i="5"/>
  <c r="Q7" i="5"/>
  <c r="S9" i="5"/>
  <c r="T13" i="5"/>
  <c r="Q19" i="5"/>
  <c r="AB3" i="5"/>
  <c r="Q27" i="5"/>
  <c r="Q17" i="5"/>
  <c r="Q9" i="5"/>
  <c r="S23" i="5"/>
  <c r="R17" i="5"/>
  <c r="T9" i="5"/>
  <c r="Q8" i="5"/>
  <c r="S18" i="5"/>
  <c r="Z23" i="5"/>
  <c r="Z29" i="5" s="1"/>
  <c r="X23" i="5"/>
  <c r="X29" i="5" s="1"/>
  <c r="T19" i="5" s="1"/>
  <c r="Q6" i="5"/>
  <c r="Q4" i="5"/>
  <c r="Q26" i="5"/>
  <c r="Q16" i="5"/>
  <c r="W23" i="5"/>
  <c r="W29" i="5" s="1"/>
  <c r="AA3" i="5"/>
  <c r="AA6" i="5" s="1"/>
  <c r="K16" i="5" s="1"/>
  <c r="S22" i="5"/>
  <c r="T12" i="5"/>
  <c r="T8" i="5"/>
  <c r="R12" i="5"/>
  <c r="X28" i="5"/>
  <c r="R24" i="5" s="1"/>
  <c r="F20" i="5"/>
  <c r="AB9" i="5"/>
  <c r="L19" i="5" s="1"/>
  <c r="AB6" i="5"/>
  <c r="L16" i="5" s="1"/>
  <c r="AB8" i="5"/>
  <c r="L18" i="5" s="1"/>
  <c r="AB5" i="5"/>
  <c r="L15" i="5" s="1"/>
  <c r="AB4" i="5"/>
  <c r="L14" i="5" s="1"/>
  <c r="L13" i="5"/>
  <c r="AB7" i="5"/>
  <c r="L17" i="5" s="1"/>
  <c r="AA9" i="5"/>
  <c r="K19" i="5" s="1"/>
  <c r="AA4" i="5"/>
  <c r="K14" i="5" s="1"/>
  <c r="T14" i="5" l="1"/>
  <c r="W28" i="5"/>
  <c r="Y3" i="5"/>
  <c r="T7" i="5"/>
  <c r="T20" i="5"/>
  <c r="R14" i="5"/>
  <c r="S20" i="5"/>
  <c r="T16" i="5"/>
  <c r="S21" i="5"/>
  <c r="T6" i="5"/>
  <c r="T18" i="5"/>
  <c r="T22" i="5"/>
  <c r="Q18" i="5"/>
  <c r="R16" i="5"/>
  <c r="S8" i="5"/>
  <c r="T27" i="5"/>
  <c r="AD3" i="5"/>
  <c r="AD4" i="5" s="1"/>
  <c r="N14" i="5" s="1"/>
  <c r="Q21" i="5"/>
  <c r="T11" i="5"/>
  <c r="T25" i="5"/>
  <c r="Q15" i="5"/>
  <c r="S7" i="5"/>
  <c r="R23" i="5"/>
  <c r="R19" i="5"/>
  <c r="R7" i="5"/>
  <c r="S5" i="5"/>
  <c r="R5" i="5"/>
  <c r="Q25" i="5"/>
  <c r="S25" i="5"/>
  <c r="R11" i="5"/>
  <c r="S11" i="5"/>
  <c r="Q13" i="5"/>
  <c r="R9" i="5"/>
  <c r="Q11" i="5"/>
  <c r="S27" i="5"/>
  <c r="S17" i="5"/>
  <c r="S13" i="5"/>
  <c r="T5" i="5"/>
  <c r="S15" i="5"/>
  <c r="X3" i="5"/>
  <c r="X4" i="5" s="1"/>
  <c r="H14" i="5" s="1"/>
  <c r="R27" i="5"/>
  <c r="Q23" i="5"/>
  <c r="R21" i="5"/>
  <c r="AA5" i="5"/>
  <c r="K15" i="5" s="1"/>
  <c r="AA7" i="5"/>
  <c r="K17" i="5" s="1"/>
  <c r="Z3" i="5"/>
  <c r="J13" i="5" s="1"/>
  <c r="AA8" i="5"/>
  <c r="K18" i="5" s="1"/>
  <c r="K13" i="5"/>
  <c r="R25" i="5"/>
  <c r="T17" i="5"/>
  <c r="Z28" i="5"/>
  <c r="T21" i="5"/>
  <c r="R15" i="5"/>
  <c r="T15" i="5"/>
  <c r="T10" i="5"/>
  <c r="R18" i="5"/>
  <c r="R22" i="5"/>
  <c r="S24" i="5"/>
  <c r="R10" i="5"/>
  <c r="R8" i="5"/>
  <c r="R20" i="5"/>
  <c r="W3" i="5"/>
  <c r="S26" i="5"/>
  <c r="S16" i="5"/>
  <c r="Q22" i="5"/>
  <c r="R6" i="5"/>
  <c r="S4" i="5"/>
  <c r="R26" i="5"/>
  <c r="Q10" i="5"/>
  <c r="Q24" i="5"/>
  <c r="Q12" i="5"/>
  <c r="S14" i="5"/>
  <c r="T4" i="5"/>
  <c r="S12" i="5"/>
  <c r="S10" i="5"/>
  <c r="R4" i="5"/>
  <c r="N13" i="5"/>
  <c r="AD6" i="5"/>
  <c r="N16" i="5" s="1"/>
  <c r="I13" i="5"/>
  <c r="Y8" i="5"/>
  <c r="I18" i="5" s="1"/>
  <c r="Y5" i="5"/>
  <c r="I15" i="5" s="1"/>
  <c r="Y4" i="5"/>
  <c r="I14" i="5" s="1"/>
  <c r="Y7" i="5"/>
  <c r="I17" i="5" s="1"/>
  <c r="Y9" i="5"/>
  <c r="I19" i="5" s="1"/>
  <c r="Y6" i="5"/>
  <c r="I16" i="5" s="1"/>
  <c r="L20" i="5"/>
  <c r="H13" i="5" l="1"/>
  <c r="X6" i="5"/>
  <c r="H16" i="5" s="1"/>
  <c r="X7" i="5"/>
  <c r="H17" i="5" s="1"/>
  <c r="X5" i="5"/>
  <c r="H15" i="5" s="1"/>
  <c r="X9" i="5"/>
  <c r="H19" i="5" s="1"/>
  <c r="X8" i="5"/>
  <c r="H18" i="5" s="1"/>
  <c r="AD9" i="5"/>
  <c r="N19" i="5" s="1"/>
  <c r="AD5" i="5"/>
  <c r="N15" i="5" s="1"/>
  <c r="AD7" i="5"/>
  <c r="N17" i="5" s="1"/>
  <c r="AD8" i="5"/>
  <c r="N18" i="5" s="1"/>
  <c r="Z9" i="5"/>
  <c r="J19" i="5" s="1"/>
  <c r="Z5" i="5"/>
  <c r="J15" i="5" s="1"/>
  <c r="Z7" i="5"/>
  <c r="J17" i="5" s="1"/>
  <c r="Z8" i="5"/>
  <c r="J18" i="5" s="1"/>
  <c r="Z4" i="5"/>
  <c r="J14" i="5" s="1"/>
  <c r="Z6" i="5"/>
  <c r="J16" i="5" s="1"/>
  <c r="K20" i="5"/>
  <c r="T26" i="5"/>
  <c r="Q20" i="5"/>
  <c r="AC3" i="5"/>
  <c r="T24" i="5"/>
  <c r="Q14" i="5"/>
  <c r="S6" i="5"/>
  <c r="G13" i="5"/>
  <c r="W7" i="5"/>
  <c r="G17" i="5" s="1"/>
  <c r="W8" i="5"/>
  <c r="G18" i="5" s="1"/>
  <c r="W6" i="5"/>
  <c r="G16" i="5" s="1"/>
  <c r="W4" i="5"/>
  <c r="G14" i="5" s="1"/>
  <c r="W9" i="5"/>
  <c r="G19" i="5" s="1"/>
  <c r="W5" i="5"/>
  <c r="G15" i="5" s="1"/>
  <c r="I20" i="5"/>
  <c r="N20" i="5" l="1"/>
  <c r="H20" i="5"/>
  <c r="J20" i="5"/>
  <c r="AC8" i="5"/>
  <c r="M18" i="5" s="1"/>
  <c r="AC9" i="5"/>
  <c r="M19" i="5" s="1"/>
  <c r="AC5" i="5"/>
  <c r="M15" i="5" s="1"/>
  <c r="AC6" i="5"/>
  <c r="M16" i="5" s="1"/>
  <c r="M13" i="5"/>
  <c r="AC7" i="5"/>
  <c r="M17" i="5" s="1"/>
  <c r="AC4" i="5"/>
  <c r="M14" i="5" s="1"/>
  <c r="G20" i="5"/>
  <c r="M20" i="5" l="1"/>
</calcChain>
</file>

<file path=xl/sharedStrings.xml><?xml version="1.0" encoding="utf-8"?>
<sst xmlns="http://schemas.openxmlformats.org/spreadsheetml/2006/main" count="3296" uniqueCount="675">
  <si>
    <t>モンスターファーム　　　　相性合体スクリプト</t>
  </si>
  <si>
    <t>シートの内容</t>
  </si>
  <si>
    <t>説明</t>
  </si>
  <si>
    <t>このシート</t>
  </si>
  <si>
    <t>MF1図鑑</t>
  </si>
  <si>
    <t>モンスターファーム1のモンスター図鑑　特殊個体は考えていませんあしからず</t>
  </si>
  <si>
    <t>組合マトリクス</t>
  </si>
  <si>
    <t>各モンスターの合体総当たり表 隠し種以外はMF2でもだいたい共通です</t>
  </si>
  <si>
    <t>モンスターメモ</t>
  </si>
  <si>
    <t>隠しモンスターの再生条件などなど</t>
  </si>
  <si>
    <t>スクリプト</t>
  </si>
  <si>
    <t>スクリプト本体 (MF1図鑑の進捗により改良予定)</t>
  </si>
  <si>
    <t>相性マスタ</t>
  </si>
  <si>
    <t>合体相性のデータマスタ</t>
  </si>
  <si>
    <t>合体パターン法則</t>
  </si>
  <si>
    <t>合体結果のパターンデータマスタと法則性</t>
  </si>
  <si>
    <t>用途</t>
  </si>
  <si>
    <t>PS版および移植版両方対応。</t>
  </si>
  <si>
    <t>使い方</t>
  </si>
  <si>
    <t>一部、どういうわけか合体の選択順序が逆になると相性が変わる組み合わせがあるので注意。</t>
  </si>
  <si>
    <t>「スクリプト」のそれぞれの項目の意味は「スクリプト」のところで説明。</t>
  </si>
  <si>
    <t>ゲーム上の仕様</t>
  </si>
  <si>
    <t>初代モンスターファームの合体については以下のような特徴がある。</t>
  </si>
  <si>
    <t>・モンスターの合体結果のモンスター種族についてはタイミング(月・週)ごとに固定</t>
  </si>
  <si>
    <t>　※合体モンスター同士の寿命も一応関係している</t>
  </si>
  <si>
    <t>　※ゆえに、表示されている確率はほぼ無関係</t>
  </si>
  <si>
    <t>　※モンスターファーム2のようにリセマラする必要がない親切設計</t>
  </si>
  <si>
    <t>・ティラノパープル＋スティンガー＋ドラゴンの牙のような特殊合体の場合、</t>
  </si>
  <si>
    <t>・合体相性は合体するモンスター同士の種族のみに影響する</t>
  </si>
  <si>
    <t>　　要するに、モンスターの種族のみで合体相性が決まるため、ジャアクソウなら「プラント」、</t>
  </si>
  <si>
    <t>　　レアモンスター(派生が「？？？」)ならそのモンスターの純血(「Main」の種族)でよい</t>
  </si>
  <si>
    <t>　※モンスターファーム2のようにモンスターの適正は無関係、パラメータも相性には無関係</t>
  </si>
  <si>
    <t>　※一部のみ、選択順序が反対の場合、相性が変化する組み合わせがある</t>
  </si>
  <si>
    <t>　　詳細は「データ表」を参照。「スクリプト」にも入力値次第で反映される</t>
  </si>
  <si>
    <t>・パラメータは相性には関係しないけれども、合体結果のモンスターには反映される</t>
  </si>
  <si>
    <t>　※このスクリプトツールの主な対象範囲、実際に使ってみて</t>
  </si>
  <si>
    <t>　※相性良い・普通・悪いともに合体モンスター同士の各パラメータの合計が「16の倍数-1」</t>
  </si>
  <si>
    <t>　　　(つまり合計から16で割った余りが15)になったときのボーナス値が最高倍率になる</t>
  </si>
  <si>
    <t>　※データ表のとおり、どういうわけか、相性が悪いほど高い倍率を拝みやすい</t>
  </si>
  <si>
    <t>　　相性良いの場合はいずれの場合もだいたいボーナス値がかかるため、</t>
  </si>
  <si>
    <t>　　　まぎれもない「確実に能力アップが見込める」組み合わせ</t>
  </si>
  <si>
    <t>　　相性普通の場合は余りの値が高いと高倍率の10%だけど、そうでない場合は</t>
  </si>
  <si>
    <t>　　　ボーナス低いか0という一長一短さ</t>
  </si>
  <si>
    <t>　　相性悪いは両極端で、余りの値が14か15でないとボーナス一切なし</t>
  </si>
  <si>
    <t>　　　中でも、相性悪いの余り15の時だけボーナス最高値の30%がある</t>
  </si>
  <si>
    <t>・上記、相性悪いの時に超高倍率ボーナスがあるけれども、相性は「潜在値」にも</t>
  </si>
  <si>
    <t>　影響するため、相性やパラメータを気にせずに合体する必要が出てくる場合もある</t>
  </si>
  <si>
    <t>　※「潜在値」は育成時の能力上昇値に影響する</t>
  </si>
  <si>
    <t>　　移植版ではこのバグは修正されている(削除されたという噂はおそらくデマ)</t>
  </si>
  <si>
    <t>　※ぶっちゃけ、合体するモンスはテキトーに相性良いか普通同士でも合体を繰り返し、</t>
  </si>
  <si>
    <t>　　最後に相性悪いの最高倍率合体をすればいいんでないの？という安直な感想</t>
  </si>
  <si>
    <t>・最後に、合体後モンスターの技については合体したモンスター同士が覚えている技に影響</t>
  </si>
  <si>
    <t>　※合体における唯一のランダム要素、修得技厳選するのならここで初めてリセマラ必須</t>
  </si>
  <si>
    <t>　※なお、上位技(例えばクロー投げ)を継承し下位技(つまりクロー)を継承しない場合、</t>
  </si>
  <si>
    <t>　　移植版はこのバグについては修正済</t>
  </si>
  <si>
    <t>変更履歴</t>
  </si>
  <si>
    <t>図鑑完成。特殊個体についてはキリがないので入れない方針。</t>
  </si>
  <si>
    <t>誤記修正。。。</t>
  </si>
  <si>
    <t>フォント変更に伴う行幅変更を忘れたので調整。遅ぇよ今になってやるな案件。。。</t>
  </si>
  <si>
    <t>図鑑のG回復速度まで挿入。標準の能力なども含め、以下の点に留意。</t>
  </si>
  <si>
    <t>・特殊CDなどによる特殊補正はCDによるので無視。あくまで普通のやつ。合体結果なんかは特にそう。</t>
  </si>
  <si>
    <t>・レアもどちらかというと普通のやつ。MF1では特に純血準拠なのでそれを優先。</t>
  </si>
  <si>
    <t>　発見されているCDの関係上、値が違っているものも中に入るけれども、例外はそういう場合のみ。</t>
  </si>
  <si>
    <t>各シートで誤記や修正漏れなどを修正。</t>
  </si>
  <si>
    <t>フォーマットも調整。</t>
  </si>
  <si>
    <t>シート「MF1図鑑」へデータ入力。</t>
  </si>
  <si>
    <t>棚上げにしていた合体結果への反映もシート「スクリプト」に実施完了。</t>
  </si>
  <si>
    <t>シート「組合マトリクス」を追加。</t>
  </si>
  <si>
    <t>シート名「隠し種解禁法」を「モンスターメモ」に変更し、情報を追加。</t>
  </si>
  <si>
    <t>シート「相性マスタ」の相性タイプ表でラウーがオミットされていたので改修。</t>
  </si>
  <si>
    <t>シート「相性スクリプト」と「合体結果スクリプト」を合体。</t>
  </si>
  <si>
    <t>シート名は「スクリプト」に原点回帰(？)。</t>
  </si>
  <si>
    <t>シート「隠し種解禁法」追加。</t>
  </si>
  <si>
    <t>シート「合体結果スクリプト」追加。</t>
  </si>
  <si>
    <t>シート「合体パターン法則」追加。合体パターンのマスタデータを兼ねる。</t>
  </si>
  <si>
    <t>フォントをメイリオさんに変更。</t>
  </si>
  <si>
    <t>シート「MF1図鑑」追加。モンスターの図鑑搭載。</t>
  </si>
  <si>
    <t>伴い、「相性スクリプト」を派生からも引き出せるようにした。</t>
  </si>
  <si>
    <t>まだシート「MF1図鑑」へのデータ入力が間に合っていないので、</t>
  </si>
  <si>
    <t>合体結果への反映についてはまだまだこれから。</t>
  </si>
  <si>
    <t>次期バージョン見越してシート名「スクリプト」を「相性スクリプト」に変更。</t>
  </si>
  <si>
    <t>シート名「データ表」を「相性マスタ」に変更。</t>
  </si>
  <si>
    <t>シート「相性スクリプト」と「相性マスタ」のレイアウトを調整。</t>
  </si>
  <si>
    <t>誤記修正。</t>
  </si>
  <si>
    <t>初版。レイアウトを調整して公開。</t>
  </si>
  <si>
    <t xml:space="preserve">No.  </t>
  </si>
  <si>
    <t xml:space="preserve">名前  </t>
  </si>
  <si>
    <t xml:space="preserve">Main  </t>
  </si>
  <si>
    <t xml:space="preserve">Sub  </t>
  </si>
  <si>
    <t>再生条件</t>
  </si>
  <si>
    <t xml:space="preserve">寿命  </t>
  </si>
  <si>
    <t xml:space="preserve">成長  </t>
  </si>
  <si>
    <t>まじめ</t>
  </si>
  <si>
    <t>G回</t>
  </si>
  <si>
    <t>初期技</t>
  </si>
  <si>
    <t>基礎値</t>
  </si>
  <si>
    <t>成長適正</t>
  </si>
  <si>
    <t>備考</t>
  </si>
  <si>
    <t>ラ</t>
  </si>
  <si>
    <t>力</t>
  </si>
  <si>
    <t>丈</t>
  </si>
  <si>
    <t>命</t>
  </si>
  <si>
    <t>避</t>
  </si>
  <si>
    <t>賢</t>
  </si>
  <si>
    <t>再生CD</t>
  </si>
  <si>
    <t>ディノ</t>
  </si>
  <si>
    <t>なし</t>
  </si>
  <si>
    <t>普通弱</t>
  </si>
  <si>
    <t>命中</t>
  </si>
  <si>
    <t>D</t>
  </si>
  <si>
    <t>C</t>
  </si>
  <si>
    <t>B</t>
  </si>
  <si>
    <t>アンキロックス</t>
  </si>
  <si>
    <t>ゴーレム</t>
  </si>
  <si>
    <t>晩成弱</t>
  </si>
  <si>
    <t>大ダメージ</t>
  </si>
  <si>
    <t>A</t>
  </si>
  <si>
    <t>E</t>
  </si>
  <si>
    <t>ライディーン</t>
  </si>
  <si>
    <t>ライガー</t>
  </si>
  <si>
    <t>早熟弱</t>
  </si>
  <si>
    <t>プテラノピクス</t>
  </si>
  <si>
    <t>ピクシー</t>
  </si>
  <si>
    <t>遠距離</t>
  </si>
  <si>
    <t>カッチュウサウル</t>
  </si>
  <si>
    <t>ワーム</t>
  </si>
  <si>
    <t>スカシトカゲ</t>
  </si>
  <si>
    <t>ゲル</t>
  </si>
  <si>
    <t>GD</t>
  </si>
  <si>
    <t>マスタード</t>
  </si>
  <si>
    <t>スエゾー</t>
  </si>
  <si>
    <t>ブチサウラ</t>
  </si>
  <si>
    <t>ハム</t>
  </si>
  <si>
    <t>ガリニクス</t>
  </si>
  <si>
    <t>ガリ</t>
  </si>
  <si>
    <t>晩成持続</t>
  </si>
  <si>
    <t>ブラックディノ</t>
  </si>
  <si>
    <t>モノリス</t>
  </si>
  <si>
    <t>普通持続</t>
  </si>
  <si>
    <t>ティラノパープル</t>
  </si>
  <si>
    <t>ナーガ</t>
  </si>
  <si>
    <t>アロハノサウルス</t>
  </si>
  <si>
    <t>プラント</t>
  </si>
  <si>
    <t>早熟持続</t>
  </si>
  <si>
    <t>ゲイシャノサウラ</t>
  </si>
  <si>
    <t>？？？</t>
  </si>
  <si>
    <t>ギャロップ</t>
  </si>
  <si>
    <t>アジャパノドン</t>
  </si>
  <si>
    <t>グランドバンカー</t>
  </si>
  <si>
    <t>ブルーマウンテン</t>
  </si>
  <si>
    <t>ヘビーダイアナ</t>
  </si>
  <si>
    <t>マグナビートル</t>
  </si>
  <si>
    <t>ポセイドン</t>
  </si>
  <si>
    <t>タイタン</t>
  </si>
  <si>
    <t>モアイゴン</t>
  </si>
  <si>
    <t>アメンホテプ</t>
  </si>
  <si>
    <t>ケンプファー</t>
  </si>
  <si>
    <t>マーブルガイ</t>
  </si>
  <si>
    <t>エコロガーディアン</t>
  </si>
  <si>
    <t>ブリーフマン</t>
  </si>
  <si>
    <t>デトナレックス</t>
  </si>
  <si>
    <t>トウテツ</t>
  </si>
  <si>
    <t>デトナクリス</t>
  </si>
  <si>
    <t>ヤクトハウンド</t>
  </si>
  <si>
    <t>アクアストライク</t>
  </si>
  <si>
    <t>モノアイ</t>
  </si>
  <si>
    <t>ハムライガー</t>
  </si>
  <si>
    <t>バロン</t>
  </si>
  <si>
    <t>テラードッグ</t>
  </si>
  <si>
    <t>ケルベロス</t>
  </si>
  <si>
    <t>エコノキックス</t>
  </si>
  <si>
    <t>ギンギライガー</t>
  </si>
  <si>
    <t>ディクシー</t>
  </si>
  <si>
    <t>ビーナス</t>
  </si>
  <si>
    <t>ミント</t>
  </si>
  <si>
    <t>ナハトファルター</t>
  </si>
  <si>
    <t>ナギサ</t>
  </si>
  <si>
    <t>スエコ</t>
  </si>
  <si>
    <t>セピアリエーヴル</t>
  </si>
  <si>
    <t>エンジェル</t>
  </si>
  <si>
    <t>プリズムシャドウ</t>
  </si>
  <si>
    <t>ラベンダーキール</t>
  </si>
  <si>
    <t>リーフ</t>
  </si>
  <si>
    <t>バニー</t>
  </si>
  <si>
    <t>プラチナ</t>
  </si>
  <si>
    <t>イヴ</t>
  </si>
  <si>
    <t>トカゲムシ</t>
  </si>
  <si>
    <t>イワムシ</t>
  </si>
  <si>
    <t>ブルードリル</t>
  </si>
  <si>
    <t>ベニシャクトリ</t>
  </si>
  <si>
    <t>グラスワーム</t>
  </si>
  <si>
    <t>ザザムワーム</t>
  </si>
  <si>
    <t>コロネ</t>
  </si>
  <si>
    <t>カメンワーム</t>
  </si>
  <si>
    <t>クロザザム</t>
  </si>
  <si>
    <t>ムラサキチュウ</t>
  </si>
  <si>
    <t>ハナシャクトリ</t>
  </si>
  <si>
    <t>タンク</t>
  </si>
  <si>
    <t>ウロコゲル</t>
  </si>
  <si>
    <t>イシガキゲル</t>
  </si>
  <si>
    <t>ミントジェラード</t>
  </si>
  <si>
    <t>ピンクジャム</t>
  </si>
  <si>
    <t>カンテンムシ</t>
  </si>
  <si>
    <t>メダマゼリー</t>
  </si>
  <si>
    <t>ネンドマン</t>
  </si>
  <si>
    <t>ゲルキゾク</t>
  </si>
  <si>
    <t>マグマグミ</t>
  </si>
  <si>
    <t>パー・プリン</t>
  </si>
  <si>
    <t>エコスライム</t>
  </si>
  <si>
    <t>ボーダー</t>
  </si>
  <si>
    <t>トリコ</t>
  </si>
  <si>
    <t>メロンボ</t>
  </si>
  <si>
    <t>イワゾー</t>
  </si>
  <si>
    <t>ツノマル</t>
  </si>
  <si>
    <t>ピンキー</t>
  </si>
  <si>
    <t>ムシメ</t>
  </si>
  <si>
    <t>スケゾー</t>
  </si>
  <si>
    <t>ガンバ</t>
  </si>
  <si>
    <t>オリオン</t>
  </si>
  <si>
    <t>アカメ</t>
  </si>
  <si>
    <t>ノリゾー</t>
  </si>
  <si>
    <t>プラムラー</t>
  </si>
  <si>
    <t>エステシャン</t>
  </si>
  <si>
    <t>ワクセイ</t>
  </si>
  <si>
    <t>アンコウ</t>
  </si>
  <si>
    <t>ウロコウサギ</t>
  </si>
  <si>
    <t>ロックブラット</t>
  </si>
  <si>
    <t>パルスコーン</t>
  </si>
  <si>
    <t>ヴァージアハピ</t>
  </si>
  <si>
    <t>トルクレンチ</t>
  </si>
  <si>
    <t>ブルーフレア</t>
  </si>
  <si>
    <t>クロスフォーアイ</t>
  </si>
  <si>
    <t>ハムオウジ</t>
  </si>
  <si>
    <t>ダークハム</t>
  </si>
  <si>
    <t>ラベンダーロック</t>
  </si>
  <si>
    <t>ハムリーフ</t>
  </si>
  <si>
    <t>ティーシャツ</t>
  </si>
  <si>
    <t>サンタ</t>
  </si>
  <si>
    <t>レクサス</t>
  </si>
  <si>
    <t>ウォーロック</t>
  </si>
  <si>
    <t>イヌガミ</t>
  </si>
  <si>
    <t>ピクセル</t>
  </si>
  <si>
    <t>ツチノコボクサー</t>
  </si>
  <si>
    <t>アクアリウス</t>
  </si>
  <si>
    <t>ヒトツメオウジ</t>
  </si>
  <si>
    <t>ガリオン</t>
  </si>
  <si>
    <t>ガリラス</t>
  </si>
  <si>
    <t>シオンカメン</t>
  </si>
  <si>
    <t>カラフルマスク</t>
  </si>
  <si>
    <t>ホッケー</t>
  </si>
  <si>
    <t>クマドリー</t>
  </si>
  <si>
    <t>アマノガワ</t>
  </si>
  <si>
    <t>ジュラスウォール</t>
  </si>
  <si>
    <t>ランドオベリスク</t>
  </si>
  <si>
    <t>ブルースポンジ</t>
  </si>
  <si>
    <t>ロンパーウォール</t>
  </si>
  <si>
    <t>ソボロベント</t>
  </si>
  <si>
    <t>アイスキャンディ</t>
  </si>
  <si>
    <t>スタイルフォーム</t>
  </si>
  <si>
    <t>ワイルドブロック</t>
  </si>
  <si>
    <t>バロックス</t>
  </si>
  <si>
    <t>アスファール</t>
  </si>
  <si>
    <t>ワカクサケンザイ</t>
  </si>
  <si>
    <t>クロシロ</t>
  </si>
  <si>
    <t>アオゾラ</t>
  </si>
  <si>
    <t>ラクガキモノ</t>
  </si>
  <si>
    <t>スティンガー</t>
  </si>
  <si>
    <t>トライデント</t>
  </si>
  <si>
    <t>ストライクリパー</t>
  </si>
  <si>
    <t>ディアナリパー</t>
  </si>
  <si>
    <t>テロルシザーズ</t>
  </si>
  <si>
    <t>アクアシザーズ</t>
  </si>
  <si>
    <t>サイクロップス</t>
  </si>
  <si>
    <t>エッジホッグ</t>
  </si>
  <si>
    <t>バズラ</t>
  </si>
  <si>
    <t>レッドアイ</t>
  </si>
  <si>
    <t>ジャングラー</t>
  </si>
  <si>
    <t>カリビアン</t>
  </si>
  <si>
    <t>セイラー</t>
  </si>
  <si>
    <t>ウロコクサ</t>
  </si>
  <si>
    <t>ガンセキソウ</t>
  </si>
  <si>
    <t>ブルーフラワー</t>
  </si>
  <si>
    <t>ベニヒメソウ</t>
  </si>
  <si>
    <t>ウスバカゲソウ</t>
  </si>
  <si>
    <t>オボロゲソウ</t>
  </si>
  <si>
    <t>ヒネクレソウ</t>
  </si>
  <si>
    <t>ウサギソウ</t>
  </si>
  <si>
    <t>キンプンソウ</t>
  </si>
  <si>
    <t>モノクロッカス</t>
  </si>
  <si>
    <t>ジャアクソウ</t>
  </si>
  <si>
    <t>トカイノハナ</t>
  </si>
  <si>
    <t>ボンサイ</t>
  </si>
  <si>
    <t>ジハード</t>
  </si>
  <si>
    <t>ドラゴン</t>
  </si>
  <si>
    <t>あり</t>
  </si>
  <si>
    <t>晩成強</t>
  </si>
  <si>
    <t>ガリエル</t>
  </si>
  <si>
    <t>ラグナロックス</t>
  </si>
  <si>
    <t>普通強</t>
  </si>
  <si>
    <t>テクノドラゴン</t>
  </si>
  <si>
    <t>ヘンガー</t>
  </si>
  <si>
    <t>早熟強</t>
  </si>
  <si>
    <t>アポカリプス</t>
  </si>
  <si>
    <t>スエゾーマニア</t>
  </si>
  <si>
    <t>マジン</t>
  </si>
  <si>
    <t>ガデューカ</t>
  </si>
  <si>
    <t>クロロマン</t>
  </si>
  <si>
    <t>ガトリングブロー</t>
  </si>
  <si>
    <t>アルデバラン</t>
  </si>
  <si>
    <t>ゾンビ</t>
  </si>
  <si>
    <t>ラストバンチョー</t>
  </si>
  <si>
    <t>オメガレックス</t>
  </si>
  <si>
    <t>ガイアー</t>
  </si>
  <si>
    <t>プロトメサイアー</t>
  </si>
  <si>
    <t>ダークヘンガー</t>
  </si>
  <si>
    <t>マグネティックス</t>
  </si>
  <si>
    <t>ワン</t>
  </si>
  <si>
    <t>ニャー</t>
  </si>
  <si>
    <t>ママニャー</t>
  </si>
  <si>
    <t>バスニャー</t>
  </si>
  <si>
    <t>ミミニャー</t>
  </si>
  <si>
    <t>センシュ</t>
  </si>
  <si>
    <t>キング</t>
  </si>
  <si>
    <t>サンプラザ</t>
  </si>
  <si>
    <t>ラウロック</t>
  </si>
  <si>
    <t>ラウー</t>
  </si>
  <si>
    <t>ウッキー</t>
  </si>
  <si>
    <t>ボス</t>
  </si>
  <si>
    <t>ラウレシアン</t>
  </si>
  <si>
    <t>トガリア</t>
  </si>
  <si>
    <t>ムッキーニ</t>
  </si>
  <si>
    <t>オ・ヤージ</t>
  </si>
  <si>
    <t>ゴースト</t>
  </si>
  <si>
    <t>チョンマゲ</t>
  </si>
  <si>
    <t>ラクガキ</t>
  </si>
  <si>
    <t>ハエツキ</t>
  </si>
  <si>
    <t>ラクガキツー</t>
  </si>
  <si>
    <t>ナンゴクラクガキ</t>
  </si>
  <si>
    <t>ディスク</t>
  </si>
  <si>
    <t>ヴィゴール</t>
  </si>
  <si>
    <t>タイヤン</t>
  </si>
  <si>
    <t>合体マトリクス</t>
  </si>
  <si>
    <t>M＼S</t>
  </si>
  <si>
    <t>基本的には、そのモンスターがそのまま引き継がれる形となるけれども、MF1にはいてMF2にはいないモンスターもいるので、それらはどのように変化するか記載する。</t>
  </si>
  <si>
    <t>ディノ → ロードランナー</t>
  </si>
  <si>
    <t>メインもサブもディノとある箇所は全部ロードランナーに置換されると思って問題ない</t>
  </si>
  <si>
    <t>レアモン → 同種の純血</t>
  </si>
  <si>
    <t>能力アップボーナス補正が強いのが特徴</t>
  </si>
  <si>
    <t>プロトメサイアー → 再生不可</t>
  </si>
  <si>
    <t>ディスク種はいずれもナイトン種のレアモンスターに</t>
  </si>
  <si>
    <t>ヴィゴール → ドリブラー</t>
  </si>
  <si>
    <t>タイヤン → ラジアル</t>
  </si>
  <si>
    <t>ワーム羽化について</t>
  </si>
  <si>
    <t>前提条件</t>
  </si>
  <si>
    <t>6月3週に、3歳、Cランク以下、忠誠度100以上のワーム種がファームにいること</t>
  </si>
  <si>
    <t>6月3週は休養を取り、6月4週を迎えた際に疲労度0、ストレスは30未満であること</t>
  </si>
  <si>
    <t>イベント</t>
  </si>
  <si>
    <t>ワーム種がまゆを作る。</t>
  </si>
  <si>
    <t>ワーム派生種である「マグナビートル」「ナハトファルター」「カンテンムシ」「トルクレンチ」「ツチノコボクサー」</t>
  </si>
  <si>
    <t>「ソボロベント」「テロルシザーズ」のいずれかへと変化し、さらに寿命が100週増える。</t>
  </si>
  <si>
    <t>特記事項</t>
  </si>
  <si>
    <t>パラメータは引継ぎで適正値・技は変化後のモンスターのものに差し替え。まじめ・G回復なども引継ぎ。</t>
  </si>
  <si>
    <t>また、「カッチュウサウル」「ヤクトハウンド」「ワーム」「ムシメ」「ウスバカゲソウ」にはならない。</t>
  </si>
  <si>
    <t>寿命増加時の計算について</t>
  </si>
  <si>
    <t>寿命はベース値として各種族ごとに決まった値が設定されており、その値から個体値補正として0～100の間の値が加わる(単位は週)</t>
  </si>
  <si>
    <t>4月4週のチャレンジ杯(春)(Bランク)に優勝したことがある</t>
  </si>
  <si>
    <t>イベント1</t>
  </si>
  <si>
    <t>7月中に、Aランクのモンスターがファームにいると協会特別招待試合(夏)に招待される</t>
  </si>
  <si>
    <t>イベント2</t>
  </si>
  <si>
    <t>8月4週の協会特別招待試合(夏)(Aランク)に出場し、勝利すると「ドラゴンの牙」を入手</t>
  </si>
  <si>
    <t>解放条件</t>
  </si>
  <si>
    <t>「ティラノパープル」と「スティンガー」の合体の隠し味に「ドラゴンの牙」を使用する</t>
  </si>
  <si>
    <t>4月4週のチャレンジ杯(春)(Bランク)に出てくる対戦相手のドラゴンは、Bランクにしてはかなり強いので注意</t>
  </si>
  <si>
    <t>それに勝てるようなら8月4週のドラゴンにも勝てると思われる(大体同じぐらいの強さ)</t>
  </si>
  <si>
    <t>Cランク以上、人気40以上</t>
  </si>
  <si>
    <t>1月2週にセキトバへの冒険に行く</t>
  </si>
  <si>
    <t>セキトバの冒険で「古の鏡」を入手する(賢さ少なくとも200以上)</t>
  </si>
  <si>
    <t>「ガリ」と「モノリス」の合体の隠し味に「古の鏡」を使用する</t>
  </si>
  <si>
    <t>9月中に、「古の鏡」所持でAランクのモンスターがファームにいると協会特別招待試合(秋)に招待される</t>
  </si>
  <si>
    <t>セキトバへの冒険に行ったことがある</t>
  </si>
  <si>
    <t>10月2週にレマへの冒険に行く</t>
  </si>
  <si>
    <t>レマでの冒険で「土偶の右手」「土偶の左手」「土偶の右足」「土偶の左足」を入手する(場所によっては賢さ不問)</t>
  </si>
  <si>
    <t>イベント3</t>
  </si>
  <si>
    <t>1月中に、「土偶の右手」「土偶の左手」「土偶の右足」「土偶の左足」所持でAランクのモンスターがファームにいると</t>
  </si>
  <si>
    <t>協会特別招待試合(冬)に招待される</t>
  </si>
  <si>
    <t>イベント4</t>
  </si>
  <si>
    <t>2月4週の協会特別招待試合(冬)(Aランク)に出場し、勝利すると「土偶の頭」を入手</t>
  </si>
  <si>
    <t>直後のイベントで「土偶の右手」「土偶の左手」「土偶の右足」「土偶の左足」「土偶の頭」を消費、「土偶」を入手</t>
  </si>
  <si>
    <t>イベント5</t>
  </si>
  <si>
    <t>イベント6</t>
  </si>
  <si>
    <t>レマでの冒険で石碑を調べると、モンスターにヘンガーマークが付く(「土偶」所持で賢さ500以上)</t>
  </si>
  <si>
    <t>ヘンガーマークつきのモンスターを合体モンスター1にして合体の隠し味に「土偶」を使用する</t>
  </si>
  <si>
    <t>今作で最も条件をそろえるのがややこしくて大変なモンスター</t>
  </si>
  <si>
    <t>ただし、マジン種を解放していれば「ガトリングブロー」を再生し、合体することで解放することも可能なので……</t>
  </si>
  <si>
    <t>初めてアイテムショップに行った時から200週経過したあとのアイテムショップに行く(新アイテム入荷)</t>
  </si>
  <si>
    <t>さらに前回新アイテムが入荷した時から200週経過したあとのアイテムショップに行く(新アイテム入荷)</t>
  </si>
  <si>
    <t>上述の新アイテム入荷を全部で5回行う</t>
  </si>
  <si>
    <t>さらにもう一度、上述の新アイテム入荷を行うと、「ニャーニャー人形」がショップに並ぶ　(所要時間は25年きっかし)</t>
  </si>
  <si>
    <t>「ニャーニャー人形」を買う(1000G)</t>
  </si>
  <si>
    <t>合体の隠し味に「ニャーニャー人形」を使用する</t>
  </si>
  <si>
    <t>長い時間をかけて買うだけの条件、モンスターの条件も必要なし</t>
  </si>
  <si>
    <t>200週経過した後でもアイテムショップに行くタイミングがずれると25年きっかしにならないことになるので注意</t>
  </si>
  <si>
    <t>7月2週にカララギへの冒険に行く</t>
  </si>
  <si>
    <t>カララギでの冒険で「マジックバナナ」を入手する(賢さ不問)</t>
  </si>
  <si>
    <t>育成方針が「超溺愛」同士のモンスターの合体の隠し味に「マジックバナナ」を使用する</t>
  </si>
  <si>
    <t>モンスターが死亡する</t>
  </si>
  <si>
    <t>新しいモンスターを育て、大会に出場させる。(勝敗は不問)</t>
  </si>
  <si>
    <t>モンスターに確率でドクロマークがつく。</t>
  </si>
  <si>
    <t>ちなみに、ドクロマークの付与率は1/16。苦行。モンスターぬっ●ろして苦行の確率アタックとか鬼畜の極み。</t>
  </si>
  <si>
    <t>※PS版から存在している条件。初代モンスターファームはもともと解析が進んでいなかったため、ここまでの条件は判明していなかった。</t>
  </si>
  <si>
    <t>　移植版になってから有志による解析でこの条件があることが判明した。(PS版でも同様の条件)</t>
  </si>
  <si>
    <t>人気80以上の純血の「モノリス」がいる</t>
  </si>
  <si>
    <t>大会に出た結果、人気が65以下になるようにすると落書きされ、「ラクガキモノ」となる</t>
  </si>
  <si>
    <t>「ラクガキモノ」を合体モンスター1にして合体する</t>
  </si>
  <si>
    <t>合体する「ラクガキモノ」の忠誠度が101以上だと合体結果は「ラクガキ」に、100以下だと「ラクガキツー」となる</t>
  </si>
  <si>
    <t>人気を落とすのなら低いランク大会に出せば早い(全棄権するとさらに早い)。忠誠度も下げられる。</t>
  </si>
  <si>
    <t>隠し種であるにもかかわらず、最初から解放済みです</t>
  </si>
  <si>
    <t>合体モンスター相性表</t>
  </si>
  <si>
    <t>パラメータ計算表</t>
  </si>
  <si>
    <t>合体結果パターン表</t>
  </si>
  <si>
    <t>合体モンスター種1</t>
  </si>
  <si>
    <t>パラ1</t>
  </si>
  <si>
    <t>パラ2</t>
  </si>
  <si>
    <t>合計</t>
  </si>
  <si>
    <t>mod16</t>
  </si>
  <si>
    <t>bonus</t>
  </si>
  <si>
    <t>実値</t>
  </si>
  <si>
    <t>月＼週</t>
  </si>
  <si>
    <t>ライフ</t>
  </si>
  <si>
    <t>合体モンスター種2</t>
  </si>
  <si>
    <t>ちから</t>
  </si>
  <si>
    <t>丈夫さ</t>
  </si>
  <si>
    <t>合体相性</t>
  </si>
  <si>
    <t>回避</t>
  </si>
  <si>
    <t>合体後希望</t>
  </si>
  <si>
    <t>かしこさ</t>
  </si>
  <si>
    <t>-</t>
  </si>
  <si>
    <t>%</t>
  </si>
  <si>
    <t>※切捨</t>
  </si>
  <si>
    <t>合体結果モンスター表</t>
  </si>
  <si>
    <t>　</t>
  </si>
  <si>
    <t>適当な説明</t>
  </si>
  <si>
    <t>合体モンスターの相性表。</t>
  </si>
  <si>
    <t>合体モンスター種1・2</t>
  </si>
  <si>
    <t>合体するモンスター種の入力欄。</t>
  </si>
  <si>
    <t>合体相性とボーナスの条件(剰余15とか)は派生は影響しない。</t>
  </si>
  <si>
    <t>合体結果パターンは派生を気にするのでどのモンスター種同士の合体かを特定する必要あり。</t>
  </si>
  <si>
    <t>合体モンスター種1・2から導き出されたモンスター間の相性。自動計算。</t>
  </si>
  <si>
    <t>合体するモンスター同士のメイン側に依存し、合体後モンスターに反映されるボーナス値に影響。</t>
  </si>
  <si>
    <t>合体結果パターンに関係なく合体結果に希望したいモンスター。</t>
  </si>
  <si>
    <t>合体後モンスターに加算される実際の補正値です。</t>
  </si>
  <si>
    <t>--------</t>
  </si>
  <si>
    <t>合体結果モンスター表の一番左に表示。合体結果にレアモンは不可なので純血判定。</t>
  </si>
  <si>
    <t>※「合計」*「bonus」/100、小数点以下切り捨て</t>
  </si>
  <si>
    <t>合体結果モンスターへのボーナス値を計算する表。</t>
  </si>
  <si>
    <t>この値が合体後モンスターのベース値へと加算されます。</t>
  </si>
  <si>
    <t>パラ1・パラ2・合計</t>
  </si>
  <si>
    <t>モンスター1と2のパラメータの各入力欄とその合計。</t>
  </si>
  <si>
    <t>合体後希望と合体モンスター種1・2の合体結果を網羅したモンスターの表。</t>
  </si>
  <si>
    <t>合計さえ間違ってなければパラ1とパラ2の入力値はテキトーでも構いません。</t>
  </si>
  <si>
    <t>表の値は各モンスターのベース値をパラメータ計算式の計算結果の和。</t>
  </si>
  <si>
    <t>合体モンスター相性表の入力と対応していなければいけないとかもないです。</t>
  </si>
  <si>
    <t>なんらかの合体用隠し味を使うとこの値からさらに補正がかかる。</t>
  </si>
  <si>
    <t>そういったことで最大値・最小値チェックは実装していません。</t>
  </si>
  <si>
    <t>※隠し味補正は古代像シリーズだけとは限らない</t>
  </si>
  <si>
    <t>「合計」を16で割った余りの数値です。</t>
  </si>
  <si>
    <t>月＼週 ごとの合体パターンの再現結果表。</t>
  </si>
  <si>
    <t>「mod16」と左の「合体相性」から算出された合体後のボーナス補正率(つまり%)です。</t>
  </si>
  <si>
    <t>シート「合体パターン法則」のほうがある程度詳しいので参照。</t>
  </si>
  <si>
    <t>後に選ぶ方</t>
  </si>
  <si>
    <t>相性タイプ所属モンスター</t>
  </si>
  <si>
    <t>先</t>
  </si>
  <si>
    <t>悪い</t>
  </si>
  <si>
    <t>普通</t>
  </si>
  <si>
    <t>に</t>
  </si>
  <si>
    <t>良い</t>
  </si>
  <si>
    <t>良い※</t>
  </si>
  <si>
    <t>選</t>
  </si>
  <si>
    <t>ぶ</t>
  </si>
  <si>
    <t>方</t>
  </si>
  <si>
    <t>F</t>
  </si>
  <si>
    <t>普通※</t>
  </si>
  <si>
    <t>相性</t>
  </si>
  <si>
    <t>モンス種</t>
  </si>
  <si>
    <t>相性タイプ</t>
  </si>
  <si>
    <t>合体パターンの結果について</t>
  </si>
  <si>
    <t xml:space="preserve">週＼月 </t>
  </si>
  <si>
    <t>※Mon1.Mainは合体モンスター1のメインの種類という意味。例えばハムリーフがMon1ならハムがMon1.Mainを意味する</t>
  </si>
  <si>
    <t>※レアモンスターは純血として扱うのでみんな大好きギンギライガーは合体時にはライガー×ライガーとして扱われるためMainもSubもライガー扱い。</t>
  </si>
  <si>
    <t>パターン</t>
  </si>
  <si>
    <t>数</t>
  </si>
  <si>
    <t>抽選1</t>
  </si>
  <si>
    <t>抽選2</t>
  </si>
  <si>
    <t>寿命判定</t>
  </si>
  <si>
    <t>Mon1.Main × Mon2.Main</t>
  </si>
  <si>
    <t>Mon1.Main × Mon2.Sub</t>
  </si>
  <si>
    <t>Mon2</t>
  </si>
  <si>
    <t>Mon1</t>
  </si>
  <si>
    <t>Mon1.Sub × Mon2.Main</t>
  </si>
  <si>
    <t>Mon1.Sub × Mon2.Sub</t>
  </si>
  <si>
    <t>Mon1.Sub</t>
  </si>
  <si>
    <t>Mon2.Main × Mon1.Main</t>
  </si>
  <si>
    <t>Mon2.Main × Mon1.Sub</t>
  </si>
  <si>
    <t>Mon2.Sub × Mon1.Main</t>
  </si>
  <si>
    <t>Mon2.Sub × Mon1.Sub</t>
  </si>
  <si>
    <t>Mon2.Sub</t>
  </si>
  <si>
    <t>例として、これを 合体モンスター1：パルスコーン(ハム×ライガー) と合体モンスター2：リーフ(ピクシー×プラント) で当てはめてみると、</t>
  </si>
  <si>
    <t>ハム×ピクシー</t>
  </si>
  <si>
    <t>＝ヴァージアハピ</t>
  </si>
  <si>
    <t>ハム×プラント</t>
  </si>
  <si>
    <t>＝ハムリーフ</t>
  </si>
  <si>
    <t>ライガー×ピクシー</t>
  </si>
  <si>
    <t>＝デトナクリス</t>
  </si>
  <si>
    <t>ライガー×プラント</t>
  </si>
  <si>
    <t>＝エコノキックス</t>
  </si>
  <si>
    <t>ピクシー×ハム</t>
  </si>
  <si>
    <t>＝セピアリエーヴル</t>
  </si>
  <si>
    <t>ピクシー×ライガー</t>
  </si>
  <si>
    <t>＝ミント</t>
  </si>
  <si>
    <t>プラント×ハム</t>
  </si>
  <si>
    <t>＝ウサギソウ</t>
  </si>
  <si>
    <t>プラント×ライガー</t>
  </si>
  <si>
    <t>＝ブルーフラワー</t>
  </si>
  <si>
    <t>となる。</t>
  </si>
  <si>
    <t>その場合の残り寿命の判定も、合体モンスター1か2のどちらかのモンスターの寿命が参照される。</t>
  </si>
  <si>
    <t>と、通常のモンスター種であればこれで終わりなんだけれども、隠し種が絡む場合はさらに面倒なことになっている。</t>
  </si>
  <si>
    <t>ドラゴン×ディノ</t>
  </si>
  <si>
    <t>＝ERROR！</t>
  </si>
  <si>
    <t>ドラゴン×ガリ</t>
  </si>
  <si>
    <t>＝ガリエル</t>
  </si>
  <si>
    <t>ヘンガー×ディノ</t>
  </si>
  <si>
    <t>＝オメガレックス</t>
  </si>
  <si>
    <t>ヘンガー×ガリ</t>
  </si>
  <si>
    <t>＝プロトメサイアー</t>
  </si>
  <si>
    <t>ディノ×ドラゴン</t>
  </si>
  <si>
    <t>ディノ×ヘンガー</t>
  </si>
  <si>
    <t>ガリ×ドラゴン</t>
  </si>
  <si>
    <t>ガリ×ヘンガー</t>
  </si>
  <si>
    <t>といった具合になる。</t>
  </si>
  <si>
    <t>パターン.Aの場合は抽選2はいるけれども抽選1には該当のモンスターがいないという結果になっている。</t>
  </si>
  <si>
    <t>と、見ての通りだけれども、合体する元のモンスターか、いずれかのSub側の純血が誕生するパターンになっている。</t>
  </si>
  <si>
    <t>上述の通りなので気にしなくてよい。</t>
  </si>
  <si>
    <t>ドクロマークつきのモンスターを合体モンスター1にして合体する</t>
    <phoneticPr fontId="6"/>
  </si>
  <si>
    <t>モンスターファーム2へのモンスター引継ぎ(モンスターファーム2石盤再生)</t>
    <phoneticPr fontId="6"/>
  </si>
  <si>
    <t>記載ミスがあったので修正。</t>
    <rPh sb="0" eb="2">
      <t>キサイ</t>
    </rPh>
    <rPh sb="10" eb="12">
      <t>シュウセイ</t>
    </rPh>
    <phoneticPr fontId="6"/>
  </si>
  <si>
    <t>ついでにリマスター版MF2もとうの昔に出ているので未来形の記載を全撤去。</t>
    <rPh sb="9" eb="10">
      <t>バン</t>
    </rPh>
    <rPh sb="17" eb="18">
      <t>ムカシ</t>
    </rPh>
    <rPh sb="19" eb="20">
      <t>デ</t>
    </rPh>
    <rPh sb="25" eb="28">
      <t>ミライケイ</t>
    </rPh>
    <rPh sb="29" eb="31">
      <t>キサイ</t>
    </rPh>
    <rPh sb="32" eb="33">
      <t>ゼン</t>
    </rPh>
    <rPh sb="33" eb="35">
      <t>テッキョ</t>
    </rPh>
    <phoneticPr fontId="6"/>
  </si>
  <si>
    <t>移植版ではモノリスのすり替えバグができなくなっているのでここでは割愛(ウェブページのほうを参照)</t>
    <rPh sb="45" eb="47">
      <t>サンショウ</t>
    </rPh>
    <phoneticPr fontId="6"/>
  </si>
  <si>
    <t>「アルタケーキ」を7個以上食べさせれば早く「超溺愛」モンスターが作れる</t>
    <rPh sb="11" eb="13">
      <t>イジョウ</t>
    </rPh>
    <phoneticPr fontId="6"/>
  </si>
  <si>
    <t>「マジックバナナ」は出るところなら比較的ア●みたいに出るので……正直バナナはゴミ</t>
    <phoneticPr fontId="6"/>
  </si>
  <si>
    <t>久しぶりに更新したのでメジャーバージョンアップ。</t>
    <rPh sb="0" eb="1">
      <t>ヒサ</t>
    </rPh>
    <rPh sb="5" eb="7">
      <t>コウシン</t>
    </rPh>
    <phoneticPr fontId="6"/>
  </si>
  <si>
    <t>合計</t>
    <rPh sb="0" eb="2">
      <t>ゴウケイ</t>
    </rPh>
    <phoneticPr fontId="6"/>
  </si>
  <si>
    <t>テクモヤマ</t>
    <phoneticPr fontId="6"/>
  </si>
  <si>
    <t>ブリーフマン(赤)</t>
    <rPh sb="7" eb="8">
      <t>アカ</t>
    </rPh>
    <phoneticPr fontId="6"/>
  </si>
  <si>
    <t>シロ</t>
    <phoneticPr fontId="6"/>
  </si>
  <si>
    <t>キンキライガー</t>
    <phoneticPr fontId="6"/>
  </si>
  <si>
    <t>エクスプレス</t>
    <phoneticPr fontId="6"/>
  </si>
  <si>
    <t>エクスプレス(赤)</t>
    <rPh sb="7" eb="8">
      <t>アカ</t>
    </rPh>
    <phoneticPr fontId="6"/>
  </si>
  <si>
    <t>ボーダー(赤)</t>
    <rPh sb="5" eb="6">
      <t>アカ</t>
    </rPh>
    <phoneticPr fontId="6"/>
  </si>
  <si>
    <t>ティーシャツ(黒)</t>
    <rPh sb="7" eb="8">
      <t>クロ</t>
    </rPh>
    <phoneticPr fontId="6"/>
  </si>
  <si>
    <t>セイラー(金)</t>
    <rPh sb="5" eb="6">
      <t>キン</t>
    </rPh>
    <phoneticPr fontId="6"/>
  </si>
  <si>
    <t>トカイノハナ(白)</t>
    <rPh sb="7" eb="8">
      <t>シロ</t>
    </rPh>
    <phoneticPr fontId="6"/>
  </si>
  <si>
    <t>ムー</t>
    <phoneticPr fontId="6"/>
  </si>
  <si>
    <t>アポカリプス(白)</t>
    <rPh sb="7" eb="8">
      <t>シロ</t>
    </rPh>
    <phoneticPr fontId="6"/>
  </si>
  <si>
    <t>スケルトン</t>
    <phoneticPr fontId="6"/>
  </si>
  <si>
    <t>マグネティックス(赤)</t>
    <rPh sb="9" eb="10">
      <t>アカ</t>
    </rPh>
    <phoneticPr fontId="6"/>
  </si>
  <si>
    <t>コミ</t>
    <phoneticPr fontId="6"/>
  </si>
  <si>
    <t>チョンマゲ(白)</t>
    <rPh sb="6" eb="7">
      <t>シロ</t>
    </rPh>
    <phoneticPr fontId="6"/>
  </si>
  <si>
    <t>ディスカーマー</t>
    <phoneticPr fontId="6"/>
  </si>
  <si>
    <t>ゴーレム</t>
    <phoneticPr fontId="6"/>
  </si>
  <si>
    <t>ライガー</t>
    <phoneticPr fontId="6"/>
  </si>
  <si>
    <t>ワーム</t>
    <phoneticPr fontId="6"/>
  </si>
  <si>
    <t>ゲル</t>
    <phoneticPr fontId="6"/>
  </si>
  <si>
    <t>ハム</t>
    <phoneticPr fontId="6"/>
  </si>
  <si>
    <t>ナーガ</t>
    <phoneticPr fontId="6"/>
  </si>
  <si>
    <t>プラント</t>
    <phoneticPr fontId="6"/>
  </si>
  <si>
    <t>ドラゴン</t>
    <phoneticPr fontId="6"/>
  </si>
  <si>
    <t>ヘンガー</t>
    <phoneticPr fontId="6"/>
  </si>
  <si>
    <t>ゴースト</t>
    <phoneticPr fontId="6"/>
  </si>
  <si>
    <t>ディスク</t>
    <phoneticPr fontId="6"/>
  </si>
  <si>
    <t>移植版追加モンスター</t>
    <rPh sb="0" eb="5">
      <t>イショクバンツイカ</t>
    </rPh>
    <phoneticPr fontId="6"/>
  </si>
  <si>
    <t>MF2では登場するがMF1では存在しないMF1登場種の組み合わせ</t>
    <rPh sb="5" eb="7">
      <t>トウジョウ</t>
    </rPh>
    <rPh sb="15" eb="17">
      <t>ソンザイ</t>
    </rPh>
    <rPh sb="23" eb="26">
      <t>トウジョウシュ</t>
    </rPh>
    <rPh sb="27" eb="28">
      <t>ク</t>
    </rPh>
    <rPh sb="29" eb="30">
      <t>ア</t>
    </rPh>
    <phoneticPr fontId="6"/>
  </si>
  <si>
    <t>サラマンドラ：ロードランナー(ディノ)×ドラゴン</t>
    <phoneticPr fontId="6"/>
  </si>
  <si>
    <t>ゴビ：ゴーレム×ヘンガー</t>
    <phoneticPr fontId="6"/>
  </si>
  <si>
    <t>ダイナ：ピクシー×ドラゴン</t>
    <phoneticPr fontId="6"/>
  </si>
  <si>
    <t>ガーラント：ヘンガー×ドラゴン</t>
    <phoneticPr fontId="6"/>
  </si>
  <si>
    <t>クレバス：ドラゴン×ライガー</t>
    <phoneticPr fontId="6"/>
  </si>
  <si>
    <t>アテナ：ドラゴン×ピクシー</t>
    <phoneticPr fontId="6"/>
  </si>
  <si>
    <t>そうか……ない組み合わせのモンスターだとERRになるのか……これどーしよ</t>
    <rPh sb="7" eb="8">
      <t>ク</t>
    </rPh>
    <rPh sb="9" eb="10">
      <t>ア</t>
    </rPh>
    <phoneticPr fontId="6"/>
  </si>
  <si>
    <t>組合マトリクスの内容を更新。</t>
    <phoneticPr fontId="6"/>
  </si>
  <si>
    <t>図鑑に移植版追加モンスターを追加。モンスの能力の合計値を挿入。</t>
    <rPh sb="0" eb="2">
      <t>ズカン</t>
    </rPh>
    <rPh sb="3" eb="6">
      <t>イショクバン</t>
    </rPh>
    <rPh sb="6" eb="8">
      <t>ツイカ</t>
    </rPh>
    <rPh sb="14" eb="16">
      <t>ツイカ</t>
    </rPh>
    <phoneticPr fontId="6"/>
  </si>
  <si>
    <t>メモにマジックバナナはゴミであるという文言を追加ｗ</t>
    <rPh sb="19" eb="21">
      <t>モンゴン</t>
    </rPh>
    <rPh sb="22" eb="24">
      <t>ツイカ</t>
    </rPh>
    <phoneticPr fontId="6"/>
  </si>
  <si>
    <t>Ver.1.0</t>
    <phoneticPr fontId="6"/>
  </si>
  <si>
    <t>Ver.1.1</t>
    <phoneticPr fontId="6"/>
  </si>
  <si>
    <t>Ver.1.2</t>
    <phoneticPr fontId="6"/>
  </si>
  <si>
    <t>Ver.1.3</t>
    <phoneticPr fontId="6"/>
  </si>
  <si>
    <t>Ver.2.0</t>
    <phoneticPr fontId="6"/>
  </si>
  <si>
    <t>Ver.3.0</t>
    <phoneticPr fontId="6"/>
  </si>
  <si>
    <t>Ver.4.0</t>
    <phoneticPr fontId="6"/>
  </si>
  <si>
    <t>Ver.4.1</t>
    <phoneticPr fontId="6"/>
  </si>
  <si>
    <t>Ver.5.0</t>
    <phoneticPr fontId="6"/>
  </si>
  <si>
    <t>Ver.5.1</t>
    <phoneticPr fontId="6"/>
  </si>
  <si>
    <t>Ver.5.2</t>
    <phoneticPr fontId="6"/>
  </si>
  <si>
    <t>Ver.5.3</t>
    <phoneticPr fontId="6"/>
  </si>
  <si>
    <t>Ver.6.0</t>
    <phoneticPr fontId="6"/>
  </si>
  <si>
    <t>Ver.6.1</t>
    <phoneticPr fontId="6"/>
  </si>
  <si>
    <t>Ver.7.0</t>
    <phoneticPr fontId="6"/>
  </si>
  <si>
    <t>Ver.7.1</t>
    <phoneticPr fontId="6"/>
  </si>
  <si>
    <t>ほかのブック同様にバージョンの表記を変更しました。</t>
    <rPh sb="6" eb="8">
      <t>ドウヨウ</t>
    </rPh>
    <rPh sb="15" eb="17">
      <t>ヒョウキ</t>
    </rPh>
    <rPh sb="18" eb="20">
      <t>ヘンコウ</t>
    </rPh>
    <phoneticPr fontId="7"/>
  </si>
  <si>
    <t>「卵カブリ」「黄金モモ」は同じモンスターに何個も与えることができるけれども、1モンスターにつき1個ずつまでしか入手できない。</t>
    <phoneticPr fontId="6"/>
  </si>
  <si>
    <t>寿命の増加については週頭のエサ「ニクもどき」で+1、「卵カブリ」で+25、「黄金モモ」で+50、ワーム羽化で+100が与えられる。</t>
    <rPh sb="59" eb="60">
      <t>アタ</t>
    </rPh>
    <phoneticPr fontId="6"/>
  </si>
  <si>
    <t>ただし、増加時の計算結果で400を超える場合は400に置き換えられる(超過分は切り捨てられる)</t>
    <phoneticPr fontId="6"/>
  </si>
  <si>
    <t>が、出場しなくても解放条件は満たせている(優勝すると解放条件のヒントが聞ける)</t>
    <phoneticPr fontId="6"/>
  </si>
  <si>
    <r>
      <t>ただし、新アイテム入荷の条件が、あくまで</t>
    </r>
    <r>
      <rPr>
        <b/>
        <sz val="11"/>
        <color theme="1"/>
        <rFont val="Meiryo UI"/>
        <family val="3"/>
        <charset val="128"/>
      </rPr>
      <t>前回新アイテムが入荷した時から200週経過したあとの</t>
    </r>
    <r>
      <rPr>
        <b/>
        <sz val="11"/>
        <color rgb="FFFF0000"/>
        <rFont val="Meiryo UI"/>
        <family val="3"/>
        <charset val="128"/>
      </rPr>
      <t>アイテムショップに行く</t>
    </r>
    <r>
      <rPr>
        <sz val="11"/>
        <color theme="1"/>
        <rFont val="Meiryo UI"/>
        <family val="3"/>
        <charset val="128"/>
      </rPr>
      <t>であるため、</t>
    </r>
    <phoneticPr fontId="6"/>
  </si>
  <si>
    <r>
      <t xml:space="preserve">なおかつ、 </t>
    </r>
    <r>
      <rPr>
        <b/>
        <sz val="11"/>
        <color rgb="FFFF0000"/>
        <rFont val="Meiryo UI"/>
        <family val="3"/>
        <charset val="128"/>
      </rPr>
      <t>15週以内に</t>
    </r>
    <r>
      <rPr>
        <b/>
        <sz val="11"/>
        <color theme="1"/>
        <rFont val="Meiryo UI"/>
        <family val="3"/>
        <charset val="128"/>
      </rPr>
      <t>初めて大会に出場させたモンスターのみ</t>
    </r>
    <r>
      <rPr>
        <sz val="11"/>
        <color theme="1"/>
        <rFont val="Meiryo UI"/>
        <family val="3"/>
        <charset val="128"/>
      </rPr>
      <t>が対象で、 それ以外のモンスターは対象外。</t>
    </r>
    <phoneticPr fontId="6"/>
  </si>
  <si>
    <r>
      <t xml:space="preserve">ドクロマークが付く可能性があるのは、 </t>
    </r>
    <r>
      <rPr>
        <b/>
        <sz val="11"/>
        <color theme="1"/>
        <rFont val="Meiryo UI"/>
        <family val="3"/>
        <charset val="128"/>
      </rPr>
      <t>誕生してからファームに連れてきて、</t>
    </r>
    <phoneticPr fontId="6"/>
  </si>
  <si>
    <t>が、一応モンスター種同士の合体相性を算出できるため、それ目的の場合は入力しておくといいかもしれない。</t>
    <phoneticPr fontId="6"/>
  </si>
  <si>
    <t>値の入力が必要な欄はこの背景色の部分のみ。</t>
    <phoneticPr fontId="6"/>
  </si>
  <si>
    <t>手っ取り早く余り15を出したい場合などは別にモンスター種の入力の指定は要らない。</t>
    <phoneticPr fontId="6"/>
  </si>
  <si>
    <t>「スクリプト」に必要な値を入力する。残りはおまけみたいなもの。</t>
    <rPh sb="18" eb="19">
      <t>ノコ</t>
    </rPh>
    <phoneticPr fontId="6"/>
  </si>
  <si>
    <t>初代モンスターファームの簡単な合体スクリプトツール。</t>
    <phoneticPr fontId="6"/>
  </si>
  <si>
    <t>モンスターファーム1の合体結果について確認できるスクリプト。</t>
    <phoneticPr fontId="6"/>
  </si>
  <si>
    <t>さらに合体結果のスクリプトを搭載した。</t>
    <phoneticPr fontId="6"/>
  </si>
  <si>
    <t>説明は……「合体パターン法則」に詳しくなんとなく書いてあるのでお願いするます。</t>
    <phoneticPr fontId="6"/>
  </si>
  <si>
    <t>図鑑は例外だらけの特殊個体については搭載されていない。</t>
    <phoneticPr fontId="6"/>
  </si>
  <si>
    <t>同様の理由でレアモンスターのデータも掲載していないのでご了承いただければ。</t>
    <phoneticPr fontId="6"/>
  </si>
  <si>
    <t>※そもそもこのスクリプトは合体後モンスターのためのスクリプトのため、レアモンスターは気にしていない。</t>
    <phoneticPr fontId="6"/>
  </si>
  <si>
    <t>　唯一、合体結果がレアになるケースは「ラクガキツー」ぐらいだが、基本的に「ラクガキ」と同じ計算になるので割愛。</t>
    <phoneticPr fontId="6"/>
  </si>
  <si>
    <t>　合体結果表には「ドラゴン」になることが反映されないけれども、実際の合体結果は100%「ドラゴン」になる</t>
    <phoneticPr fontId="6"/>
  </si>
  <si>
    <t>　「スクリプト」で一応判別可能(寿命まで考えていないけど候補まで算出可)</t>
    <phoneticPr fontId="6"/>
  </si>
  <si>
    <t>　※つまり、派生が何であっても関係ない</t>
    <phoneticPr fontId="6"/>
  </si>
  <si>
    <t>　　PS版ではこの値が一定の値を超えると、ピーク時の仕事などで必ず失敗するというバグがある</t>
    <phoneticPr fontId="6"/>
  </si>
  <si>
    <t>　※繰り返し合体を行うことで「潜在値」は蓄積されるため、結果的に合体を繰り返しているだけで普通に強くなる</t>
    <phoneticPr fontId="6"/>
  </si>
  <si>
    <t>　　その下位技(クロー)を修得できないというバグがあるため注意だが、この方法であえて下位技を切ることが可能</t>
    <rPh sb="51" eb="53">
      <t>カノウ</t>
    </rPh>
    <phoneticPr fontId="6"/>
  </si>
  <si>
    <t>その結果についてはA・B・C・Dの4通りのパターンがあり、それぞれ合体したモンスター同士のMain×Subの組み合わせによって一意に決まる。</t>
    <phoneticPr fontId="6"/>
  </si>
  <si>
    <t>ただし、実際には素材モンスターの残り寿命によって合体結果が分岐する。それを踏まえた合体結果については、以下のようになる。</t>
    <phoneticPr fontId="6"/>
  </si>
  <si>
    <t>見ての通り、モンスターファーム1の合体の結果についてはその時の月と週によって結果が固定されている。</t>
    <phoneticPr fontId="6"/>
  </si>
  <si>
    <t>通常の合体の結果については上記の通りそれぞれのパターンについて抽選1・2が存在し、素材の残り寿命によって抽選1・2のどちらかが選ばれる。</t>
    <phoneticPr fontId="6"/>
  </si>
  <si>
    <t>具体的にどのぐらいの寿命でどっちが選ばれるのかについてはここでは割愛。</t>
    <rPh sb="0" eb="3">
      <t>グタイテキ</t>
    </rPh>
    <rPh sb="10" eb="12">
      <t>ジュミョウ</t>
    </rPh>
    <rPh sb="17" eb="18">
      <t>エラ</t>
    </rPh>
    <rPh sb="32" eb="34">
      <t>カツアイ</t>
    </rPh>
    <phoneticPr fontId="6"/>
  </si>
  <si>
    <t>説明になんかちょうどよさげだった 合体モンスター2：ガリニクス(ディノ×ガリ) を当てはめてみると、</t>
    <phoneticPr fontId="6"/>
  </si>
  <si>
    <t>例えば、今度はみんな大好き 合体モンスター1：テクノドラゴン(ドラゴン×ヘンガー) と、</t>
    <phoneticPr fontId="6"/>
  </si>
  <si>
    <t>パターン.Bの場合は抽選1・2ともに該当のモンスターが存在しているケースだけれども、この場合は先ほどと同様に寿命判定によって最終結果が確定する。</t>
    <phoneticPr fontId="6"/>
  </si>
  <si>
    <t>この場合は寿命判定には関係なく無条件で存在するほうの抽選2が選ばれる結果となる。</t>
    <phoneticPr fontId="6"/>
  </si>
  <si>
    <t>一方で、パターン.C・Dについてはどちらも該当のモンスターが存在しないケースとなっている。(モンスターファーム2ではないのでサラマンドラとかいない)</t>
    <phoneticPr fontId="6"/>
  </si>
  <si>
    <t>予備抽選</t>
    <rPh sb="0" eb="2">
      <t>ヨビ</t>
    </rPh>
    <rPh sb="2" eb="4">
      <t>チュウセン</t>
    </rPh>
    <phoneticPr fontId="6"/>
  </si>
  <si>
    <t>予備抽選については後で説明。</t>
    <rPh sb="0" eb="2">
      <t>ヨビ</t>
    </rPh>
    <rPh sb="2" eb="4">
      <t>チュウセン</t>
    </rPh>
    <phoneticPr fontId="6"/>
  </si>
  <si>
    <t>この場合は例外として、予備抽選のモンスターが選ばれることになる。</t>
    <rPh sb="11" eb="15">
      <t>ヨビチュウセン</t>
    </rPh>
    <phoneticPr fontId="6"/>
  </si>
  <si>
    <t>特にSub側の純血を拝める結果となっているため、ガトリングブローのW合体で割と簡単にヘンガーが解禁しやすくなっているということでもある。</t>
    <phoneticPr fontId="6"/>
  </si>
  <si>
    <t>なお、この存在しないケースに遭遇する合体を行う場合は合体の結果表に「？？？？？？？？」が表示されるけれども、</t>
    <phoneticPr fontId="6"/>
  </si>
  <si>
    <t>ちなみにいうまでもないけれども、スティンガー×ティラノパープル×ドラゴンの牙のような特殊合体の場合はこの法則とは違う結果になる。</t>
    <phoneticPr fontId="6"/>
  </si>
  <si>
    <t>※選択順序が反対の場合、相性が変化する組み合わせ。</t>
    <phoneticPr fontId="6"/>
  </si>
  <si>
    <t>アンキロックス　→ アンキロード</t>
    <phoneticPr fontId="6"/>
  </si>
  <si>
    <t>ライディーン → ハウルロード</t>
    <phoneticPr fontId="6"/>
  </si>
  <si>
    <t>プテラノピクス → ピクスロード</t>
    <phoneticPr fontId="6"/>
  </si>
  <si>
    <t>カッチュウサウル → カッチュウロード</t>
    <phoneticPr fontId="6"/>
  </si>
  <si>
    <t>スカシトカゲ → スカシラプトル</t>
    <phoneticPr fontId="6"/>
  </si>
  <si>
    <t>マスタード → ロードマスタード</t>
    <phoneticPr fontId="6"/>
  </si>
  <si>
    <t>ガリニクス → ロードガリニクス</t>
    <phoneticPr fontId="6"/>
  </si>
  <si>
    <t>ブラックディノ → ブラックロード</t>
    <phoneticPr fontId="6"/>
  </si>
  <si>
    <t>ティラノパープル → ティラノパープル</t>
    <phoneticPr fontId="6"/>
  </si>
  <si>
    <t>アロハノサウルス → アロハノランナー</t>
    <phoneticPr fontId="6"/>
  </si>
  <si>
    <t>ブチサウラ → ブチランナー</t>
    <phoneticPr fontId="6"/>
  </si>
  <si>
    <t>マジン種 → マジンバジャール</t>
    <phoneticPr fontId="6"/>
  </si>
  <si>
    <t>それにより、MF2初期ROMではフリーズし、後期ROMは再生できないと表示され、いずれの場合も再生できない</t>
    <rPh sb="44" eb="46">
      <t>バアイ</t>
    </rPh>
    <phoneticPr fontId="6"/>
  </si>
  <si>
    <t>移植版はきちんと実装されているので安心して再生できる</t>
    <rPh sb="17" eb="19">
      <t>アンシン</t>
    </rPh>
    <rPh sb="21" eb="23">
      <t>サイセイ</t>
    </rPh>
    <phoneticPr fontId="6"/>
  </si>
  <si>
    <t>「マジンバジャール」はPS版MF2での再生方法はほかにない</t>
    <phoneticPr fontId="6"/>
  </si>
  <si>
    <t>ラクガキ種 → ラクガキモノ(モノリスレア種)</t>
    <phoneticPr fontId="6"/>
  </si>
  <si>
    <t>「ラクガキモノ」はPS版MF2での再生方法はほかにない</t>
    <phoneticPr fontId="6"/>
  </si>
  <si>
    <t>MF1の「ラクガキモノ」をMF2で石盤再生した場合は上述の”レアモン → 同種の純血”に当てはまり、再生されるのは「モノリス」である</t>
    <rPh sb="50" eb="52">
      <t>サイセイ</t>
    </rPh>
    <phoneticPr fontId="6"/>
  </si>
  <si>
    <t>MF1のラクガキ種をMF2で石盤再生する場合はモノリスレア種の「ラクガキモノ」になる</t>
    <phoneticPr fontId="6"/>
  </si>
  <si>
    <t>俗にいう「プロトメサイアーバグ」と呼ばれるもので、原因は単純にPS版MF2で「プロトメサイアー」自体が実装され忘れられている</t>
    <rPh sb="33" eb="34">
      <t>バン</t>
    </rPh>
    <phoneticPr fontId="6"/>
  </si>
  <si>
    <t>名前だけが変わるモンスターもいるといった程度の違い</t>
    <rPh sb="0" eb="2">
      <t>ナマエ</t>
    </rPh>
    <phoneticPr fontId="6"/>
  </si>
  <si>
    <t>「ディスクナイトン」はPS版MF2での再生方法はほかにない</t>
    <phoneticPr fontId="6"/>
  </si>
  <si>
    <t>ディスク → ディスクナイトン</t>
    <phoneticPr fontId="6"/>
  </si>
  <si>
    <t>※Line MF では ディノ×ドラゴン は ベビードラゴン として実装されている</t>
    <rPh sb="34" eb="36">
      <t>ジッソウ</t>
    </rPh>
    <phoneticPr fontId="6"/>
  </si>
  <si>
    <t>一部加筆修正。</t>
    <rPh sb="0" eb="2">
      <t>イチブ</t>
    </rPh>
    <rPh sb="2" eb="6">
      <t>カヒツシュウセイ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</si>
</sst>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ＭＳ Ｐゴシック"/>
      <charset val="134"/>
      <scheme val="minor"/>
    </font>
    <font>
      <sz val="11"/>
      <color theme="1"/>
      <name val="Meiryo UI"/>
      <family val="3"/>
      <charset val="128"/>
    </font>
    <font>
      <sz val="11"/>
      <color theme="0"/>
      <name val="Meiryo UI"/>
      <family val="3"/>
      <charset val="128"/>
    </font>
    <font>
      <sz val="11"/>
      <color theme="0"/>
      <name val="ＭＳ Ｐゴシック"/>
      <family val="3"/>
      <charset val="128"/>
      <scheme val="minor"/>
    </font>
    <font>
      <sz val="11"/>
      <color theme="1"/>
      <name val="Meiryo UI"/>
      <family val="3"/>
      <charset val="128"/>
    </font>
    <font>
      <b/>
      <sz val="11"/>
      <color theme="1"/>
      <name val="Meiryo UI"/>
      <family val="3"/>
      <charset val="128"/>
    </font>
    <font>
      <sz val="6"/>
      <name val="ＭＳ Ｐゴシック"/>
      <family val="3"/>
      <charset val="128"/>
      <scheme val="minor"/>
    </font>
    <font>
      <sz val="11"/>
      <color rgb="FFFF0000"/>
      <name val="Meiryo UI"/>
      <family val="3"/>
      <charset val="128"/>
    </font>
    <font>
      <b/>
      <sz val="11"/>
      <color rgb="FFFF0000"/>
      <name val="Meiryo UI"/>
      <family val="3"/>
      <charset val="128"/>
    </font>
  </fonts>
  <fills count="37">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00B0F0"/>
        <bgColor indexed="64"/>
      </patternFill>
    </fill>
    <fill>
      <patternFill patternType="solid">
        <fgColor rgb="FFFFFF00"/>
        <bgColor indexed="64"/>
      </patternFill>
    </fill>
    <fill>
      <patternFill patternType="solid">
        <fgColor theme="6" tint="-0.499984740745262"/>
        <bgColor indexed="64"/>
      </patternFill>
    </fill>
    <fill>
      <patternFill patternType="solid">
        <fgColor theme="6" tint="0.59999389629810485"/>
        <bgColor indexed="64"/>
      </patternFill>
    </fill>
    <fill>
      <patternFill patternType="solid">
        <fgColor theme="5" tint="-0.49998474074526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9" tint="0.39997558519241921"/>
        <bgColor indexed="64"/>
      </patternFill>
    </fill>
    <fill>
      <patternFill patternType="solid">
        <fgColor theme="9" tint="0.79995117038483843"/>
        <bgColor indexed="64"/>
      </patternFill>
    </fill>
    <fill>
      <patternFill patternType="solid">
        <fgColor theme="5" tint="0.79995117038483843"/>
        <bgColor indexed="64"/>
      </patternFill>
    </fill>
    <fill>
      <patternFill patternType="solid">
        <fgColor theme="9" tint="0.59999389629810485"/>
        <bgColor indexed="64"/>
      </patternFill>
    </fill>
    <fill>
      <patternFill patternType="solid">
        <fgColor theme="8" tint="0.79995117038483843"/>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3" tint="0.79995117038483843"/>
        <bgColor indexed="64"/>
      </patternFill>
    </fill>
    <fill>
      <patternFill patternType="solid">
        <fgColor theme="0" tint="-0.14996795556505021"/>
        <bgColor indexed="64"/>
      </patternFill>
    </fill>
    <fill>
      <patternFill patternType="solid">
        <fgColor theme="5" tint="0.59999389629810485"/>
        <bgColor indexed="64"/>
      </patternFill>
    </fill>
    <fill>
      <patternFill patternType="solid">
        <fgColor indexed="9"/>
        <bgColor indexed="64"/>
      </patternFill>
    </fill>
    <fill>
      <patternFill patternType="solid">
        <fgColor theme="5" tint="0.39994506668294322"/>
        <bgColor indexed="64"/>
      </patternFill>
    </fill>
  </fills>
  <borders count="5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top style="medium">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style="thin">
        <color auto="1"/>
      </right>
      <top style="thin">
        <color auto="1"/>
      </top>
      <bottom/>
      <diagonal/>
    </border>
    <border>
      <left/>
      <right/>
      <top style="thin">
        <color auto="1"/>
      </top>
      <bottom style="thin">
        <color auto="1"/>
      </bottom>
      <diagonal/>
    </border>
    <border>
      <left style="medium">
        <color auto="1"/>
      </left>
      <right style="thin">
        <color auto="1"/>
      </right>
      <top/>
      <bottom/>
      <diagonal/>
    </border>
    <border>
      <left style="thin">
        <color auto="1"/>
      </left>
      <right/>
      <top style="thin">
        <color auto="1"/>
      </top>
      <bottom style="medium">
        <color auto="1"/>
      </bottom>
      <diagonal/>
    </border>
    <border>
      <left/>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thin">
        <color auto="1"/>
      </right>
      <top style="medium">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medium">
        <color auto="1"/>
      </right>
      <top style="thin">
        <color auto="1"/>
      </top>
      <bottom style="medium">
        <color auto="1"/>
      </bottom>
      <diagonal/>
    </border>
    <border>
      <left/>
      <right style="thin">
        <color auto="1"/>
      </right>
      <top/>
      <bottom style="medium">
        <color auto="1"/>
      </bottom>
      <diagonal/>
    </border>
    <border>
      <left/>
      <right style="medium">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s>
  <cellStyleXfs count="1">
    <xf numFmtId="0" fontId="0" fillId="0" borderId="0">
      <alignment vertical="center"/>
    </xf>
  </cellStyleXfs>
  <cellXfs count="250">
    <xf numFmtId="0" fontId="0" fillId="0" borderId="0" xfId="0">
      <alignment vertical="center"/>
    </xf>
    <xf numFmtId="0" fontId="1" fillId="2" borderId="0" xfId="0" applyNumberFormat="1" applyFont="1" applyFill="1">
      <alignment vertical="center"/>
    </xf>
    <xf numFmtId="0" fontId="1" fillId="3" borderId="1" xfId="0" applyNumberFormat="1" applyFont="1" applyFill="1" applyBorder="1">
      <alignment vertical="center"/>
    </xf>
    <xf numFmtId="0" fontId="1" fillId="3" borderId="2" xfId="0" applyNumberFormat="1" applyFont="1" applyFill="1" applyBorder="1">
      <alignment vertical="center"/>
    </xf>
    <xf numFmtId="0" fontId="1" fillId="3" borderId="3" xfId="0" applyNumberFormat="1" applyFont="1" applyFill="1" applyBorder="1">
      <alignment vertical="center"/>
    </xf>
    <xf numFmtId="0" fontId="1" fillId="4" borderId="4" xfId="0" applyNumberFormat="1" applyFont="1" applyFill="1" applyBorder="1">
      <alignment vertical="center"/>
    </xf>
    <xf numFmtId="0" fontId="1" fillId="3" borderId="5" xfId="0" applyNumberFormat="1" applyFont="1" applyFill="1" applyBorder="1">
      <alignment vertical="center"/>
    </xf>
    <xf numFmtId="0" fontId="1" fillId="4" borderId="6" xfId="0" applyNumberFormat="1" applyFont="1" applyFill="1" applyBorder="1">
      <alignment vertical="center"/>
    </xf>
    <xf numFmtId="0" fontId="1" fillId="5" borderId="7" xfId="0" applyNumberFormat="1" applyFont="1" applyFill="1" applyBorder="1">
      <alignment vertical="center"/>
    </xf>
    <xf numFmtId="0" fontId="1" fillId="5" borderId="8" xfId="0" applyNumberFormat="1" applyFont="1" applyFill="1" applyBorder="1">
      <alignment vertical="center"/>
    </xf>
    <xf numFmtId="0" fontId="1" fillId="6" borderId="9" xfId="0" applyNumberFormat="1" applyFont="1" applyFill="1" applyBorder="1">
      <alignment vertical="center"/>
    </xf>
    <xf numFmtId="0" fontId="1" fillId="6" borderId="0" xfId="0" applyNumberFormat="1" applyFont="1" applyFill="1">
      <alignment vertical="center"/>
    </xf>
    <xf numFmtId="0" fontId="1" fillId="6" borderId="10" xfId="0" applyNumberFormat="1" applyFont="1" applyFill="1" applyBorder="1">
      <alignment vertical="center"/>
    </xf>
    <xf numFmtId="0" fontId="1" fillId="6" borderId="11" xfId="0" applyNumberFormat="1" applyFont="1" applyFill="1" applyBorder="1">
      <alignment vertical="center"/>
    </xf>
    <xf numFmtId="0" fontId="1" fillId="7" borderId="7" xfId="0" applyNumberFormat="1" applyFont="1" applyFill="1" applyBorder="1">
      <alignment vertical="center"/>
    </xf>
    <xf numFmtId="0" fontId="1" fillId="7" borderId="8" xfId="0" applyNumberFormat="1" applyFont="1" applyFill="1" applyBorder="1">
      <alignment vertical="center"/>
    </xf>
    <xf numFmtId="0" fontId="1" fillId="7" borderId="9" xfId="0" applyNumberFormat="1" applyFont="1" applyFill="1" applyBorder="1">
      <alignment vertical="center"/>
    </xf>
    <xf numFmtId="0" fontId="1" fillId="8" borderId="0" xfId="0" applyNumberFormat="1" applyFont="1" applyFill="1">
      <alignment vertical="center"/>
    </xf>
    <xf numFmtId="0" fontId="1" fillId="7" borderId="10" xfId="0" applyNumberFormat="1" applyFont="1" applyFill="1" applyBorder="1">
      <alignment vertical="center"/>
    </xf>
    <xf numFmtId="0" fontId="1" fillId="8" borderId="11" xfId="0" applyNumberFormat="1" applyFont="1" applyFill="1" applyBorder="1">
      <alignment vertical="center"/>
    </xf>
    <xf numFmtId="0" fontId="1" fillId="3" borderId="12" xfId="0" applyNumberFormat="1" applyFont="1" applyFill="1" applyBorder="1">
      <alignment vertical="center"/>
    </xf>
    <xf numFmtId="0" fontId="1" fillId="4" borderId="13" xfId="0" applyNumberFormat="1" applyFont="1" applyFill="1" applyBorder="1">
      <alignment vertical="center"/>
    </xf>
    <xf numFmtId="0" fontId="1" fillId="4" borderId="14" xfId="0" applyNumberFormat="1" applyFont="1" applyFill="1" applyBorder="1">
      <alignment vertical="center"/>
    </xf>
    <xf numFmtId="0" fontId="1" fillId="5" borderId="15" xfId="0" applyNumberFormat="1" applyFont="1" applyFill="1" applyBorder="1">
      <alignment vertical="center"/>
    </xf>
    <xf numFmtId="0" fontId="1" fillId="6" borderId="16" xfId="0" applyNumberFormat="1" applyFont="1" applyFill="1" applyBorder="1">
      <alignment vertical="center"/>
    </xf>
    <xf numFmtId="0" fontId="1" fillId="6" borderId="17" xfId="0" applyNumberFormat="1" applyFont="1" applyFill="1" applyBorder="1">
      <alignment vertical="center"/>
    </xf>
    <xf numFmtId="0" fontId="1" fillId="7" borderId="15" xfId="0" applyNumberFormat="1" applyFont="1" applyFill="1" applyBorder="1">
      <alignment vertical="center"/>
    </xf>
    <xf numFmtId="0" fontId="1" fillId="8" borderId="16" xfId="0" applyNumberFormat="1" applyFont="1" applyFill="1" applyBorder="1">
      <alignment vertical="center"/>
    </xf>
    <xf numFmtId="0" fontId="1" fillId="8" borderId="17" xfId="0" applyNumberFormat="1" applyFont="1" applyFill="1" applyBorder="1">
      <alignment vertical="center"/>
    </xf>
    <xf numFmtId="0" fontId="1" fillId="9" borderId="7" xfId="0" applyNumberFormat="1" applyFont="1" applyFill="1" applyBorder="1">
      <alignment vertical="center"/>
    </xf>
    <xf numFmtId="0" fontId="1" fillId="9" borderId="18" xfId="0" applyNumberFormat="1" applyFont="1" applyFill="1" applyBorder="1">
      <alignment vertical="center"/>
    </xf>
    <xf numFmtId="0" fontId="1" fillId="10" borderId="8" xfId="0" applyNumberFormat="1" applyFont="1" applyFill="1" applyBorder="1">
      <alignment vertical="center"/>
    </xf>
    <xf numFmtId="0" fontId="1" fillId="9" borderId="19" xfId="0" applyNumberFormat="1" applyFont="1" applyFill="1" applyBorder="1">
      <alignment vertical="center"/>
    </xf>
    <xf numFmtId="0" fontId="2" fillId="9" borderId="20" xfId="0" applyNumberFormat="1" applyFont="1" applyFill="1" applyBorder="1">
      <alignment vertical="center"/>
    </xf>
    <xf numFmtId="0" fontId="2" fillId="9" borderId="21" xfId="0" applyNumberFormat="1" applyFont="1" applyFill="1" applyBorder="1">
      <alignment vertical="center"/>
    </xf>
    <xf numFmtId="0" fontId="2" fillId="9" borderId="4" xfId="0" applyNumberFormat="1" applyFont="1" applyFill="1" applyBorder="1">
      <alignment vertical="center"/>
    </xf>
    <xf numFmtId="0" fontId="1" fillId="10" borderId="9" xfId="0" applyNumberFormat="1" applyFont="1" applyFill="1" applyBorder="1">
      <alignment vertical="center"/>
    </xf>
    <xf numFmtId="0" fontId="2" fillId="9" borderId="22" xfId="0" applyNumberFormat="1" applyFont="1" applyFill="1" applyBorder="1">
      <alignment vertical="center"/>
    </xf>
    <xf numFmtId="0" fontId="1" fillId="11" borderId="4" xfId="0" applyNumberFormat="1" applyFont="1" applyFill="1" applyBorder="1">
      <alignment vertical="center"/>
    </xf>
    <xf numFmtId="0" fontId="1" fillId="10" borderId="10" xfId="0" applyNumberFormat="1" applyFont="1" applyFill="1" applyBorder="1">
      <alignment vertical="center"/>
    </xf>
    <xf numFmtId="0" fontId="2" fillId="9" borderId="6" xfId="0" applyNumberFormat="1" applyFont="1" applyFill="1" applyBorder="1">
      <alignment vertical="center"/>
    </xf>
    <xf numFmtId="0" fontId="1" fillId="11" borderId="6" xfId="0" applyNumberFormat="1" applyFont="1" applyFill="1" applyBorder="1">
      <alignment vertical="center"/>
    </xf>
    <xf numFmtId="0" fontId="1" fillId="12" borderId="23" xfId="0" applyNumberFormat="1" applyFont="1" applyFill="1" applyBorder="1">
      <alignment vertical="center"/>
    </xf>
    <xf numFmtId="0" fontId="1" fillId="13" borderId="8" xfId="0" applyNumberFormat="1" applyFont="1" applyFill="1" applyBorder="1">
      <alignment vertical="center"/>
    </xf>
    <xf numFmtId="0" fontId="1" fillId="13" borderId="15" xfId="0" applyNumberFormat="1" applyFont="1" applyFill="1" applyBorder="1">
      <alignment vertical="center"/>
    </xf>
    <xf numFmtId="0" fontId="2" fillId="12" borderId="24" xfId="0" applyNumberFormat="1" applyFont="1" applyFill="1" applyBorder="1">
      <alignment vertical="center"/>
    </xf>
    <xf numFmtId="0" fontId="2" fillId="12" borderId="21" xfId="0" applyNumberFormat="1" applyFont="1" applyFill="1" applyBorder="1">
      <alignment vertical="center"/>
    </xf>
    <xf numFmtId="0" fontId="2" fillId="12" borderId="4" xfId="0" applyNumberFormat="1" applyFont="1" applyFill="1" applyBorder="1">
      <alignment vertical="center"/>
    </xf>
    <xf numFmtId="0" fontId="2" fillId="12" borderId="13" xfId="0" applyNumberFormat="1" applyFont="1" applyFill="1" applyBorder="1">
      <alignment vertical="center"/>
    </xf>
    <xf numFmtId="0" fontId="1" fillId="14" borderId="3" xfId="0" applyNumberFormat="1" applyFont="1" applyFill="1" applyBorder="1">
      <alignment vertical="center"/>
    </xf>
    <xf numFmtId="0" fontId="1" fillId="3" borderId="4" xfId="0" applyNumberFormat="1" applyFont="1" applyFill="1" applyBorder="1">
      <alignment vertical="center"/>
    </xf>
    <xf numFmtId="0" fontId="1" fillId="3" borderId="13" xfId="0" applyNumberFormat="1" applyFont="1" applyFill="1" applyBorder="1">
      <alignment vertical="center"/>
    </xf>
    <xf numFmtId="0" fontId="1" fillId="14" borderId="5" xfId="0" applyNumberFormat="1" applyFont="1" applyFill="1" applyBorder="1">
      <alignment vertical="center"/>
    </xf>
    <xf numFmtId="0" fontId="1" fillId="3" borderId="6" xfId="0" applyNumberFormat="1" applyFont="1" applyFill="1" applyBorder="1">
      <alignment vertical="center"/>
    </xf>
    <xf numFmtId="0" fontId="1" fillId="3" borderId="14" xfId="0" applyNumberFormat="1" applyFont="1" applyFill="1" applyBorder="1">
      <alignment vertical="center"/>
    </xf>
    <xf numFmtId="0" fontId="1" fillId="9" borderId="25" xfId="0" applyNumberFormat="1" applyFont="1" applyFill="1" applyBorder="1">
      <alignment vertical="center"/>
    </xf>
    <xf numFmtId="0" fontId="1" fillId="9" borderId="8" xfId="0" applyNumberFormat="1" applyFont="1" applyFill="1" applyBorder="1">
      <alignment vertical="center"/>
    </xf>
    <xf numFmtId="0" fontId="1" fillId="9" borderId="15" xfId="0" applyNumberFormat="1" applyFont="1" applyFill="1" applyBorder="1">
      <alignment vertical="center"/>
    </xf>
    <xf numFmtId="0" fontId="2" fillId="9" borderId="26" xfId="0" applyNumberFormat="1" applyFont="1" applyFill="1" applyBorder="1">
      <alignment vertical="center"/>
    </xf>
    <xf numFmtId="0" fontId="2" fillId="9" borderId="27" xfId="0" applyNumberFormat="1" applyFont="1" applyFill="1" applyBorder="1">
      <alignment vertical="center"/>
    </xf>
    <xf numFmtId="0" fontId="2" fillId="9" borderId="28" xfId="0" applyNumberFormat="1" applyFont="1" applyFill="1" applyBorder="1">
      <alignment vertical="center"/>
    </xf>
    <xf numFmtId="0" fontId="2" fillId="9" borderId="29" xfId="0" applyNumberFormat="1" applyFont="1" applyFill="1" applyBorder="1">
      <alignment vertical="center"/>
    </xf>
    <xf numFmtId="0" fontId="1" fillId="15" borderId="4" xfId="0" applyNumberFormat="1" applyFont="1" applyFill="1" applyBorder="1">
      <alignment vertical="center"/>
    </xf>
    <xf numFmtId="0" fontId="1" fillId="15" borderId="13" xfId="0" applyNumberFormat="1" applyFont="1" applyFill="1" applyBorder="1">
      <alignment vertical="center"/>
    </xf>
    <xf numFmtId="0" fontId="1" fillId="15" borderId="6" xfId="0" applyNumberFormat="1" applyFont="1" applyFill="1" applyBorder="1">
      <alignment vertical="center"/>
    </xf>
    <xf numFmtId="0" fontId="1" fillId="15" borderId="14" xfId="0" applyNumberFormat="1" applyFont="1" applyFill="1" applyBorder="1">
      <alignment vertical="center"/>
    </xf>
    <xf numFmtId="0" fontId="2" fillId="16" borderId="1" xfId="0" applyNumberFormat="1" applyFont="1" applyFill="1" applyBorder="1">
      <alignment vertical="center"/>
    </xf>
    <xf numFmtId="0" fontId="2" fillId="16" borderId="12" xfId="0" applyNumberFormat="1" applyFont="1" applyFill="1" applyBorder="1">
      <alignment vertical="center"/>
    </xf>
    <xf numFmtId="0" fontId="2" fillId="16" borderId="3" xfId="0" applyNumberFormat="1" applyFont="1" applyFill="1" applyBorder="1">
      <alignment vertical="center"/>
    </xf>
    <xf numFmtId="0" fontId="1" fillId="17" borderId="13" xfId="0" applyNumberFormat="1" applyFont="1" applyFill="1" applyBorder="1">
      <alignment vertical="center"/>
    </xf>
    <xf numFmtId="0" fontId="2" fillId="16" borderId="5" xfId="0" applyNumberFormat="1" applyFont="1" applyFill="1" applyBorder="1">
      <alignment vertical="center"/>
    </xf>
    <xf numFmtId="0" fontId="1" fillId="17" borderId="14" xfId="0" applyNumberFormat="1" applyFont="1" applyFill="1" applyBorder="1">
      <alignment vertical="center"/>
    </xf>
    <xf numFmtId="0" fontId="2" fillId="2" borderId="0" xfId="0" applyNumberFormat="1" applyFont="1" applyFill="1">
      <alignment vertical="center"/>
    </xf>
    <xf numFmtId="0" fontId="2" fillId="18" borderId="0" xfId="0" applyNumberFormat="1" applyFont="1" applyFill="1">
      <alignment vertical="center"/>
    </xf>
    <xf numFmtId="0" fontId="1" fillId="5" borderId="30" xfId="0" applyNumberFormat="1" applyFont="1" applyFill="1" applyBorder="1">
      <alignment vertical="center"/>
    </xf>
    <xf numFmtId="0" fontId="1" fillId="5" borderId="1" xfId="0" applyNumberFormat="1" applyFont="1" applyFill="1" applyBorder="1">
      <alignment vertical="center"/>
    </xf>
    <xf numFmtId="0" fontId="1" fillId="5" borderId="2" xfId="0" applyNumberFormat="1" applyFont="1" applyFill="1" applyBorder="1">
      <alignment vertical="center"/>
    </xf>
    <xf numFmtId="0" fontId="1" fillId="11" borderId="31" xfId="0" applyNumberFormat="1" applyFont="1" applyFill="1" applyBorder="1" applyProtection="1">
      <alignment vertical="center"/>
      <protection locked="0"/>
    </xf>
    <xf numFmtId="0" fontId="1" fillId="5" borderId="3" xfId="0" applyNumberFormat="1" applyFont="1" applyFill="1" applyBorder="1">
      <alignment vertical="center"/>
    </xf>
    <xf numFmtId="0" fontId="1" fillId="11" borderId="4" xfId="0" applyNumberFormat="1" applyFont="1" applyFill="1" applyBorder="1" applyProtection="1">
      <alignment vertical="center"/>
      <protection locked="0"/>
    </xf>
    <xf numFmtId="0" fontId="1" fillId="19" borderId="4" xfId="0" applyNumberFormat="1" applyFont="1" applyFill="1" applyBorder="1">
      <alignment vertical="center"/>
    </xf>
    <xf numFmtId="0" fontId="1" fillId="5" borderId="31" xfId="0" applyNumberFormat="1" applyFont="1" applyFill="1" applyBorder="1">
      <alignment vertical="center"/>
    </xf>
    <xf numFmtId="0" fontId="1" fillId="19" borderId="32" xfId="0" applyNumberFormat="1" applyFont="1" applyFill="1" applyBorder="1">
      <alignment vertical="center"/>
    </xf>
    <xf numFmtId="0" fontId="1" fillId="5" borderId="30" xfId="0" applyNumberFormat="1" applyFont="1" applyFill="1" applyBorder="1" applyProtection="1">
      <alignment vertical="center"/>
    </xf>
    <xf numFmtId="0" fontId="1" fillId="11" borderId="32" xfId="0" applyNumberFormat="1" applyFont="1" applyFill="1" applyBorder="1" applyProtection="1">
      <alignment vertical="center"/>
      <protection locked="0"/>
    </xf>
    <xf numFmtId="0" fontId="1" fillId="5" borderId="5" xfId="0" applyNumberFormat="1" applyFont="1" applyFill="1" applyBorder="1">
      <alignment vertical="center"/>
    </xf>
    <xf numFmtId="0" fontId="1" fillId="19" borderId="6" xfId="0" applyNumberFormat="1" applyFont="1" applyFill="1" applyBorder="1">
      <alignment vertical="center"/>
    </xf>
    <xf numFmtId="0" fontId="1" fillId="13" borderId="1" xfId="0" applyNumberFormat="1" applyFont="1" applyFill="1" applyBorder="1">
      <alignment vertical="center"/>
    </xf>
    <xf numFmtId="0" fontId="1" fillId="13" borderId="2" xfId="0" applyNumberFormat="1" applyFont="1" applyFill="1" applyBorder="1">
      <alignment vertical="center"/>
    </xf>
    <xf numFmtId="0" fontId="1" fillId="13" borderId="3" xfId="0" applyNumberFormat="1" applyFont="1" applyFill="1" applyBorder="1">
      <alignment vertical="center"/>
    </xf>
    <xf numFmtId="0" fontId="1" fillId="13" borderId="5" xfId="0" applyNumberFormat="1" applyFont="1" applyFill="1" applyBorder="1">
      <alignment vertical="center"/>
    </xf>
    <xf numFmtId="0" fontId="1" fillId="5" borderId="33" xfId="0" applyNumberFormat="1" applyFont="1" applyFill="1" applyBorder="1">
      <alignment vertical="center"/>
    </xf>
    <xf numFmtId="0" fontId="2" fillId="18" borderId="34" xfId="0" applyNumberFormat="1" applyFont="1" applyFill="1" applyBorder="1">
      <alignment vertical="center"/>
    </xf>
    <xf numFmtId="0" fontId="1" fillId="2" borderId="26" xfId="0" applyNumberFormat="1" applyFont="1" applyFill="1" applyBorder="1">
      <alignment vertical="center"/>
    </xf>
    <xf numFmtId="0" fontId="1" fillId="2" borderId="35" xfId="0" applyNumberFormat="1" applyFont="1" applyFill="1" applyBorder="1">
      <alignment vertical="center"/>
    </xf>
    <xf numFmtId="0" fontId="1" fillId="5" borderId="34" xfId="0" applyNumberFormat="1" applyFont="1" applyFill="1" applyBorder="1">
      <alignment vertical="center"/>
    </xf>
    <xf numFmtId="0" fontId="1" fillId="5" borderId="36" xfId="0" applyNumberFormat="1" applyFont="1" applyFill="1" applyBorder="1">
      <alignment vertical="center"/>
    </xf>
    <xf numFmtId="0" fontId="1" fillId="5" borderId="24" xfId="0" applyNumberFormat="1" applyFont="1" applyFill="1" applyBorder="1">
      <alignment vertical="center"/>
    </xf>
    <xf numFmtId="0" fontId="1" fillId="2" borderId="37" xfId="0" applyNumberFormat="1" applyFont="1" applyFill="1" applyBorder="1">
      <alignment vertical="center"/>
    </xf>
    <xf numFmtId="0" fontId="1" fillId="2" borderId="38" xfId="0" applyNumberFormat="1" applyFont="1" applyFill="1" applyBorder="1">
      <alignment vertical="center"/>
    </xf>
    <xf numFmtId="0" fontId="1" fillId="5" borderId="12" xfId="0" applyNumberFormat="1" applyFont="1" applyFill="1" applyBorder="1">
      <alignment vertical="center"/>
    </xf>
    <xf numFmtId="0" fontId="1" fillId="20" borderId="39" xfId="0" applyNumberFormat="1" applyFont="1" applyFill="1" applyBorder="1">
      <alignment vertical="center"/>
    </xf>
    <xf numFmtId="0" fontId="1" fillId="19" borderId="13" xfId="0" applyNumberFormat="1" applyFont="1" applyFill="1" applyBorder="1">
      <alignment vertical="center"/>
    </xf>
    <xf numFmtId="0" fontId="1" fillId="20" borderId="40" xfId="0" applyNumberFormat="1" applyFont="1" applyFill="1" applyBorder="1">
      <alignment vertical="center"/>
    </xf>
    <xf numFmtId="0" fontId="1" fillId="20" borderId="19" xfId="0" applyNumberFormat="1" applyFont="1" applyFill="1" applyBorder="1">
      <alignment vertical="center"/>
    </xf>
    <xf numFmtId="0" fontId="1" fillId="19" borderId="6" xfId="0" applyNumberFormat="1" applyFont="1" applyFill="1" applyBorder="1" applyAlignment="1">
      <alignment horizontal="right" vertical="center"/>
    </xf>
    <xf numFmtId="0" fontId="1" fillId="19" borderId="14" xfId="0" applyNumberFormat="1" applyFont="1" applyFill="1" applyBorder="1" applyAlignment="1">
      <alignment horizontal="right" vertical="center"/>
    </xf>
    <xf numFmtId="0" fontId="1" fillId="13" borderId="12" xfId="0" applyNumberFormat="1" applyFont="1" applyFill="1" applyBorder="1">
      <alignment vertical="center"/>
    </xf>
    <xf numFmtId="0" fontId="1" fillId="5" borderId="41" xfId="0" applyNumberFormat="1" applyFont="1" applyFill="1" applyBorder="1">
      <alignment vertical="center"/>
    </xf>
    <xf numFmtId="0" fontId="1" fillId="2" borderId="42" xfId="0" applyNumberFormat="1" applyFont="1" applyFill="1" applyBorder="1">
      <alignment vertical="center"/>
    </xf>
    <xf numFmtId="0" fontId="1" fillId="20" borderId="10" xfId="0" applyNumberFormat="1" applyFont="1" applyFill="1" applyBorder="1">
      <alignment vertical="center"/>
    </xf>
    <xf numFmtId="0" fontId="1" fillId="5" borderId="39" xfId="0" applyNumberFormat="1" applyFont="1" applyFill="1" applyBorder="1">
      <alignment vertical="center"/>
    </xf>
    <xf numFmtId="0" fontId="1" fillId="5" borderId="43" xfId="0" applyNumberFormat="1" applyFont="1" applyFill="1" applyBorder="1">
      <alignment vertical="center"/>
    </xf>
    <xf numFmtId="0" fontId="1" fillId="5" borderId="9" xfId="0" applyNumberFormat="1" applyFont="1" applyFill="1" applyBorder="1">
      <alignment vertical="center"/>
    </xf>
    <xf numFmtId="0" fontId="1" fillId="5" borderId="0" xfId="0" applyNumberFormat="1" applyFont="1" applyFill="1">
      <alignment vertical="center"/>
    </xf>
    <xf numFmtId="0" fontId="1" fillId="5" borderId="19" xfId="0" applyNumberFormat="1" applyFont="1" applyFill="1" applyBorder="1">
      <alignment vertical="center"/>
    </xf>
    <xf numFmtId="0" fontId="2" fillId="18" borderId="40" xfId="0" applyNumberFormat="1" applyFont="1" applyFill="1" applyBorder="1">
      <alignment vertical="center"/>
    </xf>
    <xf numFmtId="0" fontId="2" fillId="18" borderId="44" xfId="0" applyNumberFormat="1" applyFont="1" applyFill="1" applyBorder="1">
      <alignment vertical="center"/>
    </xf>
    <xf numFmtId="0" fontId="2" fillId="18" borderId="45" xfId="0" applyNumberFormat="1" applyFont="1" applyFill="1" applyBorder="1">
      <alignment vertical="center"/>
    </xf>
    <xf numFmtId="0" fontId="2" fillId="18" borderId="9" xfId="0" applyNumberFormat="1" applyFont="1" applyFill="1" applyBorder="1">
      <alignment vertical="center"/>
    </xf>
    <xf numFmtId="0" fontId="2" fillId="18" borderId="46" xfId="0" applyNumberFormat="1" applyFont="1" applyFill="1" applyBorder="1">
      <alignment vertical="center"/>
    </xf>
    <xf numFmtId="0" fontId="2" fillId="18" borderId="19" xfId="0" applyNumberFormat="1" applyFont="1" applyFill="1" applyBorder="1">
      <alignment vertical="center"/>
    </xf>
    <xf numFmtId="0" fontId="2" fillId="18" borderId="28" xfId="0" applyNumberFormat="1" applyFont="1" applyFill="1" applyBorder="1">
      <alignment vertical="center"/>
    </xf>
    <xf numFmtId="0" fontId="2" fillId="18" borderId="20" xfId="0" applyNumberFormat="1" applyFont="1" applyFill="1" applyBorder="1">
      <alignment vertical="center"/>
    </xf>
    <xf numFmtId="0" fontId="1" fillId="2" borderId="47" xfId="0" applyNumberFormat="1" applyFont="1" applyFill="1" applyBorder="1">
      <alignment vertical="center"/>
    </xf>
    <xf numFmtId="0" fontId="2" fillId="18" borderId="10" xfId="0" applyNumberFormat="1" applyFont="1" applyFill="1" applyBorder="1">
      <alignment vertical="center"/>
    </xf>
    <xf numFmtId="0" fontId="2" fillId="18" borderId="11" xfId="0" applyNumberFormat="1" applyFont="1" applyFill="1" applyBorder="1">
      <alignment vertical="center"/>
    </xf>
    <xf numFmtId="0" fontId="2" fillId="18" borderId="48" xfId="0" applyNumberFormat="1" applyFont="1" applyFill="1" applyBorder="1">
      <alignment vertical="center"/>
    </xf>
    <xf numFmtId="0" fontId="1" fillId="20" borderId="33" xfId="0" applyNumberFormat="1" applyFont="1" applyFill="1" applyBorder="1" applyAlignment="1">
      <alignment horizontal="left" vertical="center"/>
    </xf>
    <xf numFmtId="0" fontId="1" fillId="20" borderId="41" xfId="0" applyNumberFormat="1" applyFont="1" applyFill="1" applyBorder="1" applyAlignment="1">
      <alignment horizontal="left" vertical="center"/>
    </xf>
    <xf numFmtId="0" fontId="1" fillId="3" borderId="44" xfId="0" applyNumberFormat="1" applyFont="1" applyFill="1" applyBorder="1">
      <alignment vertical="center"/>
    </xf>
    <xf numFmtId="0" fontId="1" fillId="3" borderId="49" xfId="0" applyNumberFormat="1" applyFont="1" applyFill="1" applyBorder="1">
      <alignment vertical="center"/>
    </xf>
    <xf numFmtId="0" fontId="1" fillId="3" borderId="28" xfId="0" applyNumberFormat="1" applyFont="1" applyFill="1" applyBorder="1">
      <alignment vertical="center"/>
    </xf>
    <xf numFmtId="0" fontId="1" fillId="3" borderId="29" xfId="0" applyNumberFormat="1" applyFont="1" applyFill="1" applyBorder="1">
      <alignment vertical="center"/>
    </xf>
    <xf numFmtId="0" fontId="1" fillId="3" borderId="11" xfId="0" applyNumberFormat="1" applyFont="1" applyFill="1" applyBorder="1">
      <alignment vertical="center"/>
    </xf>
    <xf numFmtId="0" fontId="1" fillId="3" borderId="17" xfId="0" applyNumberFormat="1" applyFont="1" applyFill="1" applyBorder="1">
      <alignment vertical="center"/>
    </xf>
    <xf numFmtId="0" fontId="3" fillId="2" borderId="0" xfId="0" applyNumberFormat="1" applyFont="1" applyFill="1">
      <alignment vertical="center"/>
    </xf>
    <xf numFmtId="0" fontId="4" fillId="2" borderId="0" xfId="0" applyFont="1" applyFill="1" applyAlignment="1">
      <alignment vertical="center"/>
    </xf>
    <xf numFmtId="0" fontId="1" fillId="21" borderId="26" xfId="0" applyNumberFormat="1" applyFont="1" applyFill="1" applyBorder="1" applyAlignment="1">
      <alignment vertical="center"/>
    </xf>
    <xf numFmtId="0" fontId="1" fillId="21" borderId="35" xfId="0" applyNumberFormat="1" applyFont="1" applyFill="1" applyBorder="1" applyAlignment="1">
      <alignment vertical="center"/>
    </xf>
    <xf numFmtId="0" fontId="4" fillId="22" borderId="50" xfId="0" applyNumberFormat="1" applyFont="1" applyFill="1" applyBorder="1" applyAlignment="1">
      <alignment vertical="center"/>
    </xf>
    <xf numFmtId="0" fontId="4" fillId="17" borderId="0" xfId="0" applyNumberFormat="1" applyFont="1" applyFill="1" applyAlignment="1">
      <alignment vertical="center"/>
    </xf>
    <xf numFmtId="0" fontId="4" fillId="23" borderId="0" xfId="0" applyNumberFormat="1" applyFont="1" applyFill="1" applyAlignment="1">
      <alignment vertical="center"/>
    </xf>
    <xf numFmtId="0" fontId="4" fillId="17" borderId="28" xfId="0" applyNumberFormat="1" applyFont="1" applyFill="1" applyBorder="1" applyAlignment="1">
      <alignment vertical="center"/>
    </xf>
    <xf numFmtId="0" fontId="4" fillId="23" borderId="28" xfId="0" applyNumberFormat="1" applyFont="1" applyFill="1" applyBorder="1" applyAlignment="1">
      <alignment vertical="center"/>
    </xf>
    <xf numFmtId="0" fontId="4" fillId="22" borderId="22" xfId="0" applyNumberFormat="1" applyFont="1" applyFill="1" applyBorder="1" applyAlignment="1">
      <alignment vertical="center"/>
    </xf>
    <xf numFmtId="0" fontId="4" fillId="22" borderId="51" xfId="0" applyNumberFormat="1" applyFont="1" applyFill="1" applyBorder="1" applyAlignment="1">
      <alignment vertical="center"/>
    </xf>
    <xf numFmtId="0" fontId="1" fillId="21" borderId="21" xfId="0" applyNumberFormat="1" applyFont="1" applyFill="1" applyBorder="1" applyAlignment="1">
      <alignment vertical="center"/>
    </xf>
    <xf numFmtId="0" fontId="4" fillId="23" borderId="46" xfId="0" applyNumberFormat="1" applyFont="1" applyFill="1" applyBorder="1" applyAlignment="1">
      <alignment vertical="center"/>
    </xf>
    <xf numFmtId="0" fontId="4" fillId="23" borderId="20" xfId="0" applyNumberFormat="1" applyFont="1" applyFill="1" applyBorder="1" applyAlignment="1">
      <alignment vertical="center"/>
    </xf>
    <xf numFmtId="0" fontId="5" fillId="23" borderId="0" xfId="0" applyNumberFormat="1" applyFont="1" applyFill="1" applyAlignment="1">
      <alignment vertical="center"/>
    </xf>
    <xf numFmtId="0" fontId="1" fillId="2" borderId="0" xfId="0" applyFont="1" applyFill="1">
      <alignment vertical="center"/>
    </xf>
    <xf numFmtId="0" fontId="2" fillId="2" borderId="0" xfId="0" applyFont="1" applyFill="1">
      <alignment vertical="center"/>
    </xf>
    <xf numFmtId="0" fontId="2" fillId="9" borderId="0" xfId="0" applyFont="1" applyFill="1">
      <alignment vertical="center"/>
    </xf>
    <xf numFmtId="0" fontId="1" fillId="24" borderId="4" xfId="0" applyFont="1" applyFill="1" applyBorder="1">
      <alignment vertical="center"/>
    </xf>
    <xf numFmtId="0" fontId="1" fillId="19" borderId="4" xfId="0" applyFont="1" applyFill="1" applyBorder="1">
      <alignment vertical="center"/>
    </xf>
    <xf numFmtId="0" fontId="1" fillId="24" borderId="26" xfId="0" applyNumberFormat="1" applyFont="1" applyFill="1" applyBorder="1">
      <alignment vertical="center"/>
    </xf>
    <xf numFmtId="0" fontId="1" fillId="24" borderId="35" xfId="0" applyNumberFormat="1" applyFont="1" applyFill="1" applyBorder="1">
      <alignment vertical="center"/>
    </xf>
    <xf numFmtId="0" fontId="1" fillId="19" borderId="52" xfId="0" applyNumberFormat="1" applyFont="1" applyFill="1" applyBorder="1">
      <alignment vertical="center"/>
    </xf>
    <xf numFmtId="0" fontId="1" fillId="19" borderId="44" xfId="0" applyNumberFormat="1" applyFont="1" applyFill="1" applyBorder="1">
      <alignment vertical="center"/>
    </xf>
    <xf numFmtId="0" fontId="1" fillId="19" borderId="53" xfId="0" applyNumberFormat="1" applyFont="1" applyFill="1" applyBorder="1">
      <alignment vertical="center"/>
    </xf>
    <xf numFmtId="0" fontId="1" fillId="19" borderId="0" xfId="0" applyNumberFormat="1" applyFont="1" applyFill="1" applyBorder="1">
      <alignment vertical="center"/>
    </xf>
    <xf numFmtId="0" fontId="1" fillId="19" borderId="27" xfId="0" applyNumberFormat="1" applyFont="1" applyFill="1" applyBorder="1">
      <alignment vertical="center"/>
    </xf>
    <xf numFmtId="0" fontId="1" fillId="19" borderId="28" xfId="0" applyNumberFormat="1" applyFont="1" applyFill="1" applyBorder="1">
      <alignment vertical="center"/>
    </xf>
    <xf numFmtId="0" fontId="1" fillId="24" borderId="21" xfId="0" applyNumberFormat="1" applyFont="1" applyFill="1" applyBorder="1">
      <alignment vertical="center"/>
    </xf>
    <xf numFmtId="0" fontId="1" fillId="19" borderId="45" xfId="0" applyNumberFormat="1" applyFont="1" applyFill="1" applyBorder="1">
      <alignment vertical="center"/>
    </xf>
    <xf numFmtId="0" fontId="1" fillId="19" borderId="46" xfId="0" applyNumberFormat="1" applyFont="1" applyFill="1" applyBorder="1">
      <alignment vertical="center"/>
    </xf>
    <xf numFmtId="0" fontId="1" fillId="19" borderId="20" xfId="0" applyNumberFormat="1" applyFont="1" applyFill="1" applyBorder="1">
      <alignment vertical="center"/>
    </xf>
    <xf numFmtId="0" fontId="1" fillId="0" borderId="0" xfId="0" applyFont="1">
      <alignment vertical="center"/>
    </xf>
    <xf numFmtId="0" fontId="4" fillId="25" borderId="51" xfId="0" applyFont="1" applyFill="1" applyBorder="1" applyAlignment="1">
      <alignment vertical="center"/>
    </xf>
    <xf numFmtId="0" fontId="4" fillId="26" borderId="51" xfId="0" applyFont="1" applyFill="1" applyBorder="1" applyAlignment="1">
      <alignment vertical="center"/>
    </xf>
    <xf numFmtId="0" fontId="4" fillId="27" borderId="51" xfId="0" applyFont="1" applyFill="1" applyBorder="1" applyAlignment="1">
      <alignment vertical="center"/>
    </xf>
    <xf numFmtId="0" fontId="4" fillId="28" borderId="51" xfId="0" applyFont="1" applyFill="1" applyBorder="1" applyAlignment="1">
      <alignment vertical="center"/>
    </xf>
    <xf numFmtId="0" fontId="4" fillId="25" borderId="50" xfId="0" applyFont="1" applyFill="1" applyBorder="1" applyAlignment="1">
      <alignment vertical="center"/>
    </xf>
    <xf numFmtId="0" fontId="4" fillId="26" borderId="50" xfId="0" applyFont="1" applyFill="1" applyBorder="1" applyAlignment="1">
      <alignment vertical="center"/>
    </xf>
    <xf numFmtId="0" fontId="4" fillId="27" borderId="50" xfId="0" applyFont="1" applyFill="1" applyBorder="1" applyAlignment="1">
      <alignment vertical="center"/>
    </xf>
    <xf numFmtId="0" fontId="4" fillId="28" borderId="50" xfId="0" applyFont="1" applyFill="1" applyBorder="1" applyAlignment="1">
      <alignment vertical="center"/>
    </xf>
    <xf numFmtId="0" fontId="4" fillId="25" borderId="22" xfId="0" applyFont="1" applyFill="1" applyBorder="1" applyAlignment="1">
      <alignment vertical="center"/>
    </xf>
    <xf numFmtId="0" fontId="4" fillId="26" borderId="22" xfId="0" applyFont="1" applyFill="1" applyBorder="1" applyAlignment="1">
      <alignment vertical="center"/>
    </xf>
    <xf numFmtId="0" fontId="4" fillId="27" borderId="22" xfId="0" applyFont="1" applyFill="1" applyBorder="1" applyAlignment="1">
      <alignment vertical="center"/>
    </xf>
    <xf numFmtId="0" fontId="4" fillId="28" borderId="22" xfId="0" applyFont="1" applyFill="1" applyBorder="1" applyAlignment="1">
      <alignment vertical="center"/>
    </xf>
    <xf numFmtId="0" fontId="4" fillId="25" borderId="4" xfId="0" applyFont="1" applyFill="1" applyBorder="1" applyAlignment="1">
      <alignment vertical="center"/>
    </xf>
    <xf numFmtId="0" fontId="4" fillId="26" borderId="4" xfId="0" applyFont="1" applyFill="1" applyBorder="1" applyAlignment="1">
      <alignment vertical="center"/>
    </xf>
    <xf numFmtId="0" fontId="4" fillId="27" borderId="4" xfId="0" applyFont="1" applyFill="1" applyBorder="1" applyAlignment="1">
      <alignment vertical="center"/>
    </xf>
    <xf numFmtId="0" fontId="4" fillId="28" borderId="4" xfId="0" applyFont="1" applyFill="1" applyBorder="1" applyAlignment="1">
      <alignment vertical="center"/>
    </xf>
    <xf numFmtId="0" fontId="4" fillId="29" borderId="51" xfId="0" applyFont="1" applyFill="1" applyBorder="1" applyAlignment="1">
      <alignment vertical="center"/>
    </xf>
    <xf numFmtId="0" fontId="4" fillId="30" borderId="52" xfId="0" applyFont="1" applyFill="1" applyBorder="1" applyAlignment="1">
      <alignment vertical="center"/>
    </xf>
    <xf numFmtId="0" fontId="4" fillId="30" borderId="44" xfId="0" applyFont="1" applyFill="1" applyBorder="1" applyAlignment="1">
      <alignment vertical="center"/>
    </xf>
    <xf numFmtId="0" fontId="4" fillId="30" borderId="45" xfId="0" applyFont="1" applyFill="1" applyBorder="1" applyAlignment="1">
      <alignment vertical="center"/>
    </xf>
    <xf numFmtId="0" fontId="4" fillId="29" borderId="50" xfId="0" applyFont="1" applyFill="1" applyBorder="1" applyAlignment="1">
      <alignment vertical="center"/>
    </xf>
    <xf numFmtId="0" fontId="4" fillId="30" borderId="50" xfId="0" applyFont="1" applyFill="1" applyBorder="1" applyAlignment="1">
      <alignment vertical="center"/>
    </xf>
    <xf numFmtId="0" fontId="4" fillId="29" borderId="22" xfId="0" applyFont="1" applyFill="1" applyBorder="1" applyAlignment="1">
      <alignment vertical="center"/>
    </xf>
    <xf numFmtId="0" fontId="4" fillId="30" borderId="22" xfId="0" applyFont="1" applyFill="1" applyBorder="1" applyAlignment="1">
      <alignment vertical="center"/>
    </xf>
    <xf numFmtId="0" fontId="4" fillId="29" borderId="4" xfId="0" applyFont="1" applyFill="1" applyBorder="1" applyAlignment="1">
      <alignment vertical="center"/>
    </xf>
    <xf numFmtId="0" fontId="4" fillId="30" borderId="4" xfId="0" applyFont="1" applyFill="1" applyBorder="1" applyAlignment="1">
      <alignment vertical="center"/>
    </xf>
    <xf numFmtId="0" fontId="4" fillId="31" borderId="52" xfId="0" applyFont="1" applyFill="1" applyBorder="1" applyAlignment="1">
      <alignment vertical="center"/>
    </xf>
    <xf numFmtId="0" fontId="4" fillId="31" borderId="44" xfId="0" applyFont="1" applyFill="1" applyBorder="1" applyAlignment="1">
      <alignment vertical="center"/>
    </xf>
    <xf numFmtId="0" fontId="4" fillId="31" borderId="45" xfId="0" applyFont="1" applyFill="1" applyBorder="1" applyAlignment="1">
      <alignment vertical="center"/>
    </xf>
    <xf numFmtId="0" fontId="4" fillId="32" borderId="51" xfId="0" applyFont="1" applyFill="1" applyBorder="1" applyAlignment="1">
      <alignment vertical="center"/>
    </xf>
    <xf numFmtId="0" fontId="4" fillId="33" borderId="51" xfId="0" applyFont="1" applyFill="1" applyBorder="1" applyAlignment="1">
      <alignment vertical="center"/>
    </xf>
    <xf numFmtId="0" fontId="4" fillId="31" borderId="50" xfId="0" applyFont="1" applyFill="1" applyBorder="1" applyAlignment="1">
      <alignment vertical="center"/>
    </xf>
    <xf numFmtId="0" fontId="4" fillId="32" borderId="50" xfId="0" applyFont="1" applyFill="1" applyBorder="1" applyAlignment="1">
      <alignment vertical="center"/>
    </xf>
    <xf numFmtId="0" fontId="4" fillId="33" borderId="50" xfId="0" applyFont="1" applyFill="1" applyBorder="1" applyAlignment="1">
      <alignment vertical="center"/>
    </xf>
    <xf numFmtId="0" fontId="4" fillId="31" borderId="22" xfId="0" applyFont="1" applyFill="1" applyBorder="1" applyAlignment="1">
      <alignment vertical="center"/>
    </xf>
    <xf numFmtId="0" fontId="4" fillId="32" borderId="22" xfId="0" applyFont="1" applyFill="1" applyBorder="1" applyAlignment="1">
      <alignment vertical="center"/>
    </xf>
    <xf numFmtId="0" fontId="4" fillId="33" borderId="22" xfId="0" applyFont="1" applyFill="1" applyBorder="1" applyAlignment="1">
      <alignment vertical="center"/>
    </xf>
    <xf numFmtId="0" fontId="4" fillId="31" borderId="4" xfId="0" applyFont="1" applyFill="1" applyBorder="1" applyAlignment="1">
      <alignment vertical="center"/>
    </xf>
    <xf numFmtId="46" fontId="4" fillId="32" borderId="4" xfId="0" applyNumberFormat="1" applyFont="1" applyFill="1" applyBorder="1" applyAlignment="1">
      <alignment vertical="center"/>
    </xf>
    <xf numFmtId="0" fontId="4" fillId="33" borderId="4" xfId="0" applyFont="1" applyFill="1" applyBorder="1" applyAlignment="1">
      <alignment vertical="center"/>
    </xf>
    <xf numFmtId="0" fontId="1" fillId="2" borderId="0" xfId="0" applyNumberFormat="1" applyFont="1" applyFill="1" applyAlignment="1">
      <alignment vertical="center"/>
    </xf>
    <xf numFmtId="0" fontId="1" fillId="34" borderId="26" xfId="0" applyFont="1" applyFill="1" applyBorder="1" applyAlignment="1">
      <alignment vertical="center"/>
    </xf>
    <xf numFmtId="0" fontId="1" fillId="34" borderId="35" xfId="0" applyFont="1" applyFill="1" applyBorder="1" applyAlignment="1">
      <alignment vertical="center"/>
    </xf>
    <xf numFmtId="0" fontId="1" fillId="34" borderId="35" xfId="0" applyNumberFormat="1" applyFont="1" applyFill="1" applyBorder="1" applyAlignment="1" applyProtection="1">
      <alignment vertical="center"/>
    </xf>
    <xf numFmtId="0" fontId="1" fillId="35" borderId="0" xfId="0" applyFont="1" applyFill="1" applyAlignment="1">
      <alignment vertical="center"/>
    </xf>
    <xf numFmtId="0" fontId="1" fillId="36" borderId="50" xfId="0" applyFont="1" applyFill="1" applyBorder="1" applyAlignment="1">
      <alignment vertical="center"/>
    </xf>
    <xf numFmtId="0" fontId="1" fillId="36" borderId="22" xfId="0" applyFont="1" applyFill="1" applyBorder="1" applyAlignment="1">
      <alignment vertical="center"/>
    </xf>
    <xf numFmtId="0" fontId="1" fillId="25" borderId="27" xfId="0" applyFont="1" applyFill="1" applyBorder="1" applyAlignment="1">
      <alignment vertical="center"/>
    </xf>
    <xf numFmtId="0" fontId="1" fillId="25" borderId="28" xfId="0" applyFont="1" applyFill="1" applyBorder="1" applyAlignment="1">
      <alignment vertical="center"/>
    </xf>
    <xf numFmtId="0" fontId="1" fillId="36" borderId="4" xfId="0" applyFont="1" applyFill="1" applyBorder="1" applyAlignment="1">
      <alignment vertical="center"/>
    </xf>
    <xf numFmtId="0" fontId="1" fillId="25" borderId="26" xfId="0" applyFont="1" applyFill="1" applyBorder="1" applyAlignment="1">
      <alignment vertical="center"/>
    </xf>
    <xf numFmtId="0" fontId="1" fillId="25" borderId="35" xfId="0" applyFont="1" applyFill="1" applyBorder="1" applyAlignment="1">
      <alignment vertical="center"/>
    </xf>
    <xf numFmtId="0" fontId="1" fillId="36" borderId="51" xfId="0" applyFont="1" applyFill="1" applyBorder="1" applyAlignment="1">
      <alignment vertical="center"/>
    </xf>
    <xf numFmtId="0" fontId="1" fillId="25" borderId="52" xfId="0" applyFont="1" applyFill="1" applyBorder="1" applyAlignment="1">
      <alignment vertical="center"/>
    </xf>
    <xf numFmtId="0" fontId="1" fillId="25" borderId="44" xfId="0" applyFont="1" applyFill="1" applyBorder="1" applyAlignment="1">
      <alignment vertical="center"/>
    </xf>
    <xf numFmtId="0" fontId="1" fillId="25" borderId="53" xfId="0" applyFont="1" applyFill="1" applyBorder="1" applyAlignment="1">
      <alignment vertical="center"/>
    </xf>
    <xf numFmtId="0" fontId="1" fillId="25" borderId="0" xfId="0" applyFont="1" applyFill="1" applyBorder="1" applyAlignment="1">
      <alignment vertical="center"/>
    </xf>
    <xf numFmtId="0" fontId="1" fillId="35" borderId="0" xfId="0" applyFont="1" applyFill="1" applyBorder="1" applyAlignment="1">
      <alignment vertical="center"/>
    </xf>
    <xf numFmtId="0" fontId="1" fillId="36" borderId="53" xfId="0" applyFont="1" applyFill="1" applyBorder="1" applyAlignment="1">
      <alignment vertical="center"/>
    </xf>
    <xf numFmtId="0" fontId="1" fillId="11" borderId="53" xfId="0" applyNumberFormat="1" applyFont="1" applyFill="1" applyBorder="1" applyAlignment="1">
      <alignment vertical="center"/>
    </xf>
    <xf numFmtId="0" fontId="1" fillId="27" borderId="0" xfId="0" applyFont="1" applyFill="1" applyBorder="1" applyAlignment="1">
      <alignment vertical="center"/>
    </xf>
    <xf numFmtId="0" fontId="1" fillId="36" borderId="53" xfId="0" applyFont="1" applyFill="1" applyBorder="1" applyAlignment="1">
      <alignment vertical="center"/>
    </xf>
    <xf numFmtId="0" fontId="1" fillId="25" borderId="53" xfId="0" applyFont="1" applyFill="1" applyBorder="1" applyAlignment="1">
      <alignment vertical="center"/>
    </xf>
    <xf numFmtId="0" fontId="1" fillId="25" borderId="0" xfId="0" applyFont="1" applyFill="1" applyBorder="1" applyAlignment="1">
      <alignment vertical="center"/>
    </xf>
    <xf numFmtId="0" fontId="1" fillId="36" borderId="27" xfId="0" applyFont="1" applyFill="1" applyBorder="1" applyAlignment="1">
      <alignment vertical="center"/>
    </xf>
    <xf numFmtId="0" fontId="1" fillId="34" borderId="21" xfId="0" applyFont="1" applyFill="1" applyBorder="1" applyAlignment="1">
      <alignment vertical="center"/>
    </xf>
    <xf numFmtId="0" fontId="1" fillId="25" borderId="20" xfId="0" applyFont="1" applyFill="1" applyBorder="1" applyAlignment="1">
      <alignment vertical="center"/>
    </xf>
    <xf numFmtId="0" fontId="1" fillId="25" borderId="21" xfId="0" applyFont="1" applyFill="1" applyBorder="1" applyAlignment="1">
      <alignment vertical="center"/>
    </xf>
    <xf numFmtId="0" fontId="1" fillId="25" borderId="45" xfId="0" applyFont="1" applyFill="1" applyBorder="1" applyAlignment="1">
      <alignment vertical="center"/>
    </xf>
    <xf numFmtId="0" fontId="1" fillId="25" borderId="46" xfId="0" applyFont="1" applyFill="1" applyBorder="1" applyAlignment="1">
      <alignment vertical="center"/>
    </xf>
    <xf numFmtId="0" fontId="1" fillId="27" borderId="46" xfId="0" applyFont="1" applyFill="1" applyBorder="1" applyAlignment="1">
      <alignment vertical="center"/>
    </xf>
    <xf numFmtId="0" fontId="1" fillId="25" borderId="46" xfId="0" applyFont="1" applyFill="1" applyBorder="1" applyAlignment="1">
      <alignment vertical="center"/>
    </xf>
    <xf numFmtId="0" fontId="2" fillId="2" borderId="0" xfId="0" quotePrefix="1" applyNumberFormat="1" applyFont="1" applyFill="1">
      <alignment vertical="center"/>
    </xf>
    <xf numFmtId="0" fontId="1" fillId="8" borderId="0" xfId="0" quotePrefix="1" applyNumberFormat="1" applyFont="1" applyFill="1">
      <alignment vertical="center"/>
    </xf>
    <xf numFmtId="0" fontId="1" fillId="8" borderId="11" xfId="0" quotePrefix="1" applyNumberFormat="1" applyFont="1" applyFill="1" applyBorder="1">
      <alignment vertical="center"/>
    </xf>
    <xf numFmtId="0" fontId="1" fillId="23" borderId="0" xfId="0" applyNumberFormat="1" applyFont="1" applyFill="1" applyAlignment="1">
      <alignment vertical="center"/>
    </xf>
    <xf numFmtId="0" fontId="1" fillId="30" borderId="50" xfId="0" applyFont="1" applyFill="1" applyBorder="1" applyAlignment="1">
      <alignment vertical="center"/>
    </xf>
    <xf numFmtId="0" fontId="1" fillId="26" borderId="4" xfId="0" applyFont="1" applyFill="1" applyBorder="1" applyAlignment="1">
      <alignment vertical="center"/>
    </xf>
    <xf numFmtId="0" fontId="7" fillId="2" borderId="0" xfId="0" applyNumberFormat="1" applyFont="1" applyFill="1">
      <alignment vertical="center"/>
    </xf>
    <xf numFmtId="0" fontId="1" fillId="27" borderId="4" xfId="0" applyFont="1" applyFill="1" applyBorder="1" applyAlignment="1">
      <alignment vertical="center"/>
    </xf>
    <xf numFmtId="0" fontId="1" fillId="33" borderId="4" xfId="0" applyFont="1" applyFill="1" applyBorder="1" applyAlignment="1">
      <alignment vertical="center"/>
    </xf>
  </cellXfs>
  <cellStyles count="1">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2"/>
  <sheetViews>
    <sheetView tabSelected="1" workbookViewId="0">
      <selection activeCell="F1" sqref="F1"/>
    </sheetView>
  </sheetViews>
  <sheetFormatPr defaultColWidth="9" defaultRowHeight="15.75" x14ac:dyDescent="0.15"/>
  <cols>
    <col min="1" max="1" width="2.25" style="209" customWidth="1"/>
    <col min="2" max="2" width="19.625" style="209" customWidth="1"/>
    <col min="3" max="3" width="18.875" style="209" customWidth="1"/>
    <col min="4" max="10" width="9" style="209"/>
    <col min="11" max="11" width="9" style="209" customWidth="1"/>
    <col min="12" max="16384" width="9" style="209"/>
  </cols>
  <sheetData>
    <row r="1" spans="1:11" x14ac:dyDescent="0.15">
      <c r="A1" s="210" t="s">
        <v>0</v>
      </c>
      <c r="B1" s="211"/>
      <c r="C1" s="211"/>
      <c r="D1" s="211"/>
      <c r="E1" s="211"/>
      <c r="F1" s="212" t="str">
        <f>INDEX($B$86:$B$141,2,)</f>
        <v>Ver.7.1</v>
      </c>
      <c r="G1" s="211"/>
      <c r="H1" s="211"/>
      <c r="I1" s="211"/>
      <c r="J1" s="234"/>
      <c r="K1" s="213"/>
    </row>
    <row r="2" spans="1:11" x14ac:dyDescent="0.15">
      <c r="A2" s="213"/>
      <c r="B2" s="213"/>
      <c r="C2" s="213"/>
      <c r="D2" s="213"/>
      <c r="E2" s="213"/>
      <c r="F2" s="213"/>
      <c r="G2" s="213"/>
      <c r="H2" s="213"/>
      <c r="I2" s="213"/>
      <c r="J2" s="213"/>
      <c r="K2" s="213"/>
    </row>
    <row r="3" spans="1:11" x14ac:dyDescent="0.15">
      <c r="A3" s="210" t="s">
        <v>1</v>
      </c>
      <c r="B3" s="210"/>
      <c r="C3" s="211"/>
      <c r="D3" s="211"/>
      <c r="E3" s="211"/>
      <c r="F3" s="211"/>
      <c r="G3" s="211"/>
      <c r="H3" s="211"/>
      <c r="I3" s="211"/>
      <c r="J3" s="234"/>
      <c r="K3" s="213"/>
    </row>
    <row r="4" spans="1:11" x14ac:dyDescent="0.15">
      <c r="A4" s="214"/>
      <c r="B4" s="215" t="s">
        <v>2</v>
      </c>
      <c r="C4" s="216" t="s">
        <v>3</v>
      </c>
      <c r="D4" s="217"/>
      <c r="E4" s="217"/>
      <c r="F4" s="217"/>
      <c r="G4" s="217"/>
      <c r="H4" s="217"/>
      <c r="I4" s="217"/>
      <c r="J4" s="235"/>
      <c r="K4" s="213"/>
    </row>
    <row r="5" spans="1:11" x14ac:dyDescent="0.15">
      <c r="A5" s="214"/>
      <c r="B5" s="215" t="s">
        <v>4</v>
      </c>
      <c r="C5" s="216" t="s">
        <v>5</v>
      </c>
      <c r="D5" s="217"/>
      <c r="E5" s="217"/>
      <c r="F5" s="217"/>
      <c r="G5" s="217"/>
      <c r="H5" s="217"/>
      <c r="I5" s="217"/>
      <c r="J5" s="235"/>
      <c r="K5" s="213"/>
    </row>
    <row r="6" spans="1:11" x14ac:dyDescent="0.15">
      <c r="A6" s="214"/>
      <c r="B6" s="215" t="s">
        <v>6</v>
      </c>
      <c r="C6" s="216" t="s">
        <v>7</v>
      </c>
      <c r="D6" s="217"/>
      <c r="E6" s="217"/>
      <c r="F6" s="217"/>
      <c r="G6" s="217"/>
      <c r="H6" s="217"/>
      <c r="I6" s="217"/>
      <c r="J6" s="235"/>
      <c r="K6" s="213"/>
    </row>
    <row r="7" spans="1:11" x14ac:dyDescent="0.15">
      <c r="A7" s="214"/>
      <c r="B7" s="215" t="s">
        <v>8</v>
      </c>
      <c r="C7" s="216" t="s">
        <v>9</v>
      </c>
      <c r="D7" s="217"/>
      <c r="E7" s="217"/>
      <c r="F7" s="217"/>
      <c r="G7" s="217"/>
      <c r="H7" s="217"/>
      <c r="I7" s="217"/>
      <c r="J7" s="235"/>
      <c r="K7" s="213"/>
    </row>
    <row r="8" spans="1:11" x14ac:dyDescent="0.15">
      <c r="A8" s="214"/>
      <c r="B8" s="218" t="s">
        <v>10</v>
      </c>
      <c r="C8" s="219" t="s">
        <v>11</v>
      </c>
      <c r="D8" s="220"/>
      <c r="E8" s="220"/>
      <c r="F8" s="220"/>
      <c r="G8" s="220"/>
      <c r="H8" s="220"/>
      <c r="I8" s="220"/>
      <c r="J8" s="236"/>
      <c r="K8" s="213"/>
    </row>
    <row r="9" spans="1:11" x14ac:dyDescent="0.15">
      <c r="A9" s="214"/>
      <c r="B9" s="218" t="s">
        <v>12</v>
      </c>
      <c r="C9" s="219" t="s">
        <v>13</v>
      </c>
      <c r="D9" s="220"/>
      <c r="E9" s="220"/>
      <c r="F9" s="220"/>
      <c r="G9" s="220"/>
      <c r="H9" s="220"/>
      <c r="I9" s="220"/>
      <c r="J9" s="236"/>
      <c r="K9" s="213"/>
    </row>
    <row r="10" spans="1:11" x14ac:dyDescent="0.15">
      <c r="A10" s="214"/>
      <c r="B10" s="218" t="s">
        <v>14</v>
      </c>
      <c r="C10" s="219" t="s">
        <v>15</v>
      </c>
      <c r="D10" s="220"/>
      <c r="E10" s="220"/>
      <c r="F10" s="220"/>
      <c r="G10" s="220"/>
      <c r="H10" s="220"/>
      <c r="I10" s="220"/>
      <c r="J10" s="236"/>
      <c r="K10" s="213"/>
    </row>
    <row r="11" spans="1:11" x14ac:dyDescent="0.15">
      <c r="A11" s="213"/>
      <c r="B11" s="213"/>
      <c r="C11" s="213"/>
      <c r="D11" s="213"/>
      <c r="E11" s="213"/>
      <c r="F11" s="213"/>
      <c r="G11" s="213"/>
      <c r="H11" s="213"/>
      <c r="I11" s="213"/>
      <c r="J11" s="226"/>
      <c r="K11" s="213"/>
    </row>
    <row r="12" spans="1:11" x14ac:dyDescent="0.15">
      <c r="A12" s="210" t="s">
        <v>16</v>
      </c>
      <c r="B12" s="211"/>
      <c r="C12" s="211"/>
      <c r="D12" s="211"/>
      <c r="E12" s="211"/>
      <c r="F12" s="211"/>
      <c r="G12" s="211"/>
      <c r="H12" s="211"/>
      <c r="I12" s="211"/>
      <c r="J12" s="234"/>
      <c r="K12" s="213"/>
    </row>
    <row r="13" spans="1:11" ht="13.5" customHeight="1" x14ac:dyDescent="0.15">
      <c r="A13" s="221"/>
      <c r="B13" s="222" t="s">
        <v>619</v>
      </c>
      <c r="C13" s="223"/>
      <c r="D13" s="223"/>
      <c r="E13" s="223"/>
      <c r="F13" s="223"/>
      <c r="G13" s="223"/>
      <c r="H13" s="223"/>
      <c r="I13" s="223"/>
      <c r="J13" s="237"/>
      <c r="K13" s="213"/>
    </row>
    <row r="14" spans="1:11" ht="13.5" customHeight="1" x14ac:dyDescent="0.15">
      <c r="A14" s="214"/>
      <c r="B14" s="224" t="s">
        <v>620</v>
      </c>
      <c r="C14" s="225"/>
      <c r="D14" s="225"/>
      <c r="E14" s="225"/>
      <c r="F14" s="225"/>
      <c r="G14" s="225"/>
      <c r="H14" s="225"/>
      <c r="I14" s="225"/>
      <c r="J14" s="238"/>
      <c r="K14" s="213"/>
    </row>
    <row r="15" spans="1:11" ht="13.5" customHeight="1" x14ac:dyDescent="0.15">
      <c r="A15" s="214"/>
      <c r="B15" s="224" t="s">
        <v>17</v>
      </c>
      <c r="C15" s="225"/>
      <c r="D15" s="225"/>
      <c r="E15" s="225"/>
      <c r="F15" s="225"/>
      <c r="G15" s="225"/>
      <c r="H15" s="225"/>
      <c r="I15" s="225"/>
      <c r="J15" s="238"/>
      <c r="K15" s="213"/>
    </row>
    <row r="16" spans="1:11" ht="13.5" customHeight="1" x14ac:dyDescent="0.15">
      <c r="A16" s="215"/>
      <c r="B16" s="216"/>
      <c r="C16" s="217"/>
      <c r="D16" s="217"/>
      <c r="E16" s="217"/>
      <c r="F16" s="217"/>
      <c r="G16" s="217"/>
      <c r="H16" s="217"/>
      <c r="I16" s="217"/>
      <c r="J16" s="235"/>
      <c r="K16" s="213"/>
    </row>
    <row r="17" spans="1:11" ht="13.5" customHeight="1" x14ac:dyDescent="0.15">
      <c r="A17" s="226"/>
      <c r="B17" s="226"/>
      <c r="C17" s="226"/>
      <c r="D17" s="226"/>
      <c r="E17" s="226"/>
      <c r="F17" s="226"/>
      <c r="G17" s="226"/>
      <c r="H17" s="226"/>
      <c r="I17" s="226"/>
      <c r="J17" s="226"/>
      <c r="K17" s="213"/>
    </row>
    <row r="18" spans="1:11" x14ac:dyDescent="0.15">
      <c r="A18" s="210" t="s">
        <v>18</v>
      </c>
      <c r="B18" s="211"/>
      <c r="C18" s="211"/>
      <c r="D18" s="211"/>
      <c r="E18" s="211"/>
      <c r="F18" s="211"/>
      <c r="G18" s="211"/>
      <c r="H18" s="211"/>
      <c r="I18" s="211"/>
      <c r="J18" s="234"/>
      <c r="K18" s="213"/>
    </row>
    <row r="19" spans="1:11" x14ac:dyDescent="0.15">
      <c r="A19" s="227"/>
      <c r="B19" s="222" t="s">
        <v>618</v>
      </c>
      <c r="C19" s="223"/>
      <c r="D19" s="223"/>
      <c r="E19" s="223"/>
      <c r="F19" s="223"/>
      <c r="G19" s="223"/>
      <c r="H19" s="223"/>
      <c r="I19" s="223"/>
      <c r="J19" s="237"/>
      <c r="K19" s="213"/>
    </row>
    <row r="20" spans="1:11" x14ac:dyDescent="0.15">
      <c r="A20" s="227"/>
      <c r="B20" s="224"/>
      <c r="C20" s="225"/>
      <c r="D20" s="225"/>
      <c r="E20" s="225"/>
      <c r="F20" s="225"/>
      <c r="G20" s="225"/>
      <c r="H20" s="225"/>
      <c r="I20" s="225"/>
      <c r="J20" s="238"/>
      <c r="K20" s="213"/>
    </row>
    <row r="21" spans="1:11" x14ac:dyDescent="0.15">
      <c r="A21" s="227"/>
      <c r="B21" s="228" t="s">
        <v>616</v>
      </c>
      <c r="C21" s="229"/>
      <c r="D21" s="229"/>
      <c r="E21" s="229"/>
      <c r="F21" s="229"/>
      <c r="G21" s="229"/>
      <c r="H21" s="229"/>
      <c r="I21" s="229"/>
      <c r="J21" s="239"/>
      <c r="K21" s="213"/>
    </row>
    <row r="22" spans="1:11" x14ac:dyDescent="0.15">
      <c r="A22" s="227"/>
      <c r="B22" s="224" t="s">
        <v>617</v>
      </c>
      <c r="C22" s="225"/>
      <c r="D22" s="225"/>
      <c r="E22" s="225"/>
      <c r="F22" s="225"/>
      <c r="G22" s="225"/>
      <c r="H22" s="225"/>
      <c r="I22" s="225"/>
      <c r="J22" s="238"/>
      <c r="K22" s="213"/>
    </row>
    <row r="23" spans="1:11" x14ac:dyDescent="0.15">
      <c r="A23" s="227"/>
      <c r="B23" s="224" t="s">
        <v>615</v>
      </c>
      <c r="C23" s="225"/>
      <c r="D23" s="225"/>
      <c r="E23" s="225"/>
      <c r="F23" s="225"/>
      <c r="G23" s="225"/>
      <c r="H23" s="225"/>
      <c r="I23" s="225"/>
      <c r="J23" s="238"/>
      <c r="K23" s="213"/>
    </row>
    <row r="24" spans="1:11" x14ac:dyDescent="0.15">
      <c r="A24" s="227"/>
      <c r="B24" s="224"/>
      <c r="C24" s="225"/>
      <c r="D24" s="225"/>
      <c r="E24" s="225"/>
      <c r="F24" s="225"/>
      <c r="G24" s="225"/>
      <c r="H24" s="225"/>
      <c r="I24" s="225"/>
      <c r="J24" s="238"/>
      <c r="K24" s="213"/>
    </row>
    <row r="25" spans="1:11" x14ac:dyDescent="0.15">
      <c r="A25" s="227"/>
      <c r="B25" s="224" t="s">
        <v>19</v>
      </c>
      <c r="C25" s="225"/>
      <c r="D25" s="225"/>
      <c r="E25" s="225"/>
      <c r="F25" s="225"/>
      <c r="G25" s="225"/>
      <c r="H25" s="225"/>
      <c r="I25" s="225"/>
      <c r="J25" s="238"/>
      <c r="K25" s="213"/>
    </row>
    <row r="26" spans="1:11" x14ac:dyDescent="0.15">
      <c r="A26" s="227"/>
      <c r="B26" s="224" t="s">
        <v>20</v>
      </c>
      <c r="C26" s="225"/>
      <c r="D26" s="225"/>
      <c r="E26" s="225"/>
      <c r="F26" s="225"/>
      <c r="G26" s="225"/>
      <c r="H26" s="225"/>
      <c r="I26" s="225"/>
      <c r="J26" s="238"/>
      <c r="K26" s="213"/>
    </row>
    <row r="27" spans="1:11" x14ac:dyDescent="0.15">
      <c r="A27" s="227"/>
      <c r="B27" s="224"/>
      <c r="C27" s="225"/>
      <c r="D27" s="225"/>
      <c r="E27" s="225"/>
      <c r="F27" s="225"/>
      <c r="G27" s="225"/>
      <c r="H27" s="225"/>
      <c r="I27" s="225"/>
      <c r="J27" s="238"/>
      <c r="K27" s="213"/>
    </row>
    <row r="28" spans="1:11" x14ac:dyDescent="0.15">
      <c r="A28" s="227"/>
      <c r="B28" s="224" t="s">
        <v>621</v>
      </c>
      <c r="C28" s="225"/>
      <c r="D28" s="225"/>
      <c r="E28" s="225"/>
      <c r="F28" s="225"/>
      <c r="G28" s="225"/>
      <c r="H28" s="225"/>
      <c r="I28" s="225"/>
      <c r="J28" s="238"/>
      <c r="K28" s="213"/>
    </row>
    <row r="29" spans="1:11" x14ac:dyDescent="0.15">
      <c r="A29" s="227"/>
      <c r="B29" s="224" t="s">
        <v>622</v>
      </c>
      <c r="C29" s="225"/>
      <c r="D29" s="225"/>
      <c r="E29" s="225"/>
      <c r="F29" s="225"/>
      <c r="G29" s="225"/>
      <c r="H29" s="225"/>
      <c r="I29" s="225"/>
      <c r="J29" s="238"/>
      <c r="K29" s="213"/>
    </row>
    <row r="30" spans="1:11" x14ac:dyDescent="0.15">
      <c r="A30" s="230"/>
      <c r="B30" s="231"/>
      <c r="C30" s="232"/>
      <c r="D30" s="232"/>
      <c r="E30" s="232"/>
      <c r="F30" s="232"/>
      <c r="G30" s="232"/>
      <c r="H30" s="232"/>
      <c r="I30" s="232"/>
      <c r="J30" s="240"/>
      <c r="K30" s="213"/>
    </row>
    <row r="31" spans="1:11" x14ac:dyDescent="0.15">
      <c r="A31" s="230"/>
      <c r="B31" s="231" t="s">
        <v>623</v>
      </c>
      <c r="C31" s="232"/>
      <c r="D31" s="232"/>
      <c r="E31" s="232"/>
      <c r="F31" s="232"/>
      <c r="G31" s="232"/>
      <c r="H31" s="232"/>
      <c r="I31" s="232"/>
      <c r="J31" s="240"/>
      <c r="K31" s="213"/>
    </row>
    <row r="32" spans="1:11" x14ac:dyDescent="0.15">
      <c r="A32" s="230"/>
      <c r="B32" s="231" t="s">
        <v>624</v>
      </c>
      <c r="C32" s="232"/>
      <c r="D32" s="232"/>
      <c r="E32" s="232"/>
      <c r="F32" s="232"/>
      <c r="G32" s="232"/>
      <c r="H32" s="232"/>
      <c r="I32" s="232"/>
      <c r="J32" s="240"/>
      <c r="K32" s="213"/>
    </row>
    <row r="33" spans="1:11" x14ac:dyDescent="0.15">
      <c r="A33" s="230"/>
      <c r="B33" s="231" t="s">
        <v>625</v>
      </c>
      <c r="C33" s="232"/>
      <c r="D33" s="232"/>
      <c r="E33" s="232"/>
      <c r="F33" s="232"/>
      <c r="G33" s="232"/>
      <c r="H33" s="232"/>
      <c r="I33" s="232"/>
      <c r="J33" s="240"/>
      <c r="K33" s="213"/>
    </row>
    <row r="34" spans="1:11" x14ac:dyDescent="0.15">
      <c r="A34" s="230"/>
      <c r="B34" s="231" t="s">
        <v>626</v>
      </c>
      <c r="C34" s="232"/>
      <c r="D34" s="232"/>
      <c r="E34" s="232"/>
      <c r="F34" s="232"/>
      <c r="G34" s="232"/>
      <c r="H34" s="232"/>
      <c r="I34" s="232"/>
      <c r="J34" s="240"/>
      <c r="K34" s="213"/>
    </row>
    <row r="35" spans="1:11" x14ac:dyDescent="0.15">
      <c r="A35" s="233"/>
      <c r="B35" s="216"/>
      <c r="C35" s="217"/>
      <c r="D35" s="217"/>
      <c r="E35" s="217"/>
      <c r="F35" s="217"/>
      <c r="G35" s="217"/>
      <c r="H35" s="217"/>
      <c r="I35" s="217"/>
      <c r="J35" s="235"/>
      <c r="K35" s="213"/>
    </row>
    <row r="36" spans="1:11" x14ac:dyDescent="0.15">
      <c r="A36" s="213"/>
      <c r="B36" s="213"/>
      <c r="C36" s="213"/>
      <c r="D36" s="213"/>
      <c r="E36" s="213"/>
      <c r="F36" s="213"/>
      <c r="G36" s="213"/>
      <c r="H36" s="213"/>
      <c r="I36" s="213"/>
      <c r="J36" s="213"/>
      <c r="K36" s="213"/>
    </row>
    <row r="37" spans="1:11" x14ac:dyDescent="0.15">
      <c r="A37" s="210" t="s">
        <v>21</v>
      </c>
      <c r="B37" s="211"/>
      <c r="C37" s="211"/>
      <c r="D37" s="211"/>
      <c r="E37" s="211"/>
      <c r="F37" s="211"/>
      <c r="G37" s="211"/>
      <c r="H37" s="211"/>
      <c r="I37" s="211"/>
      <c r="J37" s="234"/>
      <c r="K37" s="213"/>
    </row>
    <row r="38" spans="1:11" x14ac:dyDescent="0.15">
      <c r="A38" s="221"/>
      <c r="B38" s="222" t="s">
        <v>22</v>
      </c>
      <c r="C38" s="223"/>
      <c r="D38" s="223"/>
      <c r="E38" s="223"/>
      <c r="F38" s="223"/>
      <c r="G38" s="223"/>
      <c r="H38" s="223"/>
      <c r="I38" s="223"/>
      <c r="J38" s="237"/>
      <c r="K38" s="213"/>
    </row>
    <row r="39" spans="1:11" x14ac:dyDescent="0.15">
      <c r="A39" s="214"/>
      <c r="B39" s="224"/>
      <c r="C39" s="225"/>
      <c r="D39" s="225"/>
      <c r="E39" s="225"/>
      <c r="F39" s="225"/>
      <c r="G39" s="225"/>
      <c r="H39" s="225"/>
      <c r="I39" s="225"/>
      <c r="J39" s="238"/>
      <c r="K39" s="213"/>
    </row>
    <row r="40" spans="1:11" x14ac:dyDescent="0.15">
      <c r="A40" s="214"/>
      <c r="B40" s="224" t="s">
        <v>23</v>
      </c>
      <c r="C40" s="225"/>
      <c r="D40" s="225"/>
      <c r="E40" s="225"/>
      <c r="F40" s="225"/>
      <c r="G40" s="225"/>
      <c r="H40" s="225"/>
      <c r="I40" s="225"/>
      <c r="J40" s="238"/>
      <c r="K40" s="213"/>
    </row>
    <row r="41" spans="1:11" x14ac:dyDescent="0.15">
      <c r="A41" s="214"/>
      <c r="B41" s="224" t="s">
        <v>24</v>
      </c>
      <c r="C41" s="225"/>
      <c r="D41" s="225"/>
      <c r="E41" s="225"/>
      <c r="F41" s="225"/>
      <c r="G41" s="225"/>
      <c r="H41" s="225"/>
      <c r="I41" s="225"/>
      <c r="J41" s="238"/>
      <c r="K41" s="213"/>
    </row>
    <row r="42" spans="1:11" x14ac:dyDescent="0.15">
      <c r="A42" s="214"/>
      <c r="B42" s="224" t="s">
        <v>25</v>
      </c>
      <c r="C42" s="225"/>
      <c r="D42" s="225"/>
      <c r="E42" s="225"/>
      <c r="F42" s="225"/>
      <c r="G42" s="225"/>
      <c r="H42" s="225"/>
      <c r="I42" s="225"/>
      <c r="J42" s="238"/>
      <c r="K42" s="213"/>
    </row>
    <row r="43" spans="1:11" x14ac:dyDescent="0.15">
      <c r="A43" s="214"/>
      <c r="B43" s="224" t="s">
        <v>26</v>
      </c>
      <c r="C43" s="225"/>
      <c r="D43" s="225"/>
      <c r="E43" s="225"/>
      <c r="F43" s="225"/>
      <c r="G43" s="225"/>
      <c r="H43" s="225"/>
      <c r="I43" s="225"/>
      <c r="J43" s="238"/>
      <c r="K43" s="213"/>
    </row>
    <row r="44" spans="1:11" x14ac:dyDescent="0.15">
      <c r="A44" s="214"/>
      <c r="B44" s="224" t="s">
        <v>628</v>
      </c>
      <c r="C44" s="225"/>
      <c r="D44" s="225"/>
      <c r="E44" s="225"/>
      <c r="F44" s="225"/>
      <c r="G44" s="225"/>
      <c r="H44" s="225"/>
      <c r="I44" s="225"/>
      <c r="J44" s="238"/>
      <c r="K44" s="213"/>
    </row>
    <row r="45" spans="1:11" x14ac:dyDescent="0.15">
      <c r="A45" s="214"/>
      <c r="B45" s="224"/>
      <c r="C45" s="225"/>
      <c r="D45" s="225"/>
      <c r="E45" s="225"/>
      <c r="F45" s="225"/>
      <c r="G45" s="225"/>
      <c r="H45" s="225"/>
      <c r="I45" s="225"/>
      <c r="J45" s="238"/>
      <c r="K45" s="213"/>
    </row>
    <row r="46" spans="1:11" x14ac:dyDescent="0.15">
      <c r="A46" s="214"/>
      <c r="B46" s="224" t="s">
        <v>27</v>
      </c>
      <c r="C46" s="225"/>
      <c r="D46" s="225"/>
      <c r="E46" s="225"/>
      <c r="F46" s="225"/>
      <c r="G46" s="225"/>
      <c r="H46" s="225"/>
      <c r="I46" s="225"/>
      <c r="J46" s="238"/>
      <c r="K46" s="213"/>
    </row>
    <row r="47" spans="1:11" x14ac:dyDescent="0.15">
      <c r="A47" s="214"/>
      <c r="B47" s="224" t="s">
        <v>627</v>
      </c>
      <c r="C47" s="225"/>
      <c r="D47" s="225"/>
      <c r="E47" s="225"/>
      <c r="F47" s="225"/>
      <c r="G47" s="225"/>
      <c r="H47" s="225"/>
      <c r="I47" s="225"/>
      <c r="J47" s="238"/>
      <c r="K47" s="213"/>
    </row>
    <row r="48" spans="1:11" x14ac:dyDescent="0.15">
      <c r="A48" s="214"/>
      <c r="B48" s="224"/>
      <c r="C48" s="225"/>
      <c r="D48" s="225"/>
      <c r="E48" s="225"/>
      <c r="F48" s="225"/>
      <c r="G48" s="225"/>
      <c r="H48" s="225"/>
      <c r="I48" s="225"/>
      <c r="J48" s="238"/>
      <c r="K48" s="213"/>
    </row>
    <row r="49" spans="1:11" x14ac:dyDescent="0.15">
      <c r="A49" s="214"/>
      <c r="B49" s="224" t="s">
        <v>28</v>
      </c>
      <c r="C49" s="225"/>
      <c r="D49" s="225"/>
      <c r="E49" s="225"/>
      <c r="F49" s="225"/>
      <c r="G49" s="225"/>
      <c r="H49" s="225"/>
      <c r="I49" s="225"/>
      <c r="J49" s="238"/>
      <c r="K49" s="213"/>
    </row>
    <row r="50" spans="1:11" x14ac:dyDescent="0.15">
      <c r="A50" s="214"/>
      <c r="B50" s="224" t="s">
        <v>629</v>
      </c>
      <c r="C50" s="225"/>
      <c r="D50" s="225"/>
      <c r="E50" s="225"/>
      <c r="F50" s="225"/>
      <c r="G50" s="225"/>
      <c r="H50" s="225"/>
      <c r="I50" s="225"/>
      <c r="J50" s="238"/>
      <c r="K50" s="213"/>
    </row>
    <row r="51" spans="1:11" x14ac:dyDescent="0.15">
      <c r="A51" s="214"/>
      <c r="B51" s="224" t="s">
        <v>29</v>
      </c>
      <c r="C51" s="225"/>
      <c r="D51" s="225"/>
      <c r="E51" s="225"/>
      <c r="F51" s="225"/>
      <c r="G51" s="225"/>
      <c r="H51" s="225"/>
      <c r="I51" s="225"/>
      <c r="J51" s="238"/>
      <c r="K51" s="213"/>
    </row>
    <row r="52" spans="1:11" x14ac:dyDescent="0.15">
      <c r="A52" s="214"/>
      <c r="B52" s="224" t="s">
        <v>30</v>
      </c>
      <c r="C52" s="225"/>
      <c r="D52" s="225"/>
      <c r="E52" s="225"/>
      <c r="F52" s="225"/>
      <c r="G52" s="225"/>
      <c r="H52" s="225"/>
      <c r="I52" s="225"/>
      <c r="J52" s="238"/>
      <c r="K52" s="213"/>
    </row>
    <row r="53" spans="1:11" x14ac:dyDescent="0.15">
      <c r="A53" s="214"/>
      <c r="B53" s="224" t="s">
        <v>31</v>
      </c>
      <c r="C53" s="225"/>
      <c r="D53" s="225"/>
      <c r="E53" s="225"/>
      <c r="F53" s="225"/>
      <c r="G53" s="225"/>
      <c r="H53" s="225"/>
      <c r="I53" s="225"/>
      <c r="J53" s="238"/>
      <c r="K53" s="213"/>
    </row>
    <row r="54" spans="1:11" x14ac:dyDescent="0.15">
      <c r="A54" s="214"/>
      <c r="B54" s="224" t="s">
        <v>32</v>
      </c>
      <c r="C54" s="225"/>
      <c r="D54" s="225"/>
      <c r="E54" s="225"/>
      <c r="F54" s="225"/>
      <c r="G54" s="225"/>
      <c r="H54" s="225"/>
      <c r="I54" s="225"/>
      <c r="J54" s="238"/>
      <c r="K54" s="213"/>
    </row>
    <row r="55" spans="1:11" x14ac:dyDescent="0.15">
      <c r="A55" s="214"/>
      <c r="B55" s="224" t="s">
        <v>33</v>
      </c>
      <c r="C55" s="225"/>
      <c r="D55" s="225"/>
      <c r="E55" s="225"/>
      <c r="F55" s="225"/>
      <c r="G55" s="225"/>
      <c r="H55" s="225"/>
      <c r="I55" s="225"/>
      <c r="J55" s="238"/>
      <c r="K55" s="213"/>
    </row>
    <row r="56" spans="1:11" x14ac:dyDescent="0.15">
      <c r="A56" s="214"/>
      <c r="B56" s="224"/>
      <c r="C56" s="225"/>
      <c r="D56" s="225"/>
      <c r="E56" s="225"/>
      <c r="F56" s="225"/>
      <c r="G56" s="225"/>
      <c r="H56" s="225"/>
      <c r="I56" s="225"/>
      <c r="J56" s="238"/>
      <c r="K56" s="213"/>
    </row>
    <row r="57" spans="1:11" x14ac:dyDescent="0.15">
      <c r="A57" s="214"/>
      <c r="B57" s="224" t="s">
        <v>34</v>
      </c>
      <c r="C57" s="225"/>
      <c r="D57" s="225"/>
      <c r="E57" s="225"/>
      <c r="F57" s="225"/>
      <c r="G57" s="225"/>
      <c r="H57" s="225"/>
      <c r="I57" s="225"/>
      <c r="J57" s="238"/>
      <c r="K57" s="213"/>
    </row>
    <row r="58" spans="1:11" x14ac:dyDescent="0.15">
      <c r="A58" s="214"/>
      <c r="B58" s="224" t="s">
        <v>35</v>
      </c>
      <c r="C58" s="225"/>
      <c r="D58" s="225"/>
      <c r="E58" s="225"/>
      <c r="F58" s="225"/>
      <c r="G58" s="225"/>
      <c r="H58" s="225"/>
      <c r="I58" s="225"/>
      <c r="J58" s="238"/>
      <c r="K58" s="213"/>
    </row>
    <row r="59" spans="1:11" x14ac:dyDescent="0.15">
      <c r="A59" s="214"/>
      <c r="B59" s="224" t="s">
        <v>36</v>
      </c>
      <c r="C59" s="225"/>
      <c r="D59" s="225"/>
      <c r="E59" s="225"/>
      <c r="F59" s="225"/>
      <c r="G59" s="225"/>
      <c r="H59" s="225"/>
      <c r="I59" s="225"/>
      <c r="J59" s="238"/>
      <c r="K59" s="213"/>
    </row>
    <row r="60" spans="1:11" x14ac:dyDescent="0.15">
      <c r="A60" s="214"/>
      <c r="B60" s="224" t="s">
        <v>37</v>
      </c>
      <c r="C60" s="225"/>
      <c r="D60" s="225"/>
      <c r="E60" s="225"/>
      <c r="F60" s="225"/>
      <c r="G60" s="225"/>
      <c r="H60" s="225"/>
      <c r="I60" s="225"/>
      <c r="J60" s="238"/>
      <c r="K60" s="213"/>
    </row>
    <row r="61" spans="1:11" x14ac:dyDescent="0.15">
      <c r="A61" s="214"/>
      <c r="B61" s="224" t="s">
        <v>38</v>
      </c>
      <c r="C61" s="225"/>
      <c r="D61" s="225"/>
      <c r="E61" s="225"/>
      <c r="F61" s="225"/>
      <c r="G61" s="225"/>
      <c r="H61" s="225"/>
      <c r="I61" s="225"/>
      <c r="J61" s="238"/>
      <c r="K61" s="213"/>
    </row>
    <row r="62" spans="1:11" x14ac:dyDescent="0.15">
      <c r="A62" s="214"/>
      <c r="B62" s="224" t="s">
        <v>39</v>
      </c>
      <c r="C62" s="225"/>
      <c r="D62" s="225"/>
      <c r="E62" s="225"/>
      <c r="F62" s="225"/>
      <c r="G62" s="225"/>
      <c r="H62" s="225"/>
      <c r="I62" s="225"/>
      <c r="J62" s="238"/>
      <c r="K62" s="213"/>
    </row>
    <row r="63" spans="1:11" x14ac:dyDescent="0.15">
      <c r="A63" s="214"/>
      <c r="B63" s="224" t="s">
        <v>40</v>
      </c>
      <c r="C63" s="225"/>
      <c r="D63" s="225"/>
      <c r="E63" s="225"/>
      <c r="F63" s="225"/>
      <c r="G63" s="225"/>
      <c r="H63" s="225"/>
      <c r="I63" s="225"/>
      <c r="J63" s="238"/>
      <c r="K63" s="213"/>
    </row>
    <row r="64" spans="1:11" x14ac:dyDescent="0.15">
      <c r="A64" s="214"/>
      <c r="B64" s="224" t="s">
        <v>41</v>
      </c>
      <c r="C64" s="225"/>
      <c r="D64" s="225"/>
      <c r="E64" s="225"/>
      <c r="F64" s="225"/>
      <c r="G64" s="225"/>
      <c r="H64" s="225"/>
      <c r="I64" s="225"/>
      <c r="J64" s="238"/>
      <c r="K64" s="213"/>
    </row>
    <row r="65" spans="1:11" x14ac:dyDescent="0.15">
      <c r="A65" s="214"/>
      <c r="B65" s="224" t="s">
        <v>42</v>
      </c>
      <c r="C65" s="225"/>
      <c r="D65" s="225"/>
      <c r="E65" s="225"/>
      <c r="F65" s="225"/>
      <c r="G65" s="225"/>
      <c r="H65" s="225"/>
      <c r="I65" s="225"/>
      <c r="J65" s="238"/>
      <c r="K65" s="213"/>
    </row>
    <row r="66" spans="1:11" x14ac:dyDescent="0.15">
      <c r="A66" s="214"/>
      <c r="B66" s="224" t="s">
        <v>43</v>
      </c>
      <c r="C66" s="225"/>
      <c r="D66" s="225"/>
      <c r="E66" s="225"/>
      <c r="F66" s="225"/>
      <c r="G66" s="225"/>
      <c r="H66" s="225"/>
      <c r="I66" s="225"/>
      <c r="J66" s="238"/>
      <c r="K66" s="213"/>
    </row>
    <row r="67" spans="1:11" x14ac:dyDescent="0.15">
      <c r="A67" s="214"/>
      <c r="B67" s="224" t="s">
        <v>44</v>
      </c>
      <c r="C67" s="225"/>
      <c r="D67" s="225"/>
      <c r="E67" s="225"/>
      <c r="F67" s="225"/>
      <c r="G67" s="225"/>
      <c r="H67" s="225"/>
      <c r="I67" s="225"/>
      <c r="J67" s="238"/>
      <c r="K67" s="213"/>
    </row>
    <row r="68" spans="1:11" x14ac:dyDescent="0.15">
      <c r="A68" s="214"/>
      <c r="B68" s="224"/>
      <c r="C68" s="225"/>
      <c r="D68" s="225"/>
      <c r="E68" s="225"/>
      <c r="F68" s="225"/>
      <c r="G68" s="225"/>
      <c r="H68" s="225"/>
      <c r="I68" s="225"/>
      <c r="J68" s="238"/>
      <c r="K68" s="213"/>
    </row>
    <row r="69" spans="1:11" x14ac:dyDescent="0.15">
      <c r="A69" s="214"/>
      <c r="B69" s="224" t="s">
        <v>45</v>
      </c>
      <c r="C69" s="225"/>
      <c r="D69" s="225"/>
      <c r="E69" s="225"/>
      <c r="F69" s="225"/>
      <c r="G69" s="225"/>
      <c r="H69" s="225"/>
      <c r="I69" s="225"/>
      <c r="J69" s="238"/>
      <c r="K69" s="213"/>
    </row>
    <row r="70" spans="1:11" x14ac:dyDescent="0.15">
      <c r="A70" s="214"/>
      <c r="B70" s="224" t="s">
        <v>46</v>
      </c>
      <c r="C70" s="225"/>
      <c r="D70" s="225"/>
      <c r="E70" s="225"/>
      <c r="F70" s="225"/>
      <c r="G70" s="225"/>
      <c r="H70" s="225"/>
      <c r="I70" s="225"/>
      <c r="J70" s="238"/>
      <c r="K70" s="213"/>
    </row>
    <row r="71" spans="1:11" x14ac:dyDescent="0.15">
      <c r="A71" s="214"/>
      <c r="B71" s="224" t="s">
        <v>47</v>
      </c>
      <c r="C71" s="225"/>
      <c r="D71" s="225"/>
      <c r="E71" s="225"/>
      <c r="F71" s="225"/>
      <c r="G71" s="225"/>
      <c r="H71" s="225"/>
      <c r="I71" s="225"/>
      <c r="J71" s="238"/>
      <c r="K71" s="213"/>
    </row>
    <row r="72" spans="1:11" x14ac:dyDescent="0.15">
      <c r="A72" s="214"/>
      <c r="B72" s="224" t="s">
        <v>630</v>
      </c>
      <c r="C72" s="225"/>
      <c r="D72" s="225"/>
      <c r="E72" s="225"/>
      <c r="F72" s="225"/>
      <c r="G72" s="225"/>
      <c r="H72" s="225"/>
      <c r="I72" s="225"/>
      <c r="J72" s="238"/>
      <c r="K72" s="213"/>
    </row>
    <row r="73" spans="1:11" x14ac:dyDescent="0.15">
      <c r="A73" s="214"/>
      <c r="B73" s="224" t="s">
        <v>48</v>
      </c>
      <c r="C73" s="225"/>
      <c r="D73" s="225"/>
      <c r="E73" s="225"/>
      <c r="F73" s="225"/>
      <c r="G73" s="225"/>
      <c r="H73" s="225"/>
      <c r="I73" s="225"/>
      <c r="J73" s="238"/>
      <c r="K73" s="213"/>
    </row>
    <row r="74" spans="1:11" x14ac:dyDescent="0.15">
      <c r="A74" s="214"/>
      <c r="B74" s="224" t="s">
        <v>631</v>
      </c>
      <c r="C74" s="225"/>
      <c r="D74" s="225"/>
      <c r="E74" s="225"/>
      <c r="F74" s="225"/>
      <c r="G74" s="225"/>
      <c r="H74" s="225"/>
      <c r="I74" s="225"/>
      <c r="J74" s="238"/>
      <c r="K74" s="213"/>
    </row>
    <row r="75" spans="1:11" x14ac:dyDescent="0.15">
      <c r="A75" s="214"/>
      <c r="B75" s="224" t="s">
        <v>49</v>
      </c>
      <c r="C75" s="225"/>
      <c r="D75" s="225"/>
      <c r="E75" s="225"/>
      <c r="F75" s="225"/>
      <c r="G75" s="225"/>
      <c r="H75" s="225"/>
      <c r="I75" s="225"/>
      <c r="J75" s="238"/>
      <c r="K75" s="213"/>
    </row>
    <row r="76" spans="1:11" x14ac:dyDescent="0.15">
      <c r="A76" s="214"/>
      <c r="B76" s="224" t="s">
        <v>50</v>
      </c>
      <c r="C76" s="225"/>
      <c r="D76" s="225"/>
      <c r="E76" s="225"/>
      <c r="F76" s="225"/>
      <c r="G76" s="225"/>
      <c r="H76" s="225"/>
      <c r="I76" s="225"/>
      <c r="J76" s="238"/>
      <c r="K76" s="213"/>
    </row>
    <row r="77" spans="1:11" x14ac:dyDescent="0.15">
      <c r="A77" s="214"/>
      <c r="B77" s="224"/>
      <c r="C77" s="225"/>
      <c r="D77" s="225"/>
      <c r="E77" s="225"/>
      <c r="F77" s="225"/>
      <c r="G77" s="225"/>
      <c r="H77" s="225"/>
      <c r="I77" s="225"/>
      <c r="J77" s="238"/>
      <c r="K77" s="213"/>
    </row>
    <row r="78" spans="1:11" x14ac:dyDescent="0.15">
      <c r="A78" s="214"/>
      <c r="B78" s="224" t="s">
        <v>51</v>
      </c>
      <c r="C78" s="225"/>
      <c r="D78" s="225"/>
      <c r="E78" s="225"/>
      <c r="F78" s="225"/>
      <c r="G78" s="225"/>
      <c r="H78" s="225"/>
      <c r="I78" s="225"/>
      <c r="J78" s="238"/>
      <c r="K78" s="213"/>
    </row>
    <row r="79" spans="1:11" x14ac:dyDescent="0.15">
      <c r="A79" s="214"/>
      <c r="B79" s="224" t="s">
        <v>52</v>
      </c>
      <c r="C79" s="225"/>
      <c r="D79" s="225"/>
      <c r="E79" s="225"/>
      <c r="F79" s="225"/>
      <c r="G79" s="225"/>
      <c r="H79" s="225"/>
      <c r="I79" s="225"/>
      <c r="J79" s="238"/>
      <c r="K79" s="213"/>
    </row>
    <row r="80" spans="1:11" x14ac:dyDescent="0.15">
      <c r="A80" s="214"/>
      <c r="B80" s="224" t="s">
        <v>53</v>
      </c>
      <c r="C80" s="225"/>
      <c r="D80" s="225"/>
      <c r="E80" s="225"/>
      <c r="F80" s="225"/>
      <c r="G80" s="225"/>
      <c r="H80" s="225"/>
      <c r="I80" s="225"/>
      <c r="J80" s="238"/>
      <c r="K80" s="213"/>
    </row>
    <row r="81" spans="1:11" x14ac:dyDescent="0.15">
      <c r="A81" s="214"/>
      <c r="B81" s="224" t="s">
        <v>632</v>
      </c>
      <c r="C81" s="225"/>
      <c r="D81" s="225"/>
      <c r="E81" s="225"/>
      <c r="F81" s="225"/>
      <c r="G81" s="225"/>
      <c r="H81" s="225"/>
      <c r="I81" s="225"/>
      <c r="J81" s="238"/>
      <c r="K81" s="213"/>
    </row>
    <row r="82" spans="1:11" x14ac:dyDescent="0.15">
      <c r="A82" s="214"/>
      <c r="B82" s="224" t="s">
        <v>54</v>
      </c>
      <c r="C82" s="225"/>
      <c r="D82" s="225"/>
      <c r="E82" s="225"/>
      <c r="F82" s="225"/>
      <c r="G82" s="225"/>
      <c r="H82" s="225"/>
      <c r="I82" s="225"/>
      <c r="J82" s="238"/>
      <c r="K82" s="213"/>
    </row>
    <row r="83" spans="1:11" x14ac:dyDescent="0.15">
      <c r="A83" s="215"/>
      <c r="B83" s="216"/>
      <c r="C83" s="217"/>
      <c r="D83" s="217"/>
      <c r="E83" s="217"/>
      <c r="F83" s="217"/>
      <c r="G83" s="217"/>
      <c r="H83" s="217"/>
      <c r="I83" s="217"/>
      <c r="J83" s="235"/>
      <c r="K83" s="213"/>
    </row>
    <row r="84" spans="1:11" x14ac:dyDescent="0.15">
      <c r="A84" s="213"/>
      <c r="B84" s="213"/>
      <c r="C84" s="213"/>
      <c r="D84" s="213"/>
      <c r="E84" s="213"/>
      <c r="F84" s="213"/>
      <c r="G84" s="213"/>
      <c r="H84" s="213"/>
      <c r="I84" s="213"/>
      <c r="J84" s="213"/>
      <c r="K84" s="213"/>
    </row>
    <row r="85" spans="1:11" x14ac:dyDescent="0.15">
      <c r="A85" s="210" t="s">
        <v>55</v>
      </c>
      <c r="B85" s="211"/>
      <c r="C85" s="211"/>
      <c r="D85" s="211"/>
      <c r="E85" s="211"/>
      <c r="F85" s="211"/>
      <c r="G85" s="211"/>
      <c r="H85" s="211"/>
      <c r="I85" s="211"/>
      <c r="J85" s="234"/>
      <c r="K85" s="213"/>
    </row>
    <row r="86" spans="1:11" x14ac:dyDescent="0.15">
      <c r="A86" s="214"/>
      <c r="B86" s="224"/>
      <c r="C86" s="225"/>
      <c r="D86" s="225"/>
      <c r="E86" s="225"/>
      <c r="F86" s="225"/>
      <c r="G86" s="225"/>
      <c r="H86" s="225"/>
      <c r="I86" s="225"/>
      <c r="J86" s="238"/>
      <c r="K86" s="213"/>
    </row>
    <row r="87" spans="1:11" x14ac:dyDescent="0.15">
      <c r="A87" s="214"/>
      <c r="B87" s="231" t="s">
        <v>606</v>
      </c>
      <c r="C87" s="232" t="s">
        <v>607</v>
      </c>
      <c r="D87" s="232"/>
      <c r="E87" s="232"/>
      <c r="F87" s="232"/>
      <c r="G87" s="232"/>
      <c r="H87" s="232"/>
      <c r="I87" s="232"/>
      <c r="J87" s="240"/>
      <c r="K87" s="213"/>
    </row>
    <row r="88" spans="1:11" x14ac:dyDescent="0.15">
      <c r="A88" s="214"/>
      <c r="B88" s="231"/>
      <c r="C88" s="232" t="s">
        <v>674</v>
      </c>
      <c r="D88" s="232"/>
      <c r="E88" s="232"/>
      <c r="F88" s="232"/>
      <c r="G88" s="232"/>
      <c r="H88" s="232"/>
      <c r="I88" s="232"/>
      <c r="J88" s="240"/>
      <c r="K88" s="213"/>
    </row>
    <row r="89" spans="1:11" x14ac:dyDescent="0.15">
      <c r="A89" s="214"/>
      <c r="B89" s="231"/>
      <c r="C89" s="232"/>
      <c r="D89" s="232"/>
      <c r="E89" s="232"/>
      <c r="F89" s="232"/>
      <c r="G89" s="232"/>
      <c r="H89" s="232"/>
      <c r="I89" s="232"/>
      <c r="J89" s="240"/>
      <c r="K89" s="213"/>
    </row>
    <row r="90" spans="1:11" x14ac:dyDescent="0.15">
      <c r="A90" s="214"/>
      <c r="B90" s="231" t="s">
        <v>605</v>
      </c>
      <c r="C90" s="232" t="s">
        <v>549</v>
      </c>
      <c r="D90" s="232"/>
      <c r="E90" s="232"/>
      <c r="F90" s="232"/>
      <c r="G90" s="232"/>
      <c r="H90" s="232"/>
      <c r="I90" s="232"/>
      <c r="J90" s="240"/>
      <c r="K90" s="213"/>
    </row>
    <row r="91" spans="1:11" x14ac:dyDescent="0.15">
      <c r="A91" s="214"/>
      <c r="B91" s="231"/>
      <c r="C91" s="232" t="s">
        <v>589</v>
      </c>
      <c r="D91" s="232"/>
      <c r="E91" s="232"/>
      <c r="F91" s="232"/>
      <c r="G91" s="232"/>
      <c r="H91" s="232"/>
      <c r="I91" s="232"/>
      <c r="J91" s="240"/>
      <c r="K91" s="213"/>
    </row>
    <row r="92" spans="1:11" x14ac:dyDescent="0.15">
      <c r="A92" s="214"/>
      <c r="B92" s="231"/>
      <c r="C92" s="232" t="s">
        <v>588</v>
      </c>
      <c r="D92" s="232"/>
      <c r="E92" s="232"/>
      <c r="F92" s="232"/>
      <c r="G92" s="232"/>
      <c r="H92" s="232"/>
      <c r="I92" s="232"/>
      <c r="J92" s="240"/>
      <c r="K92" s="213"/>
    </row>
    <row r="93" spans="1:11" x14ac:dyDescent="0.15">
      <c r="A93" s="214"/>
      <c r="B93" s="231"/>
      <c r="C93" s="232" t="s">
        <v>590</v>
      </c>
      <c r="D93" s="232"/>
      <c r="E93" s="232"/>
      <c r="F93" s="232"/>
      <c r="G93" s="232"/>
      <c r="H93" s="232"/>
      <c r="I93" s="232"/>
      <c r="J93" s="240"/>
      <c r="K93" s="213"/>
    </row>
    <row r="94" spans="1:11" x14ac:dyDescent="0.15">
      <c r="A94" s="214"/>
      <c r="B94" s="231"/>
      <c r="C94" s="232" t="s">
        <v>587</v>
      </c>
      <c r="D94" s="232"/>
      <c r="E94" s="232"/>
      <c r="F94" s="232"/>
      <c r="G94" s="232"/>
      <c r="H94" s="232"/>
      <c r="I94" s="232"/>
      <c r="J94" s="240"/>
      <c r="K94" s="213"/>
    </row>
    <row r="95" spans="1:11" x14ac:dyDescent="0.15">
      <c r="A95" s="214"/>
      <c r="B95" s="231"/>
      <c r="C95" s="232"/>
      <c r="D95" s="232"/>
      <c r="E95" s="232"/>
      <c r="F95" s="232"/>
      <c r="G95" s="232"/>
      <c r="H95" s="232"/>
      <c r="I95" s="232"/>
      <c r="J95" s="240"/>
      <c r="K95" s="213"/>
    </row>
    <row r="96" spans="1:11" x14ac:dyDescent="0.15">
      <c r="A96" s="214"/>
      <c r="B96" s="231" t="s">
        <v>604</v>
      </c>
      <c r="C96" s="232" t="s">
        <v>544</v>
      </c>
      <c r="D96" s="232"/>
      <c r="E96" s="232"/>
      <c r="F96" s="232"/>
      <c r="G96" s="232"/>
      <c r="H96" s="232"/>
      <c r="I96" s="232"/>
      <c r="J96" s="240"/>
      <c r="K96" s="213"/>
    </row>
    <row r="97" spans="1:11" x14ac:dyDescent="0.15">
      <c r="A97" s="214"/>
      <c r="B97" s="231"/>
      <c r="C97" s="232" t="s">
        <v>545</v>
      </c>
      <c r="D97" s="232"/>
      <c r="E97" s="232"/>
      <c r="F97" s="232"/>
      <c r="G97" s="232"/>
      <c r="H97" s="232"/>
      <c r="I97" s="232"/>
      <c r="J97" s="240"/>
      <c r="K97" s="213"/>
    </row>
    <row r="98" spans="1:11" x14ac:dyDescent="0.15">
      <c r="A98" s="214"/>
      <c r="B98" s="231"/>
      <c r="C98" s="232"/>
      <c r="D98" s="232"/>
      <c r="E98" s="232"/>
      <c r="F98" s="232"/>
      <c r="G98" s="232"/>
      <c r="H98" s="232"/>
      <c r="I98" s="232"/>
      <c r="J98" s="240"/>
      <c r="K98" s="213"/>
    </row>
    <row r="99" spans="1:11" x14ac:dyDescent="0.15">
      <c r="A99" s="214"/>
      <c r="B99" s="224" t="s">
        <v>603</v>
      </c>
      <c r="C99" s="225" t="s">
        <v>56</v>
      </c>
      <c r="D99" s="225"/>
      <c r="E99" s="225"/>
      <c r="F99" s="225"/>
      <c r="G99" s="225"/>
      <c r="H99" s="225"/>
      <c r="I99" s="225"/>
      <c r="J99" s="238"/>
      <c r="K99" s="213"/>
    </row>
    <row r="100" spans="1:11" x14ac:dyDescent="0.15">
      <c r="A100" s="214"/>
      <c r="B100" s="224"/>
      <c r="C100" s="225"/>
      <c r="D100" s="225"/>
      <c r="E100" s="225"/>
      <c r="F100" s="225"/>
      <c r="G100" s="225"/>
      <c r="H100" s="225"/>
      <c r="I100" s="225"/>
      <c r="J100" s="238"/>
      <c r="K100" s="213"/>
    </row>
    <row r="101" spans="1:11" x14ac:dyDescent="0.15">
      <c r="A101" s="214"/>
      <c r="B101" s="224" t="s">
        <v>602</v>
      </c>
      <c r="C101" s="225" t="s">
        <v>57</v>
      </c>
      <c r="D101" s="225"/>
      <c r="E101" s="225"/>
      <c r="F101" s="225"/>
      <c r="G101" s="225"/>
      <c r="H101" s="225"/>
      <c r="I101" s="225"/>
      <c r="J101" s="238"/>
      <c r="K101" s="213"/>
    </row>
    <row r="102" spans="1:11" x14ac:dyDescent="0.15">
      <c r="A102" s="214"/>
      <c r="B102" s="224"/>
      <c r="C102" s="225" t="s">
        <v>58</v>
      </c>
      <c r="D102" s="225"/>
      <c r="E102" s="225"/>
      <c r="F102" s="225"/>
      <c r="G102" s="225"/>
      <c r="H102" s="225"/>
      <c r="I102" s="225"/>
      <c r="J102" s="238"/>
      <c r="K102" s="213"/>
    </row>
    <row r="103" spans="1:11" x14ac:dyDescent="0.15">
      <c r="A103" s="214"/>
      <c r="B103" s="224"/>
      <c r="C103" s="225"/>
      <c r="D103" s="225"/>
      <c r="E103" s="225"/>
      <c r="F103" s="225"/>
      <c r="G103" s="225"/>
      <c r="H103" s="225"/>
      <c r="I103" s="225"/>
      <c r="J103" s="238"/>
      <c r="K103" s="213"/>
    </row>
    <row r="104" spans="1:11" x14ac:dyDescent="0.15">
      <c r="A104" s="214"/>
      <c r="B104" s="224" t="s">
        <v>601</v>
      </c>
      <c r="C104" s="225" t="s">
        <v>59</v>
      </c>
      <c r="D104" s="225"/>
      <c r="E104" s="225"/>
      <c r="F104" s="225"/>
      <c r="G104" s="225"/>
      <c r="H104" s="225"/>
      <c r="I104" s="225"/>
      <c r="J104" s="238"/>
      <c r="K104" s="213"/>
    </row>
    <row r="105" spans="1:11" x14ac:dyDescent="0.15">
      <c r="A105" s="214"/>
      <c r="B105" s="224"/>
      <c r="C105" s="225" t="s">
        <v>60</v>
      </c>
      <c r="D105" s="225"/>
      <c r="E105" s="225"/>
      <c r="F105" s="225"/>
      <c r="G105" s="225"/>
      <c r="H105" s="225"/>
      <c r="I105" s="225"/>
      <c r="J105" s="238"/>
      <c r="K105" s="213"/>
    </row>
    <row r="106" spans="1:11" x14ac:dyDescent="0.15">
      <c r="A106" s="214"/>
      <c r="B106" s="224"/>
      <c r="C106" s="225" t="s">
        <v>61</v>
      </c>
      <c r="D106" s="225"/>
      <c r="E106" s="225"/>
      <c r="F106" s="225"/>
      <c r="G106" s="225"/>
      <c r="H106" s="225"/>
      <c r="I106" s="225"/>
      <c r="J106" s="238"/>
      <c r="K106" s="213"/>
    </row>
    <row r="107" spans="1:11" x14ac:dyDescent="0.15">
      <c r="A107" s="214"/>
      <c r="B107" s="224"/>
      <c r="C107" s="225" t="s">
        <v>62</v>
      </c>
      <c r="D107" s="225"/>
      <c r="E107" s="225"/>
      <c r="F107" s="225"/>
      <c r="G107" s="225"/>
      <c r="H107" s="225"/>
      <c r="I107" s="225"/>
      <c r="J107" s="238"/>
      <c r="K107" s="213"/>
    </row>
    <row r="108" spans="1:11" x14ac:dyDescent="0.15">
      <c r="A108" s="214"/>
      <c r="B108" s="224"/>
      <c r="C108" s="225"/>
      <c r="D108" s="225"/>
      <c r="E108" s="225"/>
      <c r="F108" s="225"/>
      <c r="G108" s="225"/>
      <c r="H108" s="225"/>
      <c r="I108" s="225"/>
      <c r="J108" s="238"/>
      <c r="K108" s="213"/>
    </row>
    <row r="109" spans="1:11" x14ac:dyDescent="0.15">
      <c r="A109" s="214"/>
      <c r="B109" s="224" t="s">
        <v>600</v>
      </c>
      <c r="C109" s="225" t="s">
        <v>63</v>
      </c>
      <c r="D109" s="225"/>
      <c r="E109" s="225"/>
      <c r="F109" s="225"/>
      <c r="G109" s="225"/>
      <c r="H109" s="225"/>
      <c r="I109" s="225"/>
      <c r="J109" s="238"/>
      <c r="K109" s="213"/>
    </row>
    <row r="110" spans="1:11" x14ac:dyDescent="0.15">
      <c r="A110" s="214"/>
      <c r="B110" s="224"/>
      <c r="C110" s="225" t="s">
        <v>64</v>
      </c>
      <c r="D110" s="225"/>
      <c r="E110" s="225"/>
      <c r="F110" s="225"/>
      <c r="G110" s="225"/>
      <c r="H110" s="225"/>
      <c r="I110" s="225"/>
      <c r="J110" s="238"/>
      <c r="K110" s="213"/>
    </row>
    <row r="111" spans="1:11" x14ac:dyDescent="0.15">
      <c r="A111" s="214"/>
      <c r="B111" s="224"/>
      <c r="C111" s="225"/>
      <c r="D111" s="225"/>
      <c r="E111" s="225"/>
      <c r="F111" s="225"/>
      <c r="G111" s="225"/>
      <c r="H111" s="225"/>
      <c r="I111" s="225"/>
      <c r="J111" s="238"/>
      <c r="K111" s="213"/>
    </row>
    <row r="112" spans="1:11" x14ac:dyDescent="0.15">
      <c r="A112" s="214"/>
      <c r="B112" s="224" t="s">
        <v>599</v>
      </c>
      <c r="C112" s="225" t="s">
        <v>65</v>
      </c>
      <c r="D112" s="225"/>
      <c r="E112" s="225"/>
      <c r="F112" s="225"/>
      <c r="G112" s="225"/>
      <c r="H112" s="225"/>
      <c r="I112" s="225"/>
      <c r="J112" s="238"/>
      <c r="K112" s="213"/>
    </row>
    <row r="113" spans="1:11" x14ac:dyDescent="0.15">
      <c r="A113" s="214"/>
      <c r="B113" s="224"/>
      <c r="C113" s="225" t="s">
        <v>66</v>
      </c>
      <c r="D113" s="225"/>
      <c r="E113" s="225"/>
      <c r="F113" s="225"/>
      <c r="G113" s="225"/>
      <c r="H113" s="225"/>
      <c r="I113" s="225"/>
      <c r="J113" s="238"/>
      <c r="K113" s="213"/>
    </row>
    <row r="114" spans="1:11" x14ac:dyDescent="0.15">
      <c r="A114" s="214"/>
      <c r="B114" s="224"/>
      <c r="C114" s="225" t="s">
        <v>67</v>
      </c>
      <c r="D114" s="225"/>
      <c r="E114" s="225"/>
      <c r="F114" s="225"/>
      <c r="G114" s="225"/>
      <c r="H114" s="225"/>
      <c r="I114" s="225"/>
      <c r="J114" s="238"/>
      <c r="K114" s="213"/>
    </row>
    <row r="115" spans="1:11" x14ac:dyDescent="0.15">
      <c r="A115" s="214"/>
      <c r="B115" s="224"/>
      <c r="C115" s="225" t="s">
        <v>68</v>
      </c>
      <c r="D115" s="225"/>
      <c r="E115" s="225"/>
      <c r="F115" s="225"/>
      <c r="G115" s="225"/>
      <c r="H115" s="225"/>
      <c r="I115" s="225"/>
      <c r="J115" s="238"/>
      <c r="K115" s="213"/>
    </row>
    <row r="116" spans="1:11" x14ac:dyDescent="0.15">
      <c r="A116" s="214"/>
      <c r="B116" s="224"/>
      <c r="C116" s="225"/>
      <c r="D116" s="225"/>
      <c r="E116" s="225"/>
      <c r="F116" s="225"/>
      <c r="G116" s="225"/>
      <c r="H116" s="225"/>
      <c r="I116" s="225"/>
      <c r="J116" s="238"/>
      <c r="K116" s="213"/>
    </row>
    <row r="117" spans="1:11" x14ac:dyDescent="0.15">
      <c r="A117" s="214"/>
      <c r="B117" s="224" t="s">
        <v>598</v>
      </c>
      <c r="C117" s="225" t="s">
        <v>69</v>
      </c>
      <c r="D117" s="225"/>
      <c r="E117" s="225"/>
      <c r="F117" s="225"/>
      <c r="G117" s="225"/>
      <c r="H117" s="225"/>
      <c r="I117" s="225"/>
      <c r="J117" s="238"/>
      <c r="K117" s="213"/>
    </row>
    <row r="118" spans="1:11" x14ac:dyDescent="0.15">
      <c r="A118" s="214"/>
      <c r="B118" s="224"/>
      <c r="C118" s="225"/>
      <c r="D118" s="225"/>
      <c r="E118" s="225"/>
      <c r="F118" s="225"/>
      <c r="G118" s="225"/>
      <c r="H118" s="225"/>
      <c r="I118" s="225"/>
      <c r="J118" s="238"/>
      <c r="K118" s="213"/>
    </row>
    <row r="119" spans="1:11" x14ac:dyDescent="0.15">
      <c r="A119" s="214"/>
      <c r="B119" s="224" t="s">
        <v>597</v>
      </c>
      <c r="C119" s="225" t="s">
        <v>70</v>
      </c>
      <c r="D119" s="225"/>
      <c r="E119" s="225"/>
      <c r="F119" s="225"/>
      <c r="G119" s="225"/>
      <c r="H119" s="225"/>
      <c r="I119" s="225"/>
      <c r="J119" s="238"/>
      <c r="K119" s="213"/>
    </row>
    <row r="120" spans="1:11" x14ac:dyDescent="0.15">
      <c r="A120" s="214"/>
      <c r="B120" s="224"/>
      <c r="C120" s="225" t="s">
        <v>71</v>
      </c>
      <c r="D120" s="225"/>
      <c r="E120" s="225"/>
      <c r="F120" s="225"/>
      <c r="G120" s="225"/>
      <c r="H120" s="225"/>
      <c r="I120" s="225"/>
      <c r="J120" s="238"/>
      <c r="K120" s="213"/>
    </row>
    <row r="121" spans="1:11" x14ac:dyDescent="0.15">
      <c r="A121" s="214"/>
      <c r="B121" s="224"/>
      <c r="C121" s="225"/>
      <c r="D121" s="225"/>
      <c r="E121" s="225"/>
      <c r="F121" s="225"/>
      <c r="G121" s="225"/>
      <c r="H121" s="225"/>
      <c r="I121" s="225"/>
      <c r="J121" s="238"/>
      <c r="K121" s="213"/>
    </row>
    <row r="122" spans="1:11" x14ac:dyDescent="0.15">
      <c r="A122" s="214"/>
      <c r="B122" s="224" t="s">
        <v>596</v>
      </c>
      <c r="C122" s="225" t="s">
        <v>72</v>
      </c>
      <c r="D122" s="225"/>
      <c r="E122" s="225"/>
      <c r="F122" s="225"/>
      <c r="G122" s="225"/>
      <c r="H122" s="225"/>
      <c r="I122" s="225"/>
      <c r="J122" s="238"/>
      <c r="K122" s="213"/>
    </row>
    <row r="123" spans="1:11" x14ac:dyDescent="0.15">
      <c r="A123" s="214"/>
      <c r="B123" s="224"/>
      <c r="C123" s="225" t="s">
        <v>73</v>
      </c>
      <c r="D123" s="225"/>
      <c r="E123" s="225"/>
      <c r="F123" s="225"/>
      <c r="G123" s="225"/>
      <c r="H123" s="225"/>
      <c r="I123" s="225"/>
      <c r="J123" s="238"/>
      <c r="K123" s="213"/>
    </row>
    <row r="124" spans="1:11" x14ac:dyDescent="0.15">
      <c r="A124" s="214"/>
      <c r="B124" s="224"/>
      <c r="C124" s="225" t="s">
        <v>74</v>
      </c>
      <c r="D124" s="225"/>
      <c r="E124" s="225"/>
      <c r="F124" s="225"/>
      <c r="G124" s="225"/>
      <c r="H124" s="225"/>
      <c r="I124" s="225"/>
      <c r="J124" s="238"/>
      <c r="K124" s="213"/>
    </row>
    <row r="125" spans="1:11" x14ac:dyDescent="0.15">
      <c r="A125" s="214"/>
      <c r="B125" s="224"/>
      <c r="C125" s="225" t="s">
        <v>75</v>
      </c>
      <c r="D125" s="225"/>
      <c r="E125" s="225"/>
      <c r="F125" s="225"/>
      <c r="G125" s="225"/>
      <c r="H125" s="225"/>
      <c r="I125" s="225"/>
      <c r="J125" s="238"/>
      <c r="K125" s="213"/>
    </row>
    <row r="126" spans="1:11" x14ac:dyDescent="0.15">
      <c r="A126" s="214"/>
      <c r="B126" s="224"/>
      <c r="C126" s="225"/>
      <c r="D126" s="225"/>
      <c r="E126" s="225"/>
      <c r="F126" s="225"/>
      <c r="G126" s="225"/>
      <c r="H126" s="225"/>
      <c r="I126" s="225"/>
      <c r="J126" s="238"/>
      <c r="K126" s="213"/>
    </row>
    <row r="127" spans="1:11" x14ac:dyDescent="0.15">
      <c r="A127" s="214"/>
      <c r="B127" s="224" t="s">
        <v>595</v>
      </c>
      <c r="C127" s="225" t="s">
        <v>76</v>
      </c>
      <c r="D127" s="225"/>
      <c r="E127" s="225"/>
      <c r="F127" s="225"/>
      <c r="G127" s="225"/>
      <c r="H127" s="225"/>
      <c r="I127" s="225"/>
      <c r="J127" s="238"/>
      <c r="K127" s="213"/>
    </row>
    <row r="128" spans="1:11" x14ac:dyDescent="0.15">
      <c r="A128" s="214"/>
      <c r="B128" s="224"/>
      <c r="C128" s="225" t="s">
        <v>77</v>
      </c>
      <c r="D128" s="225"/>
      <c r="E128" s="225"/>
      <c r="F128" s="225"/>
      <c r="G128" s="225"/>
      <c r="H128" s="225"/>
      <c r="I128" s="225"/>
      <c r="J128" s="238"/>
      <c r="K128" s="213"/>
    </row>
    <row r="129" spans="1:11" x14ac:dyDescent="0.15">
      <c r="A129" s="214"/>
      <c r="B129" s="224"/>
      <c r="C129" s="225" t="s">
        <v>78</v>
      </c>
      <c r="D129" s="225"/>
      <c r="E129" s="225"/>
      <c r="F129" s="225"/>
      <c r="G129" s="225"/>
      <c r="H129" s="225"/>
      <c r="I129" s="225"/>
      <c r="J129" s="238"/>
      <c r="K129" s="213"/>
    </row>
    <row r="130" spans="1:11" x14ac:dyDescent="0.15">
      <c r="A130" s="214"/>
      <c r="B130" s="224"/>
      <c r="C130" s="225" t="s">
        <v>79</v>
      </c>
      <c r="D130" s="225"/>
      <c r="E130" s="225"/>
      <c r="F130" s="225"/>
      <c r="G130" s="225"/>
      <c r="H130" s="225"/>
      <c r="I130" s="225"/>
      <c r="J130" s="238"/>
      <c r="K130" s="213"/>
    </row>
    <row r="131" spans="1:11" x14ac:dyDescent="0.15">
      <c r="A131" s="214"/>
      <c r="B131" s="224"/>
      <c r="C131" s="225"/>
      <c r="D131" s="225"/>
      <c r="E131" s="225"/>
      <c r="F131" s="225"/>
      <c r="G131" s="225"/>
      <c r="H131" s="225"/>
      <c r="I131" s="225"/>
      <c r="J131" s="238"/>
      <c r="K131" s="213"/>
    </row>
    <row r="132" spans="1:11" x14ac:dyDescent="0.15">
      <c r="A132" s="214"/>
      <c r="B132" s="224" t="s">
        <v>594</v>
      </c>
      <c r="C132" s="225" t="s">
        <v>80</v>
      </c>
      <c r="D132" s="225"/>
      <c r="E132" s="225"/>
      <c r="F132" s="225"/>
      <c r="G132" s="225"/>
      <c r="H132" s="225"/>
      <c r="I132" s="225"/>
      <c r="J132" s="238"/>
      <c r="K132" s="213"/>
    </row>
    <row r="133" spans="1:11" x14ac:dyDescent="0.15">
      <c r="A133" s="214"/>
      <c r="B133" s="224"/>
      <c r="C133" s="225" t="s">
        <v>81</v>
      </c>
      <c r="D133" s="225"/>
      <c r="E133" s="225"/>
      <c r="F133" s="225"/>
      <c r="G133" s="225"/>
      <c r="H133" s="225"/>
      <c r="I133" s="225"/>
      <c r="J133" s="238"/>
      <c r="K133" s="213"/>
    </row>
    <row r="134" spans="1:11" x14ac:dyDescent="0.15">
      <c r="A134" s="214"/>
      <c r="B134" s="224"/>
      <c r="C134" s="225" t="s">
        <v>82</v>
      </c>
      <c r="D134" s="225"/>
      <c r="E134" s="225"/>
      <c r="F134" s="225"/>
      <c r="G134" s="225"/>
      <c r="H134" s="225"/>
      <c r="I134" s="225"/>
      <c r="J134" s="238"/>
      <c r="K134" s="213"/>
    </row>
    <row r="135" spans="1:11" x14ac:dyDescent="0.15">
      <c r="A135" s="214"/>
      <c r="B135" s="224"/>
      <c r="C135" s="225"/>
      <c r="D135" s="225"/>
      <c r="E135" s="225"/>
      <c r="F135" s="225"/>
      <c r="G135" s="225"/>
      <c r="H135" s="225"/>
      <c r="I135" s="225"/>
      <c r="J135" s="238"/>
      <c r="K135" s="213"/>
    </row>
    <row r="136" spans="1:11" x14ac:dyDescent="0.15">
      <c r="A136" s="214"/>
      <c r="B136" s="224" t="s">
        <v>593</v>
      </c>
      <c r="C136" s="225" t="s">
        <v>83</v>
      </c>
      <c r="D136" s="225"/>
      <c r="E136" s="225"/>
      <c r="F136" s="225"/>
      <c r="G136" s="225"/>
      <c r="H136" s="225"/>
      <c r="I136" s="225"/>
      <c r="J136" s="238"/>
      <c r="K136" s="213"/>
    </row>
    <row r="137" spans="1:11" x14ac:dyDescent="0.15">
      <c r="A137" s="214"/>
      <c r="B137" s="224"/>
      <c r="C137" s="225"/>
      <c r="D137" s="225"/>
      <c r="E137" s="225"/>
      <c r="F137" s="225"/>
      <c r="G137" s="225"/>
      <c r="H137" s="225"/>
      <c r="I137" s="225"/>
      <c r="J137" s="238"/>
      <c r="K137" s="213"/>
    </row>
    <row r="138" spans="1:11" x14ac:dyDescent="0.15">
      <c r="A138" s="214"/>
      <c r="B138" s="224" t="s">
        <v>592</v>
      </c>
      <c r="C138" s="225" t="s">
        <v>83</v>
      </c>
      <c r="D138" s="225"/>
      <c r="E138" s="225"/>
      <c r="F138" s="225"/>
      <c r="G138" s="225"/>
      <c r="H138" s="225"/>
      <c r="I138" s="225"/>
      <c r="J138" s="238"/>
      <c r="K138" s="213"/>
    </row>
    <row r="139" spans="1:11" x14ac:dyDescent="0.15">
      <c r="A139" s="214"/>
      <c r="B139" s="224"/>
      <c r="C139" s="225"/>
      <c r="D139" s="225"/>
      <c r="E139" s="225"/>
      <c r="F139" s="225"/>
      <c r="G139" s="225"/>
      <c r="H139" s="225"/>
      <c r="I139" s="225"/>
      <c r="J139" s="238"/>
      <c r="K139" s="213"/>
    </row>
    <row r="140" spans="1:11" x14ac:dyDescent="0.15">
      <c r="A140" s="214"/>
      <c r="B140" s="224" t="s">
        <v>591</v>
      </c>
      <c r="C140" s="225" t="s">
        <v>84</v>
      </c>
      <c r="D140" s="225"/>
      <c r="E140" s="225"/>
      <c r="F140" s="225"/>
      <c r="G140" s="225"/>
      <c r="H140" s="225"/>
      <c r="I140" s="225"/>
      <c r="J140" s="238"/>
      <c r="K140" s="213"/>
    </row>
    <row r="141" spans="1:11" x14ac:dyDescent="0.15">
      <c r="A141" s="215"/>
      <c r="B141" s="216"/>
      <c r="C141" s="217"/>
      <c r="D141" s="217"/>
      <c r="E141" s="217"/>
      <c r="F141" s="217"/>
      <c r="G141" s="217"/>
      <c r="H141" s="217"/>
      <c r="I141" s="217"/>
      <c r="J141" s="235"/>
      <c r="K141" s="213"/>
    </row>
    <row r="142" spans="1:11" x14ac:dyDescent="0.15">
      <c r="A142" s="213"/>
      <c r="B142" s="213"/>
      <c r="C142" s="213"/>
      <c r="D142" s="213"/>
      <c r="E142" s="213"/>
      <c r="F142" s="213"/>
      <c r="G142" s="213"/>
      <c r="H142" s="213"/>
      <c r="I142" s="213"/>
      <c r="J142" s="213"/>
      <c r="K142" s="213"/>
    </row>
  </sheetData>
  <sheetProtection sheet="1" objects="1"/>
  <phoneticPr fontId="6"/>
  <pageMargins left="0.75" right="0.75" top="1" bottom="1" header="0.51180555555555596" footer="0.5118055555555559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236"/>
  <sheetViews>
    <sheetView zoomScale="85" zoomScaleNormal="85" workbookViewId="0">
      <selection activeCell="B4" sqref="B4"/>
    </sheetView>
  </sheetViews>
  <sheetFormatPr defaultColWidth="9" defaultRowHeight="15.75" x14ac:dyDescent="0.15"/>
  <cols>
    <col min="1" max="1" width="5.25" style="168" customWidth="1"/>
    <col min="2" max="2" width="16.5" style="168" customWidth="1"/>
    <col min="3" max="4" width="8.25" style="168" customWidth="1"/>
    <col min="5" max="5" width="8.875" style="168" customWidth="1"/>
    <col min="6" max="6" width="6.375" style="168" customWidth="1"/>
    <col min="7" max="7" width="8.875" style="168" customWidth="1"/>
    <col min="8" max="8" width="6.125" style="168" customWidth="1"/>
    <col min="9" max="9" width="4.5" style="168" customWidth="1"/>
    <col min="10" max="10" width="9" style="168"/>
    <col min="11" max="17" width="4.875" style="168" customWidth="1"/>
    <col min="18" max="23" width="3.25" style="168" customWidth="1"/>
    <col min="24" max="24" width="7.625" style="168" customWidth="1"/>
    <col min="25" max="25" width="18.875" style="168" bestFit="1" customWidth="1"/>
    <col min="26" max="16384" width="9" style="168"/>
  </cols>
  <sheetData>
    <row r="1" spans="1:25" s="137" customFormat="1" x14ac:dyDescent="0.15">
      <c r="A1" s="169" t="s">
        <v>85</v>
      </c>
      <c r="B1" s="170" t="s">
        <v>86</v>
      </c>
      <c r="C1" s="171" t="s">
        <v>87</v>
      </c>
      <c r="D1" s="171" t="s">
        <v>88</v>
      </c>
      <c r="E1" s="172" t="s">
        <v>89</v>
      </c>
      <c r="F1" s="172" t="s">
        <v>90</v>
      </c>
      <c r="G1" s="172" t="s">
        <v>91</v>
      </c>
      <c r="H1" s="172" t="s">
        <v>92</v>
      </c>
      <c r="I1" s="172" t="s">
        <v>93</v>
      </c>
      <c r="J1" s="185" t="s">
        <v>94</v>
      </c>
      <c r="K1" s="186" t="s">
        <v>95</v>
      </c>
      <c r="L1" s="187"/>
      <c r="M1" s="187"/>
      <c r="N1" s="187"/>
      <c r="O1" s="187"/>
      <c r="P1" s="187"/>
      <c r="Q1" s="188"/>
      <c r="R1" s="195" t="s">
        <v>96</v>
      </c>
      <c r="S1" s="196"/>
      <c r="T1" s="196"/>
      <c r="U1" s="196"/>
      <c r="V1" s="196"/>
      <c r="W1" s="197"/>
      <c r="X1" s="198"/>
      <c r="Y1" s="199" t="s">
        <v>97</v>
      </c>
    </row>
    <row r="2" spans="1:25" s="137" customFormat="1" x14ac:dyDescent="0.15">
      <c r="A2" s="173"/>
      <c r="B2" s="174"/>
      <c r="C2" s="175"/>
      <c r="D2" s="175"/>
      <c r="E2" s="176"/>
      <c r="F2" s="176"/>
      <c r="G2" s="176"/>
      <c r="H2" s="176"/>
      <c r="I2" s="176"/>
      <c r="J2" s="189"/>
      <c r="K2" s="190" t="s">
        <v>98</v>
      </c>
      <c r="L2" s="190" t="s">
        <v>99</v>
      </c>
      <c r="M2" s="190" t="s">
        <v>100</v>
      </c>
      <c r="N2" s="190" t="s">
        <v>101</v>
      </c>
      <c r="O2" s="190" t="s">
        <v>102</v>
      </c>
      <c r="P2" s="190" t="s">
        <v>103</v>
      </c>
      <c r="Q2" s="245" t="s">
        <v>550</v>
      </c>
      <c r="R2" s="200" t="s">
        <v>98</v>
      </c>
      <c r="S2" s="200" t="s">
        <v>99</v>
      </c>
      <c r="T2" s="200" t="s">
        <v>100</v>
      </c>
      <c r="U2" s="200" t="s">
        <v>101</v>
      </c>
      <c r="V2" s="200" t="s">
        <v>102</v>
      </c>
      <c r="W2" s="200" t="s">
        <v>103</v>
      </c>
      <c r="X2" s="201" t="s">
        <v>104</v>
      </c>
      <c r="Y2" s="202"/>
    </row>
    <row r="3" spans="1:25" s="137" customFormat="1" x14ac:dyDescent="0.15">
      <c r="A3" s="177"/>
      <c r="B3" s="178"/>
      <c r="C3" s="179"/>
      <c r="D3" s="179"/>
      <c r="E3" s="180"/>
      <c r="F3" s="180"/>
      <c r="G3" s="180"/>
      <c r="H3" s="180"/>
      <c r="I3" s="180"/>
      <c r="J3" s="191"/>
      <c r="K3" s="192"/>
      <c r="L3" s="192"/>
      <c r="M3" s="192"/>
      <c r="N3" s="192"/>
      <c r="O3" s="192"/>
      <c r="P3" s="192"/>
      <c r="Q3" s="192"/>
      <c r="R3" s="203"/>
      <c r="S3" s="203"/>
      <c r="T3" s="203"/>
      <c r="U3" s="203"/>
      <c r="V3" s="203"/>
      <c r="W3" s="203"/>
      <c r="X3" s="204"/>
      <c r="Y3" s="205"/>
    </row>
    <row r="4" spans="1:25" s="137" customFormat="1" x14ac:dyDescent="0.15">
      <c r="A4" s="181">
        <v>1</v>
      </c>
      <c r="B4" s="182" t="s">
        <v>105</v>
      </c>
      <c r="C4" s="183" t="s">
        <v>105</v>
      </c>
      <c r="D4" s="183" t="s">
        <v>105</v>
      </c>
      <c r="E4" s="184" t="s">
        <v>106</v>
      </c>
      <c r="F4" s="184">
        <v>280</v>
      </c>
      <c r="G4" s="184" t="s">
        <v>107</v>
      </c>
      <c r="H4" s="184">
        <v>55</v>
      </c>
      <c r="I4" s="184">
        <v>13</v>
      </c>
      <c r="J4" s="193" t="s">
        <v>108</v>
      </c>
      <c r="K4" s="194">
        <v>100</v>
      </c>
      <c r="L4" s="194">
        <v>120</v>
      </c>
      <c r="M4" s="194">
        <v>100</v>
      </c>
      <c r="N4" s="194">
        <v>140</v>
      </c>
      <c r="O4" s="194">
        <v>100</v>
      </c>
      <c r="P4" s="194">
        <v>100</v>
      </c>
      <c r="Q4" s="194">
        <f>IF(P4="","",SUM(K4:P4))</f>
        <v>660</v>
      </c>
      <c r="R4" s="206" t="s">
        <v>109</v>
      </c>
      <c r="S4" s="206" t="s">
        <v>110</v>
      </c>
      <c r="T4" s="206" t="s">
        <v>109</v>
      </c>
      <c r="U4" s="206" t="s">
        <v>111</v>
      </c>
      <c r="V4" s="206" t="s">
        <v>109</v>
      </c>
      <c r="W4" s="206" t="s">
        <v>109</v>
      </c>
      <c r="X4" s="207"/>
      <c r="Y4" s="208"/>
    </row>
    <row r="5" spans="1:25" s="137" customFormat="1" x14ac:dyDescent="0.15">
      <c r="A5" s="181">
        <v>2</v>
      </c>
      <c r="B5" s="182" t="s">
        <v>112</v>
      </c>
      <c r="C5" s="183" t="s">
        <v>105</v>
      </c>
      <c r="D5" s="183" t="s">
        <v>113</v>
      </c>
      <c r="E5" s="184" t="s">
        <v>106</v>
      </c>
      <c r="F5" s="184">
        <v>280</v>
      </c>
      <c r="G5" s="184" t="s">
        <v>114</v>
      </c>
      <c r="H5" s="184">
        <v>55</v>
      </c>
      <c r="I5" s="184">
        <v>15</v>
      </c>
      <c r="J5" s="193" t="s">
        <v>115</v>
      </c>
      <c r="K5" s="194">
        <v>100</v>
      </c>
      <c r="L5" s="194">
        <v>180</v>
      </c>
      <c r="M5" s="194">
        <v>110</v>
      </c>
      <c r="N5" s="194">
        <v>80</v>
      </c>
      <c r="O5" s="194">
        <v>80</v>
      </c>
      <c r="P5" s="194">
        <v>100</v>
      </c>
      <c r="Q5" s="194">
        <f t="shared" ref="Q5:Q68" si="0">IF(P5="","",SUM(K5:P5))</f>
        <v>650</v>
      </c>
      <c r="R5" s="206" t="s">
        <v>109</v>
      </c>
      <c r="S5" s="206" t="s">
        <v>116</v>
      </c>
      <c r="T5" s="206" t="s">
        <v>110</v>
      </c>
      <c r="U5" s="206" t="s">
        <v>110</v>
      </c>
      <c r="V5" s="206" t="s">
        <v>117</v>
      </c>
      <c r="W5" s="206" t="s">
        <v>109</v>
      </c>
      <c r="X5" s="207"/>
      <c r="Y5" s="208"/>
    </row>
    <row r="6" spans="1:25" s="137" customFormat="1" x14ac:dyDescent="0.15">
      <c r="A6" s="181">
        <v>3</v>
      </c>
      <c r="B6" s="182" t="s">
        <v>118</v>
      </c>
      <c r="C6" s="183" t="s">
        <v>105</v>
      </c>
      <c r="D6" s="183" t="s">
        <v>119</v>
      </c>
      <c r="E6" s="184" t="s">
        <v>106</v>
      </c>
      <c r="F6" s="184">
        <v>280</v>
      </c>
      <c r="G6" s="184" t="s">
        <v>120</v>
      </c>
      <c r="H6" s="184">
        <v>65</v>
      </c>
      <c r="I6" s="184">
        <v>12</v>
      </c>
      <c r="J6" s="193" t="s">
        <v>108</v>
      </c>
      <c r="K6" s="194">
        <v>80</v>
      </c>
      <c r="L6" s="194">
        <v>80</v>
      </c>
      <c r="M6" s="194">
        <v>100</v>
      </c>
      <c r="N6" s="194">
        <v>160</v>
      </c>
      <c r="O6" s="194">
        <v>140</v>
      </c>
      <c r="P6" s="194">
        <v>100</v>
      </c>
      <c r="Q6" s="194">
        <f t="shared" si="0"/>
        <v>660</v>
      </c>
      <c r="R6" s="206" t="s">
        <v>109</v>
      </c>
      <c r="S6" s="206" t="s">
        <v>110</v>
      </c>
      <c r="T6" s="206" t="s">
        <v>117</v>
      </c>
      <c r="U6" s="206" t="s">
        <v>116</v>
      </c>
      <c r="V6" s="206" t="s">
        <v>110</v>
      </c>
      <c r="W6" s="206" t="s">
        <v>109</v>
      </c>
      <c r="X6" s="207"/>
      <c r="Y6" s="208"/>
    </row>
    <row r="7" spans="1:25" s="137" customFormat="1" x14ac:dyDescent="0.15">
      <c r="A7" s="181">
        <v>4</v>
      </c>
      <c r="B7" s="182" t="s">
        <v>121</v>
      </c>
      <c r="C7" s="183" t="s">
        <v>105</v>
      </c>
      <c r="D7" s="183" t="s">
        <v>122</v>
      </c>
      <c r="E7" s="184" t="s">
        <v>106</v>
      </c>
      <c r="F7" s="184">
        <v>280</v>
      </c>
      <c r="G7" s="184" t="s">
        <v>107</v>
      </c>
      <c r="H7" s="184">
        <v>45</v>
      </c>
      <c r="I7" s="184">
        <v>11</v>
      </c>
      <c r="J7" s="193" t="s">
        <v>123</v>
      </c>
      <c r="K7" s="194">
        <v>60</v>
      </c>
      <c r="L7" s="194">
        <v>100</v>
      </c>
      <c r="M7" s="194">
        <v>80</v>
      </c>
      <c r="N7" s="194">
        <v>150</v>
      </c>
      <c r="O7" s="194">
        <v>130</v>
      </c>
      <c r="P7" s="194">
        <v>140</v>
      </c>
      <c r="Q7" s="194">
        <f t="shared" si="0"/>
        <v>660</v>
      </c>
      <c r="R7" s="206" t="s">
        <v>109</v>
      </c>
      <c r="S7" s="206" t="s">
        <v>117</v>
      </c>
      <c r="T7" s="206" t="s">
        <v>109</v>
      </c>
      <c r="U7" s="206" t="s">
        <v>111</v>
      </c>
      <c r="V7" s="206" t="s">
        <v>109</v>
      </c>
      <c r="W7" s="206" t="s">
        <v>116</v>
      </c>
      <c r="X7" s="207"/>
      <c r="Y7" s="208"/>
    </row>
    <row r="8" spans="1:25" s="137" customFormat="1" x14ac:dyDescent="0.15">
      <c r="A8" s="181">
        <v>5</v>
      </c>
      <c r="B8" s="182" t="s">
        <v>124</v>
      </c>
      <c r="C8" s="183" t="s">
        <v>105</v>
      </c>
      <c r="D8" s="183" t="s">
        <v>125</v>
      </c>
      <c r="E8" s="184" t="s">
        <v>106</v>
      </c>
      <c r="F8" s="184">
        <v>280</v>
      </c>
      <c r="G8" s="184" t="s">
        <v>114</v>
      </c>
      <c r="H8" s="184">
        <v>55</v>
      </c>
      <c r="I8" s="184">
        <v>13</v>
      </c>
      <c r="J8" s="193" t="s">
        <v>115</v>
      </c>
      <c r="K8" s="194">
        <v>120</v>
      </c>
      <c r="L8" s="194">
        <v>120</v>
      </c>
      <c r="M8" s="194">
        <v>100</v>
      </c>
      <c r="N8" s="194">
        <v>130</v>
      </c>
      <c r="O8" s="194">
        <v>90</v>
      </c>
      <c r="P8" s="194">
        <v>100</v>
      </c>
      <c r="Q8" s="194">
        <f t="shared" si="0"/>
        <v>660</v>
      </c>
      <c r="R8" s="206" t="s">
        <v>110</v>
      </c>
      <c r="S8" s="206" t="s">
        <v>110</v>
      </c>
      <c r="T8" s="206" t="s">
        <v>109</v>
      </c>
      <c r="U8" s="206" t="s">
        <v>111</v>
      </c>
      <c r="V8" s="206" t="s">
        <v>109</v>
      </c>
      <c r="W8" s="206" t="s">
        <v>109</v>
      </c>
      <c r="X8" s="207"/>
      <c r="Y8" s="208"/>
    </row>
    <row r="9" spans="1:25" s="137" customFormat="1" x14ac:dyDescent="0.15">
      <c r="A9" s="181">
        <v>6</v>
      </c>
      <c r="B9" s="182" t="s">
        <v>126</v>
      </c>
      <c r="C9" s="183" t="s">
        <v>105</v>
      </c>
      <c r="D9" s="183" t="s">
        <v>127</v>
      </c>
      <c r="E9" s="184" t="s">
        <v>106</v>
      </c>
      <c r="F9" s="184">
        <v>280</v>
      </c>
      <c r="G9" s="184" t="s">
        <v>114</v>
      </c>
      <c r="H9" s="184">
        <v>55</v>
      </c>
      <c r="I9" s="184">
        <v>13</v>
      </c>
      <c r="J9" s="193" t="s">
        <v>128</v>
      </c>
      <c r="K9" s="194">
        <v>90</v>
      </c>
      <c r="L9" s="194">
        <v>120</v>
      </c>
      <c r="M9" s="194">
        <v>130</v>
      </c>
      <c r="N9" s="194">
        <v>130</v>
      </c>
      <c r="O9" s="194">
        <v>100</v>
      </c>
      <c r="P9" s="194">
        <v>100</v>
      </c>
      <c r="Q9" s="194">
        <f t="shared" si="0"/>
        <v>670</v>
      </c>
      <c r="R9" s="206" t="s">
        <v>109</v>
      </c>
      <c r="S9" s="206" t="s">
        <v>110</v>
      </c>
      <c r="T9" s="206" t="s">
        <v>111</v>
      </c>
      <c r="U9" s="206" t="s">
        <v>110</v>
      </c>
      <c r="V9" s="206" t="s">
        <v>109</v>
      </c>
      <c r="W9" s="206" t="s">
        <v>109</v>
      </c>
      <c r="X9" s="207"/>
      <c r="Y9" s="208"/>
    </row>
    <row r="10" spans="1:25" s="137" customFormat="1" x14ac:dyDescent="0.15">
      <c r="A10" s="181">
        <v>7</v>
      </c>
      <c r="B10" s="182" t="s">
        <v>129</v>
      </c>
      <c r="C10" s="183" t="s">
        <v>105</v>
      </c>
      <c r="D10" s="183" t="s">
        <v>130</v>
      </c>
      <c r="E10" s="184" t="s">
        <v>106</v>
      </c>
      <c r="F10" s="184">
        <v>280</v>
      </c>
      <c r="G10" s="184" t="s">
        <v>120</v>
      </c>
      <c r="H10" s="184">
        <v>35</v>
      </c>
      <c r="I10" s="184">
        <v>13</v>
      </c>
      <c r="J10" s="193" t="s">
        <v>128</v>
      </c>
      <c r="K10" s="194">
        <v>90</v>
      </c>
      <c r="L10" s="194">
        <v>120</v>
      </c>
      <c r="M10" s="194">
        <v>100</v>
      </c>
      <c r="N10" s="194">
        <v>140</v>
      </c>
      <c r="O10" s="194">
        <v>100</v>
      </c>
      <c r="P10" s="194">
        <v>110</v>
      </c>
      <c r="Q10" s="194">
        <f t="shared" si="0"/>
        <v>660</v>
      </c>
      <c r="R10" s="206" t="s">
        <v>117</v>
      </c>
      <c r="S10" s="206" t="s">
        <v>110</v>
      </c>
      <c r="T10" s="206" t="s">
        <v>109</v>
      </c>
      <c r="U10" s="206" t="s">
        <v>111</v>
      </c>
      <c r="V10" s="206" t="s">
        <v>109</v>
      </c>
      <c r="W10" s="206" t="s">
        <v>110</v>
      </c>
      <c r="X10" s="207"/>
      <c r="Y10" s="208"/>
    </row>
    <row r="11" spans="1:25" s="137" customFormat="1" x14ac:dyDescent="0.15">
      <c r="A11" s="181">
        <v>8</v>
      </c>
      <c r="B11" s="182" t="s">
        <v>131</v>
      </c>
      <c r="C11" s="183" t="s">
        <v>105</v>
      </c>
      <c r="D11" s="183" t="s">
        <v>132</v>
      </c>
      <c r="E11" s="184" t="s">
        <v>106</v>
      </c>
      <c r="F11" s="184">
        <v>280</v>
      </c>
      <c r="G11" s="184" t="s">
        <v>120</v>
      </c>
      <c r="H11" s="184">
        <v>55</v>
      </c>
      <c r="I11" s="184">
        <v>13</v>
      </c>
      <c r="J11" s="193" t="s">
        <v>115</v>
      </c>
      <c r="K11" s="194">
        <v>80</v>
      </c>
      <c r="L11" s="194">
        <v>140</v>
      </c>
      <c r="M11" s="194">
        <v>90</v>
      </c>
      <c r="N11" s="194">
        <v>110</v>
      </c>
      <c r="O11" s="194">
        <v>100</v>
      </c>
      <c r="P11" s="194">
        <v>140</v>
      </c>
      <c r="Q11" s="194">
        <f t="shared" si="0"/>
        <v>660</v>
      </c>
      <c r="R11" s="206" t="s">
        <v>109</v>
      </c>
      <c r="S11" s="206" t="s">
        <v>110</v>
      </c>
      <c r="T11" s="206" t="s">
        <v>117</v>
      </c>
      <c r="U11" s="206" t="s">
        <v>110</v>
      </c>
      <c r="V11" s="206" t="s">
        <v>111</v>
      </c>
      <c r="W11" s="206" t="s">
        <v>109</v>
      </c>
      <c r="X11" s="207"/>
      <c r="Y11" s="208"/>
    </row>
    <row r="12" spans="1:25" s="137" customFormat="1" x14ac:dyDescent="0.15">
      <c r="A12" s="181">
        <v>9</v>
      </c>
      <c r="B12" s="182" t="s">
        <v>133</v>
      </c>
      <c r="C12" s="183" t="s">
        <v>105</v>
      </c>
      <c r="D12" s="183" t="s">
        <v>134</v>
      </c>
      <c r="E12" s="184" t="s">
        <v>106</v>
      </c>
      <c r="F12" s="184">
        <v>280</v>
      </c>
      <c r="G12" s="184" t="s">
        <v>135</v>
      </c>
      <c r="H12" s="184">
        <v>55</v>
      </c>
      <c r="I12" s="184">
        <v>14</v>
      </c>
      <c r="J12" s="193" t="s">
        <v>108</v>
      </c>
      <c r="K12" s="194">
        <v>110</v>
      </c>
      <c r="L12" s="194">
        <v>130</v>
      </c>
      <c r="M12" s="194">
        <v>120</v>
      </c>
      <c r="N12" s="194">
        <v>150</v>
      </c>
      <c r="O12" s="194">
        <v>120</v>
      </c>
      <c r="P12" s="194">
        <v>130</v>
      </c>
      <c r="Q12" s="194">
        <f t="shared" si="0"/>
        <v>760</v>
      </c>
      <c r="R12" s="206" t="s">
        <v>109</v>
      </c>
      <c r="S12" s="206" t="s">
        <v>110</v>
      </c>
      <c r="T12" s="206" t="s">
        <v>109</v>
      </c>
      <c r="U12" s="206" t="s">
        <v>116</v>
      </c>
      <c r="V12" s="206" t="s">
        <v>109</v>
      </c>
      <c r="W12" s="206" t="s">
        <v>110</v>
      </c>
      <c r="X12" s="207"/>
      <c r="Y12" s="208"/>
    </row>
    <row r="13" spans="1:25" s="137" customFormat="1" x14ac:dyDescent="0.15">
      <c r="A13" s="181">
        <v>10</v>
      </c>
      <c r="B13" s="182" t="s">
        <v>136</v>
      </c>
      <c r="C13" s="183" t="s">
        <v>105</v>
      </c>
      <c r="D13" s="183" t="s">
        <v>137</v>
      </c>
      <c r="E13" s="184" t="s">
        <v>106</v>
      </c>
      <c r="F13" s="184">
        <v>280</v>
      </c>
      <c r="G13" s="184" t="s">
        <v>138</v>
      </c>
      <c r="H13" s="184">
        <v>35</v>
      </c>
      <c r="I13" s="184">
        <v>14</v>
      </c>
      <c r="J13" s="193" t="s">
        <v>123</v>
      </c>
      <c r="K13" s="194">
        <v>110</v>
      </c>
      <c r="L13" s="194">
        <v>150</v>
      </c>
      <c r="M13" s="194">
        <v>150</v>
      </c>
      <c r="N13" s="194">
        <v>130</v>
      </c>
      <c r="O13" s="194">
        <v>120</v>
      </c>
      <c r="P13" s="194">
        <v>110</v>
      </c>
      <c r="Q13" s="194">
        <f t="shared" si="0"/>
        <v>770</v>
      </c>
      <c r="R13" s="206" t="s">
        <v>109</v>
      </c>
      <c r="S13" s="206" t="s">
        <v>110</v>
      </c>
      <c r="T13" s="206" t="s">
        <v>110</v>
      </c>
      <c r="U13" s="206" t="s">
        <v>116</v>
      </c>
      <c r="V13" s="206" t="s">
        <v>109</v>
      </c>
      <c r="W13" s="206" t="s">
        <v>109</v>
      </c>
      <c r="X13" s="207"/>
      <c r="Y13" s="208"/>
    </row>
    <row r="14" spans="1:25" s="137" customFormat="1" x14ac:dyDescent="0.15">
      <c r="A14" s="181">
        <v>11</v>
      </c>
      <c r="B14" s="182" t="s">
        <v>139</v>
      </c>
      <c r="C14" s="183" t="s">
        <v>105</v>
      </c>
      <c r="D14" s="183" t="s">
        <v>140</v>
      </c>
      <c r="E14" s="184" t="s">
        <v>106</v>
      </c>
      <c r="F14" s="184">
        <v>280</v>
      </c>
      <c r="G14" s="184" t="s">
        <v>138</v>
      </c>
      <c r="H14" s="184">
        <v>40</v>
      </c>
      <c r="I14" s="184">
        <v>13</v>
      </c>
      <c r="J14" s="193" t="s">
        <v>108</v>
      </c>
      <c r="K14" s="194">
        <v>110</v>
      </c>
      <c r="L14" s="194">
        <v>150</v>
      </c>
      <c r="M14" s="194">
        <v>110</v>
      </c>
      <c r="N14" s="194">
        <v>150</v>
      </c>
      <c r="O14" s="194">
        <v>110</v>
      </c>
      <c r="P14" s="194">
        <v>40</v>
      </c>
      <c r="Q14" s="194">
        <f t="shared" si="0"/>
        <v>670</v>
      </c>
      <c r="R14" s="206" t="s">
        <v>109</v>
      </c>
      <c r="S14" s="206" t="s">
        <v>111</v>
      </c>
      <c r="T14" s="206" t="s">
        <v>109</v>
      </c>
      <c r="U14" s="206" t="s">
        <v>116</v>
      </c>
      <c r="V14" s="206" t="s">
        <v>109</v>
      </c>
      <c r="W14" s="206" t="s">
        <v>117</v>
      </c>
      <c r="X14" s="207"/>
      <c r="Y14" s="208"/>
    </row>
    <row r="15" spans="1:25" s="137" customFormat="1" x14ac:dyDescent="0.15">
      <c r="A15" s="181">
        <v>12</v>
      </c>
      <c r="B15" s="182" t="s">
        <v>141</v>
      </c>
      <c r="C15" s="183" t="s">
        <v>105</v>
      </c>
      <c r="D15" s="183" t="s">
        <v>142</v>
      </c>
      <c r="E15" s="184" t="s">
        <v>106</v>
      </c>
      <c r="F15" s="184">
        <v>280</v>
      </c>
      <c r="G15" s="184" t="s">
        <v>143</v>
      </c>
      <c r="H15" s="184">
        <v>60</v>
      </c>
      <c r="I15" s="184">
        <v>13</v>
      </c>
      <c r="J15" s="193" t="s">
        <v>108</v>
      </c>
      <c r="K15" s="194">
        <v>150</v>
      </c>
      <c r="L15" s="194">
        <v>120</v>
      </c>
      <c r="M15" s="194">
        <v>120</v>
      </c>
      <c r="N15" s="194">
        <v>140</v>
      </c>
      <c r="O15" s="194">
        <v>110</v>
      </c>
      <c r="P15" s="194">
        <v>120</v>
      </c>
      <c r="Q15" s="194">
        <f t="shared" si="0"/>
        <v>760</v>
      </c>
      <c r="R15" s="206" t="s">
        <v>110</v>
      </c>
      <c r="S15" s="206" t="s">
        <v>109</v>
      </c>
      <c r="T15" s="206" t="s">
        <v>109</v>
      </c>
      <c r="U15" s="206" t="s">
        <v>111</v>
      </c>
      <c r="V15" s="206" t="s">
        <v>109</v>
      </c>
      <c r="W15" s="206" t="s">
        <v>110</v>
      </c>
      <c r="X15" s="207"/>
      <c r="Y15" s="208"/>
    </row>
    <row r="16" spans="1:25" s="137" customFormat="1" x14ac:dyDescent="0.15">
      <c r="A16" s="181">
        <v>13</v>
      </c>
      <c r="B16" s="182" t="s">
        <v>144</v>
      </c>
      <c r="C16" s="183" t="s">
        <v>105</v>
      </c>
      <c r="D16" s="183" t="s">
        <v>145</v>
      </c>
      <c r="E16" s="184" t="s">
        <v>106</v>
      </c>
      <c r="F16" s="184">
        <v>280</v>
      </c>
      <c r="G16" s="184"/>
      <c r="H16" s="184"/>
      <c r="I16" s="184"/>
      <c r="J16" s="193"/>
      <c r="K16" s="194"/>
      <c r="L16" s="194"/>
      <c r="M16" s="194"/>
      <c r="N16" s="194"/>
      <c r="O16" s="194"/>
      <c r="P16" s="194"/>
      <c r="Q16" s="194" t="str">
        <f t="shared" si="0"/>
        <v/>
      </c>
      <c r="R16" s="206" t="s">
        <v>109</v>
      </c>
      <c r="S16" s="206" t="s">
        <v>110</v>
      </c>
      <c r="T16" s="206" t="s">
        <v>109</v>
      </c>
      <c r="U16" s="206" t="s">
        <v>111</v>
      </c>
      <c r="V16" s="206" t="s">
        <v>109</v>
      </c>
      <c r="W16" s="206" t="s">
        <v>109</v>
      </c>
      <c r="X16" s="207"/>
      <c r="Y16" s="208"/>
    </row>
    <row r="17" spans="1:25" s="137" customFormat="1" x14ac:dyDescent="0.15">
      <c r="A17" s="181">
        <v>14</v>
      </c>
      <c r="B17" s="182" t="s">
        <v>146</v>
      </c>
      <c r="C17" s="183" t="s">
        <v>105</v>
      </c>
      <c r="D17" s="183" t="s">
        <v>145</v>
      </c>
      <c r="E17" s="184" t="s">
        <v>106</v>
      </c>
      <c r="F17" s="184">
        <v>280</v>
      </c>
      <c r="G17" s="184"/>
      <c r="H17" s="184"/>
      <c r="I17" s="184"/>
      <c r="J17" s="193"/>
      <c r="K17" s="194"/>
      <c r="L17" s="194"/>
      <c r="M17" s="194"/>
      <c r="N17" s="194"/>
      <c r="O17" s="194"/>
      <c r="P17" s="194"/>
      <c r="Q17" s="194" t="str">
        <f t="shared" si="0"/>
        <v/>
      </c>
      <c r="R17" s="206" t="s">
        <v>109</v>
      </c>
      <c r="S17" s="206" t="s">
        <v>110</v>
      </c>
      <c r="T17" s="206" t="s">
        <v>109</v>
      </c>
      <c r="U17" s="206" t="s">
        <v>111</v>
      </c>
      <c r="V17" s="206" t="s">
        <v>109</v>
      </c>
      <c r="W17" s="206" t="s">
        <v>109</v>
      </c>
      <c r="X17" s="207"/>
      <c r="Y17" s="208"/>
    </row>
    <row r="18" spans="1:25" s="137" customFormat="1" x14ac:dyDescent="0.15">
      <c r="A18" s="181">
        <v>15</v>
      </c>
      <c r="B18" s="182" t="s">
        <v>147</v>
      </c>
      <c r="C18" s="183" t="s">
        <v>105</v>
      </c>
      <c r="D18" s="183" t="s">
        <v>145</v>
      </c>
      <c r="E18" s="184" t="s">
        <v>106</v>
      </c>
      <c r="F18" s="184">
        <v>280</v>
      </c>
      <c r="G18" s="184"/>
      <c r="H18" s="184"/>
      <c r="I18" s="184"/>
      <c r="J18" s="193"/>
      <c r="K18" s="194"/>
      <c r="L18" s="194"/>
      <c r="M18" s="194"/>
      <c r="N18" s="194"/>
      <c r="O18" s="194"/>
      <c r="P18" s="194"/>
      <c r="Q18" s="194" t="str">
        <f t="shared" si="0"/>
        <v/>
      </c>
      <c r="R18" s="206" t="s">
        <v>109</v>
      </c>
      <c r="S18" s="206" t="s">
        <v>110</v>
      </c>
      <c r="T18" s="206" t="s">
        <v>109</v>
      </c>
      <c r="U18" s="206" t="s">
        <v>111</v>
      </c>
      <c r="V18" s="206" t="s">
        <v>109</v>
      </c>
      <c r="W18" s="206" t="s">
        <v>109</v>
      </c>
      <c r="X18" s="207"/>
      <c r="Y18" s="208"/>
    </row>
    <row r="19" spans="1:25" s="137" customFormat="1" x14ac:dyDescent="0.15">
      <c r="A19" s="181">
        <v>16</v>
      </c>
      <c r="B19" s="182" t="s">
        <v>148</v>
      </c>
      <c r="C19" s="183" t="s">
        <v>113</v>
      </c>
      <c r="D19" s="183" t="s">
        <v>105</v>
      </c>
      <c r="E19" s="184" t="s">
        <v>106</v>
      </c>
      <c r="F19" s="184">
        <v>280</v>
      </c>
      <c r="G19" s="184" t="s">
        <v>107</v>
      </c>
      <c r="H19" s="184">
        <v>65</v>
      </c>
      <c r="I19" s="184">
        <v>18</v>
      </c>
      <c r="J19" s="193" t="s">
        <v>108</v>
      </c>
      <c r="K19" s="194">
        <v>100</v>
      </c>
      <c r="L19" s="194">
        <v>130</v>
      </c>
      <c r="M19" s="194">
        <v>120</v>
      </c>
      <c r="N19" s="194">
        <v>110</v>
      </c>
      <c r="O19" s="194">
        <v>90</v>
      </c>
      <c r="P19" s="194">
        <v>120</v>
      </c>
      <c r="Q19" s="194">
        <f t="shared" si="0"/>
        <v>670</v>
      </c>
      <c r="R19" s="206" t="s">
        <v>109</v>
      </c>
      <c r="S19" s="206" t="s">
        <v>111</v>
      </c>
      <c r="T19" s="206" t="s">
        <v>110</v>
      </c>
      <c r="U19" s="206" t="s">
        <v>110</v>
      </c>
      <c r="V19" s="206" t="s">
        <v>117</v>
      </c>
      <c r="W19" s="206" t="s">
        <v>109</v>
      </c>
      <c r="X19" s="207"/>
      <c r="Y19" s="208"/>
    </row>
    <row r="20" spans="1:25" s="137" customFormat="1" x14ac:dyDescent="0.15">
      <c r="A20" s="181">
        <v>17</v>
      </c>
      <c r="B20" s="182" t="s">
        <v>113</v>
      </c>
      <c r="C20" s="183" t="s">
        <v>113</v>
      </c>
      <c r="D20" s="183" t="s">
        <v>113</v>
      </c>
      <c r="E20" s="184" t="s">
        <v>106</v>
      </c>
      <c r="F20" s="184">
        <v>280</v>
      </c>
      <c r="G20" s="184" t="s">
        <v>114</v>
      </c>
      <c r="H20" s="184">
        <v>65</v>
      </c>
      <c r="I20" s="184">
        <v>18</v>
      </c>
      <c r="J20" s="193" t="s">
        <v>115</v>
      </c>
      <c r="K20" s="194">
        <v>100</v>
      </c>
      <c r="L20" s="194">
        <v>180</v>
      </c>
      <c r="M20" s="194">
        <v>140</v>
      </c>
      <c r="N20" s="194">
        <v>70</v>
      </c>
      <c r="O20" s="194">
        <v>70</v>
      </c>
      <c r="P20" s="194">
        <v>120</v>
      </c>
      <c r="Q20" s="194">
        <f t="shared" si="0"/>
        <v>680</v>
      </c>
      <c r="R20" s="206" t="s">
        <v>109</v>
      </c>
      <c r="S20" s="206" t="s">
        <v>111</v>
      </c>
      <c r="T20" s="206" t="s">
        <v>110</v>
      </c>
      <c r="U20" s="206" t="s">
        <v>109</v>
      </c>
      <c r="V20" s="206" t="s">
        <v>117</v>
      </c>
      <c r="W20" s="206" t="s">
        <v>110</v>
      </c>
      <c r="X20" s="207"/>
      <c r="Y20" s="208"/>
    </row>
    <row r="21" spans="1:25" s="137" customFormat="1" x14ac:dyDescent="0.15">
      <c r="A21" s="181">
        <v>18</v>
      </c>
      <c r="B21" s="182" t="s">
        <v>149</v>
      </c>
      <c r="C21" s="183" t="s">
        <v>113</v>
      </c>
      <c r="D21" s="183" t="s">
        <v>119</v>
      </c>
      <c r="E21" s="184" t="s">
        <v>106</v>
      </c>
      <c r="F21" s="184">
        <v>280</v>
      </c>
      <c r="G21" s="184" t="s">
        <v>120</v>
      </c>
      <c r="H21" s="184">
        <v>65</v>
      </c>
      <c r="I21" s="184">
        <v>17</v>
      </c>
      <c r="J21" s="193" t="s">
        <v>108</v>
      </c>
      <c r="K21" s="194">
        <v>80</v>
      </c>
      <c r="L21" s="194">
        <v>120</v>
      </c>
      <c r="M21" s="194">
        <v>110</v>
      </c>
      <c r="N21" s="194">
        <v>130</v>
      </c>
      <c r="O21" s="194">
        <v>110</v>
      </c>
      <c r="P21" s="194">
        <v>120</v>
      </c>
      <c r="Q21" s="194">
        <f t="shared" si="0"/>
        <v>670</v>
      </c>
      <c r="R21" s="206" t="s">
        <v>109</v>
      </c>
      <c r="S21" s="206" t="s">
        <v>111</v>
      </c>
      <c r="T21" s="206" t="s">
        <v>109</v>
      </c>
      <c r="U21" s="206" t="s">
        <v>110</v>
      </c>
      <c r="V21" s="206" t="s">
        <v>109</v>
      </c>
      <c r="W21" s="206" t="s">
        <v>110</v>
      </c>
      <c r="X21" s="207"/>
      <c r="Y21" s="208"/>
    </row>
    <row r="22" spans="1:25" s="137" customFormat="1" x14ac:dyDescent="0.15">
      <c r="A22" s="181">
        <v>19</v>
      </c>
      <c r="B22" s="182" t="s">
        <v>150</v>
      </c>
      <c r="C22" s="183" t="s">
        <v>113</v>
      </c>
      <c r="D22" s="183" t="s">
        <v>122</v>
      </c>
      <c r="E22" s="184" t="s">
        <v>106</v>
      </c>
      <c r="F22" s="184">
        <v>280</v>
      </c>
      <c r="G22" s="184" t="s">
        <v>107</v>
      </c>
      <c r="H22" s="184">
        <v>85</v>
      </c>
      <c r="I22" s="184">
        <v>16</v>
      </c>
      <c r="J22" s="193" t="s">
        <v>123</v>
      </c>
      <c r="K22" s="194">
        <v>60</v>
      </c>
      <c r="L22" s="194">
        <v>110</v>
      </c>
      <c r="M22" s="194">
        <v>100</v>
      </c>
      <c r="N22" s="194">
        <v>120</v>
      </c>
      <c r="O22" s="194">
        <v>120</v>
      </c>
      <c r="P22" s="194">
        <v>190</v>
      </c>
      <c r="Q22" s="194">
        <f t="shared" si="0"/>
        <v>700</v>
      </c>
      <c r="R22" s="206" t="s">
        <v>109</v>
      </c>
      <c r="S22" s="206" t="s">
        <v>109</v>
      </c>
      <c r="T22" s="206" t="s">
        <v>110</v>
      </c>
      <c r="U22" s="206" t="s">
        <v>117</v>
      </c>
      <c r="V22" s="206" t="s">
        <v>109</v>
      </c>
      <c r="W22" s="206" t="s">
        <v>116</v>
      </c>
      <c r="X22" s="207"/>
      <c r="Y22" s="208"/>
    </row>
    <row r="23" spans="1:25" s="137" customFormat="1" x14ac:dyDescent="0.15">
      <c r="A23" s="181">
        <v>20</v>
      </c>
      <c r="B23" s="182" t="s">
        <v>151</v>
      </c>
      <c r="C23" s="183" t="s">
        <v>113</v>
      </c>
      <c r="D23" s="183" t="s">
        <v>125</v>
      </c>
      <c r="E23" s="184" t="s">
        <v>106</v>
      </c>
      <c r="F23" s="184">
        <v>280</v>
      </c>
      <c r="G23" s="184" t="s">
        <v>114</v>
      </c>
      <c r="H23" s="184">
        <v>70</v>
      </c>
      <c r="I23" s="184">
        <v>18</v>
      </c>
      <c r="J23" s="193" t="s">
        <v>115</v>
      </c>
      <c r="K23" s="194">
        <v>130</v>
      </c>
      <c r="L23" s="194">
        <v>130</v>
      </c>
      <c r="M23" s="194">
        <v>130</v>
      </c>
      <c r="N23" s="194">
        <v>130</v>
      </c>
      <c r="O23" s="194">
        <v>110</v>
      </c>
      <c r="P23" s="194">
        <v>100</v>
      </c>
      <c r="Q23" s="194">
        <f t="shared" si="0"/>
        <v>730</v>
      </c>
      <c r="R23" s="206" t="s">
        <v>110</v>
      </c>
      <c r="S23" s="206" t="s">
        <v>111</v>
      </c>
      <c r="T23" s="206" t="s">
        <v>110</v>
      </c>
      <c r="U23" s="206" t="s">
        <v>110</v>
      </c>
      <c r="V23" s="206" t="s">
        <v>117</v>
      </c>
      <c r="W23" s="206" t="s">
        <v>110</v>
      </c>
      <c r="X23" s="207"/>
      <c r="Y23" s="208"/>
    </row>
    <row r="24" spans="1:25" s="137" customFormat="1" x14ac:dyDescent="0.15">
      <c r="A24" s="181">
        <v>21</v>
      </c>
      <c r="B24" s="182" t="s">
        <v>152</v>
      </c>
      <c r="C24" s="183" t="s">
        <v>113</v>
      </c>
      <c r="D24" s="183" t="s">
        <v>127</v>
      </c>
      <c r="E24" s="184" t="s">
        <v>106</v>
      </c>
      <c r="F24" s="184">
        <v>280</v>
      </c>
      <c r="G24" s="184" t="s">
        <v>114</v>
      </c>
      <c r="H24" s="184">
        <v>55</v>
      </c>
      <c r="I24" s="184">
        <v>18</v>
      </c>
      <c r="J24" s="193" t="s">
        <v>128</v>
      </c>
      <c r="K24" s="194">
        <v>100</v>
      </c>
      <c r="L24" s="194">
        <v>120</v>
      </c>
      <c r="M24" s="194">
        <v>140</v>
      </c>
      <c r="N24" s="194">
        <v>100</v>
      </c>
      <c r="O24" s="194">
        <v>90</v>
      </c>
      <c r="P24" s="194">
        <v>120</v>
      </c>
      <c r="Q24" s="194">
        <f t="shared" si="0"/>
        <v>670</v>
      </c>
      <c r="R24" s="206" t="s">
        <v>109</v>
      </c>
      <c r="S24" s="206" t="s">
        <v>111</v>
      </c>
      <c r="T24" s="206" t="s">
        <v>111</v>
      </c>
      <c r="U24" s="206" t="s">
        <v>109</v>
      </c>
      <c r="V24" s="206" t="s">
        <v>117</v>
      </c>
      <c r="W24" s="206" t="s">
        <v>110</v>
      </c>
      <c r="X24" s="207"/>
      <c r="Y24" s="208"/>
    </row>
    <row r="25" spans="1:25" s="137" customFormat="1" x14ac:dyDescent="0.15">
      <c r="A25" s="181">
        <v>22</v>
      </c>
      <c r="B25" s="182" t="s">
        <v>153</v>
      </c>
      <c r="C25" s="183" t="s">
        <v>113</v>
      </c>
      <c r="D25" s="183" t="s">
        <v>130</v>
      </c>
      <c r="E25" s="184" t="s">
        <v>106</v>
      </c>
      <c r="F25" s="184">
        <v>280</v>
      </c>
      <c r="G25" s="184" t="s">
        <v>120</v>
      </c>
      <c r="H25" s="184">
        <v>65</v>
      </c>
      <c r="I25" s="184">
        <v>18</v>
      </c>
      <c r="J25" s="193" t="s">
        <v>128</v>
      </c>
      <c r="K25" s="194">
        <v>110</v>
      </c>
      <c r="L25" s="194">
        <v>130</v>
      </c>
      <c r="M25" s="194">
        <v>120</v>
      </c>
      <c r="N25" s="194">
        <v>110</v>
      </c>
      <c r="O25" s="194">
        <v>90</v>
      </c>
      <c r="P25" s="194">
        <v>130</v>
      </c>
      <c r="Q25" s="194">
        <f t="shared" si="0"/>
        <v>690</v>
      </c>
      <c r="R25" s="206" t="s">
        <v>111</v>
      </c>
      <c r="S25" s="206" t="s">
        <v>111</v>
      </c>
      <c r="T25" s="206" t="s">
        <v>109</v>
      </c>
      <c r="U25" s="206" t="s">
        <v>110</v>
      </c>
      <c r="V25" s="206" t="s">
        <v>117</v>
      </c>
      <c r="W25" s="206" t="s">
        <v>111</v>
      </c>
      <c r="X25" s="207"/>
      <c r="Y25" s="208"/>
    </row>
    <row r="26" spans="1:25" s="137" customFormat="1" x14ac:dyDescent="0.15">
      <c r="A26" s="181">
        <v>23</v>
      </c>
      <c r="B26" s="182" t="s">
        <v>154</v>
      </c>
      <c r="C26" s="183" t="s">
        <v>113</v>
      </c>
      <c r="D26" s="183" t="s">
        <v>132</v>
      </c>
      <c r="E26" s="184" t="s">
        <v>106</v>
      </c>
      <c r="F26" s="184">
        <v>280</v>
      </c>
      <c r="G26" s="184" t="s">
        <v>120</v>
      </c>
      <c r="H26" s="184">
        <v>75</v>
      </c>
      <c r="I26" s="184">
        <v>18</v>
      </c>
      <c r="J26" s="193" t="s">
        <v>115</v>
      </c>
      <c r="K26" s="194">
        <v>80</v>
      </c>
      <c r="L26" s="194">
        <v>150</v>
      </c>
      <c r="M26" s="194">
        <v>110</v>
      </c>
      <c r="N26" s="194">
        <v>120</v>
      </c>
      <c r="O26" s="194">
        <v>90</v>
      </c>
      <c r="P26" s="194">
        <v>120</v>
      </c>
      <c r="Q26" s="194">
        <f t="shared" si="0"/>
        <v>670</v>
      </c>
      <c r="R26" s="206" t="s">
        <v>109</v>
      </c>
      <c r="S26" s="206" t="s">
        <v>116</v>
      </c>
      <c r="T26" s="206" t="s">
        <v>109</v>
      </c>
      <c r="U26" s="206" t="s">
        <v>110</v>
      </c>
      <c r="V26" s="206" t="s">
        <v>117</v>
      </c>
      <c r="W26" s="206" t="s">
        <v>110</v>
      </c>
      <c r="X26" s="207"/>
      <c r="Y26" s="208"/>
    </row>
    <row r="27" spans="1:25" s="137" customFormat="1" x14ac:dyDescent="0.15">
      <c r="A27" s="181">
        <v>24</v>
      </c>
      <c r="B27" s="182" t="s">
        <v>155</v>
      </c>
      <c r="C27" s="183" t="s">
        <v>113</v>
      </c>
      <c r="D27" s="183" t="s">
        <v>134</v>
      </c>
      <c r="E27" s="184" t="s">
        <v>106</v>
      </c>
      <c r="F27" s="184">
        <v>280</v>
      </c>
      <c r="G27" s="184" t="s">
        <v>135</v>
      </c>
      <c r="H27" s="184">
        <v>65</v>
      </c>
      <c r="I27" s="184">
        <v>19</v>
      </c>
      <c r="J27" s="193" t="s">
        <v>108</v>
      </c>
      <c r="K27" s="194">
        <v>100</v>
      </c>
      <c r="L27" s="194">
        <v>140</v>
      </c>
      <c r="M27" s="194">
        <v>130</v>
      </c>
      <c r="N27" s="194">
        <v>150</v>
      </c>
      <c r="O27" s="194">
        <v>100</v>
      </c>
      <c r="P27" s="194">
        <v>150</v>
      </c>
      <c r="Q27" s="194">
        <f t="shared" si="0"/>
        <v>770</v>
      </c>
      <c r="R27" s="206" t="s">
        <v>109</v>
      </c>
      <c r="S27" s="206" t="s">
        <v>111</v>
      </c>
      <c r="T27" s="206" t="s">
        <v>109</v>
      </c>
      <c r="U27" s="206" t="s">
        <v>111</v>
      </c>
      <c r="V27" s="206" t="s">
        <v>117</v>
      </c>
      <c r="W27" s="206" t="s">
        <v>111</v>
      </c>
      <c r="X27" s="207"/>
      <c r="Y27" s="208"/>
    </row>
    <row r="28" spans="1:25" s="137" customFormat="1" x14ac:dyDescent="0.15">
      <c r="A28" s="181">
        <v>25</v>
      </c>
      <c r="B28" s="182" t="s">
        <v>156</v>
      </c>
      <c r="C28" s="183" t="s">
        <v>113</v>
      </c>
      <c r="D28" s="183" t="s">
        <v>137</v>
      </c>
      <c r="E28" s="184" t="s">
        <v>106</v>
      </c>
      <c r="F28" s="184">
        <v>280</v>
      </c>
      <c r="G28" s="184" t="s">
        <v>138</v>
      </c>
      <c r="H28" s="184">
        <v>70</v>
      </c>
      <c r="I28" s="184">
        <v>19</v>
      </c>
      <c r="J28" s="193" t="s">
        <v>123</v>
      </c>
      <c r="K28" s="194">
        <v>110</v>
      </c>
      <c r="L28" s="194">
        <v>140</v>
      </c>
      <c r="M28" s="194">
        <v>150</v>
      </c>
      <c r="N28" s="194">
        <v>110</v>
      </c>
      <c r="O28" s="194">
        <v>100</v>
      </c>
      <c r="P28" s="194">
        <v>110</v>
      </c>
      <c r="Q28" s="194">
        <f t="shared" si="0"/>
        <v>720</v>
      </c>
      <c r="R28" s="206" t="s">
        <v>109</v>
      </c>
      <c r="S28" s="206" t="s">
        <v>111</v>
      </c>
      <c r="T28" s="206" t="s">
        <v>111</v>
      </c>
      <c r="U28" s="206" t="s">
        <v>110</v>
      </c>
      <c r="V28" s="206" t="s">
        <v>117</v>
      </c>
      <c r="W28" s="206" t="s">
        <v>110</v>
      </c>
      <c r="X28" s="207"/>
      <c r="Y28" s="208"/>
    </row>
    <row r="29" spans="1:25" s="137" customFormat="1" x14ac:dyDescent="0.15">
      <c r="A29" s="181">
        <v>26</v>
      </c>
      <c r="B29" s="182" t="s">
        <v>157</v>
      </c>
      <c r="C29" s="183" t="s">
        <v>113</v>
      </c>
      <c r="D29" s="183" t="s">
        <v>140</v>
      </c>
      <c r="E29" s="184" t="s">
        <v>106</v>
      </c>
      <c r="F29" s="184">
        <v>280</v>
      </c>
      <c r="G29" s="184" t="s">
        <v>138</v>
      </c>
      <c r="H29" s="184">
        <v>50</v>
      </c>
      <c r="I29" s="184">
        <v>19</v>
      </c>
      <c r="J29" s="193" t="s">
        <v>108</v>
      </c>
      <c r="K29" s="194">
        <v>110</v>
      </c>
      <c r="L29" s="194">
        <v>180</v>
      </c>
      <c r="M29" s="194">
        <v>130</v>
      </c>
      <c r="N29" s="194">
        <v>130</v>
      </c>
      <c r="O29" s="194">
        <v>100</v>
      </c>
      <c r="P29" s="194">
        <v>40</v>
      </c>
      <c r="Q29" s="194">
        <f t="shared" si="0"/>
        <v>690</v>
      </c>
      <c r="R29" s="206" t="s">
        <v>109</v>
      </c>
      <c r="S29" s="206" t="s">
        <v>116</v>
      </c>
      <c r="T29" s="206" t="s">
        <v>109</v>
      </c>
      <c r="U29" s="206" t="s">
        <v>111</v>
      </c>
      <c r="V29" s="206" t="s">
        <v>117</v>
      </c>
      <c r="W29" s="206" t="s">
        <v>117</v>
      </c>
      <c r="X29" s="207"/>
      <c r="Y29" s="208"/>
    </row>
    <row r="30" spans="1:25" s="137" customFormat="1" x14ac:dyDescent="0.15">
      <c r="A30" s="181">
        <v>27</v>
      </c>
      <c r="B30" s="182" t="s">
        <v>158</v>
      </c>
      <c r="C30" s="183" t="s">
        <v>113</v>
      </c>
      <c r="D30" s="183" t="s">
        <v>142</v>
      </c>
      <c r="E30" s="184" t="s">
        <v>106</v>
      </c>
      <c r="F30" s="184">
        <v>280</v>
      </c>
      <c r="G30" s="184" t="s">
        <v>143</v>
      </c>
      <c r="H30" s="184">
        <v>90</v>
      </c>
      <c r="I30" s="184">
        <v>18</v>
      </c>
      <c r="J30" s="193" t="s">
        <v>108</v>
      </c>
      <c r="K30" s="194">
        <v>150</v>
      </c>
      <c r="L30" s="194">
        <v>130</v>
      </c>
      <c r="M30" s="194">
        <v>130</v>
      </c>
      <c r="N30" s="194">
        <v>110</v>
      </c>
      <c r="O30" s="194">
        <v>100</v>
      </c>
      <c r="P30" s="194">
        <v>140</v>
      </c>
      <c r="Q30" s="194">
        <f t="shared" si="0"/>
        <v>760</v>
      </c>
      <c r="R30" s="206" t="s">
        <v>111</v>
      </c>
      <c r="S30" s="206" t="s">
        <v>110</v>
      </c>
      <c r="T30" s="206" t="s">
        <v>110</v>
      </c>
      <c r="U30" s="206" t="s">
        <v>109</v>
      </c>
      <c r="V30" s="206" t="s">
        <v>117</v>
      </c>
      <c r="W30" s="206" t="s">
        <v>111</v>
      </c>
      <c r="X30" s="207"/>
      <c r="Y30" s="208"/>
    </row>
    <row r="31" spans="1:25" s="137" customFormat="1" x14ac:dyDescent="0.15">
      <c r="A31" s="181">
        <v>28</v>
      </c>
      <c r="B31" s="182" t="s">
        <v>159</v>
      </c>
      <c r="C31" s="183" t="s">
        <v>113</v>
      </c>
      <c r="D31" s="183" t="s">
        <v>145</v>
      </c>
      <c r="E31" s="184" t="s">
        <v>106</v>
      </c>
      <c r="F31" s="184">
        <v>280</v>
      </c>
      <c r="G31" s="184"/>
      <c r="H31" s="184"/>
      <c r="I31" s="184"/>
      <c r="J31" s="193"/>
      <c r="K31" s="194"/>
      <c r="L31" s="194"/>
      <c r="M31" s="194"/>
      <c r="N31" s="194"/>
      <c r="O31" s="194"/>
      <c r="P31" s="194"/>
      <c r="Q31" s="194" t="str">
        <f t="shared" si="0"/>
        <v/>
      </c>
      <c r="R31" s="206" t="s">
        <v>109</v>
      </c>
      <c r="S31" s="206" t="s">
        <v>111</v>
      </c>
      <c r="T31" s="206" t="s">
        <v>110</v>
      </c>
      <c r="U31" s="206" t="s">
        <v>109</v>
      </c>
      <c r="V31" s="206" t="s">
        <v>117</v>
      </c>
      <c r="W31" s="206" t="s">
        <v>110</v>
      </c>
      <c r="X31" s="207"/>
      <c r="Y31" s="208"/>
    </row>
    <row r="32" spans="1:25" s="137" customFormat="1" x14ac:dyDescent="0.15">
      <c r="A32" s="181">
        <v>29</v>
      </c>
      <c r="B32" s="182" t="s">
        <v>160</v>
      </c>
      <c r="C32" s="183" t="s">
        <v>119</v>
      </c>
      <c r="D32" s="183" t="s">
        <v>105</v>
      </c>
      <c r="E32" s="184" t="s">
        <v>106</v>
      </c>
      <c r="F32" s="184">
        <v>280</v>
      </c>
      <c r="G32" s="184" t="s">
        <v>107</v>
      </c>
      <c r="H32" s="184">
        <v>50</v>
      </c>
      <c r="I32" s="184">
        <v>9</v>
      </c>
      <c r="J32" s="193" t="s">
        <v>108</v>
      </c>
      <c r="K32" s="194">
        <v>100</v>
      </c>
      <c r="L32" s="194">
        <v>100</v>
      </c>
      <c r="M32" s="194">
        <v>90</v>
      </c>
      <c r="N32" s="194">
        <v>140</v>
      </c>
      <c r="O32" s="194">
        <v>120</v>
      </c>
      <c r="P32" s="194">
        <v>120</v>
      </c>
      <c r="Q32" s="194">
        <f t="shared" si="0"/>
        <v>670</v>
      </c>
      <c r="R32" s="206" t="s">
        <v>109</v>
      </c>
      <c r="S32" s="206" t="s">
        <v>109</v>
      </c>
      <c r="T32" s="206" t="s">
        <v>117</v>
      </c>
      <c r="U32" s="206" t="s">
        <v>116</v>
      </c>
      <c r="V32" s="206" t="s">
        <v>110</v>
      </c>
      <c r="W32" s="206" t="s">
        <v>110</v>
      </c>
      <c r="X32" s="207"/>
      <c r="Y32" s="208"/>
    </row>
    <row r="33" spans="1:25" s="137" customFormat="1" x14ac:dyDescent="0.15">
      <c r="A33" s="181">
        <v>30</v>
      </c>
      <c r="B33" s="182" t="s">
        <v>161</v>
      </c>
      <c r="C33" s="183" t="s">
        <v>119</v>
      </c>
      <c r="D33" s="183" t="s">
        <v>113</v>
      </c>
      <c r="E33" s="184" t="s">
        <v>106</v>
      </c>
      <c r="F33" s="184">
        <v>280</v>
      </c>
      <c r="G33" s="184" t="s">
        <v>114</v>
      </c>
      <c r="H33" s="184">
        <v>60</v>
      </c>
      <c r="I33" s="184">
        <v>11</v>
      </c>
      <c r="J33" s="193" t="s">
        <v>115</v>
      </c>
      <c r="K33" s="194">
        <v>100</v>
      </c>
      <c r="L33" s="194">
        <v>150</v>
      </c>
      <c r="M33" s="194">
        <v>100</v>
      </c>
      <c r="N33" s="194">
        <v>100</v>
      </c>
      <c r="O33" s="194">
        <v>100</v>
      </c>
      <c r="P33" s="194">
        <v>120</v>
      </c>
      <c r="Q33" s="194">
        <f t="shared" si="0"/>
        <v>670</v>
      </c>
      <c r="R33" s="206" t="s">
        <v>117</v>
      </c>
      <c r="S33" s="206" t="s">
        <v>111</v>
      </c>
      <c r="T33" s="206" t="s">
        <v>110</v>
      </c>
      <c r="U33" s="206" t="s">
        <v>110</v>
      </c>
      <c r="V33" s="206" t="s">
        <v>109</v>
      </c>
      <c r="W33" s="206" t="s">
        <v>110</v>
      </c>
      <c r="X33" s="207"/>
      <c r="Y33" s="208"/>
    </row>
    <row r="34" spans="1:25" s="137" customFormat="1" x14ac:dyDescent="0.15">
      <c r="A34" s="181">
        <v>31</v>
      </c>
      <c r="B34" s="182" t="s">
        <v>119</v>
      </c>
      <c r="C34" s="183" t="s">
        <v>119</v>
      </c>
      <c r="D34" s="183" t="s">
        <v>119</v>
      </c>
      <c r="E34" s="184" t="s">
        <v>106</v>
      </c>
      <c r="F34" s="184">
        <v>280</v>
      </c>
      <c r="G34" s="184" t="s">
        <v>120</v>
      </c>
      <c r="H34" s="184">
        <v>70</v>
      </c>
      <c r="I34" s="184">
        <v>9</v>
      </c>
      <c r="J34" s="193" t="s">
        <v>108</v>
      </c>
      <c r="K34" s="194">
        <v>80</v>
      </c>
      <c r="L34" s="194">
        <v>90</v>
      </c>
      <c r="M34" s="194">
        <v>80</v>
      </c>
      <c r="N34" s="194">
        <v>160</v>
      </c>
      <c r="O34" s="194">
        <v>140</v>
      </c>
      <c r="P34" s="194">
        <v>120</v>
      </c>
      <c r="Q34" s="194">
        <f t="shared" si="0"/>
        <v>670</v>
      </c>
      <c r="R34" s="206" t="s">
        <v>109</v>
      </c>
      <c r="S34" s="206" t="s">
        <v>109</v>
      </c>
      <c r="T34" s="206" t="s">
        <v>117</v>
      </c>
      <c r="U34" s="206" t="s">
        <v>111</v>
      </c>
      <c r="V34" s="206" t="s">
        <v>110</v>
      </c>
      <c r="W34" s="206" t="s">
        <v>110</v>
      </c>
      <c r="X34" s="207"/>
      <c r="Y34" s="208"/>
    </row>
    <row r="35" spans="1:25" s="137" customFormat="1" x14ac:dyDescent="0.15">
      <c r="A35" s="181">
        <v>32</v>
      </c>
      <c r="B35" s="182" t="s">
        <v>162</v>
      </c>
      <c r="C35" s="183" t="s">
        <v>119</v>
      </c>
      <c r="D35" s="183" t="s">
        <v>122</v>
      </c>
      <c r="E35" s="184" t="s">
        <v>106</v>
      </c>
      <c r="F35" s="184">
        <v>280</v>
      </c>
      <c r="G35" s="184" t="s">
        <v>107</v>
      </c>
      <c r="H35" s="184">
        <v>45</v>
      </c>
      <c r="I35" s="184">
        <v>9</v>
      </c>
      <c r="J35" s="193" t="s">
        <v>123</v>
      </c>
      <c r="K35" s="194">
        <v>60</v>
      </c>
      <c r="L35" s="194">
        <v>80</v>
      </c>
      <c r="M35" s="194">
        <v>70</v>
      </c>
      <c r="N35" s="194">
        <v>150</v>
      </c>
      <c r="O35" s="194">
        <v>150</v>
      </c>
      <c r="P35" s="194">
        <v>160</v>
      </c>
      <c r="Q35" s="194">
        <f t="shared" si="0"/>
        <v>670</v>
      </c>
      <c r="R35" s="206" t="s">
        <v>109</v>
      </c>
      <c r="S35" s="206" t="s">
        <v>117</v>
      </c>
      <c r="T35" s="206" t="s">
        <v>117</v>
      </c>
      <c r="U35" s="206" t="s">
        <v>111</v>
      </c>
      <c r="V35" s="206" t="s">
        <v>111</v>
      </c>
      <c r="W35" s="206" t="s">
        <v>111</v>
      </c>
      <c r="X35" s="207"/>
      <c r="Y35" s="208"/>
    </row>
    <row r="36" spans="1:25" s="137" customFormat="1" x14ac:dyDescent="0.15">
      <c r="A36" s="181">
        <v>33</v>
      </c>
      <c r="B36" s="182" t="s">
        <v>163</v>
      </c>
      <c r="C36" s="183" t="s">
        <v>119</v>
      </c>
      <c r="D36" s="183" t="s">
        <v>125</v>
      </c>
      <c r="E36" s="184" t="s">
        <v>106</v>
      </c>
      <c r="F36" s="184">
        <v>280</v>
      </c>
      <c r="G36" s="184" t="s">
        <v>114</v>
      </c>
      <c r="H36" s="184">
        <v>70</v>
      </c>
      <c r="I36" s="184">
        <v>9</v>
      </c>
      <c r="J36" s="193" t="s">
        <v>115</v>
      </c>
      <c r="K36" s="194">
        <v>120</v>
      </c>
      <c r="L36" s="194">
        <v>100</v>
      </c>
      <c r="M36" s="194">
        <v>90</v>
      </c>
      <c r="N36" s="194">
        <v>130</v>
      </c>
      <c r="O36" s="194">
        <v>110</v>
      </c>
      <c r="P36" s="194">
        <v>120</v>
      </c>
      <c r="Q36" s="194">
        <f t="shared" si="0"/>
        <v>670</v>
      </c>
      <c r="R36" s="206" t="s">
        <v>110</v>
      </c>
      <c r="S36" s="206" t="s">
        <v>109</v>
      </c>
      <c r="T36" s="206" t="s">
        <v>117</v>
      </c>
      <c r="U36" s="206" t="s">
        <v>111</v>
      </c>
      <c r="V36" s="206" t="s">
        <v>110</v>
      </c>
      <c r="W36" s="206" t="s">
        <v>110</v>
      </c>
      <c r="X36" s="207"/>
      <c r="Y36" s="208"/>
    </row>
    <row r="37" spans="1:25" s="137" customFormat="1" x14ac:dyDescent="0.15">
      <c r="A37" s="181">
        <v>34</v>
      </c>
      <c r="B37" s="182" t="s">
        <v>164</v>
      </c>
      <c r="C37" s="183" t="s">
        <v>119</v>
      </c>
      <c r="D37" s="183" t="s">
        <v>127</v>
      </c>
      <c r="E37" s="184" t="s">
        <v>106</v>
      </c>
      <c r="F37" s="184">
        <v>280</v>
      </c>
      <c r="G37" s="184" t="s">
        <v>114</v>
      </c>
      <c r="H37" s="184">
        <v>70</v>
      </c>
      <c r="I37" s="184">
        <v>9</v>
      </c>
      <c r="J37" s="193" t="s">
        <v>128</v>
      </c>
      <c r="K37" s="194">
        <v>100</v>
      </c>
      <c r="L37" s="194">
        <v>90</v>
      </c>
      <c r="M37" s="194">
        <v>110</v>
      </c>
      <c r="N37" s="194">
        <v>130</v>
      </c>
      <c r="O37" s="194">
        <v>120</v>
      </c>
      <c r="P37" s="194">
        <v>120</v>
      </c>
      <c r="Q37" s="194">
        <f t="shared" si="0"/>
        <v>670</v>
      </c>
      <c r="R37" s="206" t="s">
        <v>109</v>
      </c>
      <c r="S37" s="206" t="s">
        <v>109</v>
      </c>
      <c r="T37" s="206" t="s">
        <v>109</v>
      </c>
      <c r="U37" s="206" t="s">
        <v>111</v>
      </c>
      <c r="V37" s="206" t="s">
        <v>110</v>
      </c>
      <c r="W37" s="206" t="s">
        <v>110</v>
      </c>
      <c r="X37" s="207"/>
      <c r="Y37" s="208"/>
    </row>
    <row r="38" spans="1:25" s="137" customFormat="1" x14ac:dyDescent="0.15">
      <c r="A38" s="181">
        <v>35</v>
      </c>
      <c r="B38" s="182" t="s">
        <v>165</v>
      </c>
      <c r="C38" s="183" t="s">
        <v>119</v>
      </c>
      <c r="D38" s="183" t="s">
        <v>130</v>
      </c>
      <c r="E38" s="184" t="s">
        <v>106</v>
      </c>
      <c r="F38" s="184">
        <v>280</v>
      </c>
      <c r="G38" s="184" t="s">
        <v>120</v>
      </c>
      <c r="H38" s="184">
        <v>75</v>
      </c>
      <c r="I38" s="184">
        <v>9</v>
      </c>
      <c r="J38" s="193" t="s">
        <v>128</v>
      </c>
      <c r="K38" s="194">
        <v>90</v>
      </c>
      <c r="L38" s="194">
        <v>100</v>
      </c>
      <c r="M38" s="194">
        <v>90</v>
      </c>
      <c r="N38" s="194">
        <v>140</v>
      </c>
      <c r="O38" s="194">
        <v>120</v>
      </c>
      <c r="P38" s="194">
        <v>130</v>
      </c>
      <c r="Q38" s="194">
        <f t="shared" si="0"/>
        <v>670</v>
      </c>
      <c r="R38" s="206" t="s">
        <v>117</v>
      </c>
      <c r="S38" s="206" t="s">
        <v>109</v>
      </c>
      <c r="T38" s="206" t="s">
        <v>117</v>
      </c>
      <c r="U38" s="206" t="s">
        <v>116</v>
      </c>
      <c r="V38" s="206" t="s">
        <v>110</v>
      </c>
      <c r="W38" s="206" t="s">
        <v>111</v>
      </c>
      <c r="X38" s="207"/>
      <c r="Y38" s="208"/>
    </row>
    <row r="39" spans="1:25" s="137" customFormat="1" x14ac:dyDescent="0.15">
      <c r="A39" s="181">
        <v>36</v>
      </c>
      <c r="B39" s="182" t="s">
        <v>166</v>
      </c>
      <c r="C39" s="183" t="s">
        <v>119</v>
      </c>
      <c r="D39" s="183" t="s">
        <v>132</v>
      </c>
      <c r="E39" s="184" t="s">
        <v>106</v>
      </c>
      <c r="F39" s="184">
        <v>280</v>
      </c>
      <c r="G39" s="184" t="s">
        <v>120</v>
      </c>
      <c r="H39" s="184">
        <v>80</v>
      </c>
      <c r="I39" s="184">
        <v>9</v>
      </c>
      <c r="J39" s="193" t="s">
        <v>115</v>
      </c>
      <c r="K39" s="194">
        <v>80</v>
      </c>
      <c r="L39" s="194">
        <v>120</v>
      </c>
      <c r="M39" s="194">
        <v>80</v>
      </c>
      <c r="N39" s="194">
        <v>150</v>
      </c>
      <c r="O39" s="194">
        <v>120</v>
      </c>
      <c r="P39" s="194">
        <v>120</v>
      </c>
      <c r="Q39" s="194">
        <f t="shared" si="0"/>
        <v>670</v>
      </c>
      <c r="R39" s="206" t="s">
        <v>109</v>
      </c>
      <c r="S39" s="206" t="s">
        <v>110</v>
      </c>
      <c r="T39" s="206" t="s">
        <v>117</v>
      </c>
      <c r="U39" s="206" t="s">
        <v>116</v>
      </c>
      <c r="V39" s="206" t="s">
        <v>110</v>
      </c>
      <c r="W39" s="206" t="s">
        <v>110</v>
      </c>
      <c r="X39" s="207"/>
      <c r="Y39" s="208"/>
    </row>
    <row r="40" spans="1:25" s="137" customFormat="1" x14ac:dyDescent="0.15">
      <c r="A40" s="181">
        <v>37</v>
      </c>
      <c r="B40" s="182" t="s">
        <v>167</v>
      </c>
      <c r="C40" s="183" t="s">
        <v>119</v>
      </c>
      <c r="D40" s="183" t="s">
        <v>134</v>
      </c>
      <c r="E40" s="184" t="s">
        <v>106</v>
      </c>
      <c r="F40" s="184">
        <v>280</v>
      </c>
      <c r="G40" s="184" t="s">
        <v>135</v>
      </c>
      <c r="H40" s="184">
        <v>65</v>
      </c>
      <c r="I40" s="184">
        <v>10</v>
      </c>
      <c r="J40" s="193" t="s">
        <v>108</v>
      </c>
      <c r="K40" s="194">
        <v>110</v>
      </c>
      <c r="L40" s="194">
        <v>110</v>
      </c>
      <c r="M40" s="194">
        <v>100</v>
      </c>
      <c r="N40" s="194">
        <v>150</v>
      </c>
      <c r="O40" s="194">
        <v>130</v>
      </c>
      <c r="P40" s="194">
        <v>150</v>
      </c>
      <c r="Q40" s="194">
        <f t="shared" si="0"/>
        <v>750</v>
      </c>
      <c r="R40" s="206" t="s">
        <v>109</v>
      </c>
      <c r="S40" s="206" t="s">
        <v>109</v>
      </c>
      <c r="T40" s="206" t="s">
        <v>117</v>
      </c>
      <c r="U40" s="206" t="s">
        <v>116</v>
      </c>
      <c r="V40" s="206" t="s">
        <v>110</v>
      </c>
      <c r="W40" s="206" t="s">
        <v>111</v>
      </c>
      <c r="X40" s="207"/>
      <c r="Y40" s="208"/>
    </row>
    <row r="41" spans="1:25" s="137" customFormat="1" x14ac:dyDescent="0.15">
      <c r="A41" s="181">
        <v>38</v>
      </c>
      <c r="B41" s="182" t="s">
        <v>168</v>
      </c>
      <c r="C41" s="183" t="s">
        <v>119</v>
      </c>
      <c r="D41" s="183" t="s">
        <v>137</v>
      </c>
      <c r="E41" s="184" t="s">
        <v>106</v>
      </c>
      <c r="F41" s="184">
        <v>280</v>
      </c>
      <c r="G41" s="184" t="s">
        <v>138</v>
      </c>
      <c r="H41" s="184">
        <v>70</v>
      </c>
      <c r="I41" s="184">
        <v>10</v>
      </c>
      <c r="J41" s="193" t="s">
        <v>123</v>
      </c>
      <c r="K41" s="194">
        <v>110</v>
      </c>
      <c r="L41" s="194">
        <v>110</v>
      </c>
      <c r="M41" s="194">
        <v>120</v>
      </c>
      <c r="N41" s="194">
        <v>140</v>
      </c>
      <c r="O41" s="194">
        <v>130</v>
      </c>
      <c r="P41" s="194">
        <v>130</v>
      </c>
      <c r="Q41" s="194">
        <f t="shared" si="0"/>
        <v>740</v>
      </c>
      <c r="R41" s="206" t="s">
        <v>109</v>
      </c>
      <c r="S41" s="206" t="s">
        <v>109</v>
      </c>
      <c r="T41" s="206" t="s">
        <v>109</v>
      </c>
      <c r="U41" s="206" t="s">
        <v>116</v>
      </c>
      <c r="V41" s="206" t="s">
        <v>110</v>
      </c>
      <c r="W41" s="206" t="s">
        <v>110</v>
      </c>
      <c r="X41" s="207"/>
      <c r="Y41" s="208"/>
    </row>
    <row r="42" spans="1:25" s="137" customFormat="1" x14ac:dyDescent="0.15">
      <c r="A42" s="181">
        <v>39</v>
      </c>
      <c r="B42" s="182" t="s">
        <v>169</v>
      </c>
      <c r="C42" s="183" t="s">
        <v>119</v>
      </c>
      <c r="D42" s="183" t="s">
        <v>140</v>
      </c>
      <c r="E42" s="184" t="s">
        <v>106</v>
      </c>
      <c r="F42" s="184">
        <v>280</v>
      </c>
      <c r="G42" s="184" t="s">
        <v>138</v>
      </c>
      <c r="H42" s="184">
        <v>30</v>
      </c>
      <c r="I42" s="184">
        <v>9</v>
      </c>
      <c r="J42" s="193" t="s">
        <v>108</v>
      </c>
      <c r="K42" s="194">
        <v>110</v>
      </c>
      <c r="L42" s="194">
        <v>130</v>
      </c>
      <c r="M42" s="194">
        <v>100</v>
      </c>
      <c r="N42" s="194">
        <v>150</v>
      </c>
      <c r="O42" s="194">
        <v>130</v>
      </c>
      <c r="P42" s="194">
        <v>70</v>
      </c>
      <c r="Q42" s="194">
        <f t="shared" si="0"/>
        <v>690</v>
      </c>
      <c r="R42" s="206" t="s">
        <v>109</v>
      </c>
      <c r="S42" s="206" t="s">
        <v>111</v>
      </c>
      <c r="T42" s="206" t="s">
        <v>109</v>
      </c>
      <c r="U42" s="206" t="s">
        <v>116</v>
      </c>
      <c r="V42" s="206" t="s">
        <v>110</v>
      </c>
      <c r="W42" s="206" t="s">
        <v>109</v>
      </c>
      <c r="X42" s="207"/>
      <c r="Y42" s="208"/>
    </row>
    <row r="43" spans="1:25" s="137" customFormat="1" x14ac:dyDescent="0.15">
      <c r="A43" s="181">
        <v>40</v>
      </c>
      <c r="B43" s="182" t="s">
        <v>170</v>
      </c>
      <c r="C43" s="183" t="s">
        <v>119</v>
      </c>
      <c r="D43" s="183" t="s">
        <v>142</v>
      </c>
      <c r="E43" s="184" t="s">
        <v>106</v>
      </c>
      <c r="F43" s="184">
        <v>280</v>
      </c>
      <c r="G43" s="184" t="s">
        <v>143</v>
      </c>
      <c r="H43" s="184">
        <v>70</v>
      </c>
      <c r="I43" s="184">
        <v>9</v>
      </c>
      <c r="J43" s="193" t="s">
        <v>108</v>
      </c>
      <c r="K43" s="194">
        <v>150</v>
      </c>
      <c r="L43" s="194">
        <v>100</v>
      </c>
      <c r="M43" s="194">
        <v>100</v>
      </c>
      <c r="N43" s="194">
        <v>140</v>
      </c>
      <c r="O43" s="194">
        <v>130</v>
      </c>
      <c r="P43" s="194">
        <v>140</v>
      </c>
      <c r="Q43" s="194">
        <f t="shared" si="0"/>
        <v>760</v>
      </c>
      <c r="R43" s="206" t="s">
        <v>111</v>
      </c>
      <c r="S43" s="206" t="s">
        <v>109</v>
      </c>
      <c r="T43" s="206" t="s">
        <v>109</v>
      </c>
      <c r="U43" s="206" t="s">
        <v>111</v>
      </c>
      <c r="V43" s="206" t="s">
        <v>110</v>
      </c>
      <c r="W43" s="206" t="s">
        <v>111</v>
      </c>
      <c r="X43" s="207"/>
      <c r="Y43" s="208"/>
    </row>
    <row r="44" spans="1:25" s="137" customFormat="1" x14ac:dyDescent="0.15">
      <c r="A44" s="181">
        <v>41</v>
      </c>
      <c r="B44" s="182" t="s">
        <v>171</v>
      </c>
      <c r="C44" s="183" t="s">
        <v>119</v>
      </c>
      <c r="D44" s="183" t="s">
        <v>145</v>
      </c>
      <c r="E44" s="184" t="s">
        <v>106</v>
      </c>
      <c r="F44" s="184">
        <v>280</v>
      </c>
      <c r="G44" s="184"/>
      <c r="H44" s="184"/>
      <c r="I44" s="184"/>
      <c r="J44" s="193"/>
      <c r="K44" s="194"/>
      <c r="L44" s="194"/>
      <c r="M44" s="194"/>
      <c r="N44" s="194"/>
      <c r="O44" s="194"/>
      <c r="P44" s="194"/>
      <c r="Q44" s="194" t="str">
        <f t="shared" si="0"/>
        <v/>
      </c>
      <c r="R44" s="206" t="s">
        <v>109</v>
      </c>
      <c r="S44" s="206" t="s">
        <v>109</v>
      </c>
      <c r="T44" s="206" t="s">
        <v>117</v>
      </c>
      <c r="U44" s="206" t="s">
        <v>111</v>
      </c>
      <c r="V44" s="206" t="s">
        <v>110</v>
      </c>
      <c r="W44" s="206" t="s">
        <v>110</v>
      </c>
      <c r="X44" s="207"/>
      <c r="Y44" s="208"/>
    </row>
    <row r="45" spans="1:25" s="137" customFormat="1" x14ac:dyDescent="0.15">
      <c r="A45" s="181">
        <v>42</v>
      </c>
      <c r="B45" s="182" t="s">
        <v>172</v>
      </c>
      <c r="C45" s="183" t="s">
        <v>122</v>
      </c>
      <c r="D45" s="183" t="s">
        <v>105</v>
      </c>
      <c r="E45" s="184" t="s">
        <v>106</v>
      </c>
      <c r="F45" s="184">
        <v>250</v>
      </c>
      <c r="G45" s="184" t="s">
        <v>107</v>
      </c>
      <c r="H45" s="184">
        <v>40</v>
      </c>
      <c r="I45" s="184">
        <v>7</v>
      </c>
      <c r="J45" s="193" t="s">
        <v>108</v>
      </c>
      <c r="K45" s="194">
        <v>90</v>
      </c>
      <c r="L45" s="194">
        <v>120</v>
      </c>
      <c r="M45" s="194">
        <v>90</v>
      </c>
      <c r="N45" s="194">
        <v>130</v>
      </c>
      <c r="O45" s="194">
        <v>130</v>
      </c>
      <c r="P45" s="194">
        <v>130</v>
      </c>
      <c r="Q45" s="194">
        <f t="shared" si="0"/>
        <v>690</v>
      </c>
      <c r="R45" s="206" t="s">
        <v>117</v>
      </c>
      <c r="S45" s="206" t="s">
        <v>110</v>
      </c>
      <c r="T45" s="206" t="s">
        <v>117</v>
      </c>
      <c r="U45" s="206" t="s">
        <v>111</v>
      </c>
      <c r="V45" s="206" t="s">
        <v>111</v>
      </c>
      <c r="W45" s="206" t="s">
        <v>111</v>
      </c>
      <c r="X45" s="207"/>
      <c r="Y45" s="208"/>
    </row>
    <row r="46" spans="1:25" s="137" customFormat="1" x14ac:dyDescent="0.15">
      <c r="A46" s="181">
        <v>43</v>
      </c>
      <c r="B46" s="182" t="s">
        <v>173</v>
      </c>
      <c r="C46" s="183" t="s">
        <v>122</v>
      </c>
      <c r="D46" s="183" t="s">
        <v>113</v>
      </c>
      <c r="E46" s="184" t="s">
        <v>106</v>
      </c>
      <c r="F46" s="184">
        <v>250</v>
      </c>
      <c r="G46" s="184" t="s">
        <v>114</v>
      </c>
      <c r="H46" s="184">
        <v>50</v>
      </c>
      <c r="I46" s="184">
        <v>9</v>
      </c>
      <c r="J46" s="193" t="s">
        <v>115</v>
      </c>
      <c r="K46" s="194">
        <v>90</v>
      </c>
      <c r="L46" s="194">
        <v>150</v>
      </c>
      <c r="M46" s="194">
        <v>120</v>
      </c>
      <c r="N46" s="194">
        <v>90</v>
      </c>
      <c r="O46" s="194">
        <v>110</v>
      </c>
      <c r="P46" s="194">
        <v>130</v>
      </c>
      <c r="Q46" s="194">
        <f t="shared" si="0"/>
        <v>690</v>
      </c>
      <c r="R46" s="206" t="s">
        <v>117</v>
      </c>
      <c r="S46" s="206" t="s">
        <v>111</v>
      </c>
      <c r="T46" s="206" t="s">
        <v>110</v>
      </c>
      <c r="U46" s="206" t="s">
        <v>110</v>
      </c>
      <c r="V46" s="206" t="s">
        <v>110</v>
      </c>
      <c r="W46" s="206" t="s">
        <v>111</v>
      </c>
      <c r="X46" s="207"/>
      <c r="Y46" s="208"/>
    </row>
    <row r="47" spans="1:25" s="137" customFormat="1" x14ac:dyDescent="0.15">
      <c r="A47" s="181">
        <v>44</v>
      </c>
      <c r="B47" s="182" t="s">
        <v>174</v>
      </c>
      <c r="C47" s="183" t="s">
        <v>122</v>
      </c>
      <c r="D47" s="183" t="s">
        <v>119</v>
      </c>
      <c r="E47" s="184" t="s">
        <v>106</v>
      </c>
      <c r="F47" s="184">
        <v>250</v>
      </c>
      <c r="G47" s="184" t="s">
        <v>120</v>
      </c>
      <c r="H47" s="184">
        <v>75</v>
      </c>
      <c r="I47" s="184">
        <v>6</v>
      </c>
      <c r="J47" s="193" t="s">
        <v>108</v>
      </c>
      <c r="K47" s="194">
        <v>70</v>
      </c>
      <c r="L47" s="194">
        <v>90</v>
      </c>
      <c r="M47" s="194">
        <v>70</v>
      </c>
      <c r="N47" s="194">
        <v>150</v>
      </c>
      <c r="O47" s="194">
        <v>150</v>
      </c>
      <c r="P47" s="194">
        <v>130</v>
      </c>
      <c r="Q47" s="194">
        <f t="shared" si="0"/>
        <v>660</v>
      </c>
      <c r="R47" s="206" t="s">
        <v>117</v>
      </c>
      <c r="S47" s="206" t="s">
        <v>109</v>
      </c>
      <c r="T47" s="206" t="s">
        <v>117</v>
      </c>
      <c r="U47" s="206" t="s">
        <v>111</v>
      </c>
      <c r="V47" s="206" t="s">
        <v>116</v>
      </c>
      <c r="W47" s="206" t="s">
        <v>110</v>
      </c>
      <c r="X47" s="207"/>
      <c r="Y47" s="208"/>
    </row>
    <row r="48" spans="1:25" s="137" customFormat="1" x14ac:dyDescent="0.15">
      <c r="A48" s="181">
        <v>45</v>
      </c>
      <c r="B48" s="182" t="s">
        <v>122</v>
      </c>
      <c r="C48" s="183" t="s">
        <v>122</v>
      </c>
      <c r="D48" s="183" t="s">
        <v>122</v>
      </c>
      <c r="E48" s="184" t="s">
        <v>106</v>
      </c>
      <c r="F48" s="184">
        <v>250</v>
      </c>
      <c r="G48" s="184" t="s">
        <v>107</v>
      </c>
      <c r="H48" s="184">
        <v>40</v>
      </c>
      <c r="I48" s="184">
        <v>7</v>
      </c>
      <c r="J48" s="193" t="s">
        <v>123</v>
      </c>
      <c r="K48" s="194">
        <v>50</v>
      </c>
      <c r="L48" s="194">
        <v>80</v>
      </c>
      <c r="M48" s="194">
        <v>70</v>
      </c>
      <c r="N48" s="194">
        <v>140</v>
      </c>
      <c r="O48" s="194">
        <v>160</v>
      </c>
      <c r="P48" s="194">
        <v>170</v>
      </c>
      <c r="Q48" s="194">
        <f t="shared" si="0"/>
        <v>670</v>
      </c>
      <c r="R48" s="206" t="s">
        <v>117</v>
      </c>
      <c r="S48" s="206" t="s">
        <v>109</v>
      </c>
      <c r="T48" s="206" t="s">
        <v>117</v>
      </c>
      <c r="U48" s="206" t="s">
        <v>110</v>
      </c>
      <c r="V48" s="206" t="s">
        <v>111</v>
      </c>
      <c r="W48" s="206" t="s">
        <v>111</v>
      </c>
      <c r="X48" s="207"/>
      <c r="Y48" s="208"/>
    </row>
    <row r="49" spans="1:25" s="137" customFormat="1" x14ac:dyDescent="0.15">
      <c r="A49" s="181">
        <v>46</v>
      </c>
      <c r="B49" s="182" t="s">
        <v>175</v>
      </c>
      <c r="C49" s="183" t="s">
        <v>122</v>
      </c>
      <c r="D49" s="183" t="s">
        <v>125</v>
      </c>
      <c r="E49" s="184" t="s">
        <v>106</v>
      </c>
      <c r="F49" s="184">
        <v>250</v>
      </c>
      <c r="G49" s="184" t="s">
        <v>114</v>
      </c>
      <c r="H49" s="184">
        <v>50</v>
      </c>
      <c r="I49" s="184">
        <v>7</v>
      </c>
      <c r="J49" s="193" t="s">
        <v>115</v>
      </c>
      <c r="K49" s="194">
        <v>110</v>
      </c>
      <c r="L49" s="194">
        <v>100</v>
      </c>
      <c r="M49" s="194">
        <v>90</v>
      </c>
      <c r="N49" s="194">
        <v>120</v>
      </c>
      <c r="O49" s="194">
        <v>120</v>
      </c>
      <c r="P49" s="194">
        <v>130</v>
      </c>
      <c r="Q49" s="194">
        <f t="shared" si="0"/>
        <v>670</v>
      </c>
      <c r="R49" s="206" t="s">
        <v>109</v>
      </c>
      <c r="S49" s="206" t="s">
        <v>109</v>
      </c>
      <c r="T49" s="206" t="s">
        <v>117</v>
      </c>
      <c r="U49" s="206" t="s">
        <v>110</v>
      </c>
      <c r="V49" s="206" t="s">
        <v>116</v>
      </c>
      <c r="W49" s="206" t="s">
        <v>110</v>
      </c>
      <c r="X49" s="207"/>
      <c r="Y49" s="208"/>
    </row>
    <row r="50" spans="1:25" s="137" customFormat="1" x14ac:dyDescent="0.15">
      <c r="A50" s="181">
        <v>47</v>
      </c>
      <c r="B50" s="182" t="s">
        <v>176</v>
      </c>
      <c r="C50" s="183" t="s">
        <v>122</v>
      </c>
      <c r="D50" s="183" t="s">
        <v>127</v>
      </c>
      <c r="E50" s="184" t="s">
        <v>106</v>
      </c>
      <c r="F50" s="184">
        <v>250</v>
      </c>
      <c r="G50" s="184" t="s">
        <v>114</v>
      </c>
      <c r="H50" s="184">
        <v>40</v>
      </c>
      <c r="I50" s="184">
        <v>7</v>
      </c>
      <c r="J50" s="193" t="s">
        <v>128</v>
      </c>
      <c r="K50" s="194">
        <v>90</v>
      </c>
      <c r="L50" s="194">
        <v>90</v>
      </c>
      <c r="M50" s="194">
        <v>130</v>
      </c>
      <c r="N50" s="194">
        <v>120</v>
      </c>
      <c r="O50" s="194">
        <v>130</v>
      </c>
      <c r="P50" s="194">
        <v>130</v>
      </c>
      <c r="Q50" s="194">
        <f t="shared" si="0"/>
        <v>690</v>
      </c>
      <c r="R50" s="206" t="s">
        <v>117</v>
      </c>
      <c r="S50" s="206" t="s">
        <v>109</v>
      </c>
      <c r="T50" s="206" t="s">
        <v>110</v>
      </c>
      <c r="U50" s="206" t="s">
        <v>110</v>
      </c>
      <c r="V50" s="206" t="s">
        <v>110</v>
      </c>
      <c r="W50" s="206" t="s">
        <v>111</v>
      </c>
      <c r="X50" s="207"/>
      <c r="Y50" s="208"/>
    </row>
    <row r="51" spans="1:25" s="137" customFormat="1" x14ac:dyDescent="0.15">
      <c r="A51" s="181">
        <v>48</v>
      </c>
      <c r="B51" s="182" t="s">
        <v>177</v>
      </c>
      <c r="C51" s="183" t="s">
        <v>122</v>
      </c>
      <c r="D51" s="183" t="s">
        <v>130</v>
      </c>
      <c r="E51" s="184" t="s">
        <v>106</v>
      </c>
      <c r="F51" s="184">
        <v>250</v>
      </c>
      <c r="G51" s="184" t="s">
        <v>120</v>
      </c>
      <c r="H51" s="184">
        <v>40</v>
      </c>
      <c r="I51" s="184">
        <v>7</v>
      </c>
      <c r="J51" s="193" t="s">
        <v>128</v>
      </c>
      <c r="K51" s="194">
        <v>80</v>
      </c>
      <c r="L51" s="194">
        <v>100</v>
      </c>
      <c r="M51" s="194">
        <v>90</v>
      </c>
      <c r="N51" s="194">
        <v>130</v>
      </c>
      <c r="O51" s="194">
        <v>130</v>
      </c>
      <c r="P51" s="194">
        <v>140</v>
      </c>
      <c r="Q51" s="194">
        <f t="shared" si="0"/>
        <v>670</v>
      </c>
      <c r="R51" s="206" t="s">
        <v>110</v>
      </c>
      <c r="S51" s="206" t="s">
        <v>109</v>
      </c>
      <c r="T51" s="206" t="s">
        <v>117</v>
      </c>
      <c r="U51" s="206" t="s">
        <v>116</v>
      </c>
      <c r="V51" s="206" t="s">
        <v>109</v>
      </c>
      <c r="W51" s="206" t="s">
        <v>116</v>
      </c>
      <c r="X51" s="207"/>
      <c r="Y51" s="208"/>
    </row>
    <row r="52" spans="1:25" s="137" customFormat="1" x14ac:dyDescent="0.15">
      <c r="A52" s="181">
        <v>49</v>
      </c>
      <c r="B52" s="182" t="s">
        <v>178</v>
      </c>
      <c r="C52" s="183" t="s">
        <v>122</v>
      </c>
      <c r="D52" s="183" t="s">
        <v>132</v>
      </c>
      <c r="E52" s="184" t="s">
        <v>106</v>
      </c>
      <c r="F52" s="184">
        <v>250</v>
      </c>
      <c r="G52" s="184" t="s">
        <v>120</v>
      </c>
      <c r="H52" s="184">
        <v>60</v>
      </c>
      <c r="I52" s="184">
        <v>7</v>
      </c>
      <c r="J52" s="193" t="s">
        <v>115</v>
      </c>
      <c r="K52" s="194">
        <v>70</v>
      </c>
      <c r="L52" s="194">
        <v>120</v>
      </c>
      <c r="M52" s="194">
        <v>90</v>
      </c>
      <c r="N52" s="194">
        <v>130</v>
      </c>
      <c r="O52" s="194">
        <v>100</v>
      </c>
      <c r="P52" s="194">
        <v>130</v>
      </c>
      <c r="Q52" s="194">
        <f t="shared" si="0"/>
        <v>640</v>
      </c>
      <c r="R52" s="206" t="s">
        <v>109</v>
      </c>
      <c r="S52" s="206" t="s">
        <v>110</v>
      </c>
      <c r="T52" s="206" t="s">
        <v>117</v>
      </c>
      <c r="U52" s="206" t="s">
        <v>111</v>
      </c>
      <c r="V52" s="206" t="s">
        <v>110</v>
      </c>
      <c r="W52" s="206" t="s">
        <v>111</v>
      </c>
      <c r="X52" s="207"/>
      <c r="Y52" s="208"/>
    </row>
    <row r="53" spans="1:25" s="137" customFormat="1" x14ac:dyDescent="0.15">
      <c r="A53" s="181">
        <v>50</v>
      </c>
      <c r="B53" s="182" t="s">
        <v>179</v>
      </c>
      <c r="C53" s="183" t="s">
        <v>122</v>
      </c>
      <c r="D53" s="183" t="s">
        <v>134</v>
      </c>
      <c r="E53" s="184" t="s">
        <v>106</v>
      </c>
      <c r="F53" s="184">
        <v>250</v>
      </c>
      <c r="G53" s="184" t="s">
        <v>135</v>
      </c>
      <c r="H53" s="184">
        <v>70</v>
      </c>
      <c r="I53" s="184">
        <v>8</v>
      </c>
      <c r="J53" s="193" t="s">
        <v>108</v>
      </c>
      <c r="K53" s="194">
        <v>100</v>
      </c>
      <c r="L53" s="194">
        <v>110</v>
      </c>
      <c r="M53" s="194">
        <v>100</v>
      </c>
      <c r="N53" s="194">
        <v>140</v>
      </c>
      <c r="O53" s="194">
        <v>140</v>
      </c>
      <c r="P53" s="194">
        <v>160</v>
      </c>
      <c r="Q53" s="194">
        <f t="shared" si="0"/>
        <v>750</v>
      </c>
      <c r="R53" s="206" t="s">
        <v>109</v>
      </c>
      <c r="S53" s="206" t="s">
        <v>110</v>
      </c>
      <c r="T53" s="206" t="s">
        <v>109</v>
      </c>
      <c r="U53" s="206" t="s">
        <v>111</v>
      </c>
      <c r="V53" s="206" t="s">
        <v>111</v>
      </c>
      <c r="W53" s="206" t="s">
        <v>116</v>
      </c>
      <c r="X53" s="207"/>
      <c r="Y53" s="208"/>
    </row>
    <row r="54" spans="1:25" s="137" customFormat="1" x14ac:dyDescent="0.15">
      <c r="A54" s="181">
        <v>51</v>
      </c>
      <c r="B54" s="182" t="s">
        <v>180</v>
      </c>
      <c r="C54" s="183" t="s">
        <v>122</v>
      </c>
      <c r="D54" s="183" t="s">
        <v>137</v>
      </c>
      <c r="E54" s="184" t="s">
        <v>106</v>
      </c>
      <c r="F54" s="184">
        <v>250</v>
      </c>
      <c r="G54" s="184" t="s">
        <v>138</v>
      </c>
      <c r="H54" s="184">
        <v>60</v>
      </c>
      <c r="I54" s="184">
        <v>8</v>
      </c>
      <c r="J54" s="193" t="s">
        <v>123</v>
      </c>
      <c r="K54" s="194">
        <v>100</v>
      </c>
      <c r="L54" s="194">
        <v>110</v>
      </c>
      <c r="M54" s="194">
        <v>140</v>
      </c>
      <c r="N54" s="194">
        <v>130</v>
      </c>
      <c r="O54" s="194">
        <v>140</v>
      </c>
      <c r="P54" s="194">
        <v>140</v>
      </c>
      <c r="Q54" s="194">
        <f t="shared" si="0"/>
        <v>760</v>
      </c>
      <c r="R54" s="206" t="s">
        <v>117</v>
      </c>
      <c r="S54" s="206" t="s">
        <v>109</v>
      </c>
      <c r="T54" s="206" t="s">
        <v>111</v>
      </c>
      <c r="U54" s="206" t="s">
        <v>110</v>
      </c>
      <c r="V54" s="206" t="s">
        <v>109</v>
      </c>
      <c r="W54" s="206" t="s">
        <v>111</v>
      </c>
      <c r="X54" s="207"/>
      <c r="Y54" s="208"/>
    </row>
    <row r="55" spans="1:25" s="137" customFormat="1" x14ac:dyDescent="0.15">
      <c r="A55" s="181">
        <v>52</v>
      </c>
      <c r="B55" s="182" t="s">
        <v>181</v>
      </c>
      <c r="C55" s="183" t="s">
        <v>122</v>
      </c>
      <c r="D55" s="183" t="s">
        <v>140</v>
      </c>
      <c r="E55" s="184" t="s">
        <v>106</v>
      </c>
      <c r="F55" s="184">
        <v>250</v>
      </c>
      <c r="G55" s="184" t="s">
        <v>138</v>
      </c>
      <c r="H55" s="184">
        <v>40</v>
      </c>
      <c r="I55" s="184">
        <v>7</v>
      </c>
      <c r="J55" s="193" t="s">
        <v>108</v>
      </c>
      <c r="K55" s="194">
        <v>100</v>
      </c>
      <c r="L55" s="194">
        <v>150</v>
      </c>
      <c r="M55" s="194">
        <v>110</v>
      </c>
      <c r="N55" s="194">
        <v>140</v>
      </c>
      <c r="O55" s="194">
        <v>140</v>
      </c>
      <c r="P55" s="194">
        <v>160</v>
      </c>
      <c r="Q55" s="194">
        <f t="shared" si="0"/>
        <v>800</v>
      </c>
      <c r="R55" s="206" t="s">
        <v>117</v>
      </c>
      <c r="S55" s="206" t="s">
        <v>111</v>
      </c>
      <c r="T55" s="206" t="s">
        <v>109</v>
      </c>
      <c r="U55" s="206" t="s">
        <v>110</v>
      </c>
      <c r="V55" s="206" t="s">
        <v>110</v>
      </c>
      <c r="W55" s="206" t="s">
        <v>116</v>
      </c>
      <c r="X55" s="207"/>
      <c r="Y55" s="208"/>
    </row>
    <row r="56" spans="1:25" s="137" customFormat="1" x14ac:dyDescent="0.15">
      <c r="A56" s="181">
        <v>53</v>
      </c>
      <c r="B56" s="182" t="s">
        <v>182</v>
      </c>
      <c r="C56" s="183" t="s">
        <v>122</v>
      </c>
      <c r="D56" s="183" t="s">
        <v>142</v>
      </c>
      <c r="E56" s="184" t="s">
        <v>106</v>
      </c>
      <c r="F56" s="184">
        <v>250</v>
      </c>
      <c r="G56" s="184" t="s">
        <v>143</v>
      </c>
      <c r="H56" s="184">
        <v>65</v>
      </c>
      <c r="I56" s="184">
        <v>7</v>
      </c>
      <c r="J56" s="193" t="s">
        <v>108</v>
      </c>
      <c r="K56" s="194">
        <v>140</v>
      </c>
      <c r="L56" s="194">
        <v>100</v>
      </c>
      <c r="M56" s="194">
        <v>100</v>
      </c>
      <c r="N56" s="194">
        <v>130</v>
      </c>
      <c r="O56" s="194">
        <v>140</v>
      </c>
      <c r="P56" s="194">
        <v>150</v>
      </c>
      <c r="Q56" s="194">
        <f t="shared" si="0"/>
        <v>760</v>
      </c>
      <c r="R56" s="206" t="s">
        <v>111</v>
      </c>
      <c r="S56" s="206" t="s">
        <v>117</v>
      </c>
      <c r="T56" s="206" t="s">
        <v>117</v>
      </c>
      <c r="U56" s="206" t="s">
        <v>109</v>
      </c>
      <c r="V56" s="206" t="s">
        <v>109</v>
      </c>
      <c r="W56" s="206" t="s">
        <v>110</v>
      </c>
      <c r="X56" s="207"/>
      <c r="Y56" s="208"/>
    </row>
    <row r="57" spans="1:25" s="137" customFormat="1" x14ac:dyDescent="0.15">
      <c r="A57" s="181">
        <v>54</v>
      </c>
      <c r="B57" s="182" t="s">
        <v>183</v>
      </c>
      <c r="C57" s="183" t="s">
        <v>122</v>
      </c>
      <c r="D57" s="183" t="s">
        <v>145</v>
      </c>
      <c r="E57" s="184" t="s">
        <v>106</v>
      </c>
      <c r="F57" s="184">
        <v>250</v>
      </c>
      <c r="G57" s="184"/>
      <c r="H57" s="184"/>
      <c r="I57" s="184"/>
      <c r="J57" s="193"/>
      <c r="K57" s="194"/>
      <c r="L57" s="194"/>
      <c r="M57" s="194"/>
      <c r="N57" s="194"/>
      <c r="O57" s="194"/>
      <c r="P57" s="194"/>
      <c r="Q57" s="194" t="str">
        <f t="shared" si="0"/>
        <v/>
      </c>
      <c r="R57" s="206" t="s">
        <v>117</v>
      </c>
      <c r="S57" s="206" t="s">
        <v>109</v>
      </c>
      <c r="T57" s="206" t="s">
        <v>117</v>
      </c>
      <c r="U57" s="206" t="s">
        <v>110</v>
      </c>
      <c r="V57" s="206" t="s">
        <v>111</v>
      </c>
      <c r="W57" s="206" t="s">
        <v>111</v>
      </c>
      <c r="X57" s="207"/>
      <c r="Y57" s="208"/>
    </row>
    <row r="58" spans="1:25" s="137" customFormat="1" x14ac:dyDescent="0.15">
      <c r="A58" s="181">
        <v>55</v>
      </c>
      <c r="B58" s="182" t="s">
        <v>184</v>
      </c>
      <c r="C58" s="183" t="s">
        <v>122</v>
      </c>
      <c r="D58" s="183" t="s">
        <v>145</v>
      </c>
      <c r="E58" s="184" t="s">
        <v>106</v>
      </c>
      <c r="F58" s="184">
        <v>250</v>
      </c>
      <c r="G58" s="184"/>
      <c r="H58" s="184"/>
      <c r="I58" s="184"/>
      <c r="J58" s="193"/>
      <c r="K58" s="194"/>
      <c r="L58" s="194"/>
      <c r="M58" s="194"/>
      <c r="N58" s="194"/>
      <c r="O58" s="194"/>
      <c r="P58" s="194"/>
      <c r="Q58" s="194" t="str">
        <f t="shared" si="0"/>
        <v/>
      </c>
      <c r="R58" s="206" t="s">
        <v>117</v>
      </c>
      <c r="S58" s="206" t="s">
        <v>109</v>
      </c>
      <c r="T58" s="206" t="s">
        <v>117</v>
      </c>
      <c r="U58" s="206" t="s">
        <v>110</v>
      </c>
      <c r="V58" s="206" t="s">
        <v>111</v>
      </c>
      <c r="W58" s="206" t="s">
        <v>111</v>
      </c>
      <c r="X58" s="207"/>
      <c r="Y58" s="208"/>
    </row>
    <row r="59" spans="1:25" s="137" customFormat="1" x14ac:dyDescent="0.15">
      <c r="A59" s="181">
        <v>56</v>
      </c>
      <c r="B59" s="182" t="s">
        <v>185</v>
      </c>
      <c r="C59" s="183" t="s">
        <v>122</v>
      </c>
      <c r="D59" s="183" t="s">
        <v>145</v>
      </c>
      <c r="E59" s="184" t="s">
        <v>106</v>
      </c>
      <c r="F59" s="184">
        <v>250</v>
      </c>
      <c r="G59" s="184"/>
      <c r="H59" s="184"/>
      <c r="I59" s="184"/>
      <c r="J59" s="193"/>
      <c r="K59" s="194"/>
      <c r="L59" s="194"/>
      <c r="M59" s="194"/>
      <c r="N59" s="194"/>
      <c r="O59" s="194"/>
      <c r="P59" s="194"/>
      <c r="Q59" s="194" t="str">
        <f t="shared" si="0"/>
        <v/>
      </c>
      <c r="R59" s="206" t="s">
        <v>117</v>
      </c>
      <c r="S59" s="206" t="s">
        <v>109</v>
      </c>
      <c r="T59" s="206" t="s">
        <v>117</v>
      </c>
      <c r="U59" s="206" t="s">
        <v>110</v>
      </c>
      <c r="V59" s="206" t="s">
        <v>111</v>
      </c>
      <c r="W59" s="206" t="s">
        <v>111</v>
      </c>
      <c r="X59" s="207"/>
      <c r="Y59" s="208"/>
    </row>
    <row r="60" spans="1:25" s="137" customFormat="1" x14ac:dyDescent="0.15">
      <c r="A60" s="181">
        <v>57</v>
      </c>
      <c r="B60" s="182" t="s">
        <v>186</v>
      </c>
      <c r="C60" s="183" t="s">
        <v>125</v>
      </c>
      <c r="D60" s="183" t="s">
        <v>105</v>
      </c>
      <c r="E60" s="184" t="s">
        <v>106</v>
      </c>
      <c r="F60" s="184">
        <v>300</v>
      </c>
      <c r="G60" s="184" t="s">
        <v>107</v>
      </c>
      <c r="H60" s="184">
        <v>60</v>
      </c>
      <c r="I60" s="184">
        <v>15</v>
      </c>
      <c r="J60" s="193" t="s">
        <v>108</v>
      </c>
      <c r="K60" s="194">
        <v>120</v>
      </c>
      <c r="L60" s="194">
        <v>120</v>
      </c>
      <c r="M60" s="194">
        <v>100</v>
      </c>
      <c r="N60" s="194">
        <v>130</v>
      </c>
      <c r="O60" s="194">
        <v>90</v>
      </c>
      <c r="P60" s="194">
        <v>120</v>
      </c>
      <c r="Q60" s="194">
        <f t="shared" si="0"/>
        <v>680</v>
      </c>
      <c r="R60" s="206" t="s">
        <v>110</v>
      </c>
      <c r="S60" s="206" t="s">
        <v>110</v>
      </c>
      <c r="T60" s="206" t="s">
        <v>109</v>
      </c>
      <c r="U60" s="206" t="s">
        <v>111</v>
      </c>
      <c r="V60" s="206" t="s">
        <v>117</v>
      </c>
      <c r="W60" s="206" t="s">
        <v>110</v>
      </c>
      <c r="X60" s="207"/>
      <c r="Y60" s="208"/>
    </row>
    <row r="61" spans="1:25" s="137" customFormat="1" x14ac:dyDescent="0.15">
      <c r="A61" s="181">
        <v>58</v>
      </c>
      <c r="B61" s="182" t="s">
        <v>187</v>
      </c>
      <c r="C61" s="183" t="s">
        <v>125</v>
      </c>
      <c r="D61" s="183" t="s">
        <v>113</v>
      </c>
      <c r="E61" s="184" t="s">
        <v>106</v>
      </c>
      <c r="F61" s="184">
        <v>300</v>
      </c>
      <c r="G61" s="184" t="s">
        <v>114</v>
      </c>
      <c r="H61" s="184">
        <v>60</v>
      </c>
      <c r="I61" s="184">
        <v>17</v>
      </c>
      <c r="J61" s="193" t="s">
        <v>115</v>
      </c>
      <c r="K61" s="194">
        <v>120</v>
      </c>
      <c r="L61" s="194">
        <v>170</v>
      </c>
      <c r="M61" s="194">
        <v>110</v>
      </c>
      <c r="N61" s="194">
        <v>90</v>
      </c>
      <c r="O61" s="194">
        <v>70</v>
      </c>
      <c r="P61" s="194">
        <v>120</v>
      </c>
      <c r="Q61" s="194">
        <f t="shared" si="0"/>
        <v>680</v>
      </c>
      <c r="R61" s="206" t="s">
        <v>110</v>
      </c>
      <c r="S61" s="206" t="s">
        <v>116</v>
      </c>
      <c r="T61" s="206" t="s">
        <v>109</v>
      </c>
      <c r="U61" s="206" t="s">
        <v>109</v>
      </c>
      <c r="V61" s="206" t="s">
        <v>117</v>
      </c>
      <c r="W61" s="206" t="s">
        <v>110</v>
      </c>
      <c r="X61" s="207"/>
      <c r="Y61" s="208"/>
    </row>
    <row r="62" spans="1:25" s="137" customFormat="1" x14ac:dyDescent="0.15">
      <c r="A62" s="181">
        <v>59</v>
      </c>
      <c r="B62" s="182" t="s">
        <v>188</v>
      </c>
      <c r="C62" s="183" t="s">
        <v>125</v>
      </c>
      <c r="D62" s="183" t="s">
        <v>119</v>
      </c>
      <c r="E62" s="184" t="s">
        <v>106</v>
      </c>
      <c r="F62" s="184">
        <v>300</v>
      </c>
      <c r="G62" s="184" t="s">
        <v>120</v>
      </c>
      <c r="H62" s="184">
        <v>60</v>
      </c>
      <c r="I62" s="184">
        <v>14</v>
      </c>
      <c r="J62" s="193" t="s">
        <v>108</v>
      </c>
      <c r="K62" s="194">
        <v>100</v>
      </c>
      <c r="L62" s="194">
        <v>110</v>
      </c>
      <c r="M62" s="194">
        <v>90</v>
      </c>
      <c r="N62" s="194">
        <v>150</v>
      </c>
      <c r="O62" s="194">
        <v>110</v>
      </c>
      <c r="P62" s="194">
        <v>120</v>
      </c>
      <c r="Q62" s="194">
        <f t="shared" si="0"/>
        <v>680</v>
      </c>
      <c r="R62" s="206" t="s">
        <v>110</v>
      </c>
      <c r="S62" s="206" t="s">
        <v>110</v>
      </c>
      <c r="T62" s="206" t="s">
        <v>117</v>
      </c>
      <c r="U62" s="206" t="s">
        <v>111</v>
      </c>
      <c r="V62" s="206" t="s">
        <v>109</v>
      </c>
      <c r="W62" s="206" t="s">
        <v>110</v>
      </c>
      <c r="X62" s="207"/>
      <c r="Y62" s="208"/>
    </row>
    <row r="63" spans="1:25" s="137" customFormat="1" x14ac:dyDescent="0.15">
      <c r="A63" s="181">
        <v>60</v>
      </c>
      <c r="B63" s="182" t="s">
        <v>189</v>
      </c>
      <c r="C63" s="183" t="s">
        <v>125</v>
      </c>
      <c r="D63" s="183" t="s">
        <v>122</v>
      </c>
      <c r="E63" s="184" t="s">
        <v>106</v>
      </c>
      <c r="F63" s="184">
        <v>300</v>
      </c>
      <c r="G63" s="184" t="s">
        <v>107</v>
      </c>
      <c r="H63" s="184">
        <v>60</v>
      </c>
      <c r="I63" s="184">
        <v>13</v>
      </c>
      <c r="J63" s="193" t="s">
        <v>123</v>
      </c>
      <c r="K63" s="194">
        <v>80</v>
      </c>
      <c r="L63" s="194">
        <v>100</v>
      </c>
      <c r="M63" s="194">
        <v>80</v>
      </c>
      <c r="N63" s="194">
        <v>140</v>
      </c>
      <c r="O63" s="194">
        <v>120</v>
      </c>
      <c r="P63" s="194">
        <v>160</v>
      </c>
      <c r="Q63" s="194">
        <f t="shared" si="0"/>
        <v>680</v>
      </c>
      <c r="R63" s="206" t="s">
        <v>110</v>
      </c>
      <c r="S63" s="206" t="s">
        <v>117</v>
      </c>
      <c r="T63" s="206" t="s">
        <v>109</v>
      </c>
      <c r="U63" s="206" t="s">
        <v>111</v>
      </c>
      <c r="V63" s="206" t="s">
        <v>109</v>
      </c>
      <c r="W63" s="206" t="s">
        <v>111</v>
      </c>
      <c r="X63" s="207"/>
      <c r="Y63" s="208"/>
    </row>
    <row r="64" spans="1:25" s="137" customFormat="1" x14ac:dyDescent="0.15">
      <c r="A64" s="181">
        <v>61</v>
      </c>
      <c r="B64" s="182" t="s">
        <v>125</v>
      </c>
      <c r="C64" s="183" t="s">
        <v>125</v>
      </c>
      <c r="D64" s="183" t="s">
        <v>125</v>
      </c>
      <c r="E64" s="184" t="s">
        <v>106</v>
      </c>
      <c r="F64" s="184">
        <v>300</v>
      </c>
      <c r="G64" s="184" t="s">
        <v>114</v>
      </c>
      <c r="H64" s="184">
        <v>60</v>
      </c>
      <c r="I64" s="184">
        <v>15</v>
      </c>
      <c r="J64" s="193" t="s">
        <v>115</v>
      </c>
      <c r="K64" s="194">
        <v>140</v>
      </c>
      <c r="L64" s="194">
        <v>120</v>
      </c>
      <c r="M64" s="194">
        <v>100</v>
      </c>
      <c r="N64" s="194">
        <v>120</v>
      </c>
      <c r="O64" s="194">
        <v>80</v>
      </c>
      <c r="P64" s="194">
        <v>120</v>
      </c>
      <c r="Q64" s="194">
        <f t="shared" si="0"/>
        <v>680</v>
      </c>
      <c r="R64" s="206" t="s">
        <v>111</v>
      </c>
      <c r="S64" s="206" t="s">
        <v>110</v>
      </c>
      <c r="T64" s="206" t="s">
        <v>117</v>
      </c>
      <c r="U64" s="206" t="s">
        <v>110</v>
      </c>
      <c r="V64" s="206" t="s">
        <v>117</v>
      </c>
      <c r="W64" s="206" t="s">
        <v>110</v>
      </c>
      <c r="X64" s="207"/>
      <c r="Y64" s="208"/>
    </row>
    <row r="65" spans="1:25" s="137" customFormat="1" x14ac:dyDescent="0.15">
      <c r="A65" s="181">
        <v>62</v>
      </c>
      <c r="B65" s="182" t="s">
        <v>190</v>
      </c>
      <c r="C65" s="183" t="s">
        <v>125</v>
      </c>
      <c r="D65" s="183" t="s">
        <v>127</v>
      </c>
      <c r="E65" s="184" t="s">
        <v>106</v>
      </c>
      <c r="F65" s="184">
        <v>300</v>
      </c>
      <c r="G65" s="184" t="s">
        <v>114</v>
      </c>
      <c r="H65" s="184">
        <v>60</v>
      </c>
      <c r="I65" s="184">
        <v>15</v>
      </c>
      <c r="J65" s="193" t="s">
        <v>128</v>
      </c>
      <c r="K65" s="194">
        <v>120</v>
      </c>
      <c r="L65" s="194">
        <v>110</v>
      </c>
      <c r="M65" s="194">
        <v>120</v>
      </c>
      <c r="N65" s="194">
        <v>120</v>
      </c>
      <c r="O65" s="194">
        <v>90</v>
      </c>
      <c r="P65" s="194">
        <v>120</v>
      </c>
      <c r="Q65" s="194">
        <f t="shared" si="0"/>
        <v>680</v>
      </c>
      <c r="R65" s="206" t="s">
        <v>109</v>
      </c>
      <c r="S65" s="206" t="s">
        <v>110</v>
      </c>
      <c r="T65" s="206" t="s">
        <v>110</v>
      </c>
      <c r="U65" s="206" t="s">
        <v>110</v>
      </c>
      <c r="V65" s="206" t="s">
        <v>117</v>
      </c>
      <c r="W65" s="206" t="s">
        <v>110</v>
      </c>
      <c r="X65" s="207"/>
      <c r="Y65" s="208"/>
    </row>
    <row r="66" spans="1:25" s="137" customFormat="1" x14ac:dyDescent="0.15">
      <c r="A66" s="181">
        <v>63</v>
      </c>
      <c r="B66" s="182" t="s">
        <v>191</v>
      </c>
      <c r="C66" s="183" t="s">
        <v>125</v>
      </c>
      <c r="D66" s="183" t="s">
        <v>130</v>
      </c>
      <c r="E66" s="184" t="s">
        <v>106</v>
      </c>
      <c r="F66" s="184">
        <v>300</v>
      </c>
      <c r="G66" s="184" t="s">
        <v>120</v>
      </c>
      <c r="H66" s="184">
        <v>60</v>
      </c>
      <c r="I66" s="184">
        <v>15</v>
      </c>
      <c r="J66" s="193" t="s">
        <v>128</v>
      </c>
      <c r="K66" s="194">
        <v>110</v>
      </c>
      <c r="L66" s="194">
        <v>120</v>
      </c>
      <c r="M66" s="194">
        <v>100</v>
      </c>
      <c r="N66" s="194">
        <v>130</v>
      </c>
      <c r="O66" s="194">
        <v>90</v>
      </c>
      <c r="P66" s="194">
        <v>130</v>
      </c>
      <c r="Q66" s="194">
        <f t="shared" si="0"/>
        <v>680</v>
      </c>
      <c r="R66" s="206" t="s">
        <v>110</v>
      </c>
      <c r="S66" s="206" t="s">
        <v>110</v>
      </c>
      <c r="T66" s="206" t="s">
        <v>109</v>
      </c>
      <c r="U66" s="206" t="s">
        <v>110</v>
      </c>
      <c r="V66" s="206" t="s">
        <v>109</v>
      </c>
      <c r="W66" s="206" t="s">
        <v>111</v>
      </c>
      <c r="X66" s="207"/>
      <c r="Y66" s="208"/>
    </row>
    <row r="67" spans="1:25" s="137" customFormat="1" x14ac:dyDescent="0.15">
      <c r="A67" s="181">
        <v>64</v>
      </c>
      <c r="B67" s="182" t="s">
        <v>192</v>
      </c>
      <c r="C67" s="183" t="s">
        <v>125</v>
      </c>
      <c r="D67" s="183" t="s">
        <v>132</v>
      </c>
      <c r="E67" s="184" t="s">
        <v>106</v>
      </c>
      <c r="F67" s="184">
        <v>300</v>
      </c>
      <c r="G67" s="184" t="s">
        <v>120</v>
      </c>
      <c r="H67" s="184">
        <v>45</v>
      </c>
      <c r="I67" s="184">
        <v>15</v>
      </c>
      <c r="J67" s="193" t="s">
        <v>115</v>
      </c>
      <c r="K67" s="194">
        <v>100</v>
      </c>
      <c r="L67" s="194">
        <v>140</v>
      </c>
      <c r="M67" s="194">
        <v>90</v>
      </c>
      <c r="N67" s="194">
        <v>140</v>
      </c>
      <c r="O67" s="194">
        <v>90</v>
      </c>
      <c r="P67" s="194">
        <v>120</v>
      </c>
      <c r="Q67" s="194">
        <f t="shared" si="0"/>
        <v>680</v>
      </c>
      <c r="R67" s="206" t="s">
        <v>110</v>
      </c>
      <c r="S67" s="206" t="s">
        <v>111</v>
      </c>
      <c r="T67" s="206" t="s">
        <v>117</v>
      </c>
      <c r="U67" s="206" t="s">
        <v>111</v>
      </c>
      <c r="V67" s="206" t="s">
        <v>117</v>
      </c>
      <c r="W67" s="206" t="s">
        <v>110</v>
      </c>
      <c r="X67" s="207"/>
      <c r="Y67" s="208"/>
    </row>
    <row r="68" spans="1:25" s="137" customFormat="1" x14ac:dyDescent="0.15">
      <c r="A68" s="181">
        <v>65</v>
      </c>
      <c r="B68" s="182" t="s">
        <v>193</v>
      </c>
      <c r="C68" s="183" t="s">
        <v>125</v>
      </c>
      <c r="D68" s="183" t="s">
        <v>134</v>
      </c>
      <c r="E68" s="184" t="s">
        <v>106</v>
      </c>
      <c r="F68" s="184">
        <v>300</v>
      </c>
      <c r="G68" s="184" t="s">
        <v>135</v>
      </c>
      <c r="H68" s="184">
        <v>70</v>
      </c>
      <c r="I68" s="184">
        <v>16</v>
      </c>
      <c r="J68" s="193" t="s">
        <v>108</v>
      </c>
      <c r="K68" s="194">
        <v>150</v>
      </c>
      <c r="L68" s="194">
        <v>130</v>
      </c>
      <c r="M68" s="194">
        <v>80</v>
      </c>
      <c r="N68" s="194">
        <v>140</v>
      </c>
      <c r="O68" s="194">
        <v>100</v>
      </c>
      <c r="P68" s="194">
        <v>150</v>
      </c>
      <c r="Q68" s="194">
        <f t="shared" si="0"/>
        <v>750</v>
      </c>
      <c r="R68" s="206" t="s">
        <v>110</v>
      </c>
      <c r="S68" s="206" t="s">
        <v>110</v>
      </c>
      <c r="T68" s="206" t="s">
        <v>117</v>
      </c>
      <c r="U68" s="206" t="s">
        <v>111</v>
      </c>
      <c r="V68" s="206" t="s">
        <v>117</v>
      </c>
      <c r="W68" s="206" t="s">
        <v>111</v>
      </c>
      <c r="X68" s="207"/>
      <c r="Y68" s="208"/>
    </row>
    <row r="69" spans="1:25" s="137" customFormat="1" x14ac:dyDescent="0.15">
      <c r="A69" s="181">
        <v>66</v>
      </c>
      <c r="B69" s="182" t="s">
        <v>194</v>
      </c>
      <c r="C69" s="183" t="s">
        <v>125</v>
      </c>
      <c r="D69" s="183" t="s">
        <v>137</v>
      </c>
      <c r="E69" s="184" t="s">
        <v>106</v>
      </c>
      <c r="F69" s="184">
        <v>300</v>
      </c>
      <c r="G69" s="184" t="s">
        <v>138</v>
      </c>
      <c r="H69" s="184">
        <v>60</v>
      </c>
      <c r="I69" s="184">
        <v>16</v>
      </c>
      <c r="J69" s="193" t="s">
        <v>123</v>
      </c>
      <c r="K69" s="194">
        <v>130</v>
      </c>
      <c r="L69" s="194">
        <v>130</v>
      </c>
      <c r="M69" s="194">
        <v>150</v>
      </c>
      <c r="N69" s="194">
        <v>130</v>
      </c>
      <c r="O69" s="194">
        <v>100</v>
      </c>
      <c r="P69" s="194">
        <v>130</v>
      </c>
      <c r="Q69" s="194">
        <f t="shared" ref="Q69:Q132" si="1">IF(P69="","",SUM(K69:P69))</f>
        <v>770</v>
      </c>
      <c r="R69" s="206" t="s">
        <v>110</v>
      </c>
      <c r="S69" s="206" t="s">
        <v>110</v>
      </c>
      <c r="T69" s="206" t="s">
        <v>111</v>
      </c>
      <c r="U69" s="206" t="s">
        <v>111</v>
      </c>
      <c r="V69" s="206" t="s">
        <v>117</v>
      </c>
      <c r="W69" s="206" t="s">
        <v>110</v>
      </c>
      <c r="X69" s="207"/>
      <c r="Y69" s="208"/>
    </row>
    <row r="70" spans="1:25" s="137" customFormat="1" x14ac:dyDescent="0.15">
      <c r="A70" s="181">
        <v>67</v>
      </c>
      <c r="B70" s="182" t="s">
        <v>195</v>
      </c>
      <c r="C70" s="183" t="s">
        <v>125</v>
      </c>
      <c r="D70" s="183" t="s">
        <v>140</v>
      </c>
      <c r="E70" s="184" t="s">
        <v>106</v>
      </c>
      <c r="F70" s="184">
        <v>300</v>
      </c>
      <c r="G70" s="184" t="s">
        <v>138</v>
      </c>
      <c r="H70" s="184">
        <v>40</v>
      </c>
      <c r="I70" s="184">
        <v>15</v>
      </c>
      <c r="J70" s="193" t="s">
        <v>108</v>
      </c>
      <c r="K70" s="194">
        <v>130</v>
      </c>
      <c r="L70" s="194">
        <v>160</v>
      </c>
      <c r="M70" s="194">
        <v>110</v>
      </c>
      <c r="N70" s="194">
        <v>140</v>
      </c>
      <c r="O70" s="194">
        <v>100</v>
      </c>
      <c r="P70" s="194">
        <v>60</v>
      </c>
      <c r="Q70" s="194">
        <f t="shared" si="1"/>
        <v>700</v>
      </c>
      <c r="R70" s="206" t="s">
        <v>109</v>
      </c>
      <c r="S70" s="206" t="s">
        <v>111</v>
      </c>
      <c r="T70" s="206" t="s">
        <v>109</v>
      </c>
      <c r="U70" s="206" t="s">
        <v>111</v>
      </c>
      <c r="V70" s="206" t="s">
        <v>117</v>
      </c>
      <c r="W70" s="206" t="s">
        <v>117</v>
      </c>
      <c r="X70" s="207"/>
      <c r="Y70" s="208"/>
    </row>
    <row r="71" spans="1:25" s="137" customFormat="1" x14ac:dyDescent="0.15">
      <c r="A71" s="181">
        <v>68</v>
      </c>
      <c r="B71" s="182" t="s">
        <v>196</v>
      </c>
      <c r="C71" s="183" t="s">
        <v>125</v>
      </c>
      <c r="D71" s="183" t="s">
        <v>142</v>
      </c>
      <c r="E71" s="184" t="s">
        <v>106</v>
      </c>
      <c r="F71" s="184">
        <v>300</v>
      </c>
      <c r="G71" s="184" t="s">
        <v>143</v>
      </c>
      <c r="H71" s="184">
        <v>60</v>
      </c>
      <c r="I71" s="184">
        <v>15</v>
      </c>
      <c r="J71" s="193" t="s">
        <v>108</v>
      </c>
      <c r="K71" s="194">
        <v>170</v>
      </c>
      <c r="L71" s="194">
        <v>120</v>
      </c>
      <c r="M71" s="194">
        <v>110</v>
      </c>
      <c r="N71" s="194">
        <v>130</v>
      </c>
      <c r="O71" s="194">
        <v>100</v>
      </c>
      <c r="P71" s="194">
        <v>140</v>
      </c>
      <c r="Q71" s="194">
        <f t="shared" si="1"/>
        <v>770</v>
      </c>
      <c r="R71" s="206" t="s">
        <v>116</v>
      </c>
      <c r="S71" s="206" t="s">
        <v>109</v>
      </c>
      <c r="T71" s="206" t="s">
        <v>109</v>
      </c>
      <c r="U71" s="206" t="s">
        <v>110</v>
      </c>
      <c r="V71" s="206" t="s">
        <v>117</v>
      </c>
      <c r="W71" s="206" t="s">
        <v>111</v>
      </c>
      <c r="X71" s="207"/>
      <c r="Y71" s="208"/>
    </row>
    <row r="72" spans="1:25" s="137" customFormat="1" x14ac:dyDescent="0.15">
      <c r="A72" s="181">
        <v>69</v>
      </c>
      <c r="B72" s="182" t="s">
        <v>197</v>
      </c>
      <c r="C72" s="183" t="s">
        <v>125</v>
      </c>
      <c r="D72" s="183" t="s">
        <v>145</v>
      </c>
      <c r="E72" s="184" t="s">
        <v>106</v>
      </c>
      <c r="F72" s="184">
        <v>300</v>
      </c>
      <c r="G72" s="184"/>
      <c r="H72" s="184"/>
      <c r="I72" s="184"/>
      <c r="J72" s="193"/>
      <c r="K72" s="194"/>
      <c r="L72" s="194"/>
      <c r="M72" s="194"/>
      <c r="N72" s="194"/>
      <c r="O72" s="194"/>
      <c r="P72" s="194"/>
      <c r="Q72" s="194" t="str">
        <f t="shared" si="1"/>
        <v/>
      </c>
      <c r="R72" s="206" t="s">
        <v>111</v>
      </c>
      <c r="S72" s="206" t="s">
        <v>110</v>
      </c>
      <c r="T72" s="206" t="s">
        <v>117</v>
      </c>
      <c r="U72" s="206" t="s">
        <v>110</v>
      </c>
      <c r="V72" s="206" t="s">
        <v>117</v>
      </c>
      <c r="W72" s="206" t="s">
        <v>110</v>
      </c>
      <c r="X72" s="207"/>
      <c r="Y72" s="208"/>
    </row>
    <row r="73" spans="1:25" s="137" customFormat="1" x14ac:dyDescent="0.15">
      <c r="A73" s="181">
        <v>70</v>
      </c>
      <c r="B73" s="182" t="s">
        <v>198</v>
      </c>
      <c r="C73" s="183" t="s">
        <v>127</v>
      </c>
      <c r="D73" s="183" t="s">
        <v>105</v>
      </c>
      <c r="E73" s="184" t="s">
        <v>106</v>
      </c>
      <c r="F73" s="184">
        <v>280</v>
      </c>
      <c r="G73" s="184" t="s">
        <v>107</v>
      </c>
      <c r="H73" s="184">
        <v>50</v>
      </c>
      <c r="I73" s="184">
        <v>14</v>
      </c>
      <c r="J73" s="193" t="s">
        <v>108</v>
      </c>
      <c r="K73" s="194">
        <v>100</v>
      </c>
      <c r="L73" s="194">
        <v>100</v>
      </c>
      <c r="M73" s="194">
        <v>120</v>
      </c>
      <c r="N73" s="194">
        <v>130</v>
      </c>
      <c r="O73" s="194">
        <v>90</v>
      </c>
      <c r="P73" s="194">
        <v>130</v>
      </c>
      <c r="Q73" s="194">
        <f t="shared" si="1"/>
        <v>670</v>
      </c>
      <c r="R73" s="206" t="s">
        <v>109</v>
      </c>
      <c r="S73" s="206" t="s">
        <v>109</v>
      </c>
      <c r="T73" s="206" t="s">
        <v>110</v>
      </c>
      <c r="U73" s="206" t="s">
        <v>111</v>
      </c>
      <c r="V73" s="206" t="s">
        <v>117</v>
      </c>
      <c r="W73" s="206" t="s">
        <v>111</v>
      </c>
      <c r="X73" s="207"/>
      <c r="Y73" s="208"/>
    </row>
    <row r="74" spans="1:25" s="137" customFormat="1" x14ac:dyDescent="0.15">
      <c r="A74" s="181">
        <v>71</v>
      </c>
      <c r="B74" s="182" t="s">
        <v>199</v>
      </c>
      <c r="C74" s="183" t="s">
        <v>127</v>
      </c>
      <c r="D74" s="183" t="s">
        <v>113</v>
      </c>
      <c r="E74" s="184" t="s">
        <v>106</v>
      </c>
      <c r="F74" s="184">
        <v>280</v>
      </c>
      <c r="G74" s="184" t="s">
        <v>114</v>
      </c>
      <c r="H74" s="184">
        <v>40</v>
      </c>
      <c r="I74" s="184">
        <v>16</v>
      </c>
      <c r="J74" s="193" t="s">
        <v>115</v>
      </c>
      <c r="K74" s="194">
        <v>100</v>
      </c>
      <c r="L74" s="194">
        <v>150</v>
      </c>
      <c r="M74" s="194">
        <v>130</v>
      </c>
      <c r="N74" s="194">
        <v>90</v>
      </c>
      <c r="O74" s="194">
        <v>70</v>
      </c>
      <c r="P74" s="194">
        <v>130</v>
      </c>
      <c r="Q74" s="194">
        <f t="shared" si="1"/>
        <v>670</v>
      </c>
      <c r="R74" s="206" t="s">
        <v>109</v>
      </c>
      <c r="S74" s="206" t="s">
        <v>111</v>
      </c>
      <c r="T74" s="206" t="s">
        <v>110</v>
      </c>
      <c r="U74" s="206" t="s">
        <v>110</v>
      </c>
      <c r="V74" s="206" t="s">
        <v>117</v>
      </c>
      <c r="W74" s="206" t="s">
        <v>111</v>
      </c>
      <c r="X74" s="207"/>
      <c r="Y74" s="208"/>
    </row>
    <row r="75" spans="1:25" s="137" customFormat="1" x14ac:dyDescent="0.15">
      <c r="A75" s="181">
        <v>72</v>
      </c>
      <c r="B75" s="182" t="s">
        <v>200</v>
      </c>
      <c r="C75" s="183" t="s">
        <v>127</v>
      </c>
      <c r="D75" s="183" t="s">
        <v>119</v>
      </c>
      <c r="E75" s="184" t="s">
        <v>106</v>
      </c>
      <c r="F75" s="184">
        <v>280</v>
      </c>
      <c r="G75" s="184" t="s">
        <v>120</v>
      </c>
      <c r="H75" s="184">
        <v>50</v>
      </c>
      <c r="I75" s="184">
        <v>13</v>
      </c>
      <c r="J75" s="193" t="s">
        <v>108</v>
      </c>
      <c r="K75" s="194">
        <v>80</v>
      </c>
      <c r="L75" s="194">
        <v>90</v>
      </c>
      <c r="M75" s="194">
        <v>100</v>
      </c>
      <c r="N75" s="194">
        <v>150</v>
      </c>
      <c r="O75" s="194">
        <v>100</v>
      </c>
      <c r="P75" s="194">
        <v>130</v>
      </c>
      <c r="Q75" s="194">
        <f t="shared" si="1"/>
        <v>650</v>
      </c>
      <c r="R75" s="206" t="s">
        <v>109</v>
      </c>
      <c r="S75" s="206" t="s">
        <v>109</v>
      </c>
      <c r="T75" s="206" t="s">
        <v>109</v>
      </c>
      <c r="U75" s="206" t="s">
        <v>111</v>
      </c>
      <c r="V75" s="206" t="s">
        <v>109</v>
      </c>
      <c r="W75" s="206" t="s">
        <v>111</v>
      </c>
      <c r="X75" s="207"/>
      <c r="Y75" s="208"/>
    </row>
    <row r="76" spans="1:25" s="137" customFormat="1" x14ac:dyDescent="0.15">
      <c r="A76" s="181">
        <v>73</v>
      </c>
      <c r="B76" s="182" t="s">
        <v>201</v>
      </c>
      <c r="C76" s="183" t="s">
        <v>127</v>
      </c>
      <c r="D76" s="183" t="s">
        <v>122</v>
      </c>
      <c r="E76" s="184" t="s">
        <v>106</v>
      </c>
      <c r="F76" s="184">
        <v>280</v>
      </c>
      <c r="G76" s="184" t="s">
        <v>107</v>
      </c>
      <c r="H76" s="184">
        <v>50</v>
      </c>
      <c r="I76" s="184">
        <v>12</v>
      </c>
      <c r="J76" s="193" t="s">
        <v>123</v>
      </c>
      <c r="K76" s="194">
        <v>60</v>
      </c>
      <c r="L76" s="194">
        <v>80</v>
      </c>
      <c r="M76" s="194">
        <v>100</v>
      </c>
      <c r="N76" s="194">
        <v>140</v>
      </c>
      <c r="O76" s="194">
        <v>120</v>
      </c>
      <c r="P76" s="194">
        <v>170</v>
      </c>
      <c r="Q76" s="194">
        <f t="shared" si="1"/>
        <v>670</v>
      </c>
      <c r="R76" s="206" t="s">
        <v>109</v>
      </c>
      <c r="S76" s="206" t="s">
        <v>117</v>
      </c>
      <c r="T76" s="206" t="s">
        <v>110</v>
      </c>
      <c r="U76" s="206" t="s">
        <v>111</v>
      </c>
      <c r="V76" s="206" t="s">
        <v>109</v>
      </c>
      <c r="W76" s="206" t="s">
        <v>116</v>
      </c>
      <c r="X76" s="207"/>
      <c r="Y76" s="208"/>
    </row>
    <row r="77" spans="1:25" s="137" customFormat="1" x14ac:dyDescent="0.15">
      <c r="A77" s="181">
        <v>74</v>
      </c>
      <c r="B77" s="182" t="s">
        <v>202</v>
      </c>
      <c r="C77" s="183" t="s">
        <v>127</v>
      </c>
      <c r="D77" s="183" t="s">
        <v>125</v>
      </c>
      <c r="E77" s="184" t="s">
        <v>106</v>
      </c>
      <c r="F77" s="184">
        <v>280</v>
      </c>
      <c r="G77" s="184" t="s">
        <v>114</v>
      </c>
      <c r="H77" s="184">
        <v>50</v>
      </c>
      <c r="I77" s="184">
        <v>14</v>
      </c>
      <c r="J77" s="193" t="s">
        <v>115</v>
      </c>
      <c r="K77" s="194">
        <v>120</v>
      </c>
      <c r="L77" s="194">
        <v>100</v>
      </c>
      <c r="M77" s="194">
        <v>120</v>
      </c>
      <c r="N77" s="194">
        <v>120</v>
      </c>
      <c r="O77" s="194">
        <v>80</v>
      </c>
      <c r="P77" s="194">
        <v>130</v>
      </c>
      <c r="Q77" s="194">
        <f t="shared" si="1"/>
        <v>670</v>
      </c>
      <c r="R77" s="206" t="s">
        <v>110</v>
      </c>
      <c r="S77" s="206" t="s">
        <v>109</v>
      </c>
      <c r="T77" s="206" t="s">
        <v>110</v>
      </c>
      <c r="U77" s="206" t="s">
        <v>110</v>
      </c>
      <c r="V77" s="206" t="s">
        <v>117</v>
      </c>
      <c r="W77" s="206" t="s">
        <v>111</v>
      </c>
      <c r="X77" s="207"/>
      <c r="Y77" s="208"/>
    </row>
    <row r="78" spans="1:25" s="137" customFormat="1" x14ac:dyDescent="0.15">
      <c r="A78" s="181">
        <v>75</v>
      </c>
      <c r="B78" s="182" t="s">
        <v>127</v>
      </c>
      <c r="C78" s="183" t="s">
        <v>127</v>
      </c>
      <c r="D78" s="183" t="s">
        <v>127</v>
      </c>
      <c r="E78" s="184" t="s">
        <v>106</v>
      </c>
      <c r="F78" s="184">
        <v>280</v>
      </c>
      <c r="G78" s="184" t="s">
        <v>114</v>
      </c>
      <c r="H78" s="184">
        <v>50</v>
      </c>
      <c r="I78" s="184">
        <v>14</v>
      </c>
      <c r="J78" s="193" t="s">
        <v>128</v>
      </c>
      <c r="K78" s="194">
        <v>100</v>
      </c>
      <c r="L78" s="194">
        <v>90</v>
      </c>
      <c r="M78" s="194">
        <v>140</v>
      </c>
      <c r="N78" s="194">
        <v>120</v>
      </c>
      <c r="O78" s="194">
        <v>90</v>
      </c>
      <c r="P78" s="194">
        <v>130</v>
      </c>
      <c r="Q78" s="194">
        <f t="shared" si="1"/>
        <v>670</v>
      </c>
      <c r="R78" s="206" t="s">
        <v>109</v>
      </c>
      <c r="S78" s="206" t="s">
        <v>109</v>
      </c>
      <c r="T78" s="206" t="s">
        <v>110</v>
      </c>
      <c r="U78" s="206" t="s">
        <v>110</v>
      </c>
      <c r="V78" s="206" t="s">
        <v>117</v>
      </c>
      <c r="W78" s="206" t="s">
        <v>111</v>
      </c>
      <c r="X78" s="207"/>
      <c r="Y78" s="208"/>
    </row>
    <row r="79" spans="1:25" s="137" customFormat="1" x14ac:dyDescent="0.15">
      <c r="A79" s="181">
        <v>76</v>
      </c>
      <c r="B79" s="182" t="s">
        <v>203</v>
      </c>
      <c r="C79" s="183" t="s">
        <v>127</v>
      </c>
      <c r="D79" s="183" t="s">
        <v>130</v>
      </c>
      <c r="E79" s="184" t="s">
        <v>106</v>
      </c>
      <c r="F79" s="184">
        <v>280</v>
      </c>
      <c r="G79" s="184" t="s">
        <v>120</v>
      </c>
      <c r="H79" s="184">
        <v>80</v>
      </c>
      <c r="I79" s="184">
        <v>14</v>
      </c>
      <c r="J79" s="193" t="s">
        <v>128</v>
      </c>
      <c r="K79" s="194">
        <v>90</v>
      </c>
      <c r="L79" s="194">
        <v>100</v>
      </c>
      <c r="M79" s="194">
        <v>120</v>
      </c>
      <c r="N79" s="194">
        <v>130</v>
      </c>
      <c r="O79" s="194">
        <v>120</v>
      </c>
      <c r="P79" s="194">
        <v>140</v>
      </c>
      <c r="Q79" s="194">
        <f t="shared" si="1"/>
        <v>700</v>
      </c>
      <c r="R79" s="206" t="s">
        <v>117</v>
      </c>
      <c r="S79" s="206" t="s">
        <v>109</v>
      </c>
      <c r="T79" s="206" t="s">
        <v>110</v>
      </c>
      <c r="U79" s="206" t="s">
        <v>110</v>
      </c>
      <c r="V79" s="206" t="s">
        <v>109</v>
      </c>
      <c r="W79" s="206" t="s">
        <v>116</v>
      </c>
      <c r="X79" s="207"/>
      <c r="Y79" s="208"/>
    </row>
    <row r="80" spans="1:25" s="137" customFormat="1" x14ac:dyDescent="0.15">
      <c r="A80" s="181">
        <v>77</v>
      </c>
      <c r="B80" s="182" t="s">
        <v>204</v>
      </c>
      <c r="C80" s="183" t="s">
        <v>127</v>
      </c>
      <c r="D80" s="183" t="s">
        <v>132</v>
      </c>
      <c r="E80" s="184" t="s">
        <v>106</v>
      </c>
      <c r="F80" s="184">
        <v>280</v>
      </c>
      <c r="G80" s="184" t="s">
        <v>120</v>
      </c>
      <c r="H80" s="184">
        <v>65</v>
      </c>
      <c r="I80" s="184">
        <v>14</v>
      </c>
      <c r="J80" s="193" t="s">
        <v>115</v>
      </c>
      <c r="K80" s="194">
        <v>80</v>
      </c>
      <c r="L80" s="194">
        <v>120</v>
      </c>
      <c r="M80" s="194">
        <v>110</v>
      </c>
      <c r="N80" s="194">
        <v>140</v>
      </c>
      <c r="O80" s="194">
        <v>90</v>
      </c>
      <c r="P80" s="194">
        <v>130</v>
      </c>
      <c r="Q80" s="194">
        <f t="shared" si="1"/>
        <v>670</v>
      </c>
      <c r="R80" s="206" t="s">
        <v>109</v>
      </c>
      <c r="S80" s="206" t="s">
        <v>110</v>
      </c>
      <c r="T80" s="206" t="s">
        <v>109</v>
      </c>
      <c r="U80" s="206" t="s">
        <v>111</v>
      </c>
      <c r="V80" s="206" t="s">
        <v>117</v>
      </c>
      <c r="W80" s="206" t="s">
        <v>111</v>
      </c>
      <c r="X80" s="207"/>
      <c r="Y80" s="208"/>
    </row>
    <row r="81" spans="1:25" s="137" customFormat="1" x14ac:dyDescent="0.15">
      <c r="A81" s="181">
        <v>78</v>
      </c>
      <c r="B81" s="182" t="s">
        <v>205</v>
      </c>
      <c r="C81" s="183" t="s">
        <v>127</v>
      </c>
      <c r="D81" s="183" t="s">
        <v>134</v>
      </c>
      <c r="E81" s="184" t="s">
        <v>106</v>
      </c>
      <c r="F81" s="184">
        <v>280</v>
      </c>
      <c r="G81" s="184" t="s">
        <v>135</v>
      </c>
      <c r="H81" s="184">
        <v>60</v>
      </c>
      <c r="I81" s="184">
        <v>15</v>
      </c>
      <c r="J81" s="193" t="s">
        <v>108</v>
      </c>
      <c r="K81" s="194">
        <v>110</v>
      </c>
      <c r="L81" s="194">
        <v>150</v>
      </c>
      <c r="M81" s="194">
        <v>130</v>
      </c>
      <c r="N81" s="194">
        <v>140</v>
      </c>
      <c r="O81" s="194">
        <v>100</v>
      </c>
      <c r="P81" s="194">
        <v>160</v>
      </c>
      <c r="Q81" s="194">
        <f t="shared" si="1"/>
        <v>790</v>
      </c>
      <c r="R81" s="206" t="s">
        <v>109</v>
      </c>
      <c r="S81" s="206" t="s">
        <v>111</v>
      </c>
      <c r="T81" s="206" t="s">
        <v>110</v>
      </c>
      <c r="U81" s="206" t="s">
        <v>110</v>
      </c>
      <c r="V81" s="206" t="s">
        <v>117</v>
      </c>
      <c r="W81" s="206" t="s">
        <v>110</v>
      </c>
      <c r="X81" s="207"/>
      <c r="Y81" s="208"/>
    </row>
    <row r="82" spans="1:25" s="137" customFormat="1" x14ac:dyDescent="0.15">
      <c r="A82" s="181">
        <v>79</v>
      </c>
      <c r="B82" s="182" t="s">
        <v>206</v>
      </c>
      <c r="C82" s="183" t="s">
        <v>127</v>
      </c>
      <c r="D82" s="183" t="s">
        <v>137</v>
      </c>
      <c r="E82" s="184" t="s">
        <v>106</v>
      </c>
      <c r="F82" s="184">
        <v>280</v>
      </c>
      <c r="G82" s="184" t="s">
        <v>138</v>
      </c>
      <c r="H82" s="184">
        <v>50</v>
      </c>
      <c r="I82" s="184">
        <v>15</v>
      </c>
      <c r="J82" s="193" t="s">
        <v>123</v>
      </c>
      <c r="K82" s="194">
        <v>110</v>
      </c>
      <c r="L82" s="194">
        <v>110</v>
      </c>
      <c r="M82" s="194">
        <v>150</v>
      </c>
      <c r="N82" s="194">
        <v>130</v>
      </c>
      <c r="O82" s="194">
        <v>100</v>
      </c>
      <c r="P82" s="194">
        <v>140</v>
      </c>
      <c r="Q82" s="194">
        <f t="shared" si="1"/>
        <v>740</v>
      </c>
      <c r="R82" s="206" t="s">
        <v>109</v>
      </c>
      <c r="S82" s="206" t="s">
        <v>110</v>
      </c>
      <c r="T82" s="206" t="s">
        <v>111</v>
      </c>
      <c r="U82" s="206" t="s">
        <v>110</v>
      </c>
      <c r="V82" s="206" t="s">
        <v>117</v>
      </c>
      <c r="W82" s="206" t="s">
        <v>111</v>
      </c>
      <c r="X82" s="207"/>
      <c r="Y82" s="208"/>
    </row>
    <row r="83" spans="1:25" s="137" customFormat="1" x14ac:dyDescent="0.15">
      <c r="A83" s="181">
        <v>80</v>
      </c>
      <c r="B83" s="182" t="s">
        <v>207</v>
      </c>
      <c r="C83" s="183" t="s">
        <v>127</v>
      </c>
      <c r="D83" s="183" t="s">
        <v>140</v>
      </c>
      <c r="E83" s="184" t="s">
        <v>106</v>
      </c>
      <c r="F83" s="184">
        <v>280</v>
      </c>
      <c r="G83" s="184" t="s">
        <v>138</v>
      </c>
      <c r="H83" s="184">
        <v>25</v>
      </c>
      <c r="I83" s="184">
        <v>14</v>
      </c>
      <c r="J83" s="193" t="s">
        <v>108</v>
      </c>
      <c r="K83" s="194">
        <v>110</v>
      </c>
      <c r="L83" s="194">
        <v>130</v>
      </c>
      <c r="M83" s="194">
        <v>130</v>
      </c>
      <c r="N83" s="194">
        <v>140</v>
      </c>
      <c r="O83" s="194">
        <v>100</v>
      </c>
      <c r="P83" s="194">
        <v>80</v>
      </c>
      <c r="Q83" s="194">
        <f t="shared" si="1"/>
        <v>690</v>
      </c>
      <c r="R83" s="206" t="s">
        <v>109</v>
      </c>
      <c r="S83" s="206" t="s">
        <v>110</v>
      </c>
      <c r="T83" s="206" t="s">
        <v>110</v>
      </c>
      <c r="U83" s="206" t="s">
        <v>111</v>
      </c>
      <c r="V83" s="206" t="s">
        <v>117</v>
      </c>
      <c r="W83" s="206" t="s">
        <v>117</v>
      </c>
      <c r="X83" s="207"/>
      <c r="Y83" s="208"/>
    </row>
    <row r="84" spans="1:25" s="137" customFormat="1" x14ac:dyDescent="0.15">
      <c r="A84" s="181">
        <v>81</v>
      </c>
      <c r="B84" s="182" t="s">
        <v>208</v>
      </c>
      <c r="C84" s="183" t="s">
        <v>127</v>
      </c>
      <c r="D84" s="183" t="s">
        <v>142</v>
      </c>
      <c r="E84" s="184" t="s">
        <v>106</v>
      </c>
      <c r="F84" s="184">
        <v>280</v>
      </c>
      <c r="G84" s="184" t="s">
        <v>143</v>
      </c>
      <c r="H84" s="184">
        <v>50</v>
      </c>
      <c r="I84" s="184">
        <v>14</v>
      </c>
      <c r="J84" s="193" t="s">
        <v>108</v>
      </c>
      <c r="K84" s="194">
        <v>150</v>
      </c>
      <c r="L84" s="194">
        <v>120</v>
      </c>
      <c r="M84" s="194">
        <v>130</v>
      </c>
      <c r="N84" s="194">
        <v>130</v>
      </c>
      <c r="O84" s="194">
        <v>100</v>
      </c>
      <c r="P84" s="194">
        <v>150</v>
      </c>
      <c r="Q84" s="194">
        <f t="shared" si="1"/>
        <v>780</v>
      </c>
      <c r="R84" s="206" t="s">
        <v>111</v>
      </c>
      <c r="S84" s="206" t="s">
        <v>109</v>
      </c>
      <c r="T84" s="206" t="s">
        <v>110</v>
      </c>
      <c r="U84" s="206" t="s">
        <v>110</v>
      </c>
      <c r="V84" s="206" t="s">
        <v>117</v>
      </c>
      <c r="W84" s="206" t="s">
        <v>111</v>
      </c>
      <c r="X84" s="207"/>
      <c r="Y84" s="208"/>
    </row>
    <row r="85" spans="1:25" s="137" customFormat="1" x14ac:dyDescent="0.15">
      <c r="A85" s="181">
        <v>82</v>
      </c>
      <c r="B85" s="182" t="s">
        <v>209</v>
      </c>
      <c r="C85" s="183" t="s">
        <v>127</v>
      </c>
      <c r="D85" s="183" t="s">
        <v>145</v>
      </c>
      <c r="E85" s="184" t="s">
        <v>106</v>
      </c>
      <c r="F85" s="184">
        <v>280</v>
      </c>
      <c r="G85" s="184"/>
      <c r="H85" s="184"/>
      <c r="I85" s="184"/>
      <c r="J85" s="193"/>
      <c r="K85" s="194"/>
      <c r="L85" s="194"/>
      <c r="M85" s="194"/>
      <c r="N85" s="194"/>
      <c r="O85" s="194"/>
      <c r="P85" s="194"/>
      <c r="Q85" s="194" t="str">
        <f t="shared" si="1"/>
        <v/>
      </c>
      <c r="R85" s="206" t="s">
        <v>109</v>
      </c>
      <c r="S85" s="206" t="s">
        <v>109</v>
      </c>
      <c r="T85" s="206" t="s">
        <v>110</v>
      </c>
      <c r="U85" s="206" t="s">
        <v>110</v>
      </c>
      <c r="V85" s="206" t="s">
        <v>117</v>
      </c>
      <c r="W85" s="206" t="s">
        <v>111</v>
      </c>
      <c r="X85" s="207"/>
      <c r="Y85" s="208"/>
    </row>
    <row r="86" spans="1:25" s="137" customFormat="1" x14ac:dyDescent="0.15">
      <c r="A86" s="181">
        <v>83</v>
      </c>
      <c r="B86" s="182" t="s">
        <v>210</v>
      </c>
      <c r="C86" s="183" t="s">
        <v>127</v>
      </c>
      <c r="D86" s="183" t="s">
        <v>145</v>
      </c>
      <c r="E86" s="184" t="s">
        <v>106</v>
      </c>
      <c r="F86" s="184">
        <v>280</v>
      </c>
      <c r="G86" s="184"/>
      <c r="H86" s="184"/>
      <c r="I86" s="184"/>
      <c r="J86" s="193"/>
      <c r="K86" s="194"/>
      <c r="L86" s="194"/>
      <c r="M86" s="194"/>
      <c r="N86" s="194"/>
      <c r="O86" s="194"/>
      <c r="P86" s="194"/>
      <c r="Q86" s="194" t="str">
        <f t="shared" si="1"/>
        <v/>
      </c>
      <c r="R86" s="206" t="s">
        <v>109</v>
      </c>
      <c r="S86" s="206" t="s">
        <v>109</v>
      </c>
      <c r="T86" s="206" t="s">
        <v>110</v>
      </c>
      <c r="U86" s="206" t="s">
        <v>110</v>
      </c>
      <c r="V86" s="206" t="s">
        <v>117</v>
      </c>
      <c r="W86" s="206" t="s">
        <v>111</v>
      </c>
      <c r="X86" s="207"/>
      <c r="Y86" s="208"/>
    </row>
    <row r="87" spans="1:25" s="137" customFormat="1" x14ac:dyDescent="0.15">
      <c r="A87" s="181">
        <v>84</v>
      </c>
      <c r="B87" s="182" t="s">
        <v>211</v>
      </c>
      <c r="C87" s="183" t="s">
        <v>130</v>
      </c>
      <c r="D87" s="183" t="s">
        <v>105</v>
      </c>
      <c r="E87" s="184" t="s">
        <v>106</v>
      </c>
      <c r="F87" s="184">
        <v>290</v>
      </c>
      <c r="G87" s="184" t="s">
        <v>107</v>
      </c>
      <c r="H87" s="184">
        <v>35</v>
      </c>
      <c r="I87" s="184">
        <v>12</v>
      </c>
      <c r="J87" s="193" t="s">
        <v>108</v>
      </c>
      <c r="K87" s="194">
        <v>90</v>
      </c>
      <c r="L87" s="194">
        <v>120</v>
      </c>
      <c r="M87" s="194">
        <v>100</v>
      </c>
      <c r="N87" s="194">
        <v>13</v>
      </c>
      <c r="O87" s="194">
        <v>100</v>
      </c>
      <c r="P87" s="194">
        <v>130</v>
      </c>
      <c r="Q87" s="194">
        <f t="shared" si="1"/>
        <v>553</v>
      </c>
      <c r="R87" s="206" t="s">
        <v>117</v>
      </c>
      <c r="S87" s="206" t="s">
        <v>110</v>
      </c>
      <c r="T87" s="206" t="s">
        <v>109</v>
      </c>
      <c r="U87" s="206" t="s">
        <v>111</v>
      </c>
      <c r="V87" s="206" t="s">
        <v>109</v>
      </c>
      <c r="W87" s="206" t="s">
        <v>111</v>
      </c>
      <c r="X87" s="207"/>
      <c r="Y87" s="208"/>
    </row>
    <row r="88" spans="1:25" s="137" customFormat="1" x14ac:dyDescent="0.15">
      <c r="A88" s="181">
        <v>85</v>
      </c>
      <c r="B88" s="182" t="s">
        <v>212</v>
      </c>
      <c r="C88" s="183" t="s">
        <v>130</v>
      </c>
      <c r="D88" s="183" t="s">
        <v>113</v>
      </c>
      <c r="E88" s="184" t="s">
        <v>106</v>
      </c>
      <c r="F88" s="184">
        <v>290</v>
      </c>
      <c r="G88" s="184" t="s">
        <v>114</v>
      </c>
      <c r="H88" s="184">
        <v>35</v>
      </c>
      <c r="I88" s="184">
        <v>14</v>
      </c>
      <c r="J88" s="193" t="s">
        <v>115</v>
      </c>
      <c r="K88" s="194">
        <v>90</v>
      </c>
      <c r="L88" s="194">
        <v>170</v>
      </c>
      <c r="M88" s="194">
        <v>110</v>
      </c>
      <c r="N88" s="194">
        <v>90</v>
      </c>
      <c r="O88" s="194">
        <v>80</v>
      </c>
      <c r="P88" s="194">
        <v>130</v>
      </c>
      <c r="Q88" s="194">
        <f t="shared" si="1"/>
        <v>670</v>
      </c>
      <c r="R88" s="206" t="s">
        <v>117</v>
      </c>
      <c r="S88" s="206" t="s">
        <v>116</v>
      </c>
      <c r="T88" s="206" t="s">
        <v>109</v>
      </c>
      <c r="U88" s="206" t="s">
        <v>110</v>
      </c>
      <c r="V88" s="206" t="s">
        <v>117</v>
      </c>
      <c r="W88" s="206" t="s">
        <v>111</v>
      </c>
      <c r="X88" s="207"/>
      <c r="Y88" s="208"/>
    </row>
    <row r="89" spans="1:25" s="137" customFormat="1" x14ac:dyDescent="0.15">
      <c r="A89" s="181">
        <v>86</v>
      </c>
      <c r="B89" s="182" t="s">
        <v>213</v>
      </c>
      <c r="C89" s="183" t="s">
        <v>130</v>
      </c>
      <c r="D89" s="183" t="s">
        <v>119</v>
      </c>
      <c r="E89" s="184" t="s">
        <v>106</v>
      </c>
      <c r="F89" s="184">
        <v>290</v>
      </c>
      <c r="G89" s="184" t="s">
        <v>120</v>
      </c>
      <c r="H89" s="184">
        <v>40</v>
      </c>
      <c r="I89" s="184">
        <v>11</v>
      </c>
      <c r="J89" s="193" t="s">
        <v>108</v>
      </c>
      <c r="K89" s="194">
        <v>70</v>
      </c>
      <c r="L89" s="194">
        <v>110</v>
      </c>
      <c r="M89" s="194">
        <v>90</v>
      </c>
      <c r="N89" s="194">
        <v>150</v>
      </c>
      <c r="O89" s="194">
        <v>120</v>
      </c>
      <c r="P89" s="194">
        <v>130</v>
      </c>
      <c r="Q89" s="194">
        <f t="shared" si="1"/>
        <v>670</v>
      </c>
      <c r="R89" s="206" t="s">
        <v>117</v>
      </c>
      <c r="S89" s="206" t="s">
        <v>110</v>
      </c>
      <c r="T89" s="206" t="s">
        <v>117</v>
      </c>
      <c r="U89" s="206" t="s">
        <v>111</v>
      </c>
      <c r="V89" s="206" t="s">
        <v>110</v>
      </c>
      <c r="W89" s="206" t="s">
        <v>111</v>
      </c>
      <c r="X89" s="207"/>
      <c r="Y89" s="208"/>
    </row>
    <row r="90" spans="1:25" s="137" customFormat="1" x14ac:dyDescent="0.15">
      <c r="A90" s="181">
        <v>87</v>
      </c>
      <c r="B90" s="182" t="s">
        <v>214</v>
      </c>
      <c r="C90" s="183" t="s">
        <v>130</v>
      </c>
      <c r="D90" s="183" t="s">
        <v>122</v>
      </c>
      <c r="E90" s="184" t="s">
        <v>106</v>
      </c>
      <c r="F90" s="184">
        <v>290</v>
      </c>
      <c r="G90" s="184" t="s">
        <v>107</v>
      </c>
      <c r="H90" s="184">
        <v>45</v>
      </c>
      <c r="I90" s="184">
        <v>10</v>
      </c>
      <c r="J90" s="193" t="s">
        <v>123</v>
      </c>
      <c r="K90" s="194">
        <v>50</v>
      </c>
      <c r="L90" s="194">
        <v>100</v>
      </c>
      <c r="M90" s="194">
        <v>80</v>
      </c>
      <c r="N90" s="194">
        <v>140</v>
      </c>
      <c r="O90" s="194">
        <v>130</v>
      </c>
      <c r="P90" s="194">
        <v>170</v>
      </c>
      <c r="Q90" s="194">
        <f t="shared" si="1"/>
        <v>670</v>
      </c>
      <c r="R90" s="206" t="s">
        <v>117</v>
      </c>
      <c r="S90" s="206" t="s">
        <v>117</v>
      </c>
      <c r="T90" s="206" t="s">
        <v>109</v>
      </c>
      <c r="U90" s="206" t="s">
        <v>111</v>
      </c>
      <c r="V90" s="206" t="s">
        <v>110</v>
      </c>
      <c r="W90" s="206" t="s">
        <v>116</v>
      </c>
      <c r="X90" s="207"/>
      <c r="Y90" s="208"/>
    </row>
    <row r="91" spans="1:25" s="137" customFormat="1" x14ac:dyDescent="0.15">
      <c r="A91" s="181">
        <v>88</v>
      </c>
      <c r="B91" s="182" t="s">
        <v>215</v>
      </c>
      <c r="C91" s="183" t="s">
        <v>130</v>
      </c>
      <c r="D91" s="183" t="s">
        <v>125</v>
      </c>
      <c r="E91" s="184" t="s">
        <v>106</v>
      </c>
      <c r="F91" s="184">
        <v>290</v>
      </c>
      <c r="G91" s="184" t="s">
        <v>114</v>
      </c>
      <c r="H91" s="184">
        <v>45</v>
      </c>
      <c r="I91" s="184">
        <v>12</v>
      </c>
      <c r="J91" s="193" t="s">
        <v>115</v>
      </c>
      <c r="K91" s="194">
        <v>110</v>
      </c>
      <c r="L91" s="194">
        <v>120</v>
      </c>
      <c r="M91" s="194">
        <v>100</v>
      </c>
      <c r="N91" s="194">
        <v>120</v>
      </c>
      <c r="O91" s="194">
        <v>90</v>
      </c>
      <c r="P91" s="194">
        <v>130</v>
      </c>
      <c r="Q91" s="194">
        <f t="shared" si="1"/>
        <v>670</v>
      </c>
      <c r="R91" s="206" t="s">
        <v>109</v>
      </c>
      <c r="S91" s="206" t="s">
        <v>110</v>
      </c>
      <c r="T91" s="206" t="s">
        <v>109</v>
      </c>
      <c r="U91" s="206" t="s">
        <v>110</v>
      </c>
      <c r="V91" s="206" t="s">
        <v>109</v>
      </c>
      <c r="W91" s="206" t="s">
        <v>111</v>
      </c>
      <c r="X91" s="207"/>
      <c r="Y91" s="208"/>
    </row>
    <row r="92" spans="1:25" s="137" customFormat="1" x14ac:dyDescent="0.15">
      <c r="A92" s="181">
        <v>89</v>
      </c>
      <c r="B92" s="182" t="s">
        <v>216</v>
      </c>
      <c r="C92" s="183" t="s">
        <v>130</v>
      </c>
      <c r="D92" s="183" t="s">
        <v>127</v>
      </c>
      <c r="E92" s="184" t="s">
        <v>106</v>
      </c>
      <c r="F92" s="184">
        <v>290</v>
      </c>
      <c r="G92" s="184" t="s">
        <v>114</v>
      </c>
      <c r="H92" s="184">
        <v>35</v>
      </c>
      <c r="I92" s="184">
        <v>12</v>
      </c>
      <c r="J92" s="193" t="s">
        <v>128</v>
      </c>
      <c r="K92" s="194">
        <v>90</v>
      </c>
      <c r="L92" s="194">
        <v>110</v>
      </c>
      <c r="M92" s="194">
        <v>120</v>
      </c>
      <c r="N92" s="194">
        <v>120</v>
      </c>
      <c r="O92" s="194">
        <v>100</v>
      </c>
      <c r="P92" s="194">
        <v>130</v>
      </c>
      <c r="Q92" s="194">
        <f t="shared" si="1"/>
        <v>670</v>
      </c>
      <c r="R92" s="206" t="s">
        <v>117</v>
      </c>
      <c r="S92" s="206" t="s">
        <v>110</v>
      </c>
      <c r="T92" s="206" t="s">
        <v>110</v>
      </c>
      <c r="U92" s="206" t="s">
        <v>110</v>
      </c>
      <c r="V92" s="206" t="s">
        <v>109</v>
      </c>
      <c r="W92" s="206" t="s">
        <v>111</v>
      </c>
      <c r="X92" s="207"/>
      <c r="Y92" s="208"/>
    </row>
    <row r="93" spans="1:25" s="137" customFormat="1" x14ac:dyDescent="0.15">
      <c r="A93" s="181">
        <v>90</v>
      </c>
      <c r="B93" s="182" t="s">
        <v>130</v>
      </c>
      <c r="C93" s="183" t="s">
        <v>130</v>
      </c>
      <c r="D93" s="183" t="s">
        <v>130</v>
      </c>
      <c r="E93" s="184" t="s">
        <v>106</v>
      </c>
      <c r="F93" s="184">
        <v>290</v>
      </c>
      <c r="G93" s="184" t="s">
        <v>120</v>
      </c>
      <c r="H93" s="184">
        <v>35</v>
      </c>
      <c r="I93" s="184">
        <v>12</v>
      </c>
      <c r="J93" s="193" t="s">
        <v>128</v>
      </c>
      <c r="K93" s="194">
        <v>80</v>
      </c>
      <c r="L93" s="194">
        <v>120</v>
      </c>
      <c r="M93" s="194">
        <v>100</v>
      </c>
      <c r="N93" s="194">
        <v>130</v>
      </c>
      <c r="O93" s="194">
        <v>100</v>
      </c>
      <c r="P93" s="194">
        <v>140</v>
      </c>
      <c r="Q93" s="194">
        <f t="shared" si="1"/>
        <v>670</v>
      </c>
      <c r="R93" s="206" t="s">
        <v>117</v>
      </c>
      <c r="S93" s="206" t="s">
        <v>110</v>
      </c>
      <c r="T93" s="206" t="s">
        <v>109</v>
      </c>
      <c r="U93" s="206" t="s">
        <v>110</v>
      </c>
      <c r="V93" s="206" t="s">
        <v>109</v>
      </c>
      <c r="W93" s="206" t="s">
        <v>111</v>
      </c>
      <c r="X93" s="207"/>
      <c r="Y93" s="208"/>
    </row>
    <row r="94" spans="1:25" s="137" customFormat="1" x14ac:dyDescent="0.15">
      <c r="A94" s="181">
        <v>91</v>
      </c>
      <c r="B94" s="182" t="s">
        <v>217</v>
      </c>
      <c r="C94" s="183" t="s">
        <v>130</v>
      </c>
      <c r="D94" s="183" t="s">
        <v>132</v>
      </c>
      <c r="E94" s="184" t="s">
        <v>106</v>
      </c>
      <c r="F94" s="184">
        <v>290</v>
      </c>
      <c r="G94" s="184" t="s">
        <v>120</v>
      </c>
      <c r="H94" s="184">
        <v>40</v>
      </c>
      <c r="I94" s="184">
        <v>12</v>
      </c>
      <c r="J94" s="193" t="s">
        <v>115</v>
      </c>
      <c r="K94" s="194">
        <v>70</v>
      </c>
      <c r="L94" s="194">
        <v>140</v>
      </c>
      <c r="M94" s="194">
        <v>90</v>
      </c>
      <c r="N94" s="194">
        <v>140</v>
      </c>
      <c r="O94" s="194">
        <v>100</v>
      </c>
      <c r="P94" s="194">
        <v>130</v>
      </c>
      <c r="Q94" s="194">
        <f t="shared" si="1"/>
        <v>670</v>
      </c>
      <c r="R94" s="206" t="s">
        <v>117</v>
      </c>
      <c r="S94" s="206" t="s">
        <v>111</v>
      </c>
      <c r="T94" s="206" t="s">
        <v>117</v>
      </c>
      <c r="U94" s="206" t="s">
        <v>111</v>
      </c>
      <c r="V94" s="206" t="s">
        <v>109</v>
      </c>
      <c r="W94" s="206" t="s">
        <v>111</v>
      </c>
      <c r="X94" s="207"/>
      <c r="Y94" s="208"/>
    </row>
    <row r="95" spans="1:25" s="137" customFormat="1" x14ac:dyDescent="0.15">
      <c r="A95" s="181">
        <v>92</v>
      </c>
      <c r="B95" s="182" t="s">
        <v>218</v>
      </c>
      <c r="C95" s="183" t="s">
        <v>130</v>
      </c>
      <c r="D95" s="183" t="s">
        <v>134</v>
      </c>
      <c r="E95" s="184" t="s">
        <v>106</v>
      </c>
      <c r="F95" s="184">
        <v>290</v>
      </c>
      <c r="G95" s="184" t="s">
        <v>135</v>
      </c>
      <c r="H95" s="184">
        <v>35</v>
      </c>
      <c r="I95" s="184">
        <v>13</v>
      </c>
      <c r="J95" s="193" t="s">
        <v>108</v>
      </c>
      <c r="K95" s="194">
        <v>100</v>
      </c>
      <c r="L95" s="194">
        <v>130</v>
      </c>
      <c r="M95" s="194">
        <v>110</v>
      </c>
      <c r="N95" s="194">
        <v>140</v>
      </c>
      <c r="O95" s="194">
        <v>110</v>
      </c>
      <c r="P95" s="194">
        <v>160</v>
      </c>
      <c r="Q95" s="194">
        <f t="shared" si="1"/>
        <v>750</v>
      </c>
      <c r="R95" s="206" t="s">
        <v>117</v>
      </c>
      <c r="S95" s="206" t="s">
        <v>110</v>
      </c>
      <c r="T95" s="206" t="s">
        <v>109</v>
      </c>
      <c r="U95" s="206" t="s">
        <v>111</v>
      </c>
      <c r="V95" s="206" t="s">
        <v>109</v>
      </c>
      <c r="W95" s="206" t="s">
        <v>116</v>
      </c>
      <c r="X95" s="207"/>
      <c r="Y95" s="208"/>
    </row>
    <row r="96" spans="1:25" s="137" customFormat="1" x14ac:dyDescent="0.15">
      <c r="A96" s="181">
        <v>93</v>
      </c>
      <c r="B96" s="182" t="s">
        <v>219</v>
      </c>
      <c r="C96" s="183" t="s">
        <v>130</v>
      </c>
      <c r="D96" s="183" t="s">
        <v>137</v>
      </c>
      <c r="E96" s="184" t="s">
        <v>106</v>
      </c>
      <c r="F96" s="184">
        <v>290</v>
      </c>
      <c r="G96" s="184" t="s">
        <v>138</v>
      </c>
      <c r="H96" s="184">
        <v>30</v>
      </c>
      <c r="I96" s="184">
        <v>13</v>
      </c>
      <c r="J96" s="193" t="s">
        <v>123</v>
      </c>
      <c r="K96" s="194">
        <v>100</v>
      </c>
      <c r="L96" s="194">
        <v>130</v>
      </c>
      <c r="M96" s="194">
        <v>130</v>
      </c>
      <c r="N96" s="194">
        <v>130</v>
      </c>
      <c r="O96" s="194">
        <v>110</v>
      </c>
      <c r="P96" s="194">
        <v>140</v>
      </c>
      <c r="Q96" s="194">
        <f t="shared" si="1"/>
        <v>740</v>
      </c>
      <c r="R96" s="206" t="s">
        <v>117</v>
      </c>
      <c r="S96" s="206" t="s">
        <v>110</v>
      </c>
      <c r="T96" s="206" t="s">
        <v>110</v>
      </c>
      <c r="U96" s="206" t="s">
        <v>111</v>
      </c>
      <c r="V96" s="206" t="s">
        <v>109</v>
      </c>
      <c r="W96" s="206" t="s">
        <v>111</v>
      </c>
      <c r="X96" s="207"/>
      <c r="Y96" s="208"/>
    </row>
    <row r="97" spans="1:25" s="137" customFormat="1" x14ac:dyDescent="0.15">
      <c r="A97" s="181">
        <v>94</v>
      </c>
      <c r="B97" s="182" t="s">
        <v>220</v>
      </c>
      <c r="C97" s="183" t="s">
        <v>130</v>
      </c>
      <c r="D97" s="183" t="s">
        <v>140</v>
      </c>
      <c r="E97" s="184" t="s">
        <v>106</v>
      </c>
      <c r="F97" s="184">
        <v>290</v>
      </c>
      <c r="G97" s="184" t="s">
        <v>138</v>
      </c>
      <c r="H97" s="184">
        <v>35</v>
      </c>
      <c r="I97" s="184">
        <v>12</v>
      </c>
      <c r="J97" s="193" t="s">
        <v>108</v>
      </c>
      <c r="K97" s="194">
        <v>100</v>
      </c>
      <c r="L97" s="194">
        <v>150</v>
      </c>
      <c r="M97" s="194">
        <v>110</v>
      </c>
      <c r="N97" s="194">
        <v>140</v>
      </c>
      <c r="O97" s="194">
        <v>110</v>
      </c>
      <c r="P97" s="194">
        <v>80</v>
      </c>
      <c r="Q97" s="194">
        <f t="shared" si="1"/>
        <v>690</v>
      </c>
      <c r="R97" s="206" t="s">
        <v>117</v>
      </c>
      <c r="S97" s="206" t="s">
        <v>111</v>
      </c>
      <c r="T97" s="206" t="s">
        <v>109</v>
      </c>
      <c r="U97" s="206" t="s">
        <v>111</v>
      </c>
      <c r="V97" s="206" t="s">
        <v>109</v>
      </c>
      <c r="W97" s="206" t="s">
        <v>111</v>
      </c>
      <c r="X97" s="207"/>
      <c r="Y97" s="208"/>
    </row>
    <row r="98" spans="1:25" s="137" customFormat="1" x14ac:dyDescent="0.15">
      <c r="A98" s="181">
        <v>95</v>
      </c>
      <c r="B98" s="182" t="s">
        <v>221</v>
      </c>
      <c r="C98" s="183" t="s">
        <v>130</v>
      </c>
      <c r="D98" s="183" t="s">
        <v>142</v>
      </c>
      <c r="E98" s="184" t="s">
        <v>106</v>
      </c>
      <c r="F98" s="184">
        <v>290</v>
      </c>
      <c r="G98" s="184" t="s">
        <v>143</v>
      </c>
      <c r="H98" s="184">
        <v>35</v>
      </c>
      <c r="I98" s="184">
        <v>12</v>
      </c>
      <c r="J98" s="193" t="s">
        <v>108</v>
      </c>
      <c r="K98" s="194">
        <v>140</v>
      </c>
      <c r="L98" s="194">
        <v>120</v>
      </c>
      <c r="M98" s="194">
        <v>110</v>
      </c>
      <c r="N98" s="194">
        <v>130</v>
      </c>
      <c r="O98" s="194">
        <v>110</v>
      </c>
      <c r="P98" s="194">
        <v>150</v>
      </c>
      <c r="Q98" s="194">
        <f t="shared" si="1"/>
        <v>760</v>
      </c>
      <c r="R98" s="206" t="s">
        <v>110</v>
      </c>
      <c r="S98" s="206" t="s">
        <v>117</v>
      </c>
      <c r="T98" s="206" t="s">
        <v>109</v>
      </c>
      <c r="U98" s="206" t="s">
        <v>110</v>
      </c>
      <c r="V98" s="206" t="s">
        <v>109</v>
      </c>
      <c r="W98" s="206" t="s">
        <v>116</v>
      </c>
      <c r="X98" s="207"/>
      <c r="Y98" s="208"/>
    </row>
    <row r="99" spans="1:25" s="137" customFormat="1" x14ac:dyDescent="0.15">
      <c r="A99" s="181">
        <v>96</v>
      </c>
      <c r="B99" s="182" t="s">
        <v>222</v>
      </c>
      <c r="C99" s="183" t="s">
        <v>130</v>
      </c>
      <c r="D99" s="183" t="s">
        <v>145</v>
      </c>
      <c r="E99" s="184" t="s">
        <v>106</v>
      </c>
      <c r="F99" s="184">
        <v>290</v>
      </c>
      <c r="G99" s="184"/>
      <c r="H99" s="184"/>
      <c r="I99" s="184"/>
      <c r="J99" s="193"/>
      <c r="K99" s="194"/>
      <c r="L99" s="194"/>
      <c r="M99" s="194"/>
      <c r="N99" s="194"/>
      <c r="O99" s="194"/>
      <c r="P99" s="194"/>
      <c r="Q99" s="194" t="str">
        <f t="shared" si="1"/>
        <v/>
      </c>
      <c r="R99" s="206" t="s">
        <v>117</v>
      </c>
      <c r="S99" s="206" t="s">
        <v>110</v>
      </c>
      <c r="T99" s="206" t="s">
        <v>109</v>
      </c>
      <c r="U99" s="206" t="s">
        <v>110</v>
      </c>
      <c r="V99" s="206" t="s">
        <v>109</v>
      </c>
      <c r="W99" s="206" t="s">
        <v>111</v>
      </c>
      <c r="X99" s="207"/>
      <c r="Y99" s="208"/>
    </row>
    <row r="100" spans="1:25" s="137" customFormat="1" x14ac:dyDescent="0.15">
      <c r="A100" s="181">
        <v>97</v>
      </c>
      <c r="B100" s="182" t="s">
        <v>223</v>
      </c>
      <c r="C100" s="183" t="s">
        <v>130</v>
      </c>
      <c r="D100" s="183" t="s">
        <v>145</v>
      </c>
      <c r="E100" s="184" t="s">
        <v>106</v>
      </c>
      <c r="F100" s="184">
        <v>290</v>
      </c>
      <c r="G100" s="184"/>
      <c r="H100" s="184"/>
      <c r="I100" s="184"/>
      <c r="J100" s="193"/>
      <c r="K100" s="194"/>
      <c r="L100" s="194"/>
      <c r="M100" s="194"/>
      <c r="N100" s="194"/>
      <c r="O100" s="194"/>
      <c r="P100" s="194"/>
      <c r="Q100" s="194" t="str">
        <f t="shared" si="1"/>
        <v/>
      </c>
      <c r="R100" s="206" t="s">
        <v>117</v>
      </c>
      <c r="S100" s="206" t="s">
        <v>110</v>
      </c>
      <c r="T100" s="206" t="s">
        <v>109</v>
      </c>
      <c r="U100" s="206" t="s">
        <v>110</v>
      </c>
      <c r="V100" s="206" t="s">
        <v>109</v>
      </c>
      <c r="W100" s="206" t="s">
        <v>111</v>
      </c>
      <c r="X100" s="207"/>
      <c r="Y100" s="208"/>
    </row>
    <row r="101" spans="1:25" s="137" customFormat="1" x14ac:dyDescent="0.15">
      <c r="A101" s="181">
        <v>98</v>
      </c>
      <c r="B101" s="182" t="s">
        <v>224</v>
      </c>
      <c r="C101" s="183" t="s">
        <v>130</v>
      </c>
      <c r="D101" s="183" t="s">
        <v>145</v>
      </c>
      <c r="E101" s="184" t="s">
        <v>106</v>
      </c>
      <c r="F101" s="184">
        <v>290</v>
      </c>
      <c r="G101" s="184"/>
      <c r="H101" s="184"/>
      <c r="I101" s="184"/>
      <c r="J101" s="193"/>
      <c r="K101" s="194"/>
      <c r="L101" s="194"/>
      <c r="M101" s="194"/>
      <c r="N101" s="194"/>
      <c r="O101" s="194"/>
      <c r="P101" s="194"/>
      <c r="Q101" s="194" t="str">
        <f t="shared" si="1"/>
        <v/>
      </c>
      <c r="R101" s="206" t="s">
        <v>117</v>
      </c>
      <c r="S101" s="206" t="s">
        <v>110</v>
      </c>
      <c r="T101" s="206" t="s">
        <v>109</v>
      </c>
      <c r="U101" s="206" t="s">
        <v>110</v>
      </c>
      <c r="V101" s="206" t="s">
        <v>109</v>
      </c>
      <c r="W101" s="206" t="s">
        <v>111</v>
      </c>
      <c r="X101" s="207"/>
      <c r="Y101" s="208"/>
    </row>
    <row r="102" spans="1:25" s="137" customFormat="1" x14ac:dyDescent="0.15">
      <c r="A102" s="181">
        <v>99</v>
      </c>
      <c r="B102" s="182" t="s">
        <v>225</v>
      </c>
      <c r="C102" s="183" t="s">
        <v>132</v>
      </c>
      <c r="D102" s="183" t="s">
        <v>105</v>
      </c>
      <c r="E102" s="184" t="s">
        <v>106</v>
      </c>
      <c r="F102" s="184">
        <v>260</v>
      </c>
      <c r="G102" s="184" t="s">
        <v>107</v>
      </c>
      <c r="H102" s="184">
        <v>55</v>
      </c>
      <c r="I102" s="184">
        <v>10</v>
      </c>
      <c r="J102" s="193" t="s">
        <v>108</v>
      </c>
      <c r="K102" s="194">
        <v>90</v>
      </c>
      <c r="L102" s="194">
        <v>130</v>
      </c>
      <c r="M102" s="194">
        <v>90</v>
      </c>
      <c r="N102" s="194">
        <v>130</v>
      </c>
      <c r="O102" s="194">
        <v>120</v>
      </c>
      <c r="P102" s="194">
        <v>120</v>
      </c>
      <c r="Q102" s="194">
        <f t="shared" si="1"/>
        <v>680</v>
      </c>
      <c r="R102" s="206" t="s">
        <v>117</v>
      </c>
      <c r="S102" s="206" t="s">
        <v>111</v>
      </c>
      <c r="T102" s="206" t="s">
        <v>117</v>
      </c>
      <c r="U102" s="206" t="s">
        <v>111</v>
      </c>
      <c r="V102" s="206" t="s">
        <v>110</v>
      </c>
      <c r="W102" s="206" t="s">
        <v>109</v>
      </c>
      <c r="X102" s="207"/>
      <c r="Y102" s="208"/>
    </row>
    <row r="103" spans="1:25" s="137" customFormat="1" x14ac:dyDescent="0.15">
      <c r="A103" s="181">
        <v>100</v>
      </c>
      <c r="B103" s="182" t="s">
        <v>226</v>
      </c>
      <c r="C103" s="183" t="s">
        <v>132</v>
      </c>
      <c r="D103" s="183" t="s">
        <v>113</v>
      </c>
      <c r="E103" s="184" t="s">
        <v>106</v>
      </c>
      <c r="F103" s="184">
        <v>260</v>
      </c>
      <c r="G103" s="184" t="s">
        <v>114</v>
      </c>
      <c r="H103" s="184">
        <v>55</v>
      </c>
      <c r="I103" s="184">
        <v>12</v>
      </c>
      <c r="J103" s="193" t="s">
        <v>115</v>
      </c>
      <c r="K103" s="194">
        <v>90</v>
      </c>
      <c r="L103" s="194">
        <v>180</v>
      </c>
      <c r="M103" s="194">
        <v>100</v>
      </c>
      <c r="N103" s="194">
        <v>90</v>
      </c>
      <c r="O103" s="194">
        <v>100</v>
      </c>
      <c r="P103" s="194">
        <v>120</v>
      </c>
      <c r="Q103" s="194">
        <f t="shared" si="1"/>
        <v>680</v>
      </c>
      <c r="R103" s="206" t="s">
        <v>117</v>
      </c>
      <c r="S103" s="206" t="s">
        <v>110</v>
      </c>
      <c r="T103" s="206" t="s">
        <v>111</v>
      </c>
      <c r="U103" s="206" t="s">
        <v>110</v>
      </c>
      <c r="V103" s="206" t="s">
        <v>109</v>
      </c>
      <c r="W103" s="206" t="s">
        <v>109</v>
      </c>
      <c r="X103" s="207"/>
      <c r="Y103" s="208"/>
    </row>
    <row r="104" spans="1:25" s="137" customFormat="1" x14ac:dyDescent="0.15">
      <c r="A104" s="181">
        <v>101</v>
      </c>
      <c r="B104" s="182" t="s">
        <v>227</v>
      </c>
      <c r="C104" s="183" t="s">
        <v>132</v>
      </c>
      <c r="D104" s="183" t="s">
        <v>119</v>
      </c>
      <c r="E104" s="184" t="s">
        <v>106</v>
      </c>
      <c r="F104" s="184">
        <v>260</v>
      </c>
      <c r="G104" s="184" t="s">
        <v>120</v>
      </c>
      <c r="H104" s="184">
        <v>75</v>
      </c>
      <c r="I104" s="184">
        <v>9</v>
      </c>
      <c r="J104" s="193" t="s">
        <v>108</v>
      </c>
      <c r="K104" s="194">
        <v>70</v>
      </c>
      <c r="L104" s="194">
        <v>120</v>
      </c>
      <c r="M104" s="194">
        <v>80</v>
      </c>
      <c r="N104" s="194">
        <v>150</v>
      </c>
      <c r="O104" s="194">
        <v>140</v>
      </c>
      <c r="P104" s="194">
        <v>120</v>
      </c>
      <c r="Q104" s="194">
        <f t="shared" si="1"/>
        <v>680</v>
      </c>
      <c r="R104" s="206" t="s">
        <v>117</v>
      </c>
      <c r="S104" s="206" t="s">
        <v>111</v>
      </c>
      <c r="T104" s="206" t="s">
        <v>117</v>
      </c>
      <c r="U104" s="206" t="s">
        <v>111</v>
      </c>
      <c r="V104" s="206" t="s">
        <v>111</v>
      </c>
      <c r="W104" s="206" t="s">
        <v>110</v>
      </c>
      <c r="X104" s="207"/>
      <c r="Y104" s="208"/>
    </row>
    <row r="105" spans="1:25" s="137" customFormat="1" x14ac:dyDescent="0.15">
      <c r="A105" s="181">
        <v>102</v>
      </c>
      <c r="B105" s="182" t="s">
        <v>228</v>
      </c>
      <c r="C105" s="183" t="s">
        <v>132</v>
      </c>
      <c r="D105" s="183" t="s">
        <v>122</v>
      </c>
      <c r="E105" s="184" t="s">
        <v>106</v>
      </c>
      <c r="F105" s="184">
        <v>260</v>
      </c>
      <c r="G105" s="184" t="s">
        <v>107</v>
      </c>
      <c r="H105" s="184">
        <v>45</v>
      </c>
      <c r="I105" s="184">
        <v>8</v>
      </c>
      <c r="J105" s="193" t="s">
        <v>123</v>
      </c>
      <c r="K105" s="194">
        <v>50</v>
      </c>
      <c r="L105" s="194">
        <v>110</v>
      </c>
      <c r="M105" s="194">
        <v>70</v>
      </c>
      <c r="N105" s="194">
        <v>140</v>
      </c>
      <c r="O105" s="194">
        <v>150</v>
      </c>
      <c r="P105" s="194">
        <v>160</v>
      </c>
      <c r="Q105" s="194">
        <f t="shared" si="1"/>
        <v>680</v>
      </c>
      <c r="R105" s="206" t="s">
        <v>117</v>
      </c>
      <c r="S105" s="206" t="s">
        <v>109</v>
      </c>
      <c r="T105" s="206" t="s">
        <v>117</v>
      </c>
      <c r="U105" s="206" t="s">
        <v>111</v>
      </c>
      <c r="V105" s="206" t="s">
        <v>111</v>
      </c>
      <c r="W105" s="206" t="s">
        <v>111</v>
      </c>
      <c r="X105" s="207"/>
      <c r="Y105" s="208"/>
    </row>
    <row r="106" spans="1:25" s="137" customFormat="1" x14ac:dyDescent="0.15">
      <c r="A106" s="181">
        <v>103</v>
      </c>
      <c r="B106" s="182" t="s">
        <v>229</v>
      </c>
      <c r="C106" s="183" t="s">
        <v>132</v>
      </c>
      <c r="D106" s="183" t="s">
        <v>125</v>
      </c>
      <c r="E106" s="184" t="s">
        <v>106</v>
      </c>
      <c r="F106" s="184">
        <v>260</v>
      </c>
      <c r="G106" s="184" t="s">
        <v>114</v>
      </c>
      <c r="H106" s="184">
        <v>55</v>
      </c>
      <c r="I106" s="184">
        <v>10</v>
      </c>
      <c r="J106" s="193" t="s">
        <v>115</v>
      </c>
      <c r="K106" s="194">
        <v>110</v>
      </c>
      <c r="L106" s="194">
        <v>130</v>
      </c>
      <c r="M106" s="194">
        <v>90</v>
      </c>
      <c r="N106" s="194">
        <v>120</v>
      </c>
      <c r="O106" s="194">
        <v>110</v>
      </c>
      <c r="P106" s="194">
        <v>120</v>
      </c>
      <c r="Q106" s="194">
        <f t="shared" si="1"/>
        <v>680</v>
      </c>
      <c r="R106" s="206" t="s">
        <v>109</v>
      </c>
      <c r="S106" s="206" t="s">
        <v>111</v>
      </c>
      <c r="T106" s="206" t="s">
        <v>117</v>
      </c>
      <c r="U106" s="206" t="s">
        <v>110</v>
      </c>
      <c r="V106" s="206" t="s">
        <v>110</v>
      </c>
      <c r="W106" s="206" t="s">
        <v>110</v>
      </c>
      <c r="X106" s="207"/>
      <c r="Y106" s="208"/>
    </row>
    <row r="107" spans="1:25" s="137" customFormat="1" x14ac:dyDescent="0.15">
      <c r="A107" s="181">
        <v>104</v>
      </c>
      <c r="B107" s="182" t="s">
        <v>230</v>
      </c>
      <c r="C107" s="183" t="s">
        <v>132</v>
      </c>
      <c r="D107" s="183" t="s">
        <v>127</v>
      </c>
      <c r="E107" s="184" t="s">
        <v>106</v>
      </c>
      <c r="F107" s="184">
        <v>260</v>
      </c>
      <c r="G107" s="184" t="s">
        <v>114</v>
      </c>
      <c r="H107" s="184">
        <v>55</v>
      </c>
      <c r="I107" s="184">
        <v>10</v>
      </c>
      <c r="J107" s="193" t="s">
        <v>128</v>
      </c>
      <c r="K107" s="194">
        <v>90</v>
      </c>
      <c r="L107" s="194">
        <v>120</v>
      </c>
      <c r="M107" s="194">
        <v>110</v>
      </c>
      <c r="N107" s="194">
        <v>120</v>
      </c>
      <c r="O107" s="194">
        <v>120</v>
      </c>
      <c r="P107" s="194">
        <v>120</v>
      </c>
      <c r="Q107" s="194">
        <f t="shared" si="1"/>
        <v>680</v>
      </c>
      <c r="R107" s="206" t="s">
        <v>117</v>
      </c>
      <c r="S107" s="206" t="s">
        <v>111</v>
      </c>
      <c r="T107" s="206" t="s">
        <v>109</v>
      </c>
      <c r="U107" s="206" t="s">
        <v>110</v>
      </c>
      <c r="V107" s="206" t="s">
        <v>110</v>
      </c>
      <c r="W107" s="206" t="s">
        <v>110</v>
      </c>
      <c r="X107" s="207"/>
      <c r="Y107" s="208"/>
    </row>
    <row r="108" spans="1:25" s="137" customFormat="1" x14ac:dyDescent="0.15">
      <c r="A108" s="181">
        <v>105</v>
      </c>
      <c r="B108" s="182" t="s">
        <v>231</v>
      </c>
      <c r="C108" s="183" t="s">
        <v>132</v>
      </c>
      <c r="D108" s="183" t="s">
        <v>130</v>
      </c>
      <c r="E108" s="184" t="s">
        <v>106</v>
      </c>
      <c r="F108" s="184">
        <v>260</v>
      </c>
      <c r="G108" s="184" t="s">
        <v>120</v>
      </c>
      <c r="H108" s="184">
        <v>50</v>
      </c>
      <c r="I108" s="184">
        <v>10</v>
      </c>
      <c r="J108" s="193" t="s">
        <v>128</v>
      </c>
      <c r="K108" s="194">
        <v>80</v>
      </c>
      <c r="L108" s="194">
        <v>130</v>
      </c>
      <c r="M108" s="194">
        <v>90</v>
      </c>
      <c r="N108" s="194">
        <v>130</v>
      </c>
      <c r="O108" s="194">
        <v>120</v>
      </c>
      <c r="P108" s="194">
        <v>130</v>
      </c>
      <c r="Q108" s="194">
        <f t="shared" si="1"/>
        <v>680</v>
      </c>
      <c r="R108" s="206" t="s">
        <v>117</v>
      </c>
      <c r="S108" s="206" t="s">
        <v>111</v>
      </c>
      <c r="T108" s="206" t="s">
        <v>117</v>
      </c>
      <c r="U108" s="206" t="s">
        <v>111</v>
      </c>
      <c r="V108" s="206" t="s">
        <v>110</v>
      </c>
      <c r="W108" s="206" t="s">
        <v>111</v>
      </c>
      <c r="X108" s="207"/>
      <c r="Y108" s="208"/>
    </row>
    <row r="109" spans="1:25" s="137" customFormat="1" x14ac:dyDescent="0.15">
      <c r="A109" s="181">
        <v>106</v>
      </c>
      <c r="B109" s="182" t="s">
        <v>132</v>
      </c>
      <c r="C109" s="183" t="s">
        <v>132</v>
      </c>
      <c r="D109" s="183" t="s">
        <v>132</v>
      </c>
      <c r="E109" s="184" t="s">
        <v>106</v>
      </c>
      <c r="F109" s="184">
        <v>260</v>
      </c>
      <c r="G109" s="184" t="s">
        <v>120</v>
      </c>
      <c r="H109" s="184">
        <v>55</v>
      </c>
      <c r="I109" s="184">
        <v>10</v>
      </c>
      <c r="J109" s="193" t="s">
        <v>115</v>
      </c>
      <c r="K109" s="194">
        <v>70</v>
      </c>
      <c r="L109" s="194">
        <v>150</v>
      </c>
      <c r="M109" s="194">
        <v>80</v>
      </c>
      <c r="N109" s="194">
        <v>140</v>
      </c>
      <c r="O109" s="194">
        <v>120</v>
      </c>
      <c r="P109" s="194">
        <v>120</v>
      </c>
      <c r="Q109" s="194">
        <f t="shared" si="1"/>
        <v>680</v>
      </c>
      <c r="R109" s="206" t="s">
        <v>117</v>
      </c>
      <c r="S109" s="206" t="s">
        <v>111</v>
      </c>
      <c r="T109" s="206" t="s">
        <v>117</v>
      </c>
      <c r="U109" s="206" t="s">
        <v>110</v>
      </c>
      <c r="V109" s="206" t="s">
        <v>110</v>
      </c>
      <c r="W109" s="206" t="s">
        <v>110</v>
      </c>
      <c r="X109" s="207"/>
      <c r="Y109" s="208"/>
    </row>
    <row r="110" spans="1:25" s="137" customFormat="1" x14ac:dyDescent="0.15">
      <c r="A110" s="181">
        <v>107</v>
      </c>
      <c r="B110" s="182" t="s">
        <v>232</v>
      </c>
      <c r="C110" s="183" t="s">
        <v>132</v>
      </c>
      <c r="D110" s="183" t="s">
        <v>134</v>
      </c>
      <c r="E110" s="184" t="s">
        <v>106</v>
      </c>
      <c r="F110" s="184">
        <v>260</v>
      </c>
      <c r="G110" s="184" t="s">
        <v>135</v>
      </c>
      <c r="H110" s="184">
        <v>40</v>
      </c>
      <c r="I110" s="184">
        <v>11</v>
      </c>
      <c r="J110" s="193" t="s">
        <v>108</v>
      </c>
      <c r="K110" s="194">
        <v>100</v>
      </c>
      <c r="L110" s="194">
        <v>140</v>
      </c>
      <c r="M110" s="194">
        <v>100</v>
      </c>
      <c r="N110" s="194">
        <v>140</v>
      </c>
      <c r="O110" s="194">
        <v>130</v>
      </c>
      <c r="P110" s="194">
        <v>150</v>
      </c>
      <c r="Q110" s="194">
        <f t="shared" si="1"/>
        <v>760</v>
      </c>
      <c r="R110" s="206" t="s">
        <v>109</v>
      </c>
      <c r="S110" s="206" t="s">
        <v>111</v>
      </c>
      <c r="T110" s="206" t="s">
        <v>109</v>
      </c>
      <c r="U110" s="206" t="s">
        <v>111</v>
      </c>
      <c r="V110" s="206" t="s">
        <v>110</v>
      </c>
      <c r="W110" s="206" t="s">
        <v>111</v>
      </c>
      <c r="X110" s="207"/>
      <c r="Y110" s="208"/>
    </row>
    <row r="111" spans="1:25" s="137" customFormat="1" x14ac:dyDescent="0.15">
      <c r="A111" s="181">
        <v>108</v>
      </c>
      <c r="B111" s="182" t="s">
        <v>233</v>
      </c>
      <c r="C111" s="183" t="s">
        <v>132</v>
      </c>
      <c r="D111" s="183" t="s">
        <v>137</v>
      </c>
      <c r="E111" s="184" t="s">
        <v>106</v>
      </c>
      <c r="F111" s="184">
        <v>260</v>
      </c>
      <c r="G111" s="184" t="s">
        <v>138</v>
      </c>
      <c r="H111" s="184">
        <v>45</v>
      </c>
      <c r="I111" s="184">
        <v>11</v>
      </c>
      <c r="J111" s="193" t="s">
        <v>123</v>
      </c>
      <c r="K111" s="194">
        <v>100</v>
      </c>
      <c r="L111" s="194">
        <v>140</v>
      </c>
      <c r="M111" s="194">
        <v>120</v>
      </c>
      <c r="N111" s="194">
        <v>130</v>
      </c>
      <c r="O111" s="194">
        <v>130</v>
      </c>
      <c r="P111" s="194">
        <v>130</v>
      </c>
      <c r="Q111" s="194">
        <f t="shared" si="1"/>
        <v>750</v>
      </c>
      <c r="R111" s="206" t="s">
        <v>117</v>
      </c>
      <c r="S111" s="206" t="s">
        <v>111</v>
      </c>
      <c r="T111" s="206" t="s">
        <v>109</v>
      </c>
      <c r="U111" s="206" t="s">
        <v>111</v>
      </c>
      <c r="V111" s="206" t="s">
        <v>110</v>
      </c>
      <c r="W111" s="206" t="s">
        <v>110</v>
      </c>
      <c r="X111" s="207"/>
      <c r="Y111" s="208"/>
    </row>
    <row r="112" spans="1:25" s="137" customFormat="1" x14ac:dyDescent="0.15">
      <c r="A112" s="181">
        <v>109</v>
      </c>
      <c r="B112" s="182" t="s">
        <v>234</v>
      </c>
      <c r="C112" s="183" t="s">
        <v>132</v>
      </c>
      <c r="D112" s="183" t="s">
        <v>140</v>
      </c>
      <c r="E112" s="184" t="s">
        <v>106</v>
      </c>
      <c r="F112" s="184">
        <v>260</v>
      </c>
      <c r="G112" s="184" t="s">
        <v>138</v>
      </c>
      <c r="H112" s="184">
        <v>70</v>
      </c>
      <c r="I112" s="184">
        <v>10</v>
      </c>
      <c r="J112" s="193" t="s">
        <v>108</v>
      </c>
      <c r="K112" s="194">
        <v>100</v>
      </c>
      <c r="L112" s="194">
        <v>160</v>
      </c>
      <c r="M112" s="194">
        <v>100</v>
      </c>
      <c r="N112" s="194">
        <v>140</v>
      </c>
      <c r="O112" s="194">
        <v>130</v>
      </c>
      <c r="P112" s="194">
        <v>70</v>
      </c>
      <c r="Q112" s="194">
        <f t="shared" si="1"/>
        <v>700</v>
      </c>
      <c r="R112" s="206" t="s">
        <v>117</v>
      </c>
      <c r="S112" s="206" t="s">
        <v>116</v>
      </c>
      <c r="T112" s="206" t="s">
        <v>117</v>
      </c>
      <c r="U112" s="206" t="s">
        <v>111</v>
      </c>
      <c r="V112" s="206" t="s">
        <v>110</v>
      </c>
      <c r="W112" s="206" t="s">
        <v>109</v>
      </c>
      <c r="X112" s="207"/>
      <c r="Y112" s="208"/>
    </row>
    <row r="113" spans="1:25" s="137" customFormat="1" x14ac:dyDescent="0.15">
      <c r="A113" s="181">
        <v>110</v>
      </c>
      <c r="B113" s="182" t="s">
        <v>235</v>
      </c>
      <c r="C113" s="183" t="s">
        <v>132</v>
      </c>
      <c r="D113" s="183" t="s">
        <v>142</v>
      </c>
      <c r="E113" s="184" t="s">
        <v>106</v>
      </c>
      <c r="F113" s="184">
        <v>260</v>
      </c>
      <c r="G113" s="184" t="s">
        <v>143</v>
      </c>
      <c r="H113" s="184">
        <v>80</v>
      </c>
      <c r="I113" s="184">
        <v>10</v>
      </c>
      <c r="J113" s="193" t="s">
        <v>108</v>
      </c>
      <c r="K113" s="194">
        <v>140</v>
      </c>
      <c r="L113" s="194">
        <v>130</v>
      </c>
      <c r="M113" s="194">
        <v>100</v>
      </c>
      <c r="N113" s="194">
        <v>130</v>
      </c>
      <c r="O113" s="194">
        <v>130</v>
      </c>
      <c r="P113" s="194">
        <v>140</v>
      </c>
      <c r="Q113" s="194">
        <f t="shared" si="1"/>
        <v>770</v>
      </c>
      <c r="R113" s="206" t="s">
        <v>110</v>
      </c>
      <c r="S113" s="206" t="s">
        <v>111</v>
      </c>
      <c r="T113" s="206" t="s">
        <v>117</v>
      </c>
      <c r="U113" s="206" t="s">
        <v>110</v>
      </c>
      <c r="V113" s="206" t="s">
        <v>110</v>
      </c>
      <c r="W113" s="206" t="s">
        <v>111</v>
      </c>
      <c r="X113" s="207"/>
      <c r="Y113" s="208"/>
    </row>
    <row r="114" spans="1:25" s="137" customFormat="1" x14ac:dyDescent="0.15">
      <c r="A114" s="181">
        <v>111</v>
      </c>
      <c r="B114" s="182" t="s">
        <v>236</v>
      </c>
      <c r="C114" s="183" t="s">
        <v>132</v>
      </c>
      <c r="D114" s="183" t="s">
        <v>145</v>
      </c>
      <c r="E114" s="184" t="s">
        <v>106</v>
      </c>
      <c r="F114" s="184">
        <v>260</v>
      </c>
      <c r="G114" s="184"/>
      <c r="H114" s="184"/>
      <c r="I114" s="184"/>
      <c r="J114" s="193"/>
      <c r="K114" s="194"/>
      <c r="L114" s="194"/>
      <c r="M114" s="194"/>
      <c r="N114" s="194"/>
      <c r="O114" s="194"/>
      <c r="P114" s="194"/>
      <c r="Q114" s="194" t="str">
        <f t="shared" si="1"/>
        <v/>
      </c>
      <c r="R114" s="206" t="s">
        <v>117</v>
      </c>
      <c r="S114" s="206" t="s">
        <v>111</v>
      </c>
      <c r="T114" s="206" t="s">
        <v>117</v>
      </c>
      <c r="U114" s="206" t="s">
        <v>110</v>
      </c>
      <c r="V114" s="206" t="s">
        <v>110</v>
      </c>
      <c r="W114" s="206" t="s">
        <v>110</v>
      </c>
      <c r="X114" s="207"/>
      <c r="Y114" s="208"/>
    </row>
    <row r="115" spans="1:25" s="137" customFormat="1" x14ac:dyDescent="0.15">
      <c r="A115" s="181">
        <v>112</v>
      </c>
      <c r="B115" s="182" t="s">
        <v>237</v>
      </c>
      <c r="C115" s="183" t="s">
        <v>132</v>
      </c>
      <c r="D115" s="183" t="s">
        <v>145</v>
      </c>
      <c r="E115" s="184" t="s">
        <v>106</v>
      </c>
      <c r="F115" s="184">
        <v>260</v>
      </c>
      <c r="G115" s="184"/>
      <c r="H115" s="184"/>
      <c r="I115" s="184"/>
      <c r="J115" s="193"/>
      <c r="K115" s="194"/>
      <c r="L115" s="194"/>
      <c r="M115" s="194"/>
      <c r="N115" s="194"/>
      <c r="O115" s="194"/>
      <c r="P115" s="194"/>
      <c r="Q115" s="194" t="str">
        <f t="shared" si="1"/>
        <v/>
      </c>
      <c r="R115" s="206" t="s">
        <v>117</v>
      </c>
      <c r="S115" s="206" t="s">
        <v>111</v>
      </c>
      <c r="T115" s="206" t="s">
        <v>117</v>
      </c>
      <c r="U115" s="206" t="s">
        <v>110</v>
      </c>
      <c r="V115" s="206" t="s">
        <v>110</v>
      </c>
      <c r="W115" s="206" t="s">
        <v>110</v>
      </c>
      <c r="X115" s="207"/>
      <c r="Y115" s="208"/>
    </row>
    <row r="116" spans="1:25" s="137" customFormat="1" x14ac:dyDescent="0.15">
      <c r="A116" s="181">
        <v>113</v>
      </c>
      <c r="B116" s="182" t="s">
        <v>238</v>
      </c>
      <c r="C116" s="183" t="s">
        <v>134</v>
      </c>
      <c r="D116" s="183" t="s">
        <v>105</v>
      </c>
      <c r="E116" s="184" t="s">
        <v>106</v>
      </c>
      <c r="F116" s="184">
        <v>250</v>
      </c>
      <c r="G116" s="184" t="s">
        <v>107</v>
      </c>
      <c r="H116" s="184">
        <v>45</v>
      </c>
      <c r="I116" s="184">
        <v>16</v>
      </c>
      <c r="J116" s="193" t="s">
        <v>108</v>
      </c>
      <c r="K116" s="194">
        <v>100</v>
      </c>
      <c r="L116" s="194">
        <v>120</v>
      </c>
      <c r="M116" s="194">
        <v>120</v>
      </c>
      <c r="N116" s="194">
        <v>110</v>
      </c>
      <c r="O116" s="194">
        <v>100</v>
      </c>
      <c r="P116" s="194">
        <v>130</v>
      </c>
      <c r="Q116" s="194">
        <f t="shared" si="1"/>
        <v>680</v>
      </c>
      <c r="R116" s="206" t="s">
        <v>109</v>
      </c>
      <c r="S116" s="206" t="s">
        <v>109</v>
      </c>
      <c r="T116" s="206" t="s">
        <v>110</v>
      </c>
      <c r="U116" s="206" t="s">
        <v>110</v>
      </c>
      <c r="V116" s="206" t="s">
        <v>109</v>
      </c>
      <c r="W116" s="206" t="s">
        <v>111</v>
      </c>
      <c r="X116" s="207"/>
      <c r="Y116" s="208"/>
    </row>
    <row r="117" spans="1:25" s="137" customFormat="1" x14ac:dyDescent="0.15">
      <c r="A117" s="181">
        <v>114</v>
      </c>
      <c r="B117" s="182" t="s">
        <v>239</v>
      </c>
      <c r="C117" s="183" t="s">
        <v>134</v>
      </c>
      <c r="D117" s="183" t="s">
        <v>113</v>
      </c>
      <c r="E117" s="184" t="s">
        <v>106</v>
      </c>
      <c r="F117" s="184">
        <v>250</v>
      </c>
      <c r="G117" s="184" t="s">
        <v>114</v>
      </c>
      <c r="H117" s="184">
        <v>45</v>
      </c>
      <c r="I117" s="184">
        <v>18</v>
      </c>
      <c r="J117" s="193" t="s">
        <v>115</v>
      </c>
      <c r="K117" s="194">
        <v>100</v>
      </c>
      <c r="L117" s="194">
        <v>170</v>
      </c>
      <c r="M117" s="194">
        <v>130</v>
      </c>
      <c r="N117" s="194">
        <v>70</v>
      </c>
      <c r="O117" s="194">
        <v>80</v>
      </c>
      <c r="P117" s="194">
        <v>130</v>
      </c>
      <c r="Q117" s="194">
        <f t="shared" si="1"/>
        <v>680</v>
      </c>
      <c r="R117" s="206" t="s">
        <v>109</v>
      </c>
      <c r="S117" s="206" t="s">
        <v>116</v>
      </c>
      <c r="T117" s="206" t="s">
        <v>110</v>
      </c>
      <c r="U117" s="206" t="s">
        <v>109</v>
      </c>
      <c r="V117" s="206" t="s">
        <v>117</v>
      </c>
      <c r="W117" s="206" t="s">
        <v>111</v>
      </c>
      <c r="X117" s="207"/>
      <c r="Y117" s="208"/>
    </row>
    <row r="118" spans="1:25" s="137" customFormat="1" x14ac:dyDescent="0.15">
      <c r="A118" s="181">
        <v>115</v>
      </c>
      <c r="B118" s="182" t="s">
        <v>240</v>
      </c>
      <c r="C118" s="183" t="s">
        <v>134</v>
      </c>
      <c r="D118" s="183" t="s">
        <v>119</v>
      </c>
      <c r="E118" s="184" t="s">
        <v>106</v>
      </c>
      <c r="F118" s="184">
        <v>250</v>
      </c>
      <c r="G118" s="184" t="s">
        <v>120</v>
      </c>
      <c r="H118" s="184">
        <v>45</v>
      </c>
      <c r="I118" s="184">
        <v>15</v>
      </c>
      <c r="J118" s="193" t="s">
        <v>108</v>
      </c>
      <c r="K118" s="194">
        <v>80</v>
      </c>
      <c r="L118" s="194">
        <v>110</v>
      </c>
      <c r="M118" s="194">
        <v>110</v>
      </c>
      <c r="N118" s="194">
        <v>130</v>
      </c>
      <c r="O118" s="194">
        <v>120</v>
      </c>
      <c r="P118" s="194">
        <v>130</v>
      </c>
      <c r="Q118" s="194">
        <f t="shared" si="1"/>
        <v>680</v>
      </c>
      <c r="R118" s="206" t="s">
        <v>109</v>
      </c>
      <c r="S118" s="206" t="s">
        <v>110</v>
      </c>
      <c r="T118" s="206" t="s">
        <v>109</v>
      </c>
      <c r="U118" s="206" t="s">
        <v>110</v>
      </c>
      <c r="V118" s="206" t="s">
        <v>110</v>
      </c>
      <c r="W118" s="206" t="s">
        <v>111</v>
      </c>
      <c r="X118" s="207"/>
      <c r="Y118" s="208"/>
    </row>
    <row r="119" spans="1:25" s="137" customFormat="1" x14ac:dyDescent="0.15">
      <c r="A119" s="181">
        <v>116</v>
      </c>
      <c r="B119" s="182" t="s">
        <v>241</v>
      </c>
      <c r="C119" s="183" t="s">
        <v>134</v>
      </c>
      <c r="D119" s="183" t="s">
        <v>122</v>
      </c>
      <c r="E119" s="184" t="s">
        <v>106</v>
      </c>
      <c r="F119" s="184">
        <v>250</v>
      </c>
      <c r="G119" s="184" t="s">
        <v>107</v>
      </c>
      <c r="H119" s="184">
        <v>45</v>
      </c>
      <c r="I119" s="184">
        <v>14</v>
      </c>
      <c r="J119" s="193" t="s">
        <v>123</v>
      </c>
      <c r="K119" s="194">
        <v>60</v>
      </c>
      <c r="L119" s="194">
        <v>100</v>
      </c>
      <c r="M119" s="194">
        <v>100</v>
      </c>
      <c r="N119" s="194">
        <v>120</v>
      </c>
      <c r="O119" s="194">
        <v>130</v>
      </c>
      <c r="P119" s="194">
        <v>190</v>
      </c>
      <c r="Q119" s="194">
        <f t="shared" si="1"/>
        <v>700</v>
      </c>
      <c r="R119" s="206" t="s">
        <v>109</v>
      </c>
      <c r="S119" s="206" t="s">
        <v>117</v>
      </c>
      <c r="T119" s="206" t="s">
        <v>110</v>
      </c>
      <c r="U119" s="206" t="s">
        <v>110</v>
      </c>
      <c r="V119" s="206" t="s">
        <v>110</v>
      </c>
      <c r="W119" s="206" t="s">
        <v>116</v>
      </c>
      <c r="X119" s="207"/>
      <c r="Y119" s="208"/>
    </row>
    <row r="120" spans="1:25" s="137" customFormat="1" x14ac:dyDescent="0.15">
      <c r="A120" s="181">
        <v>117</v>
      </c>
      <c r="B120" s="182" t="s">
        <v>242</v>
      </c>
      <c r="C120" s="183" t="s">
        <v>134</v>
      </c>
      <c r="D120" s="183" t="s">
        <v>125</v>
      </c>
      <c r="E120" s="184" t="s">
        <v>106</v>
      </c>
      <c r="F120" s="184">
        <v>250</v>
      </c>
      <c r="G120" s="184" t="s">
        <v>114</v>
      </c>
      <c r="H120" s="184">
        <v>45</v>
      </c>
      <c r="I120" s="184">
        <v>16</v>
      </c>
      <c r="J120" s="193" t="s">
        <v>115</v>
      </c>
      <c r="K120" s="194">
        <v>120</v>
      </c>
      <c r="L120" s="194">
        <v>120</v>
      </c>
      <c r="M120" s="194">
        <v>120</v>
      </c>
      <c r="N120" s="194">
        <v>100</v>
      </c>
      <c r="O120" s="194">
        <v>90</v>
      </c>
      <c r="P120" s="194">
        <v>130</v>
      </c>
      <c r="Q120" s="194">
        <f t="shared" si="1"/>
        <v>680</v>
      </c>
      <c r="R120" s="206" t="s">
        <v>110</v>
      </c>
      <c r="S120" s="206" t="s">
        <v>110</v>
      </c>
      <c r="T120" s="206" t="s">
        <v>110</v>
      </c>
      <c r="U120" s="206" t="s">
        <v>109</v>
      </c>
      <c r="V120" s="206" t="s">
        <v>109</v>
      </c>
      <c r="W120" s="206" t="s">
        <v>111</v>
      </c>
      <c r="X120" s="207"/>
      <c r="Y120" s="208"/>
    </row>
    <row r="121" spans="1:25" s="137" customFormat="1" x14ac:dyDescent="0.15">
      <c r="A121" s="181">
        <v>118</v>
      </c>
      <c r="B121" s="182" t="s">
        <v>243</v>
      </c>
      <c r="C121" s="183" t="s">
        <v>134</v>
      </c>
      <c r="D121" s="183" t="s">
        <v>127</v>
      </c>
      <c r="E121" s="184" t="s">
        <v>106</v>
      </c>
      <c r="F121" s="184">
        <v>250</v>
      </c>
      <c r="G121" s="184" t="s">
        <v>114</v>
      </c>
      <c r="H121" s="184">
        <v>45</v>
      </c>
      <c r="I121" s="184">
        <v>16</v>
      </c>
      <c r="J121" s="193" t="s">
        <v>128</v>
      </c>
      <c r="K121" s="194">
        <v>100</v>
      </c>
      <c r="L121" s="194">
        <v>110</v>
      </c>
      <c r="M121" s="194">
        <v>140</v>
      </c>
      <c r="N121" s="194">
        <v>100</v>
      </c>
      <c r="O121" s="194">
        <v>100</v>
      </c>
      <c r="P121" s="194">
        <v>130</v>
      </c>
      <c r="Q121" s="194">
        <f t="shared" si="1"/>
        <v>680</v>
      </c>
      <c r="R121" s="206" t="s">
        <v>109</v>
      </c>
      <c r="S121" s="206" t="s">
        <v>110</v>
      </c>
      <c r="T121" s="206" t="s">
        <v>111</v>
      </c>
      <c r="U121" s="206" t="s">
        <v>109</v>
      </c>
      <c r="V121" s="206" t="s">
        <v>109</v>
      </c>
      <c r="W121" s="206" t="s">
        <v>111</v>
      </c>
      <c r="X121" s="207"/>
      <c r="Y121" s="208"/>
    </row>
    <row r="122" spans="1:25" s="137" customFormat="1" x14ac:dyDescent="0.15">
      <c r="A122" s="181">
        <v>119</v>
      </c>
      <c r="B122" s="182" t="s">
        <v>244</v>
      </c>
      <c r="C122" s="183" t="s">
        <v>134</v>
      </c>
      <c r="D122" s="183" t="s">
        <v>130</v>
      </c>
      <c r="E122" s="184" t="s">
        <v>106</v>
      </c>
      <c r="F122" s="184">
        <v>250</v>
      </c>
      <c r="G122" s="184" t="s">
        <v>120</v>
      </c>
      <c r="H122" s="184">
        <v>45</v>
      </c>
      <c r="I122" s="184">
        <v>16</v>
      </c>
      <c r="J122" s="193" t="s">
        <v>128</v>
      </c>
      <c r="K122" s="194">
        <v>90</v>
      </c>
      <c r="L122" s="194">
        <v>120</v>
      </c>
      <c r="M122" s="194">
        <v>120</v>
      </c>
      <c r="N122" s="194">
        <v>110</v>
      </c>
      <c r="O122" s="194">
        <v>100</v>
      </c>
      <c r="P122" s="194">
        <v>140</v>
      </c>
      <c r="Q122" s="194">
        <f t="shared" si="1"/>
        <v>680</v>
      </c>
      <c r="R122" s="206" t="s">
        <v>117</v>
      </c>
      <c r="S122" s="206" t="s">
        <v>110</v>
      </c>
      <c r="T122" s="206" t="s">
        <v>109</v>
      </c>
      <c r="U122" s="206" t="s">
        <v>110</v>
      </c>
      <c r="V122" s="206" t="s">
        <v>109</v>
      </c>
      <c r="W122" s="206" t="s">
        <v>116</v>
      </c>
      <c r="X122" s="207"/>
      <c r="Y122" s="208"/>
    </row>
    <row r="123" spans="1:25" s="137" customFormat="1" x14ac:dyDescent="0.15">
      <c r="A123" s="181">
        <v>120</v>
      </c>
      <c r="B123" s="182" t="s">
        <v>245</v>
      </c>
      <c r="C123" s="183" t="s">
        <v>134</v>
      </c>
      <c r="D123" s="183" t="s">
        <v>132</v>
      </c>
      <c r="E123" s="184" t="s">
        <v>106</v>
      </c>
      <c r="F123" s="184">
        <v>250</v>
      </c>
      <c r="G123" s="184" t="s">
        <v>120</v>
      </c>
      <c r="H123" s="184">
        <v>45</v>
      </c>
      <c r="I123" s="184">
        <v>16</v>
      </c>
      <c r="J123" s="193" t="s">
        <v>115</v>
      </c>
      <c r="K123" s="194">
        <v>80</v>
      </c>
      <c r="L123" s="194">
        <v>140</v>
      </c>
      <c r="M123" s="194">
        <v>110</v>
      </c>
      <c r="N123" s="194">
        <v>120</v>
      </c>
      <c r="O123" s="194">
        <v>100</v>
      </c>
      <c r="P123" s="194">
        <v>130</v>
      </c>
      <c r="Q123" s="194">
        <f t="shared" si="1"/>
        <v>680</v>
      </c>
      <c r="R123" s="206" t="s">
        <v>109</v>
      </c>
      <c r="S123" s="206" t="s">
        <v>110</v>
      </c>
      <c r="T123" s="206" t="s">
        <v>117</v>
      </c>
      <c r="U123" s="206" t="s">
        <v>110</v>
      </c>
      <c r="V123" s="206" t="s">
        <v>109</v>
      </c>
      <c r="W123" s="206" t="s">
        <v>111</v>
      </c>
      <c r="X123" s="207"/>
      <c r="Y123" s="208"/>
    </row>
    <row r="124" spans="1:25" s="137" customFormat="1" x14ac:dyDescent="0.15">
      <c r="A124" s="181">
        <v>121</v>
      </c>
      <c r="B124" s="182" t="s">
        <v>134</v>
      </c>
      <c r="C124" s="183" t="s">
        <v>134</v>
      </c>
      <c r="D124" s="183" t="s">
        <v>134</v>
      </c>
      <c r="E124" s="184" t="s">
        <v>106</v>
      </c>
      <c r="F124" s="184">
        <v>250</v>
      </c>
      <c r="G124" s="184" t="s">
        <v>135</v>
      </c>
      <c r="H124" s="184">
        <v>45</v>
      </c>
      <c r="I124" s="184">
        <v>17</v>
      </c>
      <c r="J124" s="193" t="s">
        <v>108</v>
      </c>
      <c r="K124" s="194">
        <v>110</v>
      </c>
      <c r="L124" s="194">
        <v>130</v>
      </c>
      <c r="M124" s="194">
        <v>130</v>
      </c>
      <c r="N124" s="194">
        <v>120</v>
      </c>
      <c r="O124" s="194">
        <v>110</v>
      </c>
      <c r="P124" s="194">
        <v>160</v>
      </c>
      <c r="Q124" s="194">
        <f t="shared" si="1"/>
        <v>760</v>
      </c>
      <c r="R124" s="206" t="s">
        <v>109</v>
      </c>
      <c r="S124" s="206" t="s">
        <v>110</v>
      </c>
      <c r="T124" s="206" t="s">
        <v>110</v>
      </c>
      <c r="U124" s="206" t="s">
        <v>109</v>
      </c>
      <c r="V124" s="206" t="s">
        <v>109</v>
      </c>
      <c r="W124" s="206" t="s">
        <v>111</v>
      </c>
      <c r="X124" s="207"/>
      <c r="Y124" s="208"/>
    </row>
    <row r="125" spans="1:25" s="137" customFormat="1" x14ac:dyDescent="0.15">
      <c r="A125" s="181">
        <v>122</v>
      </c>
      <c r="B125" s="182" t="s">
        <v>246</v>
      </c>
      <c r="C125" s="183" t="s">
        <v>134</v>
      </c>
      <c r="D125" s="183" t="s">
        <v>137</v>
      </c>
      <c r="E125" s="184" t="s">
        <v>106</v>
      </c>
      <c r="F125" s="184">
        <v>250</v>
      </c>
      <c r="G125" s="184" t="s">
        <v>138</v>
      </c>
      <c r="H125" s="184">
        <v>45</v>
      </c>
      <c r="I125" s="184">
        <v>17</v>
      </c>
      <c r="J125" s="193" t="s">
        <v>123</v>
      </c>
      <c r="K125" s="194">
        <v>110</v>
      </c>
      <c r="L125" s="194">
        <v>130</v>
      </c>
      <c r="M125" s="194">
        <v>150</v>
      </c>
      <c r="N125" s="194">
        <v>110</v>
      </c>
      <c r="O125" s="194">
        <v>110</v>
      </c>
      <c r="P125" s="194">
        <v>140</v>
      </c>
      <c r="Q125" s="194">
        <f t="shared" si="1"/>
        <v>750</v>
      </c>
      <c r="R125" s="206" t="s">
        <v>109</v>
      </c>
      <c r="S125" s="206" t="s">
        <v>110</v>
      </c>
      <c r="T125" s="206" t="s">
        <v>116</v>
      </c>
      <c r="U125" s="206" t="s">
        <v>110</v>
      </c>
      <c r="V125" s="206" t="s">
        <v>109</v>
      </c>
      <c r="W125" s="206" t="s">
        <v>111</v>
      </c>
      <c r="X125" s="207"/>
      <c r="Y125" s="208"/>
    </row>
    <row r="126" spans="1:25" s="137" customFormat="1" x14ac:dyDescent="0.15">
      <c r="A126" s="181">
        <v>123</v>
      </c>
      <c r="B126" s="182" t="s">
        <v>247</v>
      </c>
      <c r="C126" s="183" t="s">
        <v>134</v>
      </c>
      <c r="D126" s="183" t="s">
        <v>140</v>
      </c>
      <c r="E126" s="184" t="s">
        <v>106</v>
      </c>
      <c r="F126" s="184">
        <v>250</v>
      </c>
      <c r="G126" s="184" t="s">
        <v>138</v>
      </c>
      <c r="H126" s="184">
        <v>45</v>
      </c>
      <c r="I126" s="184">
        <v>16</v>
      </c>
      <c r="J126" s="193" t="s">
        <v>108</v>
      </c>
      <c r="K126" s="194">
        <v>110</v>
      </c>
      <c r="L126" s="194">
        <v>150</v>
      </c>
      <c r="M126" s="194">
        <v>130</v>
      </c>
      <c r="N126" s="194">
        <v>120</v>
      </c>
      <c r="O126" s="194">
        <v>110</v>
      </c>
      <c r="P126" s="194">
        <v>80</v>
      </c>
      <c r="Q126" s="194">
        <f t="shared" si="1"/>
        <v>700</v>
      </c>
      <c r="R126" s="206" t="s">
        <v>109</v>
      </c>
      <c r="S126" s="206" t="s">
        <v>111</v>
      </c>
      <c r="T126" s="206" t="s">
        <v>110</v>
      </c>
      <c r="U126" s="206" t="s">
        <v>110</v>
      </c>
      <c r="V126" s="206" t="s">
        <v>109</v>
      </c>
      <c r="W126" s="206" t="s">
        <v>109</v>
      </c>
      <c r="X126" s="207"/>
      <c r="Y126" s="208"/>
    </row>
    <row r="127" spans="1:25" s="137" customFormat="1" x14ac:dyDescent="0.15">
      <c r="A127" s="181">
        <v>124</v>
      </c>
      <c r="B127" s="182" t="s">
        <v>248</v>
      </c>
      <c r="C127" s="183" t="s">
        <v>134</v>
      </c>
      <c r="D127" s="183" t="s">
        <v>142</v>
      </c>
      <c r="E127" s="184" t="s">
        <v>106</v>
      </c>
      <c r="F127" s="184">
        <v>250</v>
      </c>
      <c r="G127" s="184" t="s">
        <v>143</v>
      </c>
      <c r="H127" s="184">
        <v>45</v>
      </c>
      <c r="I127" s="184">
        <v>16</v>
      </c>
      <c r="J127" s="193" t="s">
        <v>108</v>
      </c>
      <c r="K127" s="194">
        <v>150</v>
      </c>
      <c r="L127" s="194">
        <v>120</v>
      </c>
      <c r="M127" s="194">
        <v>130</v>
      </c>
      <c r="N127" s="194">
        <v>110</v>
      </c>
      <c r="O127" s="194">
        <v>110</v>
      </c>
      <c r="P127" s="194">
        <v>150</v>
      </c>
      <c r="Q127" s="194">
        <f t="shared" si="1"/>
        <v>770</v>
      </c>
      <c r="R127" s="206" t="s">
        <v>111</v>
      </c>
      <c r="S127" s="206" t="s">
        <v>109</v>
      </c>
      <c r="T127" s="206" t="s">
        <v>110</v>
      </c>
      <c r="U127" s="206" t="s">
        <v>109</v>
      </c>
      <c r="V127" s="206" t="s">
        <v>109</v>
      </c>
      <c r="W127" s="206" t="s">
        <v>111</v>
      </c>
      <c r="X127" s="207"/>
      <c r="Y127" s="208"/>
    </row>
    <row r="128" spans="1:25" s="137" customFormat="1" x14ac:dyDescent="0.15">
      <c r="A128" s="181">
        <v>125</v>
      </c>
      <c r="B128" s="182" t="s">
        <v>249</v>
      </c>
      <c r="C128" s="183" t="s">
        <v>134</v>
      </c>
      <c r="D128" s="183" t="s">
        <v>145</v>
      </c>
      <c r="E128" s="184" t="s">
        <v>106</v>
      </c>
      <c r="F128" s="184">
        <v>250</v>
      </c>
      <c r="G128" s="184"/>
      <c r="H128" s="184"/>
      <c r="I128" s="184"/>
      <c r="J128" s="193"/>
      <c r="K128" s="194"/>
      <c r="L128" s="194"/>
      <c r="M128" s="194"/>
      <c r="N128" s="194"/>
      <c r="O128" s="194"/>
      <c r="P128" s="194"/>
      <c r="Q128" s="194" t="str">
        <f t="shared" si="1"/>
        <v/>
      </c>
      <c r="R128" s="206" t="s">
        <v>109</v>
      </c>
      <c r="S128" s="206" t="s">
        <v>110</v>
      </c>
      <c r="T128" s="206" t="s">
        <v>110</v>
      </c>
      <c r="U128" s="206" t="s">
        <v>109</v>
      </c>
      <c r="V128" s="206" t="s">
        <v>109</v>
      </c>
      <c r="W128" s="206" t="s">
        <v>111</v>
      </c>
      <c r="X128" s="207"/>
      <c r="Y128" s="208"/>
    </row>
    <row r="129" spans="1:25" s="137" customFormat="1" x14ac:dyDescent="0.15">
      <c r="A129" s="181">
        <v>126</v>
      </c>
      <c r="B129" s="182" t="s">
        <v>250</v>
      </c>
      <c r="C129" s="183" t="s">
        <v>134</v>
      </c>
      <c r="D129" s="183" t="s">
        <v>145</v>
      </c>
      <c r="E129" s="184" t="s">
        <v>106</v>
      </c>
      <c r="F129" s="184">
        <v>250</v>
      </c>
      <c r="G129" s="184"/>
      <c r="H129" s="184"/>
      <c r="I129" s="184"/>
      <c r="J129" s="193"/>
      <c r="K129" s="194"/>
      <c r="L129" s="194"/>
      <c r="M129" s="194"/>
      <c r="N129" s="194"/>
      <c r="O129" s="194"/>
      <c r="P129" s="194"/>
      <c r="Q129" s="194" t="str">
        <f t="shared" si="1"/>
        <v/>
      </c>
      <c r="R129" s="206" t="s">
        <v>109</v>
      </c>
      <c r="S129" s="206" t="s">
        <v>110</v>
      </c>
      <c r="T129" s="206" t="s">
        <v>110</v>
      </c>
      <c r="U129" s="206" t="s">
        <v>109</v>
      </c>
      <c r="V129" s="206" t="s">
        <v>109</v>
      </c>
      <c r="W129" s="206" t="s">
        <v>111</v>
      </c>
      <c r="X129" s="207"/>
      <c r="Y129" s="208"/>
    </row>
    <row r="130" spans="1:25" s="137" customFormat="1" x14ac:dyDescent="0.15">
      <c r="A130" s="181">
        <v>127</v>
      </c>
      <c r="B130" s="182" t="s">
        <v>251</v>
      </c>
      <c r="C130" s="183" t="s">
        <v>134</v>
      </c>
      <c r="D130" s="183" t="s">
        <v>145</v>
      </c>
      <c r="E130" s="184" t="s">
        <v>106</v>
      </c>
      <c r="F130" s="184">
        <v>250</v>
      </c>
      <c r="G130" s="184"/>
      <c r="H130" s="184"/>
      <c r="I130" s="184"/>
      <c r="J130" s="193"/>
      <c r="K130" s="194"/>
      <c r="L130" s="194"/>
      <c r="M130" s="194"/>
      <c r="N130" s="194"/>
      <c r="O130" s="194"/>
      <c r="P130" s="194"/>
      <c r="Q130" s="194" t="str">
        <f t="shared" si="1"/>
        <v/>
      </c>
      <c r="R130" s="206" t="s">
        <v>109</v>
      </c>
      <c r="S130" s="206" t="s">
        <v>110</v>
      </c>
      <c r="T130" s="206" t="s">
        <v>110</v>
      </c>
      <c r="U130" s="206" t="s">
        <v>109</v>
      </c>
      <c r="V130" s="206" t="s">
        <v>109</v>
      </c>
      <c r="W130" s="206" t="s">
        <v>111</v>
      </c>
      <c r="X130" s="207"/>
      <c r="Y130" s="208"/>
    </row>
    <row r="131" spans="1:25" s="137" customFormat="1" x14ac:dyDescent="0.15">
      <c r="A131" s="181">
        <v>128</v>
      </c>
      <c r="B131" s="182" t="s">
        <v>252</v>
      </c>
      <c r="C131" s="183" t="s">
        <v>137</v>
      </c>
      <c r="D131" s="183" t="s">
        <v>105</v>
      </c>
      <c r="E131" s="184" t="s">
        <v>106</v>
      </c>
      <c r="F131" s="184">
        <v>250</v>
      </c>
      <c r="G131" s="184" t="s">
        <v>107</v>
      </c>
      <c r="H131" s="184">
        <v>35</v>
      </c>
      <c r="I131" s="184">
        <v>17</v>
      </c>
      <c r="J131" s="193" t="s">
        <v>108</v>
      </c>
      <c r="K131" s="194">
        <v>100</v>
      </c>
      <c r="L131" s="194">
        <v>120</v>
      </c>
      <c r="M131" s="194">
        <v>130</v>
      </c>
      <c r="N131" s="194">
        <v>110</v>
      </c>
      <c r="O131" s="194">
        <v>100</v>
      </c>
      <c r="P131" s="194">
        <v>120</v>
      </c>
      <c r="Q131" s="194">
        <f t="shared" si="1"/>
        <v>680</v>
      </c>
      <c r="R131" s="206" t="s">
        <v>109</v>
      </c>
      <c r="S131" s="206" t="s">
        <v>110</v>
      </c>
      <c r="T131" s="206" t="s">
        <v>111</v>
      </c>
      <c r="U131" s="206" t="s">
        <v>110</v>
      </c>
      <c r="V131" s="206" t="s">
        <v>109</v>
      </c>
      <c r="W131" s="206" t="s">
        <v>110</v>
      </c>
      <c r="X131" s="207"/>
      <c r="Y131" s="208"/>
    </row>
    <row r="132" spans="1:25" s="137" customFormat="1" x14ac:dyDescent="0.15">
      <c r="A132" s="181">
        <v>129</v>
      </c>
      <c r="B132" s="182" t="s">
        <v>253</v>
      </c>
      <c r="C132" s="183" t="s">
        <v>137</v>
      </c>
      <c r="D132" s="183" t="s">
        <v>113</v>
      </c>
      <c r="E132" s="184" t="s">
        <v>106</v>
      </c>
      <c r="F132" s="184">
        <v>250</v>
      </c>
      <c r="G132" s="184" t="s">
        <v>114</v>
      </c>
      <c r="H132" s="184">
        <v>50</v>
      </c>
      <c r="I132" s="184">
        <v>19</v>
      </c>
      <c r="J132" s="193" t="s">
        <v>115</v>
      </c>
      <c r="K132" s="194">
        <v>100</v>
      </c>
      <c r="L132" s="194">
        <v>170</v>
      </c>
      <c r="M132" s="194">
        <v>140</v>
      </c>
      <c r="N132" s="194">
        <v>70</v>
      </c>
      <c r="O132" s="194">
        <v>80</v>
      </c>
      <c r="P132" s="194">
        <v>120</v>
      </c>
      <c r="Q132" s="194">
        <f t="shared" si="1"/>
        <v>680</v>
      </c>
      <c r="R132" s="206" t="s">
        <v>109</v>
      </c>
      <c r="S132" s="206" t="s">
        <v>116</v>
      </c>
      <c r="T132" s="206" t="s">
        <v>111</v>
      </c>
      <c r="U132" s="206" t="s">
        <v>109</v>
      </c>
      <c r="V132" s="206" t="s">
        <v>117</v>
      </c>
      <c r="W132" s="206" t="s">
        <v>110</v>
      </c>
      <c r="X132" s="207"/>
      <c r="Y132" s="208"/>
    </row>
    <row r="133" spans="1:25" s="137" customFormat="1" x14ac:dyDescent="0.15">
      <c r="A133" s="181">
        <v>130</v>
      </c>
      <c r="B133" s="182" t="s">
        <v>254</v>
      </c>
      <c r="C133" s="183" t="s">
        <v>137</v>
      </c>
      <c r="D133" s="183" t="s">
        <v>119</v>
      </c>
      <c r="E133" s="184" t="s">
        <v>106</v>
      </c>
      <c r="F133" s="184">
        <v>250</v>
      </c>
      <c r="G133" s="184" t="s">
        <v>120</v>
      </c>
      <c r="H133" s="184">
        <v>55</v>
      </c>
      <c r="I133" s="184">
        <v>16</v>
      </c>
      <c r="J133" s="193" t="s">
        <v>108</v>
      </c>
      <c r="K133" s="194">
        <v>80</v>
      </c>
      <c r="L133" s="194">
        <v>110</v>
      </c>
      <c r="M133" s="194">
        <v>120</v>
      </c>
      <c r="N133" s="194">
        <v>130</v>
      </c>
      <c r="O133" s="194">
        <v>120</v>
      </c>
      <c r="P133" s="194">
        <v>120</v>
      </c>
      <c r="Q133" s="194">
        <f t="shared" ref="Q133:Q196" si="2">IF(P133="","",SUM(K133:P133))</f>
        <v>680</v>
      </c>
      <c r="R133" s="206" t="s">
        <v>117</v>
      </c>
      <c r="S133" s="206" t="s">
        <v>110</v>
      </c>
      <c r="T133" s="206" t="s">
        <v>110</v>
      </c>
      <c r="U133" s="206" t="s">
        <v>110</v>
      </c>
      <c r="V133" s="206" t="s">
        <v>110</v>
      </c>
      <c r="W133" s="206" t="s">
        <v>110</v>
      </c>
      <c r="X133" s="207"/>
      <c r="Y133" s="208"/>
    </row>
    <row r="134" spans="1:25" s="137" customFormat="1" x14ac:dyDescent="0.15">
      <c r="A134" s="181">
        <v>131</v>
      </c>
      <c r="B134" s="182" t="s">
        <v>255</v>
      </c>
      <c r="C134" s="183" t="s">
        <v>137</v>
      </c>
      <c r="D134" s="183" t="s">
        <v>122</v>
      </c>
      <c r="E134" s="184" t="s">
        <v>106</v>
      </c>
      <c r="F134" s="184">
        <v>250</v>
      </c>
      <c r="G134" s="184" t="s">
        <v>107</v>
      </c>
      <c r="H134" s="184">
        <v>40</v>
      </c>
      <c r="I134" s="184">
        <v>15</v>
      </c>
      <c r="J134" s="193" t="s">
        <v>123</v>
      </c>
      <c r="K134" s="194">
        <v>60</v>
      </c>
      <c r="L134" s="194">
        <v>100</v>
      </c>
      <c r="M134" s="194">
        <v>110</v>
      </c>
      <c r="N134" s="194">
        <v>120</v>
      </c>
      <c r="O134" s="194">
        <v>130</v>
      </c>
      <c r="P134" s="194">
        <v>160</v>
      </c>
      <c r="Q134" s="194">
        <f t="shared" si="2"/>
        <v>680</v>
      </c>
      <c r="R134" s="206" t="s">
        <v>109</v>
      </c>
      <c r="S134" s="206" t="s">
        <v>117</v>
      </c>
      <c r="T134" s="206" t="s">
        <v>111</v>
      </c>
      <c r="U134" s="206" t="s">
        <v>110</v>
      </c>
      <c r="V134" s="206" t="s">
        <v>110</v>
      </c>
      <c r="W134" s="206" t="s">
        <v>111</v>
      </c>
      <c r="X134" s="207"/>
      <c r="Y134" s="208"/>
    </row>
    <row r="135" spans="1:25" s="137" customFormat="1" x14ac:dyDescent="0.15">
      <c r="A135" s="181">
        <v>132</v>
      </c>
      <c r="B135" s="182" t="s">
        <v>256</v>
      </c>
      <c r="C135" s="183" t="s">
        <v>137</v>
      </c>
      <c r="D135" s="183" t="s">
        <v>125</v>
      </c>
      <c r="E135" s="184" t="s">
        <v>106</v>
      </c>
      <c r="F135" s="184">
        <v>250</v>
      </c>
      <c r="G135" s="184" t="s">
        <v>114</v>
      </c>
      <c r="H135" s="184">
        <v>45</v>
      </c>
      <c r="I135" s="184">
        <v>17</v>
      </c>
      <c r="J135" s="193" t="s">
        <v>115</v>
      </c>
      <c r="K135" s="194">
        <v>120</v>
      </c>
      <c r="L135" s="194">
        <v>120</v>
      </c>
      <c r="M135" s="194">
        <v>130</v>
      </c>
      <c r="N135" s="194">
        <v>100</v>
      </c>
      <c r="O135" s="194">
        <v>90</v>
      </c>
      <c r="P135" s="194">
        <v>120</v>
      </c>
      <c r="Q135" s="194">
        <f t="shared" si="2"/>
        <v>680</v>
      </c>
      <c r="R135" s="206" t="s">
        <v>110</v>
      </c>
      <c r="S135" s="206" t="s">
        <v>110</v>
      </c>
      <c r="T135" s="206" t="s">
        <v>110</v>
      </c>
      <c r="U135" s="206" t="s">
        <v>109</v>
      </c>
      <c r="V135" s="206" t="s">
        <v>109</v>
      </c>
      <c r="W135" s="206" t="s">
        <v>110</v>
      </c>
      <c r="X135" s="207"/>
      <c r="Y135" s="208"/>
    </row>
    <row r="136" spans="1:25" s="137" customFormat="1" x14ac:dyDescent="0.15">
      <c r="A136" s="181">
        <v>133</v>
      </c>
      <c r="B136" s="182" t="s">
        <v>257</v>
      </c>
      <c r="C136" s="183" t="s">
        <v>137</v>
      </c>
      <c r="D136" s="183" t="s">
        <v>127</v>
      </c>
      <c r="E136" s="184" t="s">
        <v>106</v>
      </c>
      <c r="F136" s="184">
        <v>250</v>
      </c>
      <c r="G136" s="184" t="s">
        <v>114</v>
      </c>
      <c r="H136" s="184">
        <v>30</v>
      </c>
      <c r="I136" s="184">
        <v>17</v>
      </c>
      <c r="J136" s="193" t="s">
        <v>128</v>
      </c>
      <c r="K136" s="194">
        <v>100</v>
      </c>
      <c r="L136" s="194">
        <v>110</v>
      </c>
      <c r="M136" s="194">
        <v>150</v>
      </c>
      <c r="N136" s="194">
        <v>100</v>
      </c>
      <c r="O136" s="194">
        <v>100</v>
      </c>
      <c r="P136" s="194">
        <v>120</v>
      </c>
      <c r="Q136" s="194">
        <f t="shared" si="2"/>
        <v>680</v>
      </c>
      <c r="R136" s="206" t="s">
        <v>109</v>
      </c>
      <c r="S136" s="206" t="s">
        <v>110</v>
      </c>
      <c r="T136" s="206" t="s">
        <v>111</v>
      </c>
      <c r="U136" s="206" t="s">
        <v>110</v>
      </c>
      <c r="V136" s="206" t="s">
        <v>111</v>
      </c>
      <c r="W136" s="206" t="s">
        <v>110</v>
      </c>
      <c r="X136" s="207"/>
      <c r="Y136" s="208"/>
    </row>
    <row r="137" spans="1:25" s="137" customFormat="1" x14ac:dyDescent="0.15">
      <c r="A137" s="181">
        <v>134</v>
      </c>
      <c r="B137" s="182" t="s">
        <v>258</v>
      </c>
      <c r="C137" s="183" t="s">
        <v>137</v>
      </c>
      <c r="D137" s="183" t="s">
        <v>130</v>
      </c>
      <c r="E137" s="184" t="s">
        <v>106</v>
      </c>
      <c r="F137" s="184">
        <v>250</v>
      </c>
      <c r="G137" s="184" t="s">
        <v>120</v>
      </c>
      <c r="H137" s="184">
        <v>30</v>
      </c>
      <c r="I137" s="184">
        <v>17</v>
      </c>
      <c r="J137" s="193" t="s">
        <v>128</v>
      </c>
      <c r="K137" s="194">
        <v>90</v>
      </c>
      <c r="L137" s="194">
        <v>120</v>
      </c>
      <c r="M137" s="194">
        <v>130</v>
      </c>
      <c r="N137" s="194">
        <v>110</v>
      </c>
      <c r="O137" s="194">
        <v>100</v>
      </c>
      <c r="P137" s="194">
        <v>130</v>
      </c>
      <c r="Q137" s="194">
        <f t="shared" si="2"/>
        <v>680</v>
      </c>
      <c r="R137" s="206" t="s">
        <v>117</v>
      </c>
      <c r="S137" s="206" t="s">
        <v>110</v>
      </c>
      <c r="T137" s="206" t="s">
        <v>111</v>
      </c>
      <c r="U137" s="206" t="s">
        <v>110</v>
      </c>
      <c r="V137" s="206" t="s">
        <v>109</v>
      </c>
      <c r="W137" s="206" t="s">
        <v>111</v>
      </c>
      <c r="X137" s="207"/>
      <c r="Y137" s="208"/>
    </row>
    <row r="138" spans="1:25" s="137" customFormat="1" x14ac:dyDescent="0.15">
      <c r="A138" s="181">
        <v>135</v>
      </c>
      <c r="B138" s="182" t="s">
        <v>259</v>
      </c>
      <c r="C138" s="183" t="s">
        <v>137</v>
      </c>
      <c r="D138" s="183" t="s">
        <v>132</v>
      </c>
      <c r="E138" s="184" t="s">
        <v>106</v>
      </c>
      <c r="F138" s="184">
        <v>250</v>
      </c>
      <c r="G138" s="184" t="s">
        <v>120</v>
      </c>
      <c r="H138" s="184">
        <v>30</v>
      </c>
      <c r="I138" s="184">
        <v>17</v>
      </c>
      <c r="J138" s="193" t="s">
        <v>115</v>
      </c>
      <c r="K138" s="194">
        <v>80</v>
      </c>
      <c r="L138" s="194">
        <v>140</v>
      </c>
      <c r="M138" s="194">
        <v>120</v>
      </c>
      <c r="N138" s="194">
        <v>120</v>
      </c>
      <c r="O138" s="194">
        <v>100</v>
      </c>
      <c r="P138" s="194">
        <v>120</v>
      </c>
      <c r="Q138" s="194">
        <f t="shared" si="2"/>
        <v>680</v>
      </c>
      <c r="R138" s="206" t="s">
        <v>109</v>
      </c>
      <c r="S138" s="206" t="s">
        <v>111</v>
      </c>
      <c r="T138" s="206" t="s">
        <v>110</v>
      </c>
      <c r="U138" s="206" t="s">
        <v>110</v>
      </c>
      <c r="V138" s="206" t="s">
        <v>109</v>
      </c>
      <c r="W138" s="206" t="s">
        <v>110</v>
      </c>
      <c r="X138" s="207"/>
      <c r="Y138" s="208"/>
    </row>
    <row r="139" spans="1:25" s="137" customFormat="1" x14ac:dyDescent="0.15">
      <c r="A139" s="181">
        <v>136</v>
      </c>
      <c r="B139" s="182" t="s">
        <v>260</v>
      </c>
      <c r="C139" s="183" t="s">
        <v>137</v>
      </c>
      <c r="D139" s="183" t="s">
        <v>134</v>
      </c>
      <c r="E139" s="184" t="s">
        <v>106</v>
      </c>
      <c r="F139" s="184">
        <v>250</v>
      </c>
      <c r="G139" s="184" t="s">
        <v>135</v>
      </c>
      <c r="H139" s="184">
        <v>40</v>
      </c>
      <c r="I139" s="184">
        <v>18</v>
      </c>
      <c r="J139" s="193" t="s">
        <v>108</v>
      </c>
      <c r="K139" s="194">
        <v>100</v>
      </c>
      <c r="L139" s="194">
        <v>130</v>
      </c>
      <c r="M139" s="194">
        <v>140</v>
      </c>
      <c r="N139" s="194">
        <v>120</v>
      </c>
      <c r="O139" s="194">
        <v>110</v>
      </c>
      <c r="P139" s="194">
        <v>170</v>
      </c>
      <c r="Q139" s="194">
        <f t="shared" si="2"/>
        <v>770</v>
      </c>
      <c r="R139" s="206" t="s">
        <v>109</v>
      </c>
      <c r="S139" s="206" t="s">
        <v>110</v>
      </c>
      <c r="T139" s="206" t="s">
        <v>111</v>
      </c>
      <c r="U139" s="206" t="s">
        <v>110</v>
      </c>
      <c r="V139" s="206" t="s">
        <v>109</v>
      </c>
      <c r="W139" s="206" t="s">
        <v>111</v>
      </c>
      <c r="X139" s="207"/>
      <c r="Y139" s="208"/>
    </row>
    <row r="140" spans="1:25" s="137" customFormat="1" x14ac:dyDescent="0.15">
      <c r="A140" s="181">
        <v>137</v>
      </c>
      <c r="B140" s="182" t="s">
        <v>137</v>
      </c>
      <c r="C140" s="183" t="s">
        <v>137</v>
      </c>
      <c r="D140" s="183" t="s">
        <v>137</v>
      </c>
      <c r="E140" s="184" t="s">
        <v>106</v>
      </c>
      <c r="F140" s="184">
        <v>250</v>
      </c>
      <c r="G140" s="184" t="s">
        <v>138</v>
      </c>
      <c r="H140" s="184">
        <v>40</v>
      </c>
      <c r="I140" s="184">
        <v>18</v>
      </c>
      <c r="J140" s="193" t="s">
        <v>123</v>
      </c>
      <c r="K140" s="194">
        <v>110</v>
      </c>
      <c r="L140" s="194">
        <v>130</v>
      </c>
      <c r="M140" s="194">
        <v>160</v>
      </c>
      <c r="N140" s="194">
        <v>110</v>
      </c>
      <c r="O140" s="194">
        <v>110</v>
      </c>
      <c r="P140" s="194">
        <v>130</v>
      </c>
      <c r="Q140" s="194">
        <f t="shared" si="2"/>
        <v>750</v>
      </c>
      <c r="R140" s="206" t="s">
        <v>109</v>
      </c>
      <c r="S140" s="206" t="s">
        <v>110</v>
      </c>
      <c r="T140" s="206" t="s">
        <v>116</v>
      </c>
      <c r="U140" s="206" t="s">
        <v>109</v>
      </c>
      <c r="V140" s="206" t="s">
        <v>117</v>
      </c>
      <c r="W140" s="206" t="s">
        <v>110</v>
      </c>
      <c r="X140" s="207"/>
      <c r="Y140" s="208"/>
    </row>
    <row r="141" spans="1:25" s="137" customFormat="1" x14ac:dyDescent="0.15">
      <c r="A141" s="181">
        <v>138</v>
      </c>
      <c r="B141" s="182" t="s">
        <v>261</v>
      </c>
      <c r="C141" s="183" t="s">
        <v>137</v>
      </c>
      <c r="D141" s="183" t="s">
        <v>140</v>
      </c>
      <c r="E141" s="184" t="s">
        <v>106</v>
      </c>
      <c r="F141" s="184">
        <v>250</v>
      </c>
      <c r="G141" s="184" t="s">
        <v>138</v>
      </c>
      <c r="H141" s="184">
        <v>30</v>
      </c>
      <c r="I141" s="184">
        <v>17</v>
      </c>
      <c r="J141" s="193" t="s">
        <v>108</v>
      </c>
      <c r="K141" s="194">
        <v>110</v>
      </c>
      <c r="L141" s="194">
        <v>150</v>
      </c>
      <c r="M141" s="194">
        <v>140</v>
      </c>
      <c r="N141" s="194">
        <v>120</v>
      </c>
      <c r="O141" s="194">
        <v>110</v>
      </c>
      <c r="P141" s="194">
        <v>70</v>
      </c>
      <c r="Q141" s="194">
        <f t="shared" si="2"/>
        <v>700</v>
      </c>
      <c r="R141" s="206" t="s">
        <v>109</v>
      </c>
      <c r="S141" s="206" t="s">
        <v>111</v>
      </c>
      <c r="T141" s="206" t="s">
        <v>111</v>
      </c>
      <c r="U141" s="206" t="s">
        <v>110</v>
      </c>
      <c r="V141" s="206" t="s">
        <v>109</v>
      </c>
      <c r="W141" s="206" t="s">
        <v>110</v>
      </c>
      <c r="X141" s="207"/>
      <c r="Y141" s="208"/>
    </row>
    <row r="142" spans="1:25" s="137" customFormat="1" x14ac:dyDescent="0.15">
      <c r="A142" s="181">
        <v>139</v>
      </c>
      <c r="B142" s="182" t="s">
        <v>262</v>
      </c>
      <c r="C142" s="183" t="s">
        <v>137</v>
      </c>
      <c r="D142" s="183" t="s">
        <v>142</v>
      </c>
      <c r="E142" s="184" t="s">
        <v>106</v>
      </c>
      <c r="F142" s="184">
        <v>250</v>
      </c>
      <c r="G142" s="184" t="s">
        <v>143</v>
      </c>
      <c r="H142" s="184">
        <v>45</v>
      </c>
      <c r="I142" s="184">
        <v>17</v>
      </c>
      <c r="J142" s="193" t="s">
        <v>108</v>
      </c>
      <c r="K142" s="194">
        <v>150</v>
      </c>
      <c r="L142" s="194">
        <v>120</v>
      </c>
      <c r="M142" s="194">
        <v>140</v>
      </c>
      <c r="N142" s="194">
        <v>110</v>
      </c>
      <c r="O142" s="194">
        <v>110</v>
      </c>
      <c r="P142" s="194">
        <v>140</v>
      </c>
      <c r="Q142" s="194">
        <f t="shared" si="2"/>
        <v>770</v>
      </c>
      <c r="R142" s="206" t="s">
        <v>111</v>
      </c>
      <c r="S142" s="206" t="s">
        <v>109</v>
      </c>
      <c r="T142" s="206" t="s">
        <v>111</v>
      </c>
      <c r="U142" s="206" t="s">
        <v>109</v>
      </c>
      <c r="V142" s="206" t="s">
        <v>109</v>
      </c>
      <c r="W142" s="206" t="s">
        <v>111</v>
      </c>
      <c r="X142" s="207"/>
      <c r="Y142" s="208"/>
    </row>
    <row r="143" spans="1:25" s="137" customFormat="1" x14ac:dyDescent="0.15">
      <c r="A143" s="181">
        <v>140</v>
      </c>
      <c r="B143" s="182" t="s">
        <v>263</v>
      </c>
      <c r="C143" s="183" t="s">
        <v>137</v>
      </c>
      <c r="D143" s="183" t="s">
        <v>145</v>
      </c>
      <c r="E143" s="184" t="s">
        <v>106</v>
      </c>
      <c r="F143" s="184">
        <v>250</v>
      </c>
      <c r="G143" s="184"/>
      <c r="H143" s="184"/>
      <c r="I143" s="184"/>
      <c r="J143" s="193"/>
      <c r="K143" s="194"/>
      <c r="L143" s="194"/>
      <c r="M143" s="194"/>
      <c r="N143" s="194"/>
      <c r="O143" s="194"/>
      <c r="P143" s="194"/>
      <c r="Q143" s="194" t="str">
        <f t="shared" si="2"/>
        <v/>
      </c>
      <c r="R143" s="206" t="s">
        <v>109</v>
      </c>
      <c r="S143" s="206" t="s">
        <v>110</v>
      </c>
      <c r="T143" s="206" t="s">
        <v>116</v>
      </c>
      <c r="U143" s="206" t="s">
        <v>109</v>
      </c>
      <c r="V143" s="206" t="s">
        <v>117</v>
      </c>
      <c r="W143" s="206" t="s">
        <v>110</v>
      </c>
      <c r="X143" s="207"/>
      <c r="Y143" s="208"/>
    </row>
    <row r="144" spans="1:25" s="137" customFormat="1" x14ac:dyDescent="0.15">
      <c r="A144" s="181">
        <v>141</v>
      </c>
      <c r="B144" s="182" t="s">
        <v>264</v>
      </c>
      <c r="C144" s="183" t="s">
        <v>137</v>
      </c>
      <c r="D144" s="183" t="s">
        <v>145</v>
      </c>
      <c r="E144" s="184" t="s">
        <v>106</v>
      </c>
      <c r="F144" s="184">
        <v>250</v>
      </c>
      <c r="G144" s="184"/>
      <c r="H144" s="184"/>
      <c r="I144" s="184"/>
      <c r="J144" s="193"/>
      <c r="K144" s="194"/>
      <c r="L144" s="194"/>
      <c r="M144" s="194"/>
      <c r="N144" s="194"/>
      <c r="O144" s="194"/>
      <c r="P144" s="194"/>
      <c r="Q144" s="194" t="str">
        <f t="shared" si="2"/>
        <v/>
      </c>
      <c r="R144" s="206" t="s">
        <v>109</v>
      </c>
      <c r="S144" s="206" t="s">
        <v>110</v>
      </c>
      <c r="T144" s="206" t="s">
        <v>116</v>
      </c>
      <c r="U144" s="206" t="s">
        <v>109</v>
      </c>
      <c r="V144" s="206" t="s">
        <v>117</v>
      </c>
      <c r="W144" s="206" t="s">
        <v>110</v>
      </c>
      <c r="X144" s="207"/>
      <c r="Y144" s="208"/>
    </row>
    <row r="145" spans="1:25" s="137" customFormat="1" x14ac:dyDescent="0.15">
      <c r="A145" s="181">
        <v>142</v>
      </c>
      <c r="B145" s="182" t="s">
        <v>265</v>
      </c>
      <c r="C145" s="183" t="s">
        <v>137</v>
      </c>
      <c r="D145" s="183" t="s">
        <v>145</v>
      </c>
      <c r="E145" s="184" t="s">
        <v>106</v>
      </c>
      <c r="F145" s="184">
        <v>250</v>
      </c>
      <c r="G145" s="184"/>
      <c r="H145" s="184"/>
      <c r="I145" s="184"/>
      <c r="J145" s="193"/>
      <c r="K145" s="194"/>
      <c r="L145" s="194"/>
      <c r="M145" s="194"/>
      <c r="N145" s="194"/>
      <c r="O145" s="194"/>
      <c r="P145" s="194"/>
      <c r="Q145" s="194" t="str">
        <f t="shared" si="2"/>
        <v/>
      </c>
      <c r="R145" s="206" t="s">
        <v>109</v>
      </c>
      <c r="S145" s="206" t="s">
        <v>110</v>
      </c>
      <c r="T145" s="206" t="s">
        <v>116</v>
      </c>
      <c r="U145" s="206" t="s">
        <v>109</v>
      </c>
      <c r="V145" s="206" t="s">
        <v>117</v>
      </c>
      <c r="W145" s="206" t="s">
        <v>110</v>
      </c>
      <c r="X145" s="207"/>
      <c r="Y145" s="208"/>
    </row>
    <row r="146" spans="1:25" s="137" customFormat="1" x14ac:dyDescent="0.15">
      <c r="A146" s="181">
        <v>143</v>
      </c>
      <c r="B146" s="182" t="s">
        <v>266</v>
      </c>
      <c r="C146" s="183" t="s">
        <v>140</v>
      </c>
      <c r="D146" s="183" t="s">
        <v>105</v>
      </c>
      <c r="E146" s="184" t="s">
        <v>106</v>
      </c>
      <c r="F146" s="184">
        <v>250</v>
      </c>
      <c r="G146" s="184" t="s">
        <v>107</v>
      </c>
      <c r="H146" s="184">
        <v>25</v>
      </c>
      <c r="I146" s="184">
        <v>11</v>
      </c>
      <c r="J146" s="193" t="s">
        <v>108</v>
      </c>
      <c r="K146" s="194">
        <v>100</v>
      </c>
      <c r="L146" s="194">
        <v>130</v>
      </c>
      <c r="M146" s="194">
        <v>120</v>
      </c>
      <c r="N146" s="194">
        <v>140</v>
      </c>
      <c r="O146" s="194">
        <v>100</v>
      </c>
      <c r="P146" s="194">
        <v>90</v>
      </c>
      <c r="Q146" s="194">
        <f t="shared" si="2"/>
        <v>680</v>
      </c>
      <c r="R146" s="206" t="s">
        <v>109</v>
      </c>
      <c r="S146" s="206" t="s">
        <v>111</v>
      </c>
      <c r="T146" s="206" t="s">
        <v>110</v>
      </c>
      <c r="U146" s="206" t="s">
        <v>116</v>
      </c>
      <c r="V146" s="206" t="s">
        <v>109</v>
      </c>
      <c r="W146" s="206" t="s">
        <v>117</v>
      </c>
      <c r="X146" s="207"/>
      <c r="Y146" s="208"/>
    </row>
    <row r="147" spans="1:25" s="137" customFormat="1" x14ac:dyDescent="0.15">
      <c r="A147" s="181">
        <v>144</v>
      </c>
      <c r="B147" s="182" t="s">
        <v>267</v>
      </c>
      <c r="C147" s="183" t="s">
        <v>140</v>
      </c>
      <c r="D147" s="183" t="s">
        <v>113</v>
      </c>
      <c r="E147" s="184" t="s">
        <v>106</v>
      </c>
      <c r="F147" s="184">
        <v>250</v>
      </c>
      <c r="G147" s="184" t="s">
        <v>114</v>
      </c>
      <c r="H147" s="184">
        <v>50</v>
      </c>
      <c r="I147" s="184">
        <v>13</v>
      </c>
      <c r="J147" s="193" t="s">
        <v>115</v>
      </c>
      <c r="K147" s="194">
        <v>100</v>
      </c>
      <c r="L147" s="194">
        <v>180</v>
      </c>
      <c r="M147" s="194">
        <v>130</v>
      </c>
      <c r="N147" s="194">
        <v>100</v>
      </c>
      <c r="O147" s="194">
        <v>80</v>
      </c>
      <c r="P147" s="194">
        <v>90</v>
      </c>
      <c r="Q147" s="194">
        <f t="shared" si="2"/>
        <v>680</v>
      </c>
      <c r="R147" s="206" t="s">
        <v>109</v>
      </c>
      <c r="S147" s="206" t="s">
        <v>116</v>
      </c>
      <c r="T147" s="206" t="s">
        <v>110</v>
      </c>
      <c r="U147" s="206" t="s">
        <v>111</v>
      </c>
      <c r="V147" s="206" t="s">
        <v>117</v>
      </c>
      <c r="W147" s="206" t="s">
        <v>117</v>
      </c>
      <c r="X147" s="207"/>
      <c r="Y147" s="208"/>
    </row>
    <row r="148" spans="1:25" s="137" customFormat="1" x14ac:dyDescent="0.15">
      <c r="A148" s="181">
        <v>145</v>
      </c>
      <c r="B148" s="182" t="s">
        <v>268</v>
      </c>
      <c r="C148" s="183" t="s">
        <v>140</v>
      </c>
      <c r="D148" s="183" t="s">
        <v>119</v>
      </c>
      <c r="E148" s="184" t="s">
        <v>106</v>
      </c>
      <c r="F148" s="184">
        <v>250</v>
      </c>
      <c r="G148" s="184" t="s">
        <v>120</v>
      </c>
      <c r="H148" s="184">
        <v>75</v>
      </c>
      <c r="I148" s="184">
        <v>10</v>
      </c>
      <c r="J148" s="193" t="s">
        <v>108</v>
      </c>
      <c r="K148" s="194">
        <v>80</v>
      </c>
      <c r="L148" s="194">
        <v>120</v>
      </c>
      <c r="M148" s="194">
        <v>110</v>
      </c>
      <c r="N148" s="194">
        <v>160</v>
      </c>
      <c r="O148" s="194">
        <v>120</v>
      </c>
      <c r="P148" s="194">
        <v>90</v>
      </c>
      <c r="Q148" s="194">
        <f t="shared" si="2"/>
        <v>680</v>
      </c>
      <c r="R148" s="206" t="s">
        <v>109</v>
      </c>
      <c r="S148" s="206" t="s">
        <v>111</v>
      </c>
      <c r="T148" s="206" t="s">
        <v>109</v>
      </c>
      <c r="U148" s="206" t="s">
        <v>116</v>
      </c>
      <c r="V148" s="206" t="s">
        <v>110</v>
      </c>
      <c r="W148" s="206" t="s">
        <v>117</v>
      </c>
      <c r="X148" s="207"/>
      <c r="Y148" s="208"/>
    </row>
    <row r="149" spans="1:25" s="137" customFormat="1" x14ac:dyDescent="0.15">
      <c r="A149" s="181">
        <v>146</v>
      </c>
      <c r="B149" s="182" t="s">
        <v>269</v>
      </c>
      <c r="C149" s="183" t="s">
        <v>140</v>
      </c>
      <c r="D149" s="183" t="s">
        <v>122</v>
      </c>
      <c r="E149" s="184" t="s">
        <v>106</v>
      </c>
      <c r="F149" s="184">
        <v>250</v>
      </c>
      <c r="G149" s="184" t="s">
        <v>107</v>
      </c>
      <c r="H149" s="184">
        <v>15</v>
      </c>
      <c r="I149" s="184">
        <v>9</v>
      </c>
      <c r="J149" s="193" t="s">
        <v>123</v>
      </c>
      <c r="K149" s="194">
        <v>60</v>
      </c>
      <c r="L149" s="194">
        <v>110</v>
      </c>
      <c r="M149" s="194">
        <v>100</v>
      </c>
      <c r="N149" s="194">
        <v>150</v>
      </c>
      <c r="O149" s="194">
        <v>130</v>
      </c>
      <c r="P149" s="194">
        <v>130</v>
      </c>
      <c r="Q149" s="194">
        <f t="shared" si="2"/>
        <v>680</v>
      </c>
      <c r="R149" s="206" t="s">
        <v>109</v>
      </c>
      <c r="S149" s="206" t="s">
        <v>109</v>
      </c>
      <c r="T149" s="206" t="s">
        <v>110</v>
      </c>
      <c r="U149" s="206" t="s">
        <v>116</v>
      </c>
      <c r="V149" s="206" t="s">
        <v>110</v>
      </c>
      <c r="W149" s="206" t="s">
        <v>109</v>
      </c>
      <c r="X149" s="207"/>
      <c r="Y149" s="208"/>
    </row>
    <row r="150" spans="1:25" s="137" customFormat="1" x14ac:dyDescent="0.15">
      <c r="A150" s="181">
        <v>147</v>
      </c>
      <c r="B150" s="182" t="s">
        <v>270</v>
      </c>
      <c r="C150" s="183" t="s">
        <v>140</v>
      </c>
      <c r="D150" s="183" t="s">
        <v>125</v>
      </c>
      <c r="E150" s="184" t="s">
        <v>106</v>
      </c>
      <c r="F150" s="184">
        <v>250</v>
      </c>
      <c r="G150" s="184" t="s">
        <v>114</v>
      </c>
      <c r="H150" s="184">
        <v>65</v>
      </c>
      <c r="I150" s="184">
        <v>11</v>
      </c>
      <c r="J150" s="193" t="s">
        <v>115</v>
      </c>
      <c r="K150" s="194">
        <v>120</v>
      </c>
      <c r="L150" s="194">
        <v>130</v>
      </c>
      <c r="M150" s="194">
        <v>120</v>
      </c>
      <c r="N150" s="194">
        <v>130</v>
      </c>
      <c r="O150" s="194">
        <v>90</v>
      </c>
      <c r="P150" s="194">
        <v>90</v>
      </c>
      <c r="Q150" s="194">
        <f t="shared" si="2"/>
        <v>680</v>
      </c>
      <c r="R150" s="206" t="s">
        <v>110</v>
      </c>
      <c r="S150" s="206" t="s">
        <v>111</v>
      </c>
      <c r="T150" s="206" t="s">
        <v>110</v>
      </c>
      <c r="U150" s="206" t="s">
        <v>111</v>
      </c>
      <c r="V150" s="206" t="s">
        <v>109</v>
      </c>
      <c r="W150" s="206" t="s">
        <v>117</v>
      </c>
      <c r="X150" s="207"/>
      <c r="Y150" s="208"/>
    </row>
    <row r="151" spans="1:25" s="137" customFormat="1" x14ac:dyDescent="0.15">
      <c r="A151" s="181">
        <v>148</v>
      </c>
      <c r="B151" s="182" t="s">
        <v>271</v>
      </c>
      <c r="C151" s="183" t="s">
        <v>140</v>
      </c>
      <c r="D151" s="183" t="s">
        <v>127</v>
      </c>
      <c r="E151" s="184" t="s">
        <v>106</v>
      </c>
      <c r="F151" s="184">
        <v>250</v>
      </c>
      <c r="G151" s="184" t="s">
        <v>114</v>
      </c>
      <c r="H151" s="184">
        <v>50</v>
      </c>
      <c r="I151" s="184">
        <v>12</v>
      </c>
      <c r="J151" s="193" t="s">
        <v>128</v>
      </c>
      <c r="K151" s="194">
        <v>100</v>
      </c>
      <c r="L151" s="194">
        <v>120</v>
      </c>
      <c r="M151" s="194">
        <v>140</v>
      </c>
      <c r="N151" s="194">
        <v>130</v>
      </c>
      <c r="O151" s="194">
        <v>100</v>
      </c>
      <c r="P151" s="194">
        <v>90</v>
      </c>
      <c r="Q151" s="194">
        <f t="shared" si="2"/>
        <v>680</v>
      </c>
      <c r="R151" s="206" t="s">
        <v>117</v>
      </c>
      <c r="S151" s="206" t="s">
        <v>110</v>
      </c>
      <c r="T151" s="206" t="s">
        <v>111</v>
      </c>
      <c r="U151" s="206" t="s">
        <v>111</v>
      </c>
      <c r="V151" s="206" t="s">
        <v>117</v>
      </c>
      <c r="W151" s="206" t="s">
        <v>110</v>
      </c>
      <c r="X151" s="207"/>
      <c r="Y151" s="208"/>
    </row>
    <row r="152" spans="1:25" s="137" customFormat="1" x14ac:dyDescent="0.15">
      <c r="A152" s="181">
        <v>149</v>
      </c>
      <c r="B152" s="182" t="s">
        <v>272</v>
      </c>
      <c r="C152" s="183" t="s">
        <v>140</v>
      </c>
      <c r="D152" s="183" t="s">
        <v>130</v>
      </c>
      <c r="E152" s="184" t="s">
        <v>106</v>
      </c>
      <c r="F152" s="184">
        <v>250</v>
      </c>
      <c r="G152" s="184" t="s">
        <v>120</v>
      </c>
      <c r="H152" s="184">
        <v>30</v>
      </c>
      <c r="I152" s="184">
        <v>11</v>
      </c>
      <c r="J152" s="193" t="s">
        <v>128</v>
      </c>
      <c r="K152" s="194">
        <v>90</v>
      </c>
      <c r="L152" s="194">
        <v>130</v>
      </c>
      <c r="M152" s="194">
        <v>120</v>
      </c>
      <c r="N152" s="194">
        <v>140</v>
      </c>
      <c r="O152" s="194">
        <v>100</v>
      </c>
      <c r="P152" s="194">
        <v>130</v>
      </c>
      <c r="Q152" s="194">
        <f t="shared" si="2"/>
        <v>710</v>
      </c>
      <c r="R152" s="206" t="s">
        <v>117</v>
      </c>
      <c r="S152" s="206" t="s">
        <v>111</v>
      </c>
      <c r="T152" s="206" t="s">
        <v>110</v>
      </c>
      <c r="U152" s="206" t="s">
        <v>116</v>
      </c>
      <c r="V152" s="206" t="s">
        <v>109</v>
      </c>
      <c r="W152" s="206" t="s">
        <v>111</v>
      </c>
      <c r="X152" s="207"/>
      <c r="Y152" s="208"/>
    </row>
    <row r="153" spans="1:25" s="137" customFormat="1" x14ac:dyDescent="0.15">
      <c r="A153" s="181">
        <v>150</v>
      </c>
      <c r="B153" s="182" t="s">
        <v>273</v>
      </c>
      <c r="C153" s="183" t="s">
        <v>140</v>
      </c>
      <c r="D153" s="183" t="s">
        <v>132</v>
      </c>
      <c r="E153" s="184" t="s">
        <v>106</v>
      </c>
      <c r="F153" s="184">
        <v>250</v>
      </c>
      <c r="G153" s="184" t="s">
        <v>120</v>
      </c>
      <c r="H153" s="184">
        <v>20</v>
      </c>
      <c r="I153" s="184">
        <v>11</v>
      </c>
      <c r="J153" s="193" t="s">
        <v>115</v>
      </c>
      <c r="K153" s="194">
        <v>80</v>
      </c>
      <c r="L153" s="194">
        <v>150</v>
      </c>
      <c r="M153" s="194">
        <v>110</v>
      </c>
      <c r="N153" s="194">
        <v>150</v>
      </c>
      <c r="O153" s="194">
        <v>100</v>
      </c>
      <c r="P153" s="194">
        <v>90</v>
      </c>
      <c r="Q153" s="194">
        <f t="shared" si="2"/>
        <v>680</v>
      </c>
      <c r="R153" s="206" t="s">
        <v>109</v>
      </c>
      <c r="S153" s="206" t="s">
        <v>116</v>
      </c>
      <c r="T153" s="206" t="s">
        <v>109</v>
      </c>
      <c r="U153" s="206" t="s">
        <v>116</v>
      </c>
      <c r="V153" s="206" t="s">
        <v>109</v>
      </c>
      <c r="W153" s="206" t="s">
        <v>117</v>
      </c>
      <c r="X153" s="207"/>
      <c r="Y153" s="208"/>
    </row>
    <row r="154" spans="1:25" s="137" customFormat="1" x14ac:dyDescent="0.15">
      <c r="A154" s="181">
        <v>151</v>
      </c>
      <c r="B154" s="182" t="s">
        <v>274</v>
      </c>
      <c r="C154" s="183" t="s">
        <v>140</v>
      </c>
      <c r="D154" s="183" t="s">
        <v>134</v>
      </c>
      <c r="E154" s="184" t="s">
        <v>106</v>
      </c>
      <c r="F154" s="184">
        <v>250</v>
      </c>
      <c r="G154" s="184" t="s">
        <v>135</v>
      </c>
      <c r="H154" s="184">
        <v>15</v>
      </c>
      <c r="I154" s="184">
        <v>12</v>
      </c>
      <c r="J154" s="193" t="s">
        <v>108</v>
      </c>
      <c r="K154" s="194">
        <v>110</v>
      </c>
      <c r="L154" s="194">
        <v>140</v>
      </c>
      <c r="M154" s="194">
        <v>130</v>
      </c>
      <c r="N154" s="194">
        <v>150</v>
      </c>
      <c r="O154" s="194">
        <v>110</v>
      </c>
      <c r="P154" s="194">
        <v>120</v>
      </c>
      <c r="Q154" s="194">
        <f t="shared" si="2"/>
        <v>760</v>
      </c>
      <c r="R154" s="206" t="s">
        <v>109</v>
      </c>
      <c r="S154" s="206" t="s">
        <v>111</v>
      </c>
      <c r="T154" s="206" t="s">
        <v>110</v>
      </c>
      <c r="U154" s="206" t="s">
        <v>116</v>
      </c>
      <c r="V154" s="206" t="s">
        <v>109</v>
      </c>
      <c r="W154" s="206" t="s">
        <v>109</v>
      </c>
      <c r="X154" s="207"/>
      <c r="Y154" s="208"/>
    </row>
    <row r="155" spans="1:25" s="137" customFormat="1" x14ac:dyDescent="0.15">
      <c r="A155" s="181">
        <v>152</v>
      </c>
      <c r="B155" s="182" t="s">
        <v>275</v>
      </c>
      <c r="C155" s="183" t="s">
        <v>140</v>
      </c>
      <c r="D155" s="183" t="s">
        <v>137</v>
      </c>
      <c r="E155" s="184" t="s">
        <v>106</v>
      </c>
      <c r="F155" s="184">
        <v>250</v>
      </c>
      <c r="G155" s="184" t="s">
        <v>138</v>
      </c>
      <c r="H155" s="184">
        <v>40</v>
      </c>
      <c r="I155" s="184">
        <v>12</v>
      </c>
      <c r="J155" s="193" t="s">
        <v>123</v>
      </c>
      <c r="K155" s="194">
        <v>110</v>
      </c>
      <c r="L155" s="194">
        <v>140</v>
      </c>
      <c r="M155" s="194">
        <v>150</v>
      </c>
      <c r="N155" s="194">
        <v>140</v>
      </c>
      <c r="O155" s="194">
        <v>110</v>
      </c>
      <c r="P155" s="194">
        <v>100</v>
      </c>
      <c r="Q155" s="194">
        <f t="shared" si="2"/>
        <v>750</v>
      </c>
      <c r="R155" s="206" t="s">
        <v>109</v>
      </c>
      <c r="S155" s="206" t="s">
        <v>111</v>
      </c>
      <c r="T155" s="206" t="s">
        <v>111</v>
      </c>
      <c r="U155" s="206" t="s">
        <v>116</v>
      </c>
      <c r="V155" s="206" t="s">
        <v>109</v>
      </c>
      <c r="W155" s="206" t="s">
        <v>117</v>
      </c>
      <c r="X155" s="207"/>
      <c r="Y155" s="208"/>
    </row>
    <row r="156" spans="1:25" s="137" customFormat="1" x14ac:dyDescent="0.15">
      <c r="A156" s="181">
        <v>153</v>
      </c>
      <c r="B156" s="182" t="s">
        <v>140</v>
      </c>
      <c r="C156" s="183" t="s">
        <v>140</v>
      </c>
      <c r="D156" s="183" t="s">
        <v>140</v>
      </c>
      <c r="E156" s="184" t="s">
        <v>106</v>
      </c>
      <c r="F156" s="184">
        <v>250</v>
      </c>
      <c r="G156" s="184" t="s">
        <v>138</v>
      </c>
      <c r="H156" s="184">
        <v>30</v>
      </c>
      <c r="I156" s="184">
        <v>11</v>
      </c>
      <c r="J156" s="193" t="s">
        <v>108</v>
      </c>
      <c r="K156" s="194">
        <v>110</v>
      </c>
      <c r="L156" s="194">
        <v>160</v>
      </c>
      <c r="M156" s="194">
        <v>130</v>
      </c>
      <c r="N156" s="194">
        <v>150</v>
      </c>
      <c r="O156" s="194">
        <v>110</v>
      </c>
      <c r="P156" s="194">
        <v>40</v>
      </c>
      <c r="Q156" s="194">
        <f t="shared" si="2"/>
        <v>700</v>
      </c>
      <c r="R156" s="206" t="s">
        <v>109</v>
      </c>
      <c r="S156" s="206" t="s">
        <v>111</v>
      </c>
      <c r="T156" s="206" t="s">
        <v>110</v>
      </c>
      <c r="U156" s="206" t="s">
        <v>111</v>
      </c>
      <c r="V156" s="206" t="s">
        <v>109</v>
      </c>
      <c r="W156" s="206" t="s">
        <v>117</v>
      </c>
      <c r="X156" s="207"/>
      <c r="Y156" s="208"/>
    </row>
    <row r="157" spans="1:25" s="137" customFormat="1" x14ac:dyDescent="0.15">
      <c r="A157" s="181">
        <v>154</v>
      </c>
      <c r="B157" s="182" t="s">
        <v>276</v>
      </c>
      <c r="C157" s="183" t="s">
        <v>140</v>
      </c>
      <c r="D157" s="183" t="s">
        <v>142</v>
      </c>
      <c r="E157" s="184" t="s">
        <v>106</v>
      </c>
      <c r="F157" s="184">
        <v>250</v>
      </c>
      <c r="G157" s="184" t="s">
        <v>143</v>
      </c>
      <c r="H157" s="184">
        <v>40</v>
      </c>
      <c r="I157" s="184">
        <v>11</v>
      </c>
      <c r="J157" s="193" t="s">
        <v>108</v>
      </c>
      <c r="K157" s="194">
        <v>150</v>
      </c>
      <c r="L157" s="194">
        <v>130</v>
      </c>
      <c r="M157" s="194">
        <v>130</v>
      </c>
      <c r="N157" s="194">
        <v>140</v>
      </c>
      <c r="O157" s="194">
        <v>110</v>
      </c>
      <c r="P157" s="194">
        <v>110</v>
      </c>
      <c r="Q157" s="194">
        <f t="shared" si="2"/>
        <v>770</v>
      </c>
      <c r="R157" s="206" t="s">
        <v>111</v>
      </c>
      <c r="S157" s="206" t="s">
        <v>110</v>
      </c>
      <c r="T157" s="206" t="s">
        <v>110</v>
      </c>
      <c r="U157" s="206" t="s">
        <v>111</v>
      </c>
      <c r="V157" s="206" t="s">
        <v>109</v>
      </c>
      <c r="W157" s="206" t="s">
        <v>109</v>
      </c>
      <c r="X157" s="207"/>
      <c r="Y157" s="208"/>
    </row>
    <row r="158" spans="1:25" s="137" customFormat="1" x14ac:dyDescent="0.15">
      <c r="A158" s="181">
        <v>155</v>
      </c>
      <c r="B158" s="182" t="s">
        <v>277</v>
      </c>
      <c r="C158" s="183" t="s">
        <v>140</v>
      </c>
      <c r="D158" s="183" t="s">
        <v>145</v>
      </c>
      <c r="E158" s="184" t="s">
        <v>106</v>
      </c>
      <c r="F158" s="184">
        <v>250</v>
      </c>
      <c r="G158" s="184"/>
      <c r="H158" s="184"/>
      <c r="I158" s="184"/>
      <c r="J158" s="193"/>
      <c r="K158" s="194"/>
      <c r="L158" s="194"/>
      <c r="M158" s="194"/>
      <c r="N158" s="194"/>
      <c r="O158" s="194"/>
      <c r="P158" s="194"/>
      <c r="Q158" s="194" t="str">
        <f t="shared" si="2"/>
        <v/>
      </c>
      <c r="R158" s="206" t="s">
        <v>109</v>
      </c>
      <c r="S158" s="206" t="s">
        <v>111</v>
      </c>
      <c r="T158" s="206" t="s">
        <v>110</v>
      </c>
      <c r="U158" s="206" t="s">
        <v>111</v>
      </c>
      <c r="V158" s="206" t="s">
        <v>109</v>
      </c>
      <c r="W158" s="206" t="s">
        <v>117</v>
      </c>
      <c r="X158" s="207"/>
      <c r="Y158" s="208"/>
    </row>
    <row r="159" spans="1:25" s="137" customFormat="1" x14ac:dyDescent="0.15">
      <c r="A159" s="181">
        <v>156</v>
      </c>
      <c r="B159" s="182" t="s">
        <v>278</v>
      </c>
      <c r="C159" s="183" t="s">
        <v>140</v>
      </c>
      <c r="D159" s="183" t="s">
        <v>145</v>
      </c>
      <c r="E159" s="184" t="s">
        <v>106</v>
      </c>
      <c r="F159" s="184">
        <v>250</v>
      </c>
      <c r="G159" s="184"/>
      <c r="H159" s="184"/>
      <c r="I159" s="184"/>
      <c r="J159" s="193"/>
      <c r="K159" s="194"/>
      <c r="L159" s="194"/>
      <c r="M159" s="194"/>
      <c r="N159" s="194"/>
      <c r="O159" s="194"/>
      <c r="P159" s="194"/>
      <c r="Q159" s="194" t="str">
        <f t="shared" si="2"/>
        <v/>
      </c>
      <c r="R159" s="206" t="s">
        <v>109</v>
      </c>
      <c r="S159" s="206" t="s">
        <v>111</v>
      </c>
      <c r="T159" s="206" t="s">
        <v>110</v>
      </c>
      <c r="U159" s="206" t="s">
        <v>111</v>
      </c>
      <c r="V159" s="206" t="s">
        <v>109</v>
      </c>
      <c r="W159" s="206" t="s">
        <v>117</v>
      </c>
      <c r="X159" s="207"/>
      <c r="Y159" s="208"/>
    </row>
    <row r="160" spans="1:25" s="137" customFormat="1" x14ac:dyDescent="0.15">
      <c r="A160" s="181">
        <v>157</v>
      </c>
      <c r="B160" s="182" t="s">
        <v>279</v>
      </c>
      <c r="C160" s="183" t="s">
        <v>142</v>
      </c>
      <c r="D160" s="183" t="s">
        <v>105</v>
      </c>
      <c r="E160" s="184" t="s">
        <v>106</v>
      </c>
      <c r="F160" s="184">
        <v>300</v>
      </c>
      <c r="G160" s="184" t="s">
        <v>107</v>
      </c>
      <c r="H160" s="184">
        <v>65</v>
      </c>
      <c r="I160" s="184">
        <v>8</v>
      </c>
      <c r="J160" s="193" t="s">
        <v>108</v>
      </c>
      <c r="K160" s="194">
        <v>130</v>
      </c>
      <c r="L160" s="194">
        <v>100</v>
      </c>
      <c r="M160" s="194">
        <v>100</v>
      </c>
      <c r="N160" s="194">
        <v>130</v>
      </c>
      <c r="O160" s="194">
        <v>100</v>
      </c>
      <c r="P160" s="194">
        <v>120</v>
      </c>
      <c r="Q160" s="194">
        <f t="shared" si="2"/>
        <v>680</v>
      </c>
      <c r="R160" s="206" t="s">
        <v>111</v>
      </c>
      <c r="S160" s="206" t="s">
        <v>109</v>
      </c>
      <c r="T160" s="206" t="s">
        <v>109</v>
      </c>
      <c r="U160" s="206" t="s">
        <v>111</v>
      </c>
      <c r="V160" s="206" t="s">
        <v>109</v>
      </c>
      <c r="W160" s="206" t="s">
        <v>110</v>
      </c>
      <c r="X160" s="207"/>
      <c r="Y160" s="208"/>
    </row>
    <row r="161" spans="1:25" s="137" customFormat="1" x14ac:dyDescent="0.15">
      <c r="A161" s="181">
        <v>158</v>
      </c>
      <c r="B161" s="182" t="s">
        <v>280</v>
      </c>
      <c r="C161" s="183" t="s">
        <v>142</v>
      </c>
      <c r="D161" s="183" t="s">
        <v>113</v>
      </c>
      <c r="E161" s="184" t="s">
        <v>106</v>
      </c>
      <c r="F161" s="184">
        <v>300</v>
      </c>
      <c r="G161" s="184" t="s">
        <v>114</v>
      </c>
      <c r="H161" s="184">
        <v>75</v>
      </c>
      <c r="I161" s="184">
        <v>10</v>
      </c>
      <c r="J161" s="193" t="s">
        <v>115</v>
      </c>
      <c r="K161" s="194">
        <v>130</v>
      </c>
      <c r="L161" s="194">
        <v>150</v>
      </c>
      <c r="M161" s="194">
        <v>130</v>
      </c>
      <c r="N161" s="194">
        <v>90</v>
      </c>
      <c r="O161" s="194">
        <v>80</v>
      </c>
      <c r="P161" s="194">
        <v>120</v>
      </c>
      <c r="Q161" s="194">
        <f t="shared" si="2"/>
        <v>700</v>
      </c>
      <c r="R161" s="206" t="s">
        <v>111</v>
      </c>
      <c r="S161" s="206" t="s">
        <v>110</v>
      </c>
      <c r="T161" s="206" t="s">
        <v>110</v>
      </c>
      <c r="U161" s="206" t="s">
        <v>110</v>
      </c>
      <c r="V161" s="206" t="s">
        <v>117</v>
      </c>
      <c r="W161" s="206" t="s">
        <v>110</v>
      </c>
      <c r="X161" s="207"/>
      <c r="Y161" s="208"/>
    </row>
    <row r="162" spans="1:25" s="137" customFormat="1" x14ac:dyDescent="0.15">
      <c r="A162" s="181">
        <v>159</v>
      </c>
      <c r="B162" s="182" t="s">
        <v>281</v>
      </c>
      <c r="C162" s="183" t="s">
        <v>142</v>
      </c>
      <c r="D162" s="183" t="s">
        <v>119</v>
      </c>
      <c r="E162" s="184" t="s">
        <v>106</v>
      </c>
      <c r="F162" s="184">
        <v>300</v>
      </c>
      <c r="G162" s="184" t="s">
        <v>120</v>
      </c>
      <c r="H162" s="184">
        <v>85</v>
      </c>
      <c r="I162" s="184">
        <v>7</v>
      </c>
      <c r="J162" s="193" t="s">
        <v>108</v>
      </c>
      <c r="K162" s="194">
        <v>110</v>
      </c>
      <c r="L162" s="194">
        <v>90</v>
      </c>
      <c r="M162" s="194">
        <v>90</v>
      </c>
      <c r="N162" s="194">
        <v>150</v>
      </c>
      <c r="O162" s="194">
        <v>120</v>
      </c>
      <c r="P162" s="194">
        <v>120</v>
      </c>
      <c r="Q162" s="194">
        <f t="shared" si="2"/>
        <v>680</v>
      </c>
      <c r="R162" s="206" t="s">
        <v>111</v>
      </c>
      <c r="S162" s="206" t="s">
        <v>109</v>
      </c>
      <c r="T162" s="206" t="s">
        <v>117</v>
      </c>
      <c r="U162" s="206" t="s">
        <v>111</v>
      </c>
      <c r="V162" s="206" t="s">
        <v>110</v>
      </c>
      <c r="W162" s="206" t="s">
        <v>110</v>
      </c>
      <c r="X162" s="207"/>
      <c r="Y162" s="208"/>
    </row>
    <row r="163" spans="1:25" s="137" customFormat="1" x14ac:dyDescent="0.15">
      <c r="A163" s="181">
        <v>160</v>
      </c>
      <c r="B163" s="182" t="s">
        <v>282</v>
      </c>
      <c r="C163" s="183" t="s">
        <v>142</v>
      </c>
      <c r="D163" s="183" t="s">
        <v>122</v>
      </c>
      <c r="E163" s="184" t="s">
        <v>106</v>
      </c>
      <c r="F163" s="184">
        <v>300</v>
      </c>
      <c r="G163" s="184" t="s">
        <v>107</v>
      </c>
      <c r="H163" s="184">
        <v>55</v>
      </c>
      <c r="I163" s="184">
        <v>6</v>
      </c>
      <c r="J163" s="193" t="s">
        <v>123</v>
      </c>
      <c r="K163" s="194">
        <v>90</v>
      </c>
      <c r="L163" s="194">
        <v>80</v>
      </c>
      <c r="M163" s="194">
        <v>80</v>
      </c>
      <c r="N163" s="194">
        <v>140</v>
      </c>
      <c r="O163" s="194">
        <v>130</v>
      </c>
      <c r="P163" s="194">
        <v>160</v>
      </c>
      <c r="Q163" s="194">
        <f t="shared" si="2"/>
        <v>680</v>
      </c>
      <c r="R163" s="206" t="s">
        <v>111</v>
      </c>
      <c r="S163" s="206" t="s">
        <v>117</v>
      </c>
      <c r="T163" s="206" t="s">
        <v>109</v>
      </c>
      <c r="U163" s="206" t="s">
        <v>111</v>
      </c>
      <c r="V163" s="206" t="s">
        <v>110</v>
      </c>
      <c r="W163" s="206" t="s">
        <v>111</v>
      </c>
      <c r="X163" s="207"/>
      <c r="Y163" s="208"/>
    </row>
    <row r="164" spans="1:25" s="137" customFormat="1" x14ac:dyDescent="0.15">
      <c r="A164" s="181">
        <v>161</v>
      </c>
      <c r="B164" s="182" t="s">
        <v>283</v>
      </c>
      <c r="C164" s="183" t="s">
        <v>142</v>
      </c>
      <c r="D164" s="183" t="s">
        <v>125</v>
      </c>
      <c r="E164" s="184" t="s">
        <v>106</v>
      </c>
      <c r="F164" s="184">
        <v>300</v>
      </c>
      <c r="G164" s="184" t="s">
        <v>114</v>
      </c>
      <c r="H164" s="184">
        <v>40</v>
      </c>
      <c r="I164" s="184">
        <v>8</v>
      </c>
      <c r="J164" s="193" t="s">
        <v>115</v>
      </c>
      <c r="K164" s="194">
        <v>150</v>
      </c>
      <c r="L164" s="194">
        <v>100</v>
      </c>
      <c r="M164" s="194">
        <v>100</v>
      </c>
      <c r="N164" s="194">
        <v>120</v>
      </c>
      <c r="O164" s="194">
        <v>90</v>
      </c>
      <c r="P164" s="194">
        <v>120</v>
      </c>
      <c r="Q164" s="194">
        <f t="shared" si="2"/>
        <v>680</v>
      </c>
      <c r="R164" s="206" t="s">
        <v>116</v>
      </c>
      <c r="S164" s="206" t="s">
        <v>109</v>
      </c>
      <c r="T164" s="206" t="s">
        <v>109</v>
      </c>
      <c r="U164" s="206" t="s">
        <v>110</v>
      </c>
      <c r="V164" s="206" t="s">
        <v>109</v>
      </c>
      <c r="W164" s="206" t="s">
        <v>110</v>
      </c>
      <c r="X164" s="207"/>
      <c r="Y164" s="208"/>
    </row>
    <row r="165" spans="1:25" s="137" customFormat="1" x14ac:dyDescent="0.15">
      <c r="A165" s="181">
        <v>162</v>
      </c>
      <c r="B165" s="182" t="s">
        <v>284</v>
      </c>
      <c r="C165" s="183" t="s">
        <v>142</v>
      </c>
      <c r="D165" s="183" t="s">
        <v>127</v>
      </c>
      <c r="E165" s="184" t="s">
        <v>106</v>
      </c>
      <c r="F165" s="184">
        <v>300</v>
      </c>
      <c r="G165" s="184" t="s">
        <v>114</v>
      </c>
      <c r="H165" s="184">
        <v>60</v>
      </c>
      <c r="I165" s="184">
        <v>8</v>
      </c>
      <c r="J165" s="193" t="s">
        <v>128</v>
      </c>
      <c r="K165" s="194">
        <v>130</v>
      </c>
      <c r="L165" s="194">
        <v>90</v>
      </c>
      <c r="M165" s="194">
        <v>120</v>
      </c>
      <c r="N165" s="194">
        <v>120</v>
      </c>
      <c r="O165" s="194">
        <v>100</v>
      </c>
      <c r="P165" s="194">
        <v>120</v>
      </c>
      <c r="Q165" s="194">
        <f t="shared" si="2"/>
        <v>680</v>
      </c>
      <c r="R165" s="206" t="s">
        <v>111</v>
      </c>
      <c r="S165" s="206" t="s">
        <v>109</v>
      </c>
      <c r="T165" s="206" t="s">
        <v>110</v>
      </c>
      <c r="U165" s="206" t="s">
        <v>110</v>
      </c>
      <c r="V165" s="206" t="s">
        <v>109</v>
      </c>
      <c r="W165" s="206" t="s">
        <v>110</v>
      </c>
      <c r="X165" s="207"/>
      <c r="Y165" s="208"/>
    </row>
    <row r="166" spans="1:25" s="137" customFormat="1" x14ac:dyDescent="0.15">
      <c r="A166" s="181">
        <v>163</v>
      </c>
      <c r="B166" s="182" t="s">
        <v>285</v>
      </c>
      <c r="C166" s="183" t="s">
        <v>142</v>
      </c>
      <c r="D166" s="183" t="s">
        <v>130</v>
      </c>
      <c r="E166" s="184" t="s">
        <v>106</v>
      </c>
      <c r="F166" s="184">
        <v>300</v>
      </c>
      <c r="G166" s="184" t="s">
        <v>120</v>
      </c>
      <c r="H166" s="184">
        <v>25</v>
      </c>
      <c r="I166" s="184">
        <v>8</v>
      </c>
      <c r="J166" s="193" t="s">
        <v>128</v>
      </c>
      <c r="K166" s="194">
        <v>120</v>
      </c>
      <c r="L166" s="194">
        <v>100</v>
      </c>
      <c r="M166" s="194">
        <v>100</v>
      </c>
      <c r="N166" s="194">
        <v>130</v>
      </c>
      <c r="O166" s="194">
        <v>100</v>
      </c>
      <c r="P166" s="194">
        <v>130</v>
      </c>
      <c r="Q166" s="194">
        <f t="shared" si="2"/>
        <v>680</v>
      </c>
      <c r="R166" s="206" t="s">
        <v>110</v>
      </c>
      <c r="S166" s="206" t="s">
        <v>109</v>
      </c>
      <c r="T166" s="206" t="s">
        <v>109</v>
      </c>
      <c r="U166" s="206" t="s">
        <v>111</v>
      </c>
      <c r="V166" s="206" t="s">
        <v>109</v>
      </c>
      <c r="W166" s="206" t="s">
        <v>111</v>
      </c>
      <c r="X166" s="207"/>
      <c r="Y166" s="208"/>
    </row>
    <row r="167" spans="1:25" s="137" customFormat="1" x14ac:dyDescent="0.15">
      <c r="A167" s="181">
        <v>164</v>
      </c>
      <c r="B167" s="182" t="s">
        <v>286</v>
      </c>
      <c r="C167" s="183" t="s">
        <v>142</v>
      </c>
      <c r="D167" s="183" t="s">
        <v>132</v>
      </c>
      <c r="E167" s="184" t="s">
        <v>106</v>
      </c>
      <c r="F167" s="184">
        <v>300</v>
      </c>
      <c r="G167" s="184" t="s">
        <v>120</v>
      </c>
      <c r="H167" s="184">
        <v>60</v>
      </c>
      <c r="I167" s="184">
        <v>8</v>
      </c>
      <c r="J167" s="193" t="s">
        <v>115</v>
      </c>
      <c r="K167" s="194">
        <v>110</v>
      </c>
      <c r="L167" s="194">
        <v>120</v>
      </c>
      <c r="M167" s="194">
        <v>90</v>
      </c>
      <c r="N167" s="194">
        <v>140</v>
      </c>
      <c r="O167" s="194">
        <v>100</v>
      </c>
      <c r="P167" s="194">
        <v>120</v>
      </c>
      <c r="Q167" s="194">
        <f t="shared" si="2"/>
        <v>680</v>
      </c>
      <c r="R167" s="206" t="s">
        <v>111</v>
      </c>
      <c r="S167" s="206" t="s">
        <v>110</v>
      </c>
      <c r="T167" s="206" t="s">
        <v>117</v>
      </c>
      <c r="U167" s="206" t="s">
        <v>111</v>
      </c>
      <c r="V167" s="206" t="s">
        <v>109</v>
      </c>
      <c r="W167" s="206" t="s">
        <v>110</v>
      </c>
      <c r="X167" s="207"/>
      <c r="Y167" s="208"/>
    </row>
    <row r="168" spans="1:25" s="137" customFormat="1" x14ac:dyDescent="0.15">
      <c r="A168" s="181">
        <v>165</v>
      </c>
      <c r="B168" s="182" t="s">
        <v>287</v>
      </c>
      <c r="C168" s="183" t="s">
        <v>142</v>
      </c>
      <c r="D168" s="183" t="s">
        <v>134</v>
      </c>
      <c r="E168" s="184" t="s">
        <v>106</v>
      </c>
      <c r="F168" s="184">
        <v>300</v>
      </c>
      <c r="G168" s="184" t="s">
        <v>135</v>
      </c>
      <c r="H168" s="184">
        <v>70</v>
      </c>
      <c r="I168" s="184">
        <v>8</v>
      </c>
      <c r="J168" s="193" t="s">
        <v>108</v>
      </c>
      <c r="K168" s="194">
        <v>140</v>
      </c>
      <c r="L168" s="194">
        <v>110</v>
      </c>
      <c r="M168" s="194">
        <v>110</v>
      </c>
      <c r="N168" s="194">
        <v>140</v>
      </c>
      <c r="O168" s="194">
        <v>110</v>
      </c>
      <c r="P168" s="194">
        <v>150</v>
      </c>
      <c r="Q168" s="194">
        <f t="shared" si="2"/>
        <v>760</v>
      </c>
      <c r="R168" s="206" t="s">
        <v>111</v>
      </c>
      <c r="S168" s="206" t="s">
        <v>109</v>
      </c>
      <c r="T168" s="206" t="s">
        <v>109</v>
      </c>
      <c r="U168" s="206" t="s">
        <v>111</v>
      </c>
      <c r="V168" s="206" t="s">
        <v>109</v>
      </c>
      <c r="W168" s="206" t="s">
        <v>111</v>
      </c>
      <c r="X168" s="207"/>
      <c r="Y168" s="208"/>
    </row>
    <row r="169" spans="1:25" s="137" customFormat="1" x14ac:dyDescent="0.15">
      <c r="A169" s="181">
        <v>166</v>
      </c>
      <c r="B169" s="182" t="s">
        <v>288</v>
      </c>
      <c r="C169" s="183" t="s">
        <v>142</v>
      </c>
      <c r="D169" s="183" t="s">
        <v>137</v>
      </c>
      <c r="E169" s="184" t="s">
        <v>106</v>
      </c>
      <c r="F169" s="184">
        <v>300</v>
      </c>
      <c r="G169" s="184" t="s">
        <v>138</v>
      </c>
      <c r="H169" s="184">
        <v>75</v>
      </c>
      <c r="I169" s="184">
        <v>9</v>
      </c>
      <c r="J169" s="193" t="s">
        <v>123</v>
      </c>
      <c r="K169" s="194">
        <v>140</v>
      </c>
      <c r="L169" s="194">
        <v>110</v>
      </c>
      <c r="M169" s="194">
        <v>130</v>
      </c>
      <c r="N169" s="194">
        <v>130</v>
      </c>
      <c r="O169" s="194">
        <v>110</v>
      </c>
      <c r="P169" s="194">
        <v>130</v>
      </c>
      <c r="Q169" s="194">
        <f t="shared" si="2"/>
        <v>750</v>
      </c>
      <c r="R169" s="206" t="s">
        <v>111</v>
      </c>
      <c r="S169" s="206" t="s">
        <v>109</v>
      </c>
      <c r="T169" s="206" t="s">
        <v>110</v>
      </c>
      <c r="U169" s="206" t="s">
        <v>111</v>
      </c>
      <c r="V169" s="206" t="s">
        <v>109</v>
      </c>
      <c r="W169" s="206" t="s">
        <v>110</v>
      </c>
      <c r="X169" s="207"/>
      <c r="Y169" s="208"/>
    </row>
    <row r="170" spans="1:25" s="137" customFormat="1" x14ac:dyDescent="0.15">
      <c r="A170" s="181">
        <v>167</v>
      </c>
      <c r="B170" s="182" t="s">
        <v>289</v>
      </c>
      <c r="C170" s="183" t="s">
        <v>142</v>
      </c>
      <c r="D170" s="183" t="s">
        <v>140</v>
      </c>
      <c r="E170" s="184" t="s">
        <v>106</v>
      </c>
      <c r="F170" s="184">
        <v>300</v>
      </c>
      <c r="G170" s="184" t="s">
        <v>138</v>
      </c>
      <c r="H170" s="184">
        <v>50</v>
      </c>
      <c r="I170" s="184">
        <v>8</v>
      </c>
      <c r="J170" s="193" t="s">
        <v>108</v>
      </c>
      <c r="K170" s="194">
        <v>140</v>
      </c>
      <c r="L170" s="194">
        <v>130</v>
      </c>
      <c r="M170" s="194">
        <v>110</v>
      </c>
      <c r="N170" s="194">
        <v>140</v>
      </c>
      <c r="O170" s="194">
        <v>110</v>
      </c>
      <c r="P170" s="194">
        <v>70</v>
      </c>
      <c r="Q170" s="194">
        <f t="shared" si="2"/>
        <v>700</v>
      </c>
      <c r="R170" s="206" t="s">
        <v>111</v>
      </c>
      <c r="S170" s="206" t="s">
        <v>110</v>
      </c>
      <c r="T170" s="206" t="s">
        <v>109</v>
      </c>
      <c r="U170" s="206" t="s">
        <v>111</v>
      </c>
      <c r="V170" s="206" t="s">
        <v>109</v>
      </c>
      <c r="W170" s="206" t="s">
        <v>110</v>
      </c>
      <c r="X170" s="207"/>
      <c r="Y170" s="208"/>
    </row>
    <row r="171" spans="1:25" s="137" customFormat="1" x14ac:dyDescent="0.15">
      <c r="A171" s="181">
        <v>168</v>
      </c>
      <c r="B171" s="182" t="s">
        <v>142</v>
      </c>
      <c r="C171" s="183" t="s">
        <v>142</v>
      </c>
      <c r="D171" s="183" t="s">
        <v>142</v>
      </c>
      <c r="E171" s="184" t="s">
        <v>106</v>
      </c>
      <c r="F171" s="184">
        <v>300</v>
      </c>
      <c r="G171" s="184" t="s">
        <v>143</v>
      </c>
      <c r="H171" s="184">
        <v>80</v>
      </c>
      <c r="I171" s="184">
        <v>8</v>
      </c>
      <c r="J171" s="193" t="s">
        <v>108</v>
      </c>
      <c r="K171" s="194">
        <v>180</v>
      </c>
      <c r="L171" s="194">
        <v>100</v>
      </c>
      <c r="M171" s="194">
        <v>110</v>
      </c>
      <c r="N171" s="194">
        <v>130</v>
      </c>
      <c r="O171" s="194">
        <v>110</v>
      </c>
      <c r="P171" s="194">
        <v>140</v>
      </c>
      <c r="Q171" s="194">
        <f t="shared" si="2"/>
        <v>770</v>
      </c>
      <c r="R171" s="206" t="s">
        <v>111</v>
      </c>
      <c r="S171" s="206" t="s">
        <v>117</v>
      </c>
      <c r="T171" s="206" t="s">
        <v>109</v>
      </c>
      <c r="U171" s="206" t="s">
        <v>110</v>
      </c>
      <c r="V171" s="206" t="s">
        <v>109</v>
      </c>
      <c r="W171" s="206" t="s">
        <v>110</v>
      </c>
      <c r="X171" s="207"/>
      <c r="Y171" s="208"/>
    </row>
    <row r="172" spans="1:25" s="137" customFormat="1" x14ac:dyDescent="0.15">
      <c r="A172" s="181">
        <v>169</v>
      </c>
      <c r="B172" s="182" t="s">
        <v>290</v>
      </c>
      <c r="C172" s="183" t="s">
        <v>142</v>
      </c>
      <c r="D172" s="183" t="s">
        <v>145</v>
      </c>
      <c r="E172" s="184" t="s">
        <v>106</v>
      </c>
      <c r="F172" s="184">
        <v>300</v>
      </c>
      <c r="G172" s="184"/>
      <c r="H172" s="184"/>
      <c r="I172" s="184"/>
      <c r="J172" s="193"/>
      <c r="K172" s="194"/>
      <c r="L172" s="194"/>
      <c r="M172" s="194"/>
      <c r="N172" s="194"/>
      <c r="O172" s="194"/>
      <c r="P172" s="194"/>
      <c r="Q172" s="194" t="str">
        <f t="shared" si="2"/>
        <v/>
      </c>
      <c r="R172" s="206" t="s">
        <v>111</v>
      </c>
      <c r="S172" s="206" t="s">
        <v>117</v>
      </c>
      <c r="T172" s="206" t="s">
        <v>109</v>
      </c>
      <c r="U172" s="206" t="s">
        <v>110</v>
      </c>
      <c r="V172" s="206" t="s">
        <v>109</v>
      </c>
      <c r="W172" s="206" t="s">
        <v>110</v>
      </c>
      <c r="X172" s="207"/>
      <c r="Y172" s="208"/>
    </row>
    <row r="173" spans="1:25" s="137" customFormat="1" x14ac:dyDescent="0.15">
      <c r="A173" s="181">
        <v>170</v>
      </c>
      <c r="B173" s="182" t="s">
        <v>291</v>
      </c>
      <c r="C173" s="183" t="s">
        <v>142</v>
      </c>
      <c r="D173" s="183" t="s">
        <v>145</v>
      </c>
      <c r="E173" s="184" t="s">
        <v>106</v>
      </c>
      <c r="F173" s="184">
        <v>300</v>
      </c>
      <c r="G173" s="184"/>
      <c r="H173" s="184"/>
      <c r="I173" s="184"/>
      <c r="J173" s="193"/>
      <c r="K173" s="194"/>
      <c r="L173" s="194"/>
      <c r="M173" s="194"/>
      <c r="N173" s="194"/>
      <c r="O173" s="194"/>
      <c r="P173" s="194"/>
      <c r="Q173" s="194" t="str">
        <f t="shared" si="2"/>
        <v/>
      </c>
      <c r="R173" s="206" t="s">
        <v>111</v>
      </c>
      <c r="S173" s="206" t="s">
        <v>117</v>
      </c>
      <c r="T173" s="206" t="s">
        <v>109</v>
      </c>
      <c r="U173" s="206" t="s">
        <v>110</v>
      </c>
      <c r="V173" s="206" t="s">
        <v>109</v>
      </c>
      <c r="W173" s="206" t="s">
        <v>110</v>
      </c>
      <c r="X173" s="207"/>
      <c r="Y173" s="208"/>
    </row>
    <row r="174" spans="1:25" s="137" customFormat="1" x14ac:dyDescent="0.15">
      <c r="A174" s="181">
        <v>171</v>
      </c>
      <c r="B174" s="182" t="s">
        <v>292</v>
      </c>
      <c r="C174" s="183" t="s">
        <v>293</v>
      </c>
      <c r="D174" s="183" t="s">
        <v>113</v>
      </c>
      <c r="E174" s="184" t="s">
        <v>294</v>
      </c>
      <c r="F174" s="184">
        <v>200</v>
      </c>
      <c r="G174" s="184" t="s">
        <v>295</v>
      </c>
      <c r="H174" s="184">
        <v>60</v>
      </c>
      <c r="I174" s="184">
        <v>19</v>
      </c>
      <c r="J174" s="193" t="s">
        <v>115</v>
      </c>
      <c r="K174" s="194">
        <v>100</v>
      </c>
      <c r="L174" s="194">
        <v>180</v>
      </c>
      <c r="M174" s="194">
        <v>110</v>
      </c>
      <c r="N174" s="194">
        <v>120</v>
      </c>
      <c r="O174" s="194">
        <v>100</v>
      </c>
      <c r="P174" s="194">
        <v>130</v>
      </c>
      <c r="Q174" s="194">
        <f t="shared" si="2"/>
        <v>740</v>
      </c>
      <c r="R174" s="206" t="s">
        <v>109</v>
      </c>
      <c r="S174" s="206" t="s">
        <v>116</v>
      </c>
      <c r="T174" s="206" t="s">
        <v>110</v>
      </c>
      <c r="U174" s="206" t="s">
        <v>110</v>
      </c>
      <c r="V174" s="206" t="s">
        <v>117</v>
      </c>
      <c r="W174" s="206" t="s">
        <v>111</v>
      </c>
      <c r="X174" s="207"/>
      <c r="Y174" s="208"/>
    </row>
    <row r="175" spans="1:25" s="137" customFormat="1" x14ac:dyDescent="0.15">
      <c r="A175" s="181">
        <v>172</v>
      </c>
      <c r="B175" s="182" t="s">
        <v>296</v>
      </c>
      <c r="C175" s="183" t="s">
        <v>293</v>
      </c>
      <c r="D175" s="183" t="s">
        <v>134</v>
      </c>
      <c r="E175" s="184" t="s">
        <v>294</v>
      </c>
      <c r="F175" s="184">
        <v>200</v>
      </c>
      <c r="G175" s="184" t="s">
        <v>295</v>
      </c>
      <c r="H175" s="184">
        <v>60</v>
      </c>
      <c r="I175" s="184">
        <v>19</v>
      </c>
      <c r="J175" s="193" t="s">
        <v>108</v>
      </c>
      <c r="K175" s="194">
        <v>110</v>
      </c>
      <c r="L175" s="194">
        <v>140</v>
      </c>
      <c r="M175" s="194">
        <v>110</v>
      </c>
      <c r="N175" s="194">
        <v>140</v>
      </c>
      <c r="O175" s="194">
        <v>110</v>
      </c>
      <c r="P175" s="194">
        <v>200</v>
      </c>
      <c r="Q175" s="194">
        <f t="shared" si="2"/>
        <v>810</v>
      </c>
      <c r="R175" s="206" t="s">
        <v>109</v>
      </c>
      <c r="S175" s="206" t="s">
        <v>111</v>
      </c>
      <c r="T175" s="206" t="s">
        <v>109</v>
      </c>
      <c r="U175" s="206" t="s">
        <v>111</v>
      </c>
      <c r="V175" s="206" t="s">
        <v>109</v>
      </c>
      <c r="W175" s="206" t="s">
        <v>116</v>
      </c>
      <c r="X175" s="207"/>
      <c r="Y175" s="208"/>
    </row>
    <row r="176" spans="1:25" s="137" customFormat="1" x14ac:dyDescent="0.15">
      <c r="A176" s="181">
        <v>173</v>
      </c>
      <c r="B176" s="182" t="s">
        <v>297</v>
      </c>
      <c r="C176" s="183" t="s">
        <v>293</v>
      </c>
      <c r="D176" s="183" t="s">
        <v>137</v>
      </c>
      <c r="E176" s="184" t="s">
        <v>294</v>
      </c>
      <c r="F176" s="184">
        <v>200</v>
      </c>
      <c r="G176" s="184" t="s">
        <v>295</v>
      </c>
      <c r="H176" s="184">
        <v>5</v>
      </c>
      <c r="I176" s="184">
        <v>19</v>
      </c>
      <c r="J176" s="193" t="s">
        <v>123</v>
      </c>
      <c r="K176" s="194">
        <v>110</v>
      </c>
      <c r="L176" s="194">
        <v>140</v>
      </c>
      <c r="M176" s="194">
        <v>130</v>
      </c>
      <c r="N176" s="194">
        <v>130</v>
      </c>
      <c r="O176" s="194">
        <v>110</v>
      </c>
      <c r="P176" s="194">
        <v>140</v>
      </c>
      <c r="Q176" s="194">
        <f t="shared" si="2"/>
        <v>760</v>
      </c>
      <c r="R176" s="206" t="s">
        <v>109</v>
      </c>
      <c r="S176" s="206" t="s">
        <v>111</v>
      </c>
      <c r="T176" s="206" t="s">
        <v>110</v>
      </c>
      <c r="U176" s="206" t="s">
        <v>111</v>
      </c>
      <c r="V176" s="206" t="s">
        <v>109</v>
      </c>
      <c r="W176" s="206" t="s">
        <v>111</v>
      </c>
      <c r="X176" s="207"/>
      <c r="Y176" s="208"/>
    </row>
    <row r="177" spans="1:25" s="137" customFormat="1" x14ac:dyDescent="0.15">
      <c r="A177" s="181">
        <v>174</v>
      </c>
      <c r="B177" s="182" t="s">
        <v>293</v>
      </c>
      <c r="C177" s="183" t="s">
        <v>293</v>
      </c>
      <c r="D177" s="183" t="s">
        <v>293</v>
      </c>
      <c r="E177" s="184" t="s">
        <v>294</v>
      </c>
      <c r="F177" s="184">
        <v>200</v>
      </c>
      <c r="G177" s="184" t="s">
        <v>298</v>
      </c>
      <c r="H177" s="184">
        <v>60</v>
      </c>
      <c r="I177" s="184">
        <v>19</v>
      </c>
      <c r="J177" s="193" t="s">
        <v>115</v>
      </c>
      <c r="K177" s="194">
        <v>100</v>
      </c>
      <c r="L177" s="194">
        <v>160</v>
      </c>
      <c r="M177" s="194">
        <v>100</v>
      </c>
      <c r="N177" s="194">
        <v>120</v>
      </c>
      <c r="O177" s="194">
        <v>100</v>
      </c>
      <c r="P177" s="194">
        <v>130</v>
      </c>
      <c r="Q177" s="194">
        <f t="shared" si="2"/>
        <v>710</v>
      </c>
      <c r="R177" s="206" t="s">
        <v>109</v>
      </c>
      <c r="S177" s="206" t="s">
        <v>111</v>
      </c>
      <c r="T177" s="206" t="s">
        <v>109</v>
      </c>
      <c r="U177" s="206" t="s">
        <v>110</v>
      </c>
      <c r="V177" s="206" t="s">
        <v>109</v>
      </c>
      <c r="W177" s="206" t="s">
        <v>111</v>
      </c>
      <c r="X177" s="207"/>
      <c r="Y177" s="208"/>
    </row>
    <row r="178" spans="1:25" s="137" customFormat="1" x14ac:dyDescent="0.15">
      <c r="A178" s="181">
        <v>175</v>
      </c>
      <c r="B178" s="182" t="s">
        <v>299</v>
      </c>
      <c r="C178" s="183" t="s">
        <v>293</v>
      </c>
      <c r="D178" s="183" t="s">
        <v>300</v>
      </c>
      <c r="E178" s="184" t="s">
        <v>294</v>
      </c>
      <c r="F178" s="184">
        <v>200</v>
      </c>
      <c r="G178" s="184" t="s">
        <v>301</v>
      </c>
      <c r="H178" s="184">
        <v>90</v>
      </c>
      <c r="I178" s="184">
        <v>19</v>
      </c>
      <c r="J178" s="193" t="s">
        <v>123</v>
      </c>
      <c r="K178" s="194">
        <v>100</v>
      </c>
      <c r="L178" s="194">
        <v>130</v>
      </c>
      <c r="M178" s="194">
        <v>100</v>
      </c>
      <c r="N178" s="194">
        <v>150</v>
      </c>
      <c r="O178" s="194">
        <v>130</v>
      </c>
      <c r="P178" s="194">
        <v>130</v>
      </c>
      <c r="Q178" s="194">
        <f t="shared" si="2"/>
        <v>740</v>
      </c>
      <c r="R178" s="206" t="s">
        <v>110</v>
      </c>
      <c r="S178" s="206" t="s">
        <v>111</v>
      </c>
      <c r="T178" s="206" t="s">
        <v>110</v>
      </c>
      <c r="U178" s="206" t="s">
        <v>111</v>
      </c>
      <c r="V178" s="206" t="s">
        <v>110</v>
      </c>
      <c r="W178" s="206" t="s">
        <v>111</v>
      </c>
      <c r="X178" s="207"/>
      <c r="Y178" s="208"/>
    </row>
    <row r="179" spans="1:25" s="137" customFormat="1" x14ac:dyDescent="0.15">
      <c r="A179" s="181">
        <v>176</v>
      </c>
      <c r="B179" s="182" t="s">
        <v>302</v>
      </c>
      <c r="C179" s="183" t="s">
        <v>293</v>
      </c>
      <c r="D179" s="183" t="s">
        <v>145</v>
      </c>
      <c r="E179" s="184" t="s">
        <v>294</v>
      </c>
      <c r="F179" s="184">
        <v>200</v>
      </c>
      <c r="G179" s="184"/>
      <c r="H179" s="184"/>
      <c r="I179" s="184"/>
      <c r="J179" s="193"/>
      <c r="K179" s="194"/>
      <c r="L179" s="194"/>
      <c r="M179" s="194"/>
      <c r="N179" s="194"/>
      <c r="O179" s="194"/>
      <c r="P179" s="194"/>
      <c r="Q179" s="194" t="str">
        <f t="shared" si="2"/>
        <v/>
      </c>
      <c r="R179" s="206" t="s">
        <v>109</v>
      </c>
      <c r="S179" s="206" t="s">
        <v>111</v>
      </c>
      <c r="T179" s="206" t="s">
        <v>109</v>
      </c>
      <c r="U179" s="206" t="s">
        <v>110</v>
      </c>
      <c r="V179" s="206" t="s">
        <v>109</v>
      </c>
      <c r="W179" s="206" t="s">
        <v>111</v>
      </c>
      <c r="X179" s="207"/>
      <c r="Y179" s="208"/>
    </row>
    <row r="180" spans="1:25" s="137" customFormat="1" x14ac:dyDescent="0.15">
      <c r="A180" s="181">
        <v>177</v>
      </c>
      <c r="B180" s="182" t="s">
        <v>303</v>
      </c>
      <c r="C180" s="183" t="s">
        <v>304</v>
      </c>
      <c r="D180" s="183" t="s">
        <v>130</v>
      </c>
      <c r="E180" s="184" t="s">
        <v>294</v>
      </c>
      <c r="F180" s="184">
        <v>250</v>
      </c>
      <c r="G180" s="184" t="s">
        <v>301</v>
      </c>
      <c r="H180" s="184">
        <v>55</v>
      </c>
      <c r="I180" s="184">
        <v>12</v>
      </c>
      <c r="J180" s="193" t="s">
        <v>128</v>
      </c>
      <c r="K180" s="194">
        <v>100</v>
      </c>
      <c r="L180" s="194">
        <v>120</v>
      </c>
      <c r="M180" s="194">
        <v>120</v>
      </c>
      <c r="N180" s="194">
        <v>130</v>
      </c>
      <c r="O180" s="194">
        <v>120</v>
      </c>
      <c r="P180" s="194">
        <v>130</v>
      </c>
      <c r="Q180" s="194">
        <f t="shared" si="2"/>
        <v>720</v>
      </c>
      <c r="R180" s="206" t="s">
        <v>117</v>
      </c>
      <c r="S180" s="206" t="s">
        <v>110</v>
      </c>
      <c r="T180" s="206" t="s">
        <v>110</v>
      </c>
      <c r="U180" s="206" t="s">
        <v>111</v>
      </c>
      <c r="V180" s="206" t="s">
        <v>110</v>
      </c>
      <c r="W180" s="206" t="s">
        <v>111</v>
      </c>
      <c r="X180" s="207"/>
      <c r="Y180" s="208"/>
    </row>
    <row r="181" spans="1:25" s="137" customFormat="1" x14ac:dyDescent="0.15">
      <c r="A181" s="181">
        <v>178</v>
      </c>
      <c r="B181" s="182" t="s">
        <v>305</v>
      </c>
      <c r="C181" s="183" t="s">
        <v>304</v>
      </c>
      <c r="D181" s="183" t="s">
        <v>140</v>
      </c>
      <c r="E181" s="184" t="s">
        <v>294</v>
      </c>
      <c r="F181" s="184">
        <v>250</v>
      </c>
      <c r="G181" s="184" t="s">
        <v>298</v>
      </c>
      <c r="H181" s="184">
        <v>45</v>
      </c>
      <c r="I181" s="184">
        <v>12</v>
      </c>
      <c r="J181" s="193" t="s">
        <v>108</v>
      </c>
      <c r="K181" s="194">
        <v>110</v>
      </c>
      <c r="L181" s="194">
        <v>150</v>
      </c>
      <c r="M181" s="194">
        <v>130</v>
      </c>
      <c r="N181" s="194">
        <v>140</v>
      </c>
      <c r="O181" s="194">
        <v>130</v>
      </c>
      <c r="P181" s="194">
        <v>120</v>
      </c>
      <c r="Q181" s="194">
        <f t="shared" si="2"/>
        <v>780</v>
      </c>
      <c r="R181" s="206" t="s">
        <v>109</v>
      </c>
      <c r="S181" s="206" t="s">
        <v>111</v>
      </c>
      <c r="T181" s="206" t="s">
        <v>110</v>
      </c>
      <c r="U181" s="206" t="s">
        <v>111</v>
      </c>
      <c r="V181" s="206" t="s">
        <v>110</v>
      </c>
      <c r="W181" s="206" t="s">
        <v>110</v>
      </c>
      <c r="X181" s="207"/>
      <c r="Y181" s="208"/>
    </row>
    <row r="182" spans="1:25" s="137" customFormat="1" x14ac:dyDescent="0.15">
      <c r="A182" s="181">
        <v>179</v>
      </c>
      <c r="B182" s="182" t="s">
        <v>306</v>
      </c>
      <c r="C182" s="183" t="s">
        <v>304</v>
      </c>
      <c r="D182" s="183" t="s">
        <v>142</v>
      </c>
      <c r="E182" s="184" t="s">
        <v>294</v>
      </c>
      <c r="F182" s="184">
        <v>250</v>
      </c>
      <c r="G182" s="184" t="s">
        <v>301</v>
      </c>
      <c r="H182" s="184">
        <v>70</v>
      </c>
      <c r="I182" s="184">
        <v>12</v>
      </c>
      <c r="J182" s="193" t="s">
        <v>128</v>
      </c>
      <c r="K182" s="194">
        <v>150</v>
      </c>
      <c r="L182" s="194">
        <v>120</v>
      </c>
      <c r="M182" s="194">
        <v>130</v>
      </c>
      <c r="N182" s="194">
        <v>130</v>
      </c>
      <c r="O182" s="194">
        <v>130</v>
      </c>
      <c r="P182" s="194">
        <v>140</v>
      </c>
      <c r="Q182" s="194">
        <f t="shared" si="2"/>
        <v>800</v>
      </c>
      <c r="R182" s="206" t="s">
        <v>111</v>
      </c>
      <c r="S182" s="206" t="s">
        <v>109</v>
      </c>
      <c r="T182" s="206" t="s">
        <v>110</v>
      </c>
      <c r="U182" s="206" t="s">
        <v>110</v>
      </c>
      <c r="V182" s="206" t="s">
        <v>110</v>
      </c>
      <c r="W182" s="206" t="s">
        <v>111</v>
      </c>
      <c r="X182" s="207"/>
      <c r="Y182" s="208"/>
    </row>
    <row r="183" spans="1:25" s="137" customFormat="1" x14ac:dyDescent="0.15">
      <c r="A183" s="181">
        <v>180</v>
      </c>
      <c r="B183" s="182" t="s">
        <v>304</v>
      </c>
      <c r="C183" s="183" t="s">
        <v>304</v>
      </c>
      <c r="D183" s="183" t="s">
        <v>304</v>
      </c>
      <c r="E183" s="184" t="s">
        <v>294</v>
      </c>
      <c r="F183" s="184">
        <v>250</v>
      </c>
      <c r="G183" s="184" t="s">
        <v>298</v>
      </c>
      <c r="H183" s="184">
        <v>50</v>
      </c>
      <c r="I183" s="184">
        <v>12</v>
      </c>
      <c r="J183" s="193" t="s">
        <v>108</v>
      </c>
      <c r="K183" s="194">
        <v>100</v>
      </c>
      <c r="L183" s="194">
        <v>120</v>
      </c>
      <c r="M183" s="194">
        <v>120</v>
      </c>
      <c r="N183" s="194">
        <v>120</v>
      </c>
      <c r="O183" s="194">
        <v>120</v>
      </c>
      <c r="P183" s="194">
        <v>120</v>
      </c>
      <c r="Q183" s="194">
        <f t="shared" si="2"/>
        <v>700</v>
      </c>
      <c r="R183" s="206" t="s">
        <v>109</v>
      </c>
      <c r="S183" s="206" t="s">
        <v>110</v>
      </c>
      <c r="T183" s="206" t="s">
        <v>110</v>
      </c>
      <c r="U183" s="206" t="s">
        <v>110</v>
      </c>
      <c r="V183" s="206" t="s">
        <v>110</v>
      </c>
      <c r="W183" s="206" t="s">
        <v>110</v>
      </c>
      <c r="X183" s="207"/>
      <c r="Y183" s="208"/>
    </row>
    <row r="184" spans="1:25" s="137" customFormat="1" x14ac:dyDescent="0.15">
      <c r="A184" s="181">
        <v>181</v>
      </c>
      <c r="B184" s="182" t="s">
        <v>307</v>
      </c>
      <c r="C184" s="183" t="s">
        <v>304</v>
      </c>
      <c r="D184" s="183" t="s">
        <v>300</v>
      </c>
      <c r="E184" s="184" t="s">
        <v>294</v>
      </c>
      <c r="F184" s="184">
        <v>250</v>
      </c>
      <c r="G184" s="184" t="s">
        <v>301</v>
      </c>
      <c r="H184" s="184">
        <v>65</v>
      </c>
      <c r="I184" s="184">
        <v>12</v>
      </c>
      <c r="J184" s="193" t="s">
        <v>123</v>
      </c>
      <c r="K184" s="194">
        <v>100</v>
      </c>
      <c r="L184" s="194">
        <v>120</v>
      </c>
      <c r="M184" s="194">
        <v>120</v>
      </c>
      <c r="N184" s="194">
        <v>150</v>
      </c>
      <c r="O184" s="194">
        <v>150</v>
      </c>
      <c r="P184" s="194">
        <v>120</v>
      </c>
      <c r="Q184" s="194">
        <f t="shared" si="2"/>
        <v>760</v>
      </c>
      <c r="R184" s="206" t="s">
        <v>109</v>
      </c>
      <c r="S184" s="206" t="s">
        <v>110</v>
      </c>
      <c r="T184" s="206" t="s">
        <v>110</v>
      </c>
      <c r="U184" s="206" t="s">
        <v>111</v>
      </c>
      <c r="V184" s="206" t="s">
        <v>111</v>
      </c>
      <c r="W184" s="206" t="s">
        <v>110</v>
      </c>
      <c r="X184" s="207"/>
      <c r="Y184" s="208"/>
    </row>
    <row r="185" spans="1:25" s="137" customFormat="1" x14ac:dyDescent="0.15">
      <c r="A185" s="181">
        <v>182</v>
      </c>
      <c r="B185" s="182" t="s">
        <v>308</v>
      </c>
      <c r="C185" s="183" t="s">
        <v>304</v>
      </c>
      <c r="D185" s="183" t="s">
        <v>145</v>
      </c>
      <c r="E185" s="184" t="s">
        <v>294</v>
      </c>
      <c r="F185" s="184">
        <v>250</v>
      </c>
      <c r="G185" s="184"/>
      <c r="H185" s="184"/>
      <c r="I185" s="184"/>
      <c r="J185" s="193"/>
      <c r="K185" s="194"/>
      <c r="L185" s="194"/>
      <c r="M185" s="194"/>
      <c r="N185" s="194"/>
      <c r="O185" s="194"/>
      <c r="P185" s="194"/>
      <c r="Q185" s="194" t="str">
        <f t="shared" si="2"/>
        <v/>
      </c>
      <c r="R185" s="206" t="s">
        <v>109</v>
      </c>
      <c r="S185" s="206" t="s">
        <v>110</v>
      </c>
      <c r="T185" s="206" t="s">
        <v>110</v>
      </c>
      <c r="U185" s="206" t="s">
        <v>110</v>
      </c>
      <c r="V185" s="206" t="s">
        <v>110</v>
      </c>
      <c r="W185" s="206" t="s">
        <v>110</v>
      </c>
      <c r="X185" s="207"/>
      <c r="Y185" s="208"/>
    </row>
    <row r="186" spans="1:25" s="137" customFormat="1" x14ac:dyDescent="0.15">
      <c r="A186" s="181">
        <v>183</v>
      </c>
      <c r="B186" s="182" t="s">
        <v>309</v>
      </c>
      <c r="C186" s="183" t="s">
        <v>304</v>
      </c>
      <c r="D186" s="183" t="s">
        <v>145</v>
      </c>
      <c r="E186" s="184" t="s">
        <v>294</v>
      </c>
      <c r="F186" s="184">
        <v>250</v>
      </c>
      <c r="G186" s="184"/>
      <c r="H186" s="184"/>
      <c r="I186" s="184"/>
      <c r="J186" s="193"/>
      <c r="K186" s="194"/>
      <c r="L186" s="194"/>
      <c r="M186" s="194"/>
      <c r="N186" s="194"/>
      <c r="O186" s="194"/>
      <c r="P186" s="194"/>
      <c r="Q186" s="194" t="str">
        <f t="shared" si="2"/>
        <v/>
      </c>
      <c r="R186" s="206" t="s">
        <v>109</v>
      </c>
      <c r="S186" s="206" t="s">
        <v>110</v>
      </c>
      <c r="T186" s="206" t="s">
        <v>110</v>
      </c>
      <c r="U186" s="206" t="s">
        <v>110</v>
      </c>
      <c r="V186" s="206" t="s">
        <v>110</v>
      </c>
      <c r="W186" s="206" t="s">
        <v>110</v>
      </c>
      <c r="X186" s="207"/>
      <c r="Y186" s="208"/>
    </row>
    <row r="187" spans="1:25" s="137" customFormat="1" x14ac:dyDescent="0.15">
      <c r="A187" s="181">
        <v>184</v>
      </c>
      <c r="B187" s="182" t="s">
        <v>310</v>
      </c>
      <c r="C187" s="183" t="s">
        <v>304</v>
      </c>
      <c r="D187" s="183" t="s">
        <v>145</v>
      </c>
      <c r="E187" s="184" t="s">
        <v>294</v>
      </c>
      <c r="F187" s="184">
        <v>250</v>
      </c>
      <c r="G187" s="184"/>
      <c r="H187" s="184"/>
      <c r="I187" s="184"/>
      <c r="J187" s="193"/>
      <c r="K187" s="194"/>
      <c r="L187" s="194"/>
      <c r="M187" s="194"/>
      <c r="N187" s="194"/>
      <c r="O187" s="194"/>
      <c r="P187" s="194"/>
      <c r="Q187" s="194" t="str">
        <f t="shared" si="2"/>
        <v/>
      </c>
      <c r="R187" s="206" t="s">
        <v>109</v>
      </c>
      <c r="S187" s="206" t="s">
        <v>110</v>
      </c>
      <c r="T187" s="206" t="s">
        <v>110</v>
      </c>
      <c r="U187" s="206" t="s">
        <v>110</v>
      </c>
      <c r="V187" s="206" t="s">
        <v>110</v>
      </c>
      <c r="W187" s="206" t="s">
        <v>110</v>
      </c>
      <c r="X187" s="207"/>
      <c r="Y187" s="208"/>
    </row>
    <row r="188" spans="1:25" s="137" customFormat="1" x14ac:dyDescent="0.15">
      <c r="A188" s="181">
        <v>185</v>
      </c>
      <c r="B188" s="182" t="s">
        <v>311</v>
      </c>
      <c r="C188" s="183" t="s">
        <v>300</v>
      </c>
      <c r="D188" s="183" t="s">
        <v>105</v>
      </c>
      <c r="E188" s="184" t="s">
        <v>294</v>
      </c>
      <c r="F188" s="184">
        <v>300</v>
      </c>
      <c r="G188" s="184" t="s">
        <v>298</v>
      </c>
      <c r="H188" s="184">
        <v>90</v>
      </c>
      <c r="I188" s="184">
        <v>16</v>
      </c>
      <c r="J188" s="193" t="s">
        <v>108</v>
      </c>
      <c r="K188" s="194">
        <v>100</v>
      </c>
      <c r="L188" s="194">
        <v>120</v>
      </c>
      <c r="M188" s="194">
        <v>90</v>
      </c>
      <c r="N188" s="194">
        <v>140</v>
      </c>
      <c r="O188" s="194">
        <v>130</v>
      </c>
      <c r="P188" s="194">
        <v>120</v>
      </c>
      <c r="Q188" s="194">
        <f t="shared" si="2"/>
        <v>700</v>
      </c>
      <c r="R188" s="206" t="s">
        <v>109</v>
      </c>
      <c r="S188" s="206" t="s">
        <v>110</v>
      </c>
      <c r="T188" s="206" t="s">
        <v>117</v>
      </c>
      <c r="U188" s="206" t="s">
        <v>116</v>
      </c>
      <c r="V188" s="206" t="s">
        <v>111</v>
      </c>
      <c r="W188" s="206" t="s">
        <v>110</v>
      </c>
      <c r="X188" s="207"/>
      <c r="Y188" s="208"/>
    </row>
    <row r="189" spans="1:25" s="137" customFormat="1" x14ac:dyDescent="0.15">
      <c r="A189" s="181">
        <v>186</v>
      </c>
      <c r="B189" s="182" t="s">
        <v>312</v>
      </c>
      <c r="C189" s="183" t="s">
        <v>300</v>
      </c>
      <c r="D189" s="183" t="s">
        <v>113</v>
      </c>
      <c r="E189" s="184" t="s">
        <v>294</v>
      </c>
      <c r="F189" s="184">
        <v>300</v>
      </c>
      <c r="G189" s="184" t="s">
        <v>295</v>
      </c>
      <c r="H189" s="184">
        <v>70</v>
      </c>
      <c r="I189" s="184">
        <v>16</v>
      </c>
      <c r="J189" s="193" t="s">
        <v>115</v>
      </c>
      <c r="K189" s="194">
        <v>100</v>
      </c>
      <c r="L189" s="194">
        <v>170</v>
      </c>
      <c r="M189" s="194">
        <v>100</v>
      </c>
      <c r="N189" s="194">
        <v>130</v>
      </c>
      <c r="O189" s="194">
        <v>130</v>
      </c>
      <c r="P189" s="194">
        <v>120</v>
      </c>
      <c r="Q189" s="194">
        <f t="shared" si="2"/>
        <v>750</v>
      </c>
      <c r="R189" s="206" t="s">
        <v>109</v>
      </c>
      <c r="S189" s="206" t="s">
        <v>116</v>
      </c>
      <c r="T189" s="206" t="s">
        <v>117</v>
      </c>
      <c r="U189" s="206" t="s">
        <v>111</v>
      </c>
      <c r="V189" s="206" t="s">
        <v>110</v>
      </c>
      <c r="W189" s="206" t="s">
        <v>110</v>
      </c>
      <c r="X189" s="207"/>
      <c r="Y189" s="208"/>
    </row>
    <row r="190" spans="1:25" s="137" customFormat="1" x14ac:dyDescent="0.15">
      <c r="A190" s="181">
        <v>187</v>
      </c>
      <c r="B190" s="182" t="s">
        <v>313</v>
      </c>
      <c r="C190" s="183" t="s">
        <v>300</v>
      </c>
      <c r="D190" s="183" t="s">
        <v>134</v>
      </c>
      <c r="E190" s="184" t="s">
        <v>294</v>
      </c>
      <c r="F190" s="184">
        <v>300</v>
      </c>
      <c r="G190" s="184" t="s">
        <v>295</v>
      </c>
      <c r="H190" s="184">
        <v>80</v>
      </c>
      <c r="I190" s="184">
        <v>16</v>
      </c>
      <c r="J190" s="193" t="s">
        <v>108</v>
      </c>
      <c r="K190" s="194">
        <v>110</v>
      </c>
      <c r="L190" s="194">
        <v>130</v>
      </c>
      <c r="M190" s="194">
        <v>100</v>
      </c>
      <c r="N190" s="194">
        <v>150</v>
      </c>
      <c r="O190" s="194">
        <v>140</v>
      </c>
      <c r="P190" s="194">
        <v>150</v>
      </c>
      <c r="Q190" s="194">
        <f t="shared" si="2"/>
        <v>780</v>
      </c>
      <c r="R190" s="206" t="s">
        <v>109</v>
      </c>
      <c r="S190" s="206" t="s">
        <v>110</v>
      </c>
      <c r="T190" s="206" t="s">
        <v>117</v>
      </c>
      <c r="U190" s="206" t="s">
        <v>116</v>
      </c>
      <c r="V190" s="206" t="s">
        <v>111</v>
      </c>
      <c r="W190" s="206" t="s">
        <v>111</v>
      </c>
      <c r="X190" s="207"/>
      <c r="Y190" s="208"/>
    </row>
    <row r="191" spans="1:25" s="137" customFormat="1" x14ac:dyDescent="0.15">
      <c r="A191" s="181">
        <v>188</v>
      </c>
      <c r="B191" s="182" t="s">
        <v>314</v>
      </c>
      <c r="C191" s="183" t="s">
        <v>300</v>
      </c>
      <c r="D191" s="183" t="s">
        <v>137</v>
      </c>
      <c r="E191" s="184" t="s">
        <v>294</v>
      </c>
      <c r="F191" s="184">
        <v>300</v>
      </c>
      <c r="G191" s="184" t="s">
        <v>295</v>
      </c>
      <c r="H191" s="184">
        <v>50</v>
      </c>
      <c r="I191" s="184">
        <v>16</v>
      </c>
      <c r="J191" s="193" t="s">
        <v>123</v>
      </c>
      <c r="K191" s="194">
        <v>110</v>
      </c>
      <c r="L191" s="194">
        <v>130</v>
      </c>
      <c r="M191" s="194">
        <v>120</v>
      </c>
      <c r="N191" s="194">
        <v>140</v>
      </c>
      <c r="O191" s="194">
        <v>140</v>
      </c>
      <c r="P191" s="194">
        <v>130</v>
      </c>
      <c r="Q191" s="194">
        <f t="shared" si="2"/>
        <v>770</v>
      </c>
      <c r="R191" s="206" t="s">
        <v>109</v>
      </c>
      <c r="S191" s="206" t="s">
        <v>110</v>
      </c>
      <c r="T191" s="206" t="s">
        <v>109</v>
      </c>
      <c r="U191" s="206" t="s">
        <v>116</v>
      </c>
      <c r="V191" s="206" t="s">
        <v>111</v>
      </c>
      <c r="W191" s="206" t="s">
        <v>110</v>
      </c>
      <c r="X191" s="207"/>
      <c r="Y191" s="208"/>
    </row>
    <row r="192" spans="1:25" s="137" customFormat="1" x14ac:dyDescent="0.15">
      <c r="A192" s="181">
        <v>189</v>
      </c>
      <c r="B192" s="182" t="s">
        <v>300</v>
      </c>
      <c r="C192" s="183" t="s">
        <v>300</v>
      </c>
      <c r="D192" s="183" t="s">
        <v>300</v>
      </c>
      <c r="E192" s="184" t="s">
        <v>294</v>
      </c>
      <c r="F192" s="184">
        <v>300</v>
      </c>
      <c r="G192" s="184" t="s">
        <v>301</v>
      </c>
      <c r="H192" s="184">
        <v>90</v>
      </c>
      <c r="I192" s="184">
        <v>16</v>
      </c>
      <c r="J192" s="193" t="s">
        <v>123</v>
      </c>
      <c r="K192" s="194">
        <v>110</v>
      </c>
      <c r="L192" s="194">
        <v>120</v>
      </c>
      <c r="M192" s="194">
        <v>90</v>
      </c>
      <c r="N192" s="194">
        <v>160</v>
      </c>
      <c r="O192" s="194">
        <v>160</v>
      </c>
      <c r="P192" s="194">
        <v>120</v>
      </c>
      <c r="Q192" s="194">
        <f t="shared" si="2"/>
        <v>760</v>
      </c>
      <c r="R192" s="206" t="s">
        <v>109</v>
      </c>
      <c r="S192" s="206" t="s">
        <v>110</v>
      </c>
      <c r="T192" s="206" t="s">
        <v>117</v>
      </c>
      <c r="U192" s="206" t="s">
        <v>111</v>
      </c>
      <c r="V192" s="206" t="s">
        <v>111</v>
      </c>
      <c r="W192" s="206" t="s">
        <v>110</v>
      </c>
      <c r="X192" s="207"/>
      <c r="Y192" s="208"/>
    </row>
    <row r="193" spans="1:25" s="137" customFormat="1" x14ac:dyDescent="0.15">
      <c r="A193" s="181">
        <v>190</v>
      </c>
      <c r="B193" s="182" t="s">
        <v>315</v>
      </c>
      <c r="C193" s="183" t="s">
        <v>300</v>
      </c>
      <c r="D193" s="183" t="s">
        <v>145</v>
      </c>
      <c r="E193" s="184" t="s">
        <v>294</v>
      </c>
      <c r="F193" s="184">
        <v>300</v>
      </c>
      <c r="G193" s="184"/>
      <c r="H193" s="184"/>
      <c r="I193" s="184"/>
      <c r="J193" s="193"/>
      <c r="K193" s="194"/>
      <c r="L193" s="194"/>
      <c r="M193" s="194"/>
      <c r="N193" s="194"/>
      <c r="O193" s="194"/>
      <c r="P193" s="194"/>
      <c r="Q193" s="194" t="str">
        <f t="shared" si="2"/>
        <v/>
      </c>
      <c r="R193" s="206" t="s">
        <v>109</v>
      </c>
      <c r="S193" s="206" t="s">
        <v>110</v>
      </c>
      <c r="T193" s="206" t="s">
        <v>117</v>
      </c>
      <c r="U193" s="206" t="s">
        <v>111</v>
      </c>
      <c r="V193" s="206" t="s">
        <v>111</v>
      </c>
      <c r="W193" s="206" t="s">
        <v>110</v>
      </c>
      <c r="X193" s="207"/>
      <c r="Y193" s="208"/>
    </row>
    <row r="194" spans="1:25" s="137" customFormat="1" x14ac:dyDescent="0.15">
      <c r="A194" s="181">
        <v>191</v>
      </c>
      <c r="B194" s="182" t="s">
        <v>316</v>
      </c>
      <c r="C194" s="183" t="s">
        <v>317</v>
      </c>
      <c r="D194" s="183" t="s">
        <v>119</v>
      </c>
      <c r="E194" s="184" t="s">
        <v>294</v>
      </c>
      <c r="F194" s="184">
        <v>280</v>
      </c>
      <c r="G194" s="184" t="s">
        <v>301</v>
      </c>
      <c r="H194" s="184">
        <v>55</v>
      </c>
      <c r="I194" s="184">
        <v>15</v>
      </c>
      <c r="J194" s="193" t="s">
        <v>108</v>
      </c>
      <c r="K194" s="194">
        <v>120</v>
      </c>
      <c r="L194" s="194">
        <v>100</v>
      </c>
      <c r="M194" s="194">
        <v>100</v>
      </c>
      <c r="N194" s="194">
        <v>160</v>
      </c>
      <c r="O194" s="194">
        <v>140</v>
      </c>
      <c r="P194" s="194">
        <v>120</v>
      </c>
      <c r="Q194" s="194">
        <f t="shared" si="2"/>
        <v>740</v>
      </c>
      <c r="R194" s="206" t="s">
        <v>110</v>
      </c>
      <c r="S194" s="206" t="s">
        <v>109</v>
      </c>
      <c r="T194" s="206" t="s">
        <v>117</v>
      </c>
      <c r="U194" s="206" t="s">
        <v>116</v>
      </c>
      <c r="V194" s="206" t="s">
        <v>111</v>
      </c>
      <c r="W194" s="206" t="s">
        <v>110</v>
      </c>
      <c r="X194" s="207"/>
      <c r="Y194" s="208"/>
    </row>
    <row r="195" spans="1:25" s="137" customFormat="1" x14ac:dyDescent="0.15">
      <c r="A195" s="181">
        <v>192</v>
      </c>
      <c r="B195" s="182" t="s">
        <v>318</v>
      </c>
      <c r="C195" s="183" t="s">
        <v>317</v>
      </c>
      <c r="D195" s="183" t="s">
        <v>122</v>
      </c>
      <c r="E195" s="184" t="s">
        <v>294</v>
      </c>
      <c r="F195" s="184">
        <v>280</v>
      </c>
      <c r="G195" s="184" t="s">
        <v>298</v>
      </c>
      <c r="H195" s="184">
        <v>45</v>
      </c>
      <c r="I195" s="184">
        <v>15</v>
      </c>
      <c r="J195" s="193" t="s">
        <v>123</v>
      </c>
      <c r="K195" s="194">
        <v>120</v>
      </c>
      <c r="L195" s="194">
        <v>100</v>
      </c>
      <c r="M195" s="194">
        <v>100</v>
      </c>
      <c r="N195" s="194">
        <v>150</v>
      </c>
      <c r="O195" s="194">
        <v>150</v>
      </c>
      <c r="P195" s="194">
        <v>160</v>
      </c>
      <c r="Q195" s="194">
        <f t="shared" si="2"/>
        <v>780</v>
      </c>
      <c r="R195" s="206" t="s">
        <v>110</v>
      </c>
      <c r="S195" s="206" t="s">
        <v>109</v>
      </c>
      <c r="T195" s="206" t="s">
        <v>109</v>
      </c>
      <c r="U195" s="206" t="s">
        <v>116</v>
      </c>
      <c r="V195" s="206" t="s">
        <v>111</v>
      </c>
      <c r="W195" s="206" t="s">
        <v>111</v>
      </c>
      <c r="X195" s="207"/>
      <c r="Y195" s="208"/>
    </row>
    <row r="196" spans="1:25" s="137" customFormat="1" x14ac:dyDescent="0.15">
      <c r="A196" s="181">
        <v>193</v>
      </c>
      <c r="B196" s="182" t="s">
        <v>319</v>
      </c>
      <c r="C196" s="183" t="s">
        <v>317</v>
      </c>
      <c r="D196" s="183" t="s">
        <v>127</v>
      </c>
      <c r="E196" s="184" t="s">
        <v>294</v>
      </c>
      <c r="F196" s="184">
        <v>280</v>
      </c>
      <c r="G196" s="184" t="s">
        <v>298</v>
      </c>
      <c r="H196" s="184">
        <v>60</v>
      </c>
      <c r="I196" s="184">
        <v>15</v>
      </c>
      <c r="J196" s="193" t="s">
        <v>128</v>
      </c>
      <c r="K196" s="194">
        <v>120</v>
      </c>
      <c r="L196" s="194">
        <v>100</v>
      </c>
      <c r="M196" s="194">
        <v>120</v>
      </c>
      <c r="N196" s="194">
        <v>130</v>
      </c>
      <c r="O196" s="194">
        <v>120</v>
      </c>
      <c r="P196" s="194">
        <v>120</v>
      </c>
      <c r="Q196" s="194">
        <f t="shared" si="2"/>
        <v>710</v>
      </c>
      <c r="R196" s="206" t="s">
        <v>110</v>
      </c>
      <c r="S196" s="206" t="s">
        <v>109</v>
      </c>
      <c r="T196" s="206" t="s">
        <v>110</v>
      </c>
      <c r="U196" s="206" t="s">
        <v>111</v>
      </c>
      <c r="V196" s="206" t="s">
        <v>110</v>
      </c>
      <c r="W196" s="206" t="s">
        <v>110</v>
      </c>
      <c r="X196" s="207"/>
      <c r="Y196" s="208"/>
    </row>
    <row r="197" spans="1:25" s="137" customFormat="1" x14ac:dyDescent="0.15">
      <c r="A197" s="181">
        <v>194</v>
      </c>
      <c r="B197" s="182" t="s">
        <v>320</v>
      </c>
      <c r="C197" s="183" t="s">
        <v>317</v>
      </c>
      <c r="D197" s="183" t="s">
        <v>132</v>
      </c>
      <c r="E197" s="184" t="s">
        <v>294</v>
      </c>
      <c r="F197" s="184">
        <v>280</v>
      </c>
      <c r="G197" s="184" t="s">
        <v>301</v>
      </c>
      <c r="H197" s="184">
        <v>65</v>
      </c>
      <c r="I197" s="184">
        <v>15</v>
      </c>
      <c r="J197" s="193" t="s">
        <v>115</v>
      </c>
      <c r="K197" s="194">
        <v>120</v>
      </c>
      <c r="L197" s="194">
        <v>100</v>
      </c>
      <c r="M197" s="194">
        <v>100</v>
      </c>
      <c r="N197" s="194">
        <v>140</v>
      </c>
      <c r="O197" s="194">
        <v>120</v>
      </c>
      <c r="P197" s="194">
        <v>130</v>
      </c>
      <c r="Q197" s="194">
        <f t="shared" ref="Q197:Q218" si="3">IF(P197="","",SUM(K197:P197))</f>
        <v>710</v>
      </c>
      <c r="R197" s="206" t="s">
        <v>110</v>
      </c>
      <c r="S197" s="206" t="s">
        <v>110</v>
      </c>
      <c r="T197" s="206" t="s">
        <v>117</v>
      </c>
      <c r="U197" s="206" t="s">
        <v>116</v>
      </c>
      <c r="V197" s="206" t="s">
        <v>110</v>
      </c>
      <c r="W197" s="206" t="s">
        <v>110</v>
      </c>
      <c r="X197" s="207"/>
      <c r="Y197" s="208"/>
    </row>
    <row r="198" spans="1:25" s="137" customFormat="1" x14ac:dyDescent="0.15">
      <c r="A198" s="181">
        <v>195</v>
      </c>
      <c r="B198" s="182" t="s">
        <v>317</v>
      </c>
      <c r="C198" s="183" t="s">
        <v>317</v>
      </c>
      <c r="D198" s="183" t="s">
        <v>317</v>
      </c>
      <c r="E198" s="184" t="s">
        <v>294</v>
      </c>
      <c r="F198" s="184">
        <v>280</v>
      </c>
      <c r="G198" s="184" t="s">
        <v>298</v>
      </c>
      <c r="H198" s="184">
        <v>50</v>
      </c>
      <c r="I198" s="184">
        <v>15</v>
      </c>
      <c r="J198" s="193" t="s">
        <v>128</v>
      </c>
      <c r="K198" s="194">
        <v>120</v>
      </c>
      <c r="L198" s="194">
        <v>100</v>
      </c>
      <c r="M198" s="194">
        <v>100</v>
      </c>
      <c r="N198" s="194">
        <v>160</v>
      </c>
      <c r="O198" s="194">
        <v>120</v>
      </c>
      <c r="P198" s="194">
        <v>120</v>
      </c>
      <c r="Q198" s="194">
        <f t="shared" si="3"/>
        <v>720</v>
      </c>
      <c r="R198" s="206" t="s">
        <v>110</v>
      </c>
      <c r="S198" s="206" t="s">
        <v>109</v>
      </c>
      <c r="T198" s="206" t="s">
        <v>109</v>
      </c>
      <c r="U198" s="206" t="s">
        <v>111</v>
      </c>
      <c r="V198" s="206" t="s">
        <v>110</v>
      </c>
      <c r="W198" s="206" t="s">
        <v>110</v>
      </c>
      <c r="X198" s="207"/>
      <c r="Y198" s="208"/>
    </row>
    <row r="199" spans="1:25" s="137" customFormat="1" x14ac:dyDescent="0.15">
      <c r="A199" s="181">
        <v>196</v>
      </c>
      <c r="B199" s="182" t="s">
        <v>321</v>
      </c>
      <c r="C199" s="183" t="s">
        <v>317</v>
      </c>
      <c r="D199" s="183" t="s">
        <v>145</v>
      </c>
      <c r="E199" s="184" t="s">
        <v>294</v>
      </c>
      <c r="F199" s="184">
        <v>280</v>
      </c>
      <c r="G199" s="184"/>
      <c r="H199" s="184"/>
      <c r="I199" s="184"/>
      <c r="J199" s="193"/>
      <c r="K199" s="194"/>
      <c r="L199" s="194"/>
      <c r="M199" s="194"/>
      <c r="N199" s="194"/>
      <c r="O199" s="194"/>
      <c r="P199" s="194"/>
      <c r="Q199" s="194" t="str">
        <f t="shared" si="3"/>
        <v/>
      </c>
      <c r="R199" s="206" t="s">
        <v>110</v>
      </c>
      <c r="S199" s="206" t="s">
        <v>109</v>
      </c>
      <c r="T199" s="206" t="s">
        <v>109</v>
      </c>
      <c r="U199" s="206" t="s">
        <v>111</v>
      </c>
      <c r="V199" s="206" t="s">
        <v>110</v>
      </c>
      <c r="W199" s="206" t="s">
        <v>110</v>
      </c>
      <c r="X199" s="207"/>
      <c r="Y199" s="208"/>
    </row>
    <row r="200" spans="1:25" s="137" customFormat="1" x14ac:dyDescent="0.15">
      <c r="A200" s="181">
        <v>197</v>
      </c>
      <c r="B200" s="182" t="s">
        <v>322</v>
      </c>
      <c r="C200" s="183" t="s">
        <v>317</v>
      </c>
      <c r="D200" s="183" t="s">
        <v>145</v>
      </c>
      <c r="E200" s="184" t="s">
        <v>294</v>
      </c>
      <c r="F200" s="184">
        <v>280</v>
      </c>
      <c r="G200" s="184"/>
      <c r="H200" s="184"/>
      <c r="I200" s="184"/>
      <c r="J200" s="193"/>
      <c r="K200" s="194"/>
      <c r="L200" s="194"/>
      <c r="M200" s="194"/>
      <c r="N200" s="194"/>
      <c r="O200" s="194"/>
      <c r="P200" s="194"/>
      <c r="Q200" s="194" t="str">
        <f t="shared" si="3"/>
        <v/>
      </c>
      <c r="R200" s="206" t="s">
        <v>110</v>
      </c>
      <c r="S200" s="206" t="s">
        <v>109</v>
      </c>
      <c r="T200" s="206" t="s">
        <v>109</v>
      </c>
      <c r="U200" s="206" t="s">
        <v>111</v>
      </c>
      <c r="V200" s="206" t="s">
        <v>110</v>
      </c>
      <c r="W200" s="206" t="s">
        <v>110</v>
      </c>
      <c r="X200" s="207"/>
      <c r="Y200" s="208"/>
    </row>
    <row r="201" spans="1:25" s="137" customFormat="1" x14ac:dyDescent="0.15">
      <c r="A201" s="181">
        <v>198</v>
      </c>
      <c r="B201" s="182" t="s">
        <v>323</v>
      </c>
      <c r="C201" s="183" t="s">
        <v>317</v>
      </c>
      <c r="D201" s="183" t="s">
        <v>145</v>
      </c>
      <c r="E201" s="184" t="s">
        <v>294</v>
      </c>
      <c r="F201" s="184">
        <v>280</v>
      </c>
      <c r="G201" s="184"/>
      <c r="H201" s="184"/>
      <c r="I201" s="184"/>
      <c r="J201" s="193"/>
      <c r="K201" s="194"/>
      <c r="L201" s="194"/>
      <c r="M201" s="194"/>
      <c r="N201" s="194"/>
      <c r="O201" s="194"/>
      <c r="P201" s="194"/>
      <c r="Q201" s="194" t="str">
        <f t="shared" si="3"/>
        <v/>
      </c>
      <c r="R201" s="206" t="s">
        <v>110</v>
      </c>
      <c r="S201" s="206" t="s">
        <v>109</v>
      </c>
      <c r="T201" s="206" t="s">
        <v>109</v>
      </c>
      <c r="U201" s="206" t="s">
        <v>111</v>
      </c>
      <c r="V201" s="206" t="s">
        <v>110</v>
      </c>
      <c r="W201" s="206" t="s">
        <v>110</v>
      </c>
      <c r="X201" s="207"/>
      <c r="Y201" s="208"/>
    </row>
    <row r="202" spans="1:25" s="137" customFormat="1" x14ac:dyDescent="0.15">
      <c r="A202" s="181">
        <v>199</v>
      </c>
      <c r="B202" s="182" t="s">
        <v>324</v>
      </c>
      <c r="C202" s="183" t="s">
        <v>325</v>
      </c>
      <c r="D202" s="183" t="s">
        <v>113</v>
      </c>
      <c r="E202" s="184" t="s">
        <v>294</v>
      </c>
      <c r="F202" s="184">
        <v>300</v>
      </c>
      <c r="G202" s="184" t="s">
        <v>295</v>
      </c>
      <c r="H202" s="184">
        <v>15</v>
      </c>
      <c r="I202" s="184">
        <v>18</v>
      </c>
      <c r="J202" s="193" t="s">
        <v>115</v>
      </c>
      <c r="K202" s="194">
        <v>130</v>
      </c>
      <c r="L202" s="194">
        <v>170</v>
      </c>
      <c r="M202" s="194">
        <v>110</v>
      </c>
      <c r="N202" s="194">
        <v>120</v>
      </c>
      <c r="O202" s="194">
        <v>120</v>
      </c>
      <c r="P202" s="194">
        <v>100</v>
      </c>
      <c r="Q202" s="194">
        <f t="shared" si="3"/>
        <v>750</v>
      </c>
      <c r="R202" s="206" t="s">
        <v>111</v>
      </c>
      <c r="S202" s="206" t="s">
        <v>116</v>
      </c>
      <c r="T202" s="206" t="s">
        <v>109</v>
      </c>
      <c r="U202" s="206" t="s">
        <v>110</v>
      </c>
      <c r="V202" s="206" t="s">
        <v>109</v>
      </c>
      <c r="W202" s="206" t="s">
        <v>109</v>
      </c>
      <c r="X202" s="207"/>
      <c r="Y202" s="208"/>
    </row>
    <row r="203" spans="1:25" s="137" customFormat="1" x14ac:dyDescent="0.15">
      <c r="A203" s="181">
        <v>200</v>
      </c>
      <c r="B203" s="182" t="s">
        <v>326</v>
      </c>
      <c r="C203" s="183" t="s">
        <v>325</v>
      </c>
      <c r="D203" s="183" t="s">
        <v>132</v>
      </c>
      <c r="E203" s="184" t="s">
        <v>294</v>
      </c>
      <c r="F203" s="184">
        <v>300</v>
      </c>
      <c r="G203" s="184" t="s">
        <v>301</v>
      </c>
      <c r="H203" s="184">
        <v>25</v>
      </c>
      <c r="I203" s="184">
        <v>18</v>
      </c>
      <c r="J203" s="193" t="s">
        <v>115</v>
      </c>
      <c r="K203" s="194">
        <v>130</v>
      </c>
      <c r="L203" s="194">
        <v>140</v>
      </c>
      <c r="M203" s="194">
        <v>100</v>
      </c>
      <c r="N203" s="194">
        <v>140</v>
      </c>
      <c r="O203" s="194">
        <v>120</v>
      </c>
      <c r="P203" s="194">
        <v>100</v>
      </c>
      <c r="Q203" s="194">
        <f t="shared" si="3"/>
        <v>730</v>
      </c>
      <c r="R203" s="206" t="s">
        <v>111</v>
      </c>
      <c r="S203" s="206" t="s">
        <v>111</v>
      </c>
      <c r="T203" s="206" t="s">
        <v>117</v>
      </c>
      <c r="U203" s="206" t="s">
        <v>111</v>
      </c>
      <c r="V203" s="206" t="s">
        <v>110</v>
      </c>
      <c r="W203" s="206" t="s">
        <v>109</v>
      </c>
      <c r="X203" s="207"/>
      <c r="Y203" s="208"/>
    </row>
    <row r="204" spans="1:25" s="137" customFormat="1" x14ac:dyDescent="0.15">
      <c r="A204" s="181">
        <v>201</v>
      </c>
      <c r="B204" s="182" t="s">
        <v>327</v>
      </c>
      <c r="C204" s="183" t="s">
        <v>325</v>
      </c>
      <c r="D204" s="183" t="s">
        <v>134</v>
      </c>
      <c r="E204" s="184" t="s">
        <v>294</v>
      </c>
      <c r="F204" s="184">
        <v>300</v>
      </c>
      <c r="G204" s="184" t="s">
        <v>295</v>
      </c>
      <c r="H204" s="184">
        <v>10</v>
      </c>
      <c r="I204" s="184">
        <v>18</v>
      </c>
      <c r="J204" s="193" t="s">
        <v>108</v>
      </c>
      <c r="K204" s="194">
        <v>170</v>
      </c>
      <c r="L204" s="194">
        <v>160</v>
      </c>
      <c r="M204" s="194">
        <v>150</v>
      </c>
      <c r="N204" s="194">
        <v>180</v>
      </c>
      <c r="O204" s="194">
        <v>180</v>
      </c>
      <c r="P204" s="194">
        <v>160</v>
      </c>
      <c r="Q204" s="194">
        <f t="shared" si="3"/>
        <v>1000</v>
      </c>
      <c r="R204" s="206" t="s">
        <v>111</v>
      </c>
      <c r="S204" s="206" t="s">
        <v>110</v>
      </c>
      <c r="T204" s="206" t="s">
        <v>109</v>
      </c>
      <c r="U204" s="206" t="s">
        <v>111</v>
      </c>
      <c r="V204" s="206" t="s">
        <v>110</v>
      </c>
      <c r="W204" s="206" t="s">
        <v>110</v>
      </c>
      <c r="X204" s="207"/>
      <c r="Y204" s="208"/>
    </row>
    <row r="205" spans="1:25" s="137" customFormat="1" x14ac:dyDescent="0.15">
      <c r="A205" s="181">
        <v>202</v>
      </c>
      <c r="B205" s="182" t="s">
        <v>328</v>
      </c>
      <c r="C205" s="183" t="s">
        <v>325</v>
      </c>
      <c r="D205" s="183" t="s">
        <v>142</v>
      </c>
      <c r="E205" s="184" t="s">
        <v>294</v>
      </c>
      <c r="F205" s="184">
        <v>300</v>
      </c>
      <c r="G205" s="184" t="s">
        <v>301</v>
      </c>
      <c r="H205" s="184">
        <v>20</v>
      </c>
      <c r="I205" s="184">
        <v>18</v>
      </c>
      <c r="J205" s="193" t="s">
        <v>128</v>
      </c>
      <c r="K205" s="194">
        <v>180</v>
      </c>
      <c r="L205" s="194">
        <v>120</v>
      </c>
      <c r="M205" s="194">
        <v>110</v>
      </c>
      <c r="N205" s="194">
        <v>130</v>
      </c>
      <c r="O205" s="194">
        <v>130</v>
      </c>
      <c r="P205" s="194">
        <v>100</v>
      </c>
      <c r="Q205" s="194">
        <f t="shared" si="3"/>
        <v>770</v>
      </c>
      <c r="R205" s="206" t="s">
        <v>116</v>
      </c>
      <c r="S205" s="206" t="s">
        <v>109</v>
      </c>
      <c r="T205" s="206" t="s">
        <v>109</v>
      </c>
      <c r="U205" s="206" t="s">
        <v>110</v>
      </c>
      <c r="V205" s="206" t="s">
        <v>110</v>
      </c>
      <c r="W205" s="206" t="s">
        <v>109</v>
      </c>
      <c r="X205" s="207"/>
      <c r="Y205" s="208"/>
    </row>
    <row r="206" spans="1:25" s="137" customFormat="1" x14ac:dyDescent="0.15">
      <c r="A206" s="181">
        <v>203</v>
      </c>
      <c r="B206" s="182" t="s">
        <v>325</v>
      </c>
      <c r="C206" s="183" t="s">
        <v>325</v>
      </c>
      <c r="D206" s="183" t="s">
        <v>325</v>
      </c>
      <c r="E206" s="184" t="s">
        <v>294</v>
      </c>
      <c r="F206" s="184">
        <v>300</v>
      </c>
      <c r="G206" s="184" t="s">
        <v>295</v>
      </c>
      <c r="H206" s="184">
        <v>20</v>
      </c>
      <c r="I206" s="184">
        <v>18</v>
      </c>
      <c r="J206" s="193" t="s">
        <v>128</v>
      </c>
      <c r="K206" s="194">
        <v>160</v>
      </c>
      <c r="L206" s="194">
        <v>120</v>
      </c>
      <c r="M206" s="194">
        <v>100</v>
      </c>
      <c r="N206" s="194">
        <v>120</v>
      </c>
      <c r="O206" s="194">
        <v>120</v>
      </c>
      <c r="P206" s="194">
        <v>100</v>
      </c>
      <c r="Q206" s="194">
        <f t="shared" si="3"/>
        <v>720</v>
      </c>
      <c r="R206" s="206" t="s">
        <v>111</v>
      </c>
      <c r="S206" s="206" t="s">
        <v>110</v>
      </c>
      <c r="T206" s="206" t="s">
        <v>109</v>
      </c>
      <c r="U206" s="206" t="s">
        <v>110</v>
      </c>
      <c r="V206" s="206" t="s">
        <v>110</v>
      </c>
      <c r="W206" s="206" t="s">
        <v>109</v>
      </c>
      <c r="X206" s="207"/>
      <c r="Y206" s="208"/>
    </row>
    <row r="207" spans="1:25" s="137" customFormat="1" x14ac:dyDescent="0.15">
      <c r="A207" s="181">
        <v>204</v>
      </c>
      <c r="B207" s="182" t="s">
        <v>329</v>
      </c>
      <c r="C207" s="183" t="s">
        <v>325</v>
      </c>
      <c r="D207" s="183" t="s">
        <v>145</v>
      </c>
      <c r="E207" s="184" t="s">
        <v>294</v>
      </c>
      <c r="F207" s="184">
        <v>300</v>
      </c>
      <c r="G207" s="184"/>
      <c r="H207" s="184"/>
      <c r="I207" s="184"/>
      <c r="J207" s="193"/>
      <c r="K207" s="194"/>
      <c r="L207" s="194"/>
      <c r="M207" s="194"/>
      <c r="N207" s="194"/>
      <c r="O207" s="194"/>
      <c r="P207" s="194"/>
      <c r="Q207" s="194" t="str">
        <f t="shared" si="3"/>
        <v/>
      </c>
      <c r="R207" s="206" t="s">
        <v>111</v>
      </c>
      <c r="S207" s="206" t="s">
        <v>110</v>
      </c>
      <c r="T207" s="206" t="s">
        <v>109</v>
      </c>
      <c r="U207" s="206" t="s">
        <v>110</v>
      </c>
      <c r="V207" s="206" t="s">
        <v>110</v>
      </c>
      <c r="W207" s="206" t="s">
        <v>109</v>
      </c>
      <c r="X207" s="207"/>
      <c r="Y207" s="208"/>
    </row>
    <row r="208" spans="1:25" s="137" customFormat="1" x14ac:dyDescent="0.15">
      <c r="A208" s="181">
        <v>205</v>
      </c>
      <c r="B208" s="182" t="s">
        <v>330</v>
      </c>
      <c r="C208" s="183" t="s">
        <v>325</v>
      </c>
      <c r="D208" s="183" t="s">
        <v>145</v>
      </c>
      <c r="E208" s="184" t="s">
        <v>294</v>
      </c>
      <c r="F208" s="184">
        <v>300</v>
      </c>
      <c r="G208" s="184"/>
      <c r="H208" s="184"/>
      <c r="I208" s="184"/>
      <c r="J208" s="193"/>
      <c r="K208" s="194"/>
      <c r="L208" s="194"/>
      <c r="M208" s="194"/>
      <c r="N208" s="194"/>
      <c r="O208" s="194"/>
      <c r="P208" s="194"/>
      <c r="Q208" s="194" t="str">
        <f t="shared" si="3"/>
        <v/>
      </c>
      <c r="R208" s="206" t="s">
        <v>111</v>
      </c>
      <c r="S208" s="206" t="s">
        <v>110</v>
      </c>
      <c r="T208" s="206" t="s">
        <v>109</v>
      </c>
      <c r="U208" s="206" t="s">
        <v>110</v>
      </c>
      <c r="V208" s="206" t="s">
        <v>110</v>
      </c>
      <c r="W208" s="206" t="s">
        <v>109</v>
      </c>
      <c r="X208" s="207"/>
      <c r="Y208" s="208"/>
    </row>
    <row r="209" spans="1:25" s="137" customFormat="1" x14ac:dyDescent="0.15">
      <c r="A209" s="181">
        <v>206</v>
      </c>
      <c r="B209" s="182" t="s">
        <v>331</v>
      </c>
      <c r="C209" s="183" t="s">
        <v>325</v>
      </c>
      <c r="D209" s="183" t="s">
        <v>145</v>
      </c>
      <c r="E209" s="184" t="s">
        <v>294</v>
      </c>
      <c r="F209" s="184">
        <v>300</v>
      </c>
      <c r="G209" s="184"/>
      <c r="H209" s="184"/>
      <c r="I209" s="184"/>
      <c r="J209" s="193"/>
      <c r="K209" s="194"/>
      <c r="L209" s="194"/>
      <c r="M209" s="194"/>
      <c r="N209" s="194"/>
      <c r="O209" s="194"/>
      <c r="P209" s="194"/>
      <c r="Q209" s="194" t="str">
        <f t="shared" si="3"/>
        <v/>
      </c>
      <c r="R209" s="206" t="s">
        <v>111</v>
      </c>
      <c r="S209" s="206" t="s">
        <v>110</v>
      </c>
      <c r="T209" s="206" t="s">
        <v>109</v>
      </c>
      <c r="U209" s="206" t="s">
        <v>110</v>
      </c>
      <c r="V209" s="206" t="s">
        <v>110</v>
      </c>
      <c r="W209" s="206" t="s">
        <v>109</v>
      </c>
      <c r="X209" s="207"/>
      <c r="Y209" s="208"/>
    </row>
    <row r="210" spans="1:25" s="137" customFormat="1" x14ac:dyDescent="0.15">
      <c r="A210" s="181">
        <v>207</v>
      </c>
      <c r="B210" s="182" t="s">
        <v>332</v>
      </c>
      <c r="C210" s="183" t="s">
        <v>332</v>
      </c>
      <c r="D210" s="183" t="s">
        <v>332</v>
      </c>
      <c r="E210" s="184" t="s">
        <v>294</v>
      </c>
      <c r="F210" s="184">
        <v>280</v>
      </c>
      <c r="G210" s="184" t="s">
        <v>298</v>
      </c>
      <c r="H210" s="184">
        <v>50</v>
      </c>
      <c r="I210" s="184">
        <v>7</v>
      </c>
      <c r="J210" s="193" t="s">
        <v>108</v>
      </c>
      <c r="K210" s="194">
        <v>100</v>
      </c>
      <c r="L210" s="194">
        <v>90</v>
      </c>
      <c r="M210" s="194">
        <v>100</v>
      </c>
      <c r="N210" s="194">
        <v>160</v>
      </c>
      <c r="O210" s="194">
        <v>160</v>
      </c>
      <c r="P210" s="194">
        <v>150</v>
      </c>
      <c r="Q210" s="194">
        <f t="shared" si="3"/>
        <v>760</v>
      </c>
      <c r="R210" s="206" t="s">
        <v>109</v>
      </c>
      <c r="S210" s="206" t="s">
        <v>117</v>
      </c>
      <c r="T210" s="206" t="s">
        <v>109</v>
      </c>
      <c r="U210" s="206" t="s">
        <v>111</v>
      </c>
      <c r="V210" s="206" t="s">
        <v>111</v>
      </c>
      <c r="W210" s="206" t="s">
        <v>111</v>
      </c>
      <c r="X210" s="207"/>
      <c r="Y210" s="208"/>
    </row>
    <row r="211" spans="1:25" s="137" customFormat="1" x14ac:dyDescent="0.15">
      <c r="A211" s="181">
        <v>208</v>
      </c>
      <c r="B211" s="182" t="s">
        <v>333</v>
      </c>
      <c r="C211" s="183" t="s">
        <v>332</v>
      </c>
      <c r="D211" s="183" t="s">
        <v>145</v>
      </c>
      <c r="E211" s="184" t="s">
        <v>294</v>
      </c>
      <c r="F211" s="184">
        <v>280</v>
      </c>
      <c r="G211" s="184"/>
      <c r="H211" s="184"/>
      <c r="I211" s="184"/>
      <c r="J211" s="193"/>
      <c r="K211" s="194"/>
      <c r="L211" s="194"/>
      <c r="M211" s="194"/>
      <c r="N211" s="194"/>
      <c r="O211" s="194"/>
      <c r="P211" s="194"/>
      <c r="Q211" s="194" t="str">
        <f t="shared" si="3"/>
        <v/>
      </c>
      <c r="R211" s="206" t="s">
        <v>109</v>
      </c>
      <c r="S211" s="206" t="s">
        <v>117</v>
      </c>
      <c r="T211" s="206" t="s">
        <v>109</v>
      </c>
      <c r="U211" s="206" t="s">
        <v>111</v>
      </c>
      <c r="V211" s="206" t="s">
        <v>111</v>
      </c>
      <c r="W211" s="206" t="s">
        <v>111</v>
      </c>
      <c r="X211" s="207"/>
      <c r="Y211" s="208"/>
    </row>
    <row r="212" spans="1:25" s="137" customFormat="1" x14ac:dyDescent="0.15">
      <c r="A212" s="181">
        <v>209</v>
      </c>
      <c r="B212" s="182" t="s">
        <v>334</v>
      </c>
      <c r="C212" s="183" t="s">
        <v>334</v>
      </c>
      <c r="D212" s="183" t="s">
        <v>334</v>
      </c>
      <c r="E212" s="184" t="s">
        <v>294</v>
      </c>
      <c r="F212" s="184">
        <v>250</v>
      </c>
      <c r="G212" s="184" t="s">
        <v>301</v>
      </c>
      <c r="H212" s="184">
        <v>30</v>
      </c>
      <c r="I212" s="184">
        <v>8</v>
      </c>
      <c r="J212" s="193" t="s">
        <v>123</v>
      </c>
      <c r="K212" s="194">
        <v>120</v>
      </c>
      <c r="L212" s="194">
        <v>120</v>
      </c>
      <c r="M212" s="194">
        <v>90</v>
      </c>
      <c r="N212" s="194">
        <v>100</v>
      </c>
      <c r="O212" s="194">
        <v>120</v>
      </c>
      <c r="P212" s="194">
        <v>120</v>
      </c>
      <c r="Q212" s="194">
        <f t="shared" si="3"/>
        <v>670</v>
      </c>
      <c r="R212" s="206" t="s">
        <v>110</v>
      </c>
      <c r="S212" s="206" t="s">
        <v>110</v>
      </c>
      <c r="T212" s="206" t="s">
        <v>117</v>
      </c>
      <c r="U212" s="206" t="s">
        <v>109</v>
      </c>
      <c r="V212" s="206" t="s">
        <v>110</v>
      </c>
      <c r="W212" s="206" t="s">
        <v>110</v>
      </c>
      <c r="X212" s="207"/>
      <c r="Y212" s="208"/>
    </row>
    <row r="213" spans="1:25" s="137" customFormat="1" x14ac:dyDescent="0.15">
      <c r="A213" s="181">
        <v>210</v>
      </c>
      <c r="B213" s="182" t="s">
        <v>335</v>
      </c>
      <c r="C213" s="183" t="s">
        <v>334</v>
      </c>
      <c r="D213" s="183" t="s">
        <v>145</v>
      </c>
      <c r="E213" s="184" t="s">
        <v>294</v>
      </c>
      <c r="F213" s="184">
        <v>250</v>
      </c>
      <c r="G213" s="184"/>
      <c r="H213" s="184"/>
      <c r="I213" s="184"/>
      <c r="J213" s="193"/>
      <c r="K213" s="194"/>
      <c r="L213" s="194"/>
      <c r="M213" s="194"/>
      <c r="N213" s="194"/>
      <c r="O213" s="194"/>
      <c r="P213" s="194"/>
      <c r="Q213" s="194" t="str">
        <f t="shared" si="3"/>
        <v/>
      </c>
      <c r="R213" s="206" t="s">
        <v>110</v>
      </c>
      <c r="S213" s="206" t="s">
        <v>110</v>
      </c>
      <c r="T213" s="206" t="s">
        <v>117</v>
      </c>
      <c r="U213" s="206" t="s">
        <v>109</v>
      </c>
      <c r="V213" s="206" t="s">
        <v>110</v>
      </c>
      <c r="W213" s="206" t="s">
        <v>110</v>
      </c>
      <c r="X213" s="207"/>
      <c r="Y213" s="208"/>
    </row>
    <row r="214" spans="1:25" s="137" customFormat="1" x14ac:dyDescent="0.15">
      <c r="A214" s="181">
        <v>211</v>
      </c>
      <c r="B214" s="182" t="s">
        <v>336</v>
      </c>
      <c r="C214" s="183" t="s">
        <v>334</v>
      </c>
      <c r="D214" s="183" t="s">
        <v>145</v>
      </c>
      <c r="E214" s="184" t="s">
        <v>294</v>
      </c>
      <c r="F214" s="184">
        <v>250</v>
      </c>
      <c r="G214" s="184"/>
      <c r="H214" s="184"/>
      <c r="I214" s="184"/>
      <c r="J214" s="193"/>
      <c r="K214" s="194"/>
      <c r="L214" s="194"/>
      <c r="M214" s="194"/>
      <c r="N214" s="194"/>
      <c r="O214" s="194"/>
      <c r="P214" s="194"/>
      <c r="Q214" s="194" t="str">
        <f t="shared" si="3"/>
        <v/>
      </c>
      <c r="R214" s="206" t="s">
        <v>110</v>
      </c>
      <c r="S214" s="206" t="s">
        <v>110</v>
      </c>
      <c r="T214" s="206" t="s">
        <v>117</v>
      </c>
      <c r="U214" s="206" t="s">
        <v>109</v>
      </c>
      <c r="V214" s="206" t="s">
        <v>110</v>
      </c>
      <c r="W214" s="206" t="s">
        <v>110</v>
      </c>
      <c r="X214" s="207"/>
      <c r="Y214" s="208"/>
    </row>
    <row r="215" spans="1:25" s="137" customFormat="1" x14ac:dyDescent="0.15">
      <c r="A215" s="181">
        <v>212</v>
      </c>
      <c r="B215" s="182" t="s">
        <v>337</v>
      </c>
      <c r="C215" s="183" t="s">
        <v>334</v>
      </c>
      <c r="D215" s="183" t="s">
        <v>145</v>
      </c>
      <c r="E215" s="184" t="s">
        <v>294</v>
      </c>
      <c r="F215" s="184">
        <v>250</v>
      </c>
      <c r="G215" s="184"/>
      <c r="H215" s="184"/>
      <c r="I215" s="184"/>
      <c r="J215" s="193"/>
      <c r="K215" s="194"/>
      <c r="L215" s="194"/>
      <c r="M215" s="194"/>
      <c r="N215" s="194"/>
      <c r="O215" s="194"/>
      <c r="P215" s="194"/>
      <c r="Q215" s="194" t="str">
        <f t="shared" si="3"/>
        <v/>
      </c>
      <c r="R215" s="206" t="s">
        <v>110</v>
      </c>
      <c r="S215" s="206" t="s">
        <v>110</v>
      </c>
      <c r="T215" s="206" t="s">
        <v>117</v>
      </c>
      <c r="U215" s="206" t="s">
        <v>109</v>
      </c>
      <c r="V215" s="206" t="s">
        <v>110</v>
      </c>
      <c r="W215" s="206" t="s">
        <v>110</v>
      </c>
      <c r="X215" s="207"/>
      <c r="Y215" s="208"/>
    </row>
    <row r="216" spans="1:25" s="137" customFormat="1" x14ac:dyDescent="0.15">
      <c r="A216" s="181">
        <v>213</v>
      </c>
      <c r="B216" s="182" t="s">
        <v>338</v>
      </c>
      <c r="C216" s="183" t="s">
        <v>338</v>
      </c>
      <c r="D216" s="183" t="s">
        <v>338</v>
      </c>
      <c r="E216" s="184" t="s">
        <v>106</v>
      </c>
      <c r="F216" s="184">
        <v>250</v>
      </c>
      <c r="G216" s="184" t="s">
        <v>295</v>
      </c>
      <c r="H216" s="184">
        <v>70</v>
      </c>
      <c r="I216" s="184">
        <v>10</v>
      </c>
      <c r="J216" s="193" t="s">
        <v>108</v>
      </c>
      <c r="K216" s="194">
        <v>100</v>
      </c>
      <c r="L216" s="194">
        <v>100</v>
      </c>
      <c r="M216" s="194">
        <v>160</v>
      </c>
      <c r="N216" s="194">
        <v>100</v>
      </c>
      <c r="O216" s="194">
        <v>120</v>
      </c>
      <c r="P216" s="194">
        <v>120</v>
      </c>
      <c r="Q216" s="194">
        <f t="shared" si="3"/>
        <v>700</v>
      </c>
      <c r="R216" s="206" t="s">
        <v>109</v>
      </c>
      <c r="S216" s="206" t="s">
        <v>109</v>
      </c>
      <c r="T216" s="206" t="s">
        <v>111</v>
      </c>
      <c r="U216" s="206" t="s">
        <v>109</v>
      </c>
      <c r="V216" s="206" t="s">
        <v>110</v>
      </c>
      <c r="W216" s="206" t="s">
        <v>110</v>
      </c>
      <c r="X216" s="207"/>
      <c r="Y216" s="208"/>
    </row>
    <row r="217" spans="1:25" s="137" customFormat="1" x14ac:dyDescent="0.15">
      <c r="A217" s="181">
        <v>214</v>
      </c>
      <c r="B217" s="182" t="s">
        <v>339</v>
      </c>
      <c r="C217" s="183" t="s">
        <v>338</v>
      </c>
      <c r="D217" s="183" t="s">
        <v>145</v>
      </c>
      <c r="E217" s="184" t="s">
        <v>106</v>
      </c>
      <c r="F217" s="184">
        <v>250</v>
      </c>
      <c r="G217" s="184"/>
      <c r="H217" s="184"/>
      <c r="I217" s="184"/>
      <c r="J217" s="193"/>
      <c r="K217" s="194"/>
      <c r="L217" s="194"/>
      <c r="M217" s="194"/>
      <c r="N217" s="194"/>
      <c r="O217" s="194"/>
      <c r="P217" s="194"/>
      <c r="Q217" s="194" t="str">
        <f t="shared" si="3"/>
        <v/>
      </c>
      <c r="R217" s="206" t="s">
        <v>109</v>
      </c>
      <c r="S217" s="206" t="s">
        <v>109</v>
      </c>
      <c r="T217" s="206" t="s">
        <v>111</v>
      </c>
      <c r="U217" s="206" t="s">
        <v>109</v>
      </c>
      <c r="V217" s="206" t="s">
        <v>110</v>
      </c>
      <c r="W217" s="206" t="s">
        <v>110</v>
      </c>
      <c r="X217" s="207"/>
      <c r="Y217" s="208"/>
    </row>
    <row r="218" spans="1:25" s="137" customFormat="1" x14ac:dyDescent="0.15">
      <c r="A218" s="181">
        <v>215</v>
      </c>
      <c r="B218" s="182" t="s">
        <v>340</v>
      </c>
      <c r="C218" s="183" t="s">
        <v>338</v>
      </c>
      <c r="D218" s="183" t="s">
        <v>145</v>
      </c>
      <c r="E218" s="184" t="s">
        <v>106</v>
      </c>
      <c r="F218" s="184">
        <v>250</v>
      </c>
      <c r="G218" s="184"/>
      <c r="H218" s="184"/>
      <c r="I218" s="184"/>
      <c r="J218" s="193"/>
      <c r="K218" s="194"/>
      <c r="L218" s="194"/>
      <c r="M218" s="194"/>
      <c r="N218" s="194"/>
      <c r="O218" s="194"/>
      <c r="P218" s="194"/>
      <c r="Q218" s="194" t="str">
        <f t="shared" si="3"/>
        <v/>
      </c>
      <c r="R218" s="206" t="s">
        <v>109</v>
      </c>
      <c r="S218" s="206" t="s">
        <v>109</v>
      </c>
      <c r="T218" s="206" t="s">
        <v>111</v>
      </c>
      <c r="U218" s="206" t="s">
        <v>109</v>
      </c>
      <c r="V218" s="206" t="s">
        <v>110</v>
      </c>
      <c r="W218" s="206" t="s">
        <v>110</v>
      </c>
      <c r="X218" s="207"/>
      <c r="Y218" s="208"/>
    </row>
    <row r="219" spans="1:25" s="137" customFormat="1" x14ac:dyDescent="0.15">
      <c r="A219" s="181">
        <v>216</v>
      </c>
      <c r="B219" s="246" t="s">
        <v>551</v>
      </c>
      <c r="C219" s="248" t="s">
        <v>568</v>
      </c>
      <c r="D219" s="183" t="s">
        <v>145</v>
      </c>
      <c r="E219" s="184" t="s">
        <v>106</v>
      </c>
      <c r="F219" s="184"/>
      <c r="G219" s="184"/>
      <c r="H219" s="184"/>
      <c r="I219" s="184"/>
      <c r="J219" s="193"/>
      <c r="K219" s="194"/>
      <c r="L219" s="194"/>
      <c r="M219" s="194"/>
      <c r="N219" s="194"/>
      <c r="O219" s="194"/>
      <c r="P219" s="194"/>
      <c r="Q219" s="194"/>
      <c r="R219" s="206"/>
      <c r="S219" s="206"/>
      <c r="T219" s="206"/>
      <c r="U219" s="206"/>
      <c r="V219" s="206"/>
      <c r="W219" s="206"/>
      <c r="X219" s="207"/>
      <c r="Y219" s="249" t="s">
        <v>579</v>
      </c>
    </row>
    <row r="220" spans="1:25" s="137" customFormat="1" x14ac:dyDescent="0.15">
      <c r="A220" s="181">
        <v>217</v>
      </c>
      <c r="B220" s="246" t="s">
        <v>552</v>
      </c>
      <c r="C220" s="248" t="s">
        <v>568</v>
      </c>
      <c r="D220" s="183" t="s">
        <v>145</v>
      </c>
      <c r="E220" s="184" t="s">
        <v>106</v>
      </c>
      <c r="F220" s="184"/>
      <c r="G220" s="184"/>
      <c r="H220" s="184"/>
      <c r="I220" s="184"/>
      <c r="J220" s="193"/>
      <c r="K220" s="194"/>
      <c r="L220" s="194"/>
      <c r="M220" s="194"/>
      <c r="N220" s="194"/>
      <c r="O220" s="194"/>
      <c r="P220" s="194"/>
      <c r="Q220" s="194"/>
      <c r="R220" s="206"/>
      <c r="S220" s="206"/>
      <c r="T220" s="206"/>
      <c r="U220" s="206"/>
      <c r="V220" s="206"/>
      <c r="W220" s="206"/>
      <c r="X220" s="207"/>
      <c r="Y220" s="249" t="s">
        <v>579</v>
      </c>
    </row>
    <row r="221" spans="1:25" s="137" customFormat="1" x14ac:dyDescent="0.15">
      <c r="A221" s="181">
        <v>218</v>
      </c>
      <c r="B221" s="246" t="s">
        <v>553</v>
      </c>
      <c r="C221" s="248" t="s">
        <v>569</v>
      </c>
      <c r="D221" s="183" t="s">
        <v>145</v>
      </c>
      <c r="E221" s="184" t="s">
        <v>106</v>
      </c>
      <c r="F221" s="184"/>
      <c r="G221" s="184"/>
      <c r="H221" s="184"/>
      <c r="I221" s="184"/>
      <c r="J221" s="193"/>
      <c r="K221" s="194"/>
      <c r="L221" s="194"/>
      <c r="M221" s="194"/>
      <c r="N221" s="194"/>
      <c r="O221" s="194"/>
      <c r="P221" s="194"/>
      <c r="Q221" s="194"/>
      <c r="R221" s="206"/>
      <c r="S221" s="206"/>
      <c r="T221" s="206"/>
      <c r="U221" s="206"/>
      <c r="V221" s="206"/>
      <c r="W221" s="206"/>
      <c r="X221" s="207"/>
      <c r="Y221" s="249" t="s">
        <v>579</v>
      </c>
    </row>
    <row r="222" spans="1:25" s="137" customFormat="1" x14ac:dyDescent="0.15">
      <c r="A222" s="181">
        <v>219</v>
      </c>
      <c r="B222" s="246" t="s">
        <v>554</v>
      </c>
      <c r="C222" s="248" t="s">
        <v>569</v>
      </c>
      <c r="D222" s="183" t="s">
        <v>145</v>
      </c>
      <c r="E222" s="184" t="s">
        <v>106</v>
      </c>
      <c r="F222" s="184"/>
      <c r="G222" s="184"/>
      <c r="H222" s="184"/>
      <c r="I222" s="184"/>
      <c r="J222" s="193"/>
      <c r="K222" s="194"/>
      <c r="L222" s="194"/>
      <c r="M222" s="194"/>
      <c r="N222" s="194"/>
      <c r="O222" s="194"/>
      <c r="P222" s="194"/>
      <c r="Q222" s="194"/>
      <c r="R222" s="206"/>
      <c r="S222" s="206"/>
      <c r="T222" s="206"/>
      <c r="U222" s="206"/>
      <c r="V222" s="206"/>
      <c r="W222" s="206"/>
      <c r="X222" s="207"/>
      <c r="Y222" s="249" t="s">
        <v>579</v>
      </c>
    </row>
    <row r="223" spans="1:25" s="137" customFormat="1" x14ac:dyDescent="0.15">
      <c r="A223" s="181">
        <v>220</v>
      </c>
      <c r="B223" s="246" t="s">
        <v>555</v>
      </c>
      <c r="C223" s="248" t="s">
        <v>570</v>
      </c>
      <c r="D223" s="183" t="s">
        <v>145</v>
      </c>
      <c r="E223" s="184" t="s">
        <v>106</v>
      </c>
      <c r="F223" s="184"/>
      <c r="G223" s="184"/>
      <c r="H223" s="184"/>
      <c r="I223" s="184"/>
      <c r="J223" s="193"/>
      <c r="K223" s="194"/>
      <c r="L223" s="194"/>
      <c r="M223" s="194"/>
      <c r="N223" s="194"/>
      <c r="O223" s="194"/>
      <c r="P223" s="194"/>
      <c r="Q223" s="194"/>
      <c r="R223" s="206"/>
      <c r="S223" s="206"/>
      <c r="T223" s="206"/>
      <c r="U223" s="206"/>
      <c r="V223" s="206"/>
      <c r="W223" s="206"/>
      <c r="X223" s="207"/>
      <c r="Y223" s="249" t="s">
        <v>579</v>
      </c>
    </row>
    <row r="224" spans="1:25" s="137" customFormat="1" x14ac:dyDescent="0.15">
      <c r="A224" s="181">
        <v>221</v>
      </c>
      <c r="B224" s="246" t="s">
        <v>556</v>
      </c>
      <c r="C224" s="248" t="s">
        <v>570</v>
      </c>
      <c r="D224" s="183" t="s">
        <v>145</v>
      </c>
      <c r="E224" s="184" t="s">
        <v>106</v>
      </c>
      <c r="F224" s="184"/>
      <c r="G224" s="184"/>
      <c r="H224" s="184"/>
      <c r="I224" s="184"/>
      <c r="J224" s="193"/>
      <c r="K224" s="194"/>
      <c r="L224" s="194"/>
      <c r="M224" s="194"/>
      <c r="N224" s="194"/>
      <c r="O224" s="194"/>
      <c r="P224" s="194"/>
      <c r="Q224" s="194"/>
      <c r="R224" s="206"/>
      <c r="S224" s="206"/>
      <c r="T224" s="206"/>
      <c r="U224" s="206"/>
      <c r="V224" s="206"/>
      <c r="W224" s="206"/>
      <c r="X224" s="207"/>
      <c r="Y224" s="249" t="s">
        <v>579</v>
      </c>
    </row>
    <row r="225" spans="1:25" s="137" customFormat="1" x14ac:dyDescent="0.15">
      <c r="A225" s="181">
        <v>222</v>
      </c>
      <c r="B225" s="246" t="s">
        <v>557</v>
      </c>
      <c r="C225" s="248" t="s">
        <v>571</v>
      </c>
      <c r="D225" s="183" t="s">
        <v>145</v>
      </c>
      <c r="E225" s="184" t="s">
        <v>106</v>
      </c>
      <c r="F225" s="184"/>
      <c r="G225" s="184"/>
      <c r="H225" s="184"/>
      <c r="I225" s="184"/>
      <c r="J225" s="193"/>
      <c r="K225" s="194"/>
      <c r="L225" s="194"/>
      <c r="M225" s="194"/>
      <c r="N225" s="194"/>
      <c r="O225" s="194"/>
      <c r="P225" s="194"/>
      <c r="Q225" s="194"/>
      <c r="R225" s="206"/>
      <c r="S225" s="206"/>
      <c r="T225" s="206"/>
      <c r="U225" s="206"/>
      <c r="V225" s="206"/>
      <c r="W225" s="206"/>
      <c r="X225" s="207"/>
      <c r="Y225" s="249" t="s">
        <v>579</v>
      </c>
    </row>
    <row r="226" spans="1:25" s="137" customFormat="1" x14ac:dyDescent="0.15">
      <c r="A226" s="181">
        <v>223</v>
      </c>
      <c r="B226" s="246" t="s">
        <v>558</v>
      </c>
      <c r="C226" s="248" t="s">
        <v>572</v>
      </c>
      <c r="D226" s="183" t="s">
        <v>145</v>
      </c>
      <c r="E226" s="184" t="s">
        <v>106</v>
      </c>
      <c r="F226" s="184"/>
      <c r="G226" s="184"/>
      <c r="H226" s="184"/>
      <c r="I226" s="184"/>
      <c r="J226" s="193"/>
      <c r="K226" s="194"/>
      <c r="L226" s="194"/>
      <c r="M226" s="194"/>
      <c r="N226" s="194"/>
      <c r="O226" s="194"/>
      <c r="P226" s="194"/>
      <c r="Q226" s="194"/>
      <c r="R226" s="206"/>
      <c r="S226" s="206"/>
      <c r="T226" s="206"/>
      <c r="U226" s="206"/>
      <c r="V226" s="206"/>
      <c r="W226" s="206"/>
      <c r="X226" s="207"/>
      <c r="Y226" s="249" t="s">
        <v>579</v>
      </c>
    </row>
    <row r="227" spans="1:25" s="137" customFormat="1" x14ac:dyDescent="0.15">
      <c r="A227" s="181">
        <v>224</v>
      </c>
      <c r="B227" s="246" t="s">
        <v>559</v>
      </c>
      <c r="C227" s="248" t="s">
        <v>573</v>
      </c>
      <c r="D227" s="183" t="s">
        <v>145</v>
      </c>
      <c r="E227" s="184" t="s">
        <v>106</v>
      </c>
      <c r="F227" s="184"/>
      <c r="G227" s="184"/>
      <c r="H227" s="184"/>
      <c r="I227" s="184"/>
      <c r="J227" s="193"/>
      <c r="K227" s="194"/>
      <c r="L227" s="194"/>
      <c r="M227" s="194"/>
      <c r="N227" s="194"/>
      <c r="O227" s="194"/>
      <c r="P227" s="194"/>
      <c r="Q227" s="194"/>
      <c r="R227" s="206"/>
      <c r="S227" s="206"/>
      <c r="T227" s="206"/>
      <c r="U227" s="206"/>
      <c r="V227" s="206"/>
      <c r="W227" s="206"/>
      <c r="X227" s="207"/>
      <c r="Y227" s="249" t="s">
        <v>579</v>
      </c>
    </row>
    <row r="228" spans="1:25" s="137" customFormat="1" x14ac:dyDescent="0.15">
      <c r="A228" s="181">
        <v>225</v>
      </c>
      <c r="B228" s="246" t="s">
        <v>560</v>
      </c>
      <c r="C228" s="248" t="s">
        <v>574</v>
      </c>
      <c r="D228" s="183" t="s">
        <v>145</v>
      </c>
      <c r="E228" s="184" t="s">
        <v>106</v>
      </c>
      <c r="F228" s="184"/>
      <c r="G228" s="184"/>
      <c r="H228" s="184"/>
      <c r="I228" s="184"/>
      <c r="J228" s="193"/>
      <c r="K228" s="194"/>
      <c r="L228" s="194"/>
      <c r="M228" s="194"/>
      <c r="N228" s="194"/>
      <c r="O228" s="194"/>
      <c r="P228" s="194"/>
      <c r="Q228" s="194"/>
      <c r="R228" s="206"/>
      <c r="S228" s="206"/>
      <c r="T228" s="206"/>
      <c r="U228" s="206"/>
      <c r="V228" s="206"/>
      <c r="W228" s="206"/>
      <c r="X228" s="207"/>
      <c r="Y228" s="249" t="s">
        <v>579</v>
      </c>
    </row>
    <row r="229" spans="1:25" s="137" customFormat="1" x14ac:dyDescent="0.15">
      <c r="A229" s="181">
        <v>226</v>
      </c>
      <c r="B229" s="246" t="s">
        <v>561</v>
      </c>
      <c r="C229" s="248" t="s">
        <v>575</v>
      </c>
      <c r="D229" s="183" t="s">
        <v>145</v>
      </c>
      <c r="E229" s="184" t="s">
        <v>294</v>
      </c>
      <c r="F229" s="184"/>
      <c r="G229" s="184"/>
      <c r="H229" s="184"/>
      <c r="I229" s="184"/>
      <c r="J229" s="193"/>
      <c r="K229" s="194"/>
      <c r="L229" s="194"/>
      <c r="M229" s="194"/>
      <c r="N229" s="194"/>
      <c r="O229" s="194"/>
      <c r="P229" s="194"/>
      <c r="Q229" s="194"/>
      <c r="R229" s="206"/>
      <c r="S229" s="206"/>
      <c r="T229" s="206"/>
      <c r="U229" s="206"/>
      <c r="V229" s="206"/>
      <c r="W229" s="206"/>
      <c r="X229" s="207"/>
      <c r="Y229" s="249" t="s">
        <v>579</v>
      </c>
    </row>
    <row r="230" spans="1:25" s="137" customFormat="1" x14ac:dyDescent="0.15">
      <c r="A230" s="181">
        <v>227</v>
      </c>
      <c r="B230" s="246" t="s">
        <v>562</v>
      </c>
      <c r="C230" s="248" t="s">
        <v>575</v>
      </c>
      <c r="D230" s="183" t="s">
        <v>145</v>
      </c>
      <c r="E230" s="184" t="s">
        <v>294</v>
      </c>
      <c r="F230" s="184"/>
      <c r="G230" s="184"/>
      <c r="H230" s="184"/>
      <c r="I230" s="184"/>
      <c r="J230" s="193"/>
      <c r="K230" s="194"/>
      <c r="L230" s="194"/>
      <c r="M230" s="194"/>
      <c r="N230" s="194"/>
      <c r="O230" s="194"/>
      <c r="P230" s="194"/>
      <c r="Q230" s="194"/>
      <c r="R230" s="206"/>
      <c r="S230" s="206"/>
      <c r="T230" s="206"/>
      <c r="U230" s="206"/>
      <c r="V230" s="206"/>
      <c r="W230" s="206"/>
      <c r="X230" s="207"/>
      <c r="Y230" s="249" t="s">
        <v>579</v>
      </c>
    </row>
    <row r="231" spans="1:25" s="137" customFormat="1" x14ac:dyDescent="0.15">
      <c r="A231" s="181">
        <v>228</v>
      </c>
      <c r="B231" s="246" t="s">
        <v>563</v>
      </c>
      <c r="C231" s="248" t="s">
        <v>576</v>
      </c>
      <c r="D231" s="183" t="s">
        <v>145</v>
      </c>
      <c r="E231" s="184" t="s">
        <v>294</v>
      </c>
      <c r="F231" s="184"/>
      <c r="G231" s="184"/>
      <c r="H231" s="184"/>
      <c r="I231" s="184"/>
      <c r="J231" s="193"/>
      <c r="K231" s="194"/>
      <c r="L231" s="194"/>
      <c r="M231" s="194"/>
      <c r="N231" s="194"/>
      <c r="O231" s="194"/>
      <c r="P231" s="194"/>
      <c r="Q231" s="194"/>
      <c r="R231" s="206"/>
      <c r="S231" s="206"/>
      <c r="T231" s="206"/>
      <c r="U231" s="206"/>
      <c r="V231" s="206"/>
      <c r="W231" s="206"/>
      <c r="X231" s="207"/>
      <c r="Y231" s="249" t="s">
        <v>579</v>
      </c>
    </row>
    <row r="232" spans="1:25" s="137" customFormat="1" x14ac:dyDescent="0.15">
      <c r="A232" s="181">
        <v>229</v>
      </c>
      <c r="B232" s="246" t="s">
        <v>564</v>
      </c>
      <c r="C232" s="248" t="s">
        <v>576</v>
      </c>
      <c r="D232" s="183" t="s">
        <v>145</v>
      </c>
      <c r="E232" s="184" t="s">
        <v>294</v>
      </c>
      <c r="F232" s="184"/>
      <c r="G232" s="184"/>
      <c r="H232" s="184"/>
      <c r="I232" s="184"/>
      <c r="J232" s="193"/>
      <c r="K232" s="194"/>
      <c r="L232" s="194"/>
      <c r="M232" s="194"/>
      <c r="N232" s="194"/>
      <c r="O232" s="194"/>
      <c r="P232" s="194"/>
      <c r="Q232" s="194"/>
      <c r="R232" s="206"/>
      <c r="S232" s="206"/>
      <c r="T232" s="206"/>
      <c r="U232" s="206"/>
      <c r="V232" s="206"/>
      <c r="W232" s="206"/>
      <c r="X232" s="207"/>
      <c r="Y232" s="249" t="s">
        <v>579</v>
      </c>
    </row>
    <row r="233" spans="1:25" s="137" customFormat="1" x14ac:dyDescent="0.15">
      <c r="A233" s="181">
        <v>230</v>
      </c>
      <c r="B233" s="246" t="s">
        <v>565</v>
      </c>
      <c r="C233" s="248" t="s">
        <v>577</v>
      </c>
      <c r="D233" s="183" t="s">
        <v>145</v>
      </c>
      <c r="E233" s="184" t="s">
        <v>294</v>
      </c>
      <c r="F233" s="184"/>
      <c r="G233" s="184"/>
      <c r="H233" s="184"/>
      <c r="I233" s="184"/>
      <c r="J233" s="193"/>
      <c r="K233" s="194"/>
      <c r="L233" s="194"/>
      <c r="M233" s="194"/>
      <c r="N233" s="194"/>
      <c r="O233" s="194"/>
      <c r="P233" s="194"/>
      <c r="Q233" s="194"/>
      <c r="R233" s="206"/>
      <c r="S233" s="206"/>
      <c r="T233" s="206"/>
      <c r="U233" s="206"/>
      <c r="V233" s="206"/>
      <c r="W233" s="206"/>
      <c r="X233" s="207"/>
      <c r="Y233" s="249" t="s">
        <v>579</v>
      </c>
    </row>
    <row r="234" spans="1:25" s="137" customFormat="1" x14ac:dyDescent="0.15">
      <c r="A234" s="181">
        <v>231</v>
      </c>
      <c r="B234" s="246" t="s">
        <v>566</v>
      </c>
      <c r="C234" s="248" t="s">
        <v>577</v>
      </c>
      <c r="D234" s="183" t="s">
        <v>145</v>
      </c>
      <c r="E234" s="184" t="s">
        <v>294</v>
      </c>
      <c r="F234" s="184"/>
      <c r="G234" s="184"/>
      <c r="H234" s="184"/>
      <c r="I234" s="184"/>
      <c r="J234" s="193"/>
      <c r="K234" s="194"/>
      <c r="L234" s="194"/>
      <c r="M234" s="194"/>
      <c r="N234" s="194"/>
      <c r="O234" s="194"/>
      <c r="P234" s="194"/>
      <c r="Q234" s="194"/>
      <c r="R234" s="206"/>
      <c r="S234" s="206"/>
      <c r="T234" s="206"/>
      <c r="U234" s="206"/>
      <c r="V234" s="206"/>
      <c r="W234" s="206"/>
      <c r="X234" s="207"/>
      <c r="Y234" s="249" t="s">
        <v>579</v>
      </c>
    </row>
    <row r="235" spans="1:25" s="137" customFormat="1" x14ac:dyDescent="0.15">
      <c r="A235" s="181">
        <v>232</v>
      </c>
      <c r="B235" s="246" t="s">
        <v>567</v>
      </c>
      <c r="C235" s="248" t="s">
        <v>578</v>
      </c>
      <c r="D235" s="183" t="s">
        <v>145</v>
      </c>
      <c r="E235" s="184" t="s">
        <v>106</v>
      </c>
      <c r="F235" s="184"/>
      <c r="G235" s="184"/>
      <c r="H235" s="184"/>
      <c r="I235" s="184"/>
      <c r="J235" s="193"/>
      <c r="K235" s="194"/>
      <c r="L235" s="194"/>
      <c r="M235" s="194"/>
      <c r="N235" s="194"/>
      <c r="O235" s="194"/>
      <c r="P235" s="194"/>
      <c r="Q235" s="194"/>
      <c r="R235" s="206"/>
      <c r="S235" s="206"/>
      <c r="T235" s="206"/>
      <c r="U235" s="206"/>
      <c r="V235" s="206"/>
      <c r="W235" s="206"/>
      <c r="X235" s="207"/>
      <c r="Y235" s="249" t="s">
        <v>579</v>
      </c>
    </row>
    <row r="236" spans="1:25" s="137" customFormat="1" x14ac:dyDescent="0.15">
      <c r="A236" s="181"/>
      <c r="B236" s="182"/>
      <c r="C236" s="183"/>
      <c r="D236" s="183"/>
      <c r="E236" s="184"/>
      <c r="F236" s="184"/>
      <c r="G236" s="184"/>
      <c r="H236" s="184"/>
      <c r="I236" s="184"/>
      <c r="J236" s="193"/>
      <c r="K236" s="194"/>
      <c r="L236" s="194"/>
      <c r="M236" s="194"/>
      <c r="N236" s="194"/>
      <c r="O236" s="194"/>
      <c r="P236" s="194"/>
      <c r="Q236" s="194"/>
      <c r="R236" s="206"/>
      <c r="S236" s="206"/>
      <c r="T236" s="206"/>
      <c r="U236" s="206"/>
      <c r="V236" s="206"/>
      <c r="W236" s="206"/>
      <c r="X236" s="207"/>
      <c r="Y236" s="208"/>
    </row>
  </sheetData>
  <sheetProtection sheet="1" objects="1"/>
  <phoneticPr fontId="6"/>
  <pageMargins left="0.75" right="0.75" top="1" bottom="1" header="0.51180555555555596" footer="0.5118055555555559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232"/>
  <sheetViews>
    <sheetView zoomScale="85" zoomScaleNormal="85" workbookViewId="0">
      <selection activeCell="B2" sqref="B2"/>
    </sheetView>
  </sheetViews>
  <sheetFormatPr defaultColWidth="9" defaultRowHeight="15.75" x14ac:dyDescent="0.15"/>
  <cols>
    <col min="1" max="1" width="2.75" style="151" customWidth="1"/>
    <col min="2" max="2" width="7.25" style="151" customWidth="1"/>
    <col min="3" max="3" width="13.125" style="151" customWidth="1"/>
    <col min="4" max="4" width="12.25" style="151" customWidth="1"/>
    <col min="5" max="5" width="12.875" style="151" customWidth="1"/>
    <col min="6" max="6" width="13.25" style="151" customWidth="1"/>
    <col min="7" max="7" width="12.75" style="151" customWidth="1"/>
    <col min="8" max="8" width="12.375" style="151" customWidth="1"/>
    <col min="9" max="9" width="12.625" style="151" customWidth="1"/>
    <col min="10" max="10" width="12.875" style="151" customWidth="1"/>
    <col min="11" max="11" width="12.75" style="151" customWidth="1"/>
    <col min="12" max="12" width="12.625" style="151" customWidth="1"/>
    <col min="13" max="13" width="13.25" style="151" customWidth="1"/>
    <col min="14" max="14" width="14" style="151" customWidth="1"/>
    <col min="15" max="15" width="12.75" style="151" customWidth="1"/>
    <col min="16" max="16" width="9" style="151"/>
    <col min="17" max="22" width="9" style="152"/>
    <col min="23" max="16384" width="9" style="151"/>
  </cols>
  <sheetData>
    <row r="2" spans="2:20" x14ac:dyDescent="0.15">
      <c r="B2" s="153" t="s">
        <v>341</v>
      </c>
      <c r="C2" s="153"/>
      <c r="D2" s="153"/>
      <c r="E2" s="153"/>
      <c r="F2" s="153"/>
      <c r="G2" s="153"/>
      <c r="H2" s="153"/>
      <c r="I2" s="153"/>
      <c r="J2" s="153"/>
      <c r="K2" s="153"/>
      <c r="L2" s="153"/>
      <c r="M2" s="153"/>
      <c r="N2" s="153"/>
      <c r="O2" s="153"/>
      <c r="Q2" s="152" t="str">
        <f>MF1図鑑!B4</f>
        <v>ディノ</v>
      </c>
      <c r="R2" s="152" t="str">
        <f>MF1図鑑!C4</f>
        <v>ディノ</v>
      </c>
      <c r="S2" s="152" t="str">
        <f>MF1図鑑!D4</f>
        <v>ディノ</v>
      </c>
      <c r="T2" s="152" t="str">
        <f>R2&amp;"×"&amp;S2</f>
        <v>ディノ×ディノ</v>
      </c>
    </row>
    <row r="3" spans="2:20" x14ac:dyDescent="0.15">
      <c r="B3" s="154" t="s">
        <v>342</v>
      </c>
      <c r="C3" s="154" t="s">
        <v>105</v>
      </c>
      <c r="D3" s="154" t="s">
        <v>113</v>
      </c>
      <c r="E3" s="154" t="s">
        <v>119</v>
      </c>
      <c r="F3" s="154" t="s">
        <v>122</v>
      </c>
      <c r="G3" s="154" t="s">
        <v>125</v>
      </c>
      <c r="H3" s="154" t="s">
        <v>127</v>
      </c>
      <c r="I3" s="154" t="s">
        <v>130</v>
      </c>
      <c r="J3" s="154" t="s">
        <v>132</v>
      </c>
      <c r="K3" s="154" t="s">
        <v>134</v>
      </c>
      <c r="L3" s="154" t="s">
        <v>137</v>
      </c>
      <c r="M3" s="154" t="s">
        <v>140</v>
      </c>
      <c r="N3" s="154" t="s">
        <v>142</v>
      </c>
      <c r="O3" s="154" t="s">
        <v>300</v>
      </c>
      <c r="Q3" s="152" t="str">
        <f>MF1図鑑!B5</f>
        <v>アンキロックス</v>
      </c>
      <c r="R3" s="152" t="str">
        <f>MF1図鑑!C5</f>
        <v>ディノ</v>
      </c>
      <c r="S3" s="152" t="str">
        <f>MF1図鑑!D5</f>
        <v>ゴーレム</v>
      </c>
      <c r="T3" s="152" t="str">
        <f t="shared" ref="T3:T47" si="0">R3&amp;"×"&amp;S3</f>
        <v>ディノ×ゴーレム</v>
      </c>
    </row>
    <row r="4" spans="2:20" x14ac:dyDescent="0.15">
      <c r="B4" s="154" t="s">
        <v>105</v>
      </c>
      <c r="C4" s="155" t="str">
        <f t="shared" ref="C4:O13" si="1">IFERROR(INDEX($Q:$Q,MATCH($B4&amp;"×"&amp;C$3,$T:$T,0),),"")</f>
        <v>ディノ</v>
      </c>
      <c r="D4" s="155" t="str">
        <f t="shared" si="1"/>
        <v>アンキロックス</v>
      </c>
      <c r="E4" s="155" t="str">
        <f t="shared" si="1"/>
        <v>ライディーン</v>
      </c>
      <c r="F4" s="155" t="str">
        <f t="shared" si="1"/>
        <v>プテラノピクス</v>
      </c>
      <c r="G4" s="155" t="str">
        <f t="shared" si="1"/>
        <v>カッチュウサウル</v>
      </c>
      <c r="H4" s="155" t="str">
        <f t="shared" si="1"/>
        <v>スカシトカゲ</v>
      </c>
      <c r="I4" s="155" t="str">
        <f t="shared" si="1"/>
        <v>マスタード</v>
      </c>
      <c r="J4" s="155" t="str">
        <f t="shared" si="1"/>
        <v>ブチサウラ</v>
      </c>
      <c r="K4" s="155" t="str">
        <f t="shared" si="1"/>
        <v>ガリニクス</v>
      </c>
      <c r="L4" s="155" t="str">
        <f t="shared" si="1"/>
        <v>ブラックディノ</v>
      </c>
      <c r="M4" s="155" t="str">
        <f t="shared" si="1"/>
        <v>ティラノパープル</v>
      </c>
      <c r="N4" s="155" t="str">
        <f t="shared" si="1"/>
        <v>アロハノサウルス</v>
      </c>
      <c r="O4" s="155" t="str">
        <f t="shared" si="1"/>
        <v/>
      </c>
      <c r="Q4" s="152" t="str">
        <f>MF1図鑑!B6</f>
        <v>ライディーン</v>
      </c>
      <c r="R4" s="152" t="str">
        <f>MF1図鑑!C6</f>
        <v>ディノ</v>
      </c>
      <c r="S4" s="152" t="str">
        <f>MF1図鑑!D6</f>
        <v>ライガー</v>
      </c>
      <c r="T4" s="152" t="str">
        <f t="shared" si="0"/>
        <v>ディノ×ライガー</v>
      </c>
    </row>
    <row r="5" spans="2:20" x14ac:dyDescent="0.15">
      <c r="B5" s="154" t="s">
        <v>113</v>
      </c>
      <c r="C5" s="155" t="str">
        <f t="shared" si="1"/>
        <v>グランドバンカー</v>
      </c>
      <c r="D5" s="155" t="str">
        <f t="shared" si="1"/>
        <v>ゴーレム</v>
      </c>
      <c r="E5" s="155" t="str">
        <f t="shared" si="1"/>
        <v>ブルーマウンテン</v>
      </c>
      <c r="F5" s="155" t="str">
        <f t="shared" si="1"/>
        <v>ヘビーダイアナ</v>
      </c>
      <c r="G5" s="155" t="str">
        <f t="shared" si="1"/>
        <v>マグナビートル</v>
      </c>
      <c r="H5" s="155" t="str">
        <f t="shared" si="1"/>
        <v>ポセイドン</v>
      </c>
      <c r="I5" s="155" t="str">
        <f t="shared" si="1"/>
        <v>タイタン</v>
      </c>
      <c r="J5" s="155" t="str">
        <f t="shared" si="1"/>
        <v>モアイゴン</v>
      </c>
      <c r="K5" s="155" t="str">
        <f t="shared" si="1"/>
        <v>アメンホテプ</v>
      </c>
      <c r="L5" s="155" t="str">
        <f t="shared" si="1"/>
        <v>ケンプファー</v>
      </c>
      <c r="M5" s="155" t="str">
        <f t="shared" si="1"/>
        <v>マーブルガイ</v>
      </c>
      <c r="N5" s="155" t="str">
        <f t="shared" si="1"/>
        <v>エコロガーディアン</v>
      </c>
      <c r="O5" s="155" t="str">
        <f t="shared" si="1"/>
        <v/>
      </c>
      <c r="Q5" s="152" t="str">
        <f>MF1図鑑!B7</f>
        <v>プテラノピクス</v>
      </c>
      <c r="R5" s="152" t="str">
        <f>MF1図鑑!C7</f>
        <v>ディノ</v>
      </c>
      <c r="S5" s="152" t="str">
        <f>MF1図鑑!D7</f>
        <v>ピクシー</v>
      </c>
      <c r="T5" s="152" t="str">
        <f t="shared" si="0"/>
        <v>ディノ×ピクシー</v>
      </c>
    </row>
    <row r="6" spans="2:20" x14ac:dyDescent="0.15">
      <c r="B6" s="154" t="s">
        <v>119</v>
      </c>
      <c r="C6" s="155" t="str">
        <f t="shared" si="1"/>
        <v>デトナレックス</v>
      </c>
      <c r="D6" s="155" t="str">
        <f t="shared" si="1"/>
        <v>トウテツ</v>
      </c>
      <c r="E6" s="155" t="str">
        <f t="shared" si="1"/>
        <v>ライガー</v>
      </c>
      <c r="F6" s="155" t="str">
        <f t="shared" si="1"/>
        <v>デトナクリス</v>
      </c>
      <c r="G6" s="155" t="str">
        <f t="shared" si="1"/>
        <v>ヤクトハウンド</v>
      </c>
      <c r="H6" s="155" t="str">
        <f t="shared" si="1"/>
        <v>アクアストライク</v>
      </c>
      <c r="I6" s="155" t="str">
        <f t="shared" si="1"/>
        <v>モノアイ</v>
      </c>
      <c r="J6" s="155" t="str">
        <f t="shared" si="1"/>
        <v>ハムライガー</v>
      </c>
      <c r="K6" s="155" t="str">
        <f t="shared" si="1"/>
        <v>バロン</v>
      </c>
      <c r="L6" s="155" t="str">
        <f t="shared" si="1"/>
        <v>テラードッグ</v>
      </c>
      <c r="M6" s="155" t="str">
        <f t="shared" si="1"/>
        <v>ケルベロス</v>
      </c>
      <c r="N6" s="155" t="str">
        <f t="shared" si="1"/>
        <v>エコノキックス</v>
      </c>
      <c r="O6" s="155" t="str">
        <f t="shared" si="1"/>
        <v/>
      </c>
      <c r="Q6" s="152" t="str">
        <f>MF1図鑑!B8</f>
        <v>カッチュウサウル</v>
      </c>
      <c r="R6" s="152" t="str">
        <f>MF1図鑑!C8</f>
        <v>ディノ</v>
      </c>
      <c r="S6" s="152" t="str">
        <f>MF1図鑑!D8</f>
        <v>ワーム</v>
      </c>
      <c r="T6" s="152" t="str">
        <f t="shared" si="0"/>
        <v>ディノ×ワーム</v>
      </c>
    </row>
    <row r="7" spans="2:20" x14ac:dyDescent="0.15">
      <c r="B7" s="154" t="s">
        <v>122</v>
      </c>
      <c r="C7" s="155" t="str">
        <f t="shared" si="1"/>
        <v>ディクシー</v>
      </c>
      <c r="D7" s="155" t="str">
        <f t="shared" si="1"/>
        <v>ビーナス</v>
      </c>
      <c r="E7" s="155" t="str">
        <f t="shared" si="1"/>
        <v>ミント</v>
      </c>
      <c r="F7" s="155" t="str">
        <f t="shared" si="1"/>
        <v>ピクシー</v>
      </c>
      <c r="G7" s="155" t="str">
        <f t="shared" si="1"/>
        <v>ナハトファルター</v>
      </c>
      <c r="H7" s="155" t="str">
        <f t="shared" si="1"/>
        <v>ナギサ</v>
      </c>
      <c r="I7" s="155" t="str">
        <f t="shared" si="1"/>
        <v>スエコ</v>
      </c>
      <c r="J7" s="155" t="str">
        <f t="shared" si="1"/>
        <v>セピアリエーヴル</v>
      </c>
      <c r="K7" s="155" t="str">
        <f t="shared" si="1"/>
        <v>エンジェル</v>
      </c>
      <c r="L7" s="155" t="str">
        <f t="shared" si="1"/>
        <v>プリズムシャドウ</v>
      </c>
      <c r="M7" s="155" t="str">
        <f t="shared" si="1"/>
        <v>ラベンダーキール</v>
      </c>
      <c r="N7" s="155" t="str">
        <f t="shared" si="1"/>
        <v>リーフ</v>
      </c>
      <c r="O7" s="155" t="str">
        <f t="shared" si="1"/>
        <v/>
      </c>
      <c r="Q7" s="152" t="str">
        <f>MF1図鑑!B9</f>
        <v>スカシトカゲ</v>
      </c>
      <c r="R7" s="152" t="str">
        <f>MF1図鑑!C9</f>
        <v>ディノ</v>
      </c>
      <c r="S7" s="152" t="str">
        <f>MF1図鑑!D9</f>
        <v>ゲル</v>
      </c>
      <c r="T7" s="152" t="str">
        <f t="shared" si="0"/>
        <v>ディノ×ゲル</v>
      </c>
    </row>
    <row r="8" spans="2:20" x14ac:dyDescent="0.15">
      <c r="B8" s="154" t="s">
        <v>125</v>
      </c>
      <c r="C8" s="155" t="str">
        <f t="shared" si="1"/>
        <v>トカゲムシ</v>
      </c>
      <c r="D8" s="155" t="str">
        <f t="shared" si="1"/>
        <v>イワムシ</v>
      </c>
      <c r="E8" s="155" t="str">
        <f t="shared" si="1"/>
        <v>ブルードリル</v>
      </c>
      <c r="F8" s="155" t="str">
        <f t="shared" si="1"/>
        <v>ベニシャクトリ</v>
      </c>
      <c r="G8" s="155" t="str">
        <f t="shared" si="1"/>
        <v>ワーム</v>
      </c>
      <c r="H8" s="155" t="str">
        <f t="shared" si="1"/>
        <v>グラスワーム</v>
      </c>
      <c r="I8" s="155" t="str">
        <f t="shared" si="1"/>
        <v>ザザムワーム</v>
      </c>
      <c r="J8" s="155" t="str">
        <f t="shared" si="1"/>
        <v>コロネ</v>
      </c>
      <c r="K8" s="155" t="str">
        <f t="shared" si="1"/>
        <v>カメンワーム</v>
      </c>
      <c r="L8" s="155" t="str">
        <f t="shared" si="1"/>
        <v>クロザザム</v>
      </c>
      <c r="M8" s="155" t="str">
        <f t="shared" si="1"/>
        <v>ムラサキチュウ</v>
      </c>
      <c r="N8" s="155" t="str">
        <f t="shared" si="1"/>
        <v>ハナシャクトリ</v>
      </c>
      <c r="O8" s="155" t="str">
        <f t="shared" si="1"/>
        <v/>
      </c>
      <c r="Q8" s="152" t="str">
        <f>MF1図鑑!B10</f>
        <v>マスタード</v>
      </c>
      <c r="R8" s="152" t="str">
        <f>MF1図鑑!C10</f>
        <v>ディノ</v>
      </c>
      <c r="S8" s="152" t="str">
        <f>MF1図鑑!D10</f>
        <v>スエゾー</v>
      </c>
      <c r="T8" s="152" t="str">
        <f t="shared" si="0"/>
        <v>ディノ×スエゾー</v>
      </c>
    </row>
    <row r="9" spans="2:20" x14ac:dyDescent="0.15">
      <c r="B9" s="154" t="s">
        <v>127</v>
      </c>
      <c r="C9" s="155" t="str">
        <f t="shared" si="1"/>
        <v>ウロコゲル</v>
      </c>
      <c r="D9" s="155" t="str">
        <f t="shared" si="1"/>
        <v>イシガキゲル</v>
      </c>
      <c r="E9" s="155" t="str">
        <f t="shared" si="1"/>
        <v>ミントジェラード</v>
      </c>
      <c r="F9" s="155" t="str">
        <f t="shared" si="1"/>
        <v>ピンクジャム</v>
      </c>
      <c r="G9" s="155" t="str">
        <f t="shared" si="1"/>
        <v>カンテンムシ</v>
      </c>
      <c r="H9" s="155" t="str">
        <f t="shared" si="1"/>
        <v>ゲル</v>
      </c>
      <c r="I9" s="155" t="str">
        <f t="shared" si="1"/>
        <v>メダマゼリー</v>
      </c>
      <c r="J9" s="155" t="str">
        <f t="shared" si="1"/>
        <v>ネンドマン</v>
      </c>
      <c r="K9" s="155" t="str">
        <f t="shared" si="1"/>
        <v>ゲルキゾク</v>
      </c>
      <c r="L9" s="155" t="str">
        <f t="shared" si="1"/>
        <v>マグマグミ</v>
      </c>
      <c r="M9" s="155" t="str">
        <f t="shared" si="1"/>
        <v>パー・プリン</v>
      </c>
      <c r="N9" s="155" t="str">
        <f t="shared" si="1"/>
        <v>エコスライム</v>
      </c>
      <c r="O9" s="155" t="str">
        <f t="shared" si="1"/>
        <v/>
      </c>
      <c r="Q9" s="152" t="str">
        <f>MF1図鑑!B11</f>
        <v>ブチサウラ</v>
      </c>
      <c r="R9" s="152" t="str">
        <f>MF1図鑑!C11</f>
        <v>ディノ</v>
      </c>
      <c r="S9" s="152" t="str">
        <f>MF1図鑑!D11</f>
        <v>ハム</v>
      </c>
      <c r="T9" s="152" t="str">
        <f t="shared" si="0"/>
        <v>ディノ×ハム</v>
      </c>
    </row>
    <row r="10" spans="2:20" x14ac:dyDescent="0.15">
      <c r="B10" s="154" t="s">
        <v>130</v>
      </c>
      <c r="C10" s="155" t="str">
        <f t="shared" si="1"/>
        <v>メロンボ</v>
      </c>
      <c r="D10" s="155" t="str">
        <f t="shared" si="1"/>
        <v>イワゾー</v>
      </c>
      <c r="E10" s="155" t="str">
        <f t="shared" si="1"/>
        <v>ツノマル</v>
      </c>
      <c r="F10" s="155" t="str">
        <f t="shared" si="1"/>
        <v>ピンキー</v>
      </c>
      <c r="G10" s="155" t="str">
        <f t="shared" si="1"/>
        <v>ムシメ</v>
      </c>
      <c r="H10" s="155" t="str">
        <f t="shared" si="1"/>
        <v>スケゾー</v>
      </c>
      <c r="I10" s="155" t="str">
        <f t="shared" si="1"/>
        <v>スエゾー</v>
      </c>
      <c r="J10" s="155" t="str">
        <f t="shared" si="1"/>
        <v>ガンバ</v>
      </c>
      <c r="K10" s="155" t="str">
        <f t="shared" si="1"/>
        <v>オリオン</v>
      </c>
      <c r="L10" s="155" t="str">
        <f t="shared" si="1"/>
        <v>アカメ</v>
      </c>
      <c r="M10" s="155" t="str">
        <f t="shared" si="1"/>
        <v>ノリゾー</v>
      </c>
      <c r="N10" s="155" t="str">
        <f t="shared" si="1"/>
        <v>プラムラー</v>
      </c>
      <c r="O10" s="155" t="str">
        <f t="shared" si="1"/>
        <v/>
      </c>
      <c r="Q10" s="152" t="str">
        <f>MF1図鑑!B12</f>
        <v>ガリニクス</v>
      </c>
      <c r="R10" s="152" t="str">
        <f>MF1図鑑!C12</f>
        <v>ディノ</v>
      </c>
      <c r="S10" s="152" t="str">
        <f>MF1図鑑!D12</f>
        <v>ガリ</v>
      </c>
      <c r="T10" s="152" t="str">
        <f t="shared" si="0"/>
        <v>ディノ×ガリ</v>
      </c>
    </row>
    <row r="11" spans="2:20" x14ac:dyDescent="0.15">
      <c r="B11" s="154" t="s">
        <v>132</v>
      </c>
      <c r="C11" s="155" t="str">
        <f t="shared" si="1"/>
        <v>ウロコウサギ</v>
      </c>
      <c r="D11" s="155" t="str">
        <f t="shared" si="1"/>
        <v>ロックブラット</v>
      </c>
      <c r="E11" s="155" t="str">
        <f t="shared" si="1"/>
        <v>パルスコーン</v>
      </c>
      <c r="F11" s="155" t="str">
        <f t="shared" si="1"/>
        <v>ヴァージアハピ</v>
      </c>
      <c r="G11" s="155" t="str">
        <f t="shared" si="1"/>
        <v>トルクレンチ</v>
      </c>
      <c r="H11" s="155" t="str">
        <f t="shared" si="1"/>
        <v>ブルーフレア</v>
      </c>
      <c r="I11" s="155" t="str">
        <f t="shared" si="1"/>
        <v>クロスフォーアイ</v>
      </c>
      <c r="J11" s="155" t="str">
        <f t="shared" si="1"/>
        <v>ハム</v>
      </c>
      <c r="K11" s="155" t="str">
        <f t="shared" si="1"/>
        <v>ハムオウジ</v>
      </c>
      <c r="L11" s="155" t="str">
        <f t="shared" si="1"/>
        <v>ダークハム</v>
      </c>
      <c r="M11" s="155" t="str">
        <f t="shared" si="1"/>
        <v>ラベンダーロック</v>
      </c>
      <c r="N11" s="155" t="str">
        <f t="shared" si="1"/>
        <v>ハムリーフ</v>
      </c>
      <c r="O11" s="155" t="str">
        <f t="shared" si="1"/>
        <v/>
      </c>
      <c r="Q11" s="152" t="str">
        <f>MF1図鑑!B13</f>
        <v>ブラックディノ</v>
      </c>
      <c r="R11" s="152" t="str">
        <f>MF1図鑑!C13</f>
        <v>ディノ</v>
      </c>
      <c r="S11" s="152" t="str">
        <f>MF1図鑑!D13</f>
        <v>モノリス</v>
      </c>
      <c r="T11" s="152" t="str">
        <f t="shared" si="0"/>
        <v>ディノ×モノリス</v>
      </c>
    </row>
    <row r="12" spans="2:20" x14ac:dyDescent="0.15">
      <c r="B12" s="154" t="s">
        <v>134</v>
      </c>
      <c r="C12" s="155" t="str">
        <f t="shared" si="1"/>
        <v>レクサス</v>
      </c>
      <c r="D12" s="155" t="str">
        <f t="shared" si="1"/>
        <v>ウォーロック</v>
      </c>
      <c r="E12" s="155" t="str">
        <f t="shared" si="1"/>
        <v>イヌガミ</v>
      </c>
      <c r="F12" s="155" t="str">
        <f t="shared" si="1"/>
        <v>ピクセル</v>
      </c>
      <c r="G12" s="155" t="str">
        <f t="shared" si="1"/>
        <v>ツチノコボクサー</v>
      </c>
      <c r="H12" s="155" t="str">
        <f t="shared" si="1"/>
        <v>アクアリウス</v>
      </c>
      <c r="I12" s="155" t="str">
        <f t="shared" si="1"/>
        <v>ヒトツメオウジ</v>
      </c>
      <c r="J12" s="155" t="str">
        <f t="shared" si="1"/>
        <v>ガリオン</v>
      </c>
      <c r="K12" s="155" t="str">
        <f t="shared" si="1"/>
        <v>ガリ</v>
      </c>
      <c r="L12" s="155" t="str">
        <f t="shared" si="1"/>
        <v>ガリラス</v>
      </c>
      <c r="M12" s="155" t="str">
        <f t="shared" si="1"/>
        <v>シオンカメン</v>
      </c>
      <c r="N12" s="155" t="str">
        <f t="shared" si="1"/>
        <v>カラフルマスク</v>
      </c>
      <c r="O12" s="155" t="str">
        <f t="shared" si="1"/>
        <v/>
      </c>
      <c r="Q12" s="152" t="str">
        <f>MF1図鑑!B14</f>
        <v>ティラノパープル</v>
      </c>
      <c r="R12" s="152" t="str">
        <f>MF1図鑑!C14</f>
        <v>ディノ</v>
      </c>
      <c r="S12" s="152" t="str">
        <f>MF1図鑑!D14</f>
        <v>ナーガ</v>
      </c>
      <c r="T12" s="152" t="str">
        <f t="shared" si="0"/>
        <v>ディノ×ナーガ</v>
      </c>
    </row>
    <row r="13" spans="2:20" x14ac:dyDescent="0.15">
      <c r="B13" s="154" t="s">
        <v>137</v>
      </c>
      <c r="C13" s="155" t="str">
        <f t="shared" si="1"/>
        <v>ジュラスウォール</v>
      </c>
      <c r="D13" s="155" t="str">
        <f t="shared" si="1"/>
        <v>ランドオベリスク</v>
      </c>
      <c r="E13" s="155" t="str">
        <f t="shared" si="1"/>
        <v>ブルースポンジ</v>
      </c>
      <c r="F13" s="155" t="str">
        <f t="shared" si="1"/>
        <v>ロンパーウォール</v>
      </c>
      <c r="G13" s="155" t="str">
        <f t="shared" si="1"/>
        <v>ソボロベント</v>
      </c>
      <c r="H13" s="155" t="str">
        <f t="shared" si="1"/>
        <v>アイスキャンディ</v>
      </c>
      <c r="I13" s="155" t="str">
        <f t="shared" si="1"/>
        <v>スタイルフォーム</v>
      </c>
      <c r="J13" s="155" t="str">
        <f t="shared" si="1"/>
        <v>ワイルドブロック</v>
      </c>
      <c r="K13" s="155" t="str">
        <f t="shared" si="1"/>
        <v>バロックス</v>
      </c>
      <c r="L13" s="155" t="str">
        <f t="shared" si="1"/>
        <v>モノリス</v>
      </c>
      <c r="M13" s="155" t="str">
        <f t="shared" si="1"/>
        <v>アスファール</v>
      </c>
      <c r="N13" s="155" t="str">
        <f t="shared" si="1"/>
        <v>ワカクサケンザイ</v>
      </c>
      <c r="O13" s="155" t="str">
        <f t="shared" si="1"/>
        <v/>
      </c>
      <c r="Q13" s="152" t="str">
        <f>MF1図鑑!B15</f>
        <v>アロハノサウルス</v>
      </c>
      <c r="R13" s="152" t="str">
        <f>MF1図鑑!C15</f>
        <v>ディノ</v>
      </c>
      <c r="S13" s="152" t="str">
        <f>MF1図鑑!D15</f>
        <v>プラント</v>
      </c>
      <c r="T13" s="152" t="str">
        <f t="shared" si="0"/>
        <v>ディノ×プラント</v>
      </c>
    </row>
    <row r="14" spans="2:20" x14ac:dyDescent="0.15">
      <c r="B14" s="154" t="s">
        <v>140</v>
      </c>
      <c r="C14" s="155" t="str">
        <f t="shared" ref="C14:O20" si="2">IFERROR(INDEX($Q:$Q,MATCH($B14&amp;"×"&amp;C$3,$T:$T,0),),"")</f>
        <v>スティンガー</v>
      </c>
      <c r="D14" s="155" t="str">
        <f t="shared" si="2"/>
        <v>トライデント</v>
      </c>
      <c r="E14" s="155" t="str">
        <f t="shared" si="2"/>
        <v>ストライクリパー</v>
      </c>
      <c r="F14" s="155" t="str">
        <f t="shared" si="2"/>
        <v>ディアナリパー</v>
      </c>
      <c r="G14" s="155" t="str">
        <f t="shared" si="2"/>
        <v>テロルシザーズ</v>
      </c>
      <c r="H14" s="155" t="str">
        <f t="shared" si="2"/>
        <v>アクアシザーズ</v>
      </c>
      <c r="I14" s="155" t="str">
        <f t="shared" si="2"/>
        <v>サイクロップス</v>
      </c>
      <c r="J14" s="155" t="str">
        <f t="shared" si="2"/>
        <v>エッジホッグ</v>
      </c>
      <c r="K14" s="155" t="str">
        <f t="shared" si="2"/>
        <v>バズラ</v>
      </c>
      <c r="L14" s="155" t="str">
        <f t="shared" si="2"/>
        <v>レッドアイ</v>
      </c>
      <c r="M14" s="155" t="str">
        <f t="shared" si="2"/>
        <v>ナーガ</v>
      </c>
      <c r="N14" s="155" t="str">
        <f t="shared" si="2"/>
        <v>ジャングラー</v>
      </c>
      <c r="O14" s="155" t="str">
        <f t="shared" si="2"/>
        <v/>
      </c>
      <c r="Q14" s="152" t="str">
        <f>MF1図鑑!B16</f>
        <v>ゲイシャノサウラ</v>
      </c>
      <c r="R14" s="152" t="str">
        <f>MF1図鑑!C16</f>
        <v>ディノ</v>
      </c>
      <c r="S14" s="152" t="str">
        <f>MF1図鑑!D16</f>
        <v>？？？</v>
      </c>
      <c r="T14" s="152" t="str">
        <f t="shared" si="0"/>
        <v>ディノ×？？？</v>
      </c>
    </row>
    <row r="15" spans="2:20" x14ac:dyDescent="0.15">
      <c r="B15" s="154" t="s">
        <v>142</v>
      </c>
      <c r="C15" s="155" t="str">
        <f t="shared" si="2"/>
        <v>ウロコクサ</v>
      </c>
      <c r="D15" s="155" t="str">
        <f t="shared" si="2"/>
        <v>ガンセキソウ</v>
      </c>
      <c r="E15" s="155" t="str">
        <f t="shared" si="2"/>
        <v>ブルーフラワー</v>
      </c>
      <c r="F15" s="155" t="str">
        <f t="shared" si="2"/>
        <v>ベニヒメソウ</v>
      </c>
      <c r="G15" s="155" t="str">
        <f t="shared" si="2"/>
        <v>ウスバカゲソウ</v>
      </c>
      <c r="H15" s="155" t="str">
        <f t="shared" si="2"/>
        <v>オボロゲソウ</v>
      </c>
      <c r="I15" s="155" t="str">
        <f t="shared" si="2"/>
        <v>ヒネクレソウ</v>
      </c>
      <c r="J15" s="155" t="str">
        <f t="shared" si="2"/>
        <v>ウサギソウ</v>
      </c>
      <c r="K15" s="155" t="str">
        <f t="shared" si="2"/>
        <v>キンプンソウ</v>
      </c>
      <c r="L15" s="155" t="str">
        <f t="shared" si="2"/>
        <v>モノクロッカス</v>
      </c>
      <c r="M15" s="155" t="str">
        <f t="shared" si="2"/>
        <v>ジャアクソウ</v>
      </c>
      <c r="N15" s="155" t="str">
        <f t="shared" si="2"/>
        <v>プラント</v>
      </c>
      <c r="O15" s="155" t="str">
        <f t="shared" si="2"/>
        <v/>
      </c>
      <c r="Q15" s="152" t="str">
        <f>MF1図鑑!B17</f>
        <v>ギャロップ</v>
      </c>
      <c r="R15" s="152" t="str">
        <f>MF1図鑑!C17</f>
        <v>ディノ</v>
      </c>
      <c r="S15" s="152" t="str">
        <f>MF1図鑑!D17</f>
        <v>？？？</v>
      </c>
      <c r="T15" s="152" t="str">
        <f t="shared" si="0"/>
        <v>ディノ×？？？</v>
      </c>
    </row>
    <row r="16" spans="2:20" x14ac:dyDescent="0.15">
      <c r="B16" s="154" t="s">
        <v>293</v>
      </c>
      <c r="C16" s="155" t="str">
        <f t="shared" si="2"/>
        <v/>
      </c>
      <c r="D16" s="155" t="str">
        <f t="shared" si="2"/>
        <v>ジハード</v>
      </c>
      <c r="E16" s="155" t="str">
        <f t="shared" si="2"/>
        <v/>
      </c>
      <c r="F16" s="155" t="str">
        <f t="shared" si="2"/>
        <v/>
      </c>
      <c r="G16" s="155" t="str">
        <f t="shared" si="2"/>
        <v/>
      </c>
      <c r="H16" s="155" t="str">
        <f t="shared" si="2"/>
        <v/>
      </c>
      <c r="I16" s="155" t="str">
        <f t="shared" si="2"/>
        <v/>
      </c>
      <c r="J16" s="155" t="str">
        <f t="shared" si="2"/>
        <v/>
      </c>
      <c r="K16" s="155" t="str">
        <f t="shared" si="2"/>
        <v>ガリエル</v>
      </c>
      <c r="L16" s="155" t="str">
        <f t="shared" si="2"/>
        <v>ラグナロックス</v>
      </c>
      <c r="M16" s="155" t="str">
        <f t="shared" si="2"/>
        <v/>
      </c>
      <c r="N16" s="155" t="str">
        <f t="shared" si="2"/>
        <v/>
      </c>
      <c r="O16" s="155" t="str">
        <f t="shared" si="2"/>
        <v>テクノドラゴン</v>
      </c>
      <c r="Q16" s="152" t="str">
        <f>MF1図鑑!B18</f>
        <v>アジャパノドン</v>
      </c>
      <c r="R16" s="152" t="str">
        <f>MF1図鑑!C18</f>
        <v>ディノ</v>
      </c>
      <c r="S16" s="152" t="str">
        <f>MF1図鑑!D18</f>
        <v>？？？</v>
      </c>
      <c r="T16" s="152" t="str">
        <f t="shared" si="0"/>
        <v>ディノ×？？？</v>
      </c>
    </row>
    <row r="17" spans="2:20" x14ac:dyDescent="0.15">
      <c r="B17" s="154" t="s">
        <v>304</v>
      </c>
      <c r="C17" s="155" t="str">
        <f t="shared" si="2"/>
        <v/>
      </c>
      <c r="D17" s="155" t="str">
        <f t="shared" si="2"/>
        <v/>
      </c>
      <c r="E17" s="155" t="str">
        <f t="shared" si="2"/>
        <v/>
      </c>
      <c r="F17" s="155" t="str">
        <f t="shared" si="2"/>
        <v/>
      </c>
      <c r="G17" s="155" t="str">
        <f t="shared" si="2"/>
        <v/>
      </c>
      <c r="H17" s="155" t="str">
        <f t="shared" si="2"/>
        <v/>
      </c>
      <c r="I17" s="155" t="str">
        <f t="shared" si="2"/>
        <v>スエゾーマニア</v>
      </c>
      <c r="J17" s="155" t="str">
        <f t="shared" si="2"/>
        <v/>
      </c>
      <c r="K17" s="155" t="str">
        <f t="shared" si="2"/>
        <v/>
      </c>
      <c r="L17" s="155" t="str">
        <f t="shared" si="2"/>
        <v/>
      </c>
      <c r="M17" s="155" t="str">
        <f t="shared" si="2"/>
        <v>ガデューカ</v>
      </c>
      <c r="N17" s="155" t="str">
        <f t="shared" si="2"/>
        <v>クロロマン</v>
      </c>
      <c r="O17" s="155" t="str">
        <f t="shared" si="2"/>
        <v>ガトリングブロー</v>
      </c>
      <c r="Q17" s="152" t="str">
        <f>MF1図鑑!B19</f>
        <v>グランドバンカー</v>
      </c>
      <c r="R17" s="152" t="str">
        <f>MF1図鑑!C19</f>
        <v>ゴーレム</v>
      </c>
      <c r="S17" s="152" t="str">
        <f>MF1図鑑!D19</f>
        <v>ディノ</v>
      </c>
      <c r="T17" s="152" t="str">
        <f t="shared" si="0"/>
        <v>ゴーレム×ディノ</v>
      </c>
    </row>
    <row r="18" spans="2:20" x14ac:dyDescent="0.15">
      <c r="B18" s="154" t="s">
        <v>300</v>
      </c>
      <c r="C18" s="155" t="str">
        <f t="shared" si="2"/>
        <v>オメガレックス</v>
      </c>
      <c r="D18" s="155" t="str">
        <f t="shared" si="2"/>
        <v>ガイアー</v>
      </c>
      <c r="E18" s="155" t="str">
        <f t="shared" si="2"/>
        <v/>
      </c>
      <c r="F18" s="155" t="str">
        <f t="shared" si="2"/>
        <v/>
      </c>
      <c r="G18" s="155" t="str">
        <f t="shared" si="2"/>
        <v/>
      </c>
      <c r="H18" s="155" t="str">
        <f t="shared" si="2"/>
        <v/>
      </c>
      <c r="I18" s="155" t="str">
        <f t="shared" si="2"/>
        <v/>
      </c>
      <c r="J18" s="155" t="str">
        <f t="shared" si="2"/>
        <v/>
      </c>
      <c r="K18" s="155" t="str">
        <f t="shared" si="2"/>
        <v>プロトメサイアー</v>
      </c>
      <c r="L18" s="155" t="str">
        <f t="shared" si="2"/>
        <v>ダークヘンガー</v>
      </c>
      <c r="M18" s="155" t="str">
        <f t="shared" si="2"/>
        <v/>
      </c>
      <c r="N18" s="155" t="str">
        <f t="shared" si="2"/>
        <v/>
      </c>
      <c r="O18" s="155" t="str">
        <f t="shared" si="2"/>
        <v>ヘンガー</v>
      </c>
      <c r="Q18" s="152" t="str">
        <f>MF1図鑑!B20</f>
        <v>ゴーレム</v>
      </c>
      <c r="R18" s="152" t="str">
        <f>MF1図鑑!C20</f>
        <v>ゴーレム</v>
      </c>
      <c r="S18" s="152" t="str">
        <f>MF1図鑑!D20</f>
        <v>ゴーレム</v>
      </c>
      <c r="T18" s="152" t="str">
        <f t="shared" si="0"/>
        <v>ゴーレム×ゴーレム</v>
      </c>
    </row>
    <row r="19" spans="2:20" x14ac:dyDescent="0.15">
      <c r="B19" s="154" t="s">
        <v>317</v>
      </c>
      <c r="C19" s="155" t="str">
        <f t="shared" si="2"/>
        <v/>
      </c>
      <c r="D19" s="155" t="str">
        <f t="shared" si="2"/>
        <v/>
      </c>
      <c r="E19" s="155" t="str">
        <f t="shared" si="2"/>
        <v>ワン</v>
      </c>
      <c r="F19" s="155" t="str">
        <f t="shared" si="2"/>
        <v>ママニャー</v>
      </c>
      <c r="G19" s="155" t="str">
        <f t="shared" si="2"/>
        <v/>
      </c>
      <c r="H19" s="155" t="str">
        <f t="shared" si="2"/>
        <v>バスニャー</v>
      </c>
      <c r="I19" s="155" t="str">
        <f t="shared" si="2"/>
        <v/>
      </c>
      <c r="J19" s="155" t="str">
        <f t="shared" si="2"/>
        <v>ミミニャー</v>
      </c>
      <c r="K19" s="155" t="str">
        <f t="shared" si="2"/>
        <v/>
      </c>
      <c r="L19" s="155" t="str">
        <f t="shared" si="2"/>
        <v/>
      </c>
      <c r="M19" s="155" t="str">
        <f t="shared" si="2"/>
        <v/>
      </c>
      <c r="N19" s="155" t="str">
        <f t="shared" si="2"/>
        <v/>
      </c>
      <c r="O19" s="155" t="str">
        <f t="shared" si="2"/>
        <v/>
      </c>
      <c r="Q19" s="152" t="str">
        <f>MF1図鑑!B21</f>
        <v>ブルーマウンテン</v>
      </c>
      <c r="R19" s="152" t="str">
        <f>MF1図鑑!C21</f>
        <v>ゴーレム</v>
      </c>
      <c r="S19" s="152" t="str">
        <f>MF1図鑑!D21</f>
        <v>ライガー</v>
      </c>
      <c r="T19" s="152" t="str">
        <f t="shared" si="0"/>
        <v>ゴーレム×ライガー</v>
      </c>
    </row>
    <row r="20" spans="2:20" x14ac:dyDescent="0.15">
      <c r="B20" s="154" t="s">
        <v>325</v>
      </c>
      <c r="C20" s="155" t="str">
        <f t="shared" si="2"/>
        <v/>
      </c>
      <c r="D20" s="155" t="str">
        <f t="shared" si="2"/>
        <v>ラウロック</v>
      </c>
      <c r="E20" s="155" t="str">
        <f t="shared" si="2"/>
        <v/>
      </c>
      <c r="F20" s="155" t="str">
        <f t="shared" si="2"/>
        <v/>
      </c>
      <c r="G20" s="155" t="str">
        <f t="shared" si="2"/>
        <v/>
      </c>
      <c r="H20" s="155" t="str">
        <f t="shared" si="2"/>
        <v/>
      </c>
      <c r="I20" s="155" t="str">
        <f t="shared" si="2"/>
        <v/>
      </c>
      <c r="J20" s="155" t="str">
        <f t="shared" si="2"/>
        <v>ウッキー</v>
      </c>
      <c r="K20" s="155" t="str">
        <f t="shared" si="2"/>
        <v>ボス</v>
      </c>
      <c r="L20" s="155" t="str">
        <f t="shared" si="2"/>
        <v/>
      </c>
      <c r="M20" s="155" t="str">
        <f t="shared" si="2"/>
        <v/>
      </c>
      <c r="N20" s="155" t="str">
        <f t="shared" si="2"/>
        <v>ラウレシアン</v>
      </c>
      <c r="O20" s="155" t="str">
        <f t="shared" si="2"/>
        <v/>
      </c>
      <c r="Q20" s="152" t="str">
        <f>MF1図鑑!B22</f>
        <v>ヘビーダイアナ</v>
      </c>
      <c r="R20" s="152" t="str">
        <f>MF1図鑑!C22</f>
        <v>ゴーレム</v>
      </c>
      <c r="S20" s="152" t="str">
        <f>MF1図鑑!D22</f>
        <v>ピクシー</v>
      </c>
      <c r="T20" s="152" t="str">
        <f t="shared" si="0"/>
        <v>ゴーレム×ピクシー</v>
      </c>
    </row>
    <row r="21" spans="2:20" x14ac:dyDescent="0.15">
      <c r="Q21" s="152" t="str">
        <f>MF1図鑑!B23</f>
        <v>マグナビートル</v>
      </c>
      <c r="R21" s="152" t="str">
        <f>MF1図鑑!C23</f>
        <v>ゴーレム</v>
      </c>
      <c r="S21" s="152" t="str">
        <f>MF1図鑑!D23</f>
        <v>ワーム</v>
      </c>
      <c r="T21" s="152" t="str">
        <f t="shared" si="0"/>
        <v>ゴーレム×ワーム</v>
      </c>
    </row>
    <row r="22" spans="2:20" x14ac:dyDescent="0.15">
      <c r="B22" s="156" t="s">
        <v>543</v>
      </c>
      <c r="C22" s="157"/>
      <c r="D22" s="157"/>
      <c r="E22" s="157"/>
      <c r="F22" s="157"/>
      <c r="G22" s="157"/>
      <c r="H22" s="157"/>
      <c r="I22" s="157"/>
      <c r="J22" s="157"/>
      <c r="K22" s="157"/>
      <c r="L22" s="157"/>
      <c r="M22" s="157"/>
      <c r="N22" s="157"/>
      <c r="O22" s="164"/>
      <c r="Q22" s="152" t="str">
        <f>MF1図鑑!B24</f>
        <v>ポセイドン</v>
      </c>
      <c r="R22" s="152" t="str">
        <f>MF1図鑑!C24</f>
        <v>ゴーレム</v>
      </c>
      <c r="S22" s="152" t="str">
        <f>MF1図鑑!D24</f>
        <v>ゲル</v>
      </c>
      <c r="T22" s="152" t="str">
        <f t="shared" si="0"/>
        <v>ゴーレム×ゲル</v>
      </c>
    </row>
    <row r="23" spans="2:20" x14ac:dyDescent="0.15">
      <c r="B23" s="158" t="s">
        <v>343</v>
      </c>
      <c r="C23" s="159"/>
      <c r="D23" s="159"/>
      <c r="E23" s="159"/>
      <c r="F23" s="159"/>
      <c r="G23" s="159"/>
      <c r="H23" s="159"/>
      <c r="I23" s="159"/>
      <c r="J23" s="159"/>
      <c r="K23" s="159"/>
      <c r="L23" s="159"/>
      <c r="M23" s="159"/>
      <c r="N23" s="159"/>
      <c r="O23" s="165"/>
      <c r="Q23" s="152" t="str">
        <f>MF1図鑑!B25</f>
        <v>タイタン</v>
      </c>
      <c r="R23" s="152" t="str">
        <f>MF1図鑑!C25</f>
        <v>ゴーレム</v>
      </c>
      <c r="S23" s="152" t="str">
        <f>MF1図鑑!D25</f>
        <v>スエゾー</v>
      </c>
      <c r="T23" s="152" t="str">
        <f t="shared" si="0"/>
        <v>ゴーレム×スエゾー</v>
      </c>
    </row>
    <row r="24" spans="2:20" x14ac:dyDescent="0.15">
      <c r="B24" s="160"/>
      <c r="C24" s="161"/>
      <c r="D24" s="161"/>
      <c r="E24" s="161"/>
      <c r="F24" s="161"/>
      <c r="G24" s="161"/>
      <c r="H24" s="161"/>
      <c r="I24" s="161"/>
      <c r="J24" s="161"/>
      <c r="K24" s="161"/>
      <c r="L24" s="161"/>
      <c r="M24" s="161"/>
      <c r="N24" s="161"/>
      <c r="O24" s="166"/>
      <c r="Q24" s="152" t="str">
        <f>MF1図鑑!B26</f>
        <v>モアイゴン</v>
      </c>
      <c r="R24" s="152" t="str">
        <f>MF1図鑑!C26</f>
        <v>ゴーレム</v>
      </c>
      <c r="S24" s="152" t="str">
        <f>MF1図鑑!D26</f>
        <v>ハム</v>
      </c>
      <c r="T24" s="152" t="str">
        <f t="shared" si="0"/>
        <v>ゴーレム×ハム</v>
      </c>
    </row>
    <row r="25" spans="2:20" x14ac:dyDescent="0.15">
      <c r="B25" s="160" t="s">
        <v>344</v>
      </c>
      <c r="C25" s="161"/>
      <c r="D25" s="161"/>
      <c r="E25" s="161"/>
      <c r="F25" s="161"/>
      <c r="G25" s="161"/>
      <c r="H25" s="161"/>
      <c r="I25" s="161"/>
      <c r="J25" s="161"/>
      <c r="K25" s="161"/>
      <c r="L25" s="161"/>
      <c r="M25" s="161"/>
      <c r="N25" s="161"/>
      <c r="O25" s="166"/>
      <c r="Q25" s="152" t="str">
        <f>MF1図鑑!B27</f>
        <v>アメンホテプ</v>
      </c>
      <c r="R25" s="152" t="str">
        <f>MF1図鑑!C27</f>
        <v>ゴーレム</v>
      </c>
      <c r="S25" s="152" t="str">
        <f>MF1図鑑!D27</f>
        <v>ガリ</v>
      </c>
      <c r="T25" s="152" t="str">
        <f t="shared" si="0"/>
        <v>ゴーレム×ガリ</v>
      </c>
    </row>
    <row r="26" spans="2:20" x14ac:dyDescent="0.15">
      <c r="B26" s="160" t="s">
        <v>345</v>
      </c>
      <c r="C26" s="161"/>
      <c r="D26" s="161"/>
      <c r="E26" s="161"/>
      <c r="F26" s="161"/>
      <c r="G26" s="161"/>
      <c r="H26" s="161"/>
      <c r="I26" s="161"/>
      <c r="J26" s="161"/>
      <c r="K26" s="161"/>
      <c r="L26" s="161"/>
      <c r="M26" s="161"/>
      <c r="N26" s="161"/>
      <c r="O26" s="166"/>
      <c r="Q26" s="152" t="str">
        <f>MF1図鑑!B28</f>
        <v>ケンプファー</v>
      </c>
      <c r="R26" s="152" t="str">
        <f>MF1図鑑!C28</f>
        <v>ゴーレム</v>
      </c>
      <c r="S26" s="152" t="str">
        <f>MF1図鑑!D28</f>
        <v>モノリス</v>
      </c>
      <c r="T26" s="152" t="str">
        <f t="shared" si="0"/>
        <v>ゴーレム×モノリス</v>
      </c>
    </row>
    <row r="27" spans="2:20" x14ac:dyDescent="0.15">
      <c r="B27" s="160" t="s">
        <v>670</v>
      </c>
      <c r="C27" s="161"/>
      <c r="D27" s="161"/>
      <c r="E27" s="161"/>
      <c r="F27" s="161"/>
      <c r="G27" s="161"/>
      <c r="H27" s="161"/>
      <c r="I27" s="161"/>
      <c r="J27" s="161"/>
      <c r="K27" s="161"/>
      <c r="L27" s="161"/>
      <c r="M27" s="161"/>
      <c r="N27" s="161"/>
      <c r="O27" s="166"/>
      <c r="Q27" s="152" t="str">
        <f>MF1図鑑!B29</f>
        <v>マーブルガイ</v>
      </c>
      <c r="R27" s="152" t="str">
        <f>MF1図鑑!C29</f>
        <v>ゴーレム</v>
      </c>
      <c r="S27" s="152" t="str">
        <f>MF1図鑑!D29</f>
        <v>ナーガ</v>
      </c>
      <c r="T27" s="152" t="str">
        <f t="shared" si="0"/>
        <v>ゴーレム×ナーガ</v>
      </c>
    </row>
    <row r="28" spans="2:20" x14ac:dyDescent="0.15">
      <c r="B28" s="160" t="s">
        <v>344</v>
      </c>
      <c r="C28" s="161"/>
      <c r="D28" s="161"/>
      <c r="E28" s="161" t="s">
        <v>652</v>
      </c>
      <c r="F28" s="161"/>
      <c r="G28" s="161"/>
      <c r="H28" s="161" t="s">
        <v>655</v>
      </c>
      <c r="I28" s="161"/>
      <c r="J28" s="161"/>
      <c r="K28" s="161" t="s">
        <v>657</v>
      </c>
      <c r="L28" s="161"/>
      <c r="M28" s="161"/>
      <c r="N28" s="161"/>
      <c r="O28" s="166"/>
    </row>
    <row r="29" spans="2:20" x14ac:dyDescent="0.15">
      <c r="B29" s="160" t="s">
        <v>650</v>
      </c>
      <c r="C29" s="161"/>
      <c r="D29" s="161"/>
      <c r="E29" s="161" t="s">
        <v>653</v>
      </c>
      <c r="F29" s="161"/>
      <c r="G29" s="161"/>
      <c r="H29" s="161" t="s">
        <v>660</v>
      </c>
      <c r="I29" s="161"/>
      <c r="J29" s="161"/>
      <c r="K29" s="161" t="s">
        <v>658</v>
      </c>
      <c r="L29" s="161"/>
      <c r="M29" s="161"/>
      <c r="N29" s="161"/>
      <c r="O29" s="166"/>
    </row>
    <row r="30" spans="2:20" x14ac:dyDescent="0.15">
      <c r="B30" s="160" t="s">
        <v>651</v>
      </c>
      <c r="C30" s="161"/>
      <c r="D30" s="161"/>
      <c r="E30" s="161" t="s">
        <v>654</v>
      </c>
      <c r="F30" s="161"/>
      <c r="G30" s="161"/>
      <c r="H30" s="161" t="s">
        <v>656</v>
      </c>
      <c r="I30" s="161"/>
      <c r="J30" s="161"/>
      <c r="K30" s="161" t="s">
        <v>659</v>
      </c>
      <c r="L30" s="161"/>
      <c r="M30" s="161"/>
      <c r="N30" s="161"/>
      <c r="O30" s="166"/>
    </row>
    <row r="31" spans="2:20" x14ac:dyDescent="0.15">
      <c r="B31" s="160"/>
      <c r="C31" s="161"/>
      <c r="D31" s="161"/>
      <c r="E31" s="161"/>
      <c r="F31" s="161"/>
      <c r="G31" s="161"/>
      <c r="H31" s="161"/>
      <c r="I31" s="161"/>
      <c r="J31" s="161"/>
      <c r="K31" s="161"/>
      <c r="L31" s="161"/>
      <c r="M31" s="161"/>
      <c r="N31" s="161"/>
      <c r="O31" s="166"/>
      <c r="Q31" s="152" t="str">
        <f>MF1図鑑!B30</f>
        <v>エコロガーディアン</v>
      </c>
      <c r="R31" s="152" t="str">
        <f>MF1図鑑!C30</f>
        <v>ゴーレム</v>
      </c>
      <c r="S31" s="152" t="str">
        <f>MF1図鑑!D30</f>
        <v>プラント</v>
      </c>
      <c r="T31" s="152" t="str">
        <f t="shared" si="0"/>
        <v>ゴーレム×プラント</v>
      </c>
    </row>
    <row r="32" spans="2:20" x14ac:dyDescent="0.15">
      <c r="B32" s="160" t="s">
        <v>346</v>
      </c>
      <c r="C32" s="161"/>
      <c r="D32" s="161"/>
      <c r="E32" s="161"/>
      <c r="F32" s="161"/>
      <c r="G32" s="161"/>
      <c r="H32" s="161"/>
      <c r="I32" s="161"/>
      <c r="J32" s="161"/>
      <c r="K32" s="161"/>
      <c r="L32" s="161"/>
      <c r="M32" s="161"/>
      <c r="N32" s="161"/>
      <c r="O32" s="166"/>
      <c r="Q32" s="152" t="str">
        <f>MF1図鑑!B31</f>
        <v>ブリーフマン</v>
      </c>
      <c r="R32" s="152" t="str">
        <f>MF1図鑑!C31</f>
        <v>ゴーレム</v>
      </c>
      <c r="S32" s="152" t="str">
        <f>MF1図鑑!D31</f>
        <v>？？？</v>
      </c>
      <c r="T32" s="152" t="str">
        <f t="shared" si="0"/>
        <v>ゴーレム×？？？</v>
      </c>
    </row>
    <row r="33" spans="2:20" x14ac:dyDescent="0.15">
      <c r="B33" s="160" t="s">
        <v>347</v>
      </c>
      <c r="C33" s="161"/>
      <c r="D33" s="161"/>
      <c r="E33" s="161"/>
      <c r="F33" s="161"/>
      <c r="G33" s="161"/>
      <c r="H33" s="161"/>
      <c r="I33" s="161"/>
      <c r="J33" s="161"/>
      <c r="K33" s="161"/>
      <c r="L33" s="161"/>
      <c r="M33" s="161"/>
      <c r="N33" s="161"/>
      <c r="O33" s="166"/>
      <c r="Q33" s="152" t="str">
        <f>MF1図鑑!B32</f>
        <v>デトナレックス</v>
      </c>
      <c r="R33" s="152" t="str">
        <f>MF1図鑑!C32</f>
        <v>ライガー</v>
      </c>
      <c r="S33" s="152" t="str">
        <f>MF1図鑑!D32</f>
        <v>ディノ</v>
      </c>
      <c r="T33" s="152" t="str">
        <f t="shared" si="0"/>
        <v>ライガー×ディノ</v>
      </c>
    </row>
    <row r="34" spans="2:20" x14ac:dyDescent="0.15">
      <c r="B34" s="160"/>
      <c r="C34" s="161"/>
      <c r="D34" s="161"/>
      <c r="E34" s="161"/>
      <c r="F34" s="161"/>
      <c r="G34" s="161"/>
      <c r="H34" s="161"/>
      <c r="I34" s="161"/>
      <c r="J34" s="161"/>
      <c r="K34" s="161"/>
      <c r="L34" s="161"/>
      <c r="M34" s="161"/>
      <c r="N34" s="161"/>
      <c r="O34" s="166"/>
      <c r="Q34" s="152" t="str">
        <f>MF1図鑑!B33</f>
        <v>トウテツ</v>
      </c>
      <c r="R34" s="152" t="str">
        <f>MF1図鑑!C33</f>
        <v>ライガー</v>
      </c>
      <c r="S34" s="152" t="str">
        <f>MF1図鑑!D33</f>
        <v>ゴーレム</v>
      </c>
      <c r="T34" s="152" t="str">
        <f t="shared" si="0"/>
        <v>ライガー×ゴーレム</v>
      </c>
    </row>
    <row r="35" spans="2:20" x14ac:dyDescent="0.15">
      <c r="B35" s="160" t="s">
        <v>661</v>
      </c>
      <c r="C35" s="161"/>
      <c r="D35" s="161"/>
      <c r="E35" s="161"/>
      <c r="F35" s="161"/>
      <c r="G35" s="161"/>
      <c r="H35" s="161"/>
      <c r="I35" s="161"/>
      <c r="J35" s="161"/>
      <c r="K35" s="161"/>
      <c r="L35" s="161"/>
      <c r="M35" s="161"/>
      <c r="N35" s="161"/>
      <c r="O35" s="166"/>
      <c r="Q35" s="152" t="str">
        <f>MF1図鑑!B34</f>
        <v>ライガー</v>
      </c>
      <c r="R35" s="152" t="str">
        <f>MF1図鑑!C34</f>
        <v>ライガー</v>
      </c>
      <c r="S35" s="152" t="str">
        <f>MF1図鑑!D34</f>
        <v>ライガー</v>
      </c>
      <c r="T35" s="152" t="str">
        <f t="shared" si="0"/>
        <v>ライガー×ライガー</v>
      </c>
    </row>
    <row r="36" spans="2:20" x14ac:dyDescent="0.15">
      <c r="B36" s="160" t="s">
        <v>664</v>
      </c>
      <c r="C36" s="161"/>
      <c r="D36" s="161"/>
      <c r="E36" s="161"/>
      <c r="F36" s="161"/>
      <c r="G36" s="161"/>
      <c r="H36" s="161"/>
      <c r="I36" s="161"/>
      <c r="J36" s="161"/>
      <c r="K36" s="161"/>
      <c r="L36" s="161"/>
      <c r="M36" s="161"/>
      <c r="N36" s="161"/>
      <c r="O36" s="166"/>
    </row>
    <row r="37" spans="2:20" x14ac:dyDescent="0.15">
      <c r="B37" s="160"/>
      <c r="C37" s="161"/>
      <c r="D37" s="161"/>
      <c r="E37" s="161"/>
      <c r="F37" s="161"/>
      <c r="G37" s="161"/>
      <c r="H37" s="161"/>
      <c r="I37" s="161"/>
      <c r="J37" s="161"/>
      <c r="K37" s="161"/>
      <c r="L37" s="161"/>
      <c r="M37" s="161"/>
      <c r="N37" s="161"/>
      <c r="O37" s="166"/>
      <c r="Q37" s="152" t="str">
        <f>MF1図鑑!B35</f>
        <v>デトナクリス</v>
      </c>
      <c r="R37" s="152" t="str">
        <f>MF1図鑑!C35</f>
        <v>ライガー</v>
      </c>
      <c r="S37" s="152" t="str">
        <f>MF1図鑑!D35</f>
        <v>ピクシー</v>
      </c>
      <c r="T37" s="152" t="str">
        <f t="shared" si="0"/>
        <v>ライガー×ピクシー</v>
      </c>
    </row>
    <row r="38" spans="2:20" x14ac:dyDescent="0.15">
      <c r="B38" s="160" t="s">
        <v>348</v>
      </c>
      <c r="C38" s="161"/>
      <c r="D38" s="161"/>
      <c r="E38" s="161"/>
      <c r="F38" s="161"/>
      <c r="G38" s="161"/>
      <c r="H38" s="161"/>
      <c r="I38" s="161"/>
      <c r="J38" s="161"/>
      <c r="K38" s="161"/>
      <c r="L38" s="161"/>
      <c r="M38" s="161"/>
      <c r="N38" s="161"/>
      <c r="O38" s="166"/>
      <c r="Q38" s="152" t="str">
        <f>MF1図鑑!B36</f>
        <v>ヤクトハウンド</v>
      </c>
      <c r="R38" s="152" t="str">
        <f>MF1図鑑!C36</f>
        <v>ライガー</v>
      </c>
      <c r="S38" s="152" t="str">
        <f>MF1図鑑!D36</f>
        <v>ワーム</v>
      </c>
      <c r="T38" s="152" t="str">
        <f t="shared" si="0"/>
        <v>ライガー×ワーム</v>
      </c>
    </row>
    <row r="39" spans="2:20" x14ac:dyDescent="0.15">
      <c r="B39" s="160" t="s">
        <v>669</v>
      </c>
      <c r="C39" s="161"/>
      <c r="D39" s="161"/>
      <c r="E39" s="161"/>
      <c r="F39" s="161"/>
      <c r="G39" s="161"/>
      <c r="H39" s="161"/>
      <c r="I39" s="161"/>
      <c r="J39" s="161"/>
      <c r="K39" s="161"/>
      <c r="L39" s="161"/>
      <c r="M39" s="161"/>
      <c r="N39" s="161"/>
      <c r="O39" s="166"/>
      <c r="Q39" s="152" t="str">
        <f>MF1図鑑!B37</f>
        <v>アクアストライク</v>
      </c>
      <c r="R39" s="152" t="str">
        <f>MF1図鑑!C37</f>
        <v>ライガー</v>
      </c>
      <c r="S39" s="152" t="str">
        <f>MF1図鑑!D37</f>
        <v>ゲル</v>
      </c>
      <c r="T39" s="152" t="str">
        <f t="shared" si="0"/>
        <v>ライガー×ゲル</v>
      </c>
    </row>
    <row r="40" spans="2:20" x14ac:dyDescent="0.15">
      <c r="B40" s="160" t="s">
        <v>662</v>
      </c>
      <c r="C40" s="161"/>
      <c r="D40" s="161"/>
      <c r="E40" s="161"/>
      <c r="F40" s="161"/>
      <c r="G40" s="161"/>
      <c r="H40" s="161"/>
      <c r="I40" s="161"/>
      <c r="J40" s="161"/>
      <c r="K40" s="161"/>
      <c r="L40" s="161"/>
      <c r="M40" s="161"/>
      <c r="N40" s="161"/>
      <c r="O40" s="166"/>
      <c r="Q40" s="152" t="str">
        <f>MF1図鑑!B38</f>
        <v>モノアイ</v>
      </c>
      <c r="R40" s="152" t="str">
        <f>MF1図鑑!C38</f>
        <v>ライガー</v>
      </c>
      <c r="S40" s="152" t="str">
        <f>MF1図鑑!D38</f>
        <v>スエゾー</v>
      </c>
      <c r="T40" s="152" t="str">
        <f t="shared" si="0"/>
        <v>ライガー×スエゾー</v>
      </c>
    </row>
    <row r="41" spans="2:20" x14ac:dyDescent="0.15">
      <c r="B41" s="160" t="s">
        <v>663</v>
      </c>
      <c r="C41" s="161"/>
      <c r="D41" s="161"/>
      <c r="E41" s="161"/>
      <c r="F41" s="161"/>
      <c r="G41" s="161"/>
      <c r="H41" s="161"/>
      <c r="I41" s="161"/>
      <c r="J41" s="161"/>
      <c r="K41" s="161"/>
      <c r="L41" s="161"/>
      <c r="M41" s="161"/>
      <c r="N41" s="161"/>
      <c r="O41" s="166"/>
      <c r="Q41" s="152" t="str">
        <f>MF1図鑑!B39</f>
        <v>ハムライガー</v>
      </c>
      <c r="R41" s="152" t="str">
        <f>MF1図鑑!C39</f>
        <v>ライガー</v>
      </c>
      <c r="S41" s="152" t="str">
        <f>MF1図鑑!D39</f>
        <v>ハム</v>
      </c>
      <c r="T41" s="152" t="str">
        <f t="shared" si="0"/>
        <v>ライガー×ハム</v>
      </c>
    </row>
    <row r="42" spans="2:20" x14ac:dyDescent="0.15">
      <c r="B42" s="160"/>
      <c r="C42" s="161"/>
      <c r="D42" s="161"/>
      <c r="E42" s="161"/>
      <c r="F42" s="161"/>
      <c r="G42" s="161"/>
      <c r="H42" s="161"/>
      <c r="I42" s="161"/>
      <c r="J42" s="161"/>
      <c r="K42" s="161"/>
      <c r="L42" s="161"/>
      <c r="M42" s="161"/>
      <c r="N42" s="161"/>
      <c r="O42" s="166"/>
      <c r="Q42" s="152" t="str">
        <f>MF1図鑑!B40</f>
        <v>バロン</v>
      </c>
      <c r="R42" s="152" t="str">
        <f>MF1図鑑!C40</f>
        <v>ライガー</v>
      </c>
      <c r="S42" s="152" t="str">
        <f>MF1図鑑!D40</f>
        <v>ガリ</v>
      </c>
      <c r="T42" s="152" t="str">
        <f t="shared" si="0"/>
        <v>ライガー×ガリ</v>
      </c>
    </row>
    <row r="43" spans="2:20" x14ac:dyDescent="0.15">
      <c r="B43" s="160" t="s">
        <v>665</v>
      </c>
      <c r="C43" s="161"/>
      <c r="D43" s="161"/>
      <c r="E43" s="161"/>
      <c r="F43" s="161"/>
      <c r="G43" s="161"/>
      <c r="H43" s="161"/>
      <c r="I43" s="161"/>
      <c r="J43" s="161"/>
      <c r="K43" s="161"/>
      <c r="L43" s="161"/>
      <c r="M43" s="161"/>
      <c r="N43" s="161"/>
      <c r="O43" s="166"/>
      <c r="Q43" s="152" t="str">
        <f>MF1図鑑!B41</f>
        <v>テラードッグ</v>
      </c>
      <c r="R43" s="152" t="str">
        <f>MF1図鑑!C41</f>
        <v>ライガー</v>
      </c>
      <c r="S43" s="152" t="str">
        <f>MF1図鑑!D41</f>
        <v>モノリス</v>
      </c>
      <c r="T43" s="152" t="str">
        <f t="shared" si="0"/>
        <v>ライガー×モノリス</v>
      </c>
    </row>
    <row r="44" spans="2:20" x14ac:dyDescent="0.15">
      <c r="B44" s="160" t="s">
        <v>667</v>
      </c>
      <c r="C44" s="161"/>
      <c r="D44" s="161"/>
      <c r="E44" s="161"/>
      <c r="F44" s="161"/>
      <c r="G44" s="161"/>
      <c r="H44" s="161"/>
      <c r="I44" s="161"/>
      <c r="J44" s="161"/>
      <c r="K44" s="161"/>
      <c r="L44" s="161"/>
      <c r="M44" s="161"/>
      <c r="N44" s="161"/>
      <c r="O44" s="166"/>
      <c r="Q44" s="152" t="str">
        <f>MF1図鑑!B42</f>
        <v>ケルベロス</v>
      </c>
      <c r="R44" s="152" t="str">
        <f>MF1図鑑!C42</f>
        <v>ライガー</v>
      </c>
      <c r="S44" s="152" t="str">
        <f>MF1図鑑!D42</f>
        <v>ナーガ</v>
      </c>
      <c r="T44" s="152" t="str">
        <f t="shared" si="0"/>
        <v>ライガー×ナーガ</v>
      </c>
    </row>
    <row r="45" spans="2:20" x14ac:dyDescent="0.15">
      <c r="B45" s="160" t="s">
        <v>668</v>
      </c>
      <c r="C45" s="161"/>
      <c r="D45" s="161"/>
      <c r="E45" s="161"/>
      <c r="F45" s="161"/>
      <c r="G45" s="161"/>
      <c r="H45" s="161"/>
      <c r="I45" s="161"/>
      <c r="J45" s="161"/>
      <c r="K45" s="161"/>
      <c r="L45" s="161"/>
      <c r="M45" s="161"/>
      <c r="N45" s="161"/>
      <c r="O45" s="166"/>
      <c r="Q45" s="152" t="str">
        <f>MF1図鑑!B43</f>
        <v>エコノキックス</v>
      </c>
      <c r="R45" s="152" t="str">
        <f>MF1図鑑!C43</f>
        <v>ライガー</v>
      </c>
      <c r="S45" s="152" t="str">
        <f>MF1図鑑!D43</f>
        <v>プラント</v>
      </c>
      <c r="T45" s="152" t="str">
        <f t="shared" si="0"/>
        <v>ライガー×プラント</v>
      </c>
    </row>
    <row r="46" spans="2:20" x14ac:dyDescent="0.15">
      <c r="B46" s="160" t="s">
        <v>666</v>
      </c>
      <c r="C46" s="161"/>
      <c r="D46" s="161"/>
      <c r="E46" s="161"/>
      <c r="F46" s="161"/>
      <c r="G46" s="161"/>
      <c r="H46" s="161"/>
      <c r="I46" s="161"/>
      <c r="J46" s="161"/>
      <c r="K46" s="161"/>
      <c r="L46" s="161"/>
      <c r="M46" s="161"/>
      <c r="N46" s="161"/>
      <c r="O46" s="166"/>
    </row>
    <row r="47" spans="2:20" x14ac:dyDescent="0.15">
      <c r="B47" s="160"/>
      <c r="C47" s="161"/>
      <c r="D47" s="161"/>
      <c r="E47" s="161"/>
      <c r="F47" s="161"/>
      <c r="G47" s="161"/>
      <c r="H47" s="161"/>
      <c r="I47" s="161"/>
      <c r="J47" s="161"/>
      <c r="K47" s="161"/>
      <c r="L47" s="161"/>
      <c r="M47" s="161"/>
      <c r="N47" s="161"/>
      <c r="O47" s="166"/>
      <c r="Q47" s="152" t="str">
        <f>MF1図鑑!B44</f>
        <v>ギンギライガー</v>
      </c>
      <c r="R47" s="152" t="str">
        <f>MF1図鑑!C44</f>
        <v>ライガー</v>
      </c>
      <c r="S47" s="152" t="str">
        <f>MF1図鑑!D44</f>
        <v>？？？</v>
      </c>
      <c r="T47" s="152" t="str">
        <f t="shared" si="0"/>
        <v>ライガー×？？？</v>
      </c>
    </row>
    <row r="48" spans="2:20" x14ac:dyDescent="0.15">
      <c r="B48" s="160" t="s">
        <v>349</v>
      </c>
      <c r="C48" s="161"/>
      <c r="D48" s="161"/>
      <c r="E48" s="161"/>
      <c r="F48" s="161"/>
      <c r="G48" s="161"/>
      <c r="H48" s="161"/>
      <c r="I48" s="161"/>
      <c r="J48" s="161"/>
      <c r="K48" s="161"/>
      <c r="L48" s="161"/>
      <c r="M48" s="161"/>
      <c r="N48" s="161"/>
      <c r="O48" s="166"/>
    </row>
    <row r="49" spans="2:20" x14ac:dyDescent="0.15">
      <c r="B49" s="160" t="s">
        <v>672</v>
      </c>
      <c r="C49" s="161"/>
      <c r="D49" s="161"/>
      <c r="E49" s="161"/>
      <c r="F49" s="161"/>
      <c r="G49" s="161"/>
      <c r="H49" s="161"/>
      <c r="I49" s="161"/>
      <c r="J49" s="161"/>
      <c r="K49" s="161"/>
      <c r="L49" s="161"/>
      <c r="M49" s="161"/>
      <c r="N49" s="161"/>
      <c r="O49" s="166"/>
      <c r="Q49" s="152" t="str">
        <f>MF1図鑑!B45</f>
        <v>ディクシー</v>
      </c>
      <c r="R49" s="152" t="str">
        <f>MF1図鑑!C45</f>
        <v>ピクシー</v>
      </c>
      <c r="S49" s="152" t="str">
        <f>MF1図鑑!D45</f>
        <v>ディノ</v>
      </c>
      <c r="T49" s="152" t="str">
        <f t="shared" ref="T49:T82" si="3">R49&amp;"×"&amp;S49</f>
        <v>ピクシー×ディノ</v>
      </c>
    </row>
    <row r="50" spans="2:20" x14ac:dyDescent="0.15">
      <c r="B50" s="160" t="s">
        <v>350</v>
      </c>
      <c r="C50" s="161"/>
      <c r="D50" s="161"/>
      <c r="E50" s="161"/>
      <c r="F50" s="161"/>
      <c r="G50" s="161"/>
      <c r="H50" s="161"/>
      <c r="I50" s="161"/>
      <c r="J50" s="161"/>
      <c r="K50" s="161"/>
      <c r="L50" s="161"/>
      <c r="M50" s="161"/>
      <c r="N50" s="161"/>
      <c r="O50" s="166"/>
      <c r="Q50" s="152" t="str">
        <f>MF1図鑑!B46</f>
        <v>ビーナス</v>
      </c>
      <c r="R50" s="152" t="str">
        <f>MF1図鑑!C46</f>
        <v>ピクシー</v>
      </c>
      <c r="S50" s="152" t="str">
        <f>MF1図鑑!D46</f>
        <v>ゴーレム</v>
      </c>
      <c r="T50" s="152" t="str">
        <f t="shared" si="3"/>
        <v>ピクシー×ゴーレム</v>
      </c>
    </row>
    <row r="51" spans="2:20" x14ac:dyDescent="0.15">
      <c r="B51" s="160" t="s">
        <v>351</v>
      </c>
      <c r="C51" s="161"/>
      <c r="D51" s="161"/>
      <c r="E51" s="161"/>
      <c r="F51" s="161"/>
      <c r="G51" s="161"/>
      <c r="H51" s="161"/>
      <c r="I51" s="161"/>
      <c r="J51" s="161"/>
      <c r="K51" s="161"/>
      <c r="L51" s="161"/>
      <c r="M51" s="161"/>
      <c r="N51" s="161"/>
      <c r="O51" s="166"/>
      <c r="Q51" s="152" t="str">
        <f>MF1図鑑!B47</f>
        <v>ミント</v>
      </c>
      <c r="R51" s="152" t="str">
        <f>MF1図鑑!C47</f>
        <v>ピクシー</v>
      </c>
      <c r="S51" s="152" t="str">
        <f>MF1図鑑!D47</f>
        <v>ライガー</v>
      </c>
      <c r="T51" s="152" t="str">
        <f t="shared" si="3"/>
        <v>ピクシー×ライガー</v>
      </c>
    </row>
    <row r="52" spans="2:20" x14ac:dyDescent="0.15">
      <c r="B52" s="160" t="s">
        <v>671</v>
      </c>
      <c r="C52" s="161"/>
      <c r="D52" s="161"/>
      <c r="E52" s="161"/>
      <c r="F52" s="161"/>
      <c r="G52" s="161"/>
      <c r="H52" s="161"/>
      <c r="I52" s="161"/>
      <c r="J52" s="161"/>
      <c r="K52" s="161"/>
      <c r="L52" s="161"/>
      <c r="M52" s="161"/>
      <c r="N52" s="161"/>
      <c r="O52" s="166"/>
    </row>
    <row r="53" spans="2:20" x14ac:dyDescent="0.15">
      <c r="B53" s="160"/>
      <c r="C53" s="161"/>
      <c r="D53" s="161"/>
      <c r="E53" s="161"/>
      <c r="F53" s="161"/>
      <c r="G53" s="161"/>
      <c r="H53" s="161"/>
      <c r="I53" s="161"/>
      <c r="J53" s="161"/>
      <c r="K53" s="161"/>
      <c r="L53" s="161"/>
      <c r="M53" s="161"/>
      <c r="N53" s="161"/>
      <c r="O53" s="166"/>
    </row>
    <row r="54" spans="2:20" x14ac:dyDescent="0.15">
      <c r="B54" s="160" t="s">
        <v>580</v>
      </c>
      <c r="C54" s="161"/>
      <c r="D54" s="161"/>
      <c r="E54" s="161"/>
      <c r="F54" s="161"/>
      <c r="G54" s="161"/>
      <c r="H54" s="161"/>
      <c r="I54" s="161"/>
      <c r="J54" s="161"/>
      <c r="K54" s="161"/>
      <c r="L54" s="161"/>
      <c r="M54" s="161"/>
      <c r="N54" s="161"/>
      <c r="O54" s="166"/>
    </row>
    <row r="55" spans="2:20" x14ac:dyDescent="0.15">
      <c r="B55" s="160" t="s">
        <v>581</v>
      </c>
      <c r="C55" s="161"/>
      <c r="D55" s="161"/>
      <c r="E55" s="161" t="s">
        <v>673</v>
      </c>
      <c r="F55" s="161"/>
      <c r="G55" s="161"/>
      <c r="H55" s="161"/>
      <c r="I55" s="161"/>
      <c r="J55" s="161"/>
      <c r="K55" s="161"/>
      <c r="L55" s="161"/>
      <c r="M55" s="161"/>
      <c r="N55" s="161"/>
      <c r="O55" s="166"/>
    </row>
    <row r="56" spans="2:20" x14ac:dyDescent="0.15">
      <c r="B56" s="160" t="s">
        <v>582</v>
      </c>
      <c r="C56" s="161"/>
      <c r="D56" s="161"/>
      <c r="E56" s="161"/>
      <c r="F56" s="161"/>
      <c r="G56" s="161"/>
      <c r="H56" s="161"/>
      <c r="I56" s="161"/>
      <c r="J56" s="161"/>
      <c r="K56" s="161"/>
      <c r="L56" s="161"/>
      <c r="M56" s="161"/>
      <c r="N56" s="161"/>
      <c r="O56" s="166"/>
    </row>
    <row r="57" spans="2:20" x14ac:dyDescent="0.15">
      <c r="B57" s="160" t="s">
        <v>583</v>
      </c>
      <c r="C57" s="161"/>
      <c r="D57" s="161"/>
      <c r="E57" s="161"/>
      <c r="F57" s="161"/>
      <c r="G57" s="161"/>
      <c r="H57" s="161"/>
      <c r="I57" s="161"/>
      <c r="J57" s="161"/>
      <c r="K57" s="161"/>
      <c r="L57" s="161"/>
      <c r="M57" s="161"/>
      <c r="N57" s="161"/>
      <c r="O57" s="166"/>
    </row>
    <row r="58" spans="2:20" x14ac:dyDescent="0.15">
      <c r="B58" s="160" t="s">
        <v>585</v>
      </c>
      <c r="C58" s="161"/>
      <c r="D58" s="161"/>
      <c r="E58" s="161"/>
      <c r="F58" s="161"/>
      <c r="G58" s="161"/>
      <c r="H58" s="161"/>
      <c r="I58" s="161"/>
      <c r="J58" s="161"/>
      <c r="K58" s="161"/>
      <c r="L58" s="161"/>
      <c r="M58" s="161"/>
      <c r="N58" s="161"/>
      <c r="O58" s="166"/>
    </row>
    <row r="59" spans="2:20" x14ac:dyDescent="0.15">
      <c r="B59" s="160" t="s">
        <v>586</v>
      </c>
      <c r="C59" s="161"/>
      <c r="D59" s="161"/>
      <c r="E59" s="161"/>
      <c r="F59" s="161"/>
      <c r="G59" s="161"/>
      <c r="H59" s="161"/>
      <c r="I59" s="161"/>
      <c r="J59" s="161"/>
      <c r="K59" s="161"/>
      <c r="L59" s="161"/>
      <c r="M59" s="161"/>
      <c r="N59" s="161"/>
      <c r="O59" s="166"/>
    </row>
    <row r="60" spans="2:20" x14ac:dyDescent="0.15">
      <c r="B60" s="160" t="s">
        <v>584</v>
      </c>
      <c r="C60" s="161"/>
      <c r="D60" s="161"/>
      <c r="E60" s="161"/>
      <c r="F60" s="161"/>
      <c r="G60" s="161"/>
      <c r="H60" s="161"/>
      <c r="I60" s="161"/>
      <c r="J60" s="161"/>
      <c r="K60" s="161"/>
      <c r="L60" s="161"/>
      <c r="M60" s="161"/>
      <c r="N60" s="161"/>
      <c r="O60" s="166"/>
    </row>
    <row r="61" spans="2:20" x14ac:dyDescent="0.15">
      <c r="B61" s="160"/>
      <c r="C61" s="161"/>
      <c r="D61" s="161"/>
      <c r="E61" s="161"/>
      <c r="F61" s="161"/>
      <c r="G61" s="161"/>
      <c r="H61" s="161"/>
      <c r="I61" s="161"/>
      <c r="J61" s="161"/>
      <c r="K61" s="161"/>
      <c r="L61" s="161"/>
      <c r="M61" s="161"/>
      <c r="N61" s="161"/>
      <c r="O61" s="166"/>
    </row>
    <row r="62" spans="2:20" x14ac:dyDescent="0.15">
      <c r="B62" s="160"/>
      <c r="C62" s="161"/>
      <c r="D62" s="161"/>
      <c r="E62" s="161"/>
      <c r="F62" s="161"/>
      <c r="G62" s="161"/>
      <c r="H62" s="161"/>
      <c r="I62" s="161"/>
      <c r="J62" s="161"/>
      <c r="K62" s="161"/>
      <c r="L62" s="161"/>
      <c r="M62" s="161"/>
      <c r="N62" s="161"/>
      <c r="O62" s="166"/>
      <c r="Q62" s="152" t="str">
        <f>MF1図鑑!B48</f>
        <v>ピクシー</v>
      </c>
      <c r="R62" s="152" t="str">
        <f>MF1図鑑!C48</f>
        <v>ピクシー</v>
      </c>
      <c r="S62" s="152" t="str">
        <f>MF1図鑑!D48</f>
        <v>ピクシー</v>
      </c>
      <c r="T62" s="152" t="str">
        <f t="shared" si="3"/>
        <v>ピクシー×ピクシー</v>
      </c>
    </row>
    <row r="63" spans="2:20" x14ac:dyDescent="0.15">
      <c r="B63" s="162"/>
      <c r="C63" s="163"/>
      <c r="D63" s="163"/>
      <c r="E63" s="163"/>
      <c r="F63" s="163"/>
      <c r="G63" s="163"/>
      <c r="H63" s="163"/>
      <c r="I63" s="163"/>
      <c r="J63" s="163"/>
      <c r="K63" s="163"/>
      <c r="L63" s="163"/>
      <c r="M63" s="163"/>
      <c r="N63" s="163"/>
      <c r="O63" s="167"/>
      <c r="Q63" s="152" t="str">
        <f>MF1図鑑!B49</f>
        <v>ナハトファルター</v>
      </c>
      <c r="R63" s="152" t="str">
        <f>MF1図鑑!C49</f>
        <v>ピクシー</v>
      </c>
      <c r="S63" s="152" t="str">
        <f>MF1図鑑!D49</f>
        <v>ワーム</v>
      </c>
      <c r="T63" s="152" t="str">
        <f t="shared" si="3"/>
        <v>ピクシー×ワーム</v>
      </c>
    </row>
    <row r="64" spans="2:20" x14ac:dyDescent="0.15">
      <c r="Q64" s="152" t="str">
        <f>MF1図鑑!B50</f>
        <v>ナギサ</v>
      </c>
      <c r="R64" s="152" t="str">
        <f>MF1図鑑!C50</f>
        <v>ピクシー</v>
      </c>
      <c r="S64" s="152" t="str">
        <f>MF1図鑑!D50</f>
        <v>ゲル</v>
      </c>
      <c r="T64" s="152" t="str">
        <f t="shared" si="3"/>
        <v>ピクシー×ゲル</v>
      </c>
    </row>
    <row r="65" spans="17:20" x14ac:dyDescent="0.15">
      <c r="Q65" s="152" t="str">
        <f>MF1図鑑!B51</f>
        <v>スエコ</v>
      </c>
      <c r="R65" s="152" t="str">
        <f>MF1図鑑!C51</f>
        <v>ピクシー</v>
      </c>
      <c r="S65" s="152" t="str">
        <f>MF1図鑑!D51</f>
        <v>スエゾー</v>
      </c>
      <c r="T65" s="152" t="str">
        <f t="shared" si="3"/>
        <v>ピクシー×スエゾー</v>
      </c>
    </row>
    <row r="66" spans="17:20" x14ac:dyDescent="0.15">
      <c r="Q66" s="152" t="str">
        <f>MF1図鑑!B52</f>
        <v>セピアリエーヴル</v>
      </c>
      <c r="R66" s="152" t="str">
        <f>MF1図鑑!C52</f>
        <v>ピクシー</v>
      </c>
      <c r="S66" s="152" t="str">
        <f>MF1図鑑!D52</f>
        <v>ハム</v>
      </c>
      <c r="T66" s="152" t="str">
        <f t="shared" si="3"/>
        <v>ピクシー×ハム</v>
      </c>
    </row>
    <row r="67" spans="17:20" x14ac:dyDescent="0.15">
      <c r="Q67" s="152" t="str">
        <f>MF1図鑑!B53</f>
        <v>エンジェル</v>
      </c>
      <c r="R67" s="152" t="str">
        <f>MF1図鑑!C53</f>
        <v>ピクシー</v>
      </c>
      <c r="S67" s="152" t="str">
        <f>MF1図鑑!D53</f>
        <v>ガリ</v>
      </c>
      <c r="T67" s="152" t="str">
        <f t="shared" si="3"/>
        <v>ピクシー×ガリ</v>
      </c>
    </row>
    <row r="68" spans="17:20" x14ac:dyDescent="0.15">
      <c r="Q68" s="152" t="str">
        <f>MF1図鑑!B54</f>
        <v>プリズムシャドウ</v>
      </c>
      <c r="R68" s="152" t="str">
        <f>MF1図鑑!C54</f>
        <v>ピクシー</v>
      </c>
      <c r="S68" s="152" t="str">
        <f>MF1図鑑!D54</f>
        <v>モノリス</v>
      </c>
      <c r="T68" s="152" t="str">
        <f t="shared" si="3"/>
        <v>ピクシー×モノリス</v>
      </c>
    </row>
    <row r="69" spans="17:20" x14ac:dyDescent="0.15">
      <c r="Q69" s="152" t="str">
        <f>MF1図鑑!B55</f>
        <v>ラベンダーキール</v>
      </c>
      <c r="R69" s="152" t="str">
        <f>MF1図鑑!C55</f>
        <v>ピクシー</v>
      </c>
      <c r="S69" s="152" t="str">
        <f>MF1図鑑!D55</f>
        <v>ナーガ</v>
      </c>
      <c r="T69" s="152" t="str">
        <f t="shared" si="3"/>
        <v>ピクシー×ナーガ</v>
      </c>
    </row>
    <row r="70" spans="17:20" x14ac:dyDescent="0.15">
      <c r="Q70" s="152" t="str">
        <f>MF1図鑑!B56</f>
        <v>リーフ</v>
      </c>
      <c r="R70" s="152" t="str">
        <f>MF1図鑑!C56</f>
        <v>ピクシー</v>
      </c>
      <c r="S70" s="152" t="str">
        <f>MF1図鑑!D56</f>
        <v>プラント</v>
      </c>
      <c r="T70" s="152" t="str">
        <f t="shared" si="3"/>
        <v>ピクシー×プラント</v>
      </c>
    </row>
    <row r="71" spans="17:20" x14ac:dyDescent="0.15">
      <c r="Q71" s="152" t="str">
        <f>MF1図鑑!B57</f>
        <v>バニー</v>
      </c>
      <c r="R71" s="152" t="str">
        <f>MF1図鑑!C57</f>
        <v>ピクシー</v>
      </c>
      <c r="S71" s="152" t="str">
        <f>MF1図鑑!D57</f>
        <v>？？？</v>
      </c>
      <c r="T71" s="152" t="str">
        <f t="shared" si="3"/>
        <v>ピクシー×？？？</v>
      </c>
    </row>
    <row r="72" spans="17:20" x14ac:dyDescent="0.15">
      <c r="Q72" s="152" t="str">
        <f>MF1図鑑!B58</f>
        <v>プラチナ</v>
      </c>
      <c r="R72" s="152" t="str">
        <f>MF1図鑑!C58</f>
        <v>ピクシー</v>
      </c>
      <c r="S72" s="152" t="str">
        <f>MF1図鑑!D58</f>
        <v>？？？</v>
      </c>
      <c r="T72" s="152" t="str">
        <f t="shared" si="3"/>
        <v>ピクシー×？？？</v>
      </c>
    </row>
    <row r="73" spans="17:20" x14ac:dyDescent="0.15">
      <c r="Q73" s="152" t="str">
        <f>MF1図鑑!B59</f>
        <v>イヴ</v>
      </c>
      <c r="R73" s="152" t="str">
        <f>MF1図鑑!C59</f>
        <v>ピクシー</v>
      </c>
      <c r="S73" s="152" t="str">
        <f>MF1図鑑!D59</f>
        <v>？？？</v>
      </c>
      <c r="T73" s="152" t="str">
        <f t="shared" si="3"/>
        <v>ピクシー×？？？</v>
      </c>
    </row>
    <row r="74" spans="17:20" x14ac:dyDescent="0.15">
      <c r="Q74" s="152" t="str">
        <f>MF1図鑑!B60</f>
        <v>トカゲムシ</v>
      </c>
      <c r="R74" s="152" t="str">
        <f>MF1図鑑!C60</f>
        <v>ワーム</v>
      </c>
      <c r="S74" s="152" t="str">
        <f>MF1図鑑!D60</f>
        <v>ディノ</v>
      </c>
      <c r="T74" s="152" t="str">
        <f t="shared" si="3"/>
        <v>ワーム×ディノ</v>
      </c>
    </row>
    <row r="75" spans="17:20" x14ac:dyDescent="0.15">
      <c r="Q75" s="152" t="str">
        <f>MF1図鑑!B61</f>
        <v>イワムシ</v>
      </c>
      <c r="R75" s="152" t="str">
        <f>MF1図鑑!C61</f>
        <v>ワーム</v>
      </c>
      <c r="S75" s="152" t="str">
        <f>MF1図鑑!D61</f>
        <v>ゴーレム</v>
      </c>
      <c r="T75" s="152" t="str">
        <f t="shared" si="3"/>
        <v>ワーム×ゴーレム</v>
      </c>
    </row>
    <row r="76" spans="17:20" x14ac:dyDescent="0.15">
      <c r="Q76" s="152" t="str">
        <f>MF1図鑑!B62</f>
        <v>ブルードリル</v>
      </c>
      <c r="R76" s="152" t="str">
        <f>MF1図鑑!C62</f>
        <v>ワーム</v>
      </c>
      <c r="S76" s="152" t="str">
        <f>MF1図鑑!D62</f>
        <v>ライガー</v>
      </c>
      <c r="T76" s="152" t="str">
        <f t="shared" si="3"/>
        <v>ワーム×ライガー</v>
      </c>
    </row>
    <row r="77" spans="17:20" x14ac:dyDescent="0.15">
      <c r="Q77" s="152" t="str">
        <f>MF1図鑑!B63</f>
        <v>ベニシャクトリ</v>
      </c>
      <c r="R77" s="152" t="str">
        <f>MF1図鑑!C63</f>
        <v>ワーム</v>
      </c>
      <c r="S77" s="152" t="str">
        <f>MF1図鑑!D63</f>
        <v>ピクシー</v>
      </c>
      <c r="T77" s="152" t="str">
        <f t="shared" si="3"/>
        <v>ワーム×ピクシー</v>
      </c>
    </row>
    <row r="78" spans="17:20" x14ac:dyDescent="0.15">
      <c r="Q78" s="152" t="str">
        <f>MF1図鑑!B64</f>
        <v>ワーム</v>
      </c>
      <c r="R78" s="152" t="str">
        <f>MF1図鑑!C64</f>
        <v>ワーム</v>
      </c>
      <c r="S78" s="152" t="str">
        <f>MF1図鑑!D64</f>
        <v>ワーム</v>
      </c>
      <c r="T78" s="152" t="str">
        <f t="shared" si="3"/>
        <v>ワーム×ワーム</v>
      </c>
    </row>
    <row r="79" spans="17:20" x14ac:dyDescent="0.15">
      <c r="Q79" s="152" t="str">
        <f>MF1図鑑!B65</f>
        <v>グラスワーム</v>
      </c>
      <c r="R79" s="152" t="str">
        <f>MF1図鑑!C65</f>
        <v>ワーム</v>
      </c>
      <c r="S79" s="152" t="str">
        <f>MF1図鑑!D65</f>
        <v>ゲル</v>
      </c>
      <c r="T79" s="152" t="str">
        <f t="shared" si="3"/>
        <v>ワーム×ゲル</v>
      </c>
    </row>
    <row r="80" spans="17:20" x14ac:dyDescent="0.15">
      <c r="Q80" s="152" t="str">
        <f>MF1図鑑!B66</f>
        <v>ザザムワーム</v>
      </c>
      <c r="R80" s="152" t="str">
        <f>MF1図鑑!C66</f>
        <v>ワーム</v>
      </c>
      <c r="S80" s="152" t="str">
        <f>MF1図鑑!D66</f>
        <v>スエゾー</v>
      </c>
      <c r="T80" s="152" t="str">
        <f t="shared" si="3"/>
        <v>ワーム×スエゾー</v>
      </c>
    </row>
    <row r="81" spans="17:20" x14ac:dyDescent="0.15">
      <c r="Q81" s="152" t="str">
        <f>MF1図鑑!B67</f>
        <v>コロネ</v>
      </c>
      <c r="R81" s="152" t="str">
        <f>MF1図鑑!C67</f>
        <v>ワーム</v>
      </c>
      <c r="S81" s="152" t="str">
        <f>MF1図鑑!D67</f>
        <v>ハム</v>
      </c>
      <c r="T81" s="152" t="str">
        <f t="shared" si="3"/>
        <v>ワーム×ハム</v>
      </c>
    </row>
    <row r="82" spans="17:20" x14ac:dyDescent="0.15">
      <c r="Q82" s="152" t="str">
        <f>MF1図鑑!B68</f>
        <v>カメンワーム</v>
      </c>
      <c r="R82" s="152" t="str">
        <f>MF1図鑑!C68</f>
        <v>ワーム</v>
      </c>
      <c r="S82" s="152" t="str">
        <f>MF1図鑑!D68</f>
        <v>ガリ</v>
      </c>
      <c r="T82" s="152" t="str">
        <f t="shared" si="3"/>
        <v>ワーム×ガリ</v>
      </c>
    </row>
    <row r="83" spans="17:20" x14ac:dyDescent="0.15">
      <c r="Q83" s="152" t="str">
        <f>MF1図鑑!B69</f>
        <v>クロザザム</v>
      </c>
      <c r="R83" s="152" t="str">
        <f>MF1図鑑!C69</f>
        <v>ワーム</v>
      </c>
      <c r="S83" s="152" t="str">
        <f>MF1図鑑!D69</f>
        <v>モノリス</v>
      </c>
      <c r="T83" s="152" t="str">
        <f t="shared" ref="T83:T146" si="4">R83&amp;"×"&amp;S83</f>
        <v>ワーム×モノリス</v>
      </c>
    </row>
    <row r="84" spans="17:20" x14ac:dyDescent="0.15">
      <c r="Q84" s="152" t="str">
        <f>MF1図鑑!B70</f>
        <v>ムラサキチュウ</v>
      </c>
      <c r="R84" s="152" t="str">
        <f>MF1図鑑!C70</f>
        <v>ワーム</v>
      </c>
      <c r="S84" s="152" t="str">
        <f>MF1図鑑!D70</f>
        <v>ナーガ</v>
      </c>
      <c r="T84" s="152" t="str">
        <f t="shared" si="4"/>
        <v>ワーム×ナーガ</v>
      </c>
    </row>
    <row r="85" spans="17:20" x14ac:dyDescent="0.15">
      <c r="Q85" s="152" t="str">
        <f>MF1図鑑!B71</f>
        <v>ハナシャクトリ</v>
      </c>
      <c r="R85" s="152" t="str">
        <f>MF1図鑑!C71</f>
        <v>ワーム</v>
      </c>
      <c r="S85" s="152" t="str">
        <f>MF1図鑑!D71</f>
        <v>プラント</v>
      </c>
      <c r="T85" s="152" t="str">
        <f t="shared" si="4"/>
        <v>ワーム×プラント</v>
      </c>
    </row>
    <row r="86" spans="17:20" x14ac:dyDescent="0.15">
      <c r="Q86" s="152" t="str">
        <f>MF1図鑑!B72</f>
        <v>タンク</v>
      </c>
      <c r="R86" s="152" t="str">
        <f>MF1図鑑!C72</f>
        <v>ワーム</v>
      </c>
      <c r="S86" s="152" t="str">
        <f>MF1図鑑!D72</f>
        <v>？？？</v>
      </c>
      <c r="T86" s="152" t="str">
        <f t="shared" si="4"/>
        <v>ワーム×？？？</v>
      </c>
    </row>
    <row r="87" spans="17:20" x14ac:dyDescent="0.15">
      <c r="Q87" s="152" t="str">
        <f>MF1図鑑!B73</f>
        <v>ウロコゲル</v>
      </c>
      <c r="R87" s="152" t="str">
        <f>MF1図鑑!C73</f>
        <v>ゲル</v>
      </c>
      <c r="S87" s="152" t="str">
        <f>MF1図鑑!D73</f>
        <v>ディノ</v>
      </c>
      <c r="T87" s="152" t="str">
        <f t="shared" si="4"/>
        <v>ゲル×ディノ</v>
      </c>
    </row>
    <row r="88" spans="17:20" x14ac:dyDescent="0.15">
      <c r="Q88" s="152" t="str">
        <f>MF1図鑑!B74</f>
        <v>イシガキゲル</v>
      </c>
      <c r="R88" s="152" t="str">
        <f>MF1図鑑!C74</f>
        <v>ゲル</v>
      </c>
      <c r="S88" s="152" t="str">
        <f>MF1図鑑!D74</f>
        <v>ゴーレム</v>
      </c>
      <c r="T88" s="152" t="str">
        <f t="shared" si="4"/>
        <v>ゲル×ゴーレム</v>
      </c>
    </row>
    <row r="89" spans="17:20" x14ac:dyDescent="0.15">
      <c r="Q89" s="152" t="str">
        <f>MF1図鑑!B75</f>
        <v>ミントジェラード</v>
      </c>
      <c r="R89" s="152" t="str">
        <f>MF1図鑑!C75</f>
        <v>ゲル</v>
      </c>
      <c r="S89" s="152" t="str">
        <f>MF1図鑑!D75</f>
        <v>ライガー</v>
      </c>
      <c r="T89" s="152" t="str">
        <f t="shared" si="4"/>
        <v>ゲル×ライガー</v>
      </c>
    </row>
    <row r="90" spans="17:20" x14ac:dyDescent="0.15">
      <c r="Q90" s="152" t="str">
        <f>MF1図鑑!B76</f>
        <v>ピンクジャム</v>
      </c>
      <c r="R90" s="152" t="str">
        <f>MF1図鑑!C76</f>
        <v>ゲル</v>
      </c>
      <c r="S90" s="152" t="str">
        <f>MF1図鑑!D76</f>
        <v>ピクシー</v>
      </c>
      <c r="T90" s="152" t="str">
        <f t="shared" si="4"/>
        <v>ゲル×ピクシー</v>
      </c>
    </row>
    <row r="91" spans="17:20" x14ac:dyDescent="0.15">
      <c r="Q91" s="152" t="str">
        <f>MF1図鑑!B77</f>
        <v>カンテンムシ</v>
      </c>
      <c r="R91" s="152" t="str">
        <f>MF1図鑑!C77</f>
        <v>ゲル</v>
      </c>
      <c r="S91" s="152" t="str">
        <f>MF1図鑑!D77</f>
        <v>ワーム</v>
      </c>
      <c r="T91" s="152" t="str">
        <f t="shared" si="4"/>
        <v>ゲル×ワーム</v>
      </c>
    </row>
    <row r="92" spans="17:20" x14ac:dyDescent="0.15">
      <c r="Q92" s="152" t="str">
        <f>MF1図鑑!B78</f>
        <v>ゲル</v>
      </c>
      <c r="R92" s="152" t="str">
        <f>MF1図鑑!C78</f>
        <v>ゲル</v>
      </c>
      <c r="S92" s="152" t="str">
        <f>MF1図鑑!D78</f>
        <v>ゲル</v>
      </c>
      <c r="T92" s="152" t="str">
        <f t="shared" si="4"/>
        <v>ゲル×ゲル</v>
      </c>
    </row>
    <row r="93" spans="17:20" x14ac:dyDescent="0.15">
      <c r="Q93" s="152" t="str">
        <f>MF1図鑑!B79</f>
        <v>メダマゼリー</v>
      </c>
      <c r="R93" s="152" t="str">
        <f>MF1図鑑!C79</f>
        <v>ゲル</v>
      </c>
      <c r="S93" s="152" t="str">
        <f>MF1図鑑!D79</f>
        <v>スエゾー</v>
      </c>
      <c r="T93" s="152" t="str">
        <f t="shared" si="4"/>
        <v>ゲル×スエゾー</v>
      </c>
    </row>
    <row r="94" spans="17:20" x14ac:dyDescent="0.15">
      <c r="Q94" s="152" t="str">
        <f>MF1図鑑!B80</f>
        <v>ネンドマン</v>
      </c>
      <c r="R94" s="152" t="str">
        <f>MF1図鑑!C80</f>
        <v>ゲル</v>
      </c>
      <c r="S94" s="152" t="str">
        <f>MF1図鑑!D80</f>
        <v>ハム</v>
      </c>
      <c r="T94" s="152" t="str">
        <f t="shared" si="4"/>
        <v>ゲル×ハム</v>
      </c>
    </row>
    <row r="95" spans="17:20" x14ac:dyDescent="0.15">
      <c r="Q95" s="152" t="str">
        <f>MF1図鑑!B81</f>
        <v>ゲルキゾク</v>
      </c>
      <c r="R95" s="152" t="str">
        <f>MF1図鑑!C81</f>
        <v>ゲル</v>
      </c>
      <c r="S95" s="152" t="str">
        <f>MF1図鑑!D81</f>
        <v>ガリ</v>
      </c>
      <c r="T95" s="152" t="str">
        <f t="shared" si="4"/>
        <v>ゲル×ガリ</v>
      </c>
    </row>
    <row r="96" spans="17:20" x14ac:dyDescent="0.15">
      <c r="Q96" s="152" t="str">
        <f>MF1図鑑!B82</f>
        <v>マグマグミ</v>
      </c>
      <c r="R96" s="152" t="str">
        <f>MF1図鑑!C82</f>
        <v>ゲル</v>
      </c>
      <c r="S96" s="152" t="str">
        <f>MF1図鑑!D82</f>
        <v>モノリス</v>
      </c>
      <c r="T96" s="152" t="str">
        <f t="shared" si="4"/>
        <v>ゲル×モノリス</v>
      </c>
    </row>
    <row r="97" spans="17:20" x14ac:dyDescent="0.15">
      <c r="Q97" s="152" t="str">
        <f>MF1図鑑!B83</f>
        <v>パー・プリン</v>
      </c>
      <c r="R97" s="152" t="str">
        <f>MF1図鑑!C83</f>
        <v>ゲル</v>
      </c>
      <c r="S97" s="152" t="str">
        <f>MF1図鑑!D83</f>
        <v>ナーガ</v>
      </c>
      <c r="T97" s="152" t="str">
        <f t="shared" si="4"/>
        <v>ゲル×ナーガ</v>
      </c>
    </row>
    <row r="98" spans="17:20" x14ac:dyDescent="0.15">
      <c r="Q98" s="152" t="str">
        <f>MF1図鑑!B84</f>
        <v>エコスライム</v>
      </c>
      <c r="R98" s="152" t="str">
        <f>MF1図鑑!C84</f>
        <v>ゲル</v>
      </c>
      <c r="S98" s="152" t="str">
        <f>MF1図鑑!D84</f>
        <v>プラント</v>
      </c>
      <c r="T98" s="152" t="str">
        <f t="shared" si="4"/>
        <v>ゲル×プラント</v>
      </c>
    </row>
    <row r="99" spans="17:20" x14ac:dyDescent="0.15">
      <c r="Q99" s="152" t="str">
        <f>MF1図鑑!B85</f>
        <v>ボーダー</v>
      </c>
      <c r="R99" s="152" t="str">
        <f>MF1図鑑!C85</f>
        <v>ゲル</v>
      </c>
      <c r="S99" s="152" t="str">
        <f>MF1図鑑!D85</f>
        <v>？？？</v>
      </c>
      <c r="T99" s="152" t="str">
        <f t="shared" si="4"/>
        <v>ゲル×？？？</v>
      </c>
    </row>
    <row r="100" spans="17:20" x14ac:dyDescent="0.15">
      <c r="Q100" s="152" t="str">
        <f>MF1図鑑!B86</f>
        <v>トリコ</v>
      </c>
      <c r="R100" s="152" t="str">
        <f>MF1図鑑!C86</f>
        <v>ゲル</v>
      </c>
      <c r="S100" s="152" t="str">
        <f>MF1図鑑!D86</f>
        <v>？？？</v>
      </c>
      <c r="T100" s="152" t="str">
        <f t="shared" si="4"/>
        <v>ゲル×？？？</v>
      </c>
    </row>
    <row r="101" spans="17:20" x14ac:dyDescent="0.15">
      <c r="Q101" s="152" t="str">
        <f>MF1図鑑!B87</f>
        <v>メロンボ</v>
      </c>
      <c r="R101" s="152" t="str">
        <f>MF1図鑑!C87</f>
        <v>スエゾー</v>
      </c>
      <c r="S101" s="152" t="str">
        <f>MF1図鑑!D87</f>
        <v>ディノ</v>
      </c>
      <c r="T101" s="152" t="str">
        <f t="shared" si="4"/>
        <v>スエゾー×ディノ</v>
      </c>
    </row>
    <row r="102" spans="17:20" x14ac:dyDescent="0.15">
      <c r="Q102" s="152" t="str">
        <f>MF1図鑑!B88</f>
        <v>イワゾー</v>
      </c>
      <c r="R102" s="152" t="str">
        <f>MF1図鑑!C88</f>
        <v>スエゾー</v>
      </c>
      <c r="S102" s="152" t="str">
        <f>MF1図鑑!D88</f>
        <v>ゴーレム</v>
      </c>
      <c r="T102" s="152" t="str">
        <f t="shared" si="4"/>
        <v>スエゾー×ゴーレム</v>
      </c>
    </row>
    <row r="103" spans="17:20" x14ac:dyDescent="0.15">
      <c r="Q103" s="152" t="str">
        <f>MF1図鑑!B89</f>
        <v>ツノマル</v>
      </c>
      <c r="R103" s="152" t="str">
        <f>MF1図鑑!C89</f>
        <v>スエゾー</v>
      </c>
      <c r="S103" s="152" t="str">
        <f>MF1図鑑!D89</f>
        <v>ライガー</v>
      </c>
      <c r="T103" s="152" t="str">
        <f t="shared" si="4"/>
        <v>スエゾー×ライガー</v>
      </c>
    </row>
    <row r="104" spans="17:20" x14ac:dyDescent="0.15">
      <c r="Q104" s="152" t="str">
        <f>MF1図鑑!B90</f>
        <v>ピンキー</v>
      </c>
      <c r="R104" s="152" t="str">
        <f>MF1図鑑!C90</f>
        <v>スエゾー</v>
      </c>
      <c r="S104" s="152" t="str">
        <f>MF1図鑑!D90</f>
        <v>ピクシー</v>
      </c>
      <c r="T104" s="152" t="str">
        <f t="shared" si="4"/>
        <v>スエゾー×ピクシー</v>
      </c>
    </row>
    <row r="105" spans="17:20" x14ac:dyDescent="0.15">
      <c r="Q105" s="152" t="str">
        <f>MF1図鑑!B91</f>
        <v>ムシメ</v>
      </c>
      <c r="R105" s="152" t="str">
        <f>MF1図鑑!C91</f>
        <v>スエゾー</v>
      </c>
      <c r="S105" s="152" t="str">
        <f>MF1図鑑!D91</f>
        <v>ワーム</v>
      </c>
      <c r="T105" s="152" t="str">
        <f t="shared" si="4"/>
        <v>スエゾー×ワーム</v>
      </c>
    </row>
    <row r="106" spans="17:20" x14ac:dyDescent="0.15">
      <c r="Q106" s="152" t="str">
        <f>MF1図鑑!B92</f>
        <v>スケゾー</v>
      </c>
      <c r="R106" s="152" t="str">
        <f>MF1図鑑!C92</f>
        <v>スエゾー</v>
      </c>
      <c r="S106" s="152" t="str">
        <f>MF1図鑑!D92</f>
        <v>ゲル</v>
      </c>
      <c r="T106" s="152" t="str">
        <f t="shared" si="4"/>
        <v>スエゾー×ゲル</v>
      </c>
    </row>
    <row r="107" spans="17:20" x14ac:dyDescent="0.15">
      <c r="Q107" s="152" t="str">
        <f>MF1図鑑!B93</f>
        <v>スエゾー</v>
      </c>
      <c r="R107" s="152" t="str">
        <f>MF1図鑑!C93</f>
        <v>スエゾー</v>
      </c>
      <c r="S107" s="152" t="str">
        <f>MF1図鑑!D93</f>
        <v>スエゾー</v>
      </c>
      <c r="T107" s="152" t="str">
        <f t="shared" si="4"/>
        <v>スエゾー×スエゾー</v>
      </c>
    </row>
    <row r="108" spans="17:20" x14ac:dyDescent="0.15">
      <c r="Q108" s="152" t="str">
        <f>MF1図鑑!B94</f>
        <v>ガンバ</v>
      </c>
      <c r="R108" s="152" t="str">
        <f>MF1図鑑!C94</f>
        <v>スエゾー</v>
      </c>
      <c r="S108" s="152" t="str">
        <f>MF1図鑑!D94</f>
        <v>ハム</v>
      </c>
      <c r="T108" s="152" t="str">
        <f t="shared" si="4"/>
        <v>スエゾー×ハム</v>
      </c>
    </row>
    <row r="109" spans="17:20" x14ac:dyDescent="0.15">
      <c r="Q109" s="152" t="str">
        <f>MF1図鑑!B95</f>
        <v>オリオン</v>
      </c>
      <c r="R109" s="152" t="str">
        <f>MF1図鑑!C95</f>
        <v>スエゾー</v>
      </c>
      <c r="S109" s="152" t="str">
        <f>MF1図鑑!D95</f>
        <v>ガリ</v>
      </c>
      <c r="T109" s="152" t="str">
        <f t="shared" si="4"/>
        <v>スエゾー×ガリ</v>
      </c>
    </row>
    <row r="110" spans="17:20" x14ac:dyDescent="0.15">
      <c r="Q110" s="152" t="str">
        <f>MF1図鑑!B96</f>
        <v>アカメ</v>
      </c>
      <c r="R110" s="152" t="str">
        <f>MF1図鑑!C96</f>
        <v>スエゾー</v>
      </c>
      <c r="S110" s="152" t="str">
        <f>MF1図鑑!D96</f>
        <v>モノリス</v>
      </c>
      <c r="T110" s="152" t="str">
        <f t="shared" si="4"/>
        <v>スエゾー×モノリス</v>
      </c>
    </row>
    <row r="111" spans="17:20" x14ac:dyDescent="0.15">
      <c r="Q111" s="152" t="str">
        <f>MF1図鑑!B97</f>
        <v>ノリゾー</v>
      </c>
      <c r="R111" s="152" t="str">
        <f>MF1図鑑!C97</f>
        <v>スエゾー</v>
      </c>
      <c r="S111" s="152" t="str">
        <f>MF1図鑑!D97</f>
        <v>ナーガ</v>
      </c>
      <c r="T111" s="152" t="str">
        <f t="shared" si="4"/>
        <v>スエゾー×ナーガ</v>
      </c>
    </row>
    <row r="112" spans="17:20" x14ac:dyDescent="0.15">
      <c r="Q112" s="152" t="str">
        <f>MF1図鑑!B98</f>
        <v>プラムラー</v>
      </c>
      <c r="R112" s="152" t="str">
        <f>MF1図鑑!C98</f>
        <v>スエゾー</v>
      </c>
      <c r="S112" s="152" t="str">
        <f>MF1図鑑!D98</f>
        <v>プラント</v>
      </c>
      <c r="T112" s="152" t="str">
        <f t="shared" si="4"/>
        <v>スエゾー×プラント</v>
      </c>
    </row>
    <row r="113" spans="17:20" x14ac:dyDescent="0.15">
      <c r="Q113" s="152" t="str">
        <f>MF1図鑑!B99</f>
        <v>エステシャン</v>
      </c>
      <c r="R113" s="152" t="str">
        <f>MF1図鑑!C99</f>
        <v>スエゾー</v>
      </c>
      <c r="S113" s="152" t="str">
        <f>MF1図鑑!D99</f>
        <v>？？？</v>
      </c>
      <c r="T113" s="152" t="str">
        <f t="shared" si="4"/>
        <v>スエゾー×？？？</v>
      </c>
    </row>
    <row r="114" spans="17:20" x14ac:dyDescent="0.15">
      <c r="Q114" s="152" t="str">
        <f>MF1図鑑!B100</f>
        <v>ワクセイ</v>
      </c>
      <c r="R114" s="152" t="str">
        <f>MF1図鑑!C100</f>
        <v>スエゾー</v>
      </c>
      <c r="S114" s="152" t="str">
        <f>MF1図鑑!D100</f>
        <v>？？？</v>
      </c>
      <c r="T114" s="152" t="str">
        <f t="shared" si="4"/>
        <v>スエゾー×？？？</v>
      </c>
    </row>
    <row r="115" spans="17:20" x14ac:dyDescent="0.15">
      <c r="Q115" s="152" t="str">
        <f>MF1図鑑!B101</f>
        <v>アンコウ</v>
      </c>
      <c r="R115" s="152" t="str">
        <f>MF1図鑑!C101</f>
        <v>スエゾー</v>
      </c>
      <c r="S115" s="152" t="str">
        <f>MF1図鑑!D101</f>
        <v>？？？</v>
      </c>
      <c r="T115" s="152" t="str">
        <f t="shared" si="4"/>
        <v>スエゾー×？？？</v>
      </c>
    </row>
    <row r="116" spans="17:20" x14ac:dyDescent="0.15">
      <c r="Q116" s="152" t="str">
        <f>MF1図鑑!B102</f>
        <v>ウロコウサギ</v>
      </c>
      <c r="R116" s="152" t="str">
        <f>MF1図鑑!C102</f>
        <v>ハム</v>
      </c>
      <c r="S116" s="152" t="str">
        <f>MF1図鑑!D102</f>
        <v>ディノ</v>
      </c>
      <c r="T116" s="152" t="str">
        <f t="shared" si="4"/>
        <v>ハム×ディノ</v>
      </c>
    </row>
    <row r="117" spans="17:20" x14ac:dyDescent="0.15">
      <c r="Q117" s="152" t="str">
        <f>MF1図鑑!B103</f>
        <v>ロックブラット</v>
      </c>
      <c r="R117" s="152" t="str">
        <f>MF1図鑑!C103</f>
        <v>ハム</v>
      </c>
      <c r="S117" s="152" t="str">
        <f>MF1図鑑!D103</f>
        <v>ゴーレム</v>
      </c>
      <c r="T117" s="152" t="str">
        <f t="shared" si="4"/>
        <v>ハム×ゴーレム</v>
      </c>
    </row>
    <row r="118" spans="17:20" x14ac:dyDescent="0.15">
      <c r="Q118" s="152" t="str">
        <f>MF1図鑑!B104</f>
        <v>パルスコーン</v>
      </c>
      <c r="R118" s="152" t="str">
        <f>MF1図鑑!C104</f>
        <v>ハム</v>
      </c>
      <c r="S118" s="152" t="str">
        <f>MF1図鑑!D104</f>
        <v>ライガー</v>
      </c>
      <c r="T118" s="152" t="str">
        <f t="shared" si="4"/>
        <v>ハム×ライガー</v>
      </c>
    </row>
    <row r="119" spans="17:20" x14ac:dyDescent="0.15">
      <c r="Q119" s="152" t="str">
        <f>MF1図鑑!B105</f>
        <v>ヴァージアハピ</v>
      </c>
      <c r="R119" s="152" t="str">
        <f>MF1図鑑!C105</f>
        <v>ハム</v>
      </c>
      <c r="S119" s="152" t="str">
        <f>MF1図鑑!D105</f>
        <v>ピクシー</v>
      </c>
      <c r="T119" s="152" t="str">
        <f t="shared" si="4"/>
        <v>ハム×ピクシー</v>
      </c>
    </row>
    <row r="120" spans="17:20" x14ac:dyDescent="0.15">
      <c r="Q120" s="152" t="str">
        <f>MF1図鑑!B106</f>
        <v>トルクレンチ</v>
      </c>
      <c r="R120" s="152" t="str">
        <f>MF1図鑑!C106</f>
        <v>ハム</v>
      </c>
      <c r="S120" s="152" t="str">
        <f>MF1図鑑!D106</f>
        <v>ワーム</v>
      </c>
      <c r="T120" s="152" t="str">
        <f t="shared" si="4"/>
        <v>ハム×ワーム</v>
      </c>
    </row>
    <row r="121" spans="17:20" x14ac:dyDescent="0.15">
      <c r="Q121" s="152" t="str">
        <f>MF1図鑑!B107</f>
        <v>ブルーフレア</v>
      </c>
      <c r="R121" s="152" t="str">
        <f>MF1図鑑!C107</f>
        <v>ハム</v>
      </c>
      <c r="S121" s="152" t="str">
        <f>MF1図鑑!D107</f>
        <v>ゲル</v>
      </c>
      <c r="T121" s="152" t="str">
        <f t="shared" si="4"/>
        <v>ハム×ゲル</v>
      </c>
    </row>
    <row r="122" spans="17:20" x14ac:dyDescent="0.15">
      <c r="Q122" s="152" t="str">
        <f>MF1図鑑!B108</f>
        <v>クロスフォーアイ</v>
      </c>
      <c r="R122" s="152" t="str">
        <f>MF1図鑑!C108</f>
        <v>ハム</v>
      </c>
      <c r="S122" s="152" t="str">
        <f>MF1図鑑!D108</f>
        <v>スエゾー</v>
      </c>
      <c r="T122" s="152" t="str">
        <f t="shared" si="4"/>
        <v>ハム×スエゾー</v>
      </c>
    </row>
    <row r="123" spans="17:20" x14ac:dyDescent="0.15">
      <c r="Q123" s="152" t="str">
        <f>MF1図鑑!B109</f>
        <v>ハム</v>
      </c>
      <c r="R123" s="152" t="str">
        <f>MF1図鑑!C109</f>
        <v>ハム</v>
      </c>
      <c r="S123" s="152" t="str">
        <f>MF1図鑑!D109</f>
        <v>ハム</v>
      </c>
      <c r="T123" s="152" t="str">
        <f t="shared" si="4"/>
        <v>ハム×ハム</v>
      </c>
    </row>
    <row r="124" spans="17:20" x14ac:dyDescent="0.15">
      <c r="Q124" s="152" t="str">
        <f>MF1図鑑!B110</f>
        <v>ハムオウジ</v>
      </c>
      <c r="R124" s="152" t="str">
        <f>MF1図鑑!C110</f>
        <v>ハム</v>
      </c>
      <c r="S124" s="152" t="str">
        <f>MF1図鑑!D110</f>
        <v>ガリ</v>
      </c>
      <c r="T124" s="152" t="str">
        <f t="shared" si="4"/>
        <v>ハム×ガリ</v>
      </c>
    </row>
    <row r="125" spans="17:20" x14ac:dyDescent="0.15">
      <c r="Q125" s="152" t="str">
        <f>MF1図鑑!B111</f>
        <v>ダークハム</v>
      </c>
      <c r="R125" s="152" t="str">
        <f>MF1図鑑!C111</f>
        <v>ハム</v>
      </c>
      <c r="S125" s="152" t="str">
        <f>MF1図鑑!D111</f>
        <v>モノリス</v>
      </c>
      <c r="T125" s="152" t="str">
        <f t="shared" si="4"/>
        <v>ハム×モノリス</v>
      </c>
    </row>
    <row r="126" spans="17:20" x14ac:dyDescent="0.15">
      <c r="Q126" s="152" t="str">
        <f>MF1図鑑!B112</f>
        <v>ラベンダーロック</v>
      </c>
      <c r="R126" s="152" t="str">
        <f>MF1図鑑!C112</f>
        <v>ハム</v>
      </c>
      <c r="S126" s="152" t="str">
        <f>MF1図鑑!D112</f>
        <v>ナーガ</v>
      </c>
      <c r="T126" s="152" t="str">
        <f t="shared" si="4"/>
        <v>ハム×ナーガ</v>
      </c>
    </row>
    <row r="127" spans="17:20" x14ac:dyDescent="0.15">
      <c r="Q127" s="152" t="str">
        <f>MF1図鑑!B113</f>
        <v>ハムリーフ</v>
      </c>
      <c r="R127" s="152" t="str">
        <f>MF1図鑑!C113</f>
        <v>ハム</v>
      </c>
      <c r="S127" s="152" t="str">
        <f>MF1図鑑!D113</f>
        <v>プラント</v>
      </c>
      <c r="T127" s="152" t="str">
        <f t="shared" si="4"/>
        <v>ハム×プラント</v>
      </c>
    </row>
    <row r="128" spans="17:20" x14ac:dyDescent="0.15">
      <c r="Q128" s="152" t="str">
        <f>MF1図鑑!B114</f>
        <v>ティーシャツ</v>
      </c>
      <c r="R128" s="152" t="str">
        <f>MF1図鑑!C114</f>
        <v>ハム</v>
      </c>
      <c r="S128" s="152" t="str">
        <f>MF1図鑑!D114</f>
        <v>？？？</v>
      </c>
      <c r="T128" s="152" t="str">
        <f t="shared" si="4"/>
        <v>ハム×？？？</v>
      </c>
    </row>
    <row r="129" spans="17:20" x14ac:dyDescent="0.15">
      <c r="Q129" s="152" t="str">
        <f>MF1図鑑!B115</f>
        <v>サンタ</v>
      </c>
      <c r="R129" s="152" t="str">
        <f>MF1図鑑!C115</f>
        <v>ハム</v>
      </c>
      <c r="S129" s="152" t="str">
        <f>MF1図鑑!D115</f>
        <v>？？？</v>
      </c>
      <c r="T129" s="152" t="str">
        <f t="shared" si="4"/>
        <v>ハム×？？？</v>
      </c>
    </row>
    <row r="130" spans="17:20" x14ac:dyDescent="0.15">
      <c r="Q130" s="152" t="str">
        <f>MF1図鑑!B116</f>
        <v>レクサス</v>
      </c>
      <c r="R130" s="152" t="str">
        <f>MF1図鑑!C116</f>
        <v>ガリ</v>
      </c>
      <c r="S130" s="152" t="str">
        <f>MF1図鑑!D116</f>
        <v>ディノ</v>
      </c>
      <c r="T130" s="152" t="str">
        <f t="shared" si="4"/>
        <v>ガリ×ディノ</v>
      </c>
    </row>
    <row r="131" spans="17:20" x14ac:dyDescent="0.15">
      <c r="Q131" s="152" t="str">
        <f>MF1図鑑!B117</f>
        <v>ウォーロック</v>
      </c>
      <c r="R131" s="152" t="str">
        <f>MF1図鑑!C117</f>
        <v>ガリ</v>
      </c>
      <c r="S131" s="152" t="str">
        <f>MF1図鑑!D117</f>
        <v>ゴーレム</v>
      </c>
      <c r="T131" s="152" t="str">
        <f t="shared" si="4"/>
        <v>ガリ×ゴーレム</v>
      </c>
    </row>
    <row r="132" spans="17:20" x14ac:dyDescent="0.15">
      <c r="Q132" s="152" t="str">
        <f>MF1図鑑!B118</f>
        <v>イヌガミ</v>
      </c>
      <c r="R132" s="152" t="str">
        <f>MF1図鑑!C118</f>
        <v>ガリ</v>
      </c>
      <c r="S132" s="152" t="str">
        <f>MF1図鑑!D118</f>
        <v>ライガー</v>
      </c>
      <c r="T132" s="152" t="str">
        <f t="shared" si="4"/>
        <v>ガリ×ライガー</v>
      </c>
    </row>
    <row r="133" spans="17:20" x14ac:dyDescent="0.15">
      <c r="Q133" s="152" t="str">
        <f>MF1図鑑!B119</f>
        <v>ピクセル</v>
      </c>
      <c r="R133" s="152" t="str">
        <f>MF1図鑑!C119</f>
        <v>ガリ</v>
      </c>
      <c r="S133" s="152" t="str">
        <f>MF1図鑑!D119</f>
        <v>ピクシー</v>
      </c>
      <c r="T133" s="152" t="str">
        <f t="shared" si="4"/>
        <v>ガリ×ピクシー</v>
      </c>
    </row>
    <row r="134" spans="17:20" x14ac:dyDescent="0.15">
      <c r="Q134" s="152" t="str">
        <f>MF1図鑑!B120</f>
        <v>ツチノコボクサー</v>
      </c>
      <c r="R134" s="152" t="str">
        <f>MF1図鑑!C120</f>
        <v>ガリ</v>
      </c>
      <c r="S134" s="152" t="str">
        <f>MF1図鑑!D120</f>
        <v>ワーム</v>
      </c>
      <c r="T134" s="152" t="str">
        <f t="shared" si="4"/>
        <v>ガリ×ワーム</v>
      </c>
    </row>
    <row r="135" spans="17:20" x14ac:dyDescent="0.15">
      <c r="Q135" s="152" t="str">
        <f>MF1図鑑!B121</f>
        <v>アクアリウス</v>
      </c>
      <c r="R135" s="152" t="str">
        <f>MF1図鑑!C121</f>
        <v>ガリ</v>
      </c>
      <c r="S135" s="152" t="str">
        <f>MF1図鑑!D121</f>
        <v>ゲル</v>
      </c>
      <c r="T135" s="152" t="str">
        <f t="shared" si="4"/>
        <v>ガリ×ゲル</v>
      </c>
    </row>
    <row r="136" spans="17:20" x14ac:dyDescent="0.15">
      <c r="Q136" s="152" t="str">
        <f>MF1図鑑!B122</f>
        <v>ヒトツメオウジ</v>
      </c>
      <c r="R136" s="152" t="str">
        <f>MF1図鑑!C122</f>
        <v>ガリ</v>
      </c>
      <c r="S136" s="152" t="str">
        <f>MF1図鑑!D122</f>
        <v>スエゾー</v>
      </c>
      <c r="T136" s="152" t="str">
        <f t="shared" si="4"/>
        <v>ガリ×スエゾー</v>
      </c>
    </row>
    <row r="137" spans="17:20" x14ac:dyDescent="0.15">
      <c r="Q137" s="152" t="str">
        <f>MF1図鑑!B123</f>
        <v>ガリオン</v>
      </c>
      <c r="R137" s="152" t="str">
        <f>MF1図鑑!C123</f>
        <v>ガリ</v>
      </c>
      <c r="S137" s="152" t="str">
        <f>MF1図鑑!D123</f>
        <v>ハム</v>
      </c>
      <c r="T137" s="152" t="str">
        <f t="shared" si="4"/>
        <v>ガリ×ハム</v>
      </c>
    </row>
    <row r="138" spans="17:20" x14ac:dyDescent="0.15">
      <c r="Q138" s="152" t="str">
        <f>MF1図鑑!B124</f>
        <v>ガリ</v>
      </c>
      <c r="R138" s="152" t="str">
        <f>MF1図鑑!C124</f>
        <v>ガリ</v>
      </c>
      <c r="S138" s="152" t="str">
        <f>MF1図鑑!D124</f>
        <v>ガリ</v>
      </c>
      <c r="T138" s="152" t="str">
        <f t="shared" si="4"/>
        <v>ガリ×ガリ</v>
      </c>
    </row>
    <row r="139" spans="17:20" x14ac:dyDescent="0.15">
      <c r="Q139" s="152" t="str">
        <f>MF1図鑑!B125</f>
        <v>ガリラス</v>
      </c>
      <c r="R139" s="152" t="str">
        <f>MF1図鑑!C125</f>
        <v>ガリ</v>
      </c>
      <c r="S139" s="152" t="str">
        <f>MF1図鑑!D125</f>
        <v>モノリス</v>
      </c>
      <c r="T139" s="152" t="str">
        <f t="shared" si="4"/>
        <v>ガリ×モノリス</v>
      </c>
    </row>
    <row r="140" spans="17:20" x14ac:dyDescent="0.15">
      <c r="Q140" s="152" t="str">
        <f>MF1図鑑!B126</f>
        <v>シオンカメン</v>
      </c>
      <c r="R140" s="152" t="str">
        <f>MF1図鑑!C126</f>
        <v>ガリ</v>
      </c>
      <c r="S140" s="152" t="str">
        <f>MF1図鑑!D126</f>
        <v>ナーガ</v>
      </c>
      <c r="T140" s="152" t="str">
        <f t="shared" si="4"/>
        <v>ガリ×ナーガ</v>
      </c>
    </row>
    <row r="141" spans="17:20" x14ac:dyDescent="0.15">
      <c r="Q141" s="152" t="str">
        <f>MF1図鑑!B127</f>
        <v>カラフルマスク</v>
      </c>
      <c r="R141" s="152" t="str">
        <f>MF1図鑑!C127</f>
        <v>ガリ</v>
      </c>
      <c r="S141" s="152" t="str">
        <f>MF1図鑑!D127</f>
        <v>プラント</v>
      </c>
      <c r="T141" s="152" t="str">
        <f t="shared" si="4"/>
        <v>ガリ×プラント</v>
      </c>
    </row>
    <row r="142" spans="17:20" x14ac:dyDescent="0.15">
      <c r="Q142" s="152" t="str">
        <f>MF1図鑑!B128</f>
        <v>ホッケー</v>
      </c>
      <c r="R142" s="152" t="str">
        <f>MF1図鑑!C128</f>
        <v>ガリ</v>
      </c>
      <c r="S142" s="152" t="str">
        <f>MF1図鑑!D128</f>
        <v>？？？</v>
      </c>
      <c r="T142" s="152" t="str">
        <f t="shared" si="4"/>
        <v>ガリ×？？？</v>
      </c>
    </row>
    <row r="143" spans="17:20" x14ac:dyDescent="0.15">
      <c r="Q143" s="152" t="str">
        <f>MF1図鑑!B129</f>
        <v>クマドリー</v>
      </c>
      <c r="R143" s="152" t="str">
        <f>MF1図鑑!C129</f>
        <v>ガリ</v>
      </c>
      <c r="S143" s="152" t="str">
        <f>MF1図鑑!D129</f>
        <v>？？？</v>
      </c>
      <c r="T143" s="152" t="str">
        <f t="shared" si="4"/>
        <v>ガリ×？？？</v>
      </c>
    </row>
    <row r="144" spans="17:20" x14ac:dyDescent="0.15">
      <c r="Q144" s="152" t="str">
        <f>MF1図鑑!B130</f>
        <v>アマノガワ</v>
      </c>
      <c r="R144" s="152" t="str">
        <f>MF1図鑑!C130</f>
        <v>ガリ</v>
      </c>
      <c r="S144" s="152" t="str">
        <f>MF1図鑑!D130</f>
        <v>？？？</v>
      </c>
      <c r="T144" s="152" t="str">
        <f t="shared" si="4"/>
        <v>ガリ×？？？</v>
      </c>
    </row>
    <row r="145" spans="17:20" x14ac:dyDescent="0.15">
      <c r="Q145" s="152" t="str">
        <f>MF1図鑑!B131</f>
        <v>ジュラスウォール</v>
      </c>
      <c r="R145" s="152" t="str">
        <f>MF1図鑑!C131</f>
        <v>モノリス</v>
      </c>
      <c r="S145" s="152" t="str">
        <f>MF1図鑑!D131</f>
        <v>ディノ</v>
      </c>
      <c r="T145" s="152" t="str">
        <f t="shared" si="4"/>
        <v>モノリス×ディノ</v>
      </c>
    </row>
    <row r="146" spans="17:20" x14ac:dyDescent="0.15">
      <c r="Q146" s="152" t="str">
        <f>MF1図鑑!B132</f>
        <v>ランドオベリスク</v>
      </c>
      <c r="R146" s="152" t="str">
        <f>MF1図鑑!C132</f>
        <v>モノリス</v>
      </c>
      <c r="S146" s="152" t="str">
        <f>MF1図鑑!D132</f>
        <v>ゴーレム</v>
      </c>
      <c r="T146" s="152" t="str">
        <f t="shared" si="4"/>
        <v>モノリス×ゴーレム</v>
      </c>
    </row>
    <row r="147" spans="17:20" x14ac:dyDescent="0.15">
      <c r="Q147" s="152" t="str">
        <f>MF1図鑑!B133</f>
        <v>ブルースポンジ</v>
      </c>
      <c r="R147" s="152" t="str">
        <f>MF1図鑑!C133</f>
        <v>モノリス</v>
      </c>
      <c r="S147" s="152" t="str">
        <f>MF1図鑑!D133</f>
        <v>ライガー</v>
      </c>
      <c r="T147" s="152" t="str">
        <f t="shared" ref="T147:T210" si="5">R147&amp;"×"&amp;S147</f>
        <v>モノリス×ライガー</v>
      </c>
    </row>
    <row r="148" spans="17:20" x14ac:dyDescent="0.15">
      <c r="Q148" s="152" t="str">
        <f>MF1図鑑!B134</f>
        <v>ロンパーウォール</v>
      </c>
      <c r="R148" s="152" t="str">
        <f>MF1図鑑!C134</f>
        <v>モノリス</v>
      </c>
      <c r="S148" s="152" t="str">
        <f>MF1図鑑!D134</f>
        <v>ピクシー</v>
      </c>
      <c r="T148" s="152" t="str">
        <f t="shared" si="5"/>
        <v>モノリス×ピクシー</v>
      </c>
    </row>
    <row r="149" spans="17:20" x14ac:dyDescent="0.15">
      <c r="Q149" s="152" t="str">
        <f>MF1図鑑!B135</f>
        <v>ソボロベント</v>
      </c>
      <c r="R149" s="152" t="str">
        <f>MF1図鑑!C135</f>
        <v>モノリス</v>
      </c>
      <c r="S149" s="152" t="str">
        <f>MF1図鑑!D135</f>
        <v>ワーム</v>
      </c>
      <c r="T149" s="152" t="str">
        <f t="shared" si="5"/>
        <v>モノリス×ワーム</v>
      </c>
    </row>
    <row r="150" spans="17:20" x14ac:dyDescent="0.15">
      <c r="Q150" s="152" t="str">
        <f>MF1図鑑!B136</f>
        <v>アイスキャンディ</v>
      </c>
      <c r="R150" s="152" t="str">
        <f>MF1図鑑!C136</f>
        <v>モノリス</v>
      </c>
      <c r="S150" s="152" t="str">
        <f>MF1図鑑!D136</f>
        <v>ゲル</v>
      </c>
      <c r="T150" s="152" t="str">
        <f t="shared" si="5"/>
        <v>モノリス×ゲル</v>
      </c>
    </row>
    <row r="151" spans="17:20" x14ac:dyDescent="0.15">
      <c r="Q151" s="152" t="str">
        <f>MF1図鑑!B137</f>
        <v>スタイルフォーム</v>
      </c>
      <c r="R151" s="152" t="str">
        <f>MF1図鑑!C137</f>
        <v>モノリス</v>
      </c>
      <c r="S151" s="152" t="str">
        <f>MF1図鑑!D137</f>
        <v>スエゾー</v>
      </c>
      <c r="T151" s="152" t="str">
        <f t="shared" si="5"/>
        <v>モノリス×スエゾー</v>
      </c>
    </row>
    <row r="152" spans="17:20" x14ac:dyDescent="0.15">
      <c r="Q152" s="152" t="str">
        <f>MF1図鑑!B138</f>
        <v>ワイルドブロック</v>
      </c>
      <c r="R152" s="152" t="str">
        <f>MF1図鑑!C138</f>
        <v>モノリス</v>
      </c>
      <c r="S152" s="152" t="str">
        <f>MF1図鑑!D138</f>
        <v>ハム</v>
      </c>
      <c r="T152" s="152" t="str">
        <f t="shared" si="5"/>
        <v>モノリス×ハム</v>
      </c>
    </row>
    <row r="153" spans="17:20" x14ac:dyDescent="0.15">
      <c r="Q153" s="152" t="str">
        <f>MF1図鑑!B139</f>
        <v>バロックス</v>
      </c>
      <c r="R153" s="152" t="str">
        <f>MF1図鑑!C139</f>
        <v>モノリス</v>
      </c>
      <c r="S153" s="152" t="str">
        <f>MF1図鑑!D139</f>
        <v>ガリ</v>
      </c>
      <c r="T153" s="152" t="str">
        <f t="shared" si="5"/>
        <v>モノリス×ガリ</v>
      </c>
    </row>
    <row r="154" spans="17:20" x14ac:dyDescent="0.15">
      <c r="Q154" s="152" t="str">
        <f>MF1図鑑!B140</f>
        <v>モノリス</v>
      </c>
      <c r="R154" s="152" t="str">
        <f>MF1図鑑!C140</f>
        <v>モノリス</v>
      </c>
      <c r="S154" s="152" t="str">
        <f>MF1図鑑!D140</f>
        <v>モノリス</v>
      </c>
      <c r="T154" s="152" t="str">
        <f t="shared" si="5"/>
        <v>モノリス×モノリス</v>
      </c>
    </row>
    <row r="155" spans="17:20" x14ac:dyDescent="0.15">
      <c r="Q155" s="152" t="str">
        <f>MF1図鑑!B141</f>
        <v>アスファール</v>
      </c>
      <c r="R155" s="152" t="str">
        <f>MF1図鑑!C141</f>
        <v>モノリス</v>
      </c>
      <c r="S155" s="152" t="str">
        <f>MF1図鑑!D141</f>
        <v>ナーガ</v>
      </c>
      <c r="T155" s="152" t="str">
        <f t="shared" si="5"/>
        <v>モノリス×ナーガ</v>
      </c>
    </row>
    <row r="156" spans="17:20" x14ac:dyDescent="0.15">
      <c r="Q156" s="152" t="str">
        <f>MF1図鑑!B142</f>
        <v>ワカクサケンザイ</v>
      </c>
      <c r="R156" s="152" t="str">
        <f>MF1図鑑!C142</f>
        <v>モノリス</v>
      </c>
      <c r="S156" s="152" t="str">
        <f>MF1図鑑!D142</f>
        <v>プラント</v>
      </c>
      <c r="T156" s="152" t="str">
        <f t="shared" si="5"/>
        <v>モノリス×プラント</v>
      </c>
    </row>
    <row r="157" spans="17:20" x14ac:dyDescent="0.15">
      <c r="Q157" s="152" t="str">
        <f>MF1図鑑!B143</f>
        <v>クロシロ</v>
      </c>
      <c r="R157" s="152" t="str">
        <f>MF1図鑑!C143</f>
        <v>モノリス</v>
      </c>
      <c r="S157" s="152" t="str">
        <f>MF1図鑑!D143</f>
        <v>？？？</v>
      </c>
      <c r="T157" s="152" t="str">
        <f t="shared" si="5"/>
        <v>モノリス×？？？</v>
      </c>
    </row>
    <row r="158" spans="17:20" x14ac:dyDescent="0.15">
      <c r="Q158" s="152" t="str">
        <f>MF1図鑑!B144</f>
        <v>アオゾラ</v>
      </c>
      <c r="R158" s="152" t="str">
        <f>MF1図鑑!C144</f>
        <v>モノリス</v>
      </c>
      <c r="S158" s="152" t="str">
        <f>MF1図鑑!D144</f>
        <v>？？？</v>
      </c>
      <c r="T158" s="152" t="str">
        <f t="shared" si="5"/>
        <v>モノリス×？？？</v>
      </c>
    </row>
    <row r="159" spans="17:20" x14ac:dyDescent="0.15">
      <c r="Q159" s="152" t="str">
        <f>MF1図鑑!B145</f>
        <v>ラクガキモノ</v>
      </c>
      <c r="R159" s="152" t="str">
        <f>MF1図鑑!C145</f>
        <v>モノリス</v>
      </c>
      <c r="S159" s="152" t="str">
        <f>MF1図鑑!D145</f>
        <v>？？？</v>
      </c>
      <c r="T159" s="152" t="str">
        <f t="shared" si="5"/>
        <v>モノリス×？？？</v>
      </c>
    </row>
    <row r="160" spans="17:20" x14ac:dyDescent="0.15">
      <c r="Q160" s="152" t="str">
        <f>MF1図鑑!B146</f>
        <v>スティンガー</v>
      </c>
      <c r="R160" s="152" t="str">
        <f>MF1図鑑!C146</f>
        <v>ナーガ</v>
      </c>
      <c r="S160" s="152" t="str">
        <f>MF1図鑑!D146</f>
        <v>ディノ</v>
      </c>
      <c r="T160" s="152" t="str">
        <f t="shared" si="5"/>
        <v>ナーガ×ディノ</v>
      </c>
    </row>
    <row r="161" spans="17:20" x14ac:dyDescent="0.15">
      <c r="Q161" s="152" t="str">
        <f>MF1図鑑!B147</f>
        <v>トライデント</v>
      </c>
      <c r="R161" s="152" t="str">
        <f>MF1図鑑!C147</f>
        <v>ナーガ</v>
      </c>
      <c r="S161" s="152" t="str">
        <f>MF1図鑑!D147</f>
        <v>ゴーレム</v>
      </c>
      <c r="T161" s="152" t="str">
        <f t="shared" si="5"/>
        <v>ナーガ×ゴーレム</v>
      </c>
    </row>
    <row r="162" spans="17:20" x14ac:dyDescent="0.15">
      <c r="Q162" s="152" t="str">
        <f>MF1図鑑!B148</f>
        <v>ストライクリパー</v>
      </c>
      <c r="R162" s="152" t="str">
        <f>MF1図鑑!C148</f>
        <v>ナーガ</v>
      </c>
      <c r="S162" s="152" t="str">
        <f>MF1図鑑!D148</f>
        <v>ライガー</v>
      </c>
      <c r="T162" s="152" t="str">
        <f t="shared" si="5"/>
        <v>ナーガ×ライガー</v>
      </c>
    </row>
    <row r="163" spans="17:20" x14ac:dyDescent="0.15">
      <c r="Q163" s="152" t="str">
        <f>MF1図鑑!B149</f>
        <v>ディアナリパー</v>
      </c>
      <c r="R163" s="152" t="str">
        <f>MF1図鑑!C149</f>
        <v>ナーガ</v>
      </c>
      <c r="S163" s="152" t="str">
        <f>MF1図鑑!D149</f>
        <v>ピクシー</v>
      </c>
      <c r="T163" s="152" t="str">
        <f t="shared" si="5"/>
        <v>ナーガ×ピクシー</v>
      </c>
    </row>
    <row r="164" spans="17:20" x14ac:dyDescent="0.15">
      <c r="Q164" s="152" t="str">
        <f>MF1図鑑!B150</f>
        <v>テロルシザーズ</v>
      </c>
      <c r="R164" s="152" t="str">
        <f>MF1図鑑!C150</f>
        <v>ナーガ</v>
      </c>
      <c r="S164" s="152" t="str">
        <f>MF1図鑑!D150</f>
        <v>ワーム</v>
      </c>
      <c r="T164" s="152" t="str">
        <f t="shared" si="5"/>
        <v>ナーガ×ワーム</v>
      </c>
    </row>
    <row r="165" spans="17:20" x14ac:dyDescent="0.15">
      <c r="Q165" s="152" t="str">
        <f>MF1図鑑!B151</f>
        <v>アクアシザーズ</v>
      </c>
      <c r="R165" s="152" t="str">
        <f>MF1図鑑!C151</f>
        <v>ナーガ</v>
      </c>
      <c r="S165" s="152" t="str">
        <f>MF1図鑑!D151</f>
        <v>ゲル</v>
      </c>
      <c r="T165" s="152" t="str">
        <f t="shared" si="5"/>
        <v>ナーガ×ゲル</v>
      </c>
    </row>
    <row r="166" spans="17:20" x14ac:dyDescent="0.15">
      <c r="Q166" s="152" t="str">
        <f>MF1図鑑!B152</f>
        <v>サイクロップス</v>
      </c>
      <c r="R166" s="152" t="str">
        <f>MF1図鑑!C152</f>
        <v>ナーガ</v>
      </c>
      <c r="S166" s="152" t="str">
        <f>MF1図鑑!D152</f>
        <v>スエゾー</v>
      </c>
      <c r="T166" s="152" t="str">
        <f t="shared" si="5"/>
        <v>ナーガ×スエゾー</v>
      </c>
    </row>
    <row r="167" spans="17:20" x14ac:dyDescent="0.15">
      <c r="Q167" s="152" t="str">
        <f>MF1図鑑!B153</f>
        <v>エッジホッグ</v>
      </c>
      <c r="R167" s="152" t="str">
        <f>MF1図鑑!C153</f>
        <v>ナーガ</v>
      </c>
      <c r="S167" s="152" t="str">
        <f>MF1図鑑!D153</f>
        <v>ハム</v>
      </c>
      <c r="T167" s="152" t="str">
        <f t="shared" si="5"/>
        <v>ナーガ×ハム</v>
      </c>
    </row>
    <row r="168" spans="17:20" x14ac:dyDescent="0.15">
      <c r="Q168" s="152" t="str">
        <f>MF1図鑑!B154</f>
        <v>バズラ</v>
      </c>
      <c r="R168" s="152" t="str">
        <f>MF1図鑑!C154</f>
        <v>ナーガ</v>
      </c>
      <c r="S168" s="152" t="str">
        <f>MF1図鑑!D154</f>
        <v>ガリ</v>
      </c>
      <c r="T168" s="152" t="str">
        <f t="shared" si="5"/>
        <v>ナーガ×ガリ</v>
      </c>
    </row>
    <row r="169" spans="17:20" x14ac:dyDescent="0.15">
      <c r="Q169" s="152" t="str">
        <f>MF1図鑑!B155</f>
        <v>レッドアイ</v>
      </c>
      <c r="R169" s="152" t="str">
        <f>MF1図鑑!C155</f>
        <v>ナーガ</v>
      </c>
      <c r="S169" s="152" t="str">
        <f>MF1図鑑!D155</f>
        <v>モノリス</v>
      </c>
      <c r="T169" s="152" t="str">
        <f t="shared" si="5"/>
        <v>ナーガ×モノリス</v>
      </c>
    </row>
    <row r="170" spans="17:20" x14ac:dyDescent="0.15">
      <c r="Q170" s="152" t="str">
        <f>MF1図鑑!B156</f>
        <v>ナーガ</v>
      </c>
      <c r="R170" s="152" t="str">
        <f>MF1図鑑!C156</f>
        <v>ナーガ</v>
      </c>
      <c r="S170" s="152" t="str">
        <f>MF1図鑑!D156</f>
        <v>ナーガ</v>
      </c>
      <c r="T170" s="152" t="str">
        <f t="shared" si="5"/>
        <v>ナーガ×ナーガ</v>
      </c>
    </row>
    <row r="171" spans="17:20" x14ac:dyDescent="0.15">
      <c r="Q171" s="152" t="str">
        <f>MF1図鑑!B157</f>
        <v>ジャングラー</v>
      </c>
      <c r="R171" s="152" t="str">
        <f>MF1図鑑!C157</f>
        <v>ナーガ</v>
      </c>
      <c r="S171" s="152" t="str">
        <f>MF1図鑑!D157</f>
        <v>プラント</v>
      </c>
      <c r="T171" s="152" t="str">
        <f t="shared" si="5"/>
        <v>ナーガ×プラント</v>
      </c>
    </row>
    <row r="172" spans="17:20" x14ac:dyDescent="0.15">
      <c r="Q172" s="152" t="str">
        <f>MF1図鑑!B158</f>
        <v>カリビアン</v>
      </c>
      <c r="R172" s="152" t="str">
        <f>MF1図鑑!C158</f>
        <v>ナーガ</v>
      </c>
      <c r="S172" s="152" t="str">
        <f>MF1図鑑!D158</f>
        <v>？？？</v>
      </c>
      <c r="T172" s="152" t="str">
        <f t="shared" si="5"/>
        <v>ナーガ×？？？</v>
      </c>
    </row>
    <row r="173" spans="17:20" x14ac:dyDescent="0.15">
      <c r="Q173" s="152" t="str">
        <f>MF1図鑑!B159</f>
        <v>セイラー</v>
      </c>
      <c r="R173" s="152" t="str">
        <f>MF1図鑑!C159</f>
        <v>ナーガ</v>
      </c>
      <c r="S173" s="152" t="str">
        <f>MF1図鑑!D159</f>
        <v>？？？</v>
      </c>
      <c r="T173" s="152" t="str">
        <f t="shared" si="5"/>
        <v>ナーガ×？？？</v>
      </c>
    </row>
    <row r="174" spans="17:20" x14ac:dyDescent="0.15">
      <c r="Q174" s="152" t="str">
        <f>MF1図鑑!B160</f>
        <v>ウロコクサ</v>
      </c>
      <c r="R174" s="152" t="str">
        <f>MF1図鑑!C160</f>
        <v>プラント</v>
      </c>
      <c r="S174" s="152" t="str">
        <f>MF1図鑑!D160</f>
        <v>ディノ</v>
      </c>
      <c r="T174" s="152" t="str">
        <f t="shared" si="5"/>
        <v>プラント×ディノ</v>
      </c>
    </row>
    <row r="175" spans="17:20" x14ac:dyDescent="0.15">
      <c r="Q175" s="152" t="str">
        <f>MF1図鑑!B161</f>
        <v>ガンセキソウ</v>
      </c>
      <c r="R175" s="152" t="str">
        <f>MF1図鑑!C161</f>
        <v>プラント</v>
      </c>
      <c r="S175" s="152" t="str">
        <f>MF1図鑑!D161</f>
        <v>ゴーレム</v>
      </c>
      <c r="T175" s="152" t="str">
        <f t="shared" si="5"/>
        <v>プラント×ゴーレム</v>
      </c>
    </row>
    <row r="176" spans="17:20" x14ac:dyDescent="0.15">
      <c r="Q176" s="152" t="str">
        <f>MF1図鑑!B162</f>
        <v>ブルーフラワー</v>
      </c>
      <c r="R176" s="152" t="str">
        <f>MF1図鑑!C162</f>
        <v>プラント</v>
      </c>
      <c r="S176" s="152" t="str">
        <f>MF1図鑑!D162</f>
        <v>ライガー</v>
      </c>
      <c r="T176" s="152" t="str">
        <f t="shared" si="5"/>
        <v>プラント×ライガー</v>
      </c>
    </row>
    <row r="177" spans="17:20" x14ac:dyDescent="0.15">
      <c r="Q177" s="152" t="str">
        <f>MF1図鑑!B163</f>
        <v>ベニヒメソウ</v>
      </c>
      <c r="R177" s="152" t="str">
        <f>MF1図鑑!C163</f>
        <v>プラント</v>
      </c>
      <c r="S177" s="152" t="str">
        <f>MF1図鑑!D163</f>
        <v>ピクシー</v>
      </c>
      <c r="T177" s="152" t="str">
        <f t="shared" si="5"/>
        <v>プラント×ピクシー</v>
      </c>
    </row>
    <row r="178" spans="17:20" x14ac:dyDescent="0.15">
      <c r="Q178" s="152" t="str">
        <f>MF1図鑑!B164</f>
        <v>ウスバカゲソウ</v>
      </c>
      <c r="R178" s="152" t="str">
        <f>MF1図鑑!C164</f>
        <v>プラント</v>
      </c>
      <c r="S178" s="152" t="str">
        <f>MF1図鑑!D164</f>
        <v>ワーム</v>
      </c>
      <c r="T178" s="152" t="str">
        <f t="shared" si="5"/>
        <v>プラント×ワーム</v>
      </c>
    </row>
    <row r="179" spans="17:20" x14ac:dyDescent="0.15">
      <c r="Q179" s="152" t="str">
        <f>MF1図鑑!B165</f>
        <v>オボロゲソウ</v>
      </c>
      <c r="R179" s="152" t="str">
        <f>MF1図鑑!C165</f>
        <v>プラント</v>
      </c>
      <c r="S179" s="152" t="str">
        <f>MF1図鑑!D165</f>
        <v>ゲル</v>
      </c>
      <c r="T179" s="152" t="str">
        <f t="shared" si="5"/>
        <v>プラント×ゲル</v>
      </c>
    </row>
    <row r="180" spans="17:20" x14ac:dyDescent="0.15">
      <c r="Q180" s="152" t="str">
        <f>MF1図鑑!B166</f>
        <v>ヒネクレソウ</v>
      </c>
      <c r="R180" s="152" t="str">
        <f>MF1図鑑!C166</f>
        <v>プラント</v>
      </c>
      <c r="S180" s="152" t="str">
        <f>MF1図鑑!D166</f>
        <v>スエゾー</v>
      </c>
      <c r="T180" s="152" t="str">
        <f t="shared" si="5"/>
        <v>プラント×スエゾー</v>
      </c>
    </row>
    <row r="181" spans="17:20" x14ac:dyDescent="0.15">
      <c r="Q181" s="152" t="str">
        <f>MF1図鑑!B167</f>
        <v>ウサギソウ</v>
      </c>
      <c r="R181" s="152" t="str">
        <f>MF1図鑑!C167</f>
        <v>プラント</v>
      </c>
      <c r="S181" s="152" t="str">
        <f>MF1図鑑!D167</f>
        <v>ハム</v>
      </c>
      <c r="T181" s="152" t="str">
        <f t="shared" si="5"/>
        <v>プラント×ハム</v>
      </c>
    </row>
    <row r="182" spans="17:20" x14ac:dyDescent="0.15">
      <c r="Q182" s="152" t="str">
        <f>MF1図鑑!B168</f>
        <v>キンプンソウ</v>
      </c>
      <c r="R182" s="152" t="str">
        <f>MF1図鑑!C168</f>
        <v>プラント</v>
      </c>
      <c r="S182" s="152" t="str">
        <f>MF1図鑑!D168</f>
        <v>ガリ</v>
      </c>
      <c r="T182" s="152" t="str">
        <f t="shared" si="5"/>
        <v>プラント×ガリ</v>
      </c>
    </row>
    <row r="183" spans="17:20" x14ac:dyDescent="0.15">
      <c r="Q183" s="152" t="str">
        <f>MF1図鑑!B169</f>
        <v>モノクロッカス</v>
      </c>
      <c r="R183" s="152" t="str">
        <f>MF1図鑑!C169</f>
        <v>プラント</v>
      </c>
      <c r="S183" s="152" t="str">
        <f>MF1図鑑!D169</f>
        <v>モノリス</v>
      </c>
      <c r="T183" s="152" t="str">
        <f t="shared" si="5"/>
        <v>プラント×モノリス</v>
      </c>
    </row>
    <row r="184" spans="17:20" x14ac:dyDescent="0.15">
      <c r="Q184" s="152" t="str">
        <f>MF1図鑑!B170</f>
        <v>ジャアクソウ</v>
      </c>
      <c r="R184" s="152" t="str">
        <f>MF1図鑑!C170</f>
        <v>プラント</v>
      </c>
      <c r="S184" s="152" t="str">
        <f>MF1図鑑!D170</f>
        <v>ナーガ</v>
      </c>
      <c r="T184" s="152" t="str">
        <f t="shared" si="5"/>
        <v>プラント×ナーガ</v>
      </c>
    </row>
    <row r="185" spans="17:20" x14ac:dyDescent="0.15">
      <c r="Q185" s="152" t="str">
        <f>MF1図鑑!B171</f>
        <v>プラント</v>
      </c>
      <c r="R185" s="152" t="str">
        <f>MF1図鑑!C171</f>
        <v>プラント</v>
      </c>
      <c r="S185" s="152" t="str">
        <f>MF1図鑑!D171</f>
        <v>プラント</v>
      </c>
      <c r="T185" s="152" t="str">
        <f t="shared" si="5"/>
        <v>プラント×プラント</v>
      </c>
    </row>
    <row r="186" spans="17:20" x14ac:dyDescent="0.15">
      <c r="Q186" s="152" t="str">
        <f>MF1図鑑!B172</f>
        <v>トカイノハナ</v>
      </c>
      <c r="R186" s="152" t="str">
        <f>MF1図鑑!C172</f>
        <v>プラント</v>
      </c>
      <c r="S186" s="152" t="str">
        <f>MF1図鑑!D172</f>
        <v>？？？</v>
      </c>
      <c r="T186" s="152" t="str">
        <f t="shared" si="5"/>
        <v>プラント×？？？</v>
      </c>
    </row>
    <row r="187" spans="17:20" x14ac:dyDescent="0.15">
      <c r="Q187" s="152" t="str">
        <f>MF1図鑑!B173</f>
        <v>ボンサイ</v>
      </c>
      <c r="R187" s="152" t="str">
        <f>MF1図鑑!C173</f>
        <v>プラント</v>
      </c>
      <c r="S187" s="152" t="str">
        <f>MF1図鑑!D173</f>
        <v>？？？</v>
      </c>
      <c r="T187" s="152" t="str">
        <f t="shared" si="5"/>
        <v>プラント×？？？</v>
      </c>
    </row>
    <row r="188" spans="17:20" x14ac:dyDescent="0.15">
      <c r="Q188" s="152" t="str">
        <f>MF1図鑑!B174</f>
        <v>ジハード</v>
      </c>
      <c r="R188" s="152" t="str">
        <f>MF1図鑑!C174</f>
        <v>ドラゴン</v>
      </c>
      <c r="S188" s="152" t="str">
        <f>MF1図鑑!D174</f>
        <v>ゴーレム</v>
      </c>
      <c r="T188" s="152" t="str">
        <f t="shared" si="5"/>
        <v>ドラゴン×ゴーレム</v>
      </c>
    </row>
    <row r="189" spans="17:20" x14ac:dyDescent="0.15">
      <c r="Q189" s="152" t="str">
        <f>MF1図鑑!B175</f>
        <v>ガリエル</v>
      </c>
      <c r="R189" s="152" t="str">
        <f>MF1図鑑!C175</f>
        <v>ドラゴン</v>
      </c>
      <c r="S189" s="152" t="str">
        <f>MF1図鑑!D175</f>
        <v>ガリ</v>
      </c>
      <c r="T189" s="152" t="str">
        <f t="shared" si="5"/>
        <v>ドラゴン×ガリ</v>
      </c>
    </row>
    <row r="190" spans="17:20" x14ac:dyDescent="0.15">
      <c r="Q190" s="152" t="str">
        <f>MF1図鑑!B176</f>
        <v>ラグナロックス</v>
      </c>
      <c r="R190" s="152" t="str">
        <f>MF1図鑑!C176</f>
        <v>ドラゴン</v>
      </c>
      <c r="S190" s="152" t="str">
        <f>MF1図鑑!D176</f>
        <v>モノリス</v>
      </c>
      <c r="T190" s="152" t="str">
        <f t="shared" si="5"/>
        <v>ドラゴン×モノリス</v>
      </c>
    </row>
    <row r="191" spans="17:20" x14ac:dyDescent="0.15">
      <c r="Q191" s="152" t="str">
        <f>MF1図鑑!B177</f>
        <v>ドラゴン</v>
      </c>
      <c r="R191" s="152" t="str">
        <f>MF1図鑑!C177</f>
        <v>ドラゴン</v>
      </c>
      <c r="S191" s="152" t="str">
        <f>MF1図鑑!D177</f>
        <v>ドラゴン</v>
      </c>
      <c r="T191" s="152" t="str">
        <f t="shared" si="5"/>
        <v>ドラゴン×ドラゴン</v>
      </c>
    </row>
    <row r="192" spans="17:20" x14ac:dyDescent="0.15">
      <c r="Q192" s="152" t="str">
        <f>MF1図鑑!B178</f>
        <v>テクノドラゴン</v>
      </c>
      <c r="R192" s="152" t="str">
        <f>MF1図鑑!C178</f>
        <v>ドラゴン</v>
      </c>
      <c r="S192" s="152" t="str">
        <f>MF1図鑑!D178</f>
        <v>ヘンガー</v>
      </c>
      <c r="T192" s="152" t="str">
        <f t="shared" si="5"/>
        <v>ドラゴン×ヘンガー</v>
      </c>
    </row>
    <row r="193" spans="17:20" x14ac:dyDescent="0.15">
      <c r="Q193" s="152" t="str">
        <f>MF1図鑑!B179</f>
        <v>アポカリプス</v>
      </c>
      <c r="R193" s="152" t="str">
        <f>MF1図鑑!C179</f>
        <v>ドラゴン</v>
      </c>
      <c r="S193" s="152" t="str">
        <f>MF1図鑑!D179</f>
        <v>？？？</v>
      </c>
      <c r="T193" s="152" t="str">
        <f t="shared" si="5"/>
        <v>ドラゴン×？？？</v>
      </c>
    </row>
    <row r="194" spans="17:20" x14ac:dyDescent="0.15">
      <c r="Q194" s="152" t="str">
        <f>MF1図鑑!B180</f>
        <v>スエゾーマニア</v>
      </c>
      <c r="R194" s="152" t="str">
        <f>MF1図鑑!C180</f>
        <v>マジン</v>
      </c>
      <c r="S194" s="152" t="str">
        <f>MF1図鑑!D180</f>
        <v>スエゾー</v>
      </c>
      <c r="T194" s="152" t="str">
        <f t="shared" si="5"/>
        <v>マジン×スエゾー</v>
      </c>
    </row>
    <row r="195" spans="17:20" x14ac:dyDescent="0.15">
      <c r="Q195" s="152" t="str">
        <f>MF1図鑑!B181</f>
        <v>ガデューカ</v>
      </c>
      <c r="R195" s="152" t="str">
        <f>MF1図鑑!C181</f>
        <v>マジン</v>
      </c>
      <c r="S195" s="152" t="str">
        <f>MF1図鑑!D181</f>
        <v>ナーガ</v>
      </c>
      <c r="T195" s="152" t="str">
        <f t="shared" si="5"/>
        <v>マジン×ナーガ</v>
      </c>
    </row>
    <row r="196" spans="17:20" x14ac:dyDescent="0.15">
      <c r="Q196" s="152" t="str">
        <f>MF1図鑑!B182</f>
        <v>クロロマン</v>
      </c>
      <c r="R196" s="152" t="str">
        <f>MF1図鑑!C182</f>
        <v>マジン</v>
      </c>
      <c r="S196" s="152" t="str">
        <f>MF1図鑑!D182</f>
        <v>プラント</v>
      </c>
      <c r="T196" s="152" t="str">
        <f t="shared" si="5"/>
        <v>マジン×プラント</v>
      </c>
    </row>
    <row r="197" spans="17:20" x14ac:dyDescent="0.15">
      <c r="Q197" s="152" t="str">
        <f>MF1図鑑!B183</f>
        <v>マジン</v>
      </c>
      <c r="R197" s="152" t="str">
        <f>MF1図鑑!C183</f>
        <v>マジン</v>
      </c>
      <c r="S197" s="152" t="str">
        <f>MF1図鑑!D183</f>
        <v>マジン</v>
      </c>
      <c r="T197" s="152" t="str">
        <f t="shared" si="5"/>
        <v>マジン×マジン</v>
      </c>
    </row>
    <row r="198" spans="17:20" x14ac:dyDescent="0.15">
      <c r="Q198" s="152" t="str">
        <f>MF1図鑑!B184</f>
        <v>ガトリングブロー</v>
      </c>
      <c r="R198" s="152" t="str">
        <f>MF1図鑑!C184</f>
        <v>マジン</v>
      </c>
      <c r="S198" s="152" t="str">
        <f>MF1図鑑!D184</f>
        <v>ヘンガー</v>
      </c>
      <c r="T198" s="152" t="str">
        <f t="shared" si="5"/>
        <v>マジン×ヘンガー</v>
      </c>
    </row>
    <row r="199" spans="17:20" x14ac:dyDescent="0.15">
      <c r="Q199" s="152" t="str">
        <f>MF1図鑑!B185</f>
        <v>アルデバラン</v>
      </c>
      <c r="R199" s="152" t="str">
        <f>MF1図鑑!C185</f>
        <v>マジン</v>
      </c>
      <c r="S199" s="152" t="str">
        <f>MF1図鑑!D185</f>
        <v>？？？</v>
      </c>
      <c r="T199" s="152" t="str">
        <f t="shared" si="5"/>
        <v>マジン×？？？</v>
      </c>
    </row>
    <row r="200" spans="17:20" x14ac:dyDescent="0.15">
      <c r="Q200" s="152" t="str">
        <f>MF1図鑑!B186</f>
        <v>ゾンビ</v>
      </c>
      <c r="R200" s="152" t="str">
        <f>MF1図鑑!C186</f>
        <v>マジン</v>
      </c>
      <c r="S200" s="152" t="str">
        <f>MF1図鑑!D186</f>
        <v>？？？</v>
      </c>
      <c r="T200" s="152" t="str">
        <f t="shared" si="5"/>
        <v>マジン×？？？</v>
      </c>
    </row>
    <row r="201" spans="17:20" x14ac:dyDescent="0.15">
      <c r="Q201" s="152" t="str">
        <f>MF1図鑑!B187</f>
        <v>ラストバンチョー</v>
      </c>
      <c r="R201" s="152" t="str">
        <f>MF1図鑑!C187</f>
        <v>マジン</v>
      </c>
      <c r="S201" s="152" t="str">
        <f>MF1図鑑!D187</f>
        <v>？？？</v>
      </c>
      <c r="T201" s="152" t="str">
        <f t="shared" si="5"/>
        <v>マジン×？？？</v>
      </c>
    </row>
    <row r="202" spans="17:20" x14ac:dyDescent="0.15">
      <c r="Q202" s="152" t="str">
        <f>MF1図鑑!B188</f>
        <v>オメガレックス</v>
      </c>
      <c r="R202" s="152" t="str">
        <f>MF1図鑑!C188</f>
        <v>ヘンガー</v>
      </c>
      <c r="S202" s="152" t="str">
        <f>MF1図鑑!D188</f>
        <v>ディノ</v>
      </c>
      <c r="T202" s="152" t="str">
        <f t="shared" si="5"/>
        <v>ヘンガー×ディノ</v>
      </c>
    </row>
    <row r="203" spans="17:20" x14ac:dyDescent="0.15">
      <c r="Q203" s="152" t="str">
        <f>MF1図鑑!B189</f>
        <v>ガイアー</v>
      </c>
      <c r="R203" s="152" t="str">
        <f>MF1図鑑!C189</f>
        <v>ヘンガー</v>
      </c>
      <c r="S203" s="152" t="str">
        <f>MF1図鑑!D189</f>
        <v>ゴーレム</v>
      </c>
      <c r="T203" s="152" t="str">
        <f t="shared" si="5"/>
        <v>ヘンガー×ゴーレム</v>
      </c>
    </row>
    <row r="204" spans="17:20" x14ac:dyDescent="0.15">
      <c r="Q204" s="152" t="str">
        <f>MF1図鑑!B190</f>
        <v>プロトメサイアー</v>
      </c>
      <c r="R204" s="152" t="str">
        <f>MF1図鑑!C190</f>
        <v>ヘンガー</v>
      </c>
      <c r="S204" s="152" t="str">
        <f>MF1図鑑!D190</f>
        <v>ガリ</v>
      </c>
      <c r="T204" s="152" t="str">
        <f t="shared" si="5"/>
        <v>ヘンガー×ガリ</v>
      </c>
    </row>
    <row r="205" spans="17:20" x14ac:dyDescent="0.15">
      <c r="Q205" s="152" t="str">
        <f>MF1図鑑!B191</f>
        <v>ダークヘンガー</v>
      </c>
      <c r="R205" s="152" t="str">
        <f>MF1図鑑!C191</f>
        <v>ヘンガー</v>
      </c>
      <c r="S205" s="152" t="str">
        <f>MF1図鑑!D191</f>
        <v>モノリス</v>
      </c>
      <c r="T205" s="152" t="str">
        <f t="shared" si="5"/>
        <v>ヘンガー×モノリス</v>
      </c>
    </row>
    <row r="206" spans="17:20" x14ac:dyDescent="0.15">
      <c r="Q206" s="152" t="str">
        <f>MF1図鑑!B192</f>
        <v>ヘンガー</v>
      </c>
      <c r="R206" s="152" t="str">
        <f>MF1図鑑!C192</f>
        <v>ヘンガー</v>
      </c>
      <c r="S206" s="152" t="str">
        <f>MF1図鑑!D192</f>
        <v>ヘンガー</v>
      </c>
      <c r="T206" s="152" t="str">
        <f t="shared" si="5"/>
        <v>ヘンガー×ヘンガー</v>
      </c>
    </row>
    <row r="207" spans="17:20" x14ac:dyDescent="0.15">
      <c r="Q207" s="152" t="str">
        <f>MF1図鑑!B193</f>
        <v>マグネティックス</v>
      </c>
      <c r="R207" s="152" t="str">
        <f>MF1図鑑!C193</f>
        <v>ヘンガー</v>
      </c>
      <c r="S207" s="152" t="str">
        <f>MF1図鑑!D193</f>
        <v>？？？</v>
      </c>
      <c r="T207" s="152" t="str">
        <f t="shared" si="5"/>
        <v>ヘンガー×？？？</v>
      </c>
    </row>
    <row r="208" spans="17:20" x14ac:dyDescent="0.15">
      <c r="Q208" s="152" t="str">
        <f>MF1図鑑!B194</f>
        <v>ワン</v>
      </c>
      <c r="R208" s="152" t="str">
        <f>MF1図鑑!C194</f>
        <v>ニャー</v>
      </c>
      <c r="S208" s="152" t="str">
        <f>MF1図鑑!D194</f>
        <v>ライガー</v>
      </c>
      <c r="T208" s="152" t="str">
        <f t="shared" si="5"/>
        <v>ニャー×ライガー</v>
      </c>
    </row>
    <row r="209" spans="17:20" x14ac:dyDescent="0.15">
      <c r="Q209" s="152" t="str">
        <f>MF1図鑑!B195</f>
        <v>ママニャー</v>
      </c>
      <c r="R209" s="152" t="str">
        <f>MF1図鑑!C195</f>
        <v>ニャー</v>
      </c>
      <c r="S209" s="152" t="str">
        <f>MF1図鑑!D195</f>
        <v>ピクシー</v>
      </c>
      <c r="T209" s="152" t="str">
        <f t="shared" si="5"/>
        <v>ニャー×ピクシー</v>
      </c>
    </row>
    <row r="210" spans="17:20" x14ac:dyDescent="0.15">
      <c r="Q210" s="152" t="str">
        <f>MF1図鑑!B196</f>
        <v>バスニャー</v>
      </c>
      <c r="R210" s="152" t="str">
        <f>MF1図鑑!C196</f>
        <v>ニャー</v>
      </c>
      <c r="S210" s="152" t="str">
        <f>MF1図鑑!D196</f>
        <v>ゲル</v>
      </c>
      <c r="T210" s="152" t="str">
        <f t="shared" si="5"/>
        <v>ニャー×ゲル</v>
      </c>
    </row>
    <row r="211" spans="17:20" x14ac:dyDescent="0.15">
      <c r="Q211" s="152" t="str">
        <f>MF1図鑑!B197</f>
        <v>ミミニャー</v>
      </c>
      <c r="R211" s="152" t="str">
        <f>MF1図鑑!C197</f>
        <v>ニャー</v>
      </c>
      <c r="S211" s="152" t="str">
        <f>MF1図鑑!D197</f>
        <v>ハム</v>
      </c>
      <c r="T211" s="152" t="str">
        <f t="shared" ref="T211:T232" si="6">R211&amp;"×"&amp;S211</f>
        <v>ニャー×ハム</v>
      </c>
    </row>
    <row r="212" spans="17:20" x14ac:dyDescent="0.15">
      <c r="Q212" s="152" t="str">
        <f>MF1図鑑!B198</f>
        <v>ニャー</v>
      </c>
      <c r="R212" s="152" t="str">
        <f>MF1図鑑!C198</f>
        <v>ニャー</v>
      </c>
      <c r="S212" s="152" t="str">
        <f>MF1図鑑!D198</f>
        <v>ニャー</v>
      </c>
      <c r="T212" s="152" t="str">
        <f t="shared" si="6"/>
        <v>ニャー×ニャー</v>
      </c>
    </row>
    <row r="213" spans="17:20" x14ac:dyDescent="0.15">
      <c r="Q213" s="152" t="str">
        <f>MF1図鑑!B199</f>
        <v>センシュ</v>
      </c>
      <c r="R213" s="152" t="str">
        <f>MF1図鑑!C199</f>
        <v>ニャー</v>
      </c>
      <c r="S213" s="152" t="str">
        <f>MF1図鑑!D199</f>
        <v>？？？</v>
      </c>
      <c r="T213" s="152" t="str">
        <f t="shared" si="6"/>
        <v>ニャー×？？？</v>
      </c>
    </row>
    <row r="214" spans="17:20" x14ac:dyDescent="0.15">
      <c r="Q214" s="152" t="str">
        <f>MF1図鑑!B200</f>
        <v>キング</v>
      </c>
      <c r="R214" s="152" t="str">
        <f>MF1図鑑!C200</f>
        <v>ニャー</v>
      </c>
      <c r="S214" s="152" t="str">
        <f>MF1図鑑!D200</f>
        <v>？？？</v>
      </c>
      <c r="T214" s="152" t="str">
        <f t="shared" si="6"/>
        <v>ニャー×？？？</v>
      </c>
    </row>
    <row r="215" spans="17:20" x14ac:dyDescent="0.15">
      <c r="Q215" s="152" t="str">
        <f>MF1図鑑!B201</f>
        <v>サンプラザ</v>
      </c>
      <c r="R215" s="152" t="str">
        <f>MF1図鑑!C201</f>
        <v>ニャー</v>
      </c>
      <c r="S215" s="152" t="str">
        <f>MF1図鑑!D201</f>
        <v>？？？</v>
      </c>
      <c r="T215" s="152" t="str">
        <f t="shared" si="6"/>
        <v>ニャー×？？？</v>
      </c>
    </row>
    <row r="216" spans="17:20" x14ac:dyDescent="0.15">
      <c r="Q216" s="152" t="str">
        <f>MF1図鑑!B202</f>
        <v>ラウロック</v>
      </c>
      <c r="R216" s="152" t="str">
        <f>MF1図鑑!C202</f>
        <v>ラウー</v>
      </c>
      <c r="S216" s="152" t="str">
        <f>MF1図鑑!D202</f>
        <v>ゴーレム</v>
      </c>
      <c r="T216" s="152" t="str">
        <f t="shared" si="6"/>
        <v>ラウー×ゴーレム</v>
      </c>
    </row>
    <row r="217" spans="17:20" x14ac:dyDescent="0.15">
      <c r="Q217" s="152" t="str">
        <f>MF1図鑑!B203</f>
        <v>ウッキー</v>
      </c>
      <c r="R217" s="152" t="str">
        <f>MF1図鑑!C203</f>
        <v>ラウー</v>
      </c>
      <c r="S217" s="152" t="str">
        <f>MF1図鑑!D203</f>
        <v>ハム</v>
      </c>
      <c r="T217" s="152" t="str">
        <f t="shared" si="6"/>
        <v>ラウー×ハム</v>
      </c>
    </row>
    <row r="218" spans="17:20" x14ac:dyDescent="0.15">
      <c r="Q218" s="152" t="str">
        <f>MF1図鑑!B204</f>
        <v>ボス</v>
      </c>
      <c r="R218" s="152" t="str">
        <f>MF1図鑑!C204</f>
        <v>ラウー</v>
      </c>
      <c r="S218" s="152" t="str">
        <f>MF1図鑑!D204</f>
        <v>ガリ</v>
      </c>
      <c r="T218" s="152" t="str">
        <f t="shared" si="6"/>
        <v>ラウー×ガリ</v>
      </c>
    </row>
    <row r="219" spans="17:20" x14ac:dyDescent="0.15">
      <c r="Q219" s="152" t="str">
        <f>MF1図鑑!B205</f>
        <v>ラウレシアン</v>
      </c>
      <c r="R219" s="152" t="str">
        <f>MF1図鑑!C205</f>
        <v>ラウー</v>
      </c>
      <c r="S219" s="152" t="str">
        <f>MF1図鑑!D205</f>
        <v>プラント</v>
      </c>
      <c r="T219" s="152" t="str">
        <f t="shared" si="6"/>
        <v>ラウー×プラント</v>
      </c>
    </row>
    <row r="220" spans="17:20" x14ac:dyDescent="0.15">
      <c r="Q220" s="152" t="str">
        <f>MF1図鑑!B206</f>
        <v>ラウー</v>
      </c>
      <c r="R220" s="152" t="str">
        <f>MF1図鑑!C206</f>
        <v>ラウー</v>
      </c>
      <c r="S220" s="152" t="str">
        <f>MF1図鑑!D206</f>
        <v>ラウー</v>
      </c>
      <c r="T220" s="152" t="str">
        <f t="shared" si="6"/>
        <v>ラウー×ラウー</v>
      </c>
    </row>
    <row r="221" spans="17:20" x14ac:dyDescent="0.15">
      <c r="Q221" s="152" t="str">
        <f>MF1図鑑!B207</f>
        <v>トガリア</v>
      </c>
      <c r="R221" s="152" t="str">
        <f>MF1図鑑!C207</f>
        <v>ラウー</v>
      </c>
      <c r="S221" s="152" t="str">
        <f>MF1図鑑!D207</f>
        <v>？？？</v>
      </c>
      <c r="T221" s="152" t="str">
        <f t="shared" si="6"/>
        <v>ラウー×？？？</v>
      </c>
    </row>
    <row r="222" spans="17:20" x14ac:dyDescent="0.15">
      <c r="Q222" s="152" t="str">
        <f>MF1図鑑!B208</f>
        <v>ムッキーニ</v>
      </c>
      <c r="R222" s="152" t="str">
        <f>MF1図鑑!C208</f>
        <v>ラウー</v>
      </c>
      <c r="S222" s="152" t="str">
        <f>MF1図鑑!D208</f>
        <v>？？？</v>
      </c>
      <c r="T222" s="152" t="str">
        <f t="shared" si="6"/>
        <v>ラウー×？？？</v>
      </c>
    </row>
    <row r="223" spans="17:20" x14ac:dyDescent="0.15">
      <c r="Q223" s="152" t="str">
        <f>MF1図鑑!B209</f>
        <v>オ・ヤージ</v>
      </c>
      <c r="R223" s="152" t="str">
        <f>MF1図鑑!C209</f>
        <v>ラウー</v>
      </c>
      <c r="S223" s="152" t="str">
        <f>MF1図鑑!D209</f>
        <v>？？？</v>
      </c>
      <c r="T223" s="152" t="str">
        <f t="shared" si="6"/>
        <v>ラウー×？？？</v>
      </c>
    </row>
    <row r="224" spans="17:20" x14ac:dyDescent="0.15">
      <c r="Q224" s="152" t="str">
        <f>MF1図鑑!B210</f>
        <v>ゴースト</v>
      </c>
      <c r="R224" s="152" t="str">
        <f>MF1図鑑!C210</f>
        <v>ゴースト</v>
      </c>
      <c r="S224" s="152" t="str">
        <f>MF1図鑑!D210</f>
        <v>ゴースト</v>
      </c>
      <c r="T224" s="152" t="str">
        <f t="shared" si="6"/>
        <v>ゴースト×ゴースト</v>
      </c>
    </row>
    <row r="225" spans="17:20" x14ac:dyDescent="0.15">
      <c r="Q225" s="152" t="str">
        <f>MF1図鑑!B211</f>
        <v>チョンマゲ</v>
      </c>
      <c r="R225" s="152" t="str">
        <f>MF1図鑑!C211</f>
        <v>ゴースト</v>
      </c>
      <c r="S225" s="152" t="str">
        <f>MF1図鑑!D211</f>
        <v>？？？</v>
      </c>
      <c r="T225" s="152" t="str">
        <f t="shared" si="6"/>
        <v>ゴースト×？？？</v>
      </c>
    </row>
    <row r="226" spans="17:20" x14ac:dyDescent="0.15">
      <c r="Q226" s="152" t="str">
        <f>MF1図鑑!B212</f>
        <v>ラクガキ</v>
      </c>
      <c r="R226" s="152" t="str">
        <f>MF1図鑑!C212</f>
        <v>ラクガキ</v>
      </c>
      <c r="S226" s="152" t="str">
        <f>MF1図鑑!D212</f>
        <v>ラクガキ</v>
      </c>
      <c r="T226" s="152" t="str">
        <f t="shared" si="6"/>
        <v>ラクガキ×ラクガキ</v>
      </c>
    </row>
    <row r="227" spans="17:20" x14ac:dyDescent="0.15">
      <c r="Q227" s="152" t="str">
        <f>MF1図鑑!B213</f>
        <v>ハエツキ</v>
      </c>
      <c r="R227" s="152" t="str">
        <f>MF1図鑑!C213</f>
        <v>ラクガキ</v>
      </c>
      <c r="S227" s="152" t="str">
        <f>MF1図鑑!D213</f>
        <v>？？？</v>
      </c>
      <c r="T227" s="152" t="str">
        <f t="shared" si="6"/>
        <v>ラクガキ×？？？</v>
      </c>
    </row>
    <row r="228" spans="17:20" x14ac:dyDescent="0.15">
      <c r="Q228" s="152" t="str">
        <f>MF1図鑑!B214</f>
        <v>ラクガキツー</v>
      </c>
      <c r="R228" s="152" t="str">
        <f>MF1図鑑!C214</f>
        <v>ラクガキ</v>
      </c>
      <c r="S228" s="152" t="str">
        <f>MF1図鑑!D214</f>
        <v>？？？</v>
      </c>
      <c r="T228" s="152" t="str">
        <f t="shared" si="6"/>
        <v>ラクガキ×？？？</v>
      </c>
    </row>
    <row r="229" spans="17:20" x14ac:dyDescent="0.15">
      <c r="Q229" s="152" t="str">
        <f>MF1図鑑!B215</f>
        <v>ナンゴクラクガキ</v>
      </c>
      <c r="R229" s="152" t="str">
        <f>MF1図鑑!C215</f>
        <v>ラクガキ</v>
      </c>
      <c r="S229" s="152" t="str">
        <f>MF1図鑑!D215</f>
        <v>？？？</v>
      </c>
      <c r="T229" s="152" t="str">
        <f t="shared" si="6"/>
        <v>ラクガキ×？？？</v>
      </c>
    </row>
    <row r="230" spans="17:20" x14ac:dyDescent="0.15">
      <c r="Q230" s="152" t="str">
        <f>MF1図鑑!B216</f>
        <v>ディスク</v>
      </c>
      <c r="R230" s="152" t="str">
        <f>MF1図鑑!C216</f>
        <v>ディスク</v>
      </c>
      <c r="S230" s="152" t="str">
        <f>MF1図鑑!D216</f>
        <v>ディスク</v>
      </c>
      <c r="T230" s="152" t="str">
        <f t="shared" si="6"/>
        <v>ディスク×ディスク</v>
      </c>
    </row>
    <row r="231" spans="17:20" x14ac:dyDescent="0.15">
      <c r="Q231" s="152" t="str">
        <f>MF1図鑑!B217</f>
        <v>ヴィゴール</v>
      </c>
      <c r="R231" s="152" t="str">
        <f>MF1図鑑!C217</f>
        <v>ディスク</v>
      </c>
      <c r="S231" s="152" t="str">
        <f>MF1図鑑!D217</f>
        <v>？？？</v>
      </c>
      <c r="T231" s="152" t="str">
        <f t="shared" si="6"/>
        <v>ディスク×？？？</v>
      </c>
    </row>
    <row r="232" spans="17:20" x14ac:dyDescent="0.15">
      <c r="Q232" s="152" t="str">
        <f>MF1図鑑!B218</f>
        <v>タイヤン</v>
      </c>
      <c r="R232" s="152" t="str">
        <f>MF1図鑑!C218</f>
        <v>ディスク</v>
      </c>
      <c r="S232" s="152" t="str">
        <f>MF1図鑑!D218</f>
        <v>？？？</v>
      </c>
      <c r="T232" s="152" t="str">
        <f t="shared" si="6"/>
        <v>ディスク×？？？</v>
      </c>
    </row>
  </sheetData>
  <sheetProtection sheet="1" objects="1"/>
  <phoneticPr fontId="6"/>
  <pageMargins left="0.75" right="0.75" top="1" bottom="1" header="0.51180555555555596" footer="0.5118055555555559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92"/>
  <sheetViews>
    <sheetView workbookViewId="0"/>
  </sheetViews>
  <sheetFormatPr defaultColWidth="9" defaultRowHeight="15.75" x14ac:dyDescent="0.15"/>
  <cols>
    <col min="1" max="1" width="2.25" style="137" customWidth="1"/>
    <col min="2" max="2" width="10.125" style="137" customWidth="1"/>
    <col min="3" max="16384" width="9" style="137"/>
  </cols>
  <sheetData>
    <row r="1" spans="1:15" x14ac:dyDescent="0.15">
      <c r="A1" s="138" t="s">
        <v>8</v>
      </c>
      <c r="B1" s="139"/>
      <c r="C1" s="139"/>
      <c r="D1" s="139"/>
      <c r="E1" s="139"/>
      <c r="F1" s="139"/>
      <c r="G1" s="139"/>
      <c r="H1" s="139"/>
      <c r="I1" s="139"/>
      <c r="J1" s="139"/>
      <c r="K1" s="139"/>
      <c r="L1" s="139"/>
      <c r="M1" s="139"/>
      <c r="N1" s="139"/>
      <c r="O1" s="147"/>
    </row>
    <row r="3" spans="1:15" x14ac:dyDescent="0.15">
      <c r="A3" s="138" t="s">
        <v>352</v>
      </c>
      <c r="B3" s="139"/>
      <c r="C3" s="139"/>
      <c r="D3" s="139"/>
      <c r="E3" s="139"/>
      <c r="F3" s="139"/>
      <c r="G3" s="139"/>
      <c r="H3" s="139"/>
      <c r="I3" s="139"/>
      <c r="J3" s="139"/>
      <c r="K3" s="139"/>
      <c r="L3" s="139"/>
      <c r="M3" s="139"/>
      <c r="N3" s="139"/>
      <c r="O3" s="147"/>
    </row>
    <row r="4" spans="1:15" x14ac:dyDescent="0.15">
      <c r="A4" s="140"/>
      <c r="B4" s="141" t="s">
        <v>353</v>
      </c>
      <c r="C4" s="142" t="s">
        <v>354</v>
      </c>
      <c r="D4" s="142"/>
      <c r="E4" s="142"/>
      <c r="F4" s="142"/>
      <c r="G4" s="142"/>
      <c r="H4" s="142"/>
      <c r="I4" s="142"/>
      <c r="J4" s="142"/>
      <c r="K4" s="142"/>
      <c r="L4" s="142"/>
      <c r="M4" s="142"/>
      <c r="N4" s="142"/>
      <c r="O4" s="148"/>
    </row>
    <row r="5" spans="1:15" x14ac:dyDescent="0.15">
      <c r="A5" s="140"/>
      <c r="B5" s="141" t="s">
        <v>353</v>
      </c>
      <c r="C5" s="142" t="s">
        <v>355</v>
      </c>
      <c r="D5" s="142"/>
      <c r="E5" s="142"/>
      <c r="F5" s="142"/>
      <c r="G5" s="142"/>
      <c r="H5" s="142"/>
      <c r="I5" s="142"/>
      <c r="J5" s="142"/>
      <c r="K5" s="142"/>
      <c r="L5" s="142"/>
      <c r="M5" s="142"/>
      <c r="N5" s="142"/>
      <c r="O5" s="148"/>
    </row>
    <row r="6" spans="1:15" x14ac:dyDescent="0.15">
      <c r="A6" s="140"/>
      <c r="B6" s="141" t="s">
        <v>356</v>
      </c>
      <c r="C6" s="142" t="s">
        <v>357</v>
      </c>
      <c r="D6" s="142"/>
      <c r="E6" s="142"/>
      <c r="F6" s="142"/>
      <c r="G6" s="142"/>
      <c r="H6" s="142"/>
      <c r="I6" s="142"/>
      <c r="J6" s="142"/>
      <c r="K6" s="142"/>
      <c r="L6" s="142"/>
      <c r="M6" s="142"/>
      <c r="N6" s="142"/>
      <c r="O6" s="148"/>
    </row>
    <row r="7" spans="1:15" x14ac:dyDescent="0.15">
      <c r="A7" s="140"/>
      <c r="B7" s="141"/>
      <c r="C7" s="142" t="s">
        <v>358</v>
      </c>
      <c r="D7" s="142"/>
      <c r="E7" s="142"/>
      <c r="F7" s="142"/>
      <c r="G7" s="142"/>
      <c r="H7" s="142"/>
      <c r="I7" s="142"/>
      <c r="J7" s="142"/>
      <c r="K7" s="142"/>
      <c r="L7" s="142"/>
      <c r="M7" s="142"/>
      <c r="N7" s="142"/>
      <c r="O7" s="148"/>
    </row>
    <row r="8" spans="1:15" x14ac:dyDescent="0.15">
      <c r="A8" s="140"/>
      <c r="B8" s="141"/>
      <c r="C8" s="142" t="s">
        <v>359</v>
      </c>
      <c r="D8" s="142"/>
      <c r="E8" s="142"/>
      <c r="F8" s="142"/>
      <c r="G8" s="142"/>
      <c r="H8" s="142"/>
      <c r="I8" s="142"/>
      <c r="J8" s="142"/>
      <c r="K8" s="142"/>
      <c r="L8" s="142"/>
      <c r="M8" s="142"/>
      <c r="N8" s="142"/>
      <c r="O8" s="148"/>
    </row>
    <row r="9" spans="1:15" x14ac:dyDescent="0.15">
      <c r="A9" s="140"/>
      <c r="B9" s="141" t="s">
        <v>360</v>
      </c>
      <c r="C9" s="142" t="s">
        <v>361</v>
      </c>
      <c r="D9" s="142"/>
      <c r="E9" s="142"/>
      <c r="F9" s="142"/>
      <c r="G9" s="142"/>
      <c r="H9" s="142"/>
      <c r="I9" s="142"/>
      <c r="J9" s="142"/>
      <c r="K9" s="142"/>
      <c r="L9" s="142"/>
      <c r="M9" s="142"/>
      <c r="N9" s="142"/>
      <c r="O9" s="148"/>
    </row>
    <row r="10" spans="1:15" x14ac:dyDescent="0.15">
      <c r="A10" s="140"/>
      <c r="B10" s="141"/>
      <c r="C10" s="142" t="s">
        <v>362</v>
      </c>
      <c r="D10" s="142"/>
      <c r="E10" s="142"/>
      <c r="F10" s="142"/>
      <c r="G10" s="142"/>
      <c r="H10" s="142"/>
      <c r="I10" s="142"/>
      <c r="J10" s="142"/>
      <c r="K10" s="142"/>
      <c r="L10" s="142"/>
      <c r="M10" s="142"/>
      <c r="N10" s="142"/>
      <c r="O10" s="148"/>
    </row>
    <row r="11" spans="1:15" x14ac:dyDescent="0.15">
      <c r="A11" s="140"/>
      <c r="B11" s="143"/>
      <c r="C11" s="144"/>
      <c r="D11" s="144"/>
      <c r="E11" s="144"/>
      <c r="F11" s="144"/>
      <c r="G11" s="144"/>
      <c r="H11" s="144"/>
      <c r="I11" s="144"/>
      <c r="J11" s="144"/>
      <c r="K11" s="144"/>
      <c r="L11" s="144"/>
      <c r="M11" s="144"/>
      <c r="N11" s="144"/>
      <c r="O11" s="149"/>
    </row>
    <row r="12" spans="1:15" x14ac:dyDescent="0.15">
      <c r="A12" s="138" t="s">
        <v>363</v>
      </c>
      <c r="B12" s="139"/>
      <c r="C12" s="139"/>
      <c r="D12" s="139"/>
      <c r="E12" s="139"/>
      <c r="F12" s="139"/>
      <c r="G12" s="139"/>
      <c r="H12" s="139"/>
      <c r="I12" s="139"/>
      <c r="J12" s="139"/>
      <c r="K12" s="139"/>
      <c r="L12" s="139"/>
      <c r="M12" s="139"/>
      <c r="N12" s="139"/>
      <c r="O12" s="147"/>
    </row>
    <row r="13" spans="1:15" x14ac:dyDescent="0.15">
      <c r="A13" s="140"/>
      <c r="B13" s="141" t="s">
        <v>360</v>
      </c>
      <c r="C13" s="142" t="s">
        <v>364</v>
      </c>
      <c r="D13" s="142"/>
      <c r="E13" s="142"/>
      <c r="F13" s="142"/>
      <c r="G13" s="142"/>
      <c r="H13" s="142"/>
      <c r="I13" s="142"/>
      <c r="J13" s="142"/>
      <c r="K13" s="142"/>
      <c r="L13" s="142"/>
      <c r="M13" s="142"/>
      <c r="N13" s="142"/>
      <c r="O13" s="148"/>
    </row>
    <row r="14" spans="1:15" x14ac:dyDescent="0.15">
      <c r="A14" s="140"/>
      <c r="B14" s="141"/>
      <c r="C14" s="244" t="s">
        <v>609</v>
      </c>
      <c r="D14" s="142"/>
      <c r="E14" s="142"/>
      <c r="F14" s="142"/>
      <c r="G14" s="142"/>
      <c r="H14" s="142"/>
      <c r="I14" s="142"/>
      <c r="J14" s="142"/>
      <c r="K14" s="142"/>
      <c r="L14" s="142"/>
      <c r="M14" s="142"/>
      <c r="N14" s="142"/>
      <c r="O14" s="148"/>
    </row>
    <row r="15" spans="1:15" x14ac:dyDescent="0.15">
      <c r="A15" s="140"/>
      <c r="B15" s="141"/>
      <c r="C15" s="244" t="s">
        <v>610</v>
      </c>
      <c r="D15" s="142"/>
      <c r="E15" s="142"/>
      <c r="F15" s="142"/>
      <c r="G15" s="142"/>
      <c r="H15" s="142"/>
      <c r="I15" s="142"/>
      <c r="J15" s="142"/>
      <c r="K15" s="142"/>
      <c r="L15" s="142"/>
      <c r="M15" s="142"/>
      <c r="N15" s="142"/>
      <c r="O15" s="148"/>
    </row>
    <row r="16" spans="1:15" x14ac:dyDescent="0.15">
      <c r="A16" s="140"/>
      <c r="B16" s="141" t="s">
        <v>360</v>
      </c>
      <c r="C16" s="244" t="s">
        <v>608</v>
      </c>
      <c r="D16" s="142"/>
      <c r="E16" s="142"/>
      <c r="F16" s="142"/>
      <c r="G16" s="142"/>
      <c r="H16" s="142"/>
      <c r="I16" s="142"/>
      <c r="J16" s="142"/>
      <c r="K16" s="142"/>
      <c r="L16" s="142"/>
      <c r="M16" s="142"/>
      <c r="N16" s="142"/>
      <c r="O16" s="148"/>
    </row>
    <row r="17" spans="1:15" x14ac:dyDescent="0.15">
      <c r="A17" s="145"/>
      <c r="B17" s="143"/>
      <c r="C17" s="144"/>
      <c r="D17" s="144"/>
      <c r="E17" s="144"/>
      <c r="F17" s="144"/>
      <c r="G17" s="144"/>
      <c r="H17" s="144"/>
      <c r="I17" s="144"/>
      <c r="J17" s="144"/>
      <c r="K17" s="144"/>
      <c r="L17" s="144"/>
      <c r="M17" s="144"/>
      <c r="N17" s="144"/>
      <c r="O17" s="149"/>
    </row>
    <row r="20" spans="1:15" x14ac:dyDescent="0.15">
      <c r="A20" s="138" t="s">
        <v>293</v>
      </c>
      <c r="B20" s="139"/>
      <c r="C20" s="139"/>
      <c r="D20" s="139"/>
      <c r="E20" s="139"/>
      <c r="F20" s="139"/>
      <c r="G20" s="139"/>
      <c r="H20" s="139"/>
      <c r="I20" s="139"/>
      <c r="J20" s="139"/>
      <c r="K20" s="139"/>
      <c r="L20" s="139"/>
      <c r="M20" s="139"/>
      <c r="N20" s="139"/>
      <c r="O20" s="147"/>
    </row>
    <row r="21" spans="1:15" x14ac:dyDescent="0.15">
      <c r="A21" s="140"/>
      <c r="B21" s="141" t="s">
        <v>353</v>
      </c>
      <c r="C21" s="142" t="s">
        <v>365</v>
      </c>
      <c r="D21" s="142"/>
      <c r="E21" s="142"/>
      <c r="F21" s="142"/>
      <c r="G21" s="142"/>
      <c r="H21" s="142"/>
      <c r="I21" s="142"/>
      <c r="J21" s="142"/>
      <c r="K21" s="142"/>
      <c r="L21" s="142"/>
      <c r="M21" s="142"/>
      <c r="N21" s="142"/>
      <c r="O21" s="148"/>
    </row>
    <row r="22" spans="1:15" x14ac:dyDescent="0.15">
      <c r="A22" s="140"/>
      <c r="B22" s="141" t="s">
        <v>366</v>
      </c>
      <c r="C22" s="142" t="s">
        <v>367</v>
      </c>
      <c r="D22" s="142"/>
      <c r="E22" s="142"/>
      <c r="F22" s="142"/>
      <c r="G22" s="142"/>
      <c r="H22" s="142"/>
      <c r="I22" s="142"/>
      <c r="J22" s="142"/>
      <c r="K22" s="142"/>
      <c r="L22" s="142"/>
      <c r="M22" s="142"/>
      <c r="N22" s="142"/>
      <c r="O22" s="148"/>
    </row>
    <row r="23" spans="1:15" x14ac:dyDescent="0.15">
      <c r="A23" s="140"/>
      <c r="B23" s="141" t="s">
        <v>368</v>
      </c>
      <c r="C23" s="142" t="s">
        <v>369</v>
      </c>
      <c r="D23" s="142"/>
      <c r="E23" s="142"/>
      <c r="F23" s="142"/>
      <c r="G23" s="142"/>
      <c r="H23" s="142"/>
      <c r="I23" s="142"/>
      <c r="J23" s="142"/>
      <c r="K23" s="142"/>
      <c r="L23" s="142"/>
      <c r="M23" s="142"/>
      <c r="N23" s="142"/>
      <c r="O23" s="148"/>
    </row>
    <row r="24" spans="1:15" x14ac:dyDescent="0.15">
      <c r="A24" s="140"/>
      <c r="B24" s="141" t="s">
        <v>370</v>
      </c>
      <c r="C24" s="142" t="s">
        <v>371</v>
      </c>
      <c r="D24" s="142"/>
      <c r="E24" s="142"/>
      <c r="F24" s="142"/>
      <c r="G24" s="142"/>
      <c r="H24" s="142"/>
      <c r="I24" s="142"/>
      <c r="J24" s="142"/>
      <c r="K24" s="142"/>
      <c r="L24" s="142"/>
      <c r="M24" s="142"/>
      <c r="N24" s="142"/>
      <c r="O24" s="148"/>
    </row>
    <row r="25" spans="1:15" x14ac:dyDescent="0.15">
      <c r="A25" s="140"/>
      <c r="B25" s="141" t="s">
        <v>360</v>
      </c>
      <c r="C25" s="142" t="s">
        <v>372</v>
      </c>
      <c r="D25" s="142"/>
      <c r="E25" s="142"/>
      <c r="F25" s="142"/>
      <c r="G25" s="142"/>
      <c r="H25" s="142"/>
      <c r="I25" s="142"/>
      <c r="J25" s="142"/>
      <c r="K25" s="142"/>
      <c r="L25" s="142"/>
      <c r="M25" s="142"/>
      <c r="N25" s="142"/>
      <c r="O25" s="148"/>
    </row>
    <row r="26" spans="1:15" x14ac:dyDescent="0.15">
      <c r="A26" s="140"/>
      <c r="B26" s="141"/>
      <c r="C26" s="142" t="s">
        <v>373</v>
      </c>
      <c r="D26" s="142"/>
      <c r="E26" s="142"/>
      <c r="F26" s="142"/>
      <c r="G26" s="142"/>
      <c r="H26" s="142"/>
      <c r="I26" s="142"/>
      <c r="J26" s="142"/>
      <c r="K26" s="142"/>
      <c r="L26" s="142"/>
      <c r="M26" s="142"/>
      <c r="N26" s="142"/>
      <c r="O26" s="148"/>
    </row>
    <row r="27" spans="1:15" x14ac:dyDescent="0.15">
      <c r="A27" s="145"/>
      <c r="B27" s="141"/>
      <c r="C27" s="142"/>
      <c r="D27" s="142"/>
      <c r="E27" s="142"/>
      <c r="F27" s="142"/>
      <c r="G27" s="142"/>
      <c r="H27" s="142"/>
      <c r="I27" s="142"/>
      <c r="J27" s="142"/>
      <c r="K27" s="142"/>
      <c r="L27" s="142"/>
      <c r="M27" s="142"/>
      <c r="N27" s="142"/>
      <c r="O27" s="148"/>
    </row>
    <row r="28" spans="1:15" x14ac:dyDescent="0.15">
      <c r="A28" s="138" t="s">
        <v>304</v>
      </c>
      <c r="B28" s="139"/>
      <c r="C28" s="139"/>
      <c r="D28" s="139"/>
      <c r="E28" s="139"/>
      <c r="F28" s="139"/>
      <c r="G28" s="139"/>
      <c r="H28" s="139"/>
      <c r="I28" s="139"/>
      <c r="J28" s="139"/>
      <c r="K28" s="139"/>
      <c r="L28" s="139"/>
      <c r="M28" s="139"/>
      <c r="N28" s="139"/>
      <c r="O28" s="147"/>
    </row>
    <row r="29" spans="1:15" x14ac:dyDescent="0.15">
      <c r="A29" s="146"/>
      <c r="B29" s="141" t="s">
        <v>353</v>
      </c>
      <c r="C29" s="142" t="s">
        <v>374</v>
      </c>
      <c r="D29" s="142"/>
      <c r="E29" s="142"/>
      <c r="F29" s="142"/>
      <c r="G29" s="142"/>
      <c r="H29" s="142"/>
      <c r="I29" s="142"/>
      <c r="J29" s="142"/>
      <c r="K29" s="142"/>
      <c r="L29" s="142"/>
      <c r="M29" s="142"/>
      <c r="N29" s="142"/>
      <c r="O29" s="148"/>
    </row>
    <row r="30" spans="1:15" x14ac:dyDescent="0.15">
      <c r="A30" s="140"/>
      <c r="B30" s="141" t="s">
        <v>366</v>
      </c>
      <c r="C30" s="142" t="s">
        <v>375</v>
      </c>
      <c r="D30" s="142"/>
      <c r="E30" s="142"/>
      <c r="F30" s="142"/>
      <c r="G30" s="142"/>
      <c r="H30" s="142"/>
      <c r="I30" s="142"/>
      <c r="J30" s="142"/>
      <c r="K30" s="142"/>
      <c r="L30" s="142"/>
      <c r="M30" s="142"/>
      <c r="N30" s="142"/>
      <c r="O30" s="148"/>
    </row>
    <row r="31" spans="1:15" x14ac:dyDescent="0.15">
      <c r="A31" s="140"/>
      <c r="B31" s="141" t="s">
        <v>368</v>
      </c>
      <c r="C31" s="142" t="s">
        <v>376</v>
      </c>
      <c r="D31" s="142"/>
      <c r="E31" s="142"/>
      <c r="F31" s="142"/>
      <c r="G31" s="142"/>
      <c r="H31" s="142"/>
      <c r="I31" s="142"/>
      <c r="J31" s="142"/>
      <c r="K31" s="142"/>
      <c r="L31" s="142"/>
      <c r="M31" s="142"/>
      <c r="N31" s="142"/>
      <c r="O31" s="148"/>
    </row>
    <row r="32" spans="1:15" x14ac:dyDescent="0.15">
      <c r="A32" s="140"/>
      <c r="B32" s="141" t="s">
        <v>370</v>
      </c>
      <c r="C32" s="142" t="s">
        <v>377</v>
      </c>
      <c r="D32" s="142"/>
      <c r="E32" s="142"/>
      <c r="F32" s="142"/>
      <c r="G32" s="142"/>
      <c r="H32" s="142"/>
      <c r="I32" s="142"/>
      <c r="J32" s="142"/>
      <c r="K32" s="142"/>
      <c r="L32" s="142"/>
      <c r="M32" s="142"/>
      <c r="N32" s="142"/>
      <c r="O32" s="148"/>
    </row>
    <row r="33" spans="1:15" x14ac:dyDescent="0.15">
      <c r="A33" s="140"/>
      <c r="B33" s="141" t="s">
        <v>360</v>
      </c>
      <c r="C33" s="142" t="s">
        <v>378</v>
      </c>
      <c r="D33" s="142"/>
      <c r="E33" s="142"/>
      <c r="F33" s="142"/>
      <c r="G33" s="142"/>
      <c r="H33" s="142"/>
      <c r="I33" s="142"/>
      <c r="J33" s="142"/>
      <c r="K33" s="142"/>
      <c r="L33" s="142"/>
      <c r="M33" s="142"/>
      <c r="N33" s="142"/>
      <c r="O33" s="148"/>
    </row>
    <row r="34" spans="1:15" x14ac:dyDescent="0.15">
      <c r="A34" s="140"/>
      <c r="B34" s="141"/>
      <c r="C34" s="244" t="s">
        <v>611</v>
      </c>
      <c r="D34" s="142"/>
      <c r="E34" s="142"/>
      <c r="F34" s="142"/>
      <c r="G34" s="142"/>
      <c r="H34" s="142"/>
      <c r="I34" s="142"/>
      <c r="J34" s="142"/>
      <c r="K34" s="142"/>
      <c r="L34" s="142"/>
      <c r="M34" s="142"/>
      <c r="N34" s="142"/>
      <c r="O34" s="148"/>
    </row>
    <row r="35" spans="1:15" x14ac:dyDescent="0.15">
      <c r="A35" s="145"/>
      <c r="B35" s="141"/>
      <c r="C35" s="142"/>
      <c r="D35" s="142"/>
      <c r="E35" s="142"/>
      <c r="F35" s="142"/>
      <c r="G35" s="142"/>
      <c r="H35" s="142"/>
      <c r="I35" s="142"/>
      <c r="J35" s="142"/>
      <c r="K35" s="142"/>
      <c r="L35" s="142"/>
      <c r="M35" s="142"/>
      <c r="N35" s="142"/>
      <c r="O35" s="148"/>
    </row>
    <row r="36" spans="1:15" x14ac:dyDescent="0.15">
      <c r="A36" s="138" t="s">
        <v>300</v>
      </c>
      <c r="B36" s="139"/>
      <c r="C36" s="139"/>
      <c r="D36" s="139"/>
      <c r="E36" s="139"/>
      <c r="F36" s="139"/>
      <c r="G36" s="139"/>
      <c r="H36" s="139"/>
      <c r="I36" s="139"/>
      <c r="J36" s="139"/>
      <c r="K36" s="139"/>
      <c r="L36" s="139"/>
      <c r="M36" s="139"/>
      <c r="N36" s="139"/>
      <c r="O36" s="147"/>
    </row>
    <row r="37" spans="1:15" x14ac:dyDescent="0.15">
      <c r="A37" s="146"/>
      <c r="B37" s="141" t="s">
        <v>353</v>
      </c>
      <c r="C37" s="142" t="s">
        <v>374</v>
      </c>
      <c r="D37" s="142"/>
      <c r="E37" s="142"/>
      <c r="F37" s="142"/>
      <c r="G37" s="142"/>
      <c r="H37" s="142"/>
      <c r="I37" s="142"/>
      <c r="J37" s="142"/>
      <c r="K37" s="142"/>
      <c r="L37" s="142"/>
      <c r="M37" s="142"/>
      <c r="N37" s="142"/>
      <c r="O37" s="148"/>
    </row>
    <row r="38" spans="1:15" x14ac:dyDescent="0.15">
      <c r="A38" s="140"/>
      <c r="B38" s="141" t="s">
        <v>353</v>
      </c>
      <c r="C38" s="142" t="s">
        <v>379</v>
      </c>
      <c r="D38" s="142"/>
      <c r="E38" s="142"/>
      <c r="F38" s="142"/>
      <c r="G38" s="142"/>
      <c r="H38" s="142"/>
      <c r="I38" s="142"/>
      <c r="J38" s="142"/>
      <c r="K38" s="142"/>
      <c r="L38" s="142"/>
      <c r="M38" s="142"/>
      <c r="N38" s="142"/>
      <c r="O38" s="148"/>
    </row>
    <row r="39" spans="1:15" x14ac:dyDescent="0.15">
      <c r="A39" s="140"/>
      <c r="B39" s="141" t="s">
        <v>366</v>
      </c>
      <c r="C39" s="142" t="s">
        <v>380</v>
      </c>
      <c r="D39" s="142"/>
      <c r="E39" s="142"/>
      <c r="F39" s="142"/>
      <c r="G39" s="142"/>
      <c r="H39" s="142"/>
      <c r="I39" s="142"/>
      <c r="J39" s="142"/>
      <c r="K39" s="142"/>
      <c r="L39" s="142"/>
      <c r="M39" s="142"/>
      <c r="N39" s="142"/>
      <c r="O39" s="148"/>
    </row>
    <row r="40" spans="1:15" x14ac:dyDescent="0.15">
      <c r="A40" s="140"/>
      <c r="B40" s="141" t="s">
        <v>368</v>
      </c>
      <c r="C40" s="142" t="s">
        <v>381</v>
      </c>
      <c r="D40" s="142"/>
      <c r="E40" s="142"/>
      <c r="F40" s="142"/>
      <c r="G40" s="142"/>
      <c r="H40" s="142"/>
      <c r="I40" s="142"/>
      <c r="J40" s="142"/>
      <c r="K40" s="142"/>
      <c r="L40" s="142"/>
      <c r="M40" s="142"/>
      <c r="N40" s="142"/>
      <c r="O40" s="148"/>
    </row>
    <row r="41" spans="1:15" x14ac:dyDescent="0.15">
      <c r="A41" s="140"/>
      <c r="B41" s="141" t="s">
        <v>382</v>
      </c>
      <c r="C41" s="142" t="s">
        <v>383</v>
      </c>
      <c r="D41" s="142"/>
      <c r="E41" s="142"/>
      <c r="F41" s="142"/>
      <c r="G41" s="142"/>
      <c r="H41" s="142"/>
      <c r="I41" s="142"/>
      <c r="J41" s="142"/>
      <c r="K41" s="142"/>
      <c r="L41" s="142"/>
      <c r="M41" s="142"/>
      <c r="N41" s="142"/>
      <c r="O41" s="148"/>
    </row>
    <row r="42" spans="1:15" x14ac:dyDescent="0.15">
      <c r="A42" s="140"/>
      <c r="B42" s="141"/>
      <c r="C42" s="142" t="s">
        <v>384</v>
      </c>
      <c r="D42" s="142"/>
      <c r="E42" s="142"/>
      <c r="F42" s="142"/>
      <c r="G42" s="142"/>
      <c r="H42" s="142"/>
      <c r="I42" s="142"/>
      <c r="J42" s="142"/>
      <c r="K42" s="142"/>
      <c r="L42" s="142"/>
      <c r="M42" s="142"/>
      <c r="N42" s="142"/>
      <c r="O42" s="148"/>
    </row>
    <row r="43" spans="1:15" x14ac:dyDescent="0.15">
      <c r="A43" s="140"/>
      <c r="B43" s="141" t="s">
        <v>385</v>
      </c>
      <c r="C43" s="142" t="s">
        <v>386</v>
      </c>
      <c r="D43" s="142"/>
      <c r="E43" s="142"/>
      <c r="F43" s="142"/>
      <c r="G43" s="142"/>
      <c r="H43" s="142"/>
      <c r="I43" s="142"/>
      <c r="J43" s="142"/>
      <c r="K43" s="142"/>
      <c r="L43" s="142"/>
      <c r="M43" s="142"/>
      <c r="N43" s="142"/>
      <c r="O43" s="148"/>
    </row>
    <row r="44" spans="1:15" x14ac:dyDescent="0.15">
      <c r="A44" s="140"/>
      <c r="B44" s="141"/>
      <c r="C44" s="142" t="s">
        <v>387</v>
      </c>
      <c r="D44" s="142"/>
      <c r="E44" s="142"/>
      <c r="F44" s="142"/>
      <c r="G44" s="142"/>
      <c r="H44" s="142"/>
      <c r="I44" s="142"/>
      <c r="J44" s="142"/>
      <c r="K44" s="142"/>
      <c r="L44" s="142"/>
      <c r="M44" s="142"/>
      <c r="N44" s="142"/>
      <c r="O44" s="148"/>
    </row>
    <row r="45" spans="1:15" x14ac:dyDescent="0.15">
      <c r="A45" s="140"/>
      <c r="B45" s="141" t="s">
        <v>388</v>
      </c>
      <c r="C45" s="142" t="s">
        <v>380</v>
      </c>
      <c r="D45" s="142"/>
      <c r="E45" s="142"/>
      <c r="F45" s="142"/>
      <c r="G45" s="142"/>
      <c r="H45" s="142"/>
      <c r="I45" s="142"/>
      <c r="J45" s="142"/>
      <c r="K45" s="142"/>
      <c r="L45" s="142"/>
      <c r="M45" s="142"/>
      <c r="N45" s="142"/>
      <c r="O45" s="148"/>
    </row>
    <row r="46" spans="1:15" x14ac:dyDescent="0.15">
      <c r="A46" s="140"/>
      <c r="B46" s="141" t="s">
        <v>389</v>
      </c>
      <c r="C46" s="142" t="s">
        <v>390</v>
      </c>
      <c r="D46" s="142"/>
      <c r="E46" s="142"/>
      <c r="F46" s="142"/>
      <c r="G46" s="142"/>
      <c r="H46" s="142"/>
      <c r="I46" s="142"/>
      <c r="J46" s="142"/>
      <c r="K46" s="142"/>
      <c r="L46" s="142"/>
      <c r="M46" s="142"/>
      <c r="N46" s="142"/>
      <c r="O46" s="148"/>
    </row>
    <row r="47" spans="1:15" x14ac:dyDescent="0.15">
      <c r="A47" s="140"/>
      <c r="B47" s="141" t="s">
        <v>370</v>
      </c>
      <c r="C47" s="142" t="s">
        <v>391</v>
      </c>
      <c r="D47" s="142"/>
      <c r="E47" s="142"/>
      <c r="F47" s="142"/>
      <c r="G47" s="142"/>
      <c r="H47" s="142"/>
      <c r="I47" s="142"/>
      <c r="J47" s="142"/>
      <c r="K47" s="142"/>
      <c r="L47" s="142"/>
      <c r="M47" s="142"/>
      <c r="N47" s="142"/>
      <c r="O47" s="148"/>
    </row>
    <row r="48" spans="1:15" x14ac:dyDescent="0.15">
      <c r="A48" s="140"/>
      <c r="B48" s="141" t="s">
        <v>360</v>
      </c>
      <c r="C48" s="142" t="s">
        <v>392</v>
      </c>
      <c r="D48" s="142"/>
      <c r="E48" s="142"/>
      <c r="F48" s="142"/>
      <c r="G48" s="142"/>
      <c r="H48" s="142"/>
      <c r="I48" s="142"/>
      <c r="J48" s="142"/>
      <c r="K48" s="142"/>
      <c r="L48" s="142"/>
      <c r="M48" s="142"/>
      <c r="N48" s="142"/>
      <c r="O48" s="148"/>
    </row>
    <row r="49" spans="1:15" x14ac:dyDescent="0.15">
      <c r="A49" s="140"/>
      <c r="B49" s="141"/>
      <c r="C49" s="142" t="s">
        <v>393</v>
      </c>
      <c r="D49" s="142"/>
      <c r="E49" s="142"/>
      <c r="F49" s="142"/>
      <c r="G49" s="142"/>
      <c r="H49" s="142"/>
      <c r="I49" s="142"/>
      <c r="J49" s="142"/>
      <c r="K49" s="142"/>
      <c r="L49" s="142"/>
      <c r="M49" s="142"/>
      <c r="N49" s="142"/>
      <c r="O49" s="148"/>
    </row>
    <row r="50" spans="1:15" x14ac:dyDescent="0.15">
      <c r="A50" s="145"/>
      <c r="B50" s="141"/>
      <c r="C50" s="142"/>
      <c r="D50" s="142"/>
      <c r="E50" s="142"/>
      <c r="F50" s="142"/>
      <c r="G50" s="142"/>
      <c r="H50" s="142"/>
      <c r="I50" s="142"/>
      <c r="J50" s="142"/>
      <c r="K50" s="142"/>
      <c r="L50" s="142"/>
      <c r="M50" s="142"/>
      <c r="N50" s="142"/>
      <c r="O50" s="148"/>
    </row>
    <row r="51" spans="1:15" x14ac:dyDescent="0.15">
      <c r="A51" s="138" t="s">
        <v>317</v>
      </c>
      <c r="B51" s="139"/>
      <c r="C51" s="139"/>
      <c r="D51" s="139"/>
      <c r="E51" s="139"/>
      <c r="F51" s="139"/>
      <c r="G51" s="139"/>
      <c r="H51" s="139"/>
      <c r="I51" s="139"/>
      <c r="J51" s="139"/>
      <c r="K51" s="139"/>
      <c r="L51" s="139"/>
      <c r="M51" s="139"/>
      <c r="N51" s="139"/>
      <c r="O51" s="147"/>
    </row>
    <row r="52" spans="1:15" x14ac:dyDescent="0.15">
      <c r="A52" s="146"/>
      <c r="B52" s="141" t="s">
        <v>353</v>
      </c>
      <c r="C52" s="142" t="s">
        <v>394</v>
      </c>
      <c r="D52" s="142"/>
      <c r="E52" s="142"/>
      <c r="F52" s="142"/>
      <c r="G52" s="142"/>
      <c r="H52" s="142"/>
      <c r="I52" s="142"/>
      <c r="J52" s="142"/>
      <c r="K52" s="142"/>
      <c r="L52" s="142"/>
      <c r="M52" s="142"/>
      <c r="N52" s="142"/>
      <c r="O52" s="148"/>
    </row>
    <row r="53" spans="1:15" x14ac:dyDescent="0.15">
      <c r="A53" s="140"/>
      <c r="B53" s="141" t="s">
        <v>353</v>
      </c>
      <c r="C53" s="142" t="s">
        <v>395</v>
      </c>
      <c r="D53" s="142"/>
      <c r="E53" s="142"/>
      <c r="F53" s="142"/>
      <c r="G53" s="142"/>
      <c r="H53" s="142"/>
      <c r="I53" s="142"/>
      <c r="J53" s="142"/>
      <c r="K53" s="142"/>
      <c r="L53" s="142"/>
      <c r="M53" s="142"/>
      <c r="N53" s="142"/>
      <c r="O53" s="148"/>
    </row>
    <row r="54" spans="1:15" x14ac:dyDescent="0.15">
      <c r="A54" s="140"/>
      <c r="B54" s="141" t="s">
        <v>353</v>
      </c>
      <c r="C54" s="142" t="s">
        <v>396</v>
      </c>
      <c r="D54" s="142"/>
      <c r="E54" s="142"/>
      <c r="F54" s="142"/>
      <c r="G54" s="142"/>
      <c r="H54" s="142"/>
      <c r="I54" s="142"/>
      <c r="J54" s="142"/>
      <c r="K54" s="142"/>
      <c r="L54" s="142"/>
      <c r="M54" s="142"/>
      <c r="N54" s="142"/>
      <c r="O54" s="148"/>
    </row>
    <row r="55" spans="1:15" x14ac:dyDescent="0.15">
      <c r="A55" s="140"/>
      <c r="B55" s="141" t="s">
        <v>366</v>
      </c>
      <c r="C55" s="142" t="s">
        <v>397</v>
      </c>
      <c r="D55" s="142"/>
      <c r="E55" s="142"/>
      <c r="F55" s="142"/>
      <c r="G55" s="142"/>
      <c r="H55" s="142"/>
      <c r="I55" s="142"/>
      <c r="J55" s="142"/>
      <c r="K55" s="142"/>
      <c r="L55" s="142"/>
      <c r="M55" s="142"/>
      <c r="N55" s="142"/>
      <c r="O55" s="148"/>
    </row>
    <row r="56" spans="1:15" x14ac:dyDescent="0.15">
      <c r="A56" s="140"/>
      <c r="B56" s="141" t="s">
        <v>368</v>
      </c>
      <c r="C56" s="142" t="s">
        <v>398</v>
      </c>
      <c r="D56" s="142"/>
      <c r="E56" s="142"/>
      <c r="F56" s="142"/>
      <c r="G56" s="142"/>
      <c r="H56" s="142"/>
      <c r="I56" s="142"/>
      <c r="J56" s="142"/>
      <c r="K56" s="142"/>
      <c r="L56" s="142"/>
      <c r="M56" s="142"/>
      <c r="N56" s="142"/>
      <c r="O56" s="148"/>
    </row>
    <row r="57" spans="1:15" x14ac:dyDescent="0.15">
      <c r="A57" s="140"/>
      <c r="B57" s="141" t="s">
        <v>370</v>
      </c>
      <c r="C57" s="142" t="s">
        <v>399</v>
      </c>
      <c r="D57" s="142"/>
      <c r="E57" s="142"/>
      <c r="F57" s="142"/>
      <c r="G57" s="142"/>
      <c r="H57" s="142"/>
      <c r="I57" s="142"/>
      <c r="J57" s="142"/>
      <c r="K57" s="142"/>
      <c r="L57" s="142"/>
      <c r="M57" s="142"/>
      <c r="N57" s="142"/>
      <c r="O57" s="148"/>
    </row>
    <row r="58" spans="1:15" x14ac:dyDescent="0.15">
      <c r="A58" s="140"/>
      <c r="B58" s="141" t="s">
        <v>360</v>
      </c>
      <c r="C58" s="142" t="s">
        <v>400</v>
      </c>
      <c r="D58" s="142"/>
      <c r="E58" s="142"/>
      <c r="F58" s="142"/>
      <c r="G58" s="142"/>
      <c r="H58" s="142"/>
      <c r="I58" s="142"/>
      <c r="J58" s="142"/>
      <c r="K58" s="142"/>
      <c r="L58" s="142"/>
      <c r="M58" s="142"/>
      <c r="N58" s="142"/>
      <c r="O58" s="148"/>
    </row>
    <row r="59" spans="1:15" x14ac:dyDescent="0.15">
      <c r="A59" s="140"/>
      <c r="B59" s="141"/>
      <c r="C59" s="244" t="s">
        <v>612</v>
      </c>
      <c r="D59" s="142"/>
      <c r="E59" s="142"/>
      <c r="F59" s="142"/>
      <c r="G59" s="142"/>
      <c r="H59" s="142"/>
      <c r="I59" s="142"/>
      <c r="J59" s="142"/>
      <c r="K59" s="142"/>
      <c r="L59" s="142"/>
      <c r="M59" s="142"/>
      <c r="N59" s="142"/>
      <c r="O59" s="148"/>
    </row>
    <row r="60" spans="1:15" x14ac:dyDescent="0.15">
      <c r="A60" s="140"/>
      <c r="B60" s="141"/>
      <c r="C60" s="142" t="s">
        <v>401</v>
      </c>
      <c r="D60" s="142"/>
      <c r="E60" s="142"/>
      <c r="F60" s="142"/>
      <c r="G60" s="142"/>
      <c r="H60" s="142"/>
      <c r="I60" s="142"/>
      <c r="J60" s="142"/>
      <c r="K60" s="142"/>
      <c r="L60" s="142"/>
      <c r="M60" s="142"/>
      <c r="N60" s="142"/>
      <c r="O60" s="148"/>
    </row>
    <row r="61" spans="1:15" x14ac:dyDescent="0.15">
      <c r="A61" s="145"/>
      <c r="B61" s="141"/>
      <c r="C61" s="142"/>
      <c r="D61" s="142"/>
      <c r="E61" s="142"/>
      <c r="F61" s="142"/>
      <c r="G61" s="142"/>
      <c r="H61" s="142"/>
      <c r="I61" s="142"/>
      <c r="J61" s="142"/>
      <c r="K61" s="142"/>
      <c r="L61" s="142"/>
      <c r="M61" s="142"/>
      <c r="N61" s="142"/>
      <c r="O61" s="148"/>
    </row>
    <row r="62" spans="1:15" x14ac:dyDescent="0.15">
      <c r="A62" s="138" t="s">
        <v>325</v>
      </c>
      <c r="B62" s="139"/>
      <c r="C62" s="139"/>
      <c r="D62" s="139"/>
      <c r="E62" s="139"/>
      <c r="F62" s="139"/>
      <c r="G62" s="139"/>
      <c r="H62" s="139"/>
      <c r="I62" s="139"/>
      <c r="J62" s="139"/>
      <c r="K62" s="139"/>
      <c r="L62" s="139"/>
      <c r="M62" s="139"/>
      <c r="N62" s="139"/>
      <c r="O62" s="147"/>
    </row>
    <row r="63" spans="1:15" x14ac:dyDescent="0.15">
      <c r="A63" s="146"/>
      <c r="B63" s="141" t="s">
        <v>353</v>
      </c>
      <c r="C63" s="142" t="s">
        <v>374</v>
      </c>
      <c r="D63" s="142"/>
      <c r="E63" s="142"/>
      <c r="F63" s="142"/>
      <c r="G63" s="142"/>
      <c r="H63" s="142"/>
      <c r="I63" s="142"/>
      <c r="J63" s="142"/>
      <c r="K63" s="142"/>
      <c r="L63" s="142"/>
      <c r="M63" s="142"/>
      <c r="N63" s="142"/>
      <c r="O63" s="148"/>
    </row>
    <row r="64" spans="1:15" x14ac:dyDescent="0.15">
      <c r="A64" s="140"/>
      <c r="B64" s="141" t="s">
        <v>353</v>
      </c>
      <c r="C64" s="142" t="s">
        <v>379</v>
      </c>
      <c r="D64" s="142"/>
      <c r="E64" s="142"/>
      <c r="F64" s="142"/>
      <c r="G64" s="142"/>
      <c r="H64" s="142"/>
      <c r="I64" s="142"/>
      <c r="J64" s="142"/>
      <c r="K64" s="142"/>
      <c r="L64" s="142"/>
      <c r="M64" s="142"/>
      <c r="N64" s="142"/>
      <c r="O64" s="148"/>
    </row>
    <row r="65" spans="1:15" x14ac:dyDescent="0.15">
      <c r="A65" s="140"/>
      <c r="B65" s="141" t="s">
        <v>366</v>
      </c>
      <c r="C65" s="142" t="s">
        <v>402</v>
      </c>
      <c r="D65" s="142"/>
      <c r="E65" s="142"/>
      <c r="F65" s="142"/>
      <c r="G65" s="142"/>
      <c r="H65" s="142"/>
      <c r="I65" s="142"/>
      <c r="J65" s="142"/>
      <c r="K65" s="142"/>
      <c r="L65" s="142"/>
      <c r="M65" s="142"/>
      <c r="N65" s="142"/>
      <c r="O65" s="148"/>
    </row>
    <row r="66" spans="1:15" x14ac:dyDescent="0.15">
      <c r="A66" s="140"/>
      <c r="B66" s="141" t="s">
        <v>368</v>
      </c>
      <c r="C66" s="142" t="s">
        <v>403</v>
      </c>
      <c r="D66" s="142"/>
      <c r="E66" s="142"/>
      <c r="F66" s="142"/>
      <c r="G66" s="142"/>
      <c r="H66" s="142"/>
      <c r="I66" s="142"/>
      <c r="J66" s="142"/>
      <c r="K66" s="142"/>
      <c r="L66" s="142"/>
      <c r="M66" s="142"/>
      <c r="N66" s="142"/>
      <c r="O66" s="148"/>
    </row>
    <row r="67" spans="1:15" x14ac:dyDescent="0.15">
      <c r="A67" s="140"/>
      <c r="B67" s="141" t="s">
        <v>370</v>
      </c>
      <c r="C67" s="142" t="s">
        <v>404</v>
      </c>
      <c r="D67" s="142"/>
      <c r="E67" s="142"/>
      <c r="F67" s="142"/>
      <c r="G67" s="142"/>
      <c r="H67" s="142"/>
      <c r="I67" s="142"/>
      <c r="J67" s="142"/>
      <c r="K67" s="142"/>
      <c r="L67" s="142"/>
      <c r="M67" s="142"/>
      <c r="N67" s="142"/>
      <c r="O67" s="148"/>
    </row>
    <row r="68" spans="1:15" x14ac:dyDescent="0.15">
      <c r="A68" s="140"/>
      <c r="B68" s="141" t="s">
        <v>360</v>
      </c>
      <c r="C68" s="244" t="s">
        <v>547</v>
      </c>
      <c r="D68" s="142"/>
      <c r="E68" s="142"/>
      <c r="F68" s="142"/>
      <c r="G68" s="142"/>
      <c r="H68" s="142"/>
      <c r="I68" s="142"/>
      <c r="J68" s="142"/>
      <c r="K68" s="142"/>
      <c r="L68" s="142"/>
      <c r="M68" s="142"/>
      <c r="N68" s="142"/>
      <c r="O68" s="148"/>
    </row>
    <row r="69" spans="1:15" x14ac:dyDescent="0.15">
      <c r="A69" s="140"/>
      <c r="B69" s="141"/>
      <c r="C69" s="244" t="s">
        <v>548</v>
      </c>
      <c r="D69" s="142"/>
      <c r="E69" s="142"/>
      <c r="F69" s="142"/>
      <c r="G69" s="142"/>
      <c r="H69" s="142"/>
      <c r="I69" s="142"/>
      <c r="J69" s="142"/>
      <c r="K69" s="142"/>
      <c r="L69" s="142"/>
      <c r="M69" s="142"/>
      <c r="N69" s="142"/>
      <c r="O69" s="148"/>
    </row>
    <row r="70" spans="1:15" x14ac:dyDescent="0.15">
      <c r="A70" s="145"/>
      <c r="B70" s="141"/>
      <c r="C70" s="142"/>
      <c r="D70" s="142"/>
      <c r="E70" s="142"/>
      <c r="F70" s="142"/>
      <c r="G70" s="142"/>
      <c r="H70" s="142"/>
      <c r="I70" s="142"/>
      <c r="J70" s="142"/>
      <c r="K70" s="142"/>
      <c r="L70" s="142"/>
      <c r="M70" s="142"/>
      <c r="N70" s="142"/>
      <c r="O70" s="148"/>
    </row>
    <row r="71" spans="1:15" x14ac:dyDescent="0.15">
      <c r="A71" s="138" t="s">
        <v>332</v>
      </c>
      <c r="B71" s="139"/>
      <c r="C71" s="139"/>
      <c r="D71" s="139"/>
      <c r="E71" s="139"/>
      <c r="F71" s="139"/>
      <c r="G71" s="139"/>
      <c r="H71" s="139"/>
      <c r="I71" s="139"/>
      <c r="J71" s="139"/>
      <c r="K71" s="139"/>
      <c r="L71" s="139"/>
      <c r="M71" s="139"/>
      <c r="N71" s="139"/>
      <c r="O71" s="147"/>
    </row>
    <row r="72" spans="1:15" x14ac:dyDescent="0.15">
      <c r="A72" s="146"/>
      <c r="B72" s="141" t="s">
        <v>353</v>
      </c>
      <c r="C72" s="142" t="s">
        <v>405</v>
      </c>
      <c r="D72" s="142"/>
      <c r="E72" s="142"/>
      <c r="F72" s="142"/>
      <c r="G72" s="142"/>
      <c r="H72" s="142"/>
      <c r="I72" s="142"/>
      <c r="J72" s="142"/>
      <c r="K72" s="142"/>
      <c r="L72" s="142"/>
      <c r="M72" s="142"/>
      <c r="N72" s="142"/>
      <c r="O72" s="148"/>
    </row>
    <row r="73" spans="1:15" x14ac:dyDescent="0.15">
      <c r="A73" s="140"/>
      <c r="B73" s="141" t="s">
        <v>366</v>
      </c>
      <c r="C73" s="142" t="s">
        <v>406</v>
      </c>
      <c r="D73" s="142"/>
      <c r="E73" s="142"/>
      <c r="F73" s="142"/>
      <c r="G73" s="142"/>
      <c r="H73" s="142"/>
      <c r="I73" s="142"/>
      <c r="J73" s="142"/>
      <c r="K73" s="142"/>
      <c r="L73" s="142"/>
      <c r="M73" s="142"/>
      <c r="N73" s="142"/>
      <c r="O73" s="148"/>
    </row>
    <row r="74" spans="1:15" x14ac:dyDescent="0.15">
      <c r="A74" s="140"/>
      <c r="B74" s="141" t="s">
        <v>368</v>
      </c>
      <c r="C74" s="142" t="s">
        <v>407</v>
      </c>
      <c r="D74" s="142"/>
      <c r="E74" s="142"/>
      <c r="F74" s="142"/>
      <c r="G74" s="142"/>
      <c r="H74" s="142"/>
      <c r="I74" s="142"/>
      <c r="J74" s="142"/>
      <c r="K74" s="142"/>
      <c r="L74" s="142"/>
      <c r="M74" s="142"/>
      <c r="N74" s="142"/>
      <c r="O74" s="148"/>
    </row>
    <row r="75" spans="1:15" x14ac:dyDescent="0.15">
      <c r="A75" s="140"/>
      <c r="B75" s="141" t="s">
        <v>370</v>
      </c>
      <c r="C75" s="244" t="s">
        <v>542</v>
      </c>
      <c r="D75" s="142"/>
      <c r="E75" s="142"/>
      <c r="F75" s="142"/>
      <c r="G75" s="142"/>
      <c r="H75" s="142"/>
      <c r="I75" s="142"/>
      <c r="J75" s="142"/>
      <c r="K75" s="142"/>
      <c r="L75" s="142"/>
      <c r="M75" s="142"/>
      <c r="N75" s="142"/>
      <c r="O75" s="148"/>
    </row>
    <row r="76" spans="1:15" x14ac:dyDescent="0.15">
      <c r="A76" s="140"/>
      <c r="B76" s="141" t="s">
        <v>360</v>
      </c>
      <c r="C76" s="244" t="s">
        <v>614</v>
      </c>
      <c r="D76" s="142"/>
      <c r="E76" s="142"/>
      <c r="F76" s="142"/>
      <c r="G76" s="142"/>
      <c r="H76" s="142"/>
      <c r="I76" s="142"/>
      <c r="J76" s="142"/>
      <c r="K76" s="142"/>
      <c r="L76" s="142"/>
      <c r="M76" s="142"/>
      <c r="N76" s="142"/>
      <c r="O76" s="148"/>
    </row>
    <row r="77" spans="1:15" x14ac:dyDescent="0.15">
      <c r="A77" s="140"/>
      <c r="B77" s="141"/>
      <c r="C77" s="150" t="s">
        <v>613</v>
      </c>
      <c r="D77" s="142"/>
      <c r="E77" s="142"/>
      <c r="F77" s="142"/>
      <c r="G77" s="142"/>
      <c r="H77" s="142"/>
      <c r="I77" s="142"/>
      <c r="J77" s="142"/>
      <c r="K77" s="142"/>
      <c r="L77" s="142"/>
      <c r="M77" s="142"/>
      <c r="N77" s="142"/>
      <c r="O77" s="148"/>
    </row>
    <row r="78" spans="1:15" x14ac:dyDescent="0.15">
      <c r="A78" s="140"/>
      <c r="B78" s="141"/>
      <c r="C78" s="142" t="s">
        <v>408</v>
      </c>
      <c r="D78" s="142"/>
      <c r="E78" s="142"/>
      <c r="F78" s="142"/>
      <c r="G78" s="142"/>
      <c r="H78" s="142"/>
      <c r="I78" s="142"/>
      <c r="J78" s="142"/>
      <c r="K78" s="142"/>
      <c r="L78" s="142"/>
      <c r="M78" s="142"/>
      <c r="N78" s="142"/>
      <c r="O78" s="148"/>
    </row>
    <row r="79" spans="1:15" x14ac:dyDescent="0.15">
      <c r="A79" s="140"/>
      <c r="B79" s="141"/>
      <c r="C79" s="142" t="s">
        <v>409</v>
      </c>
      <c r="D79" s="142"/>
      <c r="E79" s="142"/>
      <c r="F79" s="142"/>
      <c r="G79" s="142"/>
      <c r="H79" s="142"/>
      <c r="I79" s="142"/>
      <c r="J79" s="142"/>
      <c r="K79" s="142"/>
      <c r="L79" s="142"/>
      <c r="M79" s="142"/>
      <c r="N79" s="142"/>
      <c r="O79" s="148"/>
    </row>
    <row r="80" spans="1:15" x14ac:dyDescent="0.15">
      <c r="A80" s="140"/>
      <c r="B80" s="141"/>
      <c r="C80" s="142" t="s">
        <v>410</v>
      </c>
      <c r="D80" s="142"/>
      <c r="E80" s="142"/>
      <c r="F80" s="142"/>
      <c r="G80" s="142"/>
      <c r="H80" s="142"/>
      <c r="I80" s="142"/>
      <c r="J80" s="142"/>
      <c r="K80" s="142"/>
      <c r="L80" s="142"/>
      <c r="M80" s="142"/>
      <c r="N80" s="142"/>
      <c r="O80" s="148"/>
    </row>
    <row r="81" spans="1:15" x14ac:dyDescent="0.15">
      <c r="A81" s="145"/>
      <c r="B81" s="141"/>
      <c r="C81" s="142"/>
      <c r="D81" s="142"/>
      <c r="E81" s="142"/>
      <c r="F81" s="142"/>
      <c r="G81" s="142"/>
      <c r="H81" s="142"/>
      <c r="I81" s="142"/>
      <c r="J81" s="142"/>
      <c r="K81" s="142"/>
      <c r="L81" s="142"/>
      <c r="M81" s="142"/>
      <c r="N81" s="142"/>
      <c r="O81" s="148"/>
    </row>
    <row r="82" spans="1:15" x14ac:dyDescent="0.15">
      <c r="A82" s="138" t="s">
        <v>334</v>
      </c>
      <c r="B82" s="139"/>
      <c r="C82" s="139"/>
      <c r="D82" s="139"/>
      <c r="E82" s="139"/>
      <c r="F82" s="139"/>
      <c r="G82" s="139"/>
      <c r="H82" s="139"/>
      <c r="I82" s="139"/>
      <c r="J82" s="139"/>
      <c r="K82" s="139"/>
      <c r="L82" s="139"/>
      <c r="M82" s="139"/>
      <c r="N82" s="139"/>
      <c r="O82" s="147"/>
    </row>
    <row r="83" spans="1:15" x14ac:dyDescent="0.15">
      <c r="A83" s="146"/>
      <c r="B83" s="141" t="s">
        <v>353</v>
      </c>
      <c r="C83" s="142" t="s">
        <v>411</v>
      </c>
      <c r="D83" s="142"/>
      <c r="E83" s="142"/>
      <c r="F83" s="142"/>
      <c r="G83" s="142"/>
      <c r="H83" s="142"/>
      <c r="I83" s="142"/>
      <c r="J83" s="142"/>
      <c r="K83" s="142"/>
      <c r="L83" s="142"/>
      <c r="M83" s="142"/>
      <c r="N83" s="142"/>
      <c r="O83" s="148"/>
    </row>
    <row r="84" spans="1:15" x14ac:dyDescent="0.15">
      <c r="A84" s="140"/>
      <c r="B84" s="141" t="s">
        <v>356</v>
      </c>
      <c r="C84" s="142" t="s">
        <v>412</v>
      </c>
      <c r="D84" s="142"/>
      <c r="E84" s="142"/>
      <c r="F84" s="142"/>
      <c r="G84" s="142"/>
      <c r="H84" s="142"/>
      <c r="I84" s="142"/>
      <c r="J84" s="142"/>
      <c r="K84" s="142"/>
      <c r="L84" s="142"/>
      <c r="M84" s="142"/>
      <c r="N84" s="142"/>
      <c r="O84" s="148"/>
    </row>
    <row r="85" spans="1:15" x14ac:dyDescent="0.15">
      <c r="A85" s="140"/>
      <c r="B85" s="141" t="s">
        <v>370</v>
      </c>
      <c r="C85" s="142" t="s">
        <v>413</v>
      </c>
      <c r="D85" s="142"/>
      <c r="E85" s="142"/>
      <c r="F85" s="142"/>
      <c r="G85" s="142"/>
      <c r="H85" s="142"/>
      <c r="I85" s="142"/>
      <c r="J85" s="142"/>
      <c r="K85" s="142"/>
      <c r="L85" s="142"/>
      <c r="M85" s="142"/>
      <c r="N85" s="142"/>
      <c r="O85" s="148"/>
    </row>
    <row r="86" spans="1:15" x14ac:dyDescent="0.15">
      <c r="A86" s="140"/>
      <c r="B86" s="141" t="s">
        <v>360</v>
      </c>
      <c r="C86" s="142" t="s">
        <v>414</v>
      </c>
      <c r="D86" s="142"/>
      <c r="E86" s="142"/>
      <c r="F86" s="142"/>
      <c r="G86" s="142"/>
      <c r="H86" s="142"/>
      <c r="I86" s="142"/>
      <c r="J86" s="142"/>
      <c r="K86" s="142"/>
      <c r="L86" s="142"/>
      <c r="M86" s="142"/>
      <c r="N86" s="142"/>
      <c r="O86" s="148"/>
    </row>
    <row r="87" spans="1:15" x14ac:dyDescent="0.15">
      <c r="A87" s="140"/>
      <c r="B87" s="141"/>
      <c r="C87" s="142" t="s">
        <v>415</v>
      </c>
      <c r="D87" s="142"/>
      <c r="E87" s="142"/>
      <c r="F87" s="142"/>
      <c r="G87" s="142"/>
      <c r="H87" s="142"/>
      <c r="I87" s="142"/>
      <c r="J87" s="142"/>
      <c r="K87" s="142"/>
      <c r="L87" s="142"/>
      <c r="M87" s="142"/>
      <c r="N87" s="142"/>
      <c r="O87" s="148"/>
    </row>
    <row r="88" spans="1:15" x14ac:dyDescent="0.15">
      <c r="A88" s="140"/>
      <c r="B88" s="141"/>
      <c r="C88" s="244" t="s">
        <v>546</v>
      </c>
      <c r="D88" s="142"/>
      <c r="E88" s="142"/>
      <c r="F88" s="142"/>
      <c r="G88" s="142"/>
      <c r="H88" s="142"/>
      <c r="I88" s="142"/>
      <c r="J88" s="142"/>
      <c r="K88" s="142"/>
      <c r="L88" s="142"/>
      <c r="M88" s="142"/>
      <c r="N88" s="142"/>
      <c r="O88" s="148"/>
    </row>
    <row r="89" spans="1:15" x14ac:dyDescent="0.15">
      <c r="A89" s="145"/>
      <c r="B89" s="141"/>
      <c r="C89" s="142"/>
      <c r="D89" s="142"/>
      <c r="E89" s="142"/>
      <c r="F89" s="142"/>
      <c r="G89" s="142"/>
      <c r="H89" s="142"/>
      <c r="I89" s="142"/>
      <c r="J89" s="142"/>
      <c r="K89" s="142"/>
      <c r="L89" s="142"/>
      <c r="M89" s="142"/>
      <c r="N89" s="142"/>
      <c r="O89" s="148"/>
    </row>
    <row r="90" spans="1:15" x14ac:dyDescent="0.15">
      <c r="A90" s="138" t="s">
        <v>338</v>
      </c>
      <c r="B90" s="139"/>
      <c r="C90" s="139"/>
      <c r="D90" s="139"/>
      <c r="E90" s="139"/>
      <c r="F90" s="139"/>
      <c r="G90" s="139"/>
      <c r="H90" s="139"/>
      <c r="I90" s="139"/>
      <c r="J90" s="139"/>
      <c r="K90" s="139"/>
      <c r="L90" s="139"/>
      <c r="M90" s="139"/>
      <c r="N90" s="139"/>
      <c r="O90" s="147"/>
    </row>
    <row r="91" spans="1:15" x14ac:dyDescent="0.15">
      <c r="A91" s="146"/>
      <c r="B91" s="141" t="s">
        <v>360</v>
      </c>
      <c r="C91" s="142" t="s">
        <v>416</v>
      </c>
      <c r="D91" s="142"/>
      <c r="E91" s="142"/>
      <c r="F91" s="142"/>
      <c r="G91" s="142"/>
      <c r="H91" s="142"/>
      <c r="I91" s="142"/>
      <c r="J91" s="142"/>
      <c r="K91" s="142"/>
      <c r="L91" s="142"/>
      <c r="M91" s="142"/>
      <c r="N91" s="142"/>
      <c r="O91" s="148"/>
    </row>
    <row r="92" spans="1:15" x14ac:dyDescent="0.15">
      <c r="A92" s="145"/>
      <c r="B92" s="143"/>
      <c r="C92" s="144"/>
      <c r="D92" s="144"/>
      <c r="E92" s="144"/>
      <c r="F92" s="144"/>
      <c r="G92" s="144"/>
      <c r="H92" s="144"/>
      <c r="I92" s="144"/>
      <c r="J92" s="144"/>
      <c r="K92" s="144"/>
      <c r="L92" s="144"/>
      <c r="M92" s="144"/>
      <c r="N92" s="144"/>
      <c r="O92" s="149"/>
    </row>
  </sheetData>
  <sheetProtection sheet="1" objects="1"/>
  <phoneticPr fontId="6"/>
  <pageMargins left="0.69930555555555596" right="0.69930555555555596"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AG300"/>
  <sheetViews>
    <sheetView workbookViewId="0">
      <selection activeCell="F4" sqref="F4"/>
    </sheetView>
  </sheetViews>
  <sheetFormatPr defaultColWidth="9" defaultRowHeight="15.75" x14ac:dyDescent="0.15"/>
  <cols>
    <col min="1" max="1" width="2.75" style="1" customWidth="1"/>
    <col min="2" max="2" width="18.25" style="1" customWidth="1"/>
    <col min="3" max="4" width="2.75" style="1" customWidth="1"/>
    <col min="5" max="14" width="7.5" style="1" customWidth="1"/>
    <col min="15" max="15" width="2.75" style="1" customWidth="1"/>
    <col min="16" max="16" width="7.5" style="1" customWidth="1"/>
    <col min="17" max="20" width="16.5" style="1" customWidth="1"/>
    <col min="21" max="21" width="6.125" style="1" customWidth="1"/>
    <col min="22" max="24" width="9.625" style="72"/>
    <col min="25" max="25" width="9" style="72"/>
    <col min="26" max="27" width="9.625" style="72"/>
    <col min="28" max="30" width="9" style="72"/>
    <col min="31" max="33" width="9" style="247"/>
    <col min="34" max="16384" width="9" style="1"/>
  </cols>
  <sheetData>
    <row r="2" spans="2:30" x14ac:dyDescent="0.15">
      <c r="B2" s="73" t="s">
        <v>417</v>
      </c>
      <c r="E2" s="73" t="s">
        <v>418</v>
      </c>
      <c r="F2" s="73"/>
      <c r="G2" s="73"/>
      <c r="H2" s="73"/>
      <c r="I2" s="73"/>
      <c r="J2" s="73"/>
      <c r="K2" s="73"/>
      <c r="P2" s="73" t="s">
        <v>419</v>
      </c>
      <c r="Q2" s="73"/>
      <c r="R2" s="73"/>
      <c r="S2" s="73"/>
      <c r="T2" s="73"/>
    </row>
    <row r="3" spans="2:30" x14ac:dyDescent="0.15">
      <c r="B3" s="74" t="s">
        <v>420</v>
      </c>
      <c r="E3" s="75"/>
      <c r="F3" s="76" t="s">
        <v>421</v>
      </c>
      <c r="G3" s="76" t="s">
        <v>422</v>
      </c>
      <c r="H3" s="76" t="s">
        <v>423</v>
      </c>
      <c r="I3" s="76" t="s">
        <v>424</v>
      </c>
      <c r="J3" s="76" t="s">
        <v>425</v>
      </c>
      <c r="K3" s="100" t="s">
        <v>426</v>
      </c>
      <c r="P3" s="101" t="s">
        <v>427</v>
      </c>
      <c r="Q3" s="128">
        <v>1</v>
      </c>
      <c r="R3" s="128">
        <v>2</v>
      </c>
      <c r="S3" s="128">
        <v>3</v>
      </c>
      <c r="T3" s="129">
        <v>4</v>
      </c>
      <c r="V3" s="72" t="str">
        <f>Z13</f>
        <v>プロトメサイアー</v>
      </c>
      <c r="W3" s="72" t="str">
        <f>INDEX($W$28:$Z$29,MOD(COLUMN()-COLUMN($V3)-1,2)+1,CEILING((COLUMN()-COLUMN($V3))/2,1))</f>
        <v>デトナクリス</v>
      </c>
      <c r="X3" s="72" t="str">
        <f t="shared" ref="X3:AD3" si="0">INDEX($W$28:$Z$29,MOD(COLUMN()-COLUMN($V3)-1,2)+1,CEILING((COLUMN()-COLUMN($V3))/2,1))</f>
        <v>ハムライガー</v>
      </c>
      <c r="Y3" s="72" t="str">
        <f t="shared" si="0"/>
        <v>ベニヒメソウ</v>
      </c>
      <c r="Z3" s="72" t="str">
        <f t="shared" si="0"/>
        <v>ウサギソウ</v>
      </c>
      <c r="AA3" s="72" t="str">
        <f t="shared" si="0"/>
        <v>ミント</v>
      </c>
      <c r="AB3" s="72" t="str">
        <f t="shared" si="0"/>
        <v>リーフ</v>
      </c>
      <c r="AC3" s="72" t="str">
        <f t="shared" si="0"/>
        <v>パルスコーン</v>
      </c>
      <c r="AD3" s="72" t="str">
        <f t="shared" si="0"/>
        <v>ハムリーフ</v>
      </c>
    </row>
    <row r="4" spans="2:30" x14ac:dyDescent="0.15">
      <c r="B4" s="77" t="s">
        <v>170</v>
      </c>
      <c r="E4" s="78" t="s">
        <v>428</v>
      </c>
      <c r="F4" s="79">
        <v>400</v>
      </c>
      <c r="G4" s="79">
        <v>367</v>
      </c>
      <c r="H4" s="80">
        <f t="shared" ref="H4:H9" si="1">SUM(F4:G4)</f>
        <v>767</v>
      </c>
      <c r="I4" s="80">
        <f t="shared" ref="I4:I9" si="2">MOD(H4,16)</f>
        <v>15</v>
      </c>
      <c r="J4" s="80">
        <f t="shared" ref="J4:J9" si="3">$Y11</f>
        <v>30</v>
      </c>
      <c r="K4" s="102">
        <f>H4*J4/100</f>
        <v>230.1</v>
      </c>
      <c r="P4" s="103">
        <v>1</v>
      </c>
      <c r="Q4" s="130" t="str">
        <f>INDEX($W$28:$Z$29,MOD(ROW()-ROW(Q$3)+1,2)+1,MATCH(INDEX(合体パターン法則!$C$5:$N$8,COLUMN()-COLUMN($P4),CEILING((ROW()-ROW(Q$3))/2,1)),$W$18:$Z$18,0))</f>
        <v>ミント</v>
      </c>
      <c r="R4" s="130" t="str">
        <f>INDEX($W$28:$Z$29,MOD(ROW()-ROW(R$3)+1,2)+1,MATCH(INDEX(合体パターン法則!$C$5:$N$8,COLUMN()-COLUMN($P4),CEILING((ROW()-ROW(R$3))/2,1)),$W$18:$Z$18,0))</f>
        <v>デトナクリス</v>
      </c>
      <c r="S4" s="130" t="str">
        <f>INDEX($W$28:$Z$29,MOD(ROW()-ROW(S$3)+1,2)+1,MATCH(INDEX(合体パターン法則!$C$5:$N$8,COLUMN()-COLUMN($P4),CEILING((ROW()-ROW(S$3))/2,1)),$W$18:$Z$18,0))</f>
        <v>デトナクリス</v>
      </c>
      <c r="T4" s="131" t="str">
        <f>INDEX($W$28:$Z$29,MOD(ROW()-ROW(T$3)+1,2)+1,MATCH(INDEX(合体パターン法則!$C$5:$N$8,COLUMN()-COLUMN($P4),CEILING((ROW()-ROW(T$3))/2,1)),$W$18:$Z$18,0))</f>
        <v>デトナクリス</v>
      </c>
      <c r="V4" s="72">
        <f>IFERROR(INDEX(MF1図鑑!$K:$P,MATCH(V$3,MF1図鑑!$B:$B,0),ROW()-ROW(V$3)),"ERR")</f>
        <v>110</v>
      </c>
      <c r="W4" s="72">
        <f>IFERROR(INDEX(MF1図鑑!$K:$P,MATCH(W$3,MF1図鑑!$B:$B,0),ROW()-ROW(W$3)),"ERR")</f>
        <v>60</v>
      </c>
      <c r="X4" s="72">
        <f>IFERROR(INDEX(MF1図鑑!$K:$P,MATCH(X$3,MF1図鑑!$B:$B,0),ROW()-ROW(X$3)),"ERR")</f>
        <v>80</v>
      </c>
      <c r="Y4" s="72">
        <f>IFERROR(INDEX(MF1図鑑!$K:$P,MATCH(Y$3,MF1図鑑!$B:$B,0),ROW()-ROW(Y$3)),"ERR")</f>
        <v>90</v>
      </c>
      <c r="Z4" s="72">
        <f>IFERROR(INDEX(MF1図鑑!$K:$P,MATCH(Z$3,MF1図鑑!$B:$B,0),ROW()-ROW(Z$3)),"ERR")</f>
        <v>110</v>
      </c>
      <c r="AA4" s="72">
        <f>IFERROR(INDEX(MF1図鑑!$K:$P,MATCH(AA$3,MF1図鑑!$B:$B,0),ROW()-ROW(AA$3)),"ERR")</f>
        <v>70</v>
      </c>
      <c r="AB4" s="72">
        <f>IFERROR(INDEX(MF1図鑑!$K:$P,MATCH(AB$3,MF1図鑑!$B:$B,0),ROW()-ROW(AB$3)),"ERR")</f>
        <v>140</v>
      </c>
      <c r="AC4" s="72">
        <f>IFERROR(INDEX(MF1図鑑!$K:$P,MATCH(AC$3,MF1図鑑!$B:$B,0),ROW()-ROW(AC$3)),"ERR")</f>
        <v>70</v>
      </c>
      <c r="AD4" s="72">
        <f>IFERROR(INDEX(MF1図鑑!$K:$P,MATCH(AD$3,MF1図鑑!$B:$B,0),ROW()-ROW(AD$3)),"ERR")</f>
        <v>140</v>
      </c>
    </row>
    <row r="5" spans="2:30" x14ac:dyDescent="0.15">
      <c r="B5" s="81" t="s">
        <v>429</v>
      </c>
      <c r="E5" s="78" t="s">
        <v>430</v>
      </c>
      <c r="F5" s="79">
        <v>211</v>
      </c>
      <c r="G5" s="79">
        <v>300</v>
      </c>
      <c r="H5" s="80">
        <f t="shared" si="1"/>
        <v>511</v>
      </c>
      <c r="I5" s="80">
        <f t="shared" si="2"/>
        <v>15</v>
      </c>
      <c r="J5" s="80">
        <f t="shared" si="3"/>
        <v>30</v>
      </c>
      <c r="K5" s="102">
        <f t="shared" ref="K5:K9" si="4">H5*J5/100</f>
        <v>153.30000000000001</v>
      </c>
      <c r="P5" s="104"/>
      <c r="Q5" s="132" t="str">
        <f>INDEX($W$28:$Z$29,MOD(ROW()-ROW(Q$3)+1,2)+1,MATCH(INDEX(合体パターン法則!$C$5:$N$8,COLUMN()-COLUMN($P5),CEILING((ROW()-ROW(Q$3))/2,1)),$W$18:$Z$18,0))</f>
        <v>リーフ</v>
      </c>
      <c r="R5" s="132" t="str">
        <f>INDEX($W$28:$Z$29,MOD(ROW()-ROW(R$3)+1,2)+1,MATCH(INDEX(合体パターン法則!$C$5:$N$8,COLUMN()-COLUMN($P5),CEILING((ROW()-ROW(R$3))/2,1)),$W$18:$Z$18,0))</f>
        <v>ハムライガー</v>
      </c>
      <c r="S5" s="132" t="str">
        <f>INDEX($W$28:$Z$29,MOD(ROW()-ROW(S$3)+1,2)+1,MATCH(INDEX(合体パターン法則!$C$5:$N$8,COLUMN()-COLUMN($P5),CEILING((ROW()-ROW(S$3))/2,1)),$W$18:$Z$18,0))</f>
        <v>ハムライガー</v>
      </c>
      <c r="T5" s="133" t="str">
        <f>INDEX($W$28:$Z$29,MOD(ROW()-ROW(T$3)+1,2)+1,MATCH(INDEX(合体パターン法則!$C$5:$N$8,COLUMN()-COLUMN($P5),CEILING((ROW()-ROW(T$3))/2,1)),$W$18:$Z$18,0))</f>
        <v>ハムライガー</v>
      </c>
      <c r="V5" s="72">
        <f>IFERROR(INDEX(MF1図鑑!$K:$P,MATCH(V$3,MF1図鑑!$B:$B,0),ROW()-ROW(V$3)),"ERR")</f>
        <v>130</v>
      </c>
      <c r="W5" s="72">
        <f>IFERROR(INDEX(MF1図鑑!$K:$P,MATCH(W$3,MF1図鑑!$B:$B,0),ROW()-ROW(W$3)),"ERR")</f>
        <v>80</v>
      </c>
      <c r="X5" s="72">
        <f>IFERROR(INDEX(MF1図鑑!$K:$P,MATCH(X$3,MF1図鑑!$B:$B,0),ROW()-ROW(X$3)),"ERR")</f>
        <v>120</v>
      </c>
      <c r="Y5" s="72">
        <f>IFERROR(INDEX(MF1図鑑!$K:$P,MATCH(Y$3,MF1図鑑!$B:$B,0),ROW()-ROW(Y$3)),"ERR")</f>
        <v>80</v>
      </c>
      <c r="Z5" s="72">
        <f>IFERROR(INDEX(MF1図鑑!$K:$P,MATCH(Z$3,MF1図鑑!$B:$B,0),ROW()-ROW(Z$3)),"ERR")</f>
        <v>120</v>
      </c>
      <c r="AA5" s="72">
        <f>IFERROR(INDEX(MF1図鑑!$K:$P,MATCH(AA$3,MF1図鑑!$B:$B,0),ROW()-ROW(AA$3)),"ERR")</f>
        <v>90</v>
      </c>
      <c r="AB5" s="72">
        <f>IFERROR(INDEX(MF1図鑑!$K:$P,MATCH(AB$3,MF1図鑑!$B:$B,0),ROW()-ROW(AB$3)),"ERR")</f>
        <v>100</v>
      </c>
      <c r="AC5" s="72">
        <f>IFERROR(INDEX(MF1図鑑!$K:$P,MATCH(AC$3,MF1図鑑!$B:$B,0),ROW()-ROW(AC$3)),"ERR")</f>
        <v>120</v>
      </c>
      <c r="AD5" s="72">
        <f>IFERROR(INDEX(MF1図鑑!$K:$P,MATCH(AD$3,MF1図鑑!$B:$B,0),ROW()-ROW(AD$3)),"ERR")</f>
        <v>130</v>
      </c>
    </row>
    <row r="6" spans="2:30" x14ac:dyDescent="0.15">
      <c r="B6" s="77" t="s">
        <v>178</v>
      </c>
      <c r="E6" s="78" t="s">
        <v>431</v>
      </c>
      <c r="F6" s="79">
        <v>241</v>
      </c>
      <c r="G6" s="79">
        <v>254</v>
      </c>
      <c r="H6" s="80">
        <f t="shared" si="1"/>
        <v>495</v>
      </c>
      <c r="I6" s="80">
        <f t="shared" si="2"/>
        <v>15</v>
      </c>
      <c r="J6" s="80">
        <f t="shared" si="3"/>
        <v>30</v>
      </c>
      <c r="K6" s="102">
        <f t="shared" si="4"/>
        <v>148.5</v>
      </c>
      <c r="P6" s="103">
        <v>2</v>
      </c>
      <c r="Q6" s="130" t="str">
        <f>INDEX($W$28:$Z$29,MOD(ROW()-ROW(Q$3)+1,2)+1,MATCH(INDEX(合体パターン法則!$C$5:$N$8,COLUMN()-COLUMN($P6),CEILING((ROW()-ROW(Q$3))/2,1)),$W$18:$Z$18,0))</f>
        <v>ミント</v>
      </c>
      <c r="R6" s="130" t="str">
        <f>INDEX($W$28:$Z$29,MOD(ROW()-ROW(R$3)+1,2)+1,MATCH(INDEX(合体パターン法則!$C$5:$N$8,COLUMN()-COLUMN($P6),CEILING((ROW()-ROW(R$3))/2,1)),$W$18:$Z$18,0))</f>
        <v>デトナクリス</v>
      </c>
      <c r="S6" s="130" t="str">
        <f>INDEX($W$28:$Z$29,MOD(ROW()-ROW(S$3)+1,2)+1,MATCH(INDEX(合体パターン法則!$C$5:$N$8,COLUMN()-COLUMN($P6),CEILING((ROW()-ROW(S$3))/2,1)),$W$18:$Z$18,0))</f>
        <v>パルスコーン</v>
      </c>
      <c r="T6" s="131" t="str">
        <f>INDEX($W$28:$Z$29,MOD(ROW()-ROW(T$3)+1,2)+1,MATCH(INDEX(合体パターン法則!$C$5:$N$8,COLUMN()-COLUMN($P6),CEILING((ROW()-ROW(T$3))/2,1)),$W$18:$Z$18,0))</f>
        <v>ベニヒメソウ</v>
      </c>
      <c r="V6" s="72">
        <f>IFERROR(INDEX(MF1図鑑!$K:$P,MATCH(V$3,MF1図鑑!$B:$B,0),ROW()-ROW(V$3)),"ERR")</f>
        <v>100</v>
      </c>
      <c r="W6" s="72">
        <f>IFERROR(INDEX(MF1図鑑!$K:$P,MATCH(W$3,MF1図鑑!$B:$B,0),ROW()-ROW(W$3)),"ERR")</f>
        <v>70</v>
      </c>
      <c r="X6" s="72">
        <f>IFERROR(INDEX(MF1図鑑!$K:$P,MATCH(X$3,MF1図鑑!$B:$B,0),ROW()-ROW(X$3)),"ERR")</f>
        <v>80</v>
      </c>
      <c r="Y6" s="72">
        <f>IFERROR(INDEX(MF1図鑑!$K:$P,MATCH(Y$3,MF1図鑑!$B:$B,0),ROW()-ROW(Y$3)),"ERR")</f>
        <v>80</v>
      </c>
      <c r="Z6" s="72">
        <f>IFERROR(INDEX(MF1図鑑!$K:$P,MATCH(Z$3,MF1図鑑!$B:$B,0),ROW()-ROW(Z$3)),"ERR")</f>
        <v>90</v>
      </c>
      <c r="AA6" s="72">
        <f>IFERROR(INDEX(MF1図鑑!$K:$P,MATCH(AA$3,MF1図鑑!$B:$B,0),ROW()-ROW(AA$3)),"ERR")</f>
        <v>70</v>
      </c>
      <c r="AB6" s="72">
        <f>IFERROR(INDEX(MF1図鑑!$K:$P,MATCH(AB$3,MF1図鑑!$B:$B,0),ROW()-ROW(AB$3)),"ERR")</f>
        <v>100</v>
      </c>
      <c r="AC6" s="72">
        <f>IFERROR(INDEX(MF1図鑑!$K:$P,MATCH(AC$3,MF1図鑑!$B:$B,0),ROW()-ROW(AC$3)),"ERR")</f>
        <v>80</v>
      </c>
      <c r="AD6" s="72">
        <f>IFERROR(INDEX(MF1図鑑!$K:$P,MATCH(AD$3,MF1図鑑!$B:$B,0),ROW()-ROW(AD$3)),"ERR")</f>
        <v>100</v>
      </c>
    </row>
    <row r="7" spans="2:30" x14ac:dyDescent="0.15">
      <c r="B7" s="81" t="s">
        <v>432</v>
      </c>
      <c r="E7" s="78" t="s">
        <v>108</v>
      </c>
      <c r="F7" s="79">
        <v>555</v>
      </c>
      <c r="G7" s="79">
        <v>500</v>
      </c>
      <c r="H7" s="80">
        <f t="shared" si="1"/>
        <v>1055</v>
      </c>
      <c r="I7" s="80">
        <f t="shared" si="2"/>
        <v>15</v>
      </c>
      <c r="J7" s="80">
        <f t="shared" si="3"/>
        <v>30</v>
      </c>
      <c r="K7" s="102">
        <f t="shared" si="4"/>
        <v>316.5</v>
      </c>
      <c r="P7" s="104"/>
      <c r="Q7" s="132" t="str">
        <f>INDEX($W$28:$Z$29,MOD(ROW()-ROW(Q$3)+1,2)+1,MATCH(INDEX(合体パターン法則!$C$5:$N$8,COLUMN()-COLUMN($P7),CEILING((ROW()-ROW(Q$3))/2,1)),$W$18:$Z$18,0))</f>
        <v>リーフ</v>
      </c>
      <c r="R7" s="132" t="str">
        <f>INDEX($W$28:$Z$29,MOD(ROW()-ROW(R$3)+1,2)+1,MATCH(INDEX(合体パターン法則!$C$5:$N$8,COLUMN()-COLUMN($P7),CEILING((ROW()-ROW(R$3))/2,1)),$W$18:$Z$18,0))</f>
        <v>ハムライガー</v>
      </c>
      <c r="S7" s="132" t="str">
        <f>INDEX($W$28:$Z$29,MOD(ROW()-ROW(S$3)+1,2)+1,MATCH(INDEX(合体パターン法則!$C$5:$N$8,COLUMN()-COLUMN($P7),CEILING((ROW()-ROW(S$3))/2,1)),$W$18:$Z$18,0))</f>
        <v>ハムリーフ</v>
      </c>
      <c r="T7" s="133" t="str">
        <f>INDEX($W$28:$Z$29,MOD(ROW()-ROW(T$3)+1,2)+1,MATCH(INDEX(合体パターン法則!$C$5:$N$8,COLUMN()-COLUMN($P7),CEILING((ROW()-ROW(T$3))/2,1)),$W$18:$Z$18,0))</f>
        <v>ウサギソウ</v>
      </c>
      <c r="V7" s="72">
        <f>IFERROR(INDEX(MF1図鑑!$K:$P,MATCH(V$3,MF1図鑑!$B:$B,0),ROW()-ROW(V$3)),"ERR")</f>
        <v>150</v>
      </c>
      <c r="W7" s="72">
        <f>IFERROR(INDEX(MF1図鑑!$K:$P,MATCH(W$3,MF1図鑑!$B:$B,0),ROW()-ROW(W$3)),"ERR")</f>
        <v>150</v>
      </c>
      <c r="X7" s="72">
        <f>IFERROR(INDEX(MF1図鑑!$K:$P,MATCH(X$3,MF1図鑑!$B:$B,0),ROW()-ROW(X$3)),"ERR")</f>
        <v>150</v>
      </c>
      <c r="Y7" s="72">
        <f>IFERROR(INDEX(MF1図鑑!$K:$P,MATCH(Y$3,MF1図鑑!$B:$B,0),ROW()-ROW(Y$3)),"ERR")</f>
        <v>140</v>
      </c>
      <c r="Z7" s="72">
        <f>IFERROR(INDEX(MF1図鑑!$K:$P,MATCH(Z$3,MF1図鑑!$B:$B,0),ROW()-ROW(Z$3)),"ERR")</f>
        <v>140</v>
      </c>
      <c r="AA7" s="72">
        <f>IFERROR(INDEX(MF1図鑑!$K:$P,MATCH(AA$3,MF1図鑑!$B:$B,0),ROW()-ROW(AA$3)),"ERR")</f>
        <v>150</v>
      </c>
      <c r="AB7" s="72">
        <f>IFERROR(INDEX(MF1図鑑!$K:$P,MATCH(AB$3,MF1図鑑!$B:$B,0),ROW()-ROW(AB$3)),"ERR")</f>
        <v>130</v>
      </c>
      <c r="AC7" s="72">
        <f>IFERROR(INDEX(MF1図鑑!$K:$P,MATCH(AC$3,MF1図鑑!$B:$B,0),ROW()-ROW(AC$3)),"ERR")</f>
        <v>150</v>
      </c>
      <c r="AD7" s="72">
        <f>IFERROR(INDEX(MF1図鑑!$K:$P,MATCH(AD$3,MF1図鑑!$B:$B,0),ROW()-ROW(AD$3)),"ERR")</f>
        <v>130</v>
      </c>
    </row>
    <row r="8" spans="2:30" x14ac:dyDescent="0.15">
      <c r="B8" s="82" t="str">
        <f>$X$15</f>
        <v>悪い</v>
      </c>
      <c r="E8" s="78" t="s">
        <v>433</v>
      </c>
      <c r="F8" s="79">
        <v>535</v>
      </c>
      <c r="G8" s="79">
        <v>600</v>
      </c>
      <c r="H8" s="80">
        <f t="shared" si="1"/>
        <v>1135</v>
      </c>
      <c r="I8" s="80">
        <f t="shared" si="2"/>
        <v>15</v>
      </c>
      <c r="J8" s="80">
        <f t="shared" si="3"/>
        <v>30</v>
      </c>
      <c r="K8" s="102">
        <f t="shared" si="4"/>
        <v>340.5</v>
      </c>
      <c r="P8" s="103">
        <v>3</v>
      </c>
      <c r="Q8" s="130" t="str">
        <f>INDEX($W$28:$Z$29,MOD(ROW()-ROW(Q$3)+1,2)+1,MATCH(INDEX(合体パターン法則!$C$5:$N$8,COLUMN()-COLUMN($P8),CEILING((ROW()-ROW(Q$3))/2,1)),$W$18:$Z$18,0))</f>
        <v>ミント</v>
      </c>
      <c r="R8" s="130" t="str">
        <f>INDEX($W$28:$Z$29,MOD(ROW()-ROW(R$3)+1,2)+1,MATCH(INDEX(合体パターン法則!$C$5:$N$8,COLUMN()-COLUMN($P8),CEILING((ROW()-ROW(R$3))/2,1)),$W$18:$Z$18,0))</f>
        <v>デトナクリス</v>
      </c>
      <c r="S8" s="130" t="str">
        <f>INDEX($W$28:$Z$29,MOD(ROW()-ROW(S$3)+1,2)+1,MATCH(INDEX(合体パターン法則!$C$5:$N$8,COLUMN()-COLUMN($P8),CEILING((ROW()-ROW(S$3))/2,1)),$W$18:$Z$18,0))</f>
        <v>ミント</v>
      </c>
      <c r="T8" s="131" t="str">
        <f>INDEX($W$28:$Z$29,MOD(ROW()-ROW(T$3)+1,2)+1,MATCH(INDEX(合体パターン法則!$C$5:$N$8,COLUMN()-COLUMN($P8),CEILING((ROW()-ROW(T$3))/2,1)),$W$18:$Z$18,0))</f>
        <v>ミント</v>
      </c>
      <c r="V8" s="72">
        <f>IFERROR(INDEX(MF1図鑑!$K:$P,MATCH(V$3,MF1図鑑!$B:$B,0),ROW()-ROW(V$3)),"ERR")</f>
        <v>140</v>
      </c>
      <c r="W8" s="72">
        <f>IFERROR(INDEX(MF1図鑑!$K:$P,MATCH(W$3,MF1図鑑!$B:$B,0),ROW()-ROW(W$3)),"ERR")</f>
        <v>150</v>
      </c>
      <c r="X8" s="72">
        <f>IFERROR(INDEX(MF1図鑑!$K:$P,MATCH(X$3,MF1図鑑!$B:$B,0),ROW()-ROW(X$3)),"ERR")</f>
        <v>120</v>
      </c>
      <c r="Y8" s="72">
        <f>IFERROR(INDEX(MF1図鑑!$K:$P,MATCH(Y$3,MF1図鑑!$B:$B,0),ROW()-ROW(Y$3)),"ERR")</f>
        <v>130</v>
      </c>
      <c r="Z8" s="72">
        <f>IFERROR(INDEX(MF1図鑑!$K:$P,MATCH(Z$3,MF1図鑑!$B:$B,0),ROW()-ROW(Z$3)),"ERR")</f>
        <v>100</v>
      </c>
      <c r="AA8" s="72">
        <f>IFERROR(INDEX(MF1図鑑!$K:$P,MATCH(AA$3,MF1図鑑!$B:$B,0),ROW()-ROW(AA$3)),"ERR")</f>
        <v>150</v>
      </c>
      <c r="AB8" s="72">
        <f>IFERROR(INDEX(MF1図鑑!$K:$P,MATCH(AB$3,MF1図鑑!$B:$B,0),ROW()-ROW(AB$3)),"ERR")</f>
        <v>140</v>
      </c>
      <c r="AC8" s="72">
        <f>IFERROR(INDEX(MF1図鑑!$K:$P,MATCH(AC$3,MF1図鑑!$B:$B,0),ROW()-ROW(AC$3)),"ERR")</f>
        <v>140</v>
      </c>
      <c r="AD8" s="72">
        <f>IFERROR(INDEX(MF1図鑑!$K:$P,MATCH(AD$3,MF1図鑑!$B:$B,0),ROW()-ROW(AD$3)),"ERR")</f>
        <v>130</v>
      </c>
    </row>
    <row r="9" spans="2:30" x14ac:dyDescent="0.15">
      <c r="B9" s="83" t="s">
        <v>434</v>
      </c>
      <c r="E9" s="78" t="s">
        <v>435</v>
      </c>
      <c r="F9" s="79">
        <v>999</v>
      </c>
      <c r="G9" s="79">
        <v>984</v>
      </c>
      <c r="H9" s="80">
        <f t="shared" si="1"/>
        <v>1983</v>
      </c>
      <c r="I9" s="80">
        <f t="shared" si="2"/>
        <v>15</v>
      </c>
      <c r="J9" s="80">
        <f t="shared" si="3"/>
        <v>30</v>
      </c>
      <c r="K9" s="102">
        <f t="shared" si="4"/>
        <v>594.9</v>
      </c>
      <c r="P9" s="104"/>
      <c r="Q9" s="132" t="str">
        <f>INDEX($W$28:$Z$29,MOD(ROW()-ROW(Q$3)+1,2)+1,MATCH(INDEX(合体パターン法則!$C$5:$N$8,COLUMN()-COLUMN($P9),CEILING((ROW()-ROW(Q$3))/2,1)),$W$18:$Z$18,0))</f>
        <v>リーフ</v>
      </c>
      <c r="R9" s="132" t="str">
        <f>INDEX($W$28:$Z$29,MOD(ROW()-ROW(R$3)+1,2)+1,MATCH(INDEX(合体パターン法則!$C$5:$N$8,COLUMN()-COLUMN($P9),CEILING((ROW()-ROW(R$3))/2,1)),$W$18:$Z$18,0))</f>
        <v>ハムライガー</v>
      </c>
      <c r="S9" s="132" t="str">
        <f>INDEX($W$28:$Z$29,MOD(ROW()-ROW(S$3)+1,2)+1,MATCH(INDEX(合体パターン法則!$C$5:$N$8,COLUMN()-COLUMN($P9),CEILING((ROW()-ROW(S$3))/2,1)),$W$18:$Z$18,0))</f>
        <v>リーフ</v>
      </c>
      <c r="T9" s="133" t="str">
        <f>INDEX($W$28:$Z$29,MOD(ROW()-ROW(T$3)+1,2)+1,MATCH(INDEX(合体パターン法則!$C$5:$N$8,COLUMN()-COLUMN($P9),CEILING((ROW()-ROW(T$3))/2,1)),$W$18:$Z$18,0))</f>
        <v>リーフ</v>
      </c>
      <c r="V9" s="72">
        <f>IFERROR(INDEX(MF1図鑑!$K:$P,MATCH(V$3,MF1図鑑!$B:$B,0),ROW()-ROW(V$3)),"ERR")</f>
        <v>150</v>
      </c>
      <c r="W9" s="72">
        <f>IFERROR(INDEX(MF1図鑑!$K:$P,MATCH(W$3,MF1図鑑!$B:$B,0),ROW()-ROW(W$3)),"ERR")</f>
        <v>160</v>
      </c>
      <c r="X9" s="72">
        <f>IFERROR(INDEX(MF1図鑑!$K:$P,MATCH(X$3,MF1図鑑!$B:$B,0),ROW()-ROW(X$3)),"ERR")</f>
        <v>120</v>
      </c>
      <c r="Y9" s="72">
        <f>IFERROR(INDEX(MF1図鑑!$K:$P,MATCH(Y$3,MF1図鑑!$B:$B,0),ROW()-ROW(Y$3)),"ERR")</f>
        <v>160</v>
      </c>
      <c r="Z9" s="72">
        <f>IFERROR(INDEX(MF1図鑑!$K:$P,MATCH(Z$3,MF1図鑑!$B:$B,0),ROW()-ROW(Z$3)),"ERR")</f>
        <v>120</v>
      </c>
      <c r="AA9" s="72">
        <f>IFERROR(INDEX(MF1図鑑!$K:$P,MATCH(AA$3,MF1図鑑!$B:$B,0),ROW()-ROW(AA$3)),"ERR")</f>
        <v>130</v>
      </c>
      <c r="AB9" s="72">
        <f>IFERROR(INDEX(MF1図鑑!$K:$P,MATCH(AB$3,MF1図鑑!$B:$B,0),ROW()-ROW(AB$3)),"ERR")</f>
        <v>150</v>
      </c>
      <c r="AC9" s="72">
        <f>IFERROR(INDEX(MF1図鑑!$K:$P,MATCH(AC$3,MF1図鑑!$B:$B,0),ROW()-ROW(AC$3)),"ERR")</f>
        <v>120</v>
      </c>
      <c r="AD9" s="72">
        <f>IFERROR(INDEX(MF1図鑑!$K:$P,MATCH(AD$3,MF1図鑑!$B:$B,0),ROW()-ROW(AD$3)),"ERR")</f>
        <v>140</v>
      </c>
    </row>
    <row r="10" spans="2:30" x14ac:dyDescent="0.15">
      <c r="B10" s="84" t="s">
        <v>313</v>
      </c>
      <c r="E10" s="85"/>
      <c r="F10" s="86">
        <f t="shared" ref="F10:H10" si="5">SUM(F4:F9)</f>
        <v>2941</v>
      </c>
      <c r="G10" s="86">
        <f t="shared" si="5"/>
        <v>3005</v>
      </c>
      <c r="H10" s="86">
        <f t="shared" si="5"/>
        <v>5946</v>
      </c>
      <c r="I10" s="105" t="s">
        <v>436</v>
      </c>
      <c r="J10" s="105" t="s">
        <v>437</v>
      </c>
      <c r="K10" s="106" t="s">
        <v>438</v>
      </c>
      <c r="P10" s="103">
        <v>4</v>
      </c>
      <c r="Q10" s="130" t="str">
        <f>INDEX($W$28:$Z$29,MOD(ROW()-ROW(Q$3)+1,2)+1,MATCH(INDEX(合体パターン法則!$C$5:$N$8,COLUMN()-COLUMN($P10),CEILING((ROW()-ROW(Q$3))/2,1)),$W$18:$Z$18,0))</f>
        <v>デトナクリス</v>
      </c>
      <c r="R10" s="130" t="str">
        <f>INDEX($W$28:$Z$29,MOD(ROW()-ROW(R$3)+1,2)+1,MATCH(INDEX(合体パターン法則!$C$5:$N$8,COLUMN()-COLUMN($P10),CEILING((ROW()-ROW(R$3))/2,1)),$W$18:$Z$18,0))</f>
        <v>デトナクリス</v>
      </c>
      <c r="S10" s="130" t="str">
        <f>INDEX($W$28:$Z$29,MOD(ROW()-ROW(S$3)+1,2)+1,MATCH(INDEX(合体パターン法則!$C$5:$N$8,COLUMN()-COLUMN($P10),CEILING((ROW()-ROW(S$3))/2,1)),$W$18:$Z$18,0))</f>
        <v>デトナクリス</v>
      </c>
      <c r="T10" s="131" t="str">
        <f>INDEX($W$28:$Z$29,MOD(ROW()-ROW(T$3)+1,2)+1,MATCH(INDEX(合体パターン法則!$C$5:$N$8,COLUMN()-COLUMN($P10),CEILING((ROW()-ROW(T$3))/2,1)),$W$18:$Z$18,0))</f>
        <v>パルスコーン</v>
      </c>
    </row>
    <row r="11" spans="2:30" x14ac:dyDescent="0.15">
      <c r="B11" s="1" t="str">
        <f>$X$16</f>
        <v/>
      </c>
      <c r="P11" s="104"/>
      <c r="Q11" s="132" t="str">
        <f>INDEX($W$28:$Z$29,MOD(ROW()-ROW(Q$3)+1,2)+1,MATCH(INDEX(合体パターン法則!$C$5:$N$8,COLUMN()-COLUMN($P11),CEILING((ROW()-ROW(Q$3))/2,1)),$W$18:$Z$18,0))</f>
        <v>ハムライガー</v>
      </c>
      <c r="R11" s="132" t="str">
        <f>INDEX($W$28:$Z$29,MOD(ROW()-ROW(R$3)+1,2)+1,MATCH(INDEX(合体パターン法則!$C$5:$N$8,COLUMN()-COLUMN($P11),CEILING((ROW()-ROW(R$3))/2,1)),$W$18:$Z$18,0))</f>
        <v>ハムライガー</v>
      </c>
      <c r="S11" s="132" t="str">
        <f>INDEX($W$28:$Z$29,MOD(ROW()-ROW(S$3)+1,2)+1,MATCH(INDEX(合体パターン法則!$C$5:$N$8,COLUMN()-COLUMN($P11),CEILING((ROW()-ROW(S$3))/2,1)),$W$18:$Z$18,0))</f>
        <v>ハムライガー</v>
      </c>
      <c r="T11" s="133" t="str">
        <f>INDEX($W$28:$Z$29,MOD(ROW()-ROW(T$3)+1,2)+1,MATCH(INDEX(合体パターン法則!$C$5:$N$8,COLUMN()-COLUMN($P11),CEILING((ROW()-ROW(T$3))/2,1)),$W$18:$Z$18,0))</f>
        <v>ハムリーフ</v>
      </c>
      <c r="V11" s="72" t="str">
        <f>相性マスタ!J15</f>
        <v>ディノ</v>
      </c>
      <c r="W11" s="72" t="str">
        <f>LEFT(W13,FIND("×",W13)-1)</f>
        <v>ライガー</v>
      </c>
      <c r="X11" s="72" t="str">
        <f>INDEX($W$31:$W$262,MATCH($B$4,$V$31:$V$262,0),)</f>
        <v>ライガー</v>
      </c>
      <c r="Y11" s="72">
        <f>INDEX(相性マスタ!$E$16:$G$31,MATCH($I4,相性マスタ!$D$16:$D$31,0),MATCH(LEFT($X$15,2),相性マスタ!$E$15:$G$15,0))</f>
        <v>30</v>
      </c>
      <c r="Z11" s="72" t="str">
        <f>B10</f>
        <v>プロトメサイアー</v>
      </c>
    </row>
    <row r="12" spans="2:30" x14ac:dyDescent="0.15">
      <c r="E12" s="73" t="s">
        <v>439</v>
      </c>
      <c r="F12" s="73"/>
      <c r="G12" s="73"/>
      <c r="H12" s="73"/>
      <c r="I12" s="73"/>
      <c r="J12" s="73"/>
      <c r="K12" s="73"/>
      <c r="L12" s="73"/>
      <c r="M12" s="73"/>
      <c r="N12" s="73"/>
      <c r="P12" s="103">
        <v>5</v>
      </c>
      <c r="Q12" s="130" t="str">
        <f>INDEX($W$28:$Z$29,MOD(ROW()-ROW(Q$3)+1,2)+1,MATCH(INDEX(合体パターン法則!$C$5:$N$8,COLUMN()-COLUMN($P12),CEILING((ROW()-ROW(Q$3))/2,1)),$W$18:$Z$18,0))</f>
        <v>デトナクリス</v>
      </c>
      <c r="R12" s="130" t="str">
        <f>INDEX($W$28:$Z$29,MOD(ROW()-ROW(R$3)+1,2)+1,MATCH(INDEX(合体パターン法則!$C$5:$N$8,COLUMN()-COLUMN($P12),CEILING((ROW()-ROW(R$3))/2,1)),$W$18:$Z$18,0))</f>
        <v>ミント</v>
      </c>
      <c r="S12" s="130" t="str">
        <f>INDEX($W$28:$Z$29,MOD(ROW()-ROW(S$3)+1,2)+1,MATCH(INDEX(合体パターン法則!$C$5:$N$8,COLUMN()-COLUMN($P12),CEILING((ROW()-ROW(S$3))/2,1)),$W$18:$Z$18,0))</f>
        <v>デトナクリス</v>
      </c>
      <c r="T12" s="131" t="str">
        <f>INDEX($W$28:$Z$29,MOD(ROW()-ROW(T$3)+1,2)+1,MATCH(INDEX(合体パターン法則!$C$5:$N$8,COLUMN()-COLUMN($P12),CEILING((ROW()-ROW(T$3))/2,1)),$W$18:$Z$18,0))</f>
        <v>ミント</v>
      </c>
      <c r="V12" s="72" t="str">
        <f>相性マスタ!J16</f>
        <v>ゴーレム</v>
      </c>
      <c r="W12" s="72" t="str">
        <f>MID(W13,FIND("×",W13)+1,LEN(W13)-LEN(W11)-1)</f>
        <v>プラント</v>
      </c>
      <c r="X12" s="72" t="str">
        <f>INDEX($W$31:$W$262,MATCH($B$6,$V$31:$V$262,0),)</f>
        <v>ピクシー</v>
      </c>
      <c r="Y12" s="72">
        <f>INDEX(相性マスタ!$E$16:$G$31,MATCH($I5,相性マスタ!$D$16:$D$31,0),MATCH(LEFT($X$15,2),相性マスタ!$E$15:$G$15,0))</f>
        <v>30</v>
      </c>
      <c r="Z12" s="72" t="str">
        <f>INDEX($Y$31:$Y$262,MATCH($Z$11,$V$31:$V$262,0),)</f>
        <v>ヘンガー×ガリ</v>
      </c>
    </row>
    <row r="13" spans="2:30" x14ac:dyDescent="0.15">
      <c r="E13" s="87"/>
      <c r="F13" s="88" t="str">
        <f>Z11</f>
        <v>プロトメサイアー</v>
      </c>
      <c r="G13" s="88" t="str">
        <f t="shared" ref="G13:N13" si="6">W3</f>
        <v>デトナクリス</v>
      </c>
      <c r="H13" s="88" t="str">
        <f t="shared" si="6"/>
        <v>ハムライガー</v>
      </c>
      <c r="I13" s="88" t="str">
        <f t="shared" si="6"/>
        <v>ベニヒメソウ</v>
      </c>
      <c r="J13" s="88" t="str">
        <f t="shared" si="6"/>
        <v>ウサギソウ</v>
      </c>
      <c r="K13" s="88" t="str">
        <f t="shared" si="6"/>
        <v>ミント</v>
      </c>
      <c r="L13" s="88" t="str">
        <f t="shared" si="6"/>
        <v>リーフ</v>
      </c>
      <c r="M13" s="88" t="str">
        <f t="shared" si="6"/>
        <v>パルスコーン</v>
      </c>
      <c r="N13" s="107" t="str">
        <f t="shared" si="6"/>
        <v>ハムリーフ</v>
      </c>
      <c r="O13" s="1" t="s">
        <v>440</v>
      </c>
      <c r="P13" s="104"/>
      <c r="Q13" s="132" t="str">
        <f>INDEX($W$28:$Z$29,MOD(ROW()-ROW(Q$3)+1,2)+1,MATCH(INDEX(合体パターン法則!$C$5:$N$8,COLUMN()-COLUMN($P13),CEILING((ROW()-ROW(Q$3))/2,1)),$W$18:$Z$18,0))</f>
        <v>ハムライガー</v>
      </c>
      <c r="R13" s="132" t="str">
        <f>INDEX($W$28:$Z$29,MOD(ROW()-ROW(R$3)+1,2)+1,MATCH(INDEX(合体パターン法則!$C$5:$N$8,COLUMN()-COLUMN($P13),CEILING((ROW()-ROW(R$3))/2,1)),$W$18:$Z$18,0))</f>
        <v>リーフ</v>
      </c>
      <c r="S13" s="132" t="str">
        <f>INDEX($W$28:$Z$29,MOD(ROW()-ROW(S$3)+1,2)+1,MATCH(INDEX(合体パターン法則!$C$5:$N$8,COLUMN()-COLUMN($P13),CEILING((ROW()-ROW(S$3))/2,1)),$W$18:$Z$18,0))</f>
        <v>ハムライガー</v>
      </c>
      <c r="T13" s="133" t="str">
        <f>INDEX($W$28:$Z$29,MOD(ROW()-ROW(T$3)+1,2)+1,MATCH(INDEX(合体パターン法則!$C$5:$N$8,COLUMN()-COLUMN($P13),CEILING((ROW()-ROW(T$3))/2,1)),$W$18:$Z$18,0))</f>
        <v>リーフ</v>
      </c>
      <c r="V13" s="72" t="str">
        <f>相性マスタ!J17</f>
        <v>ライガー</v>
      </c>
      <c r="W13" s="72" t="str">
        <f>INDEX($Y$31:$Y$262,MATCH($B$4,$V$31:$V$262,0),)</f>
        <v>ライガー×プラント</v>
      </c>
      <c r="X13" s="72" t="str">
        <f>INDEX(相性マスタ!$K$15:$K$34,MATCH($X$11,相性マスタ!$J$15:$J$34,0),)</f>
        <v>E</v>
      </c>
      <c r="Y13" s="72">
        <f>INDEX(相性マスタ!$E$16:$G$31,MATCH($I6,相性マスタ!$D$16:$D$31,0),MATCH(LEFT($X$15,2),相性マスタ!$E$15:$G$15,0))</f>
        <v>30</v>
      </c>
      <c r="Z13" s="72" t="str">
        <f>INDEX($V$31:$V$262,MATCH($Z$12,$Y$31:$Y$262,0),)</f>
        <v>プロトメサイアー</v>
      </c>
    </row>
    <row r="14" spans="2:30" x14ac:dyDescent="0.15">
      <c r="E14" s="89" t="s">
        <v>428</v>
      </c>
      <c r="F14" s="5">
        <f>V4+INT($K4)</f>
        <v>340</v>
      </c>
      <c r="G14" s="5">
        <f t="shared" ref="G14:N14" si="7">W4+INT($K4)</f>
        <v>290</v>
      </c>
      <c r="H14" s="5">
        <f t="shared" si="7"/>
        <v>310</v>
      </c>
      <c r="I14" s="5">
        <f t="shared" si="7"/>
        <v>320</v>
      </c>
      <c r="J14" s="5">
        <f t="shared" si="7"/>
        <v>340</v>
      </c>
      <c r="K14" s="5">
        <f t="shared" si="7"/>
        <v>300</v>
      </c>
      <c r="L14" s="5">
        <f t="shared" si="7"/>
        <v>370</v>
      </c>
      <c r="M14" s="5">
        <f t="shared" si="7"/>
        <v>300</v>
      </c>
      <c r="N14" s="21">
        <f t="shared" si="7"/>
        <v>370</v>
      </c>
      <c r="P14" s="103">
        <v>6</v>
      </c>
      <c r="Q14" s="130" t="str">
        <f>INDEX($W$28:$Z$29,MOD(ROW()-ROW(Q$3)+1,2)+1,MATCH(INDEX(合体パターン法則!$C$5:$N$8,COLUMN()-COLUMN($P14),CEILING((ROW()-ROW(Q$3))/2,1)),$W$18:$Z$18,0))</f>
        <v>パルスコーン</v>
      </c>
      <c r="R14" s="130" t="str">
        <f>INDEX($W$28:$Z$29,MOD(ROW()-ROW(R$3)+1,2)+1,MATCH(INDEX(合体パターン法則!$C$5:$N$8,COLUMN()-COLUMN($P14),CEILING((ROW()-ROW(R$3))/2,1)),$W$18:$Z$18,0))</f>
        <v>ベニヒメソウ</v>
      </c>
      <c r="S14" s="130" t="str">
        <f>INDEX($W$28:$Z$29,MOD(ROW()-ROW(S$3)+1,2)+1,MATCH(INDEX(合体パターン法則!$C$5:$N$8,COLUMN()-COLUMN($P14),CEILING((ROW()-ROW(S$3))/2,1)),$W$18:$Z$18,0))</f>
        <v>デトナクリス</v>
      </c>
      <c r="T14" s="131" t="str">
        <f>INDEX($W$28:$Z$29,MOD(ROW()-ROW(T$3)+1,2)+1,MATCH(INDEX(合体パターン法則!$C$5:$N$8,COLUMN()-COLUMN($P14),CEILING((ROW()-ROW(T$3))/2,1)),$W$18:$Z$18,0))</f>
        <v>ベニヒメソウ</v>
      </c>
      <c r="V14" s="72" t="str">
        <f>相性マスタ!J18</f>
        <v>ピクシー</v>
      </c>
      <c r="W14" s="72" t="str">
        <f>LEFT(W16,FIND("×",W16)-1)</f>
        <v>ピクシー</v>
      </c>
      <c r="X14" s="72" t="str">
        <f>INDEX(相性マスタ!$K$15:$K$34,MATCH($X$12,相性マスタ!$J$15:$J$34,0),)</f>
        <v>F</v>
      </c>
      <c r="Y14" s="72">
        <f>INDEX(相性マスタ!$E$16:$G$31,MATCH($I7,相性マスタ!$D$16:$D$31,0),MATCH(LEFT($X$15,2),相性マスタ!$E$15:$G$15,0))</f>
        <v>30</v>
      </c>
    </row>
    <row r="15" spans="2:30" x14ac:dyDescent="0.15">
      <c r="E15" s="89" t="s">
        <v>430</v>
      </c>
      <c r="F15" s="5">
        <f t="shared" ref="F15:N15" si="8">V5+INT($K5)</f>
        <v>283</v>
      </c>
      <c r="G15" s="5">
        <f t="shared" si="8"/>
        <v>233</v>
      </c>
      <c r="H15" s="5">
        <f t="shared" si="8"/>
        <v>273</v>
      </c>
      <c r="I15" s="5">
        <f t="shared" si="8"/>
        <v>233</v>
      </c>
      <c r="J15" s="5">
        <f t="shared" si="8"/>
        <v>273</v>
      </c>
      <c r="K15" s="5">
        <f t="shared" si="8"/>
        <v>243</v>
      </c>
      <c r="L15" s="5">
        <f t="shared" si="8"/>
        <v>253</v>
      </c>
      <c r="M15" s="5">
        <f t="shared" si="8"/>
        <v>273</v>
      </c>
      <c r="N15" s="21">
        <f t="shared" si="8"/>
        <v>283</v>
      </c>
      <c r="P15" s="104"/>
      <c r="Q15" s="132" t="str">
        <f>INDEX($W$28:$Z$29,MOD(ROW()-ROW(Q$3)+1,2)+1,MATCH(INDEX(合体パターン法則!$C$5:$N$8,COLUMN()-COLUMN($P15),CEILING((ROW()-ROW(Q$3))/2,1)),$W$18:$Z$18,0))</f>
        <v>ハムリーフ</v>
      </c>
      <c r="R15" s="132" t="str">
        <f>INDEX($W$28:$Z$29,MOD(ROW()-ROW(R$3)+1,2)+1,MATCH(INDEX(合体パターン法則!$C$5:$N$8,COLUMN()-COLUMN($P15),CEILING((ROW()-ROW(R$3))/2,1)),$W$18:$Z$18,0))</f>
        <v>ウサギソウ</v>
      </c>
      <c r="S15" s="132" t="str">
        <f>INDEX($W$28:$Z$29,MOD(ROW()-ROW(S$3)+1,2)+1,MATCH(INDEX(合体パターン法則!$C$5:$N$8,COLUMN()-COLUMN($P15),CEILING((ROW()-ROW(S$3))/2,1)),$W$18:$Z$18,0))</f>
        <v>ハムライガー</v>
      </c>
      <c r="T15" s="133" t="str">
        <f>INDEX($W$28:$Z$29,MOD(ROW()-ROW(T$3)+1,2)+1,MATCH(INDEX(合体パターン法則!$C$5:$N$8,COLUMN()-COLUMN($P15),CEILING((ROW()-ROW(T$3))/2,1)),$W$18:$Z$18,0))</f>
        <v>ウサギソウ</v>
      </c>
      <c r="V15" s="72" t="str">
        <f>相性マスタ!J19</f>
        <v>ワーム</v>
      </c>
      <c r="W15" s="72" t="str">
        <f>MID(W16,FIND("×",W16)+1,LEN(W16)-LEN(W14)-1)</f>
        <v>ハム</v>
      </c>
      <c r="X15" s="72" t="str">
        <f>INDEX(相性マスタ!$D$4:$I$9,MATCH($X$13,相性マスタ!$C$4:$C$9,0),MATCH($X$14,相性マスタ!$D$3:$I$3,0))</f>
        <v>悪い</v>
      </c>
      <c r="Y15" s="72">
        <f>INDEX(相性マスタ!$E$16:$G$31,MATCH($I8,相性マスタ!$D$16:$D$31,0),MATCH(LEFT($X$15,2),相性マスタ!$E$15:$G$15,0))</f>
        <v>30</v>
      </c>
    </row>
    <row r="16" spans="2:30" x14ac:dyDescent="0.15">
      <c r="E16" s="89" t="s">
        <v>431</v>
      </c>
      <c r="F16" s="5">
        <f t="shared" ref="F16:N16" si="9">V6+INT($K6)</f>
        <v>248</v>
      </c>
      <c r="G16" s="5">
        <f t="shared" si="9"/>
        <v>218</v>
      </c>
      <c r="H16" s="5">
        <f t="shared" si="9"/>
        <v>228</v>
      </c>
      <c r="I16" s="5">
        <f t="shared" si="9"/>
        <v>228</v>
      </c>
      <c r="J16" s="5">
        <f t="shared" si="9"/>
        <v>238</v>
      </c>
      <c r="K16" s="5">
        <f t="shared" si="9"/>
        <v>218</v>
      </c>
      <c r="L16" s="5">
        <f t="shared" si="9"/>
        <v>248</v>
      </c>
      <c r="M16" s="5">
        <f t="shared" si="9"/>
        <v>228</v>
      </c>
      <c r="N16" s="21">
        <f t="shared" si="9"/>
        <v>248</v>
      </c>
      <c r="P16" s="103">
        <v>7</v>
      </c>
      <c r="Q16" s="130" t="str">
        <f>INDEX($W$28:$Z$29,MOD(ROW()-ROW(Q$3)+1,2)+1,MATCH(INDEX(合体パターン法則!$C$5:$N$8,COLUMN()-COLUMN($P16),CEILING((ROW()-ROW(Q$3))/2,1)),$W$18:$Z$18,0))</f>
        <v>ミント</v>
      </c>
      <c r="R16" s="130" t="str">
        <f>INDEX($W$28:$Z$29,MOD(ROW()-ROW(R$3)+1,2)+1,MATCH(INDEX(合体パターン法則!$C$5:$N$8,COLUMN()-COLUMN($P16),CEILING((ROW()-ROW(R$3))/2,1)),$W$18:$Z$18,0))</f>
        <v>ミント</v>
      </c>
      <c r="S16" s="130" t="str">
        <f>INDEX($W$28:$Z$29,MOD(ROW()-ROW(S$3)+1,2)+1,MATCH(INDEX(合体パターン法則!$C$5:$N$8,COLUMN()-COLUMN($P16),CEILING((ROW()-ROW(S$3))/2,1)),$W$18:$Z$18,0))</f>
        <v>デトナクリス</v>
      </c>
      <c r="T16" s="131" t="str">
        <f>INDEX($W$28:$Z$29,MOD(ROW()-ROW(T$3)+1,2)+1,MATCH(INDEX(合体パターン法則!$C$5:$N$8,COLUMN()-COLUMN($P16),CEILING((ROW()-ROW(T$3))/2,1)),$W$18:$Z$18,0))</f>
        <v>ベニヒメソウ</v>
      </c>
      <c r="V16" s="72" t="str">
        <f>相性マスタ!J20</f>
        <v>ゲル</v>
      </c>
      <c r="W16" s="72" t="str">
        <f>INDEX($Y$31:$Y$262,MATCH($B$6,$V$31:$V$262,0),)</f>
        <v>ピクシー×ハム</v>
      </c>
      <c r="X16" s="72" t="str">
        <f>IF(ISERROR(FIND("※",$X$15)),"","※選択順序が反対の場合、相性が変化する組み合わせです。")</f>
        <v/>
      </c>
      <c r="Y16" s="72">
        <f>INDEX(相性マスタ!$E$16:$G$31,MATCH($I9,相性マスタ!$D$16:$D$31,0),MATCH(LEFT($X$15,2),相性マスタ!$E$15:$G$15,0))</f>
        <v>30</v>
      </c>
    </row>
    <row r="17" spans="2:26" x14ac:dyDescent="0.15">
      <c r="E17" s="89" t="s">
        <v>108</v>
      </c>
      <c r="F17" s="5">
        <f t="shared" ref="F17:N17" si="10">V7+INT($K7)</f>
        <v>466</v>
      </c>
      <c r="G17" s="5">
        <f t="shared" si="10"/>
        <v>466</v>
      </c>
      <c r="H17" s="5">
        <f t="shared" si="10"/>
        <v>466</v>
      </c>
      <c r="I17" s="5">
        <f t="shared" si="10"/>
        <v>456</v>
      </c>
      <c r="J17" s="5">
        <f t="shared" si="10"/>
        <v>456</v>
      </c>
      <c r="K17" s="5">
        <f t="shared" si="10"/>
        <v>466</v>
      </c>
      <c r="L17" s="5">
        <f t="shared" si="10"/>
        <v>446</v>
      </c>
      <c r="M17" s="5">
        <f t="shared" si="10"/>
        <v>466</v>
      </c>
      <c r="N17" s="21">
        <f t="shared" si="10"/>
        <v>446</v>
      </c>
      <c r="P17" s="104"/>
      <c r="Q17" s="132" t="str">
        <f>INDEX($W$28:$Z$29,MOD(ROW()-ROW(Q$3)+1,2)+1,MATCH(INDEX(合体パターン法則!$C$5:$N$8,COLUMN()-COLUMN($P17),CEILING((ROW()-ROW(Q$3))/2,1)),$W$18:$Z$18,0))</f>
        <v>リーフ</v>
      </c>
      <c r="R17" s="132" t="str">
        <f>INDEX($W$28:$Z$29,MOD(ROW()-ROW(R$3)+1,2)+1,MATCH(INDEX(合体パターン法則!$C$5:$N$8,COLUMN()-COLUMN($P17),CEILING((ROW()-ROW(R$3))/2,1)),$W$18:$Z$18,0))</f>
        <v>リーフ</v>
      </c>
      <c r="S17" s="132" t="str">
        <f>INDEX($W$28:$Z$29,MOD(ROW()-ROW(S$3)+1,2)+1,MATCH(INDEX(合体パターン法則!$C$5:$N$8,COLUMN()-COLUMN($P17),CEILING((ROW()-ROW(S$3))/2,1)),$W$18:$Z$18,0))</f>
        <v>ハムライガー</v>
      </c>
      <c r="T17" s="133" t="str">
        <f>INDEX($W$28:$Z$29,MOD(ROW()-ROW(T$3)+1,2)+1,MATCH(INDEX(合体パターン法則!$C$5:$N$8,COLUMN()-COLUMN($P17),CEILING((ROW()-ROW(T$3))/2,1)),$W$18:$Z$18,0))</f>
        <v>ウサギソウ</v>
      </c>
      <c r="V17" s="72" t="str">
        <f>相性マスタ!J21</f>
        <v>スエゾー</v>
      </c>
    </row>
    <row r="18" spans="2:26" x14ac:dyDescent="0.15">
      <c r="E18" s="89" t="s">
        <v>433</v>
      </c>
      <c r="F18" s="5">
        <f t="shared" ref="F18:N18" si="11">V8+INT($K8)</f>
        <v>480</v>
      </c>
      <c r="G18" s="5">
        <f t="shared" si="11"/>
        <v>490</v>
      </c>
      <c r="H18" s="5">
        <f t="shared" si="11"/>
        <v>460</v>
      </c>
      <c r="I18" s="5">
        <f t="shared" si="11"/>
        <v>470</v>
      </c>
      <c r="J18" s="5">
        <f t="shared" si="11"/>
        <v>440</v>
      </c>
      <c r="K18" s="5">
        <f t="shared" si="11"/>
        <v>490</v>
      </c>
      <c r="L18" s="5">
        <f t="shared" si="11"/>
        <v>480</v>
      </c>
      <c r="M18" s="5">
        <f t="shared" si="11"/>
        <v>480</v>
      </c>
      <c r="N18" s="21">
        <f t="shared" si="11"/>
        <v>470</v>
      </c>
      <c r="P18" s="103">
        <v>8</v>
      </c>
      <c r="Q18" s="130" t="str">
        <f>INDEX($W$28:$Z$29,MOD(ROW()-ROW(Q$3)+1,2)+1,MATCH(INDEX(合体パターン法則!$C$5:$N$8,COLUMN()-COLUMN($P18),CEILING((ROW()-ROW(Q$3))/2,1)),$W$18:$Z$18,0))</f>
        <v>ミント</v>
      </c>
      <c r="R18" s="130" t="str">
        <f>INDEX($W$28:$Z$29,MOD(ROW()-ROW(R$3)+1,2)+1,MATCH(INDEX(合体パターン法則!$C$5:$N$8,COLUMN()-COLUMN($P18),CEILING((ROW()-ROW(R$3))/2,1)),$W$18:$Z$18,0))</f>
        <v>デトナクリス</v>
      </c>
      <c r="S18" s="130" t="str">
        <f>INDEX($W$28:$Z$29,MOD(ROW()-ROW(S$3)+1,2)+1,MATCH(INDEX(合体パターン法則!$C$5:$N$8,COLUMN()-COLUMN($P18),CEILING((ROW()-ROW(S$3))/2,1)),$W$18:$Z$18,0))</f>
        <v>ミント</v>
      </c>
      <c r="T18" s="131" t="str">
        <f>INDEX($W$28:$Z$29,MOD(ROW()-ROW(T$3)+1,2)+1,MATCH(INDEX(合体パターン法則!$C$5:$N$8,COLUMN()-COLUMN($P18),CEILING((ROW()-ROW(T$3))/2,1)),$W$18:$Z$18,0))</f>
        <v>ベニヒメソウ</v>
      </c>
      <c r="V18" s="72" t="str">
        <f>相性マスタ!J22</f>
        <v>ハム</v>
      </c>
      <c r="W18" s="72" t="s">
        <v>116</v>
      </c>
      <c r="X18" s="72" t="s">
        <v>111</v>
      </c>
      <c r="Y18" s="72" t="s">
        <v>110</v>
      </c>
      <c r="Z18" s="72" t="s">
        <v>109</v>
      </c>
    </row>
    <row r="19" spans="2:26" x14ac:dyDescent="0.15">
      <c r="E19" s="89" t="s">
        <v>435</v>
      </c>
      <c r="F19" s="5">
        <f t="shared" ref="F19:N19" si="12">V9+INT($K9)</f>
        <v>744</v>
      </c>
      <c r="G19" s="5">
        <f t="shared" si="12"/>
        <v>754</v>
      </c>
      <c r="H19" s="5">
        <f t="shared" si="12"/>
        <v>714</v>
      </c>
      <c r="I19" s="5">
        <f t="shared" si="12"/>
        <v>754</v>
      </c>
      <c r="J19" s="5">
        <f t="shared" si="12"/>
        <v>714</v>
      </c>
      <c r="K19" s="5">
        <f t="shared" si="12"/>
        <v>724</v>
      </c>
      <c r="L19" s="5">
        <f t="shared" si="12"/>
        <v>744</v>
      </c>
      <c r="M19" s="5">
        <f t="shared" si="12"/>
        <v>714</v>
      </c>
      <c r="N19" s="21">
        <f t="shared" si="12"/>
        <v>734</v>
      </c>
      <c r="P19" s="104"/>
      <c r="Q19" s="132" t="str">
        <f>INDEX($W$28:$Z$29,MOD(ROW()-ROW(Q$3)+1,2)+1,MATCH(INDEX(合体パターン法則!$C$5:$N$8,COLUMN()-COLUMN($P19),CEILING((ROW()-ROW(Q$3))/2,1)),$W$18:$Z$18,0))</f>
        <v>リーフ</v>
      </c>
      <c r="R19" s="132" t="str">
        <f>INDEX($W$28:$Z$29,MOD(ROW()-ROW(R$3)+1,2)+1,MATCH(INDEX(合体パターン法則!$C$5:$N$8,COLUMN()-COLUMN($P19),CEILING((ROW()-ROW(R$3))/2,1)),$W$18:$Z$18,0))</f>
        <v>ハムライガー</v>
      </c>
      <c r="S19" s="132" t="str">
        <f>INDEX($W$28:$Z$29,MOD(ROW()-ROW(S$3)+1,2)+1,MATCH(INDEX(合体パターン法則!$C$5:$N$8,COLUMN()-COLUMN($P19),CEILING((ROW()-ROW(S$3))/2,1)),$W$18:$Z$18,0))</f>
        <v>リーフ</v>
      </c>
      <c r="T19" s="133" t="str">
        <f>INDEX($W$28:$Z$29,MOD(ROW()-ROW(T$3)+1,2)+1,MATCH(INDEX(合体パターン法則!$C$5:$N$8,COLUMN()-COLUMN($P19),CEILING((ROW()-ROW(T$3))/2,1)),$W$18:$Z$18,0))</f>
        <v>ウサギソウ</v>
      </c>
      <c r="V19" s="72" t="str">
        <f>相性マスタ!J23</f>
        <v>ガリ</v>
      </c>
      <c r="W19" s="72" t="str">
        <f>W11&amp;"×"&amp;W14</f>
        <v>ライガー×ピクシー</v>
      </c>
      <c r="X19" s="72" t="str">
        <f>W12&amp;"×"&amp;W14</f>
        <v>プラント×ピクシー</v>
      </c>
      <c r="Y19" s="72" t="str">
        <f>W14&amp;"×"&amp;W11</f>
        <v>ピクシー×ライガー</v>
      </c>
      <c r="Z19" s="72" t="str">
        <f>W15&amp;"×"&amp;W11</f>
        <v>ハム×ライガー</v>
      </c>
    </row>
    <row r="20" spans="2:26" x14ac:dyDescent="0.15">
      <c r="E20" s="90"/>
      <c r="F20" s="7">
        <f>SUM(F14:F19)</f>
        <v>2561</v>
      </c>
      <c r="G20" s="7">
        <f t="shared" ref="G20:N20" si="13">SUM(G14:G19)</f>
        <v>2451</v>
      </c>
      <c r="H20" s="7">
        <f t="shared" si="13"/>
        <v>2451</v>
      </c>
      <c r="I20" s="7">
        <f t="shared" si="13"/>
        <v>2461</v>
      </c>
      <c r="J20" s="7">
        <f t="shared" si="13"/>
        <v>2461</v>
      </c>
      <c r="K20" s="7">
        <f t="shared" si="13"/>
        <v>2441</v>
      </c>
      <c r="L20" s="7">
        <f t="shared" si="13"/>
        <v>2541</v>
      </c>
      <c r="M20" s="7">
        <f t="shared" si="13"/>
        <v>2461</v>
      </c>
      <c r="N20" s="22">
        <f t="shared" si="13"/>
        <v>2551</v>
      </c>
      <c r="P20" s="103">
        <v>9</v>
      </c>
      <c r="Q20" s="130" t="str">
        <f>INDEX($W$28:$Z$29,MOD(ROW()-ROW(Q$3)+1,2)+1,MATCH(INDEX(合体パターン法則!$C$5:$N$8,COLUMN()-COLUMN($P20),CEILING((ROW()-ROW(Q$3))/2,1)),$W$18:$Z$18,0))</f>
        <v>パルスコーン</v>
      </c>
      <c r="R20" s="130" t="str">
        <f>INDEX($W$28:$Z$29,MOD(ROW()-ROW(R$3)+1,2)+1,MATCH(INDEX(合体パターン法則!$C$5:$N$8,COLUMN()-COLUMN($P20),CEILING((ROW()-ROW(R$3))/2,1)),$W$18:$Z$18,0))</f>
        <v>デトナクリス</v>
      </c>
      <c r="S20" s="130" t="str">
        <f>INDEX($W$28:$Z$29,MOD(ROW()-ROW(S$3)+1,2)+1,MATCH(INDEX(合体パターン法則!$C$5:$N$8,COLUMN()-COLUMN($P20),CEILING((ROW()-ROW(S$3))/2,1)),$W$18:$Z$18,0))</f>
        <v>ベニヒメソウ</v>
      </c>
      <c r="T20" s="131" t="str">
        <f>INDEX($W$28:$Z$29,MOD(ROW()-ROW(T$3)+1,2)+1,MATCH(INDEX(合体パターン法則!$C$5:$N$8,COLUMN()-COLUMN($P20),CEILING((ROW()-ROW(T$3))/2,1)),$W$18:$Z$18,0))</f>
        <v>ベニヒメソウ</v>
      </c>
      <c r="V20" s="72" t="str">
        <f>相性マスタ!J24</f>
        <v>モノリス</v>
      </c>
      <c r="W20" s="72" t="str">
        <f>IFERROR(INDEX($V$31:$V$262,MATCH(W19,$Y$31:$Y$262,0),),"ERR")</f>
        <v>デトナクリス</v>
      </c>
      <c r="X20" s="72" t="str">
        <f t="shared" ref="X20:Y20" si="14">IFERROR(INDEX($V$31:$V$262,MATCH(X19,$Y$31:$Y$262,0),),"ERR")</f>
        <v>ベニヒメソウ</v>
      </c>
      <c r="Y20" s="72" t="str">
        <f t="shared" si="14"/>
        <v>ミント</v>
      </c>
      <c r="Z20" s="72" t="str">
        <f>IFERROR(INDEX($V$31:$V$262,MATCH(Z19,$Y$31:$Y$262,0),),"ERR")</f>
        <v>パルスコーン</v>
      </c>
    </row>
    <row r="21" spans="2:26" x14ac:dyDescent="0.15">
      <c r="P21" s="104"/>
      <c r="Q21" s="132" t="str">
        <f>INDEX($W$28:$Z$29,MOD(ROW()-ROW(Q$3)+1,2)+1,MATCH(INDEX(合体パターン法則!$C$5:$N$8,COLUMN()-COLUMN($P21),CEILING((ROW()-ROW(Q$3))/2,1)),$W$18:$Z$18,0))</f>
        <v>ハムリーフ</v>
      </c>
      <c r="R21" s="132" t="str">
        <f>INDEX($W$28:$Z$29,MOD(ROW()-ROW(R$3)+1,2)+1,MATCH(INDEX(合体パターン法則!$C$5:$N$8,COLUMN()-COLUMN($P21),CEILING((ROW()-ROW(R$3))/2,1)),$W$18:$Z$18,0))</f>
        <v>ハムライガー</v>
      </c>
      <c r="S21" s="132" t="str">
        <f>INDEX($W$28:$Z$29,MOD(ROW()-ROW(S$3)+1,2)+1,MATCH(INDEX(合体パターン法則!$C$5:$N$8,COLUMN()-COLUMN($P21),CEILING((ROW()-ROW(S$3))/2,1)),$W$18:$Z$18,0))</f>
        <v>ウサギソウ</v>
      </c>
      <c r="T21" s="133" t="str">
        <f>INDEX($W$28:$Z$29,MOD(ROW()-ROW(T$3)+1,2)+1,MATCH(INDEX(合体パターン法則!$C$5:$N$8,COLUMN()-COLUMN($P21),CEILING((ROW()-ROW(T$3))/2,1)),$W$18:$Z$18,0))</f>
        <v>ウサギソウ</v>
      </c>
      <c r="V21" s="72" t="str">
        <f>相性マスタ!J25</f>
        <v>ナーガ</v>
      </c>
    </row>
    <row r="22" spans="2:26" x14ac:dyDescent="0.15">
      <c r="B22" s="73" t="s">
        <v>2</v>
      </c>
      <c r="C22" s="73"/>
      <c r="D22" s="73"/>
      <c r="E22" s="73"/>
      <c r="F22" s="73"/>
      <c r="G22" s="73"/>
      <c r="H22" s="73"/>
      <c r="I22" s="73"/>
      <c r="J22" s="73"/>
      <c r="K22" s="73"/>
      <c r="L22" s="73"/>
      <c r="M22" s="73"/>
      <c r="P22" s="103">
        <v>10</v>
      </c>
      <c r="Q22" s="130" t="str">
        <f>INDEX($W$28:$Z$29,MOD(ROW()-ROW(Q$3)+1,2)+1,MATCH(INDEX(合体パターン法則!$C$5:$N$8,COLUMN()-COLUMN($P22),CEILING((ROW()-ROW(Q$3))/2,1)),$W$18:$Z$18,0))</f>
        <v>デトナクリス</v>
      </c>
      <c r="R22" s="130" t="str">
        <f>INDEX($W$28:$Z$29,MOD(ROW()-ROW(R$3)+1,2)+1,MATCH(INDEX(合体パターン法則!$C$5:$N$8,COLUMN()-COLUMN($P22),CEILING((ROW()-ROW(R$3))/2,1)),$W$18:$Z$18,0))</f>
        <v>デトナクリス</v>
      </c>
      <c r="S22" s="130" t="str">
        <f>INDEX($W$28:$Z$29,MOD(ROW()-ROW(S$3)+1,2)+1,MATCH(INDEX(合体パターン法則!$C$5:$N$8,COLUMN()-COLUMN($P22),CEILING((ROW()-ROW(S$3))/2,1)),$W$18:$Z$18,0))</f>
        <v>ミント</v>
      </c>
      <c r="T22" s="131" t="str">
        <f>INDEX($W$28:$Z$29,MOD(ROW()-ROW(T$3)+1,2)+1,MATCH(INDEX(合体パターン法則!$C$5:$N$8,COLUMN()-COLUMN($P22),CEILING((ROW()-ROW(T$3))/2,1)),$W$18:$Z$18,0))</f>
        <v>ミント</v>
      </c>
      <c r="V22" s="72" t="str">
        <f>相性マスタ!J26</f>
        <v>プラント</v>
      </c>
      <c r="W22" s="72" t="str">
        <f>W11&amp;"×"&amp;W15</f>
        <v>ライガー×ハム</v>
      </c>
      <c r="X22" s="72" t="str">
        <f>W12&amp;"×"&amp;W15</f>
        <v>プラント×ハム</v>
      </c>
      <c r="Y22" s="72" t="str">
        <f>W14&amp;"×"&amp;W12</f>
        <v>ピクシー×プラント</v>
      </c>
      <c r="Z22" s="72" t="str">
        <f>W15&amp;"×"&amp;W12</f>
        <v>ハム×プラント</v>
      </c>
    </row>
    <row r="23" spans="2:26" x14ac:dyDescent="0.15">
      <c r="B23" s="75"/>
      <c r="C23" s="91" t="s">
        <v>441</v>
      </c>
      <c r="D23" s="91"/>
      <c r="E23" s="91"/>
      <c r="F23" s="91"/>
      <c r="G23" s="91"/>
      <c r="H23" s="91"/>
      <c r="I23" s="91"/>
      <c r="J23" s="91"/>
      <c r="K23" s="91"/>
      <c r="L23" s="91"/>
      <c r="M23" s="108"/>
      <c r="P23" s="104"/>
      <c r="Q23" s="132" t="str">
        <f>INDEX($W$28:$Z$29,MOD(ROW()-ROW(Q$3)+1,2)+1,MATCH(INDEX(合体パターン法則!$C$5:$N$8,COLUMN()-COLUMN($P23),CEILING((ROW()-ROW(Q$3))/2,1)),$W$18:$Z$18,0))</f>
        <v>ハムライガー</v>
      </c>
      <c r="R23" s="132" t="str">
        <f>INDEX($W$28:$Z$29,MOD(ROW()-ROW(R$3)+1,2)+1,MATCH(INDEX(合体パターン法則!$C$5:$N$8,COLUMN()-COLUMN($P23),CEILING((ROW()-ROW(R$3))/2,1)),$W$18:$Z$18,0))</f>
        <v>ハムライガー</v>
      </c>
      <c r="S23" s="132" t="str">
        <f>INDEX($W$28:$Z$29,MOD(ROW()-ROW(S$3)+1,2)+1,MATCH(INDEX(合体パターン法則!$C$5:$N$8,COLUMN()-COLUMN($P23),CEILING((ROW()-ROW(S$3))/2,1)),$W$18:$Z$18,0))</f>
        <v>リーフ</v>
      </c>
      <c r="T23" s="133" t="str">
        <f>INDEX($W$28:$Z$29,MOD(ROW()-ROW(T$3)+1,2)+1,MATCH(INDEX(合体パターン法則!$C$5:$N$8,COLUMN()-COLUMN($P23),CEILING((ROW()-ROW(T$3))/2,1)),$W$18:$Z$18,0))</f>
        <v>リーフ</v>
      </c>
      <c r="V23" s="72" t="str">
        <f>相性マスタ!J27</f>
        <v>ドラゴン</v>
      </c>
      <c r="W23" s="72" t="str">
        <f>IFERROR(INDEX($V$31:$V$262,MATCH(W22,$Y$31:$Y$262,0),),"ERR")</f>
        <v>ハムライガー</v>
      </c>
      <c r="X23" s="72" t="str">
        <f t="shared" ref="X23:Z23" si="15">IFERROR(INDEX($V$31:$V$262,MATCH(X22,$Y$31:$Y$262,0),),"ERR")</f>
        <v>ウサギソウ</v>
      </c>
      <c r="Y23" s="72" t="str">
        <f t="shared" si="15"/>
        <v>リーフ</v>
      </c>
      <c r="Z23" s="72" t="str">
        <f t="shared" si="15"/>
        <v>ハムリーフ</v>
      </c>
    </row>
    <row r="24" spans="2:26" x14ac:dyDescent="0.15">
      <c r="B24" s="92" t="s">
        <v>417</v>
      </c>
      <c r="C24" s="93" t="s">
        <v>442</v>
      </c>
      <c r="D24" s="94"/>
      <c r="E24" s="94"/>
      <c r="F24" s="94"/>
      <c r="G24" s="94"/>
      <c r="H24" s="94"/>
      <c r="I24" s="94"/>
      <c r="J24" s="94"/>
      <c r="K24" s="94"/>
      <c r="L24" s="94"/>
      <c r="M24" s="109"/>
      <c r="P24" s="103">
        <v>11</v>
      </c>
      <c r="Q24" s="130" t="str">
        <f>INDEX($W$28:$Z$29,MOD(ROW()-ROW(Q$3)+1,2)+1,MATCH(INDEX(合体パターン法則!$C$5:$N$8,COLUMN()-COLUMN($P24),CEILING((ROW()-ROW(Q$3))/2,1)),$W$18:$Z$18,0))</f>
        <v>デトナクリス</v>
      </c>
      <c r="R24" s="130" t="str">
        <f>INDEX($W$28:$Z$29,MOD(ROW()-ROW(R$3)+1,2)+1,MATCH(INDEX(合体パターン法則!$C$5:$N$8,COLUMN()-COLUMN($P24),CEILING((ROW()-ROW(R$3))/2,1)),$W$18:$Z$18,0))</f>
        <v>ベニヒメソウ</v>
      </c>
      <c r="S24" s="130" t="str">
        <f>INDEX($W$28:$Z$29,MOD(ROW()-ROW(S$3)+1,2)+1,MATCH(INDEX(合体パターン法則!$C$5:$N$8,COLUMN()-COLUMN($P24),CEILING((ROW()-ROW(S$3))/2,1)),$W$18:$Z$18,0))</f>
        <v>デトナクリス</v>
      </c>
      <c r="T24" s="131" t="str">
        <f>INDEX($W$28:$Z$29,MOD(ROW()-ROW(T$3)+1,2)+1,MATCH(INDEX(合体パターン法則!$C$5:$N$8,COLUMN()-COLUMN($P24),CEILING((ROW()-ROW(T$3))/2,1)),$W$18:$Z$18,0))</f>
        <v>パルスコーン</v>
      </c>
      <c r="V24" s="72" t="str">
        <f>相性マスタ!J28</f>
        <v>マジン</v>
      </c>
    </row>
    <row r="25" spans="2:26" x14ac:dyDescent="0.15">
      <c r="B25" s="95" t="s">
        <v>443</v>
      </c>
      <c r="C25" s="93" t="s">
        <v>444</v>
      </c>
      <c r="D25" s="94"/>
      <c r="E25" s="94"/>
      <c r="F25" s="94"/>
      <c r="G25" s="94"/>
      <c r="H25" s="94"/>
      <c r="I25" s="94"/>
      <c r="J25" s="94"/>
      <c r="K25" s="94"/>
      <c r="L25" s="94"/>
      <c r="M25" s="109"/>
      <c r="P25" s="104"/>
      <c r="Q25" s="132" t="str">
        <f>INDEX($W$28:$Z$29,MOD(ROW()-ROW(Q$3)+1,2)+1,MATCH(INDEX(合体パターン法則!$C$5:$N$8,COLUMN()-COLUMN($P25),CEILING((ROW()-ROW(Q$3))/2,1)),$W$18:$Z$18,0))</f>
        <v>ハムライガー</v>
      </c>
      <c r="R25" s="132" t="str">
        <f>INDEX($W$28:$Z$29,MOD(ROW()-ROW(R$3)+1,2)+1,MATCH(INDEX(合体パターン法則!$C$5:$N$8,COLUMN()-COLUMN($P25),CEILING((ROW()-ROW(R$3))/2,1)),$W$18:$Z$18,0))</f>
        <v>ウサギソウ</v>
      </c>
      <c r="S25" s="132" t="str">
        <f>INDEX($W$28:$Z$29,MOD(ROW()-ROW(S$3)+1,2)+1,MATCH(INDEX(合体パターン法則!$C$5:$N$8,COLUMN()-COLUMN($P25),CEILING((ROW()-ROW(S$3))/2,1)),$W$18:$Z$18,0))</f>
        <v>ハムライガー</v>
      </c>
      <c r="T25" s="133" t="str">
        <f>INDEX($W$28:$Z$29,MOD(ROW()-ROW(T$3)+1,2)+1,MATCH(INDEX(合体パターン法則!$C$5:$N$8,COLUMN()-COLUMN($P25),CEILING((ROW()-ROW(T$3))/2,1)),$W$18:$Z$18,0))</f>
        <v>ハムリーフ</v>
      </c>
      <c r="V25" s="72" t="str">
        <f>相性マスタ!J29</f>
        <v>ヘンガー</v>
      </c>
      <c r="W25" s="72" t="str">
        <f>W13</f>
        <v>ライガー×プラント</v>
      </c>
      <c r="X25" s="72" t="str">
        <f>W12&amp;"×"&amp;W12</f>
        <v>プラント×プラント</v>
      </c>
      <c r="Y25" s="72" t="str">
        <f>W16</f>
        <v>ピクシー×ハム</v>
      </c>
      <c r="Z25" s="72" t="str">
        <f>W15&amp;"×"&amp;W15</f>
        <v>ハム×ハム</v>
      </c>
    </row>
    <row r="26" spans="2:26" x14ac:dyDescent="0.15">
      <c r="B26" s="96"/>
      <c r="C26" s="93" t="s">
        <v>445</v>
      </c>
      <c r="D26" s="94"/>
      <c r="E26" s="94"/>
      <c r="F26" s="94"/>
      <c r="G26" s="94"/>
      <c r="H26" s="94"/>
      <c r="I26" s="94"/>
      <c r="J26" s="94"/>
      <c r="K26" s="94"/>
      <c r="L26" s="94"/>
      <c r="M26" s="109"/>
      <c r="P26" s="103">
        <v>12</v>
      </c>
      <c r="Q26" s="130" t="str">
        <f>INDEX($W$28:$Z$29,MOD(ROW()-ROW(Q$3)+1,2)+1,MATCH(INDEX(合体パターン法則!$C$5:$N$8,COLUMN()-COLUMN($P26),CEILING((ROW()-ROW(Q$3))/2,1)),$W$18:$Z$18,0))</f>
        <v>ミント</v>
      </c>
      <c r="R26" s="130" t="str">
        <f>INDEX($W$28:$Z$29,MOD(ROW()-ROW(R$3)+1,2)+1,MATCH(INDEX(合体パターン法則!$C$5:$N$8,COLUMN()-COLUMN($P26),CEILING((ROW()-ROW(R$3))/2,1)),$W$18:$Z$18,0))</f>
        <v>デトナクリス</v>
      </c>
      <c r="S26" s="130" t="str">
        <f>INDEX($W$28:$Z$29,MOD(ROW()-ROW(S$3)+1,2)+1,MATCH(INDEX(合体パターン法則!$C$5:$N$8,COLUMN()-COLUMN($P26),CEILING((ROW()-ROW(S$3))/2,1)),$W$18:$Z$18,0))</f>
        <v>デトナクリス</v>
      </c>
      <c r="T26" s="131" t="str">
        <f>INDEX($W$28:$Z$29,MOD(ROW()-ROW(T$3)+1,2)+1,MATCH(INDEX(合体パターン法則!$C$5:$N$8,COLUMN()-COLUMN($P26),CEILING((ROW()-ROW(T$3))/2,1)),$W$18:$Z$18,0))</f>
        <v>パルスコーン</v>
      </c>
      <c r="V26" s="72" t="str">
        <f>相性マスタ!J30</f>
        <v>ニャー</v>
      </c>
      <c r="W26" s="72" t="str">
        <f>IFERROR(INDEX($V$31:$V$262,MATCH(W25,$Y$31:$Y$262,0),),"ERR")</f>
        <v>エコノキックス</v>
      </c>
      <c r="X26" s="72" t="str">
        <f t="shared" ref="X26:Z26" si="16">IFERROR(INDEX($V$31:$V$262,MATCH(X25,$Y$31:$Y$262,0),),"ERR")</f>
        <v>プラント</v>
      </c>
      <c r="Y26" s="72" t="str">
        <f t="shared" si="16"/>
        <v>セピアリエーヴル</v>
      </c>
      <c r="Z26" s="72" t="str">
        <f t="shared" si="16"/>
        <v>ハム</v>
      </c>
    </row>
    <row r="27" spans="2:26" x14ac:dyDescent="0.15">
      <c r="B27" s="96"/>
      <c r="C27" s="93" t="s">
        <v>446</v>
      </c>
      <c r="D27" s="94"/>
      <c r="E27" s="94"/>
      <c r="F27" s="94"/>
      <c r="G27" s="94"/>
      <c r="H27" s="94"/>
      <c r="I27" s="94"/>
      <c r="J27" s="94"/>
      <c r="K27" s="94"/>
      <c r="L27" s="94"/>
      <c r="M27" s="109"/>
      <c r="P27" s="110"/>
      <c r="Q27" s="134" t="str">
        <f>INDEX($W$28:$Z$29,MOD(ROW()-ROW(Q$3)+1,2)+1,MATCH(INDEX(合体パターン法則!$C$5:$N$8,COLUMN()-COLUMN($P27),CEILING((ROW()-ROW(Q$3))/2,1)),$W$18:$Z$18,0))</f>
        <v>リーフ</v>
      </c>
      <c r="R27" s="134" t="str">
        <f>INDEX($W$28:$Z$29,MOD(ROW()-ROW(R$3)+1,2)+1,MATCH(INDEX(合体パターン法則!$C$5:$N$8,COLUMN()-COLUMN($P27),CEILING((ROW()-ROW(R$3))/2,1)),$W$18:$Z$18,0))</f>
        <v>ハムライガー</v>
      </c>
      <c r="S27" s="134" t="str">
        <f>INDEX($W$28:$Z$29,MOD(ROW()-ROW(S$3)+1,2)+1,MATCH(INDEX(合体パターン法則!$C$5:$N$8,COLUMN()-COLUMN($P27),CEILING((ROW()-ROW(S$3))/2,1)),$W$18:$Z$18,0))</f>
        <v>ハムライガー</v>
      </c>
      <c r="T27" s="135" t="str">
        <f>INDEX($W$28:$Z$29,MOD(ROW()-ROW(T$3)+1,2)+1,MATCH(INDEX(合体パターン法則!$C$5:$N$8,COLUMN()-COLUMN($P27),CEILING((ROW()-ROW(T$3))/2,1)),$W$18:$Z$18,0))</f>
        <v>ハムリーフ</v>
      </c>
      <c r="V27" s="72" t="str">
        <f>相性マスタ!J32</f>
        <v>ゴースト</v>
      </c>
    </row>
    <row r="28" spans="2:26" x14ac:dyDescent="0.15">
      <c r="B28" s="95" t="s">
        <v>432</v>
      </c>
      <c r="C28" s="93" t="s">
        <v>447</v>
      </c>
      <c r="D28" s="94"/>
      <c r="E28" s="94"/>
      <c r="F28" s="94"/>
      <c r="G28" s="94"/>
      <c r="H28" s="94"/>
      <c r="I28" s="94"/>
      <c r="J28" s="94"/>
      <c r="K28" s="94"/>
      <c r="L28" s="94"/>
      <c r="M28" s="109"/>
      <c r="V28" s="72" t="str">
        <f>相性マスタ!J33</f>
        <v>ラクガキ</v>
      </c>
      <c r="W28" s="72" t="str">
        <f>IF(W20&lt;&gt;"ERR",W20,IF(AND(W20="ERR",W23="ERR"),W26,W23))</f>
        <v>デトナクリス</v>
      </c>
      <c r="X28" s="72" t="str">
        <f t="shared" ref="X28:Z28" si="17">IF(X20&lt;&gt;"ERR",X20,IF(AND(X20="ERR",X23="ERR"),X26,X23))</f>
        <v>ベニヒメソウ</v>
      </c>
      <c r="Y28" s="72" t="str">
        <f t="shared" si="17"/>
        <v>ミント</v>
      </c>
      <c r="Z28" s="72" t="str">
        <f t="shared" si="17"/>
        <v>パルスコーン</v>
      </c>
    </row>
    <row r="29" spans="2:26" x14ac:dyDescent="0.15">
      <c r="B29" s="96"/>
      <c r="C29" s="93" t="s">
        <v>448</v>
      </c>
      <c r="D29" s="94"/>
      <c r="E29" s="94"/>
      <c r="F29" s="94"/>
      <c r="G29" s="94"/>
      <c r="H29" s="94"/>
      <c r="I29" s="94"/>
      <c r="J29" s="94"/>
      <c r="K29" s="94"/>
      <c r="L29" s="94"/>
      <c r="M29" s="109"/>
      <c r="N29" s="111"/>
      <c r="O29" s="91"/>
      <c r="P29" s="112"/>
      <c r="Q29" s="91" t="s">
        <v>441</v>
      </c>
      <c r="R29" s="91"/>
      <c r="S29" s="91"/>
      <c r="T29" s="108"/>
      <c r="V29" s="72" t="str">
        <f>相性マスタ!J34</f>
        <v>ディスク</v>
      </c>
      <c r="W29" s="72" t="str">
        <f>IF(W23&lt;&gt;"ERR",W23,"")</f>
        <v>ハムライガー</v>
      </c>
      <c r="X29" s="72" t="str">
        <f t="shared" ref="X29:Z29" si="18">IF(X23&lt;&gt;"ERR",X23,"")</f>
        <v>ウサギソウ</v>
      </c>
      <c r="Y29" s="72" t="str">
        <f t="shared" si="18"/>
        <v>リーフ</v>
      </c>
      <c r="Z29" s="72" t="str">
        <f t="shared" si="18"/>
        <v>ハムリーフ</v>
      </c>
    </row>
    <row r="30" spans="2:26" x14ac:dyDescent="0.15">
      <c r="B30" s="95" t="s">
        <v>434</v>
      </c>
      <c r="C30" s="93" t="s">
        <v>449</v>
      </c>
      <c r="D30" s="94"/>
      <c r="E30" s="94"/>
      <c r="F30" s="94"/>
      <c r="G30" s="94"/>
      <c r="H30" s="94"/>
      <c r="I30" s="94"/>
      <c r="J30" s="94"/>
      <c r="K30" s="94"/>
      <c r="L30" s="94"/>
      <c r="M30" s="109"/>
      <c r="N30" s="113" t="s">
        <v>426</v>
      </c>
      <c r="O30" s="114"/>
      <c r="P30" s="114"/>
      <c r="Q30" s="93" t="s">
        <v>450</v>
      </c>
      <c r="R30" s="94"/>
      <c r="S30" s="94"/>
      <c r="T30" s="109"/>
      <c r="V30" s="241" t="s">
        <v>451</v>
      </c>
    </row>
    <row r="31" spans="2:26" x14ac:dyDescent="0.15">
      <c r="B31" s="96"/>
      <c r="C31" s="93" t="s">
        <v>452</v>
      </c>
      <c r="D31" s="94"/>
      <c r="E31" s="94"/>
      <c r="F31" s="94"/>
      <c r="G31" s="94"/>
      <c r="H31" s="94"/>
      <c r="I31" s="94"/>
      <c r="J31" s="94"/>
      <c r="K31" s="94"/>
      <c r="L31" s="94"/>
      <c r="M31" s="109"/>
      <c r="N31" s="113"/>
      <c r="O31" s="114"/>
      <c r="P31" s="114"/>
      <c r="Q31" s="93" t="s">
        <v>453</v>
      </c>
      <c r="R31" s="94"/>
      <c r="S31" s="94"/>
      <c r="T31" s="109"/>
      <c r="V31" s="72" t="str">
        <f>MF1図鑑!B4</f>
        <v>ディノ</v>
      </c>
      <c r="W31" s="72" t="str">
        <f>MF1図鑑!C4</f>
        <v>ディノ</v>
      </c>
      <c r="X31" s="72" t="str">
        <f>MF1図鑑!D4</f>
        <v>ディノ</v>
      </c>
      <c r="Y31" s="72" t="str">
        <f t="shared" ref="Y31:Y94" si="19">W31&amp;"×"&amp;IF(X31="？？？",W31,X31)</f>
        <v>ディノ×ディノ</v>
      </c>
    </row>
    <row r="32" spans="2:26" x14ac:dyDescent="0.15">
      <c r="B32" s="92" t="s">
        <v>418</v>
      </c>
      <c r="C32" s="93" t="s">
        <v>454</v>
      </c>
      <c r="D32" s="94"/>
      <c r="E32" s="94"/>
      <c r="F32" s="94"/>
      <c r="G32" s="94"/>
      <c r="H32" s="94"/>
      <c r="I32" s="94"/>
      <c r="J32" s="94"/>
      <c r="K32" s="94"/>
      <c r="L32" s="94"/>
      <c r="M32" s="109"/>
      <c r="N32" s="115"/>
      <c r="O32" s="114"/>
      <c r="P32" s="114"/>
      <c r="Q32" s="93" t="s">
        <v>455</v>
      </c>
      <c r="R32" s="94"/>
      <c r="S32" s="94"/>
      <c r="T32" s="109"/>
      <c r="V32" s="72" t="str">
        <f>MF1図鑑!B5</f>
        <v>アンキロックス</v>
      </c>
      <c r="W32" s="72" t="str">
        <f>MF1図鑑!C5</f>
        <v>ディノ</v>
      </c>
      <c r="X32" s="72" t="str">
        <f>MF1図鑑!D5</f>
        <v>ゴーレム</v>
      </c>
      <c r="Y32" s="72" t="str">
        <f t="shared" si="19"/>
        <v>ディノ×ゴーレム</v>
      </c>
    </row>
    <row r="33" spans="2:25" x14ac:dyDescent="0.15">
      <c r="B33" s="95" t="s">
        <v>456</v>
      </c>
      <c r="C33" s="93" t="s">
        <v>457</v>
      </c>
      <c r="D33" s="94"/>
      <c r="E33" s="94"/>
      <c r="F33" s="94"/>
      <c r="G33" s="94"/>
      <c r="H33" s="94"/>
      <c r="I33" s="94"/>
      <c r="J33" s="94"/>
      <c r="K33" s="94"/>
      <c r="L33" s="94"/>
      <c r="M33" s="109"/>
      <c r="N33" s="116" t="s">
        <v>439</v>
      </c>
      <c r="O33" s="117"/>
      <c r="P33" s="118"/>
      <c r="Q33" s="93" t="s">
        <v>458</v>
      </c>
      <c r="R33" s="94"/>
      <c r="S33" s="94"/>
      <c r="T33" s="109"/>
      <c r="V33" s="72" t="str">
        <f>MF1図鑑!B6</f>
        <v>ライディーン</v>
      </c>
      <c r="W33" s="72" t="str">
        <f>MF1図鑑!C6</f>
        <v>ディノ</v>
      </c>
      <c r="X33" s="72" t="str">
        <f>MF1図鑑!D6</f>
        <v>ライガー</v>
      </c>
      <c r="Y33" s="72" t="str">
        <f t="shared" si="19"/>
        <v>ディノ×ライガー</v>
      </c>
    </row>
    <row r="34" spans="2:25" x14ac:dyDescent="0.15">
      <c r="B34" s="96"/>
      <c r="C34" s="93" t="s">
        <v>459</v>
      </c>
      <c r="D34" s="94"/>
      <c r="E34" s="94"/>
      <c r="F34" s="94"/>
      <c r="G34" s="94"/>
      <c r="H34" s="94"/>
      <c r="I34" s="94"/>
      <c r="J34" s="94"/>
      <c r="K34" s="94"/>
      <c r="L34" s="94"/>
      <c r="M34" s="109"/>
      <c r="N34" s="119"/>
      <c r="O34" s="73"/>
      <c r="P34" s="120"/>
      <c r="Q34" s="93" t="s">
        <v>460</v>
      </c>
      <c r="R34" s="94"/>
      <c r="S34" s="94"/>
      <c r="T34" s="109"/>
      <c r="V34" s="72" t="str">
        <f>MF1図鑑!B7</f>
        <v>プテラノピクス</v>
      </c>
      <c r="W34" s="72" t="str">
        <f>MF1図鑑!C7</f>
        <v>ディノ</v>
      </c>
      <c r="X34" s="72" t="str">
        <f>MF1図鑑!D7</f>
        <v>ピクシー</v>
      </c>
      <c r="Y34" s="72" t="str">
        <f t="shared" si="19"/>
        <v>ディノ×ピクシー</v>
      </c>
    </row>
    <row r="35" spans="2:25" x14ac:dyDescent="0.15">
      <c r="B35" s="96"/>
      <c r="C35" s="93" t="s">
        <v>461</v>
      </c>
      <c r="D35" s="94"/>
      <c r="E35" s="94"/>
      <c r="F35" s="94"/>
      <c r="G35" s="94"/>
      <c r="H35" s="94"/>
      <c r="I35" s="94"/>
      <c r="J35" s="94"/>
      <c r="K35" s="94"/>
      <c r="L35" s="94"/>
      <c r="M35" s="109"/>
      <c r="N35" s="119"/>
      <c r="O35" s="73"/>
      <c r="P35" s="120"/>
      <c r="Q35" s="93" t="s">
        <v>462</v>
      </c>
      <c r="R35" s="94"/>
      <c r="S35" s="94"/>
      <c r="T35" s="109"/>
      <c r="V35" s="72" t="str">
        <f>MF1図鑑!B8</f>
        <v>カッチュウサウル</v>
      </c>
      <c r="W35" s="72" t="str">
        <f>MF1図鑑!C8</f>
        <v>ディノ</v>
      </c>
      <c r="X35" s="72" t="str">
        <f>MF1図鑑!D8</f>
        <v>ワーム</v>
      </c>
      <c r="Y35" s="72" t="str">
        <f t="shared" si="19"/>
        <v>ディノ×ワーム</v>
      </c>
    </row>
    <row r="36" spans="2:25" x14ac:dyDescent="0.15">
      <c r="B36" s="97"/>
      <c r="C36" s="93" t="s">
        <v>463</v>
      </c>
      <c r="D36" s="94"/>
      <c r="E36" s="94"/>
      <c r="F36" s="94"/>
      <c r="G36" s="94"/>
      <c r="H36" s="94"/>
      <c r="I36" s="94"/>
      <c r="J36" s="94"/>
      <c r="K36" s="94"/>
      <c r="L36" s="94"/>
      <c r="M36" s="109"/>
      <c r="N36" s="121"/>
      <c r="O36" s="122"/>
      <c r="P36" s="123"/>
      <c r="Q36" s="93" t="s">
        <v>464</v>
      </c>
      <c r="R36" s="94"/>
      <c r="S36" s="94"/>
      <c r="T36" s="109"/>
      <c r="V36" s="72" t="str">
        <f>MF1図鑑!B9</f>
        <v>スカシトカゲ</v>
      </c>
      <c r="W36" s="72" t="str">
        <f>MF1図鑑!C9</f>
        <v>ディノ</v>
      </c>
      <c r="X36" s="72" t="str">
        <f>MF1図鑑!D9</f>
        <v>ゲル</v>
      </c>
      <c r="Y36" s="72" t="str">
        <f t="shared" si="19"/>
        <v>ディノ×ゲル</v>
      </c>
    </row>
    <row r="37" spans="2:25" x14ac:dyDescent="0.15">
      <c r="B37" s="78" t="s">
        <v>424</v>
      </c>
      <c r="C37" s="93" t="s">
        <v>465</v>
      </c>
      <c r="D37" s="94"/>
      <c r="E37" s="94"/>
      <c r="F37" s="94"/>
      <c r="G37" s="94"/>
      <c r="H37" s="94"/>
      <c r="I37" s="94"/>
      <c r="J37" s="94"/>
      <c r="K37" s="94"/>
      <c r="L37" s="94"/>
      <c r="M37" s="109"/>
      <c r="N37" s="116" t="s">
        <v>419</v>
      </c>
      <c r="O37" s="117"/>
      <c r="P37" s="118"/>
      <c r="Q37" s="93" t="s">
        <v>466</v>
      </c>
      <c r="R37" s="94"/>
      <c r="S37" s="94"/>
      <c r="T37" s="109"/>
      <c r="V37" s="72" t="str">
        <f>MF1図鑑!B10</f>
        <v>マスタード</v>
      </c>
      <c r="W37" s="72" t="str">
        <f>MF1図鑑!C10</f>
        <v>ディノ</v>
      </c>
      <c r="X37" s="72" t="str">
        <f>MF1図鑑!D10</f>
        <v>スエゾー</v>
      </c>
      <c r="Y37" s="72" t="str">
        <f t="shared" si="19"/>
        <v>ディノ×スエゾー</v>
      </c>
    </row>
    <row r="38" spans="2:25" x14ac:dyDescent="0.15">
      <c r="B38" s="85" t="s">
        <v>425</v>
      </c>
      <c r="C38" s="98" t="s">
        <v>467</v>
      </c>
      <c r="D38" s="99"/>
      <c r="E38" s="99"/>
      <c r="F38" s="99"/>
      <c r="G38" s="99"/>
      <c r="H38" s="99"/>
      <c r="I38" s="99"/>
      <c r="J38" s="99"/>
      <c r="K38" s="99"/>
      <c r="L38" s="99"/>
      <c r="M38" s="124"/>
      <c r="N38" s="125"/>
      <c r="O38" s="126"/>
      <c r="P38" s="127"/>
      <c r="Q38" s="98" t="s">
        <v>468</v>
      </c>
      <c r="R38" s="99"/>
      <c r="S38" s="99"/>
      <c r="T38" s="124"/>
      <c r="V38" s="72" t="str">
        <f>MF1図鑑!B11</f>
        <v>ブチサウラ</v>
      </c>
      <c r="W38" s="72" t="str">
        <f>MF1図鑑!C11</f>
        <v>ディノ</v>
      </c>
      <c r="X38" s="72" t="str">
        <f>MF1図鑑!D11</f>
        <v>ハム</v>
      </c>
      <c r="Y38" s="72" t="str">
        <f t="shared" si="19"/>
        <v>ディノ×ハム</v>
      </c>
    </row>
    <row r="39" spans="2:25" x14ac:dyDescent="0.15">
      <c r="V39" s="72" t="str">
        <f>MF1図鑑!B12</f>
        <v>ガリニクス</v>
      </c>
      <c r="W39" s="72" t="str">
        <f>MF1図鑑!C12</f>
        <v>ディノ</v>
      </c>
      <c r="X39" s="72" t="str">
        <f>MF1図鑑!D12</f>
        <v>ガリ</v>
      </c>
      <c r="Y39" s="72" t="str">
        <f t="shared" si="19"/>
        <v>ディノ×ガリ</v>
      </c>
    </row>
    <row r="40" spans="2:25" x14ac:dyDescent="0.15">
      <c r="V40" s="72" t="str">
        <f>MF1図鑑!B13</f>
        <v>ブラックディノ</v>
      </c>
      <c r="W40" s="72" t="str">
        <f>MF1図鑑!C13</f>
        <v>ディノ</v>
      </c>
      <c r="X40" s="72" t="str">
        <f>MF1図鑑!D13</f>
        <v>モノリス</v>
      </c>
      <c r="Y40" s="72" t="str">
        <f t="shared" si="19"/>
        <v>ディノ×モノリス</v>
      </c>
    </row>
    <row r="41" spans="2:25" x14ac:dyDescent="0.15">
      <c r="V41" s="72" t="str">
        <f>MF1図鑑!B14</f>
        <v>ティラノパープル</v>
      </c>
      <c r="W41" s="72" t="str">
        <f>MF1図鑑!C14</f>
        <v>ディノ</v>
      </c>
      <c r="X41" s="72" t="str">
        <f>MF1図鑑!D14</f>
        <v>ナーガ</v>
      </c>
      <c r="Y41" s="72" t="str">
        <f t="shared" si="19"/>
        <v>ディノ×ナーガ</v>
      </c>
    </row>
    <row r="42" spans="2:25" x14ac:dyDescent="0.15">
      <c r="V42" s="72" t="str">
        <f>MF1図鑑!B15</f>
        <v>アロハノサウルス</v>
      </c>
      <c r="W42" s="72" t="str">
        <f>MF1図鑑!C15</f>
        <v>ディノ</v>
      </c>
      <c r="X42" s="72" t="str">
        <f>MF1図鑑!D15</f>
        <v>プラント</v>
      </c>
      <c r="Y42" s="72" t="str">
        <f t="shared" si="19"/>
        <v>ディノ×プラント</v>
      </c>
    </row>
    <row r="43" spans="2:25" x14ac:dyDescent="0.15">
      <c r="V43" s="72" t="str">
        <f>MF1図鑑!B16</f>
        <v>ゲイシャノサウラ</v>
      </c>
      <c r="W43" s="72" t="str">
        <f>MF1図鑑!C16</f>
        <v>ディノ</v>
      </c>
      <c r="X43" s="72" t="str">
        <f>MF1図鑑!D16</f>
        <v>？？？</v>
      </c>
      <c r="Y43" s="72" t="str">
        <f t="shared" si="19"/>
        <v>ディノ×ディノ</v>
      </c>
    </row>
    <row r="44" spans="2:25" x14ac:dyDescent="0.15">
      <c r="V44" s="72" t="str">
        <f>MF1図鑑!B17</f>
        <v>ギャロップ</v>
      </c>
      <c r="W44" s="72" t="str">
        <f>MF1図鑑!C17</f>
        <v>ディノ</v>
      </c>
      <c r="X44" s="72" t="str">
        <f>MF1図鑑!D17</f>
        <v>？？？</v>
      </c>
      <c r="Y44" s="72" t="str">
        <f t="shared" si="19"/>
        <v>ディノ×ディノ</v>
      </c>
    </row>
    <row r="45" spans="2:25" x14ac:dyDescent="0.15">
      <c r="V45" s="72" t="str">
        <f>MF1図鑑!B18</f>
        <v>アジャパノドン</v>
      </c>
      <c r="W45" s="72" t="str">
        <f>MF1図鑑!C18</f>
        <v>ディノ</v>
      </c>
      <c r="X45" s="72" t="str">
        <f>MF1図鑑!D18</f>
        <v>？？？</v>
      </c>
      <c r="Y45" s="72" t="str">
        <f t="shared" si="19"/>
        <v>ディノ×ディノ</v>
      </c>
    </row>
    <row r="46" spans="2:25" x14ac:dyDescent="0.15">
      <c r="V46" s="72" t="str">
        <f>MF1図鑑!B19</f>
        <v>グランドバンカー</v>
      </c>
      <c r="W46" s="72" t="str">
        <f>MF1図鑑!C19</f>
        <v>ゴーレム</v>
      </c>
      <c r="X46" s="72" t="str">
        <f>MF1図鑑!D19</f>
        <v>ディノ</v>
      </c>
      <c r="Y46" s="72" t="str">
        <f t="shared" si="19"/>
        <v>ゴーレム×ディノ</v>
      </c>
    </row>
    <row r="47" spans="2:25" x14ac:dyDescent="0.15">
      <c r="V47" s="72" t="str">
        <f>MF1図鑑!B20</f>
        <v>ゴーレム</v>
      </c>
      <c r="W47" s="72" t="str">
        <f>MF1図鑑!C20</f>
        <v>ゴーレム</v>
      </c>
      <c r="X47" s="72" t="str">
        <f>MF1図鑑!D20</f>
        <v>ゴーレム</v>
      </c>
      <c r="Y47" s="72" t="str">
        <f t="shared" si="19"/>
        <v>ゴーレム×ゴーレム</v>
      </c>
    </row>
    <row r="48" spans="2:25" x14ac:dyDescent="0.15">
      <c r="V48" s="72" t="str">
        <f>MF1図鑑!B21</f>
        <v>ブルーマウンテン</v>
      </c>
      <c r="W48" s="72" t="str">
        <f>MF1図鑑!C21</f>
        <v>ゴーレム</v>
      </c>
      <c r="X48" s="72" t="str">
        <f>MF1図鑑!D21</f>
        <v>ライガー</v>
      </c>
      <c r="Y48" s="72" t="str">
        <f t="shared" si="19"/>
        <v>ゴーレム×ライガー</v>
      </c>
    </row>
    <row r="49" spans="22:25" x14ac:dyDescent="0.15">
      <c r="V49" s="72" t="str">
        <f>MF1図鑑!B22</f>
        <v>ヘビーダイアナ</v>
      </c>
      <c r="W49" s="72" t="str">
        <f>MF1図鑑!C22</f>
        <v>ゴーレム</v>
      </c>
      <c r="X49" s="72" t="str">
        <f>MF1図鑑!D22</f>
        <v>ピクシー</v>
      </c>
      <c r="Y49" s="72" t="str">
        <f t="shared" si="19"/>
        <v>ゴーレム×ピクシー</v>
      </c>
    </row>
    <row r="50" spans="22:25" x14ac:dyDescent="0.15">
      <c r="V50" s="72" t="str">
        <f>MF1図鑑!B23</f>
        <v>マグナビートル</v>
      </c>
      <c r="W50" s="72" t="str">
        <f>MF1図鑑!C23</f>
        <v>ゴーレム</v>
      </c>
      <c r="X50" s="72" t="str">
        <f>MF1図鑑!D23</f>
        <v>ワーム</v>
      </c>
      <c r="Y50" s="72" t="str">
        <f t="shared" si="19"/>
        <v>ゴーレム×ワーム</v>
      </c>
    </row>
    <row r="51" spans="22:25" x14ac:dyDescent="0.15">
      <c r="V51" s="72" t="str">
        <f>MF1図鑑!B24</f>
        <v>ポセイドン</v>
      </c>
      <c r="W51" s="72" t="str">
        <f>MF1図鑑!C24</f>
        <v>ゴーレム</v>
      </c>
      <c r="X51" s="72" t="str">
        <f>MF1図鑑!D24</f>
        <v>ゲル</v>
      </c>
      <c r="Y51" s="72" t="str">
        <f t="shared" si="19"/>
        <v>ゴーレム×ゲル</v>
      </c>
    </row>
    <row r="52" spans="22:25" x14ac:dyDescent="0.15">
      <c r="V52" s="72" t="str">
        <f>MF1図鑑!B25</f>
        <v>タイタン</v>
      </c>
      <c r="W52" s="72" t="str">
        <f>MF1図鑑!C25</f>
        <v>ゴーレム</v>
      </c>
      <c r="X52" s="72" t="str">
        <f>MF1図鑑!D25</f>
        <v>スエゾー</v>
      </c>
      <c r="Y52" s="72" t="str">
        <f t="shared" si="19"/>
        <v>ゴーレム×スエゾー</v>
      </c>
    </row>
    <row r="53" spans="22:25" x14ac:dyDescent="0.15">
      <c r="V53" s="72" t="str">
        <f>MF1図鑑!B26</f>
        <v>モアイゴン</v>
      </c>
      <c r="W53" s="72" t="str">
        <f>MF1図鑑!C26</f>
        <v>ゴーレム</v>
      </c>
      <c r="X53" s="72" t="str">
        <f>MF1図鑑!D26</f>
        <v>ハム</v>
      </c>
      <c r="Y53" s="72" t="str">
        <f t="shared" si="19"/>
        <v>ゴーレム×ハム</v>
      </c>
    </row>
    <row r="54" spans="22:25" x14ac:dyDescent="0.15">
      <c r="V54" s="72" t="str">
        <f>MF1図鑑!B27</f>
        <v>アメンホテプ</v>
      </c>
      <c r="W54" s="72" t="str">
        <f>MF1図鑑!C27</f>
        <v>ゴーレム</v>
      </c>
      <c r="X54" s="72" t="str">
        <f>MF1図鑑!D27</f>
        <v>ガリ</v>
      </c>
      <c r="Y54" s="72" t="str">
        <f t="shared" si="19"/>
        <v>ゴーレム×ガリ</v>
      </c>
    </row>
    <row r="55" spans="22:25" x14ac:dyDescent="0.15">
      <c r="V55" s="72" t="str">
        <f>MF1図鑑!B28</f>
        <v>ケンプファー</v>
      </c>
      <c r="W55" s="72" t="str">
        <f>MF1図鑑!C28</f>
        <v>ゴーレム</v>
      </c>
      <c r="X55" s="72" t="str">
        <f>MF1図鑑!D28</f>
        <v>モノリス</v>
      </c>
      <c r="Y55" s="72" t="str">
        <f t="shared" si="19"/>
        <v>ゴーレム×モノリス</v>
      </c>
    </row>
    <row r="56" spans="22:25" x14ac:dyDescent="0.15">
      <c r="V56" s="72" t="str">
        <f>MF1図鑑!B29</f>
        <v>マーブルガイ</v>
      </c>
      <c r="W56" s="72" t="str">
        <f>MF1図鑑!C29</f>
        <v>ゴーレム</v>
      </c>
      <c r="X56" s="72" t="str">
        <f>MF1図鑑!D29</f>
        <v>ナーガ</v>
      </c>
      <c r="Y56" s="72" t="str">
        <f t="shared" si="19"/>
        <v>ゴーレム×ナーガ</v>
      </c>
    </row>
    <row r="57" spans="22:25" x14ac:dyDescent="0.15">
      <c r="V57" s="72" t="str">
        <f>MF1図鑑!B30</f>
        <v>エコロガーディアン</v>
      </c>
      <c r="W57" s="72" t="str">
        <f>MF1図鑑!C30</f>
        <v>ゴーレム</v>
      </c>
      <c r="X57" s="72" t="str">
        <f>MF1図鑑!D30</f>
        <v>プラント</v>
      </c>
      <c r="Y57" s="72" t="str">
        <f t="shared" si="19"/>
        <v>ゴーレム×プラント</v>
      </c>
    </row>
    <row r="58" spans="22:25" x14ac:dyDescent="0.15">
      <c r="V58" s="72" t="str">
        <f>MF1図鑑!B31</f>
        <v>ブリーフマン</v>
      </c>
      <c r="W58" s="72" t="str">
        <f>MF1図鑑!C31</f>
        <v>ゴーレム</v>
      </c>
      <c r="X58" s="72" t="str">
        <f>MF1図鑑!D31</f>
        <v>？？？</v>
      </c>
      <c r="Y58" s="72" t="str">
        <f t="shared" si="19"/>
        <v>ゴーレム×ゴーレム</v>
      </c>
    </row>
    <row r="59" spans="22:25" x14ac:dyDescent="0.15">
      <c r="V59" s="72" t="str">
        <f>MF1図鑑!B32</f>
        <v>デトナレックス</v>
      </c>
      <c r="W59" s="72" t="str">
        <f>MF1図鑑!C32</f>
        <v>ライガー</v>
      </c>
      <c r="X59" s="72" t="str">
        <f>MF1図鑑!D32</f>
        <v>ディノ</v>
      </c>
      <c r="Y59" s="72" t="str">
        <f t="shared" si="19"/>
        <v>ライガー×ディノ</v>
      </c>
    </row>
    <row r="60" spans="22:25" x14ac:dyDescent="0.15">
      <c r="V60" s="72" t="str">
        <f>MF1図鑑!B33</f>
        <v>トウテツ</v>
      </c>
      <c r="W60" s="72" t="str">
        <f>MF1図鑑!C33</f>
        <v>ライガー</v>
      </c>
      <c r="X60" s="72" t="str">
        <f>MF1図鑑!D33</f>
        <v>ゴーレム</v>
      </c>
      <c r="Y60" s="72" t="str">
        <f t="shared" si="19"/>
        <v>ライガー×ゴーレム</v>
      </c>
    </row>
    <row r="61" spans="22:25" x14ac:dyDescent="0.15">
      <c r="V61" s="72" t="str">
        <f>MF1図鑑!B34</f>
        <v>ライガー</v>
      </c>
      <c r="W61" s="72" t="str">
        <f>MF1図鑑!C34</f>
        <v>ライガー</v>
      </c>
      <c r="X61" s="72" t="str">
        <f>MF1図鑑!D34</f>
        <v>ライガー</v>
      </c>
      <c r="Y61" s="72" t="str">
        <f t="shared" si="19"/>
        <v>ライガー×ライガー</v>
      </c>
    </row>
    <row r="62" spans="22:25" x14ac:dyDescent="0.15">
      <c r="V62" s="72" t="str">
        <f>MF1図鑑!B35</f>
        <v>デトナクリス</v>
      </c>
      <c r="W62" s="72" t="str">
        <f>MF1図鑑!C35</f>
        <v>ライガー</v>
      </c>
      <c r="X62" s="72" t="str">
        <f>MF1図鑑!D35</f>
        <v>ピクシー</v>
      </c>
      <c r="Y62" s="72" t="str">
        <f t="shared" si="19"/>
        <v>ライガー×ピクシー</v>
      </c>
    </row>
    <row r="63" spans="22:25" x14ac:dyDescent="0.15">
      <c r="V63" s="72" t="str">
        <f>MF1図鑑!B36</f>
        <v>ヤクトハウンド</v>
      </c>
      <c r="W63" s="72" t="str">
        <f>MF1図鑑!C36</f>
        <v>ライガー</v>
      </c>
      <c r="X63" s="72" t="str">
        <f>MF1図鑑!D36</f>
        <v>ワーム</v>
      </c>
      <c r="Y63" s="72" t="str">
        <f t="shared" si="19"/>
        <v>ライガー×ワーム</v>
      </c>
    </row>
    <row r="64" spans="22:25" x14ac:dyDescent="0.15">
      <c r="V64" s="72" t="str">
        <f>MF1図鑑!B37</f>
        <v>アクアストライク</v>
      </c>
      <c r="W64" s="72" t="str">
        <f>MF1図鑑!C37</f>
        <v>ライガー</v>
      </c>
      <c r="X64" s="72" t="str">
        <f>MF1図鑑!D37</f>
        <v>ゲル</v>
      </c>
      <c r="Y64" s="72" t="str">
        <f t="shared" si="19"/>
        <v>ライガー×ゲル</v>
      </c>
    </row>
    <row r="65" spans="22:25" x14ac:dyDescent="0.15">
      <c r="V65" s="72" t="str">
        <f>MF1図鑑!B38</f>
        <v>モノアイ</v>
      </c>
      <c r="W65" s="72" t="str">
        <f>MF1図鑑!C38</f>
        <v>ライガー</v>
      </c>
      <c r="X65" s="72" t="str">
        <f>MF1図鑑!D38</f>
        <v>スエゾー</v>
      </c>
      <c r="Y65" s="72" t="str">
        <f t="shared" si="19"/>
        <v>ライガー×スエゾー</v>
      </c>
    </row>
    <row r="66" spans="22:25" x14ac:dyDescent="0.15">
      <c r="V66" s="72" t="str">
        <f>MF1図鑑!B39</f>
        <v>ハムライガー</v>
      </c>
      <c r="W66" s="72" t="str">
        <f>MF1図鑑!C39</f>
        <v>ライガー</v>
      </c>
      <c r="X66" s="72" t="str">
        <f>MF1図鑑!D39</f>
        <v>ハム</v>
      </c>
      <c r="Y66" s="72" t="str">
        <f t="shared" si="19"/>
        <v>ライガー×ハム</v>
      </c>
    </row>
    <row r="67" spans="22:25" x14ac:dyDescent="0.15">
      <c r="V67" s="72" t="str">
        <f>MF1図鑑!B40</f>
        <v>バロン</v>
      </c>
      <c r="W67" s="72" t="str">
        <f>MF1図鑑!C40</f>
        <v>ライガー</v>
      </c>
      <c r="X67" s="72" t="str">
        <f>MF1図鑑!D40</f>
        <v>ガリ</v>
      </c>
      <c r="Y67" s="72" t="str">
        <f t="shared" si="19"/>
        <v>ライガー×ガリ</v>
      </c>
    </row>
    <row r="68" spans="22:25" x14ac:dyDescent="0.15">
      <c r="V68" s="72" t="str">
        <f>MF1図鑑!B41</f>
        <v>テラードッグ</v>
      </c>
      <c r="W68" s="72" t="str">
        <f>MF1図鑑!C41</f>
        <v>ライガー</v>
      </c>
      <c r="X68" s="72" t="str">
        <f>MF1図鑑!D41</f>
        <v>モノリス</v>
      </c>
      <c r="Y68" s="72" t="str">
        <f t="shared" si="19"/>
        <v>ライガー×モノリス</v>
      </c>
    </row>
    <row r="69" spans="22:25" x14ac:dyDescent="0.15">
      <c r="V69" s="72" t="str">
        <f>MF1図鑑!B42</f>
        <v>ケルベロス</v>
      </c>
      <c r="W69" s="72" t="str">
        <f>MF1図鑑!C42</f>
        <v>ライガー</v>
      </c>
      <c r="X69" s="72" t="str">
        <f>MF1図鑑!D42</f>
        <v>ナーガ</v>
      </c>
      <c r="Y69" s="72" t="str">
        <f t="shared" si="19"/>
        <v>ライガー×ナーガ</v>
      </c>
    </row>
    <row r="70" spans="22:25" x14ac:dyDescent="0.15">
      <c r="V70" s="72" t="str">
        <f>MF1図鑑!B43</f>
        <v>エコノキックス</v>
      </c>
      <c r="W70" s="72" t="str">
        <f>MF1図鑑!C43</f>
        <v>ライガー</v>
      </c>
      <c r="X70" s="72" t="str">
        <f>MF1図鑑!D43</f>
        <v>プラント</v>
      </c>
      <c r="Y70" s="72" t="str">
        <f t="shared" si="19"/>
        <v>ライガー×プラント</v>
      </c>
    </row>
    <row r="71" spans="22:25" x14ac:dyDescent="0.15">
      <c r="V71" s="72" t="str">
        <f>MF1図鑑!B44</f>
        <v>ギンギライガー</v>
      </c>
      <c r="W71" s="72" t="str">
        <f>MF1図鑑!C44</f>
        <v>ライガー</v>
      </c>
      <c r="X71" s="72" t="str">
        <f>MF1図鑑!D44</f>
        <v>？？？</v>
      </c>
      <c r="Y71" s="72" t="str">
        <f t="shared" si="19"/>
        <v>ライガー×ライガー</v>
      </c>
    </row>
    <row r="72" spans="22:25" x14ac:dyDescent="0.15">
      <c r="V72" s="72" t="str">
        <f>MF1図鑑!B45</f>
        <v>ディクシー</v>
      </c>
      <c r="W72" s="72" t="str">
        <f>MF1図鑑!C45</f>
        <v>ピクシー</v>
      </c>
      <c r="X72" s="72" t="str">
        <f>MF1図鑑!D45</f>
        <v>ディノ</v>
      </c>
      <c r="Y72" s="72" t="str">
        <f t="shared" si="19"/>
        <v>ピクシー×ディノ</v>
      </c>
    </row>
    <row r="73" spans="22:25" x14ac:dyDescent="0.15">
      <c r="V73" s="72" t="str">
        <f>MF1図鑑!B46</f>
        <v>ビーナス</v>
      </c>
      <c r="W73" s="72" t="str">
        <f>MF1図鑑!C46</f>
        <v>ピクシー</v>
      </c>
      <c r="X73" s="72" t="str">
        <f>MF1図鑑!D46</f>
        <v>ゴーレム</v>
      </c>
      <c r="Y73" s="72" t="str">
        <f t="shared" si="19"/>
        <v>ピクシー×ゴーレム</v>
      </c>
    </row>
    <row r="74" spans="22:25" x14ac:dyDescent="0.15">
      <c r="V74" s="72" t="str">
        <f>MF1図鑑!B47</f>
        <v>ミント</v>
      </c>
      <c r="W74" s="72" t="str">
        <f>MF1図鑑!C47</f>
        <v>ピクシー</v>
      </c>
      <c r="X74" s="72" t="str">
        <f>MF1図鑑!D47</f>
        <v>ライガー</v>
      </c>
      <c r="Y74" s="72" t="str">
        <f t="shared" si="19"/>
        <v>ピクシー×ライガー</v>
      </c>
    </row>
    <row r="75" spans="22:25" x14ac:dyDescent="0.15">
      <c r="V75" s="72" t="str">
        <f>MF1図鑑!B48</f>
        <v>ピクシー</v>
      </c>
      <c r="W75" s="72" t="str">
        <f>MF1図鑑!C48</f>
        <v>ピクシー</v>
      </c>
      <c r="X75" s="72" t="str">
        <f>MF1図鑑!D48</f>
        <v>ピクシー</v>
      </c>
      <c r="Y75" s="72" t="str">
        <f t="shared" si="19"/>
        <v>ピクシー×ピクシー</v>
      </c>
    </row>
    <row r="76" spans="22:25" x14ac:dyDescent="0.15">
      <c r="V76" s="72" t="str">
        <f>MF1図鑑!B49</f>
        <v>ナハトファルター</v>
      </c>
      <c r="W76" s="72" t="str">
        <f>MF1図鑑!C49</f>
        <v>ピクシー</v>
      </c>
      <c r="X76" s="72" t="str">
        <f>MF1図鑑!D49</f>
        <v>ワーム</v>
      </c>
      <c r="Y76" s="72" t="str">
        <f t="shared" si="19"/>
        <v>ピクシー×ワーム</v>
      </c>
    </row>
    <row r="77" spans="22:25" x14ac:dyDescent="0.15">
      <c r="V77" s="72" t="str">
        <f>MF1図鑑!B50</f>
        <v>ナギサ</v>
      </c>
      <c r="W77" s="72" t="str">
        <f>MF1図鑑!C50</f>
        <v>ピクシー</v>
      </c>
      <c r="X77" s="72" t="str">
        <f>MF1図鑑!D50</f>
        <v>ゲル</v>
      </c>
      <c r="Y77" s="72" t="str">
        <f t="shared" si="19"/>
        <v>ピクシー×ゲル</v>
      </c>
    </row>
    <row r="78" spans="22:25" x14ac:dyDescent="0.15">
      <c r="V78" s="72" t="str">
        <f>MF1図鑑!B51</f>
        <v>スエコ</v>
      </c>
      <c r="W78" s="72" t="str">
        <f>MF1図鑑!C51</f>
        <v>ピクシー</v>
      </c>
      <c r="X78" s="72" t="str">
        <f>MF1図鑑!D51</f>
        <v>スエゾー</v>
      </c>
      <c r="Y78" s="72" t="str">
        <f t="shared" si="19"/>
        <v>ピクシー×スエゾー</v>
      </c>
    </row>
    <row r="79" spans="22:25" x14ac:dyDescent="0.15">
      <c r="V79" s="72" t="str">
        <f>MF1図鑑!B52</f>
        <v>セピアリエーヴル</v>
      </c>
      <c r="W79" s="72" t="str">
        <f>MF1図鑑!C52</f>
        <v>ピクシー</v>
      </c>
      <c r="X79" s="72" t="str">
        <f>MF1図鑑!D52</f>
        <v>ハム</v>
      </c>
      <c r="Y79" s="72" t="str">
        <f t="shared" si="19"/>
        <v>ピクシー×ハム</v>
      </c>
    </row>
    <row r="80" spans="22:25" x14ac:dyDescent="0.15">
      <c r="V80" s="72" t="str">
        <f>MF1図鑑!B53</f>
        <v>エンジェル</v>
      </c>
      <c r="W80" s="72" t="str">
        <f>MF1図鑑!C53</f>
        <v>ピクシー</v>
      </c>
      <c r="X80" s="72" t="str">
        <f>MF1図鑑!D53</f>
        <v>ガリ</v>
      </c>
      <c r="Y80" s="72" t="str">
        <f t="shared" si="19"/>
        <v>ピクシー×ガリ</v>
      </c>
    </row>
    <row r="81" spans="22:25" x14ac:dyDescent="0.15">
      <c r="V81" s="72" t="str">
        <f>MF1図鑑!B54</f>
        <v>プリズムシャドウ</v>
      </c>
      <c r="W81" s="72" t="str">
        <f>MF1図鑑!C54</f>
        <v>ピクシー</v>
      </c>
      <c r="X81" s="72" t="str">
        <f>MF1図鑑!D54</f>
        <v>モノリス</v>
      </c>
      <c r="Y81" s="72" t="str">
        <f t="shared" si="19"/>
        <v>ピクシー×モノリス</v>
      </c>
    </row>
    <row r="82" spans="22:25" x14ac:dyDescent="0.15">
      <c r="V82" s="72" t="str">
        <f>MF1図鑑!B55</f>
        <v>ラベンダーキール</v>
      </c>
      <c r="W82" s="72" t="str">
        <f>MF1図鑑!C55</f>
        <v>ピクシー</v>
      </c>
      <c r="X82" s="72" t="str">
        <f>MF1図鑑!D55</f>
        <v>ナーガ</v>
      </c>
      <c r="Y82" s="72" t="str">
        <f t="shared" si="19"/>
        <v>ピクシー×ナーガ</v>
      </c>
    </row>
    <row r="83" spans="22:25" x14ac:dyDescent="0.15">
      <c r="V83" s="72" t="str">
        <f>MF1図鑑!B56</f>
        <v>リーフ</v>
      </c>
      <c r="W83" s="72" t="str">
        <f>MF1図鑑!C56</f>
        <v>ピクシー</v>
      </c>
      <c r="X83" s="72" t="str">
        <f>MF1図鑑!D56</f>
        <v>プラント</v>
      </c>
      <c r="Y83" s="72" t="str">
        <f t="shared" si="19"/>
        <v>ピクシー×プラント</v>
      </c>
    </row>
    <row r="84" spans="22:25" x14ac:dyDescent="0.15">
      <c r="V84" s="72" t="str">
        <f>MF1図鑑!B57</f>
        <v>バニー</v>
      </c>
      <c r="W84" s="72" t="str">
        <f>MF1図鑑!C57</f>
        <v>ピクシー</v>
      </c>
      <c r="X84" s="72" t="str">
        <f>MF1図鑑!D57</f>
        <v>？？？</v>
      </c>
      <c r="Y84" s="72" t="str">
        <f t="shared" si="19"/>
        <v>ピクシー×ピクシー</v>
      </c>
    </row>
    <row r="85" spans="22:25" x14ac:dyDescent="0.15">
      <c r="V85" s="72" t="str">
        <f>MF1図鑑!B58</f>
        <v>プラチナ</v>
      </c>
      <c r="W85" s="72" t="str">
        <f>MF1図鑑!C58</f>
        <v>ピクシー</v>
      </c>
      <c r="X85" s="72" t="str">
        <f>MF1図鑑!D58</f>
        <v>？？？</v>
      </c>
      <c r="Y85" s="72" t="str">
        <f t="shared" si="19"/>
        <v>ピクシー×ピクシー</v>
      </c>
    </row>
    <row r="86" spans="22:25" x14ac:dyDescent="0.15">
      <c r="V86" s="72" t="str">
        <f>MF1図鑑!B59</f>
        <v>イヴ</v>
      </c>
      <c r="W86" s="72" t="str">
        <f>MF1図鑑!C59</f>
        <v>ピクシー</v>
      </c>
      <c r="X86" s="72" t="str">
        <f>MF1図鑑!D59</f>
        <v>？？？</v>
      </c>
      <c r="Y86" s="72" t="str">
        <f t="shared" si="19"/>
        <v>ピクシー×ピクシー</v>
      </c>
    </row>
    <row r="87" spans="22:25" x14ac:dyDescent="0.15">
      <c r="V87" s="72" t="str">
        <f>MF1図鑑!B60</f>
        <v>トカゲムシ</v>
      </c>
      <c r="W87" s="72" t="str">
        <f>MF1図鑑!C60</f>
        <v>ワーム</v>
      </c>
      <c r="X87" s="72" t="str">
        <f>MF1図鑑!D60</f>
        <v>ディノ</v>
      </c>
      <c r="Y87" s="72" t="str">
        <f t="shared" si="19"/>
        <v>ワーム×ディノ</v>
      </c>
    </row>
    <row r="88" spans="22:25" x14ac:dyDescent="0.15">
      <c r="V88" s="72" t="str">
        <f>MF1図鑑!B61</f>
        <v>イワムシ</v>
      </c>
      <c r="W88" s="72" t="str">
        <f>MF1図鑑!C61</f>
        <v>ワーム</v>
      </c>
      <c r="X88" s="72" t="str">
        <f>MF1図鑑!D61</f>
        <v>ゴーレム</v>
      </c>
      <c r="Y88" s="72" t="str">
        <f t="shared" si="19"/>
        <v>ワーム×ゴーレム</v>
      </c>
    </row>
    <row r="89" spans="22:25" x14ac:dyDescent="0.15">
      <c r="V89" s="72" t="str">
        <f>MF1図鑑!B62</f>
        <v>ブルードリル</v>
      </c>
      <c r="W89" s="72" t="str">
        <f>MF1図鑑!C62</f>
        <v>ワーム</v>
      </c>
      <c r="X89" s="72" t="str">
        <f>MF1図鑑!D62</f>
        <v>ライガー</v>
      </c>
      <c r="Y89" s="72" t="str">
        <f t="shared" si="19"/>
        <v>ワーム×ライガー</v>
      </c>
    </row>
    <row r="90" spans="22:25" x14ac:dyDescent="0.15">
      <c r="V90" s="72" t="str">
        <f>MF1図鑑!B63</f>
        <v>ベニシャクトリ</v>
      </c>
      <c r="W90" s="72" t="str">
        <f>MF1図鑑!C63</f>
        <v>ワーム</v>
      </c>
      <c r="X90" s="72" t="str">
        <f>MF1図鑑!D63</f>
        <v>ピクシー</v>
      </c>
      <c r="Y90" s="72" t="str">
        <f t="shared" si="19"/>
        <v>ワーム×ピクシー</v>
      </c>
    </row>
    <row r="91" spans="22:25" x14ac:dyDescent="0.15">
      <c r="V91" s="72" t="str">
        <f>MF1図鑑!B64</f>
        <v>ワーム</v>
      </c>
      <c r="W91" s="72" t="str">
        <f>MF1図鑑!C64</f>
        <v>ワーム</v>
      </c>
      <c r="X91" s="72" t="str">
        <f>MF1図鑑!D64</f>
        <v>ワーム</v>
      </c>
      <c r="Y91" s="72" t="str">
        <f t="shared" si="19"/>
        <v>ワーム×ワーム</v>
      </c>
    </row>
    <row r="92" spans="22:25" x14ac:dyDescent="0.15">
      <c r="V92" s="72" t="str">
        <f>MF1図鑑!B65</f>
        <v>グラスワーム</v>
      </c>
      <c r="W92" s="72" t="str">
        <f>MF1図鑑!C65</f>
        <v>ワーム</v>
      </c>
      <c r="X92" s="72" t="str">
        <f>MF1図鑑!D65</f>
        <v>ゲル</v>
      </c>
      <c r="Y92" s="72" t="str">
        <f t="shared" si="19"/>
        <v>ワーム×ゲル</v>
      </c>
    </row>
    <row r="93" spans="22:25" x14ac:dyDescent="0.15">
      <c r="V93" s="72" t="str">
        <f>MF1図鑑!B66</f>
        <v>ザザムワーム</v>
      </c>
      <c r="W93" s="72" t="str">
        <f>MF1図鑑!C66</f>
        <v>ワーム</v>
      </c>
      <c r="X93" s="72" t="str">
        <f>MF1図鑑!D66</f>
        <v>スエゾー</v>
      </c>
      <c r="Y93" s="72" t="str">
        <f t="shared" si="19"/>
        <v>ワーム×スエゾー</v>
      </c>
    </row>
    <row r="94" spans="22:25" x14ac:dyDescent="0.15">
      <c r="V94" s="72" t="str">
        <f>MF1図鑑!B67</f>
        <v>コロネ</v>
      </c>
      <c r="W94" s="72" t="str">
        <f>MF1図鑑!C67</f>
        <v>ワーム</v>
      </c>
      <c r="X94" s="72" t="str">
        <f>MF1図鑑!D67</f>
        <v>ハム</v>
      </c>
      <c r="Y94" s="72" t="str">
        <f t="shared" si="19"/>
        <v>ワーム×ハム</v>
      </c>
    </row>
    <row r="95" spans="22:25" x14ac:dyDescent="0.15">
      <c r="V95" s="72" t="str">
        <f>MF1図鑑!B68</f>
        <v>カメンワーム</v>
      </c>
      <c r="W95" s="72" t="str">
        <f>MF1図鑑!C68</f>
        <v>ワーム</v>
      </c>
      <c r="X95" s="72" t="str">
        <f>MF1図鑑!D68</f>
        <v>ガリ</v>
      </c>
      <c r="Y95" s="72" t="str">
        <f t="shared" ref="Y95:Y158" si="20">W95&amp;"×"&amp;IF(X95="？？？",W95,X95)</f>
        <v>ワーム×ガリ</v>
      </c>
    </row>
    <row r="96" spans="22:25" x14ac:dyDescent="0.15">
      <c r="V96" s="72" t="str">
        <f>MF1図鑑!B69</f>
        <v>クロザザム</v>
      </c>
      <c r="W96" s="72" t="str">
        <f>MF1図鑑!C69</f>
        <v>ワーム</v>
      </c>
      <c r="X96" s="72" t="str">
        <f>MF1図鑑!D69</f>
        <v>モノリス</v>
      </c>
      <c r="Y96" s="72" t="str">
        <f t="shared" si="20"/>
        <v>ワーム×モノリス</v>
      </c>
    </row>
    <row r="97" spans="22:25" x14ac:dyDescent="0.15">
      <c r="V97" s="72" t="str">
        <f>MF1図鑑!B70</f>
        <v>ムラサキチュウ</v>
      </c>
      <c r="W97" s="72" t="str">
        <f>MF1図鑑!C70</f>
        <v>ワーム</v>
      </c>
      <c r="X97" s="72" t="str">
        <f>MF1図鑑!D70</f>
        <v>ナーガ</v>
      </c>
      <c r="Y97" s="72" t="str">
        <f t="shared" si="20"/>
        <v>ワーム×ナーガ</v>
      </c>
    </row>
    <row r="98" spans="22:25" x14ac:dyDescent="0.15">
      <c r="V98" s="72" t="str">
        <f>MF1図鑑!B71</f>
        <v>ハナシャクトリ</v>
      </c>
      <c r="W98" s="72" t="str">
        <f>MF1図鑑!C71</f>
        <v>ワーム</v>
      </c>
      <c r="X98" s="72" t="str">
        <f>MF1図鑑!D71</f>
        <v>プラント</v>
      </c>
      <c r="Y98" s="72" t="str">
        <f t="shared" si="20"/>
        <v>ワーム×プラント</v>
      </c>
    </row>
    <row r="99" spans="22:25" x14ac:dyDescent="0.15">
      <c r="V99" s="72" t="str">
        <f>MF1図鑑!B72</f>
        <v>タンク</v>
      </c>
      <c r="W99" s="72" t="str">
        <f>MF1図鑑!C72</f>
        <v>ワーム</v>
      </c>
      <c r="X99" s="72" t="str">
        <f>MF1図鑑!D72</f>
        <v>？？？</v>
      </c>
      <c r="Y99" s="72" t="str">
        <f t="shared" si="20"/>
        <v>ワーム×ワーム</v>
      </c>
    </row>
    <row r="100" spans="22:25" x14ac:dyDescent="0.15">
      <c r="V100" s="72" t="str">
        <f>MF1図鑑!B73</f>
        <v>ウロコゲル</v>
      </c>
      <c r="W100" s="72" t="str">
        <f>MF1図鑑!C73</f>
        <v>ゲル</v>
      </c>
      <c r="X100" s="72" t="str">
        <f>MF1図鑑!D73</f>
        <v>ディノ</v>
      </c>
      <c r="Y100" s="72" t="str">
        <f t="shared" si="20"/>
        <v>ゲル×ディノ</v>
      </c>
    </row>
    <row r="101" spans="22:25" x14ac:dyDescent="0.15">
      <c r="V101" s="72" t="str">
        <f>MF1図鑑!B74</f>
        <v>イシガキゲル</v>
      </c>
      <c r="W101" s="72" t="str">
        <f>MF1図鑑!C74</f>
        <v>ゲル</v>
      </c>
      <c r="X101" s="72" t="str">
        <f>MF1図鑑!D74</f>
        <v>ゴーレム</v>
      </c>
      <c r="Y101" s="72" t="str">
        <f t="shared" si="20"/>
        <v>ゲル×ゴーレム</v>
      </c>
    </row>
    <row r="102" spans="22:25" x14ac:dyDescent="0.15">
      <c r="V102" s="72" t="str">
        <f>MF1図鑑!B75</f>
        <v>ミントジェラード</v>
      </c>
      <c r="W102" s="72" t="str">
        <f>MF1図鑑!C75</f>
        <v>ゲル</v>
      </c>
      <c r="X102" s="72" t="str">
        <f>MF1図鑑!D75</f>
        <v>ライガー</v>
      </c>
      <c r="Y102" s="72" t="str">
        <f t="shared" si="20"/>
        <v>ゲル×ライガー</v>
      </c>
    </row>
    <row r="103" spans="22:25" x14ac:dyDescent="0.15">
      <c r="V103" s="72" t="str">
        <f>MF1図鑑!B76</f>
        <v>ピンクジャム</v>
      </c>
      <c r="W103" s="72" t="str">
        <f>MF1図鑑!C76</f>
        <v>ゲル</v>
      </c>
      <c r="X103" s="72" t="str">
        <f>MF1図鑑!D76</f>
        <v>ピクシー</v>
      </c>
      <c r="Y103" s="72" t="str">
        <f t="shared" si="20"/>
        <v>ゲル×ピクシー</v>
      </c>
    </row>
    <row r="104" spans="22:25" x14ac:dyDescent="0.15">
      <c r="V104" s="72" t="str">
        <f>MF1図鑑!B77</f>
        <v>カンテンムシ</v>
      </c>
      <c r="W104" s="72" t="str">
        <f>MF1図鑑!C77</f>
        <v>ゲル</v>
      </c>
      <c r="X104" s="72" t="str">
        <f>MF1図鑑!D77</f>
        <v>ワーム</v>
      </c>
      <c r="Y104" s="72" t="str">
        <f t="shared" si="20"/>
        <v>ゲル×ワーム</v>
      </c>
    </row>
    <row r="105" spans="22:25" x14ac:dyDescent="0.15">
      <c r="V105" s="72" t="str">
        <f>MF1図鑑!B78</f>
        <v>ゲル</v>
      </c>
      <c r="W105" s="72" t="str">
        <f>MF1図鑑!C78</f>
        <v>ゲル</v>
      </c>
      <c r="X105" s="72" t="str">
        <f>MF1図鑑!D78</f>
        <v>ゲル</v>
      </c>
      <c r="Y105" s="72" t="str">
        <f t="shared" si="20"/>
        <v>ゲル×ゲル</v>
      </c>
    </row>
    <row r="106" spans="22:25" x14ac:dyDescent="0.15">
      <c r="V106" s="72" t="str">
        <f>MF1図鑑!B79</f>
        <v>メダマゼリー</v>
      </c>
      <c r="W106" s="72" t="str">
        <f>MF1図鑑!C79</f>
        <v>ゲル</v>
      </c>
      <c r="X106" s="72" t="str">
        <f>MF1図鑑!D79</f>
        <v>スエゾー</v>
      </c>
      <c r="Y106" s="72" t="str">
        <f t="shared" si="20"/>
        <v>ゲル×スエゾー</v>
      </c>
    </row>
    <row r="107" spans="22:25" x14ac:dyDescent="0.15">
      <c r="V107" s="72" t="str">
        <f>MF1図鑑!B80</f>
        <v>ネンドマン</v>
      </c>
      <c r="W107" s="72" t="str">
        <f>MF1図鑑!C80</f>
        <v>ゲル</v>
      </c>
      <c r="X107" s="72" t="str">
        <f>MF1図鑑!D80</f>
        <v>ハム</v>
      </c>
      <c r="Y107" s="72" t="str">
        <f t="shared" si="20"/>
        <v>ゲル×ハム</v>
      </c>
    </row>
    <row r="108" spans="22:25" x14ac:dyDescent="0.15">
      <c r="V108" s="72" t="str">
        <f>MF1図鑑!B81</f>
        <v>ゲルキゾク</v>
      </c>
      <c r="W108" s="72" t="str">
        <f>MF1図鑑!C81</f>
        <v>ゲル</v>
      </c>
      <c r="X108" s="72" t="str">
        <f>MF1図鑑!D81</f>
        <v>ガリ</v>
      </c>
      <c r="Y108" s="72" t="str">
        <f t="shared" si="20"/>
        <v>ゲル×ガリ</v>
      </c>
    </row>
    <row r="109" spans="22:25" x14ac:dyDescent="0.15">
      <c r="V109" s="72" t="str">
        <f>MF1図鑑!B82</f>
        <v>マグマグミ</v>
      </c>
      <c r="W109" s="72" t="str">
        <f>MF1図鑑!C82</f>
        <v>ゲル</v>
      </c>
      <c r="X109" s="72" t="str">
        <f>MF1図鑑!D82</f>
        <v>モノリス</v>
      </c>
      <c r="Y109" s="72" t="str">
        <f t="shared" si="20"/>
        <v>ゲル×モノリス</v>
      </c>
    </row>
    <row r="110" spans="22:25" x14ac:dyDescent="0.15">
      <c r="V110" s="72" t="str">
        <f>MF1図鑑!B83</f>
        <v>パー・プリン</v>
      </c>
      <c r="W110" s="72" t="str">
        <f>MF1図鑑!C83</f>
        <v>ゲル</v>
      </c>
      <c r="X110" s="72" t="str">
        <f>MF1図鑑!D83</f>
        <v>ナーガ</v>
      </c>
      <c r="Y110" s="72" t="str">
        <f t="shared" si="20"/>
        <v>ゲル×ナーガ</v>
      </c>
    </row>
    <row r="111" spans="22:25" x14ac:dyDescent="0.15">
      <c r="V111" s="72" t="str">
        <f>MF1図鑑!B84</f>
        <v>エコスライム</v>
      </c>
      <c r="W111" s="72" t="str">
        <f>MF1図鑑!C84</f>
        <v>ゲル</v>
      </c>
      <c r="X111" s="72" t="str">
        <f>MF1図鑑!D84</f>
        <v>プラント</v>
      </c>
      <c r="Y111" s="72" t="str">
        <f t="shared" si="20"/>
        <v>ゲル×プラント</v>
      </c>
    </row>
    <row r="112" spans="22:25" x14ac:dyDescent="0.15">
      <c r="V112" s="72" t="str">
        <f>MF1図鑑!B85</f>
        <v>ボーダー</v>
      </c>
      <c r="W112" s="72" t="str">
        <f>MF1図鑑!C85</f>
        <v>ゲル</v>
      </c>
      <c r="X112" s="72" t="str">
        <f>MF1図鑑!D85</f>
        <v>？？？</v>
      </c>
      <c r="Y112" s="72" t="str">
        <f t="shared" si="20"/>
        <v>ゲル×ゲル</v>
      </c>
    </row>
    <row r="113" spans="22:25" x14ac:dyDescent="0.15">
      <c r="V113" s="72" t="str">
        <f>MF1図鑑!B86</f>
        <v>トリコ</v>
      </c>
      <c r="W113" s="72" t="str">
        <f>MF1図鑑!C86</f>
        <v>ゲル</v>
      </c>
      <c r="X113" s="72" t="str">
        <f>MF1図鑑!D86</f>
        <v>？？？</v>
      </c>
      <c r="Y113" s="72" t="str">
        <f t="shared" si="20"/>
        <v>ゲル×ゲル</v>
      </c>
    </row>
    <row r="114" spans="22:25" x14ac:dyDescent="0.15">
      <c r="V114" s="72" t="str">
        <f>MF1図鑑!B87</f>
        <v>メロンボ</v>
      </c>
      <c r="W114" s="72" t="str">
        <f>MF1図鑑!C87</f>
        <v>スエゾー</v>
      </c>
      <c r="X114" s="72" t="str">
        <f>MF1図鑑!D87</f>
        <v>ディノ</v>
      </c>
      <c r="Y114" s="72" t="str">
        <f t="shared" si="20"/>
        <v>スエゾー×ディノ</v>
      </c>
    </row>
    <row r="115" spans="22:25" x14ac:dyDescent="0.15">
      <c r="V115" s="72" t="str">
        <f>MF1図鑑!B88</f>
        <v>イワゾー</v>
      </c>
      <c r="W115" s="72" t="str">
        <f>MF1図鑑!C88</f>
        <v>スエゾー</v>
      </c>
      <c r="X115" s="72" t="str">
        <f>MF1図鑑!D88</f>
        <v>ゴーレム</v>
      </c>
      <c r="Y115" s="72" t="str">
        <f t="shared" si="20"/>
        <v>スエゾー×ゴーレム</v>
      </c>
    </row>
    <row r="116" spans="22:25" x14ac:dyDescent="0.15">
      <c r="V116" s="72" t="str">
        <f>MF1図鑑!B89</f>
        <v>ツノマル</v>
      </c>
      <c r="W116" s="72" t="str">
        <f>MF1図鑑!C89</f>
        <v>スエゾー</v>
      </c>
      <c r="X116" s="72" t="str">
        <f>MF1図鑑!D89</f>
        <v>ライガー</v>
      </c>
      <c r="Y116" s="72" t="str">
        <f t="shared" si="20"/>
        <v>スエゾー×ライガー</v>
      </c>
    </row>
    <row r="117" spans="22:25" x14ac:dyDescent="0.15">
      <c r="V117" s="72" t="str">
        <f>MF1図鑑!B90</f>
        <v>ピンキー</v>
      </c>
      <c r="W117" s="72" t="str">
        <f>MF1図鑑!C90</f>
        <v>スエゾー</v>
      </c>
      <c r="X117" s="72" t="str">
        <f>MF1図鑑!D90</f>
        <v>ピクシー</v>
      </c>
      <c r="Y117" s="72" t="str">
        <f t="shared" si="20"/>
        <v>スエゾー×ピクシー</v>
      </c>
    </row>
    <row r="118" spans="22:25" x14ac:dyDescent="0.15">
      <c r="V118" s="72" t="str">
        <f>MF1図鑑!B91</f>
        <v>ムシメ</v>
      </c>
      <c r="W118" s="72" t="str">
        <f>MF1図鑑!C91</f>
        <v>スエゾー</v>
      </c>
      <c r="X118" s="72" t="str">
        <f>MF1図鑑!D91</f>
        <v>ワーム</v>
      </c>
      <c r="Y118" s="72" t="str">
        <f t="shared" si="20"/>
        <v>スエゾー×ワーム</v>
      </c>
    </row>
    <row r="119" spans="22:25" x14ac:dyDescent="0.15">
      <c r="V119" s="72" t="str">
        <f>MF1図鑑!B92</f>
        <v>スケゾー</v>
      </c>
      <c r="W119" s="72" t="str">
        <f>MF1図鑑!C92</f>
        <v>スエゾー</v>
      </c>
      <c r="X119" s="72" t="str">
        <f>MF1図鑑!D92</f>
        <v>ゲル</v>
      </c>
      <c r="Y119" s="72" t="str">
        <f t="shared" si="20"/>
        <v>スエゾー×ゲル</v>
      </c>
    </row>
    <row r="120" spans="22:25" x14ac:dyDescent="0.15">
      <c r="V120" s="72" t="str">
        <f>MF1図鑑!B93</f>
        <v>スエゾー</v>
      </c>
      <c r="W120" s="72" t="str">
        <f>MF1図鑑!C93</f>
        <v>スエゾー</v>
      </c>
      <c r="X120" s="72" t="str">
        <f>MF1図鑑!D93</f>
        <v>スエゾー</v>
      </c>
      <c r="Y120" s="72" t="str">
        <f t="shared" si="20"/>
        <v>スエゾー×スエゾー</v>
      </c>
    </row>
    <row r="121" spans="22:25" x14ac:dyDescent="0.15">
      <c r="V121" s="72" t="str">
        <f>MF1図鑑!B94</f>
        <v>ガンバ</v>
      </c>
      <c r="W121" s="72" t="str">
        <f>MF1図鑑!C94</f>
        <v>スエゾー</v>
      </c>
      <c r="X121" s="72" t="str">
        <f>MF1図鑑!D94</f>
        <v>ハム</v>
      </c>
      <c r="Y121" s="72" t="str">
        <f t="shared" si="20"/>
        <v>スエゾー×ハム</v>
      </c>
    </row>
    <row r="122" spans="22:25" x14ac:dyDescent="0.15">
      <c r="V122" s="72" t="str">
        <f>MF1図鑑!B95</f>
        <v>オリオン</v>
      </c>
      <c r="W122" s="72" t="str">
        <f>MF1図鑑!C95</f>
        <v>スエゾー</v>
      </c>
      <c r="X122" s="72" t="str">
        <f>MF1図鑑!D95</f>
        <v>ガリ</v>
      </c>
      <c r="Y122" s="72" t="str">
        <f t="shared" si="20"/>
        <v>スエゾー×ガリ</v>
      </c>
    </row>
    <row r="123" spans="22:25" x14ac:dyDescent="0.15">
      <c r="V123" s="72" t="str">
        <f>MF1図鑑!B96</f>
        <v>アカメ</v>
      </c>
      <c r="W123" s="72" t="str">
        <f>MF1図鑑!C96</f>
        <v>スエゾー</v>
      </c>
      <c r="X123" s="72" t="str">
        <f>MF1図鑑!D96</f>
        <v>モノリス</v>
      </c>
      <c r="Y123" s="72" t="str">
        <f t="shared" si="20"/>
        <v>スエゾー×モノリス</v>
      </c>
    </row>
    <row r="124" spans="22:25" x14ac:dyDescent="0.15">
      <c r="V124" s="72" t="str">
        <f>MF1図鑑!B97</f>
        <v>ノリゾー</v>
      </c>
      <c r="W124" s="72" t="str">
        <f>MF1図鑑!C97</f>
        <v>スエゾー</v>
      </c>
      <c r="X124" s="72" t="str">
        <f>MF1図鑑!D97</f>
        <v>ナーガ</v>
      </c>
      <c r="Y124" s="72" t="str">
        <f t="shared" si="20"/>
        <v>スエゾー×ナーガ</v>
      </c>
    </row>
    <row r="125" spans="22:25" x14ac:dyDescent="0.15">
      <c r="V125" s="72" t="str">
        <f>MF1図鑑!B98</f>
        <v>プラムラー</v>
      </c>
      <c r="W125" s="72" t="str">
        <f>MF1図鑑!C98</f>
        <v>スエゾー</v>
      </c>
      <c r="X125" s="72" t="str">
        <f>MF1図鑑!D98</f>
        <v>プラント</v>
      </c>
      <c r="Y125" s="72" t="str">
        <f t="shared" si="20"/>
        <v>スエゾー×プラント</v>
      </c>
    </row>
    <row r="126" spans="22:25" x14ac:dyDescent="0.15">
      <c r="V126" s="72" t="str">
        <f>MF1図鑑!B99</f>
        <v>エステシャン</v>
      </c>
      <c r="W126" s="72" t="str">
        <f>MF1図鑑!C99</f>
        <v>スエゾー</v>
      </c>
      <c r="X126" s="72" t="str">
        <f>MF1図鑑!D99</f>
        <v>？？？</v>
      </c>
      <c r="Y126" s="72" t="str">
        <f t="shared" si="20"/>
        <v>スエゾー×スエゾー</v>
      </c>
    </row>
    <row r="127" spans="22:25" x14ac:dyDescent="0.15">
      <c r="V127" s="72" t="str">
        <f>MF1図鑑!B100</f>
        <v>ワクセイ</v>
      </c>
      <c r="W127" s="72" t="str">
        <f>MF1図鑑!C100</f>
        <v>スエゾー</v>
      </c>
      <c r="X127" s="72" t="str">
        <f>MF1図鑑!D100</f>
        <v>？？？</v>
      </c>
      <c r="Y127" s="72" t="str">
        <f t="shared" si="20"/>
        <v>スエゾー×スエゾー</v>
      </c>
    </row>
    <row r="128" spans="22:25" x14ac:dyDescent="0.15">
      <c r="V128" s="72" t="str">
        <f>MF1図鑑!B101</f>
        <v>アンコウ</v>
      </c>
      <c r="W128" s="72" t="str">
        <f>MF1図鑑!C101</f>
        <v>スエゾー</v>
      </c>
      <c r="X128" s="72" t="str">
        <f>MF1図鑑!D101</f>
        <v>？？？</v>
      </c>
      <c r="Y128" s="72" t="str">
        <f t="shared" si="20"/>
        <v>スエゾー×スエゾー</v>
      </c>
    </row>
    <row r="129" spans="22:25" x14ac:dyDescent="0.15">
      <c r="V129" s="72" t="str">
        <f>MF1図鑑!B102</f>
        <v>ウロコウサギ</v>
      </c>
      <c r="W129" s="72" t="str">
        <f>MF1図鑑!C102</f>
        <v>ハム</v>
      </c>
      <c r="X129" s="72" t="str">
        <f>MF1図鑑!D102</f>
        <v>ディノ</v>
      </c>
      <c r="Y129" s="72" t="str">
        <f t="shared" si="20"/>
        <v>ハム×ディノ</v>
      </c>
    </row>
    <row r="130" spans="22:25" x14ac:dyDescent="0.15">
      <c r="V130" s="72" t="str">
        <f>MF1図鑑!B103</f>
        <v>ロックブラット</v>
      </c>
      <c r="W130" s="72" t="str">
        <f>MF1図鑑!C103</f>
        <v>ハム</v>
      </c>
      <c r="X130" s="72" t="str">
        <f>MF1図鑑!D103</f>
        <v>ゴーレム</v>
      </c>
      <c r="Y130" s="72" t="str">
        <f t="shared" si="20"/>
        <v>ハム×ゴーレム</v>
      </c>
    </row>
    <row r="131" spans="22:25" x14ac:dyDescent="0.15">
      <c r="V131" s="72" t="str">
        <f>MF1図鑑!B104</f>
        <v>パルスコーン</v>
      </c>
      <c r="W131" s="72" t="str">
        <f>MF1図鑑!C104</f>
        <v>ハム</v>
      </c>
      <c r="X131" s="72" t="str">
        <f>MF1図鑑!D104</f>
        <v>ライガー</v>
      </c>
      <c r="Y131" s="72" t="str">
        <f t="shared" si="20"/>
        <v>ハム×ライガー</v>
      </c>
    </row>
    <row r="132" spans="22:25" x14ac:dyDescent="0.15">
      <c r="V132" s="72" t="str">
        <f>MF1図鑑!B105</f>
        <v>ヴァージアハピ</v>
      </c>
      <c r="W132" s="72" t="str">
        <f>MF1図鑑!C105</f>
        <v>ハム</v>
      </c>
      <c r="X132" s="72" t="str">
        <f>MF1図鑑!D105</f>
        <v>ピクシー</v>
      </c>
      <c r="Y132" s="72" t="str">
        <f t="shared" si="20"/>
        <v>ハム×ピクシー</v>
      </c>
    </row>
    <row r="133" spans="22:25" x14ac:dyDescent="0.15">
      <c r="V133" s="72" t="str">
        <f>MF1図鑑!B106</f>
        <v>トルクレンチ</v>
      </c>
      <c r="W133" s="72" t="str">
        <f>MF1図鑑!C106</f>
        <v>ハム</v>
      </c>
      <c r="X133" s="72" t="str">
        <f>MF1図鑑!D106</f>
        <v>ワーム</v>
      </c>
      <c r="Y133" s="72" t="str">
        <f t="shared" si="20"/>
        <v>ハム×ワーム</v>
      </c>
    </row>
    <row r="134" spans="22:25" x14ac:dyDescent="0.15">
      <c r="V134" s="72" t="str">
        <f>MF1図鑑!B107</f>
        <v>ブルーフレア</v>
      </c>
      <c r="W134" s="72" t="str">
        <f>MF1図鑑!C107</f>
        <v>ハム</v>
      </c>
      <c r="X134" s="72" t="str">
        <f>MF1図鑑!D107</f>
        <v>ゲル</v>
      </c>
      <c r="Y134" s="72" t="str">
        <f t="shared" si="20"/>
        <v>ハム×ゲル</v>
      </c>
    </row>
    <row r="135" spans="22:25" x14ac:dyDescent="0.15">
      <c r="V135" s="72" t="str">
        <f>MF1図鑑!B108</f>
        <v>クロスフォーアイ</v>
      </c>
      <c r="W135" s="72" t="str">
        <f>MF1図鑑!C108</f>
        <v>ハム</v>
      </c>
      <c r="X135" s="72" t="str">
        <f>MF1図鑑!D108</f>
        <v>スエゾー</v>
      </c>
      <c r="Y135" s="72" t="str">
        <f t="shared" si="20"/>
        <v>ハム×スエゾー</v>
      </c>
    </row>
    <row r="136" spans="22:25" x14ac:dyDescent="0.15">
      <c r="V136" s="72" t="str">
        <f>MF1図鑑!B109</f>
        <v>ハム</v>
      </c>
      <c r="W136" s="72" t="str">
        <f>MF1図鑑!C109</f>
        <v>ハム</v>
      </c>
      <c r="X136" s="72" t="str">
        <f>MF1図鑑!D109</f>
        <v>ハム</v>
      </c>
      <c r="Y136" s="72" t="str">
        <f t="shared" si="20"/>
        <v>ハム×ハム</v>
      </c>
    </row>
    <row r="137" spans="22:25" x14ac:dyDescent="0.15">
      <c r="V137" s="72" t="str">
        <f>MF1図鑑!B110</f>
        <v>ハムオウジ</v>
      </c>
      <c r="W137" s="72" t="str">
        <f>MF1図鑑!C110</f>
        <v>ハム</v>
      </c>
      <c r="X137" s="72" t="str">
        <f>MF1図鑑!D110</f>
        <v>ガリ</v>
      </c>
      <c r="Y137" s="72" t="str">
        <f t="shared" si="20"/>
        <v>ハム×ガリ</v>
      </c>
    </row>
    <row r="138" spans="22:25" x14ac:dyDescent="0.15">
      <c r="V138" s="72" t="str">
        <f>MF1図鑑!B111</f>
        <v>ダークハム</v>
      </c>
      <c r="W138" s="72" t="str">
        <f>MF1図鑑!C111</f>
        <v>ハム</v>
      </c>
      <c r="X138" s="72" t="str">
        <f>MF1図鑑!D111</f>
        <v>モノリス</v>
      </c>
      <c r="Y138" s="72" t="str">
        <f t="shared" si="20"/>
        <v>ハム×モノリス</v>
      </c>
    </row>
    <row r="139" spans="22:25" x14ac:dyDescent="0.15">
      <c r="V139" s="72" t="str">
        <f>MF1図鑑!B112</f>
        <v>ラベンダーロック</v>
      </c>
      <c r="W139" s="72" t="str">
        <f>MF1図鑑!C112</f>
        <v>ハム</v>
      </c>
      <c r="X139" s="72" t="str">
        <f>MF1図鑑!D112</f>
        <v>ナーガ</v>
      </c>
      <c r="Y139" s="72" t="str">
        <f t="shared" si="20"/>
        <v>ハム×ナーガ</v>
      </c>
    </row>
    <row r="140" spans="22:25" x14ac:dyDescent="0.15">
      <c r="V140" s="72" t="str">
        <f>MF1図鑑!B113</f>
        <v>ハムリーフ</v>
      </c>
      <c r="W140" s="72" t="str">
        <f>MF1図鑑!C113</f>
        <v>ハム</v>
      </c>
      <c r="X140" s="72" t="str">
        <f>MF1図鑑!D113</f>
        <v>プラント</v>
      </c>
      <c r="Y140" s="72" t="str">
        <f t="shared" si="20"/>
        <v>ハム×プラント</v>
      </c>
    </row>
    <row r="141" spans="22:25" x14ac:dyDescent="0.15">
      <c r="V141" s="72" t="str">
        <f>MF1図鑑!B114</f>
        <v>ティーシャツ</v>
      </c>
      <c r="W141" s="72" t="str">
        <f>MF1図鑑!C114</f>
        <v>ハム</v>
      </c>
      <c r="X141" s="72" t="str">
        <f>MF1図鑑!D114</f>
        <v>？？？</v>
      </c>
      <c r="Y141" s="72" t="str">
        <f t="shared" si="20"/>
        <v>ハム×ハム</v>
      </c>
    </row>
    <row r="142" spans="22:25" x14ac:dyDescent="0.15">
      <c r="V142" s="72" t="str">
        <f>MF1図鑑!B115</f>
        <v>サンタ</v>
      </c>
      <c r="W142" s="72" t="str">
        <f>MF1図鑑!C115</f>
        <v>ハム</v>
      </c>
      <c r="X142" s="72" t="str">
        <f>MF1図鑑!D115</f>
        <v>？？？</v>
      </c>
      <c r="Y142" s="72" t="str">
        <f t="shared" si="20"/>
        <v>ハム×ハム</v>
      </c>
    </row>
    <row r="143" spans="22:25" x14ac:dyDescent="0.15">
      <c r="V143" s="72" t="str">
        <f>MF1図鑑!B116</f>
        <v>レクサス</v>
      </c>
      <c r="W143" s="72" t="str">
        <f>MF1図鑑!C116</f>
        <v>ガリ</v>
      </c>
      <c r="X143" s="72" t="str">
        <f>MF1図鑑!D116</f>
        <v>ディノ</v>
      </c>
      <c r="Y143" s="72" t="str">
        <f t="shared" si="20"/>
        <v>ガリ×ディノ</v>
      </c>
    </row>
    <row r="144" spans="22:25" x14ac:dyDescent="0.15">
      <c r="V144" s="72" t="str">
        <f>MF1図鑑!B117</f>
        <v>ウォーロック</v>
      </c>
      <c r="W144" s="72" t="str">
        <f>MF1図鑑!C117</f>
        <v>ガリ</v>
      </c>
      <c r="X144" s="72" t="str">
        <f>MF1図鑑!D117</f>
        <v>ゴーレム</v>
      </c>
      <c r="Y144" s="72" t="str">
        <f t="shared" si="20"/>
        <v>ガリ×ゴーレム</v>
      </c>
    </row>
    <row r="145" spans="22:25" x14ac:dyDescent="0.15">
      <c r="V145" s="72" t="str">
        <f>MF1図鑑!B118</f>
        <v>イヌガミ</v>
      </c>
      <c r="W145" s="72" t="str">
        <f>MF1図鑑!C118</f>
        <v>ガリ</v>
      </c>
      <c r="X145" s="72" t="str">
        <f>MF1図鑑!D118</f>
        <v>ライガー</v>
      </c>
      <c r="Y145" s="72" t="str">
        <f t="shared" si="20"/>
        <v>ガリ×ライガー</v>
      </c>
    </row>
    <row r="146" spans="22:25" x14ac:dyDescent="0.15">
      <c r="V146" s="72" t="str">
        <f>MF1図鑑!B119</f>
        <v>ピクセル</v>
      </c>
      <c r="W146" s="72" t="str">
        <f>MF1図鑑!C119</f>
        <v>ガリ</v>
      </c>
      <c r="X146" s="72" t="str">
        <f>MF1図鑑!D119</f>
        <v>ピクシー</v>
      </c>
      <c r="Y146" s="72" t="str">
        <f t="shared" si="20"/>
        <v>ガリ×ピクシー</v>
      </c>
    </row>
    <row r="147" spans="22:25" x14ac:dyDescent="0.15">
      <c r="V147" s="72" t="str">
        <f>MF1図鑑!B120</f>
        <v>ツチノコボクサー</v>
      </c>
      <c r="W147" s="72" t="str">
        <f>MF1図鑑!C120</f>
        <v>ガリ</v>
      </c>
      <c r="X147" s="72" t="str">
        <f>MF1図鑑!D120</f>
        <v>ワーム</v>
      </c>
      <c r="Y147" s="72" t="str">
        <f t="shared" si="20"/>
        <v>ガリ×ワーム</v>
      </c>
    </row>
    <row r="148" spans="22:25" x14ac:dyDescent="0.15">
      <c r="V148" s="72" t="str">
        <f>MF1図鑑!B121</f>
        <v>アクアリウス</v>
      </c>
      <c r="W148" s="72" t="str">
        <f>MF1図鑑!C121</f>
        <v>ガリ</v>
      </c>
      <c r="X148" s="72" t="str">
        <f>MF1図鑑!D121</f>
        <v>ゲル</v>
      </c>
      <c r="Y148" s="72" t="str">
        <f t="shared" si="20"/>
        <v>ガリ×ゲル</v>
      </c>
    </row>
    <row r="149" spans="22:25" x14ac:dyDescent="0.15">
      <c r="V149" s="72" t="str">
        <f>MF1図鑑!B122</f>
        <v>ヒトツメオウジ</v>
      </c>
      <c r="W149" s="72" t="str">
        <f>MF1図鑑!C122</f>
        <v>ガリ</v>
      </c>
      <c r="X149" s="72" t="str">
        <f>MF1図鑑!D122</f>
        <v>スエゾー</v>
      </c>
      <c r="Y149" s="72" t="str">
        <f t="shared" si="20"/>
        <v>ガリ×スエゾー</v>
      </c>
    </row>
    <row r="150" spans="22:25" x14ac:dyDescent="0.15">
      <c r="V150" s="72" t="str">
        <f>MF1図鑑!B123</f>
        <v>ガリオン</v>
      </c>
      <c r="W150" s="72" t="str">
        <f>MF1図鑑!C123</f>
        <v>ガリ</v>
      </c>
      <c r="X150" s="72" t="str">
        <f>MF1図鑑!D123</f>
        <v>ハム</v>
      </c>
      <c r="Y150" s="72" t="str">
        <f t="shared" si="20"/>
        <v>ガリ×ハム</v>
      </c>
    </row>
    <row r="151" spans="22:25" x14ac:dyDescent="0.15">
      <c r="V151" s="72" t="str">
        <f>MF1図鑑!B124</f>
        <v>ガリ</v>
      </c>
      <c r="W151" s="72" t="str">
        <f>MF1図鑑!C124</f>
        <v>ガリ</v>
      </c>
      <c r="X151" s="72" t="str">
        <f>MF1図鑑!D124</f>
        <v>ガリ</v>
      </c>
      <c r="Y151" s="72" t="str">
        <f t="shared" si="20"/>
        <v>ガリ×ガリ</v>
      </c>
    </row>
    <row r="152" spans="22:25" x14ac:dyDescent="0.15">
      <c r="V152" s="72" t="str">
        <f>MF1図鑑!B125</f>
        <v>ガリラス</v>
      </c>
      <c r="W152" s="72" t="str">
        <f>MF1図鑑!C125</f>
        <v>ガリ</v>
      </c>
      <c r="X152" s="72" t="str">
        <f>MF1図鑑!D125</f>
        <v>モノリス</v>
      </c>
      <c r="Y152" s="72" t="str">
        <f t="shared" si="20"/>
        <v>ガリ×モノリス</v>
      </c>
    </row>
    <row r="153" spans="22:25" x14ac:dyDescent="0.15">
      <c r="V153" s="72" t="str">
        <f>MF1図鑑!B126</f>
        <v>シオンカメン</v>
      </c>
      <c r="W153" s="72" t="str">
        <f>MF1図鑑!C126</f>
        <v>ガリ</v>
      </c>
      <c r="X153" s="72" t="str">
        <f>MF1図鑑!D126</f>
        <v>ナーガ</v>
      </c>
      <c r="Y153" s="72" t="str">
        <f t="shared" si="20"/>
        <v>ガリ×ナーガ</v>
      </c>
    </row>
    <row r="154" spans="22:25" x14ac:dyDescent="0.15">
      <c r="V154" s="72" t="str">
        <f>MF1図鑑!B127</f>
        <v>カラフルマスク</v>
      </c>
      <c r="W154" s="72" t="str">
        <f>MF1図鑑!C127</f>
        <v>ガリ</v>
      </c>
      <c r="X154" s="72" t="str">
        <f>MF1図鑑!D127</f>
        <v>プラント</v>
      </c>
      <c r="Y154" s="72" t="str">
        <f t="shared" si="20"/>
        <v>ガリ×プラント</v>
      </c>
    </row>
    <row r="155" spans="22:25" x14ac:dyDescent="0.15">
      <c r="V155" s="72" t="str">
        <f>MF1図鑑!B128</f>
        <v>ホッケー</v>
      </c>
      <c r="W155" s="72" t="str">
        <f>MF1図鑑!C128</f>
        <v>ガリ</v>
      </c>
      <c r="X155" s="72" t="str">
        <f>MF1図鑑!D128</f>
        <v>？？？</v>
      </c>
      <c r="Y155" s="72" t="str">
        <f t="shared" si="20"/>
        <v>ガリ×ガリ</v>
      </c>
    </row>
    <row r="156" spans="22:25" x14ac:dyDescent="0.15">
      <c r="V156" s="72" t="str">
        <f>MF1図鑑!B129</f>
        <v>クマドリー</v>
      </c>
      <c r="W156" s="72" t="str">
        <f>MF1図鑑!C129</f>
        <v>ガリ</v>
      </c>
      <c r="X156" s="72" t="str">
        <f>MF1図鑑!D129</f>
        <v>？？？</v>
      </c>
      <c r="Y156" s="72" t="str">
        <f t="shared" si="20"/>
        <v>ガリ×ガリ</v>
      </c>
    </row>
    <row r="157" spans="22:25" x14ac:dyDescent="0.15">
      <c r="V157" s="72" t="str">
        <f>MF1図鑑!B130</f>
        <v>アマノガワ</v>
      </c>
      <c r="W157" s="72" t="str">
        <f>MF1図鑑!C130</f>
        <v>ガリ</v>
      </c>
      <c r="X157" s="72" t="str">
        <f>MF1図鑑!D130</f>
        <v>？？？</v>
      </c>
      <c r="Y157" s="72" t="str">
        <f t="shared" si="20"/>
        <v>ガリ×ガリ</v>
      </c>
    </row>
    <row r="158" spans="22:25" x14ac:dyDescent="0.15">
      <c r="V158" s="72" t="str">
        <f>MF1図鑑!B131</f>
        <v>ジュラスウォール</v>
      </c>
      <c r="W158" s="72" t="str">
        <f>MF1図鑑!C131</f>
        <v>モノリス</v>
      </c>
      <c r="X158" s="72" t="str">
        <f>MF1図鑑!D131</f>
        <v>ディノ</v>
      </c>
      <c r="Y158" s="72" t="str">
        <f t="shared" si="20"/>
        <v>モノリス×ディノ</v>
      </c>
    </row>
    <row r="159" spans="22:25" x14ac:dyDescent="0.15">
      <c r="V159" s="72" t="str">
        <f>MF1図鑑!B132</f>
        <v>ランドオベリスク</v>
      </c>
      <c r="W159" s="72" t="str">
        <f>MF1図鑑!C132</f>
        <v>モノリス</v>
      </c>
      <c r="X159" s="72" t="str">
        <f>MF1図鑑!D132</f>
        <v>ゴーレム</v>
      </c>
      <c r="Y159" s="72" t="str">
        <f t="shared" ref="Y159:Y222" si="21">W159&amp;"×"&amp;IF(X159="？？？",W159,X159)</f>
        <v>モノリス×ゴーレム</v>
      </c>
    </row>
    <row r="160" spans="22:25" x14ac:dyDescent="0.15">
      <c r="V160" s="72" t="str">
        <f>MF1図鑑!B133</f>
        <v>ブルースポンジ</v>
      </c>
      <c r="W160" s="72" t="str">
        <f>MF1図鑑!C133</f>
        <v>モノリス</v>
      </c>
      <c r="X160" s="72" t="str">
        <f>MF1図鑑!D133</f>
        <v>ライガー</v>
      </c>
      <c r="Y160" s="72" t="str">
        <f t="shared" si="21"/>
        <v>モノリス×ライガー</v>
      </c>
    </row>
    <row r="161" spans="22:25" x14ac:dyDescent="0.15">
      <c r="V161" s="72" t="str">
        <f>MF1図鑑!B134</f>
        <v>ロンパーウォール</v>
      </c>
      <c r="W161" s="72" t="str">
        <f>MF1図鑑!C134</f>
        <v>モノリス</v>
      </c>
      <c r="X161" s="72" t="str">
        <f>MF1図鑑!D134</f>
        <v>ピクシー</v>
      </c>
      <c r="Y161" s="72" t="str">
        <f t="shared" si="21"/>
        <v>モノリス×ピクシー</v>
      </c>
    </row>
    <row r="162" spans="22:25" x14ac:dyDescent="0.15">
      <c r="V162" s="72" t="str">
        <f>MF1図鑑!B135</f>
        <v>ソボロベント</v>
      </c>
      <c r="W162" s="72" t="str">
        <f>MF1図鑑!C135</f>
        <v>モノリス</v>
      </c>
      <c r="X162" s="72" t="str">
        <f>MF1図鑑!D135</f>
        <v>ワーム</v>
      </c>
      <c r="Y162" s="72" t="str">
        <f t="shared" si="21"/>
        <v>モノリス×ワーム</v>
      </c>
    </row>
    <row r="163" spans="22:25" x14ac:dyDescent="0.15">
      <c r="V163" s="72" t="str">
        <f>MF1図鑑!B136</f>
        <v>アイスキャンディ</v>
      </c>
      <c r="W163" s="72" t="str">
        <f>MF1図鑑!C136</f>
        <v>モノリス</v>
      </c>
      <c r="X163" s="72" t="str">
        <f>MF1図鑑!D136</f>
        <v>ゲル</v>
      </c>
      <c r="Y163" s="72" t="str">
        <f t="shared" si="21"/>
        <v>モノリス×ゲル</v>
      </c>
    </row>
    <row r="164" spans="22:25" x14ac:dyDescent="0.15">
      <c r="V164" s="72" t="str">
        <f>MF1図鑑!B137</f>
        <v>スタイルフォーム</v>
      </c>
      <c r="W164" s="72" t="str">
        <f>MF1図鑑!C137</f>
        <v>モノリス</v>
      </c>
      <c r="X164" s="72" t="str">
        <f>MF1図鑑!D137</f>
        <v>スエゾー</v>
      </c>
      <c r="Y164" s="72" t="str">
        <f t="shared" si="21"/>
        <v>モノリス×スエゾー</v>
      </c>
    </row>
    <row r="165" spans="22:25" x14ac:dyDescent="0.15">
      <c r="V165" s="72" t="str">
        <f>MF1図鑑!B138</f>
        <v>ワイルドブロック</v>
      </c>
      <c r="W165" s="72" t="str">
        <f>MF1図鑑!C138</f>
        <v>モノリス</v>
      </c>
      <c r="X165" s="72" t="str">
        <f>MF1図鑑!D138</f>
        <v>ハム</v>
      </c>
      <c r="Y165" s="72" t="str">
        <f t="shared" si="21"/>
        <v>モノリス×ハム</v>
      </c>
    </row>
    <row r="166" spans="22:25" x14ac:dyDescent="0.15">
      <c r="V166" s="72" t="str">
        <f>MF1図鑑!B139</f>
        <v>バロックス</v>
      </c>
      <c r="W166" s="72" t="str">
        <f>MF1図鑑!C139</f>
        <v>モノリス</v>
      </c>
      <c r="X166" s="72" t="str">
        <f>MF1図鑑!D139</f>
        <v>ガリ</v>
      </c>
      <c r="Y166" s="72" t="str">
        <f t="shared" si="21"/>
        <v>モノリス×ガリ</v>
      </c>
    </row>
    <row r="167" spans="22:25" x14ac:dyDescent="0.15">
      <c r="V167" s="72" t="str">
        <f>MF1図鑑!B140</f>
        <v>モノリス</v>
      </c>
      <c r="W167" s="72" t="str">
        <f>MF1図鑑!C140</f>
        <v>モノリス</v>
      </c>
      <c r="X167" s="72" t="str">
        <f>MF1図鑑!D140</f>
        <v>モノリス</v>
      </c>
      <c r="Y167" s="72" t="str">
        <f t="shared" si="21"/>
        <v>モノリス×モノリス</v>
      </c>
    </row>
    <row r="168" spans="22:25" x14ac:dyDescent="0.15">
      <c r="V168" s="72" t="str">
        <f>MF1図鑑!B141</f>
        <v>アスファール</v>
      </c>
      <c r="W168" s="72" t="str">
        <f>MF1図鑑!C141</f>
        <v>モノリス</v>
      </c>
      <c r="X168" s="72" t="str">
        <f>MF1図鑑!D141</f>
        <v>ナーガ</v>
      </c>
      <c r="Y168" s="72" t="str">
        <f t="shared" si="21"/>
        <v>モノリス×ナーガ</v>
      </c>
    </row>
    <row r="169" spans="22:25" x14ac:dyDescent="0.15">
      <c r="V169" s="72" t="str">
        <f>MF1図鑑!B142</f>
        <v>ワカクサケンザイ</v>
      </c>
      <c r="W169" s="72" t="str">
        <f>MF1図鑑!C142</f>
        <v>モノリス</v>
      </c>
      <c r="X169" s="72" t="str">
        <f>MF1図鑑!D142</f>
        <v>プラント</v>
      </c>
      <c r="Y169" s="72" t="str">
        <f t="shared" si="21"/>
        <v>モノリス×プラント</v>
      </c>
    </row>
    <row r="170" spans="22:25" x14ac:dyDescent="0.15">
      <c r="V170" s="72" t="str">
        <f>MF1図鑑!B143</f>
        <v>クロシロ</v>
      </c>
      <c r="W170" s="72" t="str">
        <f>MF1図鑑!C143</f>
        <v>モノリス</v>
      </c>
      <c r="X170" s="72" t="str">
        <f>MF1図鑑!D143</f>
        <v>？？？</v>
      </c>
      <c r="Y170" s="72" t="str">
        <f t="shared" si="21"/>
        <v>モノリス×モノリス</v>
      </c>
    </row>
    <row r="171" spans="22:25" x14ac:dyDescent="0.15">
      <c r="V171" s="72" t="str">
        <f>MF1図鑑!B144</f>
        <v>アオゾラ</v>
      </c>
      <c r="W171" s="72" t="str">
        <f>MF1図鑑!C144</f>
        <v>モノリス</v>
      </c>
      <c r="X171" s="72" t="str">
        <f>MF1図鑑!D144</f>
        <v>？？？</v>
      </c>
      <c r="Y171" s="72" t="str">
        <f t="shared" si="21"/>
        <v>モノリス×モノリス</v>
      </c>
    </row>
    <row r="172" spans="22:25" x14ac:dyDescent="0.15">
      <c r="V172" s="72" t="str">
        <f>MF1図鑑!B145</f>
        <v>ラクガキモノ</v>
      </c>
      <c r="W172" s="72" t="str">
        <f>MF1図鑑!C145</f>
        <v>モノリス</v>
      </c>
      <c r="X172" s="72" t="str">
        <f>MF1図鑑!D145</f>
        <v>？？？</v>
      </c>
      <c r="Y172" s="72" t="str">
        <f t="shared" si="21"/>
        <v>モノリス×モノリス</v>
      </c>
    </row>
    <row r="173" spans="22:25" x14ac:dyDescent="0.15">
      <c r="V173" s="72" t="str">
        <f>MF1図鑑!B146</f>
        <v>スティンガー</v>
      </c>
      <c r="W173" s="72" t="str">
        <f>MF1図鑑!C146</f>
        <v>ナーガ</v>
      </c>
      <c r="X173" s="72" t="str">
        <f>MF1図鑑!D146</f>
        <v>ディノ</v>
      </c>
      <c r="Y173" s="72" t="str">
        <f t="shared" si="21"/>
        <v>ナーガ×ディノ</v>
      </c>
    </row>
    <row r="174" spans="22:25" x14ac:dyDescent="0.15">
      <c r="V174" s="72" t="str">
        <f>MF1図鑑!B147</f>
        <v>トライデント</v>
      </c>
      <c r="W174" s="72" t="str">
        <f>MF1図鑑!C147</f>
        <v>ナーガ</v>
      </c>
      <c r="X174" s="72" t="str">
        <f>MF1図鑑!D147</f>
        <v>ゴーレム</v>
      </c>
      <c r="Y174" s="72" t="str">
        <f t="shared" si="21"/>
        <v>ナーガ×ゴーレム</v>
      </c>
    </row>
    <row r="175" spans="22:25" x14ac:dyDescent="0.15">
      <c r="V175" s="72" t="str">
        <f>MF1図鑑!B148</f>
        <v>ストライクリパー</v>
      </c>
      <c r="W175" s="72" t="str">
        <f>MF1図鑑!C148</f>
        <v>ナーガ</v>
      </c>
      <c r="X175" s="72" t="str">
        <f>MF1図鑑!D148</f>
        <v>ライガー</v>
      </c>
      <c r="Y175" s="72" t="str">
        <f t="shared" si="21"/>
        <v>ナーガ×ライガー</v>
      </c>
    </row>
    <row r="176" spans="22:25" x14ac:dyDescent="0.15">
      <c r="V176" s="72" t="str">
        <f>MF1図鑑!B149</f>
        <v>ディアナリパー</v>
      </c>
      <c r="W176" s="72" t="str">
        <f>MF1図鑑!C149</f>
        <v>ナーガ</v>
      </c>
      <c r="X176" s="72" t="str">
        <f>MF1図鑑!D149</f>
        <v>ピクシー</v>
      </c>
      <c r="Y176" s="72" t="str">
        <f t="shared" si="21"/>
        <v>ナーガ×ピクシー</v>
      </c>
    </row>
    <row r="177" spans="22:25" x14ac:dyDescent="0.15">
      <c r="V177" s="72" t="str">
        <f>MF1図鑑!B150</f>
        <v>テロルシザーズ</v>
      </c>
      <c r="W177" s="72" t="str">
        <f>MF1図鑑!C150</f>
        <v>ナーガ</v>
      </c>
      <c r="X177" s="72" t="str">
        <f>MF1図鑑!D150</f>
        <v>ワーム</v>
      </c>
      <c r="Y177" s="72" t="str">
        <f t="shared" si="21"/>
        <v>ナーガ×ワーム</v>
      </c>
    </row>
    <row r="178" spans="22:25" x14ac:dyDescent="0.15">
      <c r="V178" s="72" t="str">
        <f>MF1図鑑!B151</f>
        <v>アクアシザーズ</v>
      </c>
      <c r="W178" s="72" t="str">
        <f>MF1図鑑!C151</f>
        <v>ナーガ</v>
      </c>
      <c r="X178" s="72" t="str">
        <f>MF1図鑑!D151</f>
        <v>ゲル</v>
      </c>
      <c r="Y178" s="72" t="str">
        <f t="shared" si="21"/>
        <v>ナーガ×ゲル</v>
      </c>
    </row>
    <row r="179" spans="22:25" x14ac:dyDescent="0.15">
      <c r="V179" s="72" t="str">
        <f>MF1図鑑!B152</f>
        <v>サイクロップス</v>
      </c>
      <c r="W179" s="72" t="str">
        <f>MF1図鑑!C152</f>
        <v>ナーガ</v>
      </c>
      <c r="X179" s="72" t="str">
        <f>MF1図鑑!D152</f>
        <v>スエゾー</v>
      </c>
      <c r="Y179" s="72" t="str">
        <f t="shared" si="21"/>
        <v>ナーガ×スエゾー</v>
      </c>
    </row>
    <row r="180" spans="22:25" x14ac:dyDescent="0.15">
      <c r="V180" s="72" t="str">
        <f>MF1図鑑!B153</f>
        <v>エッジホッグ</v>
      </c>
      <c r="W180" s="72" t="str">
        <f>MF1図鑑!C153</f>
        <v>ナーガ</v>
      </c>
      <c r="X180" s="72" t="str">
        <f>MF1図鑑!D153</f>
        <v>ハム</v>
      </c>
      <c r="Y180" s="72" t="str">
        <f t="shared" si="21"/>
        <v>ナーガ×ハム</v>
      </c>
    </row>
    <row r="181" spans="22:25" x14ac:dyDescent="0.15">
      <c r="V181" s="72" t="str">
        <f>MF1図鑑!B154</f>
        <v>バズラ</v>
      </c>
      <c r="W181" s="72" t="str">
        <f>MF1図鑑!C154</f>
        <v>ナーガ</v>
      </c>
      <c r="X181" s="72" t="str">
        <f>MF1図鑑!D154</f>
        <v>ガリ</v>
      </c>
      <c r="Y181" s="72" t="str">
        <f t="shared" si="21"/>
        <v>ナーガ×ガリ</v>
      </c>
    </row>
    <row r="182" spans="22:25" x14ac:dyDescent="0.15">
      <c r="V182" s="72" t="str">
        <f>MF1図鑑!B155</f>
        <v>レッドアイ</v>
      </c>
      <c r="W182" s="72" t="str">
        <f>MF1図鑑!C155</f>
        <v>ナーガ</v>
      </c>
      <c r="X182" s="72" t="str">
        <f>MF1図鑑!D155</f>
        <v>モノリス</v>
      </c>
      <c r="Y182" s="72" t="str">
        <f t="shared" si="21"/>
        <v>ナーガ×モノリス</v>
      </c>
    </row>
    <row r="183" spans="22:25" x14ac:dyDescent="0.15">
      <c r="V183" s="72" t="str">
        <f>MF1図鑑!B156</f>
        <v>ナーガ</v>
      </c>
      <c r="W183" s="72" t="str">
        <f>MF1図鑑!C156</f>
        <v>ナーガ</v>
      </c>
      <c r="X183" s="72" t="str">
        <f>MF1図鑑!D156</f>
        <v>ナーガ</v>
      </c>
      <c r="Y183" s="72" t="str">
        <f t="shared" si="21"/>
        <v>ナーガ×ナーガ</v>
      </c>
    </row>
    <row r="184" spans="22:25" x14ac:dyDescent="0.15">
      <c r="V184" s="72" t="str">
        <f>MF1図鑑!B157</f>
        <v>ジャングラー</v>
      </c>
      <c r="W184" s="72" t="str">
        <f>MF1図鑑!C157</f>
        <v>ナーガ</v>
      </c>
      <c r="X184" s="72" t="str">
        <f>MF1図鑑!D157</f>
        <v>プラント</v>
      </c>
      <c r="Y184" s="72" t="str">
        <f t="shared" si="21"/>
        <v>ナーガ×プラント</v>
      </c>
    </row>
    <row r="185" spans="22:25" x14ac:dyDescent="0.15">
      <c r="V185" s="72" t="str">
        <f>MF1図鑑!B158</f>
        <v>カリビアン</v>
      </c>
      <c r="W185" s="72" t="str">
        <f>MF1図鑑!C158</f>
        <v>ナーガ</v>
      </c>
      <c r="X185" s="72" t="str">
        <f>MF1図鑑!D158</f>
        <v>？？？</v>
      </c>
      <c r="Y185" s="72" t="str">
        <f t="shared" si="21"/>
        <v>ナーガ×ナーガ</v>
      </c>
    </row>
    <row r="186" spans="22:25" x14ac:dyDescent="0.15">
      <c r="V186" s="72" t="str">
        <f>MF1図鑑!B159</f>
        <v>セイラー</v>
      </c>
      <c r="W186" s="72" t="str">
        <f>MF1図鑑!C159</f>
        <v>ナーガ</v>
      </c>
      <c r="X186" s="72" t="str">
        <f>MF1図鑑!D159</f>
        <v>？？？</v>
      </c>
      <c r="Y186" s="72" t="str">
        <f t="shared" si="21"/>
        <v>ナーガ×ナーガ</v>
      </c>
    </row>
    <row r="187" spans="22:25" x14ac:dyDescent="0.15">
      <c r="V187" s="72" t="str">
        <f>MF1図鑑!B160</f>
        <v>ウロコクサ</v>
      </c>
      <c r="W187" s="72" t="str">
        <f>MF1図鑑!C160</f>
        <v>プラント</v>
      </c>
      <c r="X187" s="72" t="str">
        <f>MF1図鑑!D160</f>
        <v>ディノ</v>
      </c>
      <c r="Y187" s="72" t="str">
        <f t="shared" si="21"/>
        <v>プラント×ディノ</v>
      </c>
    </row>
    <row r="188" spans="22:25" x14ac:dyDescent="0.15">
      <c r="V188" s="72" t="str">
        <f>MF1図鑑!B161</f>
        <v>ガンセキソウ</v>
      </c>
      <c r="W188" s="72" t="str">
        <f>MF1図鑑!C161</f>
        <v>プラント</v>
      </c>
      <c r="X188" s="72" t="str">
        <f>MF1図鑑!D161</f>
        <v>ゴーレム</v>
      </c>
      <c r="Y188" s="72" t="str">
        <f t="shared" si="21"/>
        <v>プラント×ゴーレム</v>
      </c>
    </row>
    <row r="189" spans="22:25" x14ac:dyDescent="0.15">
      <c r="V189" s="72" t="str">
        <f>MF1図鑑!B162</f>
        <v>ブルーフラワー</v>
      </c>
      <c r="W189" s="72" t="str">
        <f>MF1図鑑!C162</f>
        <v>プラント</v>
      </c>
      <c r="X189" s="72" t="str">
        <f>MF1図鑑!D162</f>
        <v>ライガー</v>
      </c>
      <c r="Y189" s="72" t="str">
        <f t="shared" si="21"/>
        <v>プラント×ライガー</v>
      </c>
    </row>
    <row r="190" spans="22:25" x14ac:dyDescent="0.15">
      <c r="V190" s="72" t="str">
        <f>MF1図鑑!B163</f>
        <v>ベニヒメソウ</v>
      </c>
      <c r="W190" s="72" t="str">
        <f>MF1図鑑!C163</f>
        <v>プラント</v>
      </c>
      <c r="X190" s="72" t="str">
        <f>MF1図鑑!D163</f>
        <v>ピクシー</v>
      </c>
      <c r="Y190" s="72" t="str">
        <f t="shared" si="21"/>
        <v>プラント×ピクシー</v>
      </c>
    </row>
    <row r="191" spans="22:25" x14ac:dyDescent="0.15">
      <c r="V191" s="72" t="str">
        <f>MF1図鑑!B164</f>
        <v>ウスバカゲソウ</v>
      </c>
      <c r="W191" s="72" t="str">
        <f>MF1図鑑!C164</f>
        <v>プラント</v>
      </c>
      <c r="X191" s="72" t="str">
        <f>MF1図鑑!D164</f>
        <v>ワーム</v>
      </c>
      <c r="Y191" s="72" t="str">
        <f t="shared" si="21"/>
        <v>プラント×ワーム</v>
      </c>
    </row>
    <row r="192" spans="22:25" x14ac:dyDescent="0.15">
      <c r="V192" s="72" t="str">
        <f>MF1図鑑!B165</f>
        <v>オボロゲソウ</v>
      </c>
      <c r="W192" s="72" t="str">
        <f>MF1図鑑!C165</f>
        <v>プラント</v>
      </c>
      <c r="X192" s="72" t="str">
        <f>MF1図鑑!D165</f>
        <v>ゲル</v>
      </c>
      <c r="Y192" s="72" t="str">
        <f t="shared" si="21"/>
        <v>プラント×ゲル</v>
      </c>
    </row>
    <row r="193" spans="22:25" x14ac:dyDescent="0.15">
      <c r="V193" s="72" t="str">
        <f>MF1図鑑!B166</f>
        <v>ヒネクレソウ</v>
      </c>
      <c r="W193" s="72" t="str">
        <f>MF1図鑑!C166</f>
        <v>プラント</v>
      </c>
      <c r="X193" s="72" t="str">
        <f>MF1図鑑!D166</f>
        <v>スエゾー</v>
      </c>
      <c r="Y193" s="72" t="str">
        <f t="shared" si="21"/>
        <v>プラント×スエゾー</v>
      </c>
    </row>
    <row r="194" spans="22:25" x14ac:dyDescent="0.15">
      <c r="V194" s="72" t="str">
        <f>MF1図鑑!B167</f>
        <v>ウサギソウ</v>
      </c>
      <c r="W194" s="72" t="str">
        <f>MF1図鑑!C167</f>
        <v>プラント</v>
      </c>
      <c r="X194" s="72" t="str">
        <f>MF1図鑑!D167</f>
        <v>ハム</v>
      </c>
      <c r="Y194" s="72" t="str">
        <f t="shared" si="21"/>
        <v>プラント×ハム</v>
      </c>
    </row>
    <row r="195" spans="22:25" x14ac:dyDescent="0.15">
      <c r="V195" s="72" t="str">
        <f>MF1図鑑!B168</f>
        <v>キンプンソウ</v>
      </c>
      <c r="W195" s="72" t="str">
        <f>MF1図鑑!C168</f>
        <v>プラント</v>
      </c>
      <c r="X195" s="72" t="str">
        <f>MF1図鑑!D168</f>
        <v>ガリ</v>
      </c>
      <c r="Y195" s="72" t="str">
        <f t="shared" si="21"/>
        <v>プラント×ガリ</v>
      </c>
    </row>
    <row r="196" spans="22:25" x14ac:dyDescent="0.15">
      <c r="V196" s="72" t="str">
        <f>MF1図鑑!B169</f>
        <v>モノクロッカス</v>
      </c>
      <c r="W196" s="72" t="str">
        <f>MF1図鑑!C169</f>
        <v>プラント</v>
      </c>
      <c r="X196" s="72" t="str">
        <f>MF1図鑑!D169</f>
        <v>モノリス</v>
      </c>
      <c r="Y196" s="72" t="str">
        <f t="shared" si="21"/>
        <v>プラント×モノリス</v>
      </c>
    </row>
    <row r="197" spans="22:25" x14ac:dyDescent="0.15">
      <c r="V197" s="72" t="str">
        <f>MF1図鑑!B170</f>
        <v>ジャアクソウ</v>
      </c>
      <c r="W197" s="72" t="str">
        <f>MF1図鑑!C170</f>
        <v>プラント</v>
      </c>
      <c r="X197" s="72" t="str">
        <f>MF1図鑑!D170</f>
        <v>ナーガ</v>
      </c>
      <c r="Y197" s="72" t="str">
        <f t="shared" si="21"/>
        <v>プラント×ナーガ</v>
      </c>
    </row>
    <row r="198" spans="22:25" x14ac:dyDescent="0.15">
      <c r="V198" s="72" t="str">
        <f>MF1図鑑!B171</f>
        <v>プラント</v>
      </c>
      <c r="W198" s="72" t="str">
        <f>MF1図鑑!C171</f>
        <v>プラント</v>
      </c>
      <c r="X198" s="72" t="str">
        <f>MF1図鑑!D171</f>
        <v>プラント</v>
      </c>
      <c r="Y198" s="72" t="str">
        <f t="shared" si="21"/>
        <v>プラント×プラント</v>
      </c>
    </row>
    <row r="199" spans="22:25" x14ac:dyDescent="0.15">
      <c r="V199" s="72" t="str">
        <f>MF1図鑑!B172</f>
        <v>トカイノハナ</v>
      </c>
      <c r="W199" s="72" t="str">
        <f>MF1図鑑!C172</f>
        <v>プラント</v>
      </c>
      <c r="X199" s="72" t="str">
        <f>MF1図鑑!D172</f>
        <v>？？？</v>
      </c>
      <c r="Y199" s="72" t="str">
        <f t="shared" si="21"/>
        <v>プラント×プラント</v>
      </c>
    </row>
    <row r="200" spans="22:25" x14ac:dyDescent="0.15">
      <c r="V200" s="72" t="str">
        <f>MF1図鑑!B173</f>
        <v>ボンサイ</v>
      </c>
      <c r="W200" s="72" t="str">
        <f>MF1図鑑!C173</f>
        <v>プラント</v>
      </c>
      <c r="X200" s="72" t="str">
        <f>MF1図鑑!D173</f>
        <v>？？？</v>
      </c>
      <c r="Y200" s="72" t="str">
        <f t="shared" si="21"/>
        <v>プラント×プラント</v>
      </c>
    </row>
    <row r="201" spans="22:25" x14ac:dyDescent="0.15">
      <c r="V201" s="72" t="str">
        <f>MF1図鑑!B174</f>
        <v>ジハード</v>
      </c>
      <c r="W201" s="72" t="str">
        <f>MF1図鑑!C174</f>
        <v>ドラゴン</v>
      </c>
      <c r="X201" s="72" t="str">
        <f>MF1図鑑!D174</f>
        <v>ゴーレム</v>
      </c>
      <c r="Y201" s="72" t="str">
        <f t="shared" si="21"/>
        <v>ドラゴン×ゴーレム</v>
      </c>
    </row>
    <row r="202" spans="22:25" x14ac:dyDescent="0.15">
      <c r="V202" s="72" t="str">
        <f>MF1図鑑!B175</f>
        <v>ガリエル</v>
      </c>
      <c r="W202" s="72" t="str">
        <f>MF1図鑑!C175</f>
        <v>ドラゴン</v>
      </c>
      <c r="X202" s="72" t="str">
        <f>MF1図鑑!D175</f>
        <v>ガリ</v>
      </c>
      <c r="Y202" s="72" t="str">
        <f t="shared" si="21"/>
        <v>ドラゴン×ガリ</v>
      </c>
    </row>
    <row r="203" spans="22:25" x14ac:dyDescent="0.15">
      <c r="V203" s="72" t="str">
        <f>MF1図鑑!B176</f>
        <v>ラグナロックス</v>
      </c>
      <c r="W203" s="72" t="str">
        <f>MF1図鑑!C176</f>
        <v>ドラゴン</v>
      </c>
      <c r="X203" s="72" t="str">
        <f>MF1図鑑!D176</f>
        <v>モノリス</v>
      </c>
      <c r="Y203" s="72" t="str">
        <f t="shared" si="21"/>
        <v>ドラゴン×モノリス</v>
      </c>
    </row>
    <row r="204" spans="22:25" x14ac:dyDescent="0.15">
      <c r="V204" s="72" t="str">
        <f>MF1図鑑!B177</f>
        <v>ドラゴン</v>
      </c>
      <c r="W204" s="72" t="str">
        <f>MF1図鑑!C177</f>
        <v>ドラゴン</v>
      </c>
      <c r="X204" s="72" t="str">
        <f>MF1図鑑!D177</f>
        <v>ドラゴン</v>
      </c>
      <c r="Y204" s="72" t="str">
        <f t="shared" si="21"/>
        <v>ドラゴン×ドラゴン</v>
      </c>
    </row>
    <row r="205" spans="22:25" x14ac:dyDescent="0.15">
      <c r="V205" s="72" t="str">
        <f>MF1図鑑!B178</f>
        <v>テクノドラゴン</v>
      </c>
      <c r="W205" s="72" t="str">
        <f>MF1図鑑!C178</f>
        <v>ドラゴン</v>
      </c>
      <c r="X205" s="72" t="str">
        <f>MF1図鑑!D178</f>
        <v>ヘンガー</v>
      </c>
      <c r="Y205" s="72" t="str">
        <f t="shared" si="21"/>
        <v>ドラゴン×ヘンガー</v>
      </c>
    </row>
    <row r="206" spans="22:25" x14ac:dyDescent="0.15">
      <c r="V206" s="72" t="str">
        <f>MF1図鑑!B179</f>
        <v>アポカリプス</v>
      </c>
      <c r="W206" s="72" t="str">
        <f>MF1図鑑!C179</f>
        <v>ドラゴン</v>
      </c>
      <c r="X206" s="72" t="str">
        <f>MF1図鑑!D179</f>
        <v>？？？</v>
      </c>
      <c r="Y206" s="72" t="str">
        <f t="shared" si="21"/>
        <v>ドラゴン×ドラゴン</v>
      </c>
    </row>
    <row r="207" spans="22:25" x14ac:dyDescent="0.15">
      <c r="V207" s="72" t="str">
        <f>MF1図鑑!B180</f>
        <v>スエゾーマニア</v>
      </c>
      <c r="W207" s="72" t="str">
        <f>MF1図鑑!C180</f>
        <v>マジン</v>
      </c>
      <c r="X207" s="72" t="str">
        <f>MF1図鑑!D180</f>
        <v>スエゾー</v>
      </c>
      <c r="Y207" s="72" t="str">
        <f t="shared" si="21"/>
        <v>マジン×スエゾー</v>
      </c>
    </row>
    <row r="208" spans="22:25" x14ac:dyDescent="0.15">
      <c r="V208" s="72" t="str">
        <f>MF1図鑑!B181</f>
        <v>ガデューカ</v>
      </c>
      <c r="W208" s="72" t="str">
        <f>MF1図鑑!C181</f>
        <v>マジン</v>
      </c>
      <c r="X208" s="72" t="str">
        <f>MF1図鑑!D181</f>
        <v>ナーガ</v>
      </c>
      <c r="Y208" s="72" t="str">
        <f t="shared" si="21"/>
        <v>マジン×ナーガ</v>
      </c>
    </row>
    <row r="209" spans="22:25" x14ac:dyDescent="0.15">
      <c r="V209" s="72" t="str">
        <f>MF1図鑑!B182</f>
        <v>クロロマン</v>
      </c>
      <c r="W209" s="72" t="str">
        <f>MF1図鑑!C182</f>
        <v>マジン</v>
      </c>
      <c r="X209" s="72" t="str">
        <f>MF1図鑑!D182</f>
        <v>プラント</v>
      </c>
      <c r="Y209" s="72" t="str">
        <f t="shared" si="21"/>
        <v>マジン×プラント</v>
      </c>
    </row>
    <row r="210" spans="22:25" x14ac:dyDescent="0.15">
      <c r="V210" s="72" t="str">
        <f>MF1図鑑!B183</f>
        <v>マジン</v>
      </c>
      <c r="W210" s="72" t="str">
        <f>MF1図鑑!C183</f>
        <v>マジン</v>
      </c>
      <c r="X210" s="72" t="str">
        <f>MF1図鑑!D183</f>
        <v>マジン</v>
      </c>
      <c r="Y210" s="72" t="str">
        <f t="shared" si="21"/>
        <v>マジン×マジン</v>
      </c>
    </row>
    <row r="211" spans="22:25" x14ac:dyDescent="0.15">
      <c r="V211" s="72" t="str">
        <f>MF1図鑑!B184</f>
        <v>ガトリングブロー</v>
      </c>
      <c r="W211" s="72" t="str">
        <f>MF1図鑑!C184</f>
        <v>マジン</v>
      </c>
      <c r="X211" s="72" t="str">
        <f>MF1図鑑!D184</f>
        <v>ヘンガー</v>
      </c>
      <c r="Y211" s="72" t="str">
        <f t="shared" si="21"/>
        <v>マジン×ヘンガー</v>
      </c>
    </row>
    <row r="212" spans="22:25" x14ac:dyDescent="0.15">
      <c r="V212" s="72" t="str">
        <f>MF1図鑑!B185</f>
        <v>アルデバラン</v>
      </c>
      <c r="W212" s="72" t="str">
        <f>MF1図鑑!C185</f>
        <v>マジン</v>
      </c>
      <c r="X212" s="72" t="str">
        <f>MF1図鑑!D185</f>
        <v>？？？</v>
      </c>
      <c r="Y212" s="72" t="str">
        <f t="shared" si="21"/>
        <v>マジン×マジン</v>
      </c>
    </row>
    <row r="213" spans="22:25" x14ac:dyDescent="0.15">
      <c r="V213" s="72" t="str">
        <f>MF1図鑑!B186</f>
        <v>ゾンビ</v>
      </c>
      <c r="W213" s="72" t="str">
        <f>MF1図鑑!C186</f>
        <v>マジン</v>
      </c>
      <c r="X213" s="72" t="str">
        <f>MF1図鑑!D186</f>
        <v>？？？</v>
      </c>
      <c r="Y213" s="72" t="str">
        <f t="shared" si="21"/>
        <v>マジン×マジン</v>
      </c>
    </row>
    <row r="214" spans="22:25" x14ac:dyDescent="0.15">
      <c r="V214" s="72" t="str">
        <f>MF1図鑑!B187</f>
        <v>ラストバンチョー</v>
      </c>
      <c r="W214" s="72" t="str">
        <f>MF1図鑑!C187</f>
        <v>マジン</v>
      </c>
      <c r="X214" s="72" t="str">
        <f>MF1図鑑!D187</f>
        <v>？？？</v>
      </c>
      <c r="Y214" s="72" t="str">
        <f t="shared" si="21"/>
        <v>マジン×マジン</v>
      </c>
    </row>
    <row r="215" spans="22:25" x14ac:dyDescent="0.15">
      <c r="V215" s="72" t="str">
        <f>MF1図鑑!B188</f>
        <v>オメガレックス</v>
      </c>
      <c r="W215" s="72" t="str">
        <f>MF1図鑑!C188</f>
        <v>ヘンガー</v>
      </c>
      <c r="X215" s="72" t="str">
        <f>MF1図鑑!D188</f>
        <v>ディノ</v>
      </c>
      <c r="Y215" s="72" t="str">
        <f t="shared" si="21"/>
        <v>ヘンガー×ディノ</v>
      </c>
    </row>
    <row r="216" spans="22:25" x14ac:dyDescent="0.15">
      <c r="V216" s="72" t="str">
        <f>MF1図鑑!B189</f>
        <v>ガイアー</v>
      </c>
      <c r="W216" s="72" t="str">
        <f>MF1図鑑!C189</f>
        <v>ヘンガー</v>
      </c>
      <c r="X216" s="72" t="str">
        <f>MF1図鑑!D189</f>
        <v>ゴーレム</v>
      </c>
      <c r="Y216" s="72" t="str">
        <f t="shared" si="21"/>
        <v>ヘンガー×ゴーレム</v>
      </c>
    </row>
    <row r="217" spans="22:25" x14ac:dyDescent="0.15">
      <c r="V217" s="72" t="str">
        <f>MF1図鑑!B190</f>
        <v>プロトメサイアー</v>
      </c>
      <c r="W217" s="72" t="str">
        <f>MF1図鑑!C190</f>
        <v>ヘンガー</v>
      </c>
      <c r="X217" s="72" t="str">
        <f>MF1図鑑!D190</f>
        <v>ガリ</v>
      </c>
      <c r="Y217" s="72" t="str">
        <f t="shared" si="21"/>
        <v>ヘンガー×ガリ</v>
      </c>
    </row>
    <row r="218" spans="22:25" x14ac:dyDescent="0.15">
      <c r="V218" s="72" t="str">
        <f>MF1図鑑!B191</f>
        <v>ダークヘンガー</v>
      </c>
      <c r="W218" s="72" t="str">
        <f>MF1図鑑!C191</f>
        <v>ヘンガー</v>
      </c>
      <c r="X218" s="72" t="str">
        <f>MF1図鑑!D191</f>
        <v>モノリス</v>
      </c>
      <c r="Y218" s="72" t="str">
        <f t="shared" si="21"/>
        <v>ヘンガー×モノリス</v>
      </c>
    </row>
    <row r="219" spans="22:25" x14ac:dyDescent="0.15">
      <c r="V219" s="72" t="str">
        <f>MF1図鑑!B192</f>
        <v>ヘンガー</v>
      </c>
      <c r="W219" s="72" t="str">
        <f>MF1図鑑!C192</f>
        <v>ヘンガー</v>
      </c>
      <c r="X219" s="72" t="str">
        <f>MF1図鑑!D192</f>
        <v>ヘンガー</v>
      </c>
      <c r="Y219" s="72" t="str">
        <f t="shared" si="21"/>
        <v>ヘンガー×ヘンガー</v>
      </c>
    </row>
    <row r="220" spans="22:25" x14ac:dyDescent="0.15">
      <c r="V220" s="72" t="str">
        <f>MF1図鑑!B193</f>
        <v>マグネティックス</v>
      </c>
      <c r="W220" s="72" t="str">
        <f>MF1図鑑!C193</f>
        <v>ヘンガー</v>
      </c>
      <c r="X220" s="72" t="str">
        <f>MF1図鑑!D193</f>
        <v>？？？</v>
      </c>
      <c r="Y220" s="72" t="str">
        <f t="shared" si="21"/>
        <v>ヘンガー×ヘンガー</v>
      </c>
    </row>
    <row r="221" spans="22:25" x14ac:dyDescent="0.15">
      <c r="V221" s="72" t="str">
        <f>MF1図鑑!B194</f>
        <v>ワン</v>
      </c>
      <c r="W221" s="72" t="str">
        <f>MF1図鑑!C194</f>
        <v>ニャー</v>
      </c>
      <c r="X221" s="72" t="str">
        <f>MF1図鑑!D194</f>
        <v>ライガー</v>
      </c>
      <c r="Y221" s="72" t="str">
        <f t="shared" si="21"/>
        <v>ニャー×ライガー</v>
      </c>
    </row>
    <row r="222" spans="22:25" x14ac:dyDescent="0.15">
      <c r="V222" s="72" t="str">
        <f>MF1図鑑!B195</f>
        <v>ママニャー</v>
      </c>
      <c r="W222" s="72" t="str">
        <f>MF1図鑑!C195</f>
        <v>ニャー</v>
      </c>
      <c r="X222" s="72" t="str">
        <f>MF1図鑑!D195</f>
        <v>ピクシー</v>
      </c>
      <c r="Y222" s="72" t="str">
        <f t="shared" si="21"/>
        <v>ニャー×ピクシー</v>
      </c>
    </row>
    <row r="223" spans="22:25" x14ac:dyDescent="0.15">
      <c r="V223" s="72" t="str">
        <f>MF1図鑑!B196</f>
        <v>バスニャー</v>
      </c>
      <c r="W223" s="72" t="str">
        <f>MF1図鑑!C196</f>
        <v>ニャー</v>
      </c>
      <c r="X223" s="72" t="str">
        <f>MF1図鑑!D196</f>
        <v>ゲル</v>
      </c>
      <c r="Y223" s="72" t="str">
        <f t="shared" ref="Y223:Y245" si="22">W223&amp;"×"&amp;IF(X223="？？？",W223,X223)</f>
        <v>ニャー×ゲル</v>
      </c>
    </row>
    <row r="224" spans="22:25" x14ac:dyDescent="0.15">
      <c r="V224" s="72" t="str">
        <f>MF1図鑑!B197</f>
        <v>ミミニャー</v>
      </c>
      <c r="W224" s="72" t="str">
        <f>MF1図鑑!C197</f>
        <v>ニャー</v>
      </c>
      <c r="X224" s="72" t="str">
        <f>MF1図鑑!D197</f>
        <v>ハム</v>
      </c>
      <c r="Y224" s="72" t="str">
        <f t="shared" si="22"/>
        <v>ニャー×ハム</v>
      </c>
    </row>
    <row r="225" spans="22:25" x14ac:dyDescent="0.15">
      <c r="V225" s="72" t="str">
        <f>MF1図鑑!B198</f>
        <v>ニャー</v>
      </c>
      <c r="W225" s="72" t="str">
        <f>MF1図鑑!C198</f>
        <v>ニャー</v>
      </c>
      <c r="X225" s="72" t="str">
        <f>MF1図鑑!D198</f>
        <v>ニャー</v>
      </c>
      <c r="Y225" s="72" t="str">
        <f t="shared" si="22"/>
        <v>ニャー×ニャー</v>
      </c>
    </row>
    <row r="226" spans="22:25" x14ac:dyDescent="0.15">
      <c r="V226" s="72" t="str">
        <f>MF1図鑑!B199</f>
        <v>センシュ</v>
      </c>
      <c r="W226" s="72" t="str">
        <f>MF1図鑑!C199</f>
        <v>ニャー</v>
      </c>
      <c r="X226" s="72" t="str">
        <f>MF1図鑑!D199</f>
        <v>？？？</v>
      </c>
      <c r="Y226" s="72" t="str">
        <f t="shared" si="22"/>
        <v>ニャー×ニャー</v>
      </c>
    </row>
    <row r="227" spans="22:25" x14ac:dyDescent="0.15">
      <c r="V227" s="72" t="str">
        <f>MF1図鑑!B200</f>
        <v>キング</v>
      </c>
      <c r="W227" s="72" t="str">
        <f>MF1図鑑!C200</f>
        <v>ニャー</v>
      </c>
      <c r="X227" s="72" t="str">
        <f>MF1図鑑!D200</f>
        <v>？？？</v>
      </c>
      <c r="Y227" s="72" t="str">
        <f t="shared" si="22"/>
        <v>ニャー×ニャー</v>
      </c>
    </row>
    <row r="228" spans="22:25" x14ac:dyDescent="0.15">
      <c r="V228" s="72" t="str">
        <f>MF1図鑑!B201</f>
        <v>サンプラザ</v>
      </c>
      <c r="W228" s="72" t="str">
        <f>MF1図鑑!C201</f>
        <v>ニャー</v>
      </c>
      <c r="X228" s="72" t="str">
        <f>MF1図鑑!D201</f>
        <v>？？？</v>
      </c>
      <c r="Y228" s="72" t="str">
        <f t="shared" si="22"/>
        <v>ニャー×ニャー</v>
      </c>
    </row>
    <row r="229" spans="22:25" x14ac:dyDescent="0.15">
      <c r="V229" s="72" t="str">
        <f>MF1図鑑!B202</f>
        <v>ラウロック</v>
      </c>
      <c r="W229" s="72" t="str">
        <f>MF1図鑑!C202</f>
        <v>ラウー</v>
      </c>
      <c r="X229" s="72" t="str">
        <f>MF1図鑑!D202</f>
        <v>ゴーレム</v>
      </c>
      <c r="Y229" s="72" t="str">
        <f t="shared" si="22"/>
        <v>ラウー×ゴーレム</v>
      </c>
    </row>
    <row r="230" spans="22:25" x14ac:dyDescent="0.15">
      <c r="V230" s="72" t="str">
        <f>MF1図鑑!B203</f>
        <v>ウッキー</v>
      </c>
      <c r="W230" s="72" t="str">
        <f>MF1図鑑!C203</f>
        <v>ラウー</v>
      </c>
      <c r="X230" s="72" t="str">
        <f>MF1図鑑!D203</f>
        <v>ハム</v>
      </c>
      <c r="Y230" s="72" t="str">
        <f t="shared" si="22"/>
        <v>ラウー×ハム</v>
      </c>
    </row>
    <row r="231" spans="22:25" x14ac:dyDescent="0.15">
      <c r="V231" s="72" t="str">
        <f>MF1図鑑!B204</f>
        <v>ボス</v>
      </c>
      <c r="W231" s="72" t="str">
        <f>MF1図鑑!C204</f>
        <v>ラウー</v>
      </c>
      <c r="X231" s="72" t="str">
        <f>MF1図鑑!D204</f>
        <v>ガリ</v>
      </c>
      <c r="Y231" s="72" t="str">
        <f t="shared" si="22"/>
        <v>ラウー×ガリ</v>
      </c>
    </row>
    <row r="232" spans="22:25" x14ac:dyDescent="0.15">
      <c r="V232" s="72" t="str">
        <f>MF1図鑑!B205</f>
        <v>ラウレシアン</v>
      </c>
      <c r="W232" s="72" t="str">
        <f>MF1図鑑!C205</f>
        <v>ラウー</v>
      </c>
      <c r="X232" s="72" t="str">
        <f>MF1図鑑!D205</f>
        <v>プラント</v>
      </c>
      <c r="Y232" s="72" t="str">
        <f t="shared" si="22"/>
        <v>ラウー×プラント</v>
      </c>
    </row>
    <row r="233" spans="22:25" x14ac:dyDescent="0.15">
      <c r="V233" s="72" t="str">
        <f>MF1図鑑!B206</f>
        <v>ラウー</v>
      </c>
      <c r="W233" s="72" t="str">
        <f>MF1図鑑!C206</f>
        <v>ラウー</v>
      </c>
      <c r="X233" s="72" t="str">
        <f>MF1図鑑!D206</f>
        <v>ラウー</v>
      </c>
      <c r="Y233" s="72" t="str">
        <f t="shared" si="22"/>
        <v>ラウー×ラウー</v>
      </c>
    </row>
    <row r="234" spans="22:25" x14ac:dyDescent="0.15">
      <c r="V234" s="72" t="str">
        <f>MF1図鑑!B207</f>
        <v>トガリア</v>
      </c>
      <c r="W234" s="72" t="str">
        <f>MF1図鑑!C207</f>
        <v>ラウー</v>
      </c>
      <c r="X234" s="72" t="str">
        <f>MF1図鑑!D207</f>
        <v>？？？</v>
      </c>
      <c r="Y234" s="72" t="str">
        <f t="shared" si="22"/>
        <v>ラウー×ラウー</v>
      </c>
    </row>
    <row r="235" spans="22:25" x14ac:dyDescent="0.15">
      <c r="V235" s="72" t="str">
        <f>MF1図鑑!B208</f>
        <v>ムッキーニ</v>
      </c>
      <c r="W235" s="72" t="str">
        <f>MF1図鑑!C208</f>
        <v>ラウー</v>
      </c>
      <c r="X235" s="72" t="str">
        <f>MF1図鑑!D208</f>
        <v>？？？</v>
      </c>
      <c r="Y235" s="72" t="str">
        <f t="shared" si="22"/>
        <v>ラウー×ラウー</v>
      </c>
    </row>
    <row r="236" spans="22:25" x14ac:dyDescent="0.15">
      <c r="V236" s="72" t="str">
        <f>MF1図鑑!B209</f>
        <v>オ・ヤージ</v>
      </c>
      <c r="W236" s="72" t="str">
        <f>MF1図鑑!C209</f>
        <v>ラウー</v>
      </c>
      <c r="X236" s="72" t="str">
        <f>MF1図鑑!D209</f>
        <v>？？？</v>
      </c>
      <c r="Y236" s="72" t="str">
        <f t="shared" si="22"/>
        <v>ラウー×ラウー</v>
      </c>
    </row>
    <row r="237" spans="22:25" x14ac:dyDescent="0.15">
      <c r="V237" s="72" t="str">
        <f>MF1図鑑!B210</f>
        <v>ゴースト</v>
      </c>
      <c r="W237" s="72" t="str">
        <f>MF1図鑑!C210</f>
        <v>ゴースト</v>
      </c>
      <c r="X237" s="72" t="str">
        <f>MF1図鑑!D210</f>
        <v>ゴースト</v>
      </c>
      <c r="Y237" s="72" t="str">
        <f t="shared" si="22"/>
        <v>ゴースト×ゴースト</v>
      </c>
    </row>
    <row r="238" spans="22:25" x14ac:dyDescent="0.15">
      <c r="V238" s="72" t="str">
        <f>MF1図鑑!B211</f>
        <v>チョンマゲ</v>
      </c>
      <c r="W238" s="72" t="str">
        <f>MF1図鑑!C211</f>
        <v>ゴースト</v>
      </c>
      <c r="X238" s="72" t="str">
        <f>MF1図鑑!D211</f>
        <v>？？？</v>
      </c>
      <c r="Y238" s="72" t="str">
        <f t="shared" si="22"/>
        <v>ゴースト×ゴースト</v>
      </c>
    </row>
    <row r="239" spans="22:25" x14ac:dyDescent="0.15">
      <c r="V239" s="72" t="str">
        <f>MF1図鑑!B212</f>
        <v>ラクガキ</v>
      </c>
      <c r="W239" s="72" t="str">
        <f>MF1図鑑!C212</f>
        <v>ラクガキ</v>
      </c>
      <c r="X239" s="72" t="str">
        <f>MF1図鑑!D212</f>
        <v>ラクガキ</v>
      </c>
      <c r="Y239" s="72" t="str">
        <f t="shared" si="22"/>
        <v>ラクガキ×ラクガキ</v>
      </c>
    </row>
    <row r="240" spans="22:25" x14ac:dyDescent="0.15">
      <c r="V240" s="72" t="str">
        <f>MF1図鑑!B213</f>
        <v>ハエツキ</v>
      </c>
      <c r="W240" s="72" t="str">
        <f>MF1図鑑!C213</f>
        <v>ラクガキ</v>
      </c>
      <c r="X240" s="72" t="str">
        <f>MF1図鑑!D213</f>
        <v>？？？</v>
      </c>
      <c r="Y240" s="72" t="str">
        <f t="shared" si="22"/>
        <v>ラクガキ×ラクガキ</v>
      </c>
    </row>
    <row r="241" spans="22:25" x14ac:dyDescent="0.15">
      <c r="V241" s="72" t="str">
        <f>MF1図鑑!B214</f>
        <v>ラクガキツー</v>
      </c>
      <c r="W241" s="72" t="str">
        <f>MF1図鑑!C214</f>
        <v>ラクガキ</v>
      </c>
      <c r="X241" s="72" t="str">
        <f>MF1図鑑!D214</f>
        <v>？？？</v>
      </c>
      <c r="Y241" s="72" t="str">
        <f t="shared" si="22"/>
        <v>ラクガキ×ラクガキ</v>
      </c>
    </row>
    <row r="242" spans="22:25" x14ac:dyDescent="0.15">
      <c r="V242" s="72" t="str">
        <f>MF1図鑑!B215</f>
        <v>ナンゴクラクガキ</v>
      </c>
      <c r="W242" s="72" t="str">
        <f>MF1図鑑!C215</f>
        <v>ラクガキ</v>
      </c>
      <c r="X242" s="72" t="str">
        <f>MF1図鑑!D215</f>
        <v>？？？</v>
      </c>
      <c r="Y242" s="72" t="str">
        <f t="shared" si="22"/>
        <v>ラクガキ×ラクガキ</v>
      </c>
    </row>
    <row r="243" spans="22:25" x14ac:dyDescent="0.15">
      <c r="V243" s="72" t="str">
        <f>MF1図鑑!B216</f>
        <v>ディスク</v>
      </c>
      <c r="W243" s="72" t="str">
        <f>MF1図鑑!C216</f>
        <v>ディスク</v>
      </c>
      <c r="X243" s="72" t="str">
        <f>MF1図鑑!D216</f>
        <v>ディスク</v>
      </c>
      <c r="Y243" s="72" t="str">
        <f t="shared" si="22"/>
        <v>ディスク×ディスク</v>
      </c>
    </row>
    <row r="244" spans="22:25" x14ac:dyDescent="0.15">
      <c r="V244" s="72" t="str">
        <f>MF1図鑑!B217</f>
        <v>ヴィゴール</v>
      </c>
      <c r="W244" s="72" t="str">
        <f>MF1図鑑!C217</f>
        <v>ディスク</v>
      </c>
      <c r="X244" s="72" t="str">
        <f>MF1図鑑!D217</f>
        <v>？？？</v>
      </c>
      <c r="Y244" s="72" t="str">
        <f t="shared" si="22"/>
        <v>ディスク×ディスク</v>
      </c>
    </row>
    <row r="245" spans="22:25" x14ac:dyDescent="0.15">
      <c r="V245" s="72" t="str">
        <f>MF1図鑑!B218</f>
        <v>タイヤン</v>
      </c>
      <c r="W245" s="72" t="str">
        <f>MF1図鑑!C218</f>
        <v>ディスク</v>
      </c>
      <c r="X245" s="72" t="str">
        <f>MF1図鑑!D218</f>
        <v>？？？</v>
      </c>
      <c r="Y245" s="72" t="str">
        <f t="shared" si="22"/>
        <v>ディスク×ディスク</v>
      </c>
    </row>
    <row r="246" spans="22:25" x14ac:dyDescent="0.15">
      <c r="V246" s="72" t="str">
        <f>MF1図鑑!B219</f>
        <v>テクモヤマ</v>
      </c>
      <c r="W246" s="72" t="str">
        <f>MF1図鑑!C219</f>
        <v>ゴーレム</v>
      </c>
      <c r="X246" s="72" t="str">
        <f>MF1図鑑!D219</f>
        <v>？？？</v>
      </c>
      <c r="Y246" s="72" t="str">
        <f t="shared" ref="Y246:Y259" si="23">W246&amp;"×"&amp;IF(X246="？？？",W246,X246)</f>
        <v>ゴーレム×ゴーレム</v>
      </c>
    </row>
    <row r="247" spans="22:25" x14ac:dyDescent="0.15">
      <c r="V247" s="72" t="str">
        <f>MF1図鑑!B220</f>
        <v>ブリーフマン(赤)</v>
      </c>
      <c r="W247" s="72" t="str">
        <f>MF1図鑑!C220</f>
        <v>ゴーレム</v>
      </c>
      <c r="X247" s="72" t="str">
        <f>MF1図鑑!D220</f>
        <v>？？？</v>
      </c>
      <c r="Y247" s="72" t="str">
        <f t="shared" si="23"/>
        <v>ゴーレム×ゴーレム</v>
      </c>
    </row>
    <row r="248" spans="22:25" x14ac:dyDescent="0.15">
      <c r="V248" s="72" t="str">
        <f>MF1図鑑!B221</f>
        <v>シロ</v>
      </c>
      <c r="W248" s="72" t="str">
        <f>MF1図鑑!C221</f>
        <v>ライガー</v>
      </c>
      <c r="X248" s="72" t="str">
        <f>MF1図鑑!D221</f>
        <v>？？？</v>
      </c>
      <c r="Y248" s="72" t="str">
        <f t="shared" si="23"/>
        <v>ライガー×ライガー</v>
      </c>
    </row>
    <row r="249" spans="22:25" x14ac:dyDescent="0.15">
      <c r="V249" s="72" t="str">
        <f>MF1図鑑!B222</f>
        <v>キンキライガー</v>
      </c>
      <c r="W249" s="72" t="str">
        <f>MF1図鑑!C222</f>
        <v>ライガー</v>
      </c>
      <c r="X249" s="72" t="str">
        <f>MF1図鑑!D222</f>
        <v>？？？</v>
      </c>
      <c r="Y249" s="72" t="str">
        <f t="shared" si="23"/>
        <v>ライガー×ライガー</v>
      </c>
    </row>
    <row r="250" spans="22:25" x14ac:dyDescent="0.15">
      <c r="V250" s="72" t="str">
        <f>MF1図鑑!B223</f>
        <v>エクスプレス</v>
      </c>
      <c r="W250" s="72" t="str">
        <f>MF1図鑑!C223</f>
        <v>ワーム</v>
      </c>
      <c r="X250" s="72" t="str">
        <f>MF1図鑑!D223</f>
        <v>？？？</v>
      </c>
      <c r="Y250" s="72" t="str">
        <f t="shared" si="23"/>
        <v>ワーム×ワーム</v>
      </c>
    </row>
    <row r="251" spans="22:25" x14ac:dyDescent="0.15">
      <c r="V251" s="72" t="str">
        <f>MF1図鑑!B224</f>
        <v>エクスプレス(赤)</v>
      </c>
      <c r="W251" s="72" t="str">
        <f>MF1図鑑!C224</f>
        <v>ワーム</v>
      </c>
      <c r="X251" s="72" t="str">
        <f>MF1図鑑!D224</f>
        <v>？？？</v>
      </c>
      <c r="Y251" s="72" t="str">
        <f t="shared" si="23"/>
        <v>ワーム×ワーム</v>
      </c>
    </row>
    <row r="252" spans="22:25" x14ac:dyDescent="0.15">
      <c r="V252" s="72" t="str">
        <f>MF1図鑑!B225</f>
        <v>ボーダー(赤)</v>
      </c>
      <c r="W252" s="72" t="str">
        <f>MF1図鑑!C225</f>
        <v>ゲル</v>
      </c>
      <c r="X252" s="72" t="str">
        <f>MF1図鑑!D225</f>
        <v>？？？</v>
      </c>
      <c r="Y252" s="72" t="str">
        <f t="shared" si="23"/>
        <v>ゲル×ゲル</v>
      </c>
    </row>
    <row r="253" spans="22:25" x14ac:dyDescent="0.15">
      <c r="V253" s="72" t="str">
        <f>MF1図鑑!B226</f>
        <v>ティーシャツ(黒)</v>
      </c>
      <c r="W253" s="72" t="str">
        <f>MF1図鑑!C226</f>
        <v>ハム</v>
      </c>
      <c r="X253" s="72" t="str">
        <f>MF1図鑑!D226</f>
        <v>？？？</v>
      </c>
      <c r="Y253" s="72" t="str">
        <f t="shared" si="23"/>
        <v>ハム×ハム</v>
      </c>
    </row>
    <row r="254" spans="22:25" x14ac:dyDescent="0.15">
      <c r="V254" s="72" t="str">
        <f>MF1図鑑!B227</f>
        <v>セイラー(金)</v>
      </c>
      <c r="W254" s="72" t="str">
        <f>MF1図鑑!C227</f>
        <v>ナーガ</v>
      </c>
      <c r="X254" s="72" t="str">
        <f>MF1図鑑!D227</f>
        <v>？？？</v>
      </c>
      <c r="Y254" s="72" t="str">
        <f t="shared" si="23"/>
        <v>ナーガ×ナーガ</v>
      </c>
    </row>
    <row r="255" spans="22:25" x14ac:dyDescent="0.15">
      <c r="V255" s="72" t="str">
        <f>MF1図鑑!B228</f>
        <v>トカイノハナ(白)</v>
      </c>
      <c r="W255" s="72" t="str">
        <f>MF1図鑑!C228</f>
        <v>プラント</v>
      </c>
      <c r="X255" s="72" t="str">
        <f>MF1図鑑!D228</f>
        <v>？？？</v>
      </c>
      <c r="Y255" s="72" t="str">
        <f t="shared" si="23"/>
        <v>プラント×プラント</v>
      </c>
    </row>
    <row r="256" spans="22:25" x14ac:dyDescent="0.15">
      <c r="V256" s="72" t="str">
        <f>MF1図鑑!B229</f>
        <v>ムー</v>
      </c>
      <c r="W256" s="72" t="str">
        <f>MF1図鑑!C229</f>
        <v>ドラゴン</v>
      </c>
      <c r="X256" s="72" t="str">
        <f>MF1図鑑!D229</f>
        <v>？？？</v>
      </c>
      <c r="Y256" s="72" t="str">
        <f t="shared" si="23"/>
        <v>ドラゴン×ドラゴン</v>
      </c>
    </row>
    <row r="257" spans="22:25" x14ac:dyDescent="0.15">
      <c r="V257" s="72" t="str">
        <f>MF1図鑑!B230</f>
        <v>アポカリプス(白)</v>
      </c>
      <c r="W257" s="72" t="str">
        <f>MF1図鑑!C230</f>
        <v>ドラゴン</v>
      </c>
      <c r="X257" s="72" t="str">
        <f>MF1図鑑!D230</f>
        <v>？？？</v>
      </c>
      <c r="Y257" s="72" t="str">
        <f t="shared" si="23"/>
        <v>ドラゴン×ドラゴン</v>
      </c>
    </row>
    <row r="258" spans="22:25" x14ac:dyDescent="0.15">
      <c r="V258" s="72" t="str">
        <f>MF1図鑑!B231</f>
        <v>スケルトン</v>
      </c>
      <c r="W258" s="72" t="str">
        <f>MF1図鑑!C231</f>
        <v>ヘンガー</v>
      </c>
      <c r="X258" s="72" t="str">
        <f>MF1図鑑!D231</f>
        <v>？？？</v>
      </c>
      <c r="Y258" s="72" t="str">
        <f t="shared" si="23"/>
        <v>ヘンガー×ヘンガー</v>
      </c>
    </row>
    <row r="259" spans="22:25" x14ac:dyDescent="0.15">
      <c r="V259" s="72" t="str">
        <f>MF1図鑑!B232</f>
        <v>マグネティックス(赤)</v>
      </c>
      <c r="W259" s="72" t="str">
        <f>MF1図鑑!C232</f>
        <v>ヘンガー</v>
      </c>
      <c r="X259" s="72" t="str">
        <f>MF1図鑑!D232</f>
        <v>？？？</v>
      </c>
      <c r="Y259" s="72" t="str">
        <f t="shared" si="23"/>
        <v>ヘンガー×ヘンガー</v>
      </c>
    </row>
    <row r="260" spans="22:25" x14ac:dyDescent="0.15">
      <c r="V260" s="72" t="str">
        <f>MF1図鑑!B233</f>
        <v>コミ</v>
      </c>
      <c r="W260" s="72" t="str">
        <f>MF1図鑑!C233</f>
        <v>ゴースト</v>
      </c>
      <c r="X260" s="72" t="str">
        <f>MF1図鑑!D233</f>
        <v>？？？</v>
      </c>
      <c r="Y260" s="72" t="str">
        <f t="shared" ref="Y260:Y262" si="24">W260&amp;"×"&amp;IF(X260="？？？",W260,X260)</f>
        <v>ゴースト×ゴースト</v>
      </c>
    </row>
    <row r="261" spans="22:25" x14ac:dyDescent="0.15">
      <c r="V261" s="72" t="str">
        <f>MF1図鑑!B234</f>
        <v>チョンマゲ(白)</v>
      </c>
      <c r="W261" s="72" t="str">
        <f>MF1図鑑!C234</f>
        <v>ゴースト</v>
      </c>
      <c r="X261" s="72" t="str">
        <f>MF1図鑑!D234</f>
        <v>？？？</v>
      </c>
      <c r="Y261" s="72" t="str">
        <f t="shared" si="24"/>
        <v>ゴースト×ゴースト</v>
      </c>
    </row>
    <row r="262" spans="22:25" x14ac:dyDescent="0.15">
      <c r="V262" s="72" t="str">
        <f>MF1図鑑!B235</f>
        <v>ディスカーマー</v>
      </c>
      <c r="W262" s="72" t="str">
        <f>MF1図鑑!C235</f>
        <v>ディスク</v>
      </c>
      <c r="X262" s="72" t="str">
        <f>MF1図鑑!D235</f>
        <v>？？？</v>
      </c>
      <c r="Y262" s="72" t="str">
        <f t="shared" si="24"/>
        <v>ディスク×ディスク</v>
      </c>
    </row>
    <row r="266" spans="22:25" x14ac:dyDescent="0.15">
      <c r="V266" s="136"/>
    </row>
    <row r="267" spans="22:25" x14ac:dyDescent="0.15">
      <c r="V267" s="136"/>
    </row>
    <row r="268" spans="22:25" x14ac:dyDescent="0.15">
      <c r="V268" s="136"/>
    </row>
    <row r="269" spans="22:25" x14ac:dyDescent="0.15">
      <c r="V269" s="136"/>
    </row>
    <row r="270" spans="22:25" x14ac:dyDescent="0.15">
      <c r="V270" s="136"/>
    </row>
    <row r="271" spans="22:25" x14ac:dyDescent="0.15">
      <c r="V271" s="136"/>
    </row>
    <row r="272" spans="22:25" x14ac:dyDescent="0.15">
      <c r="V272" s="136"/>
    </row>
    <row r="273" spans="22:22" x14ac:dyDescent="0.15">
      <c r="V273" s="136"/>
    </row>
    <row r="274" spans="22:22" x14ac:dyDescent="0.15">
      <c r="V274" s="136"/>
    </row>
    <row r="275" spans="22:22" x14ac:dyDescent="0.15">
      <c r="V275" s="136"/>
    </row>
    <row r="276" spans="22:22" x14ac:dyDescent="0.15">
      <c r="V276" s="136"/>
    </row>
    <row r="277" spans="22:22" x14ac:dyDescent="0.15">
      <c r="V277" s="136"/>
    </row>
    <row r="278" spans="22:22" x14ac:dyDescent="0.15">
      <c r="V278" s="136"/>
    </row>
    <row r="279" spans="22:22" x14ac:dyDescent="0.15">
      <c r="V279" s="136"/>
    </row>
    <row r="280" spans="22:22" x14ac:dyDescent="0.15">
      <c r="V280" s="136"/>
    </row>
    <row r="281" spans="22:22" x14ac:dyDescent="0.15">
      <c r="V281" s="136"/>
    </row>
    <row r="282" spans="22:22" x14ac:dyDescent="0.15">
      <c r="V282" s="136"/>
    </row>
    <row r="283" spans="22:22" x14ac:dyDescent="0.15">
      <c r="V283" s="136"/>
    </row>
    <row r="284" spans="22:22" x14ac:dyDescent="0.15">
      <c r="V284" s="136"/>
    </row>
    <row r="285" spans="22:22" x14ac:dyDescent="0.15">
      <c r="V285" s="136"/>
    </row>
    <row r="286" spans="22:22" x14ac:dyDescent="0.15">
      <c r="V286" s="136"/>
    </row>
    <row r="287" spans="22:22" x14ac:dyDescent="0.15">
      <c r="V287" s="136"/>
    </row>
    <row r="288" spans="22:22" x14ac:dyDescent="0.15">
      <c r="V288" s="136"/>
    </row>
    <row r="289" spans="22:22" x14ac:dyDescent="0.15">
      <c r="V289" s="136"/>
    </row>
    <row r="290" spans="22:22" x14ac:dyDescent="0.15">
      <c r="V290" s="136"/>
    </row>
    <row r="291" spans="22:22" x14ac:dyDescent="0.15">
      <c r="V291" s="136"/>
    </row>
    <row r="292" spans="22:22" x14ac:dyDescent="0.15">
      <c r="V292" s="136"/>
    </row>
    <row r="293" spans="22:22" x14ac:dyDescent="0.15">
      <c r="V293" s="136"/>
    </row>
    <row r="294" spans="22:22" x14ac:dyDescent="0.15">
      <c r="V294" s="136"/>
    </row>
    <row r="295" spans="22:22" x14ac:dyDescent="0.15">
      <c r="V295" s="136"/>
    </row>
    <row r="296" spans="22:22" x14ac:dyDescent="0.15">
      <c r="V296" s="136"/>
    </row>
    <row r="297" spans="22:22" x14ac:dyDescent="0.15">
      <c r="V297" s="136"/>
    </row>
    <row r="298" spans="22:22" x14ac:dyDescent="0.15">
      <c r="V298" s="136"/>
    </row>
    <row r="299" spans="22:22" x14ac:dyDescent="0.15">
      <c r="V299" s="136"/>
    </row>
    <row r="300" spans="22:22" x14ac:dyDescent="0.15">
      <c r="V300" s="136"/>
    </row>
  </sheetData>
  <sheetProtection sheet="1" objects="1"/>
  <phoneticPr fontId="6"/>
  <dataValidations count="1">
    <dataValidation type="list" allowBlank="1" showInputMessage="1" showErrorMessage="1" sqref="B10 B4 B6" xr:uid="{00000000-0002-0000-0400-000000000000}">
      <formula1>$V$11:$V$262</formula1>
    </dataValidation>
  </dataValidations>
  <pageMargins left="0.69930555555555596" right="0.69930555555555596"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M34"/>
  <sheetViews>
    <sheetView topLeftCell="A10" workbookViewId="0">
      <selection activeCell="B2" sqref="B2"/>
    </sheetView>
  </sheetViews>
  <sheetFormatPr defaultColWidth="9" defaultRowHeight="15.75" x14ac:dyDescent="0.15"/>
  <cols>
    <col min="1" max="2" width="4" style="1" customWidth="1"/>
    <col min="3" max="3" width="3.625" style="1" customWidth="1"/>
    <col min="4" max="9" width="7" style="1" customWidth="1"/>
    <col min="10" max="11" width="8.25" style="1" customWidth="1"/>
    <col min="12" max="14" width="7.75" style="1" customWidth="1"/>
    <col min="15" max="16384" width="9" style="1"/>
  </cols>
  <sheetData>
    <row r="2" spans="2:13" x14ac:dyDescent="0.15">
      <c r="B2" s="29"/>
      <c r="C2" s="30"/>
      <c r="D2" s="31" t="s">
        <v>469</v>
      </c>
      <c r="E2" s="31"/>
      <c r="F2" s="31"/>
      <c r="G2" s="31"/>
      <c r="H2" s="31"/>
      <c r="I2" s="31"/>
      <c r="J2" s="55"/>
      <c r="K2" s="56"/>
      <c r="L2" s="56"/>
      <c r="M2" s="57"/>
    </row>
    <row r="3" spans="2:13" x14ac:dyDescent="0.15">
      <c r="B3" s="32"/>
      <c r="C3" s="33"/>
      <c r="D3" s="34" t="str">
        <f t="shared" ref="D3:I3" si="0">INDEX($C$4:$C$26,COLUMN()-COLUMN($C3),)</f>
        <v>A</v>
      </c>
      <c r="E3" s="35" t="str">
        <f t="shared" si="0"/>
        <v>B</v>
      </c>
      <c r="F3" s="35" t="str">
        <f t="shared" si="0"/>
        <v>C</v>
      </c>
      <c r="G3" s="35" t="str">
        <f t="shared" si="0"/>
        <v>D</v>
      </c>
      <c r="H3" s="35" t="str">
        <f t="shared" si="0"/>
        <v>E</v>
      </c>
      <c r="I3" s="58" t="str">
        <f t="shared" si="0"/>
        <v>F</v>
      </c>
      <c r="J3" s="59" t="s">
        <v>470</v>
      </c>
      <c r="K3" s="60"/>
      <c r="L3" s="60"/>
      <c r="M3" s="61"/>
    </row>
    <row r="4" spans="2:13" x14ac:dyDescent="0.15">
      <c r="B4" s="36" t="s">
        <v>471</v>
      </c>
      <c r="C4" s="37" t="s">
        <v>116</v>
      </c>
      <c r="D4" s="38" t="s">
        <v>472</v>
      </c>
      <c r="E4" s="38" t="s">
        <v>473</v>
      </c>
      <c r="F4" s="38" t="s">
        <v>473</v>
      </c>
      <c r="G4" s="38" t="s">
        <v>473</v>
      </c>
      <c r="H4" s="38" t="s">
        <v>473</v>
      </c>
      <c r="I4" s="38" t="s">
        <v>473</v>
      </c>
      <c r="J4" s="62" t="s">
        <v>105</v>
      </c>
      <c r="K4" s="62" t="s">
        <v>304</v>
      </c>
      <c r="L4" s="62" t="s">
        <v>334</v>
      </c>
      <c r="M4" s="63"/>
    </row>
    <row r="5" spans="2:13" x14ac:dyDescent="0.15">
      <c r="B5" s="36" t="s">
        <v>474</v>
      </c>
      <c r="C5" s="35" t="s">
        <v>111</v>
      </c>
      <c r="D5" s="38" t="s">
        <v>473</v>
      </c>
      <c r="E5" s="38" t="s">
        <v>472</v>
      </c>
      <c r="F5" s="38" t="s">
        <v>473</v>
      </c>
      <c r="G5" s="38" t="s">
        <v>475</v>
      </c>
      <c r="H5" s="38" t="s">
        <v>475</v>
      </c>
      <c r="I5" s="38" t="s">
        <v>476</v>
      </c>
      <c r="J5" s="62" t="s">
        <v>125</v>
      </c>
      <c r="K5" s="62" t="s">
        <v>142</v>
      </c>
      <c r="L5" s="62" t="s">
        <v>325</v>
      </c>
      <c r="M5" s="63"/>
    </row>
    <row r="6" spans="2:13" x14ac:dyDescent="0.15">
      <c r="B6" s="36" t="s">
        <v>477</v>
      </c>
      <c r="C6" s="35" t="s">
        <v>110</v>
      </c>
      <c r="D6" s="38" t="s">
        <v>473</v>
      </c>
      <c r="E6" s="38" t="s">
        <v>473</v>
      </c>
      <c r="F6" s="38" t="s">
        <v>472</v>
      </c>
      <c r="G6" s="38" t="s">
        <v>475</v>
      </c>
      <c r="H6" s="38" t="s">
        <v>475</v>
      </c>
      <c r="I6" s="38" t="s">
        <v>475</v>
      </c>
      <c r="J6" s="62" t="s">
        <v>113</v>
      </c>
      <c r="K6" s="62" t="s">
        <v>132</v>
      </c>
      <c r="L6" s="62" t="s">
        <v>140</v>
      </c>
      <c r="M6" s="63" t="s">
        <v>293</v>
      </c>
    </row>
    <row r="7" spans="2:13" x14ac:dyDescent="0.15">
      <c r="B7" s="36" t="s">
        <v>478</v>
      </c>
      <c r="C7" s="35" t="s">
        <v>109</v>
      </c>
      <c r="D7" s="38" t="s">
        <v>473</v>
      </c>
      <c r="E7" s="38" t="s">
        <v>475</v>
      </c>
      <c r="F7" s="38" t="s">
        <v>475</v>
      </c>
      <c r="G7" s="38" t="s">
        <v>472</v>
      </c>
      <c r="H7" s="38" t="s">
        <v>475</v>
      </c>
      <c r="I7" s="38" t="s">
        <v>472</v>
      </c>
      <c r="J7" s="62" t="s">
        <v>127</v>
      </c>
      <c r="K7" s="62" t="s">
        <v>137</v>
      </c>
      <c r="L7" s="62" t="s">
        <v>338</v>
      </c>
      <c r="M7" s="63"/>
    </row>
    <row r="8" spans="2:13" x14ac:dyDescent="0.15">
      <c r="B8" s="36" t="s">
        <v>479</v>
      </c>
      <c r="C8" s="35" t="s">
        <v>117</v>
      </c>
      <c r="D8" s="38" t="s">
        <v>473</v>
      </c>
      <c r="E8" s="38" t="s">
        <v>475</v>
      </c>
      <c r="F8" s="38" t="s">
        <v>475</v>
      </c>
      <c r="G8" s="38" t="s">
        <v>475</v>
      </c>
      <c r="H8" s="38" t="s">
        <v>472</v>
      </c>
      <c r="I8" s="38" t="s">
        <v>472</v>
      </c>
      <c r="J8" s="62" t="s">
        <v>119</v>
      </c>
      <c r="K8" s="62" t="s">
        <v>300</v>
      </c>
      <c r="L8" s="62" t="s">
        <v>317</v>
      </c>
      <c r="M8" s="63" t="s">
        <v>332</v>
      </c>
    </row>
    <row r="9" spans="2:13" x14ac:dyDescent="0.15">
      <c r="B9" s="39"/>
      <c r="C9" s="40" t="s">
        <v>480</v>
      </c>
      <c r="D9" s="41" t="s">
        <v>473</v>
      </c>
      <c r="E9" s="41" t="s">
        <v>481</v>
      </c>
      <c r="F9" s="41" t="s">
        <v>475</v>
      </c>
      <c r="G9" s="41" t="s">
        <v>472</v>
      </c>
      <c r="H9" s="41" t="s">
        <v>472</v>
      </c>
      <c r="I9" s="41" t="s">
        <v>472</v>
      </c>
      <c r="J9" s="64" t="s">
        <v>122</v>
      </c>
      <c r="K9" s="64" t="s">
        <v>130</v>
      </c>
      <c r="L9" s="64" t="s">
        <v>134</v>
      </c>
      <c r="M9" s="65"/>
    </row>
    <row r="11" spans="2:13" x14ac:dyDescent="0.15">
      <c r="D11" s="1" t="s">
        <v>649</v>
      </c>
    </row>
    <row r="14" spans="2:13" x14ac:dyDescent="0.15">
      <c r="D14" s="42"/>
      <c r="E14" s="43" t="s">
        <v>482</v>
      </c>
      <c r="F14" s="43"/>
      <c r="G14" s="44"/>
      <c r="J14" s="66" t="s">
        <v>483</v>
      </c>
      <c r="K14" s="67" t="s">
        <v>484</v>
      </c>
    </row>
    <row r="15" spans="2:13" x14ac:dyDescent="0.15">
      <c r="D15" s="45" t="s">
        <v>424</v>
      </c>
      <c r="E15" s="46" t="s">
        <v>475</v>
      </c>
      <c r="F15" s="47" t="s">
        <v>473</v>
      </c>
      <c r="G15" s="48" t="s">
        <v>472</v>
      </c>
      <c r="J15" s="68" t="s">
        <v>105</v>
      </c>
      <c r="K15" s="69" t="s">
        <v>116</v>
      </c>
    </row>
    <row r="16" spans="2:13" x14ac:dyDescent="0.15">
      <c r="D16" s="49">
        <v>0</v>
      </c>
      <c r="E16" s="50">
        <v>0</v>
      </c>
      <c r="F16" s="50">
        <v>0</v>
      </c>
      <c r="G16" s="51">
        <v>0</v>
      </c>
      <c r="J16" s="68" t="s">
        <v>113</v>
      </c>
      <c r="K16" s="69" t="s">
        <v>110</v>
      </c>
    </row>
    <row r="17" spans="4:11" x14ac:dyDescent="0.15">
      <c r="D17" s="49">
        <v>1</v>
      </c>
      <c r="E17" s="50">
        <v>1</v>
      </c>
      <c r="F17" s="50">
        <v>0</v>
      </c>
      <c r="G17" s="51">
        <v>0</v>
      </c>
      <c r="J17" s="68" t="s">
        <v>119</v>
      </c>
      <c r="K17" s="69" t="s">
        <v>117</v>
      </c>
    </row>
    <row r="18" spans="4:11" x14ac:dyDescent="0.15">
      <c r="D18" s="49">
        <v>2</v>
      </c>
      <c r="E18" s="50">
        <v>2</v>
      </c>
      <c r="F18" s="50">
        <v>0</v>
      </c>
      <c r="G18" s="51">
        <v>0</v>
      </c>
      <c r="J18" s="68" t="s">
        <v>122</v>
      </c>
      <c r="K18" s="69" t="s">
        <v>480</v>
      </c>
    </row>
    <row r="19" spans="4:11" x14ac:dyDescent="0.15">
      <c r="D19" s="49">
        <v>3</v>
      </c>
      <c r="E19" s="50">
        <v>3</v>
      </c>
      <c r="F19" s="50">
        <v>0</v>
      </c>
      <c r="G19" s="51">
        <v>0</v>
      </c>
      <c r="J19" s="68" t="s">
        <v>125</v>
      </c>
      <c r="K19" s="69" t="s">
        <v>111</v>
      </c>
    </row>
    <row r="20" spans="4:11" x14ac:dyDescent="0.15">
      <c r="D20" s="49">
        <v>4</v>
      </c>
      <c r="E20" s="50">
        <v>4</v>
      </c>
      <c r="F20" s="50">
        <v>0</v>
      </c>
      <c r="G20" s="51">
        <v>0</v>
      </c>
      <c r="J20" s="68" t="s">
        <v>127</v>
      </c>
      <c r="K20" s="69" t="s">
        <v>109</v>
      </c>
    </row>
    <row r="21" spans="4:11" x14ac:dyDescent="0.15">
      <c r="D21" s="49">
        <v>5</v>
      </c>
      <c r="E21" s="50">
        <v>4</v>
      </c>
      <c r="F21" s="50">
        <v>0</v>
      </c>
      <c r="G21" s="51">
        <v>0</v>
      </c>
      <c r="J21" s="68" t="s">
        <v>130</v>
      </c>
      <c r="K21" s="69" t="s">
        <v>480</v>
      </c>
    </row>
    <row r="22" spans="4:11" x14ac:dyDescent="0.15">
      <c r="D22" s="49">
        <v>6</v>
      </c>
      <c r="E22" s="50">
        <v>5</v>
      </c>
      <c r="F22" s="50">
        <v>2</v>
      </c>
      <c r="G22" s="51">
        <v>0</v>
      </c>
      <c r="J22" s="68" t="s">
        <v>132</v>
      </c>
      <c r="K22" s="69" t="s">
        <v>110</v>
      </c>
    </row>
    <row r="23" spans="4:11" x14ac:dyDescent="0.15">
      <c r="D23" s="49">
        <v>7</v>
      </c>
      <c r="E23" s="50">
        <v>5</v>
      </c>
      <c r="F23" s="50">
        <v>2</v>
      </c>
      <c r="G23" s="51">
        <v>0</v>
      </c>
      <c r="J23" s="68" t="s">
        <v>134</v>
      </c>
      <c r="K23" s="69" t="s">
        <v>480</v>
      </c>
    </row>
    <row r="24" spans="4:11" x14ac:dyDescent="0.15">
      <c r="D24" s="49">
        <v>8</v>
      </c>
      <c r="E24" s="50">
        <v>5</v>
      </c>
      <c r="F24" s="50">
        <v>4</v>
      </c>
      <c r="G24" s="51">
        <v>0</v>
      </c>
      <c r="J24" s="68" t="s">
        <v>137</v>
      </c>
      <c r="K24" s="69" t="s">
        <v>109</v>
      </c>
    </row>
    <row r="25" spans="4:11" x14ac:dyDescent="0.15">
      <c r="D25" s="49">
        <v>9</v>
      </c>
      <c r="E25" s="50">
        <v>5</v>
      </c>
      <c r="F25" s="50">
        <v>4</v>
      </c>
      <c r="G25" s="51">
        <v>0</v>
      </c>
      <c r="J25" s="68" t="s">
        <v>140</v>
      </c>
      <c r="K25" s="69" t="s">
        <v>110</v>
      </c>
    </row>
    <row r="26" spans="4:11" x14ac:dyDescent="0.15">
      <c r="D26" s="49">
        <v>10</v>
      </c>
      <c r="E26" s="50">
        <v>6</v>
      </c>
      <c r="F26" s="50">
        <v>6</v>
      </c>
      <c r="G26" s="51">
        <v>0</v>
      </c>
      <c r="J26" s="68" t="s">
        <v>142</v>
      </c>
      <c r="K26" s="69" t="s">
        <v>111</v>
      </c>
    </row>
    <row r="27" spans="4:11" x14ac:dyDescent="0.15">
      <c r="D27" s="49">
        <v>11</v>
      </c>
      <c r="E27" s="50">
        <v>6</v>
      </c>
      <c r="F27" s="50">
        <v>6</v>
      </c>
      <c r="G27" s="51">
        <v>0</v>
      </c>
      <c r="J27" s="68" t="s">
        <v>293</v>
      </c>
      <c r="K27" s="69" t="s">
        <v>110</v>
      </c>
    </row>
    <row r="28" spans="4:11" x14ac:dyDescent="0.15">
      <c r="D28" s="49">
        <v>12</v>
      </c>
      <c r="E28" s="50">
        <v>7</v>
      </c>
      <c r="F28" s="50">
        <v>10</v>
      </c>
      <c r="G28" s="51">
        <v>0</v>
      </c>
      <c r="J28" s="68" t="s">
        <v>304</v>
      </c>
      <c r="K28" s="69" t="s">
        <v>116</v>
      </c>
    </row>
    <row r="29" spans="4:11" x14ac:dyDescent="0.15">
      <c r="D29" s="49">
        <v>13</v>
      </c>
      <c r="E29" s="50">
        <v>8</v>
      </c>
      <c r="F29" s="50">
        <v>10</v>
      </c>
      <c r="G29" s="51">
        <v>0</v>
      </c>
      <c r="J29" s="68" t="s">
        <v>300</v>
      </c>
      <c r="K29" s="69" t="s">
        <v>117</v>
      </c>
    </row>
    <row r="30" spans="4:11" x14ac:dyDescent="0.15">
      <c r="D30" s="49">
        <v>14</v>
      </c>
      <c r="E30" s="50">
        <v>9</v>
      </c>
      <c r="F30" s="50">
        <v>10</v>
      </c>
      <c r="G30" s="51">
        <v>10</v>
      </c>
      <c r="J30" s="68" t="s">
        <v>317</v>
      </c>
      <c r="K30" s="69" t="s">
        <v>117</v>
      </c>
    </row>
    <row r="31" spans="4:11" x14ac:dyDescent="0.15">
      <c r="D31" s="52">
        <v>15</v>
      </c>
      <c r="E31" s="53">
        <v>10</v>
      </c>
      <c r="F31" s="53">
        <v>10</v>
      </c>
      <c r="G31" s="54">
        <v>30</v>
      </c>
      <c r="J31" s="68" t="s">
        <v>325</v>
      </c>
      <c r="K31" s="69" t="s">
        <v>111</v>
      </c>
    </row>
    <row r="32" spans="4:11" x14ac:dyDescent="0.15">
      <c r="J32" s="68" t="s">
        <v>332</v>
      </c>
      <c r="K32" s="69" t="s">
        <v>117</v>
      </c>
    </row>
    <row r="33" spans="10:11" x14ac:dyDescent="0.15">
      <c r="J33" s="68" t="s">
        <v>334</v>
      </c>
      <c r="K33" s="69" t="s">
        <v>116</v>
      </c>
    </row>
    <row r="34" spans="10:11" x14ac:dyDescent="0.15">
      <c r="J34" s="70" t="s">
        <v>338</v>
      </c>
      <c r="K34" s="71" t="s">
        <v>109</v>
      </c>
    </row>
  </sheetData>
  <sheetProtection sheet="1" objects="1"/>
  <phoneticPr fontId="6"/>
  <pageMargins left="0.69930555555555596" right="0.69930555555555596"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X62"/>
  <sheetViews>
    <sheetView workbookViewId="0">
      <selection activeCell="B63" sqref="B63"/>
    </sheetView>
  </sheetViews>
  <sheetFormatPr defaultColWidth="9" defaultRowHeight="15.75" x14ac:dyDescent="0.15"/>
  <cols>
    <col min="1" max="1" width="9" style="1"/>
    <col min="2" max="2" width="7.625" style="1" customWidth="1"/>
    <col min="3" max="30" width="5" style="1" customWidth="1"/>
    <col min="31" max="16384" width="9" style="1"/>
  </cols>
  <sheetData>
    <row r="2" spans="2:24" x14ac:dyDescent="0.15">
      <c r="B2" s="1" t="s">
        <v>485</v>
      </c>
    </row>
    <row r="4" spans="2:24" x14ac:dyDescent="0.15">
      <c r="B4" s="2" t="s">
        <v>486</v>
      </c>
      <c r="C4" s="3">
        <v>1</v>
      </c>
      <c r="D4" s="3">
        <v>2</v>
      </c>
      <c r="E4" s="3">
        <v>3</v>
      </c>
      <c r="F4" s="3">
        <v>4</v>
      </c>
      <c r="G4" s="3">
        <v>5</v>
      </c>
      <c r="H4" s="3">
        <v>6</v>
      </c>
      <c r="I4" s="3">
        <v>7</v>
      </c>
      <c r="J4" s="3">
        <v>8</v>
      </c>
      <c r="K4" s="3">
        <v>9</v>
      </c>
      <c r="L4" s="3">
        <v>10</v>
      </c>
      <c r="M4" s="3">
        <v>11</v>
      </c>
      <c r="N4" s="20">
        <v>12</v>
      </c>
    </row>
    <row r="5" spans="2:24" x14ac:dyDescent="0.15">
      <c r="B5" s="4">
        <v>1</v>
      </c>
      <c r="C5" s="5" t="s">
        <v>110</v>
      </c>
      <c r="D5" s="5" t="s">
        <v>110</v>
      </c>
      <c r="E5" s="5" t="s">
        <v>110</v>
      </c>
      <c r="F5" s="5" t="s">
        <v>116</v>
      </c>
      <c r="G5" s="5" t="s">
        <v>116</v>
      </c>
      <c r="H5" s="5" t="s">
        <v>109</v>
      </c>
      <c r="I5" s="5" t="s">
        <v>110</v>
      </c>
      <c r="J5" s="5" t="s">
        <v>110</v>
      </c>
      <c r="K5" s="5" t="s">
        <v>109</v>
      </c>
      <c r="L5" s="5" t="s">
        <v>116</v>
      </c>
      <c r="M5" s="5" t="s">
        <v>116</v>
      </c>
      <c r="N5" s="21" t="s">
        <v>110</v>
      </c>
    </row>
    <row r="6" spans="2:24" x14ac:dyDescent="0.15">
      <c r="B6" s="4">
        <v>2</v>
      </c>
      <c r="C6" s="5" t="s">
        <v>116</v>
      </c>
      <c r="D6" s="5" t="s">
        <v>116</v>
      </c>
      <c r="E6" s="5" t="s">
        <v>116</v>
      </c>
      <c r="F6" s="5" t="s">
        <v>116</v>
      </c>
      <c r="G6" s="5" t="s">
        <v>110</v>
      </c>
      <c r="H6" s="5" t="s">
        <v>111</v>
      </c>
      <c r="I6" s="5" t="s">
        <v>110</v>
      </c>
      <c r="J6" s="5" t="s">
        <v>116</v>
      </c>
      <c r="K6" s="5" t="s">
        <v>116</v>
      </c>
      <c r="L6" s="5" t="s">
        <v>116</v>
      </c>
      <c r="M6" s="5" t="s">
        <v>111</v>
      </c>
      <c r="N6" s="21" t="s">
        <v>116</v>
      </c>
    </row>
    <row r="7" spans="2:24" x14ac:dyDescent="0.15">
      <c r="B7" s="4">
        <v>3</v>
      </c>
      <c r="C7" s="5" t="s">
        <v>116</v>
      </c>
      <c r="D7" s="5" t="s">
        <v>109</v>
      </c>
      <c r="E7" s="5" t="s">
        <v>110</v>
      </c>
      <c r="F7" s="5" t="s">
        <v>116</v>
      </c>
      <c r="G7" s="5" t="s">
        <v>116</v>
      </c>
      <c r="H7" s="5" t="s">
        <v>116</v>
      </c>
      <c r="I7" s="5" t="s">
        <v>116</v>
      </c>
      <c r="J7" s="5" t="s">
        <v>110</v>
      </c>
      <c r="K7" s="5" t="s">
        <v>111</v>
      </c>
      <c r="L7" s="5" t="s">
        <v>110</v>
      </c>
      <c r="M7" s="5" t="s">
        <v>116</v>
      </c>
      <c r="N7" s="21" t="s">
        <v>116</v>
      </c>
    </row>
    <row r="8" spans="2:24" x14ac:dyDescent="0.15">
      <c r="B8" s="6">
        <v>4</v>
      </c>
      <c r="C8" s="7" t="s">
        <v>116</v>
      </c>
      <c r="D8" s="7" t="s">
        <v>111</v>
      </c>
      <c r="E8" s="7" t="s">
        <v>110</v>
      </c>
      <c r="F8" s="7" t="s">
        <v>109</v>
      </c>
      <c r="G8" s="7" t="s">
        <v>110</v>
      </c>
      <c r="H8" s="7" t="s">
        <v>111</v>
      </c>
      <c r="I8" s="7" t="s">
        <v>111</v>
      </c>
      <c r="J8" s="7" t="s">
        <v>111</v>
      </c>
      <c r="K8" s="7" t="s">
        <v>111</v>
      </c>
      <c r="L8" s="7" t="s">
        <v>110</v>
      </c>
      <c r="M8" s="7" t="s">
        <v>109</v>
      </c>
      <c r="N8" s="22" t="s">
        <v>109</v>
      </c>
    </row>
    <row r="10" spans="2:24" x14ac:dyDescent="0.15">
      <c r="B10" s="8" t="s">
        <v>2</v>
      </c>
      <c r="C10" s="9"/>
      <c r="D10" s="9"/>
      <c r="E10" s="9"/>
      <c r="F10" s="9"/>
      <c r="G10" s="9"/>
      <c r="H10" s="9"/>
      <c r="I10" s="9"/>
      <c r="J10" s="9"/>
      <c r="K10" s="9"/>
      <c r="L10" s="9"/>
      <c r="M10" s="9"/>
      <c r="N10" s="9"/>
      <c r="O10" s="9"/>
      <c r="P10" s="9"/>
      <c r="Q10" s="9"/>
      <c r="R10" s="9"/>
      <c r="S10" s="9"/>
      <c r="T10" s="9"/>
      <c r="U10" s="9"/>
      <c r="V10" s="9"/>
      <c r="W10" s="9"/>
      <c r="X10" s="23"/>
    </row>
    <row r="11" spans="2:24" x14ac:dyDescent="0.15">
      <c r="B11" s="10" t="s">
        <v>635</v>
      </c>
      <c r="C11" s="11"/>
      <c r="D11" s="11"/>
      <c r="E11" s="11"/>
      <c r="F11" s="11"/>
      <c r="G11" s="11"/>
      <c r="H11" s="11"/>
      <c r="I11" s="11"/>
      <c r="J11" s="11"/>
      <c r="K11" s="11"/>
      <c r="L11" s="11"/>
      <c r="M11" s="11"/>
      <c r="N11" s="11"/>
      <c r="O11" s="11"/>
      <c r="P11" s="11"/>
      <c r="Q11" s="11"/>
      <c r="R11" s="11"/>
      <c r="S11" s="11"/>
      <c r="T11" s="11"/>
      <c r="U11" s="11"/>
      <c r="V11" s="11"/>
      <c r="W11" s="11"/>
      <c r="X11" s="24"/>
    </row>
    <row r="12" spans="2:24" x14ac:dyDescent="0.15">
      <c r="B12" s="10" t="s">
        <v>633</v>
      </c>
      <c r="C12" s="11"/>
      <c r="D12" s="11"/>
      <c r="E12" s="11"/>
      <c r="F12" s="11"/>
      <c r="G12" s="11"/>
      <c r="H12" s="11"/>
      <c r="I12" s="11"/>
      <c r="J12" s="11"/>
      <c r="K12" s="11"/>
      <c r="L12" s="11"/>
      <c r="M12" s="11"/>
      <c r="N12" s="11"/>
      <c r="O12" s="11"/>
      <c r="P12" s="11"/>
      <c r="Q12" s="11"/>
      <c r="R12" s="11"/>
      <c r="S12" s="11"/>
      <c r="T12" s="11"/>
      <c r="U12" s="11"/>
      <c r="V12" s="11"/>
      <c r="W12" s="11"/>
      <c r="X12" s="24"/>
    </row>
    <row r="13" spans="2:24" x14ac:dyDescent="0.15">
      <c r="B13" s="10"/>
      <c r="C13" s="11"/>
      <c r="D13" s="11"/>
      <c r="E13" s="11"/>
      <c r="F13" s="11"/>
      <c r="G13" s="11"/>
      <c r="H13" s="11"/>
      <c r="I13" s="11"/>
      <c r="J13" s="11"/>
      <c r="K13" s="11"/>
      <c r="L13" s="11"/>
      <c r="M13" s="11"/>
      <c r="N13" s="11"/>
      <c r="O13" s="11"/>
      <c r="P13" s="11"/>
      <c r="Q13" s="11"/>
      <c r="R13" s="11"/>
      <c r="S13" s="11"/>
      <c r="T13" s="11"/>
      <c r="U13" s="11"/>
      <c r="V13" s="11"/>
      <c r="W13" s="11"/>
      <c r="X13" s="24"/>
    </row>
    <row r="14" spans="2:24" x14ac:dyDescent="0.15">
      <c r="B14" s="10" t="s">
        <v>634</v>
      </c>
      <c r="C14" s="11"/>
      <c r="D14" s="11"/>
      <c r="E14" s="11"/>
      <c r="F14" s="11"/>
      <c r="G14" s="11"/>
      <c r="H14" s="11"/>
      <c r="I14" s="11"/>
      <c r="J14" s="11"/>
      <c r="K14" s="11"/>
      <c r="L14" s="11"/>
      <c r="M14" s="11"/>
      <c r="N14" s="11"/>
      <c r="O14" s="11"/>
      <c r="P14" s="11"/>
      <c r="Q14" s="11"/>
      <c r="R14" s="11"/>
      <c r="S14" s="11"/>
      <c r="T14" s="11"/>
      <c r="U14" s="11"/>
      <c r="V14" s="11"/>
      <c r="W14" s="11"/>
      <c r="X14" s="24"/>
    </row>
    <row r="15" spans="2:24" x14ac:dyDescent="0.15">
      <c r="B15" s="10" t="s">
        <v>487</v>
      </c>
      <c r="C15" s="11"/>
      <c r="D15" s="11"/>
      <c r="E15" s="11"/>
      <c r="F15" s="11"/>
      <c r="G15" s="11"/>
      <c r="H15" s="11"/>
      <c r="I15" s="11"/>
      <c r="J15" s="11"/>
      <c r="K15" s="11"/>
      <c r="L15" s="11"/>
      <c r="M15" s="11"/>
      <c r="N15" s="11"/>
      <c r="O15" s="11"/>
      <c r="P15" s="11"/>
      <c r="Q15" s="11"/>
      <c r="R15" s="11"/>
      <c r="S15" s="11"/>
      <c r="T15" s="11"/>
      <c r="U15" s="11"/>
      <c r="V15" s="11"/>
      <c r="W15" s="11"/>
      <c r="X15" s="24"/>
    </row>
    <row r="16" spans="2:24" x14ac:dyDescent="0.15">
      <c r="B16" s="12" t="s">
        <v>488</v>
      </c>
      <c r="C16" s="13"/>
      <c r="D16" s="13"/>
      <c r="E16" s="13"/>
      <c r="F16" s="13"/>
      <c r="G16" s="13"/>
      <c r="H16" s="13"/>
      <c r="I16" s="13"/>
      <c r="J16" s="13"/>
      <c r="K16" s="13"/>
      <c r="L16" s="13"/>
      <c r="M16" s="13"/>
      <c r="N16" s="13"/>
      <c r="O16" s="13"/>
      <c r="P16" s="13"/>
      <c r="Q16" s="13"/>
      <c r="R16" s="13"/>
      <c r="S16" s="13"/>
      <c r="T16" s="13"/>
      <c r="U16" s="13"/>
      <c r="V16" s="13"/>
      <c r="W16" s="13"/>
      <c r="X16" s="25"/>
    </row>
    <row r="18" spans="2:24" x14ac:dyDescent="0.15">
      <c r="B18" s="14" t="s">
        <v>489</v>
      </c>
      <c r="C18" s="15" t="s">
        <v>490</v>
      </c>
      <c r="D18" s="15" t="s">
        <v>491</v>
      </c>
      <c r="E18" s="15"/>
      <c r="F18" s="15"/>
      <c r="G18" s="15"/>
      <c r="H18" s="15"/>
      <c r="I18" s="15" t="s">
        <v>492</v>
      </c>
      <c r="J18" s="15"/>
      <c r="K18" s="15"/>
      <c r="L18" s="15"/>
      <c r="M18" s="15"/>
      <c r="N18" s="15" t="s">
        <v>493</v>
      </c>
      <c r="O18" s="15"/>
      <c r="P18" s="15" t="s">
        <v>643</v>
      </c>
      <c r="Q18" s="15"/>
      <c r="R18" s="15"/>
      <c r="S18" s="15"/>
      <c r="T18" s="15"/>
      <c r="U18" s="15"/>
      <c r="V18" s="15"/>
      <c r="W18" s="15"/>
      <c r="X18" s="26"/>
    </row>
    <row r="19" spans="2:24" x14ac:dyDescent="0.15">
      <c r="B19" s="16" t="s">
        <v>116</v>
      </c>
      <c r="C19" s="17">
        <f>COUNTIF($C$5:$N$8,B19)</f>
        <v>20</v>
      </c>
      <c r="D19" s="17" t="s">
        <v>494</v>
      </c>
      <c r="E19" s="17"/>
      <c r="F19" s="17"/>
      <c r="G19" s="17"/>
      <c r="H19" s="17"/>
      <c r="I19" s="17" t="s">
        <v>495</v>
      </c>
      <c r="J19" s="17"/>
      <c r="K19" s="17"/>
      <c r="L19" s="17"/>
      <c r="M19" s="17"/>
      <c r="N19" s="17" t="s">
        <v>496</v>
      </c>
      <c r="O19" s="17"/>
      <c r="P19" s="17" t="s">
        <v>497</v>
      </c>
      <c r="Q19" s="17"/>
      <c r="R19" s="17"/>
      <c r="S19" s="17"/>
      <c r="T19" s="17"/>
      <c r="U19" s="17"/>
      <c r="V19" s="17"/>
      <c r="W19" s="17"/>
      <c r="X19" s="27"/>
    </row>
    <row r="20" spans="2:24" x14ac:dyDescent="0.15">
      <c r="B20" s="16" t="s">
        <v>111</v>
      </c>
      <c r="C20" s="17">
        <f>COUNTIF($C$5:$N$8,B20)</f>
        <v>8</v>
      </c>
      <c r="D20" s="17" t="s">
        <v>498</v>
      </c>
      <c r="E20" s="17"/>
      <c r="F20" s="17"/>
      <c r="G20" s="17"/>
      <c r="H20" s="17"/>
      <c r="I20" s="17" t="s">
        <v>499</v>
      </c>
      <c r="J20" s="17"/>
      <c r="K20" s="17"/>
      <c r="L20" s="17"/>
      <c r="M20" s="17"/>
      <c r="N20" s="17" t="s">
        <v>496</v>
      </c>
      <c r="O20" s="17"/>
      <c r="P20" s="17" t="s">
        <v>500</v>
      </c>
      <c r="Q20" s="17"/>
      <c r="R20" s="17"/>
      <c r="S20" s="17"/>
      <c r="T20" s="17"/>
      <c r="U20" s="17"/>
      <c r="V20" s="17"/>
      <c r="W20" s="17"/>
      <c r="X20" s="27"/>
    </row>
    <row r="21" spans="2:24" x14ac:dyDescent="0.15">
      <c r="B21" s="16" t="s">
        <v>110</v>
      </c>
      <c r="C21" s="17">
        <f>COUNTIF($C$5:$N$8,B21)</f>
        <v>14</v>
      </c>
      <c r="D21" s="17" t="s">
        <v>501</v>
      </c>
      <c r="E21" s="17"/>
      <c r="F21" s="17"/>
      <c r="G21" s="17"/>
      <c r="H21" s="17"/>
      <c r="I21" s="17" t="s">
        <v>502</v>
      </c>
      <c r="J21" s="17"/>
      <c r="K21" s="17"/>
      <c r="L21" s="17"/>
      <c r="M21" s="17"/>
      <c r="N21" s="17" t="s">
        <v>497</v>
      </c>
      <c r="O21" s="17"/>
      <c r="P21" s="17" t="s">
        <v>496</v>
      </c>
      <c r="Q21" s="17"/>
      <c r="R21" s="17"/>
      <c r="S21" s="17"/>
      <c r="T21" s="17"/>
      <c r="U21" s="17"/>
      <c r="V21" s="17"/>
      <c r="W21" s="17"/>
      <c r="X21" s="27"/>
    </row>
    <row r="22" spans="2:24" x14ac:dyDescent="0.15">
      <c r="B22" s="18" t="s">
        <v>109</v>
      </c>
      <c r="C22" s="19">
        <f>COUNTIF($C$5:$N$8,B22)</f>
        <v>6</v>
      </c>
      <c r="D22" s="19" t="s">
        <v>503</v>
      </c>
      <c r="E22" s="19"/>
      <c r="F22" s="19"/>
      <c r="G22" s="19"/>
      <c r="H22" s="19"/>
      <c r="I22" s="19" t="s">
        <v>504</v>
      </c>
      <c r="J22" s="19"/>
      <c r="K22" s="19"/>
      <c r="L22" s="19"/>
      <c r="M22" s="19"/>
      <c r="N22" s="19" t="s">
        <v>497</v>
      </c>
      <c r="O22" s="19"/>
      <c r="P22" s="19" t="s">
        <v>505</v>
      </c>
      <c r="Q22" s="19"/>
      <c r="R22" s="19"/>
      <c r="S22" s="19"/>
      <c r="T22" s="19"/>
      <c r="U22" s="19"/>
      <c r="V22" s="19"/>
      <c r="W22" s="19"/>
      <c r="X22" s="28"/>
    </row>
    <row r="24" spans="2:24" x14ac:dyDescent="0.15">
      <c r="B24" s="8" t="s">
        <v>644</v>
      </c>
      <c r="C24" s="9"/>
      <c r="D24" s="9"/>
      <c r="E24" s="9"/>
      <c r="F24" s="9"/>
      <c r="G24" s="9"/>
      <c r="H24" s="9"/>
      <c r="I24" s="9"/>
      <c r="J24" s="9"/>
      <c r="K24" s="9"/>
      <c r="L24" s="9"/>
      <c r="M24" s="9"/>
      <c r="N24" s="9"/>
      <c r="O24" s="9"/>
      <c r="P24" s="9"/>
      <c r="Q24" s="9"/>
      <c r="R24" s="9"/>
      <c r="S24" s="9"/>
      <c r="T24" s="9"/>
      <c r="U24" s="9"/>
      <c r="V24" s="9"/>
      <c r="W24" s="9"/>
      <c r="X24" s="23"/>
    </row>
    <row r="25" spans="2:24" x14ac:dyDescent="0.15">
      <c r="B25" s="12" t="s">
        <v>506</v>
      </c>
      <c r="C25" s="13"/>
      <c r="D25" s="13"/>
      <c r="E25" s="13"/>
      <c r="F25" s="13"/>
      <c r="G25" s="13"/>
      <c r="H25" s="13"/>
      <c r="I25" s="13"/>
      <c r="J25" s="13"/>
      <c r="K25" s="13"/>
      <c r="L25" s="13"/>
      <c r="M25" s="13"/>
      <c r="N25" s="13"/>
      <c r="O25" s="13"/>
      <c r="P25" s="13"/>
      <c r="Q25" s="13"/>
      <c r="R25" s="13"/>
      <c r="S25" s="13"/>
      <c r="T25" s="13"/>
      <c r="U25" s="13"/>
      <c r="V25" s="13"/>
      <c r="W25" s="13"/>
      <c r="X25" s="25"/>
    </row>
    <row r="27" spans="2:24" x14ac:dyDescent="0.15">
      <c r="B27" s="14" t="s">
        <v>489</v>
      </c>
      <c r="C27" s="15" t="s">
        <v>490</v>
      </c>
      <c r="D27" s="15" t="s">
        <v>491</v>
      </c>
      <c r="E27" s="15"/>
      <c r="F27" s="15"/>
      <c r="G27" s="15"/>
      <c r="H27" s="15"/>
      <c r="I27" s="15"/>
      <c r="J27" s="15" t="s">
        <v>492</v>
      </c>
      <c r="K27" s="15"/>
      <c r="L27" s="15"/>
      <c r="M27" s="15"/>
      <c r="N27" s="15"/>
      <c r="O27" s="15"/>
      <c r="P27" s="15" t="s">
        <v>493</v>
      </c>
      <c r="Q27" s="15"/>
      <c r="R27" s="15"/>
      <c r="S27" s="15"/>
      <c r="T27" s="15"/>
      <c r="U27" s="15"/>
      <c r="V27" s="15"/>
      <c r="W27" s="15"/>
      <c r="X27" s="26"/>
    </row>
    <row r="28" spans="2:24" x14ac:dyDescent="0.15">
      <c r="B28" s="16" t="s">
        <v>116</v>
      </c>
      <c r="C28" s="17">
        <f>COUNTIF($C$5:$N$8,B28)</f>
        <v>20</v>
      </c>
      <c r="D28" s="17" t="s">
        <v>507</v>
      </c>
      <c r="E28" s="17"/>
      <c r="F28" s="17"/>
      <c r="G28" s="242" t="s">
        <v>508</v>
      </c>
      <c r="H28" s="17"/>
      <c r="I28" s="17"/>
      <c r="J28" s="17" t="s">
        <v>509</v>
      </c>
      <c r="K28" s="17"/>
      <c r="L28" s="17"/>
      <c r="M28" s="242" t="s">
        <v>510</v>
      </c>
      <c r="N28" s="17"/>
      <c r="O28" s="17"/>
      <c r="P28" s="17" t="s">
        <v>182</v>
      </c>
      <c r="Q28" s="17"/>
      <c r="R28" s="17"/>
      <c r="S28" s="17"/>
      <c r="T28" s="17"/>
      <c r="U28" s="17"/>
      <c r="V28" s="17"/>
      <c r="W28" s="17"/>
      <c r="X28" s="27"/>
    </row>
    <row r="29" spans="2:24" x14ac:dyDescent="0.15">
      <c r="B29" s="16" t="s">
        <v>111</v>
      </c>
      <c r="C29" s="17">
        <f>COUNTIF($C$5:$N$8,B29)</f>
        <v>8</v>
      </c>
      <c r="D29" s="17" t="s">
        <v>511</v>
      </c>
      <c r="E29" s="17"/>
      <c r="F29" s="17"/>
      <c r="G29" s="242" t="s">
        <v>512</v>
      </c>
      <c r="H29" s="17"/>
      <c r="I29" s="17"/>
      <c r="J29" s="17" t="s">
        <v>513</v>
      </c>
      <c r="K29" s="17"/>
      <c r="L29" s="17"/>
      <c r="M29" s="242" t="s">
        <v>514</v>
      </c>
      <c r="N29" s="17"/>
      <c r="O29" s="17"/>
      <c r="P29" s="17" t="s">
        <v>182</v>
      </c>
      <c r="Q29" s="17"/>
      <c r="R29" s="17"/>
      <c r="S29" s="17"/>
      <c r="T29" s="17"/>
      <c r="U29" s="17"/>
      <c r="V29" s="17"/>
      <c r="W29" s="17"/>
      <c r="X29" s="27"/>
    </row>
    <row r="30" spans="2:24" x14ac:dyDescent="0.15">
      <c r="B30" s="16" t="s">
        <v>110</v>
      </c>
      <c r="C30" s="17">
        <f>COUNTIF($C$5:$N$8,B30)</f>
        <v>14</v>
      </c>
      <c r="D30" s="17" t="s">
        <v>515</v>
      </c>
      <c r="E30" s="17"/>
      <c r="F30" s="17"/>
      <c r="G30" s="242" t="s">
        <v>516</v>
      </c>
      <c r="H30" s="17"/>
      <c r="I30" s="17"/>
      <c r="J30" s="17" t="s">
        <v>517</v>
      </c>
      <c r="K30" s="17"/>
      <c r="L30" s="17"/>
      <c r="M30" s="242" t="s">
        <v>518</v>
      </c>
      <c r="N30" s="17"/>
      <c r="O30" s="17"/>
      <c r="P30" s="17" t="s">
        <v>227</v>
      </c>
      <c r="Q30" s="17"/>
      <c r="R30" s="17"/>
      <c r="S30" s="17"/>
      <c r="T30" s="17"/>
      <c r="U30" s="17"/>
      <c r="V30" s="17"/>
      <c r="W30" s="17"/>
      <c r="X30" s="27"/>
    </row>
    <row r="31" spans="2:24" x14ac:dyDescent="0.15">
      <c r="B31" s="18" t="s">
        <v>109</v>
      </c>
      <c r="C31" s="19">
        <f>COUNTIF($C$5:$N$8,B31)</f>
        <v>6</v>
      </c>
      <c r="D31" s="19" t="s">
        <v>519</v>
      </c>
      <c r="E31" s="19"/>
      <c r="F31" s="19"/>
      <c r="G31" s="243" t="s">
        <v>520</v>
      </c>
      <c r="H31" s="19"/>
      <c r="I31" s="19"/>
      <c r="J31" s="19" t="s">
        <v>521</v>
      </c>
      <c r="K31" s="19"/>
      <c r="L31" s="19"/>
      <c r="M31" s="243" t="s">
        <v>522</v>
      </c>
      <c r="N31" s="19"/>
      <c r="O31" s="19"/>
      <c r="P31" s="19" t="s">
        <v>227</v>
      </c>
      <c r="Q31" s="19"/>
      <c r="R31" s="19"/>
      <c r="S31" s="19"/>
      <c r="T31" s="19"/>
      <c r="U31" s="19"/>
      <c r="V31" s="19"/>
      <c r="W31" s="19"/>
      <c r="X31" s="28"/>
    </row>
    <row r="33" spans="2:24" x14ac:dyDescent="0.15">
      <c r="B33" s="8" t="s">
        <v>523</v>
      </c>
      <c r="C33" s="9"/>
      <c r="D33" s="9"/>
      <c r="E33" s="9"/>
      <c r="F33" s="9"/>
      <c r="G33" s="9"/>
      <c r="H33" s="9"/>
      <c r="I33" s="9"/>
      <c r="J33" s="9"/>
      <c r="K33" s="9"/>
      <c r="L33" s="9"/>
      <c r="M33" s="9"/>
      <c r="N33" s="9"/>
      <c r="O33" s="9"/>
      <c r="P33" s="9"/>
      <c r="Q33" s="9"/>
      <c r="R33" s="9"/>
      <c r="S33" s="9"/>
      <c r="T33" s="9"/>
      <c r="U33" s="9"/>
      <c r="V33" s="9"/>
      <c r="W33" s="9"/>
      <c r="X33" s="23"/>
    </row>
    <row r="34" spans="2:24" x14ac:dyDescent="0.15">
      <c r="B34" s="10" t="s">
        <v>636</v>
      </c>
      <c r="C34" s="11"/>
      <c r="D34" s="11"/>
      <c r="E34" s="11"/>
      <c r="F34" s="11"/>
      <c r="G34" s="11"/>
      <c r="H34" s="11"/>
      <c r="I34" s="11"/>
      <c r="J34" s="11"/>
      <c r="K34" s="11"/>
      <c r="L34" s="11"/>
      <c r="M34" s="11"/>
      <c r="N34" s="11"/>
      <c r="O34" s="11"/>
      <c r="P34" s="11"/>
      <c r="Q34" s="11"/>
      <c r="R34" s="11"/>
      <c r="S34" s="11"/>
      <c r="T34" s="11"/>
      <c r="U34" s="11"/>
      <c r="V34" s="11"/>
      <c r="W34" s="11"/>
      <c r="X34" s="24"/>
    </row>
    <row r="35" spans="2:24" x14ac:dyDescent="0.15">
      <c r="B35" s="10" t="s">
        <v>524</v>
      </c>
      <c r="C35" s="11"/>
      <c r="D35" s="11"/>
      <c r="E35" s="11"/>
      <c r="F35" s="11"/>
      <c r="G35" s="11"/>
      <c r="H35" s="11"/>
      <c r="I35" s="11"/>
      <c r="J35" s="11"/>
      <c r="K35" s="11"/>
      <c r="L35" s="11"/>
      <c r="M35" s="11"/>
      <c r="N35" s="11"/>
      <c r="O35" s="11"/>
      <c r="P35" s="11"/>
      <c r="Q35" s="11"/>
      <c r="R35" s="11"/>
      <c r="S35" s="11"/>
      <c r="T35" s="11"/>
      <c r="U35" s="11"/>
      <c r="V35" s="11"/>
      <c r="W35" s="11"/>
      <c r="X35" s="24"/>
    </row>
    <row r="36" spans="2:24" x14ac:dyDescent="0.15">
      <c r="B36" s="10" t="s">
        <v>637</v>
      </c>
      <c r="C36" s="11"/>
      <c r="D36" s="11"/>
      <c r="E36" s="11"/>
      <c r="F36" s="11"/>
      <c r="G36" s="11"/>
      <c r="H36" s="11"/>
      <c r="I36" s="11"/>
      <c r="J36" s="11"/>
      <c r="K36" s="11"/>
      <c r="L36" s="11"/>
      <c r="M36" s="11"/>
      <c r="N36" s="11"/>
      <c r="O36" s="11"/>
      <c r="P36" s="11"/>
      <c r="Q36" s="11"/>
      <c r="R36" s="11"/>
      <c r="S36" s="11"/>
      <c r="T36" s="11"/>
      <c r="U36" s="11"/>
      <c r="V36" s="11"/>
      <c r="W36" s="11"/>
      <c r="X36" s="24"/>
    </row>
    <row r="37" spans="2:24" x14ac:dyDescent="0.15">
      <c r="B37" s="10"/>
      <c r="C37" s="11"/>
      <c r="D37" s="11"/>
      <c r="E37" s="11"/>
      <c r="F37" s="11"/>
      <c r="G37" s="11"/>
      <c r="H37" s="11"/>
      <c r="I37" s="11"/>
      <c r="J37" s="11"/>
      <c r="K37" s="11"/>
      <c r="L37" s="11"/>
      <c r="M37" s="11"/>
      <c r="N37" s="11"/>
      <c r="O37" s="11"/>
      <c r="P37" s="11"/>
      <c r="Q37" s="11"/>
      <c r="R37" s="11"/>
      <c r="S37" s="11"/>
      <c r="T37" s="11"/>
      <c r="U37" s="11"/>
      <c r="V37" s="11"/>
      <c r="W37" s="11"/>
      <c r="X37" s="24"/>
    </row>
    <row r="38" spans="2:24" x14ac:dyDescent="0.15">
      <c r="B38" s="10" t="s">
        <v>525</v>
      </c>
      <c r="C38" s="11"/>
      <c r="D38" s="11"/>
      <c r="E38" s="11"/>
      <c r="F38" s="11"/>
      <c r="G38" s="11"/>
      <c r="H38" s="11"/>
      <c r="I38" s="11"/>
      <c r="J38" s="11"/>
      <c r="K38" s="11"/>
      <c r="L38" s="11"/>
      <c r="M38" s="11"/>
      <c r="N38" s="11"/>
      <c r="O38" s="11"/>
      <c r="P38" s="11"/>
      <c r="Q38" s="11"/>
      <c r="R38" s="11"/>
      <c r="S38" s="11"/>
      <c r="T38" s="11"/>
      <c r="U38" s="11"/>
      <c r="V38" s="11"/>
      <c r="W38" s="11"/>
      <c r="X38" s="24"/>
    </row>
    <row r="39" spans="2:24" x14ac:dyDescent="0.15">
      <c r="B39" s="10" t="s">
        <v>639</v>
      </c>
      <c r="C39" s="11"/>
      <c r="D39" s="11"/>
      <c r="E39" s="11"/>
      <c r="F39" s="11"/>
      <c r="G39" s="11"/>
      <c r="H39" s="11"/>
      <c r="I39" s="11"/>
      <c r="J39" s="11"/>
      <c r="K39" s="11"/>
      <c r="L39" s="11"/>
      <c r="M39" s="11"/>
      <c r="N39" s="11"/>
      <c r="O39" s="11"/>
      <c r="P39" s="11"/>
      <c r="Q39" s="11"/>
      <c r="R39" s="11"/>
      <c r="S39" s="11"/>
      <c r="T39" s="11"/>
      <c r="U39" s="11"/>
      <c r="V39" s="11"/>
      <c r="W39" s="11"/>
      <c r="X39" s="24"/>
    </row>
    <row r="40" spans="2:24" x14ac:dyDescent="0.15">
      <c r="B40" s="12" t="s">
        <v>638</v>
      </c>
      <c r="C40" s="13"/>
      <c r="D40" s="13"/>
      <c r="E40" s="13"/>
      <c r="F40" s="13"/>
      <c r="G40" s="13"/>
      <c r="H40" s="13"/>
      <c r="I40" s="13"/>
      <c r="J40" s="13"/>
      <c r="K40" s="13"/>
      <c r="L40" s="13"/>
      <c r="M40" s="13"/>
      <c r="N40" s="13"/>
      <c r="O40" s="13"/>
      <c r="P40" s="13"/>
      <c r="Q40" s="13"/>
      <c r="R40" s="13"/>
      <c r="S40" s="13"/>
      <c r="T40" s="13"/>
      <c r="U40" s="13"/>
      <c r="V40" s="13"/>
      <c r="W40" s="13"/>
      <c r="X40" s="25"/>
    </row>
    <row r="42" spans="2:24" x14ac:dyDescent="0.15">
      <c r="B42" s="14" t="s">
        <v>489</v>
      </c>
      <c r="C42" s="15" t="s">
        <v>490</v>
      </c>
      <c r="D42" s="15" t="s">
        <v>491</v>
      </c>
      <c r="E42" s="15"/>
      <c r="F42" s="15"/>
      <c r="G42" s="15"/>
      <c r="H42" s="15"/>
      <c r="I42" s="15"/>
      <c r="J42" s="15" t="s">
        <v>492</v>
      </c>
      <c r="K42" s="15"/>
      <c r="L42" s="15"/>
      <c r="M42" s="15"/>
      <c r="N42" s="15"/>
      <c r="O42" s="15"/>
      <c r="P42" s="15" t="s">
        <v>493</v>
      </c>
      <c r="Q42" s="15"/>
      <c r="R42" s="15"/>
      <c r="S42" s="15" t="s">
        <v>643</v>
      </c>
      <c r="T42" s="15"/>
      <c r="U42" s="15"/>
      <c r="V42" s="15"/>
      <c r="W42" s="15"/>
      <c r="X42" s="26"/>
    </row>
    <row r="43" spans="2:24" x14ac:dyDescent="0.15">
      <c r="B43" s="16" t="s">
        <v>116</v>
      </c>
      <c r="C43" s="17">
        <f>COUNTIF($C$5:$N$8,B43)</f>
        <v>20</v>
      </c>
      <c r="D43" s="17" t="s">
        <v>526</v>
      </c>
      <c r="E43" s="17"/>
      <c r="F43" s="17"/>
      <c r="G43" s="242" t="s">
        <v>527</v>
      </c>
      <c r="H43" s="17"/>
      <c r="I43" s="17"/>
      <c r="J43" s="17" t="s">
        <v>528</v>
      </c>
      <c r="K43" s="17"/>
      <c r="L43" s="17"/>
      <c r="M43" s="242" t="s">
        <v>529</v>
      </c>
      <c r="N43" s="17"/>
      <c r="O43" s="17"/>
      <c r="P43" s="17" t="s">
        <v>133</v>
      </c>
      <c r="Q43" s="17"/>
      <c r="R43" s="17"/>
      <c r="S43" s="17" t="s">
        <v>299</v>
      </c>
      <c r="T43" s="17"/>
      <c r="U43" s="17"/>
      <c r="V43" s="17"/>
      <c r="W43" s="17"/>
      <c r="X43" s="27"/>
    </row>
    <row r="44" spans="2:24" x14ac:dyDescent="0.15">
      <c r="B44" s="16" t="s">
        <v>111</v>
      </c>
      <c r="C44" s="17">
        <f>COUNTIF($C$5:$N$8,B44)</f>
        <v>8</v>
      </c>
      <c r="D44" s="17" t="s">
        <v>530</v>
      </c>
      <c r="E44" s="17"/>
      <c r="F44" s="17"/>
      <c r="G44" s="242" t="s">
        <v>531</v>
      </c>
      <c r="H44" s="17"/>
      <c r="I44" s="17"/>
      <c r="J44" s="17" t="s">
        <v>532</v>
      </c>
      <c r="K44" s="17"/>
      <c r="L44" s="17"/>
      <c r="M44" s="242" t="s">
        <v>533</v>
      </c>
      <c r="N44" s="17"/>
      <c r="O44" s="17"/>
      <c r="P44" s="17" t="s">
        <v>133</v>
      </c>
      <c r="Q44" s="17"/>
      <c r="R44" s="17"/>
      <c r="S44" s="17" t="s">
        <v>300</v>
      </c>
      <c r="T44" s="17"/>
      <c r="U44" s="17"/>
      <c r="V44" s="17"/>
      <c r="W44" s="17"/>
      <c r="X44" s="27"/>
    </row>
    <row r="45" spans="2:24" x14ac:dyDescent="0.15">
      <c r="B45" s="16" t="s">
        <v>110</v>
      </c>
      <c r="C45" s="17">
        <f>COUNTIF($C$5:$N$8,B45)</f>
        <v>14</v>
      </c>
      <c r="D45" s="17" t="s">
        <v>534</v>
      </c>
      <c r="E45" s="17"/>
      <c r="F45" s="17"/>
      <c r="G45" s="242" t="s">
        <v>527</v>
      </c>
      <c r="H45" s="17"/>
      <c r="I45" s="17"/>
      <c r="J45" s="17" t="s">
        <v>535</v>
      </c>
      <c r="K45" s="17"/>
      <c r="L45" s="17"/>
      <c r="M45" s="242" t="s">
        <v>527</v>
      </c>
      <c r="N45" s="17"/>
      <c r="O45" s="17"/>
      <c r="P45" s="17" t="s">
        <v>299</v>
      </c>
      <c r="Q45" s="17"/>
      <c r="R45" s="17"/>
      <c r="S45" s="17" t="s">
        <v>133</v>
      </c>
      <c r="T45" s="17"/>
      <c r="U45" s="17"/>
      <c r="V45" s="17"/>
      <c r="W45" s="17"/>
      <c r="X45" s="27"/>
    </row>
    <row r="46" spans="2:24" x14ac:dyDescent="0.15">
      <c r="B46" s="18" t="s">
        <v>109</v>
      </c>
      <c r="C46" s="19">
        <f>COUNTIF($C$5:$N$8,B46)</f>
        <v>6</v>
      </c>
      <c r="D46" s="19" t="s">
        <v>536</v>
      </c>
      <c r="E46" s="19"/>
      <c r="F46" s="19"/>
      <c r="G46" s="243" t="s">
        <v>527</v>
      </c>
      <c r="H46" s="19"/>
      <c r="I46" s="19"/>
      <c r="J46" s="19" t="s">
        <v>537</v>
      </c>
      <c r="K46" s="19"/>
      <c r="L46" s="19"/>
      <c r="M46" s="243" t="s">
        <v>527</v>
      </c>
      <c r="N46" s="19"/>
      <c r="O46" s="19"/>
      <c r="P46" s="19" t="s">
        <v>299</v>
      </c>
      <c r="Q46" s="19"/>
      <c r="R46" s="19"/>
      <c r="S46" s="19" t="s">
        <v>134</v>
      </c>
      <c r="T46" s="19"/>
      <c r="U46" s="19"/>
      <c r="V46" s="19"/>
      <c r="W46" s="19"/>
      <c r="X46" s="28"/>
    </row>
    <row r="48" spans="2:24" x14ac:dyDescent="0.15">
      <c r="B48" s="8" t="s">
        <v>538</v>
      </c>
      <c r="C48" s="9"/>
      <c r="D48" s="9"/>
      <c r="E48" s="9"/>
      <c r="F48" s="9"/>
      <c r="G48" s="9"/>
      <c r="H48" s="9"/>
      <c r="I48" s="9"/>
      <c r="J48" s="9"/>
      <c r="K48" s="9"/>
      <c r="L48" s="9"/>
      <c r="M48" s="9"/>
      <c r="N48" s="9"/>
      <c r="O48" s="9"/>
      <c r="P48" s="9"/>
      <c r="Q48" s="9"/>
      <c r="R48" s="9"/>
      <c r="S48" s="9"/>
      <c r="T48" s="9"/>
      <c r="U48" s="9"/>
      <c r="V48" s="9"/>
      <c r="W48" s="9"/>
      <c r="X48" s="23"/>
    </row>
    <row r="49" spans="2:24" x14ac:dyDescent="0.15">
      <c r="B49" s="10" t="s">
        <v>640</v>
      </c>
      <c r="C49" s="11"/>
      <c r="D49" s="11"/>
      <c r="E49" s="11"/>
      <c r="F49" s="11"/>
      <c r="G49" s="11"/>
      <c r="H49" s="11"/>
      <c r="I49" s="11"/>
      <c r="J49" s="11"/>
      <c r="K49" s="11"/>
      <c r="L49" s="11"/>
      <c r="M49" s="11"/>
      <c r="N49" s="11"/>
      <c r="O49" s="11"/>
      <c r="P49" s="11"/>
      <c r="Q49" s="11"/>
      <c r="R49" s="11"/>
      <c r="S49" s="11"/>
      <c r="T49" s="11"/>
      <c r="U49" s="11"/>
      <c r="V49" s="11"/>
      <c r="W49" s="11"/>
      <c r="X49" s="24"/>
    </row>
    <row r="50" spans="2:24" x14ac:dyDescent="0.15">
      <c r="B50" s="10"/>
      <c r="C50" s="11"/>
      <c r="D50" s="11"/>
      <c r="E50" s="11"/>
      <c r="F50" s="11"/>
      <c r="G50" s="11"/>
      <c r="H50" s="11"/>
      <c r="I50" s="11"/>
      <c r="J50" s="11"/>
      <c r="K50" s="11"/>
      <c r="L50" s="11"/>
      <c r="M50" s="11"/>
      <c r="N50" s="11"/>
      <c r="O50" s="11"/>
      <c r="P50" s="11"/>
      <c r="Q50" s="11"/>
      <c r="R50" s="11"/>
      <c r="S50" s="11"/>
      <c r="T50" s="11"/>
      <c r="U50" s="11"/>
      <c r="V50" s="11"/>
      <c r="W50" s="11"/>
      <c r="X50" s="24"/>
    </row>
    <row r="51" spans="2:24" x14ac:dyDescent="0.15">
      <c r="B51" s="10" t="s">
        <v>539</v>
      </c>
      <c r="C51" s="11"/>
      <c r="D51" s="11"/>
      <c r="E51" s="11"/>
      <c r="F51" s="11"/>
      <c r="G51" s="11"/>
      <c r="H51" s="11"/>
      <c r="I51" s="11"/>
      <c r="J51" s="11"/>
      <c r="K51" s="11"/>
      <c r="L51" s="11"/>
      <c r="M51" s="11"/>
      <c r="N51" s="11"/>
      <c r="O51" s="11"/>
      <c r="P51" s="11"/>
      <c r="Q51" s="11"/>
      <c r="R51" s="11"/>
      <c r="S51" s="11"/>
      <c r="T51" s="11"/>
      <c r="U51" s="11"/>
      <c r="V51" s="11"/>
      <c r="W51" s="11"/>
      <c r="X51" s="24"/>
    </row>
    <row r="52" spans="2:24" x14ac:dyDescent="0.15">
      <c r="B52" s="10" t="s">
        <v>641</v>
      </c>
      <c r="C52" s="11"/>
      <c r="D52" s="11"/>
      <c r="E52" s="11"/>
      <c r="F52" s="11"/>
      <c r="G52" s="11"/>
      <c r="H52" s="11"/>
      <c r="I52" s="11"/>
      <c r="J52" s="11"/>
      <c r="K52" s="11"/>
      <c r="L52" s="11"/>
      <c r="M52" s="11"/>
      <c r="N52" s="11"/>
      <c r="O52" s="11"/>
      <c r="P52" s="11"/>
      <c r="Q52" s="11"/>
      <c r="R52" s="11"/>
      <c r="S52" s="11"/>
      <c r="T52" s="11"/>
      <c r="U52" s="11"/>
      <c r="V52" s="11"/>
      <c r="W52" s="11"/>
      <c r="X52" s="24"/>
    </row>
    <row r="53" spans="2:24" x14ac:dyDescent="0.15">
      <c r="B53" s="10"/>
      <c r="C53" s="11"/>
      <c r="D53" s="11"/>
      <c r="E53" s="11"/>
      <c r="F53" s="11"/>
      <c r="G53" s="11"/>
      <c r="H53" s="11"/>
      <c r="I53" s="11"/>
      <c r="J53" s="11"/>
      <c r="K53" s="11"/>
      <c r="L53" s="11"/>
      <c r="M53" s="11"/>
      <c r="N53" s="11"/>
      <c r="O53" s="11"/>
      <c r="P53" s="11"/>
      <c r="Q53" s="11"/>
      <c r="R53" s="11"/>
      <c r="S53" s="11"/>
      <c r="T53" s="11"/>
      <c r="U53" s="11"/>
      <c r="V53" s="11"/>
      <c r="W53" s="11"/>
      <c r="X53" s="24"/>
    </row>
    <row r="54" spans="2:24" x14ac:dyDescent="0.15">
      <c r="B54" s="10" t="s">
        <v>642</v>
      </c>
      <c r="C54" s="11"/>
      <c r="D54" s="11"/>
      <c r="E54" s="11"/>
      <c r="F54" s="11"/>
      <c r="G54" s="11"/>
      <c r="H54" s="11"/>
      <c r="I54" s="11"/>
      <c r="J54" s="11"/>
      <c r="K54" s="11"/>
      <c r="L54" s="11"/>
      <c r="M54" s="11"/>
      <c r="N54" s="11"/>
      <c r="O54" s="11"/>
      <c r="P54" s="11"/>
      <c r="Q54" s="11"/>
      <c r="R54" s="11"/>
      <c r="S54" s="11"/>
      <c r="T54" s="11"/>
      <c r="U54" s="11"/>
      <c r="V54" s="11"/>
      <c r="W54" s="11"/>
      <c r="X54" s="24"/>
    </row>
    <row r="55" spans="2:24" x14ac:dyDescent="0.15">
      <c r="B55" s="10" t="s">
        <v>645</v>
      </c>
      <c r="C55" s="11"/>
      <c r="D55" s="11"/>
      <c r="E55" s="11"/>
      <c r="F55" s="11"/>
      <c r="G55" s="11"/>
      <c r="H55" s="11"/>
      <c r="I55" s="11"/>
      <c r="J55" s="11"/>
      <c r="K55" s="11"/>
      <c r="L55" s="11"/>
      <c r="M55" s="11"/>
      <c r="N55" s="11"/>
      <c r="O55" s="11"/>
      <c r="P55" s="11"/>
      <c r="Q55" s="11"/>
      <c r="R55" s="11"/>
      <c r="S55" s="11"/>
      <c r="T55" s="11"/>
      <c r="U55" s="11"/>
      <c r="V55" s="11"/>
      <c r="W55" s="11"/>
      <c r="X55" s="24"/>
    </row>
    <row r="56" spans="2:24" x14ac:dyDescent="0.15">
      <c r="B56" s="10" t="s">
        <v>540</v>
      </c>
      <c r="C56" s="11"/>
      <c r="D56" s="11"/>
      <c r="E56" s="11"/>
      <c r="F56" s="11"/>
      <c r="G56" s="11"/>
      <c r="H56" s="11"/>
      <c r="I56" s="11"/>
      <c r="J56" s="11"/>
      <c r="K56" s="11"/>
      <c r="L56" s="11"/>
      <c r="M56" s="11"/>
      <c r="N56" s="11"/>
      <c r="O56" s="11"/>
      <c r="P56" s="11"/>
      <c r="Q56" s="11"/>
      <c r="R56" s="11"/>
      <c r="S56" s="11"/>
      <c r="T56" s="11"/>
      <c r="U56" s="11"/>
      <c r="V56" s="11"/>
      <c r="W56" s="11"/>
      <c r="X56" s="24"/>
    </row>
    <row r="57" spans="2:24" x14ac:dyDescent="0.15">
      <c r="B57" s="10" t="s">
        <v>646</v>
      </c>
      <c r="C57" s="11"/>
      <c r="D57" s="11"/>
      <c r="E57" s="11"/>
      <c r="F57" s="11"/>
      <c r="G57" s="11"/>
      <c r="H57" s="11"/>
      <c r="I57" s="11"/>
      <c r="J57" s="11"/>
      <c r="K57" s="11"/>
      <c r="L57" s="11"/>
      <c r="M57" s="11"/>
      <c r="N57" s="11"/>
      <c r="O57" s="11"/>
      <c r="P57" s="11"/>
      <c r="Q57" s="11"/>
      <c r="R57" s="11"/>
      <c r="S57" s="11"/>
      <c r="T57" s="11"/>
      <c r="U57" s="11"/>
      <c r="V57" s="11"/>
      <c r="W57" s="11"/>
      <c r="X57" s="24"/>
    </row>
    <row r="58" spans="2:24" x14ac:dyDescent="0.15">
      <c r="B58" s="10"/>
      <c r="C58" s="11"/>
      <c r="D58" s="11"/>
      <c r="E58" s="11"/>
      <c r="F58" s="11"/>
      <c r="G58" s="11"/>
      <c r="H58" s="11"/>
      <c r="I58" s="11"/>
      <c r="J58" s="11"/>
      <c r="K58" s="11"/>
      <c r="L58" s="11"/>
      <c r="M58" s="11"/>
      <c r="N58" s="11"/>
      <c r="O58" s="11"/>
      <c r="P58" s="11"/>
      <c r="Q58" s="11"/>
      <c r="R58" s="11"/>
      <c r="S58" s="11"/>
      <c r="T58" s="11"/>
      <c r="U58" s="11"/>
      <c r="V58" s="11"/>
      <c r="W58" s="11"/>
      <c r="X58" s="24"/>
    </row>
    <row r="59" spans="2:24" x14ac:dyDescent="0.15">
      <c r="B59" s="10" t="s">
        <v>647</v>
      </c>
      <c r="C59" s="11"/>
      <c r="D59" s="11"/>
      <c r="E59" s="11"/>
      <c r="F59" s="11"/>
      <c r="G59" s="11"/>
      <c r="H59" s="11"/>
      <c r="I59" s="11"/>
      <c r="J59" s="11"/>
      <c r="K59" s="11"/>
      <c r="L59" s="11"/>
      <c r="M59" s="11"/>
      <c r="N59" s="11"/>
      <c r="O59" s="11"/>
      <c r="P59" s="11"/>
      <c r="Q59" s="11"/>
      <c r="R59" s="11"/>
      <c r="S59" s="11"/>
      <c r="T59" s="11"/>
      <c r="U59" s="11"/>
      <c r="V59" s="11"/>
      <c r="W59" s="11"/>
      <c r="X59" s="24"/>
    </row>
    <row r="60" spans="2:24" x14ac:dyDescent="0.15">
      <c r="B60" s="10" t="s">
        <v>541</v>
      </c>
      <c r="C60" s="11"/>
      <c r="D60" s="11"/>
      <c r="E60" s="11"/>
      <c r="F60" s="11"/>
      <c r="G60" s="11"/>
      <c r="H60" s="11"/>
      <c r="I60" s="11"/>
      <c r="J60" s="11"/>
      <c r="K60" s="11"/>
      <c r="L60" s="11"/>
      <c r="M60" s="11"/>
      <c r="N60" s="11"/>
      <c r="O60" s="11"/>
      <c r="P60" s="11"/>
      <c r="Q60" s="11"/>
      <c r="R60" s="11"/>
      <c r="S60" s="11"/>
      <c r="T60" s="11"/>
      <c r="U60" s="11"/>
      <c r="V60" s="11"/>
      <c r="W60" s="11"/>
      <c r="X60" s="24"/>
    </row>
    <row r="61" spans="2:24" x14ac:dyDescent="0.15">
      <c r="B61" s="10"/>
      <c r="C61" s="11"/>
      <c r="D61" s="11"/>
      <c r="E61" s="11"/>
      <c r="F61" s="11"/>
      <c r="G61" s="11"/>
      <c r="H61" s="11"/>
      <c r="I61" s="11"/>
      <c r="J61" s="11"/>
      <c r="K61" s="11"/>
      <c r="L61" s="11"/>
      <c r="M61" s="11"/>
      <c r="N61" s="11"/>
      <c r="O61" s="11"/>
      <c r="P61" s="11"/>
      <c r="Q61" s="11"/>
      <c r="R61" s="11"/>
      <c r="S61" s="11"/>
      <c r="T61" s="11"/>
      <c r="U61" s="11"/>
      <c r="V61" s="11"/>
      <c r="W61" s="11"/>
      <c r="X61" s="24"/>
    </row>
    <row r="62" spans="2:24" x14ac:dyDescent="0.15">
      <c r="B62" s="12" t="s">
        <v>648</v>
      </c>
      <c r="C62" s="13"/>
      <c r="D62" s="13"/>
      <c r="E62" s="13"/>
      <c r="F62" s="13"/>
      <c r="G62" s="13"/>
      <c r="H62" s="13"/>
      <c r="I62" s="13"/>
      <c r="J62" s="13"/>
      <c r="K62" s="13"/>
      <c r="L62" s="13"/>
      <c r="M62" s="13"/>
      <c r="N62" s="13"/>
      <c r="O62" s="13"/>
      <c r="P62" s="13"/>
      <c r="Q62" s="13"/>
      <c r="R62" s="13"/>
      <c r="S62" s="13"/>
      <c r="T62" s="13"/>
      <c r="U62" s="13"/>
      <c r="V62" s="13"/>
      <c r="W62" s="13"/>
      <c r="X62" s="25"/>
    </row>
  </sheetData>
  <sheetProtection sheet="1" objects="1"/>
  <phoneticPr fontId="6"/>
  <pageMargins left="0.75" right="0.75" top="1" bottom="1" header="0.51180555555555596" footer="0.5118055555555559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説明</vt:lpstr>
      <vt:lpstr>MF1図鑑</vt:lpstr>
      <vt:lpstr>組合マトリクス</vt:lpstr>
      <vt:lpstr>モンスターメモ</vt:lpstr>
      <vt:lpstr>スクリプト</vt:lpstr>
      <vt:lpstr>相性マスタ</vt:lpstr>
      <vt:lpstr>合体パターン法則</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ririadmin</cp:lastModifiedBy>
  <dcterms:created xsi:type="dcterms:W3CDTF">2019-12-01T15:06:00Z</dcterms:created>
  <dcterms:modified xsi:type="dcterms:W3CDTF">2024-09-20T13:25:45Z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1041-10.8.0.5745</vt:lpwstr>
  </property>
</Properties>
</file>